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12"/>
  <workbookPr/>
  <mc:AlternateContent xmlns:mc="http://schemas.openxmlformats.org/markup-compatibility/2006">
    <mc:Choice Requires="x15">
      <x15ac:absPath xmlns:x15ac="http://schemas.microsoft.com/office/spreadsheetml/2010/11/ac" url="C:\Users\Juliano\Google Drive\projDiretoriaLatoSensu\Soluções\Projeto de Curso\"/>
    </mc:Choice>
  </mc:AlternateContent>
  <xr:revisionPtr revIDLastSave="0" documentId="8_{28F94FE3-8958-4185-8E74-6D2FEA7987F9}" xr6:coauthVersionLast="47" xr6:coauthVersionMax="47" xr10:uidLastSave="{00000000-0000-0000-0000-000000000000}"/>
  <bookViews>
    <workbookView xWindow="0" yWindow="0" windowWidth="19200" windowHeight="7300" tabRatio="684" activeTab="1" xr2:uid="{00000000-000D-0000-FFFF-FFFF00000000}"/>
  </bookViews>
  <sheets>
    <sheet name="Início" sheetId="10" r:id="rId1"/>
    <sheet name="Identificação" sheetId="2" r:id="rId2"/>
    <sheet name="Organização Didático-Pedagógica" sheetId="3" r:id="rId3"/>
    <sheet name="Equipe EaD" sheetId="4" r:id="rId4"/>
    <sheet name="Docentes UFPE" sheetId="5" r:id="rId5"/>
    <sheet name="Docentes Externos" sheetId="14" r:id="rId6"/>
    <sheet name="Estrutura Curricular" sheetId="6" r:id="rId7"/>
    <sheet name="Calendário" sheetId="7" r:id="rId8"/>
    <sheet name="Resumo do Projeto" sheetId="11" r:id="rId9"/>
    <sheet name="Parecer" sheetId="16" state="hidden" r:id="rId10"/>
    <sheet name="PROPG Configurações" sheetId="8" state="hidden" r:id="rId11"/>
    <sheet name="PROPG Lista de Docentes UFPE" sheetId="12" state="hidden" r:id="rId12"/>
    <sheet name="PROPG Lista de Técnicos UFPE" sheetId="13" state="hidden" r:id="rId13"/>
    <sheet name="PROPG Docentes e Técnicos" sheetId="15" state="hidden" r:id="rId14"/>
  </sheets>
  <definedNames>
    <definedName name="_xlnm._FilterDatabase" localSheetId="6" hidden="1">'Estrutura Curricular'!$A$2559:$F$2579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1" i="11" l="1"/>
  <c r="B40" i="11"/>
  <c r="B34" i="11"/>
  <c r="B46" i="11"/>
  <c r="B45" i="11"/>
  <c r="B44" i="11"/>
  <c r="B43" i="11"/>
  <c r="B42" i="11"/>
  <c r="F11" i="5" l="1"/>
  <c r="T2" i="6"/>
  <c r="T3" i="6"/>
  <c r="T4" i="6"/>
  <c r="T5" i="6"/>
  <c r="T6" i="6"/>
  <c r="T7" i="6"/>
  <c r="T8" i="6"/>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09" i="6"/>
  <c r="T210" i="6"/>
  <c r="T211" i="6"/>
  <c r="T212"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3" i="6"/>
  <c r="T294" i="6"/>
  <c r="T295" i="6"/>
  <c r="T296"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2" i="6"/>
  <c r="T423" i="6"/>
  <c r="T424" i="6"/>
  <c r="T425" i="6"/>
  <c r="T426" i="6"/>
  <c r="T427" i="6"/>
  <c r="T428" i="6"/>
  <c r="T429" i="6"/>
  <c r="T430" i="6"/>
  <c r="T431" i="6"/>
  <c r="T432" i="6"/>
  <c r="T433" i="6"/>
  <c r="T434" i="6"/>
  <c r="T435" i="6"/>
  <c r="T436" i="6"/>
  <c r="T437" i="6"/>
  <c r="T438" i="6"/>
  <c r="T439" i="6"/>
  <c r="T440" i="6"/>
  <c r="T441" i="6"/>
  <c r="T442" i="6"/>
  <c r="T443" i="6"/>
  <c r="T444" i="6"/>
  <c r="T445" i="6"/>
  <c r="T446" i="6"/>
  <c r="T447" i="6"/>
  <c r="T448" i="6"/>
  <c r="T449" i="6"/>
  <c r="T450" i="6"/>
  <c r="T451" i="6"/>
  <c r="T452" i="6"/>
  <c r="T453" i="6"/>
  <c r="T454" i="6"/>
  <c r="T455" i="6"/>
  <c r="T456" i="6"/>
  <c r="T457" i="6"/>
  <c r="T458" i="6"/>
  <c r="T459" i="6"/>
  <c r="T460" i="6"/>
  <c r="T461" i="6"/>
  <c r="T462" i="6"/>
  <c r="T463" i="6"/>
  <c r="T464" i="6"/>
  <c r="T465" i="6"/>
  <c r="T466" i="6"/>
  <c r="T467" i="6"/>
  <c r="T468" i="6"/>
  <c r="T469" i="6"/>
  <c r="T470" i="6"/>
  <c r="T471" i="6"/>
  <c r="T472" i="6"/>
  <c r="T473" i="6"/>
  <c r="T474" i="6"/>
  <c r="T475" i="6"/>
  <c r="T476" i="6"/>
  <c r="T477" i="6"/>
  <c r="T478" i="6"/>
  <c r="T479" i="6"/>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1" i="6"/>
  <c r="T522" i="6"/>
  <c r="T523" i="6"/>
  <c r="T524" i="6"/>
  <c r="T525" i="6"/>
  <c r="T526" i="6"/>
  <c r="T527" i="6"/>
  <c r="T528" i="6"/>
  <c r="T529" i="6"/>
  <c r="T530" i="6"/>
  <c r="T531" i="6"/>
  <c r="T532" i="6"/>
  <c r="T533" i="6"/>
  <c r="T534" i="6"/>
  <c r="T535" i="6"/>
  <c r="T536" i="6"/>
  <c r="T537" i="6"/>
  <c r="T538" i="6"/>
  <c r="T539" i="6"/>
  <c r="T540" i="6"/>
  <c r="T541" i="6"/>
  <c r="T542" i="6"/>
  <c r="T543" i="6"/>
  <c r="T544" i="6"/>
  <c r="T545" i="6"/>
  <c r="T546" i="6"/>
  <c r="T547" i="6"/>
  <c r="T548" i="6"/>
  <c r="T549" i="6"/>
  <c r="T550" i="6"/>
  <c r="T551" i="6"/>
  <c r="T552" i="6"/>
  <c r="T553" i="6"/>
  <c r="T554" i="6"/>
  <c r="T555" i="6"/>
  <c r="T556" i="6"/>
  <c r="T557" i="6"/>
  <c r="T558" i="6"/>
  <c r="T559" i="6"/>
  <c r="T560" i="6"/>
  <c r="T561" i="6"/>
  <c r="T562" i="6"/>
  <c r="T563" i="6"/>
  <c r="T564" i="6"/>
  <c r="T565" i="6"/>
  <c r="T566" i="6"/>
  <c r="T567" i="6"/>
  <c r="T568" i="6"/>
  <c r="T569" i="6"/>
  <c r="T570" i="6"/>
  <c r="T571" i="6"/>
  <c r="T572" i="6"/>
  <c r="T573" i="6"/>
  <c r="T574" i="6"/>
  <c r="T575" i="6"/>
  <c r="T576" i="6"/>
  <c r="T577" i="6"/>
  <c r="T578" i="6"/>
  <c r="T579" i="6"/>
  <c r="T580" i="6"/>
  <c r="T581" i="6"/>
  <c r="T582" i="6"/>
  <c r="T583" i="6"/>
  <c r="T584" i="6"/>
  <c r="T585" i="6"/>
  <c r="T586" i="6"/>
  <c r="T587" i="6"/>
  <c r="T588" i="6"/>
  <c r="T589" i="6"/>
  <c r="T590" i="6"/>
  <c r="T591" i="6"/>
  <c r="T592" i="6"/>
  <c r="T593" i="6"/>
  <c r="T594" i="6"/>
  <c r="T595" i="6"/>
  <c r="T596" i="6"/>
  <c r="T597" i="6"/>
  <c r="T598" i="6"/>
  <c r="T599" i="6"/>
  <c r="T600" i="6"/>
  <c r="T601" i="6"/>
  <c r="T602" i="6"/>
  <c r="T603" i="6"/>
  <c r="T604" i="6"/>
  <c r="T605" i="6"/>
  <c r="T606" i="6"/>
  <c r="T607" i="6"/>
  <c r="T608" i="6"/>
  <c r="T609" i="6"/>
  <c r="T610" i="6"/>
  <c r="T611" i="6"/>
  <c r="T612" i="6"/>
  <c r="T613" i="6"/>
  <c r="T614" i="6"/>
  <c r="T615" i="6"/>
  <c r="T616" i="6"/>
  <c r="T617" i="6"/>
  <c r="T618" i="6"/>
  <c r="T619" i="6"/>
  <c r="T620" i="6"/>
  <c r="T621" i="6"/>
  <c r="T622" i="6"/>
  <c r="T623" i="6"/>
  <c r="T624" i="6"/>
  <c r="T625" i="6"/>
  <c r="T626" i="6"/>
  <c r="T627" i="6"/>
  <c r="T628" i="6"/>
  <c r="T629" i="6"/>
  <c r="T630" i="6"/>
  <c r="T631" i="6"/>
  <c r="T632" i="6"/>
  <c r="T633" i="6"/>
  <c r="T634" i="6"/>
  <c r="T635" i="6"/>
  <c r="T636" i="6"/>
  <c r="T637" i="6"/>
  <c r="T638" i="6"/>
  <c r="T639" i="6"/>
  <c r="T640" i="6"/>
  <c r="T641" i="6"/>
  <c r="T642" i="6"/>
  <c r="T643" i="6"/>
  <c r="T644" i="6"/>
  <c r="T645" i="6"/>
  <c r="T646" i="6"/>
  <c r="T647" i="6"/>
  <c r="T648" i="6"/>
  <c r="T649" i="6"/>
  <c r="T650" i="6"/>
  <c r="T651" i="6"/>
  <c r="T652" i="6"/>
  <c r="T653" i="6"/>
  <c r="T654" i="6"/>
  <c r="T655" i="6"/>
  <c r="T656" i="6"/>
  <c r="T657" i="6"/>
  <c r="T658" i="6"/>
  <c r="T659" i="6"/>
  <c r="T660" i="6"/>
  <c r="T661" i="6"/>
  <c r="T662" i="6"/>
  <c r="T663" i="6"/>
  <c r="T664" i="6"/>
  <c r="T665" i="6"/>
  <c r="T666" i="6"/>
  <c r="T667" i="6"/>
  <c r="T668" i="6"/>
  <c r="T669" i="6"/>
  <c r="T670" i="6"/>
  <c r="T671" i="6"/>
  <c r="T672" i="6"/>
  <c r="T673" i="6"/>
  <c r="T674" i="6"/>
  <c r="T675" i="6"/>
  <c r="T676" i="6"/>
  <c r="T677" i="6"/>
  <c r="T678" i="6"/>
  <c r="T679" i="6"/>
  <c r="T680" i="6"/>
  <c r="T681" i="6"/>
  <c r="T682" i="6"/>
  <c r="T683" i="6"/>
  <c r="T684" i="6"/>
  <c r="T685" i="6"/>
  <c r="T686" i="6"/>
  <c r="T687" i="6"/>
  <c r="T688" i="6"/>
  <c r="T689" i="6"/>
  <c r="T690" i="6"/>
  <c r="T691" i="6"/>
  <c r="T692" i="6"/>
  <c r="T693" i="6"/>
  <c r="T694" i="6"/>
  <c r="T695" i="6"/>
  <c r="T696" i="6"/>
  <c r="T697" i="6"/>
  <c r="T698" i="6"/>
  <c r="T699" i="6"/>
  <c r="T700" i="6"/>
  <c r="T701" i="6"/>
  <c r="T702" i="6"/>
  <c r="T703" i="6"/>
  <c r="T704" i="6"/>
  <c r="T705" i="6"/>
  <c r="T706" i="6"/>
  <c r="T707" i="6"/>
  <c r="T708" i="6"/>
  <c r="T709" i="6"/>
  <c r="T710" i="6"/>
  <c r="T711" i="6"/>
  <c r="T712" i="6"/>
  <c r="T713" i="6"/>
  <c r="T714" i="6"/>
  <c r="T715" i="6"/>
  <c r="T716" i="6"/>
  <c r="T717" i="6"/>
  <c r="T718" i="6"/>
  <c r="T719" i="6"/>
  <c r="T720" i="6"/>
  <c r="T721" i="6"/>
  <c r="T722" i="6"/>
  <c r="T723" i="6"/>
  <c r="T724" i="6"/>
  <c r="T725" i="6"/>
  <c r="T726" i="6"/>
  <c r="T727" i="6"/>
  <c r="T728" i="6"/>
  <c r="T729" i="6"/>
  <c r="T730" i="6"/>
  <c r="T731" i="6"/>
  <c r="T732" i="6"/>
  <c r="T733" i="6"/>
  <c r="T734" i="6"/>
  <c r="T735" i="6"/>
  <c r="T736" i="6"/>
  <c r="T737" i="6"/>
  <c r="T738" i="6"/>
  <c r="T739" i="6"/>
  <c r="T740" i="6"/>
  <c r="T741" i="6"/>
  <c r="T742" i="6"/>
  <c r="T743" i="6"/>
  <c r="T744" i="6"/>
  <c r="T745" i="6"/>
  <c r="T746" i="6"/>
  <c r="T747" i="6"/>
  <c r="T748" i="6"/>
  <c r="T749" i="6"/>
  <c r="T750" i="6"/>
  <c r="T751" i="6"/>
  <c r="T752" i="6"/>
  <c r="T753" i="6"/>
  <c r="T754" i="6"/>
  <c r="T755" i="6"/>
  <c r="T756" i="6"/>
  <c r="T757" i="6"/>
  <c r="T758" i="6"/>
  <c r="T759" i="6"/>
  <c r="T760" i="6"/>
  <c r="T761" i="6"/>
  <c r="T762" i="6"/>
  <c r="T763" i="6"/>
  <c r="T764" i="6"/>
  <c r="T765" i="6"/>
  <c r="T766" i="6"/>
  <c r="T767" i="6"/>
  <c r="T768" i="6"/>
  <c r="T769" i="6"/>
  <c r="T770" i="6"/>
  <c r="T771" i="6"/>
  <c r="T772" i="6"/>
  <c r="T773" i="6"/>
  <c r="T774" i="6"/>
  <c r="T775" i="6"/>
  <c r="T776" i="6"/>
  <c r="T777" i="6"/>
  <c r="T778" i="6"/>
  <c r="T779" i="6"/>
  <c r="T780" i="6"/>
  <c r="T781" i="6"/>
  <c r="T782" i="6"/>
  <c r="T783" i="6"/>
  <c r="T784" i="6"/>
  <c r="T785" i="6"/>
  <c r="T786" i="6"/>
  <c r="T787" i="6"/>
  <c r="T788" i="6"/>
  <c r="T789" i="6"/>
  <c r="T790" i="6"/>
  <c r="T791" i="6"/>
  <c r="T792" i="6"/>
  <c r="T793" i="6"/>
  <c r="T794" i="6"/>
  <c r="T795" i="6"/>
  <c r="T796" i="6"/>
  <c r="T797" i="6"/>
  <c r="T798" i="6"/>
  <c r="T799" i="6"/>
  <c r="T800" i="6"/>
  <c r="T801" i="6"/>
  <c r="T802" i="6"/>
  <c r="T803" i="6"/>
  <c r="T804" i="6"/>
  <c r="T805" i="6"/>
  <c r="T806" i="6"/>
  <c r="T807" i="6"/>
  <c r="T808" i="6"/>
  <c r="T809" i="6"/>
  <c r="T810" i="6"/>
  <c r="T811" i="6"/>
  <c r="T812" i="6"/>
  <c r="T813" i="6"/>
  <c r="T814" i="6"/>
  <c r="T815" i="6"/>
  <c r="T816" i="6"/>
  <c r="T817" i="6"/>
  <c r="T818" i="6"/>
  <c r="T819" i="6"/>
  <c r="T820" i="6"/>
  <c r="T821" i="6"/>
  <c r="T822" i="6"/>
  <c r="T823" i="6"/>
  <c r="T824" i="6"/>
  <c r="T825" i="6"/>
  <c r="T826" i="6"/>
  <c r="T827" i="6"/>
  <c r="T828" i="6"/>
  <c r="T829" i="6"/>
  <c r="T830" i="6"/>
  <c r="T831" i="6"/>
  <c r="T832" i="6"/>
  <c r="T833" i="6"/>
  <c r="T834" i="6"/>
  <c r="T835" i="6"/>
  <c r="T836" i="6"/>
  <c r="T837" i="6"/>
  <c r="T838" i="6"/>
  <c r="T839" i="6"/>
  <c r="T840" i="6"/>
  <c r="T841" i="6"/>
  <c r="T842" i="6"/>
  <c r="T843" i="6"/>
  <c r="T844" i="6"/>
  <c r="T845" i="6"/>
  <c r="T846" i="6"/>
  <c r="T847" i="6"/>
  <c r="T848" i="6"/>
  <c r="T849" i="6"/>
  <c r="T850" i="6"/>
  <c r="T851" i="6"/>
  <c r="T852" i="6"/>
  <c r="T853" i="6"/>
  <c r="T854" i="6"/>
  <c r="T855" i="6"/>
  <c r="T856" i="6"/>
  <c r="T857" i="6"/>
  <c r="T858" i="6"/>
  <c r="T859" i="6"/>
  <c r="T860" i="6"/>
  <c r="T861" i="6"/>
  <c r="T862" i="6"/>
  <c r="T863" i="6"/>
  <c r="T864" i="6"/>
  <c r="T865" i="6"/>
  <c r="T866" i="6"/>
  <c r="T867" i="6"/>
  <c r="T868" i="6"/>
  <c r="T869" i="6"/>
  <c r="T870" i="6"/>
  <c r="T871" i="6"/>
  <c r="T872" i="6"/>
  <c r="T873" i="6"/>
  <c r="T874" i="6"/>
  <c r="T875" i="6"/>
  <c r="T876" i="6"/>
  <c r="T877" i="6"/>
  <c r="T878" i="6"/>
  <c r="T879" i="6"/>
  <c r="T880" i="6"/>
  <c r="T881" i="6"/>
  <c r="T882" i="6"/>
  <c r="T883" i="6"/>
  <c r="T884" i="6"/>
  <c r="T885" i="6"/>
  <c r="T886" i="6"/>
  <c r="T887" i="6"/>
  <c r="T888" i="6"/>
  <c r="T889" i="6"/>
  <c r="T890" i="6"/>
  <c r="T891" i="6"/>
  <c r="T892" i="6"/>
  <c r="T893" i="6"/>
  <c r="T894" i="6"/>
  <c r="T895" i="6"/>
  <c r="T896" i="6"/>
  <c r="T897" i="6"/>
  <c r="T898" i="6"/>
  <c r="T899" i="6"/>
  <c r="T900" i="6"/>
  <c r="T901" i="6"/>
  <c r="T902" i="6"/>
  <c r="T903" i="6"/>
  <c r="T904" i="6"/>
  <c r="T905" i="6"/>
  <c r="T906" i="6"/>
  <c r="T907" i="6"/>
  <c r="T908" i="6"/>
  <c r="T909" i="6"/>
  <c r="T910" i="6"/>
  <c r="T911" i="6"/>
  <c r="T912" i="6"/>
  <c r="T913" i="6"/>
  <c r="T914" i="6"/>
  <c r="T915" i="6"/>
  <c r="T916" i="6"/>
  <c r="T917" i="6"/>
  <c r="T918" i="6"/>
  <c r="T919" i="6"/>
  <c r="T920" i="6"/>
  <c r="T921" i="6"/>
  <c r="T922" i="6"/>
  <c r="T923" i="6"/>
  <c r="T924" i="6"/>
  <c r="T925" i="6"/>
  <c r="T926" i="6"/>
  <c r="T927" i="6"/>
  <c r="T928" i="6"/>
  <c r="T929" i="6"/>
  <c r="T930" i="6"/>
  <c r="T931" i="6"/>
  <c r="T932" i="6"/>
  <c r="T933" i="6"/>
  <c r="T934" i="6"/>
  <c r="T935" i="6"/>
  <c r="T936" i="6"/>
  <c r="T937" i="6"/>
  <c r="T938" i="6"/>
  <c r="T939" i="6"/>
  <c r="T940" i="6"/>
  <c r="T941" i="6"/>
  <c r="T942" i="6"/>
  <c r="T943" i="6"/>
  <c r="T944" i="6"/>
  <c r="T945" i="6"/>
  <c r="T946" i="6"/>
  <c r="T947" i="6"/>
  <c r="T948" i="6"/>
  <c r="T949" i="6"/>
  <c r="T950" i="6"/>
  <c r="T951" i="6"/>
  <c r="T952" i="6"/>
  <c r="T953" i="6"/>
  <c r="T954" i="6"/>
  <c r="T955" i="6"/>
  <c r="T956" i="6"/>
  <c r="T957" i="6"/>
  <c r="T958" i="6"/>
  <c r="T959" i="6"/>
  <c r="T960" i="6"/>
  <c r="T961" i="6"/>
  <c r="T962" i="6"/>
  <c r="T963" i="6"/>
  <c r="T964" i="6"/>
  <c r="T965" i="6"/>
  <c r="T966" i="6"/>
  <c r="T967" i="6"/>
  <c r="T968" i="6"/>
  <c r="T969" i="6"/>
  <c r="T970" i="6"/>
  <c r="T971" i="6"/>
  <c r="T972" i="6"/>
  <c r="T973" i="6"/>
  <c r="T974" i="6"/>
  <c r="T975" i="6"/>
  <c r="T976" i="6"/>
  <c r="T977" i="6"/>
  <c r="T978" i="6"/>
  <c r="T979" i="6"/>
  <c r="T980" i="6"/>
  <c r="T981" i="6"/>
  <c r="T982" i="6"/>
  <c r="T983" i="6"/>
  <c r="T984" i="6"/>
  <c r="T985" i="6"/>
  <c r="T986" i="6"/>
  <c r="T987" i="6"/>
  <c r="T988" i="6"/>
  <c r="T989" i="6"/>
  <c r="T990" i="6"/>
  <c r="T991" i="6"/>
  <c r="T992" i="6"/>
  <c r="T993" i="6"/>
  <c r="T994" i="6"/>
  <c r="T995" i="6"/>
  <c r="T996" i="6"/>
  <c r="T997" i="6"/>
  <c r="T998" i="6"/>
  <c r="T999" i="6"/>
  <c r="T1000" i="6"/>
  <c r="T1001" i="6"/>
  <c r="T1002" i="6"/>
  <c r="T1003" i="6"/>
  <c r="T1004" i="6"/>
  <c r="T1005" i="6"/>
  <c r="T1006" i="6"/>
  <c r="T1007" i="6"/>
  <c r="T1008" i="6"/>
  <c r="T1009" i="6"/>
  <c r="T1010" i="6"/>
  <c r="T1011" i="6"/>
  <c r="T1012" i="6"/>
  <c r="T1013" i="6"/>
  <c r="T1014" i="6"/>
  <c r="T1015" i="6"/>
  <c r="T1016" i="6"/>
  <c r="T1017" i="6"/>
  <c r="T1018" i="6"/>
  <c r="T1019" i="6"/>
  <c r="T1020" i="6"/>
  <c r="T1021" i="6"/>
  <c r="T1022" i="6"/>
  <c r="T1023" i="6"/>
  <c r="T1024" i="6"/>
  <c r="T1025" i="6"/>
  <c r="T1026" i="6"/>
  <c r="T1027" i="6"/>
  <c r="T1028" i="6"/>
  <c r="T1029" i="6"/>
  <c r="T1030" i="6"/>
  <c r="T1031" i="6"/>
  <c r="T1032" i="6"/>
  <c r="T1033" i="6"/>
  <c r="T1034" i="6"/>
  <c r="T1035" i="6"/>
  <c r="T1036" i="6"/>
  <c r="T1037" i="6"/>
  <c r="T1038" i="6"/>
  <c r="T1039" i="6"/>
  <c r="T1040" i="6"/>
  <c r="T1041" i="6"/>
  <c r="T1042" i="6"/>
  <c r="T1043" i="6"/>
  <c r="T1044" i="6"/>
  <c r="T1045" i="6"/>
  <c r="T1046" i="6"/>
  <c r="T1047" i="6"/>
  <c r="T1048" i="6"/>
  <c r="T1049" i="6"/>
  <c r="T1050" i="6"/>
  <c r="T1051" i="6"/>
  <c r="T1052" i="6"/>
  <c r="T1053" i="6"/>
  <c r="T1054" i="6"/>
  <c r="T1055" i="6"/>
  <c r="T1056" i="6"/>
  <c r="T1057" i="6"/>
  <c r="T1058" i="6"/>
  <c r="T1059" i="6"/>
  <c r="T1060" i="6"/>
  <c r="T1061" i="6"/>
  <c r="T1062" i="6"/>
  <c r="T1063" i="6"/>
  <c r="T1064" i="6"/>
  <c r="T1065" i="6"/>
  <c r="T1066" i="6"/>
  <c r="T1067" i="6"/>
  <c r="T1068" i="6"/>
  <c r="T1069" i="6"/>
  <c r="T1070" i="6"/>
  <c r="T1071" i="6"/>
  <c r="T1072" i="6"/>
  <c r="T1073" i="6"/>
  <c r="T1074" i="6"/>
  <c r="T1075" i="6"/>
  <c r="T1076" i="6"/>
  <c r="T1077" i="6"/>
  <c r="T1078" i="6"/>
  <c r="T1079" i="6"/>
  <c r="T1080" i="6"/>
  <c r="T1081" i="6"/>
  <c r="T1082" i="6"/>
  <c r="T1083" i="6"/>
  <c r="T1084" i="6"/>
  <c r="T1085" i="6"/>
  <c r="T1086" i="6"/>
  <c r="T1087" i="6"/>
  <c r="T1088" i="6"/>
  <c r="T1089" i="6"/>
  <c r="T1090" i="6"/>
  <c r="T1091" i="6"/>
  <c r="T1092" i="6"/>
  <c r="T1093" i="6"/>
  <c r="T1094" i="6"/>
  <c r="T1095" i="6"/>
  <c r="T1096" i="6"/>
  <c r="T1097" i="6"/>
  <c r="T1098" i="6"/>
  <c r="T1099" i="6"/>
  <c r="T1100" i="6"/>
  <c r="T1101" i="6"/>
  <c r="T1102" i="6"/>
  <c r="T1103" i="6"/>
  <c r="T1104" i="6"/>
  <c r="T1105" i="6"/>
  <c r="T1106" i="6"/>
  <c r="T1107" i="6"/>
  <c r="T1108" i="6"/>
  <c r="T1109" i="6"/>
  <c r="T1110" i="6"/>
  <c r="T1111" i="6"/>
  <c r="T1112" i="6"/>
  <c r="T1113" i="6"/>
  <c r="T1114" i="6"/>
  <c r="T1115" i="6"/>
  <c r="T1116" i="6"/>
  <c r="T1117" i="6"/>
  <c r="T1118" i="6"/>
  <c r="T1119" i="6"/>
  <c r="T1120" i="6"/>
  <c r="T1121" i="6"/>
  <c r="T1122" i="6"/>
  <c r="T1123" i="6"/>
  <c r="T1124" i="6"/>
  <c r="T1125" i="6"/>
  <c r="T1126" i="6"/>
  <c r="T1127" i="6"/>
  <c r="T1128" i="6"/>
  <c r="T1129" i="6"/>
  <c r="T1130" i="6"/>
  <c r="T1131" i="6"/>
  <c r="T1132" i="6"/>
  <c r="T1133" i="6"/>
  <c r="T1134" i="6"/>
  <c r="T1135" i="6"/>
  <c r="T1136" i="6"/>
  <c r="T1137" i="6"/>
  <c r="T1138" i="6"/>
  <c r="T1139" i="6"/>
  <c r="T1140" i="6"/>
  <c r="T1141" i="6"/>
  <c r="T1142" i="6"/>
  <c r="T1143" i="6"/>
  <c r="T1144" i="6"/>
  <c r="T1145" i="6"/>
  <c r="T1146" i="6"/>
  <c r="T1147" i="6"/>
  <c r="T1148" i="6"/>
  <c r="T1149" i="6"/>
  <c r="T1150" i="6"/>
  <c r="T1151" i="6"/>
  <c r="T1152" i="6"/>
  <c r="T1153" i="6"/>
  <c r="T1154" i="6"/>
  <c r="T1155" i="6"/>
  <c r="T1156" i="6"/>
  <c r="T1157" i="6"/>
  <c r="T1158" i="6"/>
  <c r="T1159" i="6"/>
  <c r="T1160" i="6"/>
  <c r="T1161" i="6"/>
  <c r="T1162" i="6"/>
  <c r="T1163" i="6"/>
  <c r="T1164" i="6"/>
  <c r="T1165" i="6"/>
  <c r="T1166" i="6"/>
  <c r="T1167" i="6"/>
  <c r="T1168" i="6"/>
  <c r="T1169" i="6"/>
  <c r="T1170" i="6"/>
  <c r="T1171" i="6"/>
  <c r="T1172" i="6"/>
  <c r="T1173" i="6"/>
  <c r="T1174" i="6"/>
  <c r="T1175" i="6"/>
  <c r="T1176" i="6"/>
  <c r="T1177" i="6"/>
  <c r="T1178" i="6"/>
  <c r="T1179" i="6"/>
  <c r="T1180" i="6"/>
  <c r="T1181" i="6"/>
  <c r="T1182" i="6"/>
  <c r="T1183" i="6"/>
  <c r="T1184" i="6"/>
  <c r="T1185" i="6"/>
  <c r="T1186" i="6"/>
  <c r="T1187" i="6"/>
  <c r="T1188" i="6"/>
  <c r="T1189" i="6"/>
  <c r="T1190" i="6"/>
  <c r="T1191" i="6"/>
  <c r="T1192" i="6"/>
  <c r="T1193" i="6"/>
  <c r="T1194" i="6"/>
  <c r="T1195" i="6"/>
  <c r="T1196" i="6"/>
  <c r="T1197" i="6"/>
  <c r="T1198" i="6"/>
  <c r="T1199" i="6"/>
  <c r="T1200" i="6"/>
  <c r="T1201" i="6"/>
  <c r="T1202" i="6"/>
  <c r="T1203" i="6"/>
  <c r="T1204" i="6"/>
  <c r="T1205" i="6"/>
  <c r="T1206" i="6"/>
  <c r="T1207" i="6"/>
  <c r="T1208" i="6"/>
  <c r="T1209" i="6"/>
  <c r="T1210" i="6"/>
  <c r="T1211" i="6"/>
  <c r="T1212" i="6"/>
  <c r="T1213" i="6"/>
  <c r="T1214" i="6"/>
  <c r="T1215" i="6"/>
  <c r="T1216" i="6"/>
  <c r="T1217" i="6"/>
  <c r="T1218" i="6"/>
  <c r="T1219" i="6"/>
  <c r="T1220" i="6"/>
  <c r="T1221" i="6"/>
  <c r="T1222" i="6"/>
  <c r="T1223" i="6"/>
  <c r="T1224" i="6"/>
  <c r="T1225" i="6"/>
  <c r="T1226" i="6"/>
  <c r="T1227" i="6"/>
  <c r="T1228" i="6"/>
  <c r="T1229" i="6"/>
  <c r="T1230" i="6"/>
  <c r="T1231" i="6"/>
  <c r="T1232" i="6"/>
  <c r="T1233" i="6"/>
  <c r="T1234" i="6"/>
  <c r="T1235" i="6"/>
  <c r="T1236" i="6"/>
  <c r="T1237" i="6"/>
  <c r="T1238" i="6"/>
  <c r="T1239" i="6"/>
  <c r="T1240" i="6"/>
  <c r="T1241" i="6"/>
  <c r="T1242" i="6"/>
  <c r="T1243" i="6"/>
  <c r="T1244" i="6"/>
  <c r="T1245" i="6"/>
  <c r="T1246" i="6"/>
  <c r="T1247" i="6"/>
  <c r="T1248" i="6"/>
  <c r="T1249" i="6"/>
  <c r="T1250" i="6"/>
  <c r="T1251" i="6"/>
  <c r="T1252" i="6"/>
  <c r="T1253" i="6"/>
  <c r="T1254" i="6"/>
  <c r="T1255" i="6"/>
  <c r="T1256" i="6"/>
  <c r="T1257" i="6"/>
  <c r="T1258" i="6"/>
  <c r="T1259" i="6"/>
  <c r="T1260" i="6"/>
  <c r="T1261" i="6"/>
  <c r="T1262" i="6"/>
  <c r="T1263" i="6"/>
  <c r="T1264" i="6"/>
  <c r="T1265" i="6"/>
  <c r="T1266" i="6"/>
  <c r="T1267" i="6"/>
  <c r="T1268" i="6"/>
  <c r="T1269" i="6"/>
  <c r="T1270" i="6"/>
  <c r="T1271" i="6"/>
  <c r="T1272" i="6"/>
  <c r="T1273" i="6"/>
  <c r="T1274" i="6"/>
  <c r="T1275" i="6"/>
  <c r="T1276" i="6"/>
  <c r="T1277" i="6"/>
  <c r="T1278" i="6"/>
  <c r="T1279" i="6"/>
  <c r="T1280" i="6"/>
  <c r="T1281" i="6"/>
  <c r="T1282" i="6"/>
  <c r="T1283" i="6"/>
  <c r="T1284" i="6"/>
  <c r="T1285" i="6"/>
  <c r="T1286" i="6"/>
  <c r="T1287" i="6"/>
  <c r="T1288" i="6"/>
  <c r="T1289" i="6"/>
  <c r="T1290" i="6"/>
  <c r="T1291" i="6"/>
  <c r="T1292" i="6"/>
  <c r="T1293" i="6"/>
  <c r="T1294" i="6"/>
  <c r="T1295" i="6"/>
  <c r="T1296" i="6"/>
  <c r="T1297" i="6"/>
  <c r="T1298" i="6"/>
  <c r="T1299" i="6"/>
  <c r="T1300" i="6"/>
  <c r="T1301" i="6"/>
  <c r="T1302" i="6"/>
  <c r="T1303" i="6"/>
  <c r="T1304" i="6"/>
  <c r="T1305" i="6"/>
  <c r="T1306" i="6"/>
  <c r="T1307" i="6"/>
  <c r="T1308" i="6"/>
  <c r="T1309" i="6"/>
  <c r="T1310" i="6"/>
  <c r="T1311" i="6"/>
  <c r="T1312" i="6"/>
  <c r="T1313" i="6"/>
  <c r="T1314" i="6"/>
  <c r="T1315" i="6"/>
  <c r="T1316" i="6"/>
  <c r="T1317" i="6"/>
  <c r="T1318" i="6"/>
  <c r="T1319" i="6"/>
  <c r="T1320" i="6"/>
  <c r="T1321" i="6"/>
  <c r="T1322" i="6"/>
  <c r="T1323" i="6"/>
  <c r="T1324" i="6"/>
  <c r="T1325" i="6"/>
  <c r="T1326" i="6"/>
  <c r="T1327" i="6"/>
  <c r="T1328" i="6"/>
  <c r="T1329" i="6"/>
  <c r="T1330" i="6"/>
  <c r="T1331" i="6"/>
  <c r="T1332" i="6"/>
  <c r="T1333" i="6"/>
  <c r="T1334" i="6"/>
  <c r="T1335" i="6"/>
  <c r="T1336" i="6"/>
  <c r="T1337" i="6"/>
  <c r="T1338" i="6"/>
  <c r="T1339" i="6"/>
  <c r="T1340" i="6"/>
  <c r="T1341" i="6"/>
  <c r="T1342" i="6"/>
  <c r="T1343" i="6"/>
  <c r="T1344" i="6"/>
  <c r="T1345" i="6"/>
  <c r="T1346" i="6"/>
  <c r="T1347" i="6"/>
  <c r="T1348" i="6"/>
  <c r="T1349" i="6"/>
  <c r="T1350" i="6"/>
  <c r="T1351" i="6"/>
  <c r="T1352" i="6"/>
  <c r="T1353" i="6"/>
  <c r="T1354" i="6"/>
  <c r="T1355" i="6"/>
  <c r="T1356" i="6"/>
  <c r="T1357" i="6"/>
  <c r="T1358" i="6"/>
  <c r="T1359" i="6"/>
  <c r="T1360" i="6"/>
  <c r="T1361" i="6"/>
  <c r="T1362" i="6"/>
  <c r="T1363" i="6"/>
  <c r="T1364" i="6"/>
  <c r="T1365" i="6"/>
  <c r="T1366" i="6"/>
  <c r="T1367" i="6"/>
  <c r="T1368" i="6"/>
  <c r="T1369" i="6"/>
  <c r="T1370" i="6"/>
  <c r="T1371" i="6"/>
  <c r="T1372" i="6"/>
  <c r="T1373" i="6"/>
  <c r="T1374" i="6"/>
  <c r="T1375" i="6"/>
  <c r="T1376" i="6"/>
  <c r="T1377" i="6"/>
  <c r="T1378" i="6"/>
  <c r="T1379" i="6"/>
  <c r="T1380" i="6"/>
  <c r="T1381" i="6"/>
  <c r="T1382" i="6"/>
  <c r="T1383" i="6"/>
  <c r="T1384" i="6"/>
  <c r="T1385" i="6"/>
  <c r="T1386" i="6"/>
  <c r="T1387" i="6"/>
  <c r="T1388" i="6"/>
  <c r="T1389" i="6"/>
  <c r="T1390" i="6"/>
  <c r="T1391" i="6"/>
  <c r="T1392" i="6"/>
  <c r="T1393" i="6"/>
  <c r="T1394" i="6"/>
  <c r="T1395" i="6"/>
  <c r="T1396" i="6"/>
  <c r="T1397" i="6"/>
  <c r="T1398" i="6"/>
  <c r="T1399" i="6"/>
  <c r="T1400" i="6"/>
  <c r="T1401" i="6"/>
  <c r="T1402" i="6"/>
  <c r="T1403" i="6"/>
  <c r="T1404" i="6"/>
  <c r="T1405" i="6"/>
  <c r="T1406" i="6"/>
  <c r="T1407" i="6"/>
  <c r="T1408" i="6"/>
  <c r="T1409" i="6"/>
  <c r="T1410" i="6"/>
  <c r="T1411" i="6"/>
  <c r="T1412" i="6"/>
  <c r="T1413" i="6"/>
  <c r="T1414" i="6"/>
  <c r="T1415" i="6"/>
  <c r="T1416" i="6"/>
  <c r="T1417" i="6"/>
  <c r="T1418" i="6"/>
  <c r="T1419" i="6"/>
  <c r="T1420" i="6"/>
  <c r="T1421" i="6"/>
  <c r="T1422" i="6"/>
  <c r="T1423" i="6"/>
  <c r="T1424" i="6"/>
  <c r="T1425" i="6"/>
  <c r="T1426" i="6"/>
  <c r="T1427" i="6"/>
  <c r="T1428" i="6"/>
  <c r="T1429" i="6"/>
  <c r="T1430" i="6"/>
  <c r="T1431" i="6"/>
  <c r="T1432" i="6"/>
  <c r="T1433" i="6"/>
  <c r="T1434" i="6"/>
  <c r="T1435" i="6"/>
  <c r="T1436" i="6"/>
  <c r="T1437" i="6"/>
  <c r="T1438" i="6"/>
  <c r="T1439" i="6"/>
  <c r="T1440" i="6"/>
  <c r="T1441" i="6"/>
  <c r="T1442" i="6"/>
  <c r="T1443" i="6"/>
  <c r="T1444" i="6"/>
  <c r="T1445" i="6"/>
  <c r="T1446" i="6"/>
  <c r="T1447" i="6"/>
  <c r="T1448" i="6"/>
  <c r="T1449" i="6"/>
  <c r="T1450" i="6"/>
  <c r="T1451" i="6"/>
  <c r="T1452" i="6"/>
  <c r="T1453" i="6"/>
  <c r="T1454" i="6"/>
  <c r="T1455" i="6"/>
  <c r="T1456" i="6"/>
  <c r="T1457" i="6"/>
  <c r="T1458" i="6"/>
  <c r="T1459" i="6"/>
  <c r="T1460" i="6"/>
  <c r="T1461" i="6"/>
  <c r="T1462" i="6"/>
  <c r="T1463" i="6"/>
  <c r="T1464" i="6"/>
  <c r="T1465" i="6"/>
  <c r="T1466" i="6"/>
  <c r="T1467" i="6"/>
  <c r="T1468" i="6"/>
  <c r="T1469" i="6"/>
  <c r="T1470" i="6"/>
  <c r="T1471" i="6"/>
  <c r="T1472" i="6"/>
  <c r="T1473" i="6"/>
  <c r="T1474" i="6"/>
  <c r="T1475" i="6"/>
  <c r="T1476" i="6"/>
  <c r="T1477" i="6"/>
  <c r="T1478" i="6"/>
  <c r="T1479" i="6"/>
  <c r="T1480" i="6"/>
  <c r="T1481" i="6"/>
  <c r="T1482" i="6"/>
  <c r="T1483" i="6"/>
  <c r="T1484" i="6"/>
  <c r="T1485" i="6"/>
  <c r="T1486" i="6"/>
  <c r="T1487" i="6"/>
  <c r="T1488" i="6"/>
  <c r="T1489" i="6"/>
  <c r="T1490" i="6"/>
  <c r="T1491" i="6"/>
  <c r="T1492" i="6"/>
  <c r="T1493" i="6"/>
  <c r="T1494" i="6"/>
  <c r="T1495" i="6"/>
  <c r="T1496" i="6"/>
  <c r="T1497" i="6"/>
  <c r="T1498" i="6"/>
  <c r="T1499" i="6"/>
  <c r="T1500" i="6"/>
  <c r="T1501" i="6"/>
  <c r="T1502" i="6"/>
  <c r="T1503" i="6"/>
  <c r="T1504" i="6"/>
  <c r="T1505" i="6"/>
  <c r="T1506" i="6"/>
  <c r="T1507" i="6"/>
  <c r="T1508" i="6"/>
  <c r="T1509" i="6"/>
  <c r="T1510" i="6"/>
  <c r="T1511" i="6"/>
  <c r="T1512" i="6"/>
  <c r="T1513" i="6"/>
  <c r="T1514" i="6"/>
  <c r="T1515" i="6"/>
  <c r="T1516" i="6"/>
  <c r="T1517" i="6"/>
  <c r="T1518" i="6"/>
  <c r="T1519" i="6"/>
  <c r="T1520" i="6"/>
  <c r="T1521" i="6"/>
  <c r="T1522" i="6"/>
  <c r="T1523" i="6"/>
  <c r="T1524" i="6"/>
  <c r="T1525" i="6"/>
  <c r="T1526" i="6"/>
  <c r="T1527" i="6"/>
  <c r="T1528" i="6"/>
  <c r="T1529" i="6"/>
  <c r="T1530" i="6"/>
  <c r="T1531" i="6"/>
  <c r="T1532" i="6"/>
  <c r="T1533" i="6"/>
  <c r="T1534" i="6"/>
  <c r="T1535" i="6"/>
  <c r="T1536" i="6"/>
  <c r="T1537" i="6"/>
  <c r="T1538" i="6"/>
  <c r="T1539" i="6"/>
  <c r="T1540" i="6"/>
  <c r="T1541" i="6"/>
  <c r="T1542" i="6"/>
  <c r="T1543" i="6"/>
  <c r="T1544" i="6"/>
  <c r="T1545" i="6"/>
  <c r="T1546" i="6"/>
  <c r="T1547" i="6"/>
  <c r="T1548" i="6"/>
  <c r="T1549" i="6"/>
  <c r="T1550" i="6"/>
  <c r="T1551" i="6"/>
  <c r="T1552" i="6"/>
  <c r="T1553" i="6"/>
  <c r="T1554" i="6"/>
  <c r="T1555" i="6"/>
  <c r="T1556" i="6"/>
  <c r="T1557" i="6"/>
  <c r="T1558" i="6"/>
  <c r="T1559" i="6"/>
  <c r="T1560" i="6"/>
  <c r="T1561" i="6"/>
  <c r="T1562" i="6"/>
  <c r="T1563" i="6"/>
  <c r="T1564" i="6"/>
  <c r="T1565" i="6"/>
  <c r="T1566" i="6"/>
  <c r="T1567" i="6"/>
  <c r="T1568" i="6"/>
  <c r="T1569" i="6"/>
  <c r="T1570" i="6"/>
  <c r="T1571" i="6"/>
  <c r="T1572" i="6"/>
  <c r="T1573" i="6"/>
  <c r="T1574" i="6"/>
  <c r="T1575" i="6"/>
  <c r="T1576" i="6"/>
  <c r="T1577" i="6"/>
  <c r="T1578" i="6"/>
  <c r="T1579" i="6"/>
  <c r="T1580" i="6"/>
  <c r="T1581" i="6"/>
  <c r="T1582" i="6"/>
  <c r="T1583" i="6"/>
  <c r="T1584" i="6"/>
  <c r="T1585" i="6"/>
  <c r="T1586" i="6"/>
  <c r="T1587" i="6"/>
  <c r="T1588" i="6"/>
  <c r="T1589" i="6"/>
  <c r="T1590" i="6"/>
  <c r="T1591" i="6"/>
  <c r="T1592" i="6"/>
  <c r="T1593" i="6"/>
  <c r="T1594" i="6"/>
  <c r="T1595" i="6"/>
  <c r="T1596" i="6"/>
  <c r="T1597" i="6"/>
  <c r="T1598" i="6"/>
  <c r="T1599" i="6"/>
  <c r="T1600" i="6"/>
  <c r="T1601" i="6"/>
  <c r="T1602" i="6"/>
  <c r="T1603" i="6"/>
  <c r="T1604" i="6"/>
  <c r="T1605" i="6"/>
  <c r="T1606" i="6"/>
  <c r="T1607" i="6"/>
  <c r="T1608" i="6"/>
  <c r="T1609" i="6"/>
  <c r="T1610" i="6"/>
  <c r="T1611" i="6"/>
  <c r="T1612" i="6"/>
  <c r="T1613" i="6"/>
  <c r="T1614" i="6"/>
  <c r="T1615" i="6"/>
  <c r="T1616" i="6"/>
  <c r="T1617" i="6"/>
  <c r="T1618" i="6"/>
  <c r="T1619" i="6"/>
  <c r="T1620" i="6"/>
  <c r="T1621" i="6"/>
  <c r="T1622" i="6"/>
  <c r="T1623" i="6"/>
  <c r="T1624" i="6"/>
  <c r="T1625" i="6"/>
  <c r="T1626" i="6"/>
  <c r="T1627" i="6"/>
  <c r="T1628" i="6"/>
  <c r="T1629" i="6"/>
  <c r="T1630" i="6"/>
  <c r="T1631" i="6"/>
  <c r="T1632" i="6"/>
  <c r="T1633" i="6"/>
  <c r="T1634" i="6"/>
  <c r="T1635" i="6"/>
  <c r="T1636" i="6"/>
  <c r="T1637" i="6"/>
  <c r="T1638" i="6"/>
  <c r="T1639" i="6"/>
  <c r="T1640" i="6"/>
  <c r="T1641" i="6"/>
  <c r="T1642" i="6"/>
  <c r="T1643" i="6"/>
  <c r="T1644" i="6"/>
  <c r="T1645" i="6"/>
  <c r="T1646" i="6"/>
  <c r="T1647" i="6"/>
  <c r="T1648" i="6"/>
  <c r="T1649" i="6"/>
  <c r="T1650" i="6"/>
  <c r="T1651" i="6"/>
  <c r="T1652" i="6"/>
  <c r="T1653" i="6"/>
  <c r="T1654" i="6"/>
  <c r="T1655" i="6"/>
  <c r="T1656" i="6"/>
  <c r="T1657" i="6"/>
  <c r="T1658" i="6"/>
  <c r="T1659" i="6"/>
  <c r="T1660" i="6"/>
  <c r="T1661" i="6"/>
  <c r="T1662" i="6"/>
  <c r="T1663" i="6"/>
  <c r="T1664" i="6"/>
  <c r="T1665" i="6"/>
  <c r="T1666" i="6"/>
  <c r="T1667" i="6"/>
  <c r="T1668" i="6"/>
  <c r="T1669" i="6"/>
  <c r="T1670" i="6"/>
  <c r="T1671" i="6"/>
  <c r="T1672" i="6"/>
  <c r="T1673" i="6"/>
  <c r="T1674" i="6"/>
  <c r="T1675" i="6"/>
  <c r="T1676" i="6"/>
  <c r="T1677" i="6"/>
  <c r="T1678" i="6"/>
  <c r="T1679" i="6"/>
  <c r="T1680" i="6"/>
  <c r="T1681" i="6"/>
  <c r="T1682" i="6"/>
  <c r="T1683" i="6"/>
  <c r="T1684" i="6"/>
  <c r="T1685" i="6"/>
  <c r="T1686" i="6"/>
  <c r="T1687" i="6"/>
  <c r="T1688" i="6"/>
  <c r="T1689" i="6"/>
  <c r="T1690" i="6"/>
  <c r="T1691" i="6"/>
  <c r="T1692" i="6"/>
  <c r="T1693" i="6"/>
  <c r="T1694" i="6"/>
  <c r="T1695" i="6"/>
  <c r="T1696" i="6"/>
  <c r="T1697" i="6"/>
  <c r="T1698" i="6"/>
  <c r="T1699" i="6"/>
  <c r="T1700" i="6"/>
  <c r="T1701" i="6"/>
  <c r="T1702" i="6"/>
  <c r="T1703" i="6"/>
  <c r="T1704" i="6"/>
  <c r="T1705" i="6"/>
  <c r="T1706" i="6"/>
  <c r="T1707" i="6"/>
  <c r="T1708" i="6"/>
  <c r="T1709" i="6"/>
  <c r="T1710" i="6"/>
  <c r="T1711" i="6"/>
  <c r="T1712" i="6"/>
  <c r="T1713" i="6"/>
  <c r="T1714" i="6"/>
  <c r="T1715" i="6"/>
  <c r="T1716" i="6"/>
  <c r="T1717" i="6"/>
  <c r="T1718" i="6"/>
  <c r="T1719" i="6"/>
  <c r="T1720" i="6"/>
  <c r="T1721" i="6"/>
  <c r="T1722" i="6"/>
  <c r="T1723" i="6"/>
  <c r="T1724" i="6"/>
  <c r="T1725" i="6"/>
  <c r="T1726" i="6"/>
  <c r="T1727" i="6"/>
  <c r="T1728" i="6"/>
  <c r="T1729" i="6"/>
  <c r="T1730" i="6"/>
  <c r="T1731" i="6"/>
  <c r="T1732" i="6"/>
  <c r="T1733" i="6"/>
  <c r="T1734" i="6"/>
  <c r="T1735" i="6"/>
  <c r="T1736" i="6"/>
  <c r="T1737" i="6"/>
  <c r="T1738" i="6"/>
  <c r="T1739" i="6"/>
  <c r="T1740" i="6"/>
  <c r="T1741" i="6"/>
  <c r="T1742" i="6"/>
  <c r="T1743" i="6"/>
  <c r="T1744" i="6"/>
  <c r="T1745" i="6"/>
  <c r="T1746" i="6"/>
  <c r="T1747" i="6"/>
  <c r="T1748" i="6"/>
  <c r="T1749" i="6"/>
  <c r="T1750" i="6"/>
  <c r="T1751" i="6"/>
  <c r="T1752" i="6"/>
  <c r="T1753" i="6"/>
  <c r="T1754" i="6"/>
  <c r="T1755" i="6"/>
  <c r="T1756" i="6"/>
  <c r="T1757" i="6"/>
  <c r="T1758" i="6"/>
  <c r="T1759" i="6"/>
  <c r="T1760" i="6"/>
  <c r="T1761" i="6"/>
  <c r="T1762" i="6"/>
  <c r="T1763" i="6"/>
  <c r="T1764" i="6"/>
  <c r="T1765" i="6"/>
  <c r="T1766" i="6"/>
  <c r="T1767" i="6"/>
  <c r="T1768" i="6"/>
  <c r="T1769" i="6"/>
  <c r="T1770" i="6"/>
  <c r="T1771" i="6"/>
  <c r="T1772" i="6"/>
  <c r="T1773" i="6"/>
  <c r="T1774" i="6"/>
  <c r="T1775" i="6"/>
  <c r="T1776" i="6"/>
  <c r="T1777" i="6"/>
  <c r="T1778" i="6"/>
  <c r="T1779" i="6"/>
  <c r="T1780" i="6"/>
  <c r="T1781" i="6"/>
  <c r="T1782" i="6"/>
  <c r="T1783" i="6"/>
  <c r="T1784" i="6"/>
  <c r="T1785" i="6"/>
  <c r="T1786" i="6"/>
  <c r="T1787" i="6"/>
  <c r="T1788" i="6"/>
  <c r="T1789" i="6"/>
  <c r="T1790" i="6"/>
  <c r="T1791" i="6"/>
  <c r="T1792" i="6"/>
  <c r="T1793" i="6"/>
  <c r="T1794" i="6"/>
  <c r="T1795" i="6"/>
  <c r="T1796" i="6"/>
  <c r="T1797" i="6"/>
  <c r="T1798" i="6"/>
  <c r="T1799" i="6"/>
  <c r="T1800" i="6"/>
  <c r="T1801" i="6"/>
  <c r="T1802" i="6"/>
  <c r="T1803" i="6"/>
  <c r="T1804" i="6"/>
  <c r="T1805" i="6"/>
  <c r="T1806" i="6"/>
  <c r="T1807" i="6"/>
  <c r="T1808" i="6"/>
  <c r="T1809" i="6"/>
  <c r="T1810" i="6"/>
  <c r="T1811" i="6"/>
  <c r="T1812" i="6"/>
  <c r="T1813" i="6"/>
  <c r="T1814" i="6"/>
  <c r="T1815" i="6"/>
  <c r="T1816" i="6"/>
  <c r="T1817" i="6"/>
  <c r="T1818" i="6"/>
  <c r="T1819" i="6"/>
  <c r="T1820" i="6"/>
  <c r="T1821" i="6"/>
  <c r="T1822" i="6"/>
  <c r="T1823" i="6"/>
  <c r="T1824" i="6"/>
  <c r="T1825" i="6"/>
  <c r="T1826" i="6"/>
  <c r="T1827" i="6"/>
  <c r="T1828" i="6"/>
  <c r="T1829" i="6"/>
  <c r="T1830" i="6"/>
  <c r="T1831" i="6"/>
  <c r="T1832" i="6"/>
  <c r="T1833" i="6"/>
  <c r="T1834" i="6"/>
  <c r="T1835" i="6"/>
  <c r="T1836" i="6"/>
  <c r="T1837" i="6"/>
  <c r="T1838" i="6"/>
  <c r="T1839" i="6"/>
  <c r="T1840" i="6"/>
  <c r="T1841" i="6"/>
  <c r="T1842" i="6"/>
  <c r="T1843" i="6"/>
  <c r="T1844" i="6"/>
  <c r="T1845" i="6"/>
  <c r="T1846" i="6"/>
  <c r="T1847" i="6"/>
  <c r="T1848" i="6"/>
  <c r="T1849" i="6"/>
  <c r="T1850" i="6"/>
  <c r="T1851" i="6"/>
  <c r="T1852" i="6"/>
  <c r="T1853" i="6"/>
  <c r="T1854" i="6"/>
  <c r="T1855" i="6"/>
  <c r="T1856" i="6"/>
  <c r="T1857" i="6"/>
  <c r="T1858" i="6"/>
  <c r="T1859" i="6"/>
  <c r="T1860" i="6"/>
  <c r="T1861" i="6"/>
  <c r="T1862" i="6"/>
  <c r="T1863" i="6"/>
  <c r="T1864" i="6"/>
  <c r="T1865" i="6"/>
  <c r="T1866" i="6"/>
  <c r="T1867" i="6"/>
  <c r="T1868" i="6"/>
  <c r="T1869" i="6"/>
  <c r="T1870" i="6"/>
  <c r="T1871" i="6"/>
  <c r="T1872" i="6"/>
  <c r="T1873" i="6"/>
  <c r="T1874" i="6"/>
  <c r="T1875" i="6"/>
  <c r="T1876" i="6"/>
  <c r="T1877" i="6"/>
  <c r="T1878" i="6"/>
  <c r="T1879" i="6"/>
  <c r="T1880" i="6"/>
  <c r="T1881" i="6"/>
  <c r="T1882" i="6"/>
  <c r="T1883" i="6"/>
  <c r="T1884" i="6"/>
  <c r="T1885" i="6"/>
  <c r="T1886" i="6"/>
  <c r="T1887" i="6"/>
  <c r="T1888" i="6"/>
  <c r="T1889" i="6"/>
  <c r="T1890" i="6"/>
  <c r="T1891" i="6"/>
  <c r="T1892" i="6"/>
  <c r="T1893" i="6"/>
  <c r="T1894" i="6"/>
  <c r="T1895" i="6"/>
  <c r="T1896" i="6"/>
  <c r="T1897" i="6"/>
  <c r="T1898" i="6"/>
  <c r="T1899" i="6"/>
  <c r="T1900" i="6"/>
  <c r="T1901" i="6"/>
  <c r="T1902" i="6"/>
  <c r="T1903" i="6"/>
  <c r="T1904" i="6"/>
  <c r="T1905" i="6"/>
  <c r="T1906" i="6"/>
  <c r="T1907" i="6"/>
  <c r="T1908" i="6"/>
  <c r="T1909" i="6"/>
  <c r="T1910" i="6"/>
  <c r="T1911" i="6"/>
  <c r="T1912" i="6"/>
  <c r="T1913" i="6"/>
  <c r="T1914" i="6"/>
  <c r="T1915" i="6"/>
  <c r="T1916" i="6"/>
  <c r="T1917" i="6"/>
  <c r="T1918" i="6"/>
  <c r="T1919" i="6"/>
  <c r="T1920" i="6"/>
  <c r="T1921" i="6"/>
  <c r="T1922" i="6"/>
  <c r="T1923" i="6"/>
  <c r="T1924" i="6"/>
  <c r="T1925" i="6"/>
  <c r="T1926" i="6"/>
  <c r="T1927" i="6"/>
  <c r="T1928" i="6"/>
  <c r="T1929" i="6"/>
  <c r="T1930" i="6"/>
  <c r="T1931" i="6"/>
  <c r="T1932" i="6"/>
  <c r="T1933" i="6"/>
  <c r="T1934" i="6"/>
  <c r="T1935" i="6"/>
  <c r="T1936" i="6"/>
  <c r="T1937" i="6"/>
  <c r="T1938" i="6"/>
  <c r="T1939" i="6"/>
  <c r="T1940" i="6"/>
  <c r="T1941" i="6"/>
  <c r="T1942" i="6"/>
  <c r="T1943" i="6"/>
  <c r="T1944" i="6"/>
  <c r="T1945" i="6"/>
  <c r="T1946" i="6"/>
  <c r="T1947" i="6"/>
  <c r="T1948" i="6"/>
  <c r="T1949" i="6"/>
  <c r="T1950" i="6"/>
  <c r="T1951" i="6"/>
  <c r="T1952" i="6"/>
  <c r="T1953" i="6"/>
  <c r="T1954" i="6"/>
  <c r="T1955" i="6"/>
  <c r="T1956" i="6"/>
  <c r="T1957" i="6"/>
  <c r="T1958" i="6"/>
  <c r="T1959" i="6"/>
  <c r="T1960" i="6"/>
  <c r="T1961" i="6"/>
  <c r="T1962" i="6"/>
  <c r="T1963" i="6"/>
  <c r="T1964" i="6"/>
  <c r="T1965" i="6"/>
  <c r="T1966" i="6"/>
  <c r="T1967" i="6"/>
  <c r="T1968" i="6"/>
  <c r="T1969" i="6"/>
  <c r="T1970" i="6"/>
  <c r="T1971" i="6"/>
  <c r="T1972" i="6"/>
  <c r="T1973" i="6"/>
  <c r="T1974" i="6"/>
  <c r="T1975" i="6"/>
  <c r="T1976" i="6"/>
  <c r="T1977" i="6"/>
  <c r="T1978" i="6"/>
  <c r="T1979" i="6"/>
  <c r="T1980" i="6"/>
  <c r="T1981" i="6"/>
  <c r="T1982" i="6"/>
  <c r="T1983" i="6"/>
  <c r="T1984" i="6"/>
  <c r="T1985" i="6"/>
  <c r="T1986" i="6"/>
  <c r="T1987" i="6"/>
  <c r="T1988" i="6"/>
  <c r="T1989" i="6"/>
  <c r="T1990" i="6"/>
  <c r="T1991" i="6"/>
  <c r="T1992" i="6"/>
  <c r="T1993" i="6"/>
  <c r="T1994" i="6"/>
  <c r="T1995" i="6"/>
  <c r="T1996" i="6"/>
  <c r="T1997" i="6"/>
  <c r="T1998" i="6"/>
  <c r="T1999" i="6"/>
  <c r="T2000" i="6"/>
  <c r="T2001" i="6"/>
  <c r="T2002" i="6"/>
  <c r="T2003" i="6"/>
  <c r="T2004" i="6"/>
  <c r="T2005" i="6"/>
  <c r="T2006" i="6"/>
  <c r="T2007" i="6"/>
  <c r="T2008" i="6"/>
  <c r="T2009" i="6"/>
  <c r="T2010" i="6"/>
  <c r="T2011" i="6"/>
  <c r="T2012" i="6"/>
  <c r="T2013" i="6"/>
  <c r="T2014" i="6"/>
  <c r="T2015" i="6"/>
  <c r="T2016" i="6"/>
  <c r="T2017" i="6"/>
  <c r="T2018" i="6"/>
  <c r="T2019" i="6"/>
  <c r="T2020" i="6"/>
  <c r="T2021" i="6"/>
  <c r="T2022" i="6"/>
  <c r="T2023" i="6"/>
  <c r="T2024" i="6"/>
  <c r="T2025" i="6"/>
  <c r="T2026" i="6"/>
  <c r="T2027" i="6"/>
  <c r="T2028" i="6"/>
  <c r="T2029" i="6"/>
  <c r="T2030" i="6"/>
  <c r="T2031" i="6"/>
  <c r="T2032" i="6"/>
  <c r="T2033" i="6"/>
  <c r="T2034" i="6"/>
  <c r="T2035" i="6"/>
  <c r="T2036" i="6"/>
  <c r="T2037" i="6"/>
  <c r="T2038" i="6"/>
  <c r="T2039" i="6"/>
  <c r="T2040" i="6"/>
  <c r="T2041" i="6"/>
  <c r="T2042" i="6"/>
  <c r="T2043" i="6"/>
  <c r="T2044" i="6"/>
  <c r="T2045" i="6"/>
  <c r="T2046" i="6"/>
  <c r="T2047" i="6"/>
  <c r="T2048" i="6"/>
  <c r="T2049" i="6"/>
  <c r="T2050" i="6"/>
  <c r="T2051" i="6"/>
  <c r="T2052" i="6"/>
  <c r="T2053" i="6"/>
  <c r="T2054" i="6"/>
  <c r="T2055" i="6"/>
  <c r="T2056" i="6"/>
  <c r="T2057" i="6"/>
  <c r="T2058" i="6"/>
  <c r="T2059" i="6"/>
  <c r="T2060" i="6"/>
  <c r="T2061" i="6"/>
  <c r="T2062" i="6"/>
  <c r="T2063" i="6"/>
  <c r="T2064" i="6"/>
  <c r="T2065" i="6"/>
  <c r="T2066" i="6"/>
  <c r="T2067" i="6"/>
  <c r="T2068" i="6"/>
  <c r="T2069" i="6"/>
  <c r="T2070" i="6"/>
  <c r="T2071" i="6"/>
  <c r="T2072" i="6"/>
  <c r="T2073" i="6"/>
  <c r="T2074" i="6"/>
  <c r="T2075" i="6"/>
  <c r="T2076" i="6"/>
  <c r="T2077" i="6"/>
  <c r="T2078" i="6"/>
  <c r="T2079" i="6"/>
  <c r="T2080" i="6"/>
  <c r="T2081" i="6"/>
  <c r="T2082" i="6"/>
  <c r="T2083" i="6"/>
  <c r="T2084" i="6"/>
  <c r="T2085" i="6"/>
  <c r="T2086" i="6"/>
  <c r="T2087" i="6"/>
  <c r="T2088" i="6"/>
  <c r="T2089" i="6"/>
  <c r="T2090" i="6"/>
  <c r="T2091" i="6"/>
  <c r="T2092" i="6"/>
  <c r="T2093" i="6"/>
  <c r="T2094" i="6"/>
  <c r="T2095" i="6"/>
  <c r="T2096" i="6"/>
  <c r="T2097" i="6"/>
  <c r="T2098" i="6"/>
  <c r="T2099" i="6"/>
  <c r="T2100" i="6"/>
  <c r="T2101" i="6"/>
  <c r="T2102" i="6"/>
  <c r="T2103" i="6"/>
  <c r="T2104" i="6"/>
  <c r="T2105" i="6"/>
  <c r="T2106" i="6"/>
  <c r="T2107" i="6"/>
  <c r="T2108" i="6"/>
  <c r="T2109" i="6"/>
  <c r="T2110" i="6"/>
  <c r="T2111" i="6"/>
  <c r="T2112" i="6"/>
  <c r="T2113" i="6"/>
  <c r="T2114" i="6"/>
  <c r="T2115" i="6"/>
  <c r="T2116" i="6"/>
  <c r="T2117" i="6"/>
  <c r="T2118" i="6"/>
  <c r="T2119" i="6"/>
  <c r="T2120" i="6"/>
  <c r="T2121" i="6"/>
  <c r="T2122" i="6"/>
  <c r="T2123" i="6"/>
  <c r="T2124" i="6"/>
  <c r="T2125" i="6"/>
  <c r="T2126" i="6"/>
  <c r="T2127" i="6"/>
  <c r="T2128" i="6"/>
  <c r="T2129" i="6"/>
  <c r="T2130" i="6"/>
  <c r="T2131" i="6"/>
  <c r="T2132" i="6"/>
  <c r="T2133" i="6"/>
  <c r="T2134" i="6"/>
  <c r="T2135" i="6"/>
  <c r="T2136" i="6"/>
  <c r="T2137" i="6"/>
  <c r="T2138" i="6"/>
  <c r="T2139" i="6"/>
  <c r="T2140" i="6"/>
  <c r="T2141" i="6"/>
  <c r="T2142" i="6"/>
  <c r="T2143" i="6"/>
  <c r="T2144" i="6"/>
  <c r="T2145" i="6"/>
  <c r="T2146" i="6"/>
  <c r="T2147" i="6"/>
  <c r="T2148" i="6"/>
  <c r="T2149" i="6"/>
  <c r="T2150" i="6"/>
  <c r="T2151" i="6"/>
  <c r="T2152" i="6"/>
  <c r="T2153" i="6"/>
  <c r="T2154" i="6"/>
  <c r="T2155" i="6"/>
  <c r="T2156" i="6"/>
  <c r="T2157" i="6"/>
  <c r="T2158" i="6"/>
  <c r="T2159" i="6"/>
  <c r="T2160" i="6"/>
  <c r="T2161" i="6"/>
  <c r="T2162" i="6"/>
  <c r="T2163" i="6"/>
  <c r="T2164" i="6"/>
  <c r="T2165" i="6"/>
  <c r="T2166" i="6"/>
  <c r="T2167" i="6"/>
  <c r="T2168" i="6"/>
  <c r="T2169" i="6"/>
  <c r="T2170" i="6"/>
  <c r="T2171" i="6"/>
  <c r="T2172" i="6"/>
  <c r="T2173" i="6"/>
  <c r="T2174" i="6"/>
  <c r="T2175" i="6"/>
  <c r="T2176" i="6"/>
  <c r="T2177" i="6"/>
  <c r="T2178" i="6"/>
  <c r="T2179" i="6"/>
  <c r="T2180" i="6"/>
  <c r="T2181" i="6"/>
  <c r="T2182" i="6"/>
  <c r="T2183" i="6"/>
  <c r="T2184" i="6"/>
  <c r="T2185" i="6"/>
  <c r="T2186" i="6"/>
  <c r="T2187" i="6"/>
  <c r="T2188" i="6"/>
  <c r="T2189" i="6"/>
  <c r="T2190" i="6"/>
  <c r="T2191" i="6"/>
  <c r="T2192" i="6"/>
  <c r="T2193" i="6"/>
  <c r="T2194" i="6"/>
  <c r="T2195" i="6"/>
  <c r="T2196" i="6"/>
  <c r="T2197" i="6"/>
  <c r="T2198" i="6"/>
  <c r="T2199" i="6"/>
  <c r="T2200" i="6"/>
  <c r="T2201" i="6"/>
  <c r="T2202" i="6"/>
  <c r="T2203" i="6"/>
  <c r="T2204" i="6"/>
  <c r="T2205" i="6"/>
  <c r="T2206" i="6"/>
  <c r="T2207" i="6"/>
  <c r="T2208" i="6"/>
  <c r="T2209" i="6"/>
  <c r="T2210" i="6"/>
  <c r="T2211" i="6"/>
  <c r="T2212" i="6"/>
  <c r="T2213" i="6"/>
  <c r="T2214" i="6"/>
  <c r="T2215" i="6"/>
  <c r="T2216" i="6"/>
  <c r="T2217" i="6"/>
  <c r="T2218" i="6"/>
  <c r="T2219" i="6"/>
  <c r="T2220" i="6"/>
  <c r="T2221" i="6"/>
  <c r="T2222" i="6"/>
  <c r="T2223" i="6"/>
  <c r="T2224" i="6"/>
  <c r="T2225" i="6"/>
  <c r="T2226" i="6"/>
  <c r="T2227" i="6"/>
  <c r="T2228" i="6"/>
  <c r="T2229" i="6"/>
  <c r="T2230" i="6"/>
  <c r="T2231" i="6"/>
  <c r="T2232" i="6"/>
  <c r="T2233" i="6"/>
  <c r="T2234" i="6"/>
  <c r="T2235" i="6"/>
  <c r="T2236" i="6"/>
  <c r="T2237" i="6"/>
  <c r="T2238" i="6"/>
  <c r="T2239" i="6"/>
  <c r="T2240" i="6"/>
  <c r="T2241" i="6"/>
  <c r="T2242" i="6"/>
  <c r="T2243" i="6"/>
  <c r="T2244" i="6"/>
  <c r="T2245" i="6"/>
  <c r="T2246" i="6"/>
  <c r="T2247" i="6"/>
  <c r="T2248" i="6"/>
  <c r="T2249" i="6"/>
  <c r="T2250" i="6"/>
  <c r="T2251" i="6"/>
  <c r="T2252" i="6"/>
  <c r="T2253" i="6"/>
  <c r="T2254" i="6"/>
  <c r="T2255" i="6"/>
  <c r="T2256" i="6"/>
  <c r="T2257" i="6"/>
  <c r="T2258" i="6"/>
  <c r="T2259" i="6"/>
  <c r="T2260" i="6"/>
  <c r="T2261" i="6"/>
  <c r="T2262" i="6"/>
  <c r="T2263" i="6"/>
  <c r="T2264" i="6"/>
  <c r="T2265" i="6"/>
  <c r="T2266" i="6"/>
  <c r="T2267" i="6"/>
  <c r="T2268" i="6"/>
  <c r="T2269" i="6"/>
  <c r="T2270" i="6"/>
  <c r="T2271" i="6"/>
  <c r="T2272" i="6"/>
  <c r="T2273" i="6"/>
  <c r="T2274" i="6"/>
  <c r="T2275" i="6"/>
  <c r="T2276" i="6"/>
  <c r="T2277" i="6"/>
  <c r="T2278" i="6"/>
  <c r="T2279" i="6"/>
  <c r="T2280" i="6"/>
  <c r="T2281" i="6"/>
  <c r="T2282" i="6"/>
  <c r="T2283" i="6"/>
  <c r="T2284" i="6"/>
  <c r="T2285" i="6"/>
  <c r="T2286" i="6"/>
  <c r="T2287" i="6"/>
  <c r="T2288" i="6"/>
  <c r="T2289" i="6"/>
  <c r="T2290" i="6"/>
  <c r="T2291" i="6"/>
  <c r="T2292" i="6"/>
  <c r="T2293" i="6"/>
  <c r="T2294" i="6"/>
  <c r="T2295" i="6"/>
  <c r="T2296" i="6"/>
  <c r="T2297" i="6"/>
  <c r="T2298" i="6"/>
  <c r="T2299" i="6"/>
  <c r="T2300" i="6"/>
  <c r="T2301" i="6"/>
  <c r="T2302" i="6"/>
  <c r="T2303" i="6"/>
  <c r="T2304" i="6"/>
  <c r="T2305" i="6"/>
  <c r="T2306" i="6"/>
  <c r="T2307" i="6"/>
  <c r="T2308" i="6"/>
  <c r="T2309" i="6"/>
  <c r="T2310" i="6"/>
  <c r="T2311" i="6"/>
  <c r="T2312" i="6"/>
  <c r="T2313" i="6"/>
  <c r="T2314" i="6"/>
  <c r="T2315" i="6"/>
  <c r="T2316" i="6"/>
  <c r="T2317" i="6"/>
  <c r="T2318" i="6"/>
  <c r="T2319" i="6"/>
  <c r="T2320" i="6"/>
  <c r="T2321" i="6"/>
  <c r="T2322" i="6"/>
  <c r="T2323" i="6"/>
  <c r="T2324" i="6"/>
  <c r="T2325" i="6"/>
  <c r="T2326" i="6"/>
  <c r="T2327" i="6"/>
  <c r="T2328" i="6"/>
  <c r="T2329" i="6"/>
  <c r="T2330" i="6"/>
  <c r="T2331" i="6"/>
  <c r="T2332" i="6"/>
  <c r="T2333" i="6"/>
  <c r="T2334" i="6"/>
  <c r="T2335" i="6"/>
  <c r="T2336" i="6"/>
  <c r="T2337" i="6"/>
  <c r="T2338" i="6"/>
  <c r="T2339" i="6"/>
  <c r="T2340" i="6"/>
  <c r="T2341" i="6"/>
  <c r="T2342" i="6"/>
  <c r="T2343" i="6"/>
  <c r="T2344" i="6"/>
  <c r="T2345" i="6"/>
  <c r="T2346" i="6"/>
  <c r="T2347" i="6"/>
  <c r="T2348" i="6"/>
  <c r="T2349" i="6"/>
  <c r="T2350" i="6"/>
  <c r="T2351" i="6"/>
  <c r="T2352" i="6"/>
  <c r="T2353" i="6"/>
  <c r="T2354" i="6"/>
  <c r="T2355" i="6"/>
  <c r="T2356" i="6"/>
  <c r="T2357" i="6"/>
  <c r="T2358" i="6"/>
  <c r="T2359" i="6"/>
  <c r="T2360" i="6"/>
  <c r="T2361" i="6"/>
  <c r="T2362" i="6"/>
  <c r="T2363" i="6"/>
  <c r="T2364" i="6"/>
  <c r="T2365" i="6"/>
  <c r="T2366" i="6"/>
  <c r="T2367" i="6"/>
  <c r="T2368" i="6"/>
  <c r="T2369" i="6"/>
  <c r="T2370" i="6"/>
  <c r="T2371" i="6"/>
  <c r="T2372" i="6"/>
  <c r="T2373" i="6"/>
  <c r="T2374" i="6"/>
  <c r="T2375" i="6"/>
  <c r="T2376" i="6"/>
  <c r="T2377" i="6"/>
  <c r="T2378" i="6"/>
  <c r="T2379" i="6"/>
  <c r="T2380" i="6"/>
  <c r="T2381" i="6"/>
  <c r="T2382" i="6"/>
  <c r="T2383" i="6"/>
  <c r="T2384" i="6"/>
  <c r="T2385" i="6"/>
  <c r="T2386" i="6"/>
  <c r="T2387" i="6"/>
  <c r="T2388" i="6"/>
  <c r="T2389" i="6"/>
  <c r="T2390" i="6"/>
  <c r="T2391" i="6"/>
  <c r="T2392" i="6"/>
  <c r="T2393" i="6"/>
  <c r="T2394" i="6"/>
  <c r="T2395" i="6"/>
  <c r="T2396" i="6"/>
  <c r="T2397" i="6"/>
  <c r="T2398" i="6"/>
  <c r="T2399" i="6"/>
  <c r="T2400" i="6"/>
  <c r="T2401" i="6"/>
  <c r="T2402" i="6"/>
  <c r="T2403" i="6"/>
  <c r="T2404" i="6"/>
  <c r="T2405" i="6"/>
  <c r="T2406" i="6"/>
  <c r="T2407" i="6"/>
  <c r="T2408" i="6"/>
  <c r="T2409" i="6"/>
  <c r="T2410" i="6"/>
  <c r="T2411" i="6"/>
  <c r="T2412" i="6"/>
  <c r="T2413" i="6"/>
  <c r="T2414" i="6"/>
  <c r="T2415" i="6"/>
  <c r="T2416" i="6"/>
  <c r="T2417" i="6"/>
  <c r="T2418" i="6"/>
  <c r="T2419" i="6"/>
  <c r="T2420" i="6"/>
  <c r="T2421" i="6"/>
  <c r="T2422" i="6"/>
  <c r="T2423" i="6"/>
  <c r="T2424" i="6"/>
  <c r="T2425" i="6"/>
  <c r="T2426" i="6"/>
  <c r="T2427" i="6"/>
  <c r="T2428" i="6"/>
  <c r="T2429" i="6"/>
  <c r="T2430" i="6"/>
  <c r="T2431" i="6"/>
  <c r="T2432" i="6"/>
  <c r="T2433" i="6"/>
  <c r="T2434" i="6"/>
  <c r="T2435" i="6"/>
  <c r="T2436" i="6"/>
  <c r="T2437" i="6"/>
  <c r="T2438" i="6"/>
  <c r="T2439" i="6"/>
  <c r="T2440" i="6"/>
  <c r="T2441" i="6"/>
  <c r="T2442" i="6"/>
  <c r="T2443" i="6"/>
  <c r="T2444" i="6"/>
  <c r="T2445" i="6"/>
  <c r="T2446" i="6"/>
  <c r="T2447" i="6"/>
  <c r="T2448" i="6"/>
  <c r="T2449" i="6"/>
  <c r="T2450" i="6"/>
  <c r="T2451" i="6"/>
  <c r="T2452" i="6"/>
  <c r="T2453" i="6"/>
  <c r="T2454" i="6"/>
  <c r="T2455" i="6"/>
  <c r="T2456" i="6"/>
  <c r="T2457" i="6"/>
  <c r="T2458" i="6"/>
  <c r="T2459" i="6"/>
  <c r="T2460" i="6"/>
  <c r="T2461" i="6"/>
  <c r="T2462" i="6"/>
  <c r="T2463" i="6"/>
  <c r="T2464" i="6"/>
  <c r="T2465" i="6"/>
  <c r="T2466" i="6"/>
  <c r="T2467" i="6"/>
  <c r="T2468" i="6"/>
  <c r="T2469" i="6"/>
  <c r="T2470" i="6"/>
  <c r="T2471" i="6"/>
  <c r="T2472" i="6"/>
  <c r="T2473" i="6"/>
  <c r="T2474" i="6"/>
  <c r="T2475" i="6"/>
  <c r="T2476" i="6"/>
  <c r="T2477" i="6"/>
  <c r="T2478" i="6"/>
  <c r="T2479" i="6"/>
  <c r="T2480" i="6"/>
  <c r="T2481" i="6"/>
  <c r="T2482" i="6"/>
  <c r="T2483" i="6"/>
  <c r="T2484" i="6"/>
  <c r="T2485" i="6"/>
  <c r="T2486" i="6"/>
  <c r="T2487" i="6"/>
  <c r="T2488" i="6"/>
  <c r="T2489" i="6"/>
  <c r="T2490" i="6"/>
  <c r="T2491" i="6"/>
  <c r="T2492" i="6"/>
  <c r="T2493" i="6"/>
  <c r="T2494" i="6"/>
  <c r="T2495" i="6"/>
  <c r="T2496" i="6"/>
  <c r="T2497" i="6"/>
  <c r="T2498" i="6"/>
  <c r="T2499" i="6"/>
  <c r="T2500" i="6"/>
  <c r="T2501" i="6"/>
  <c r="T2502" i="6"/>
  <c r="T2503" i="6"/>
  <c r="T2504" i="6"/>
  <c r="T2505" i="6"/>
  <c r="T2506" i="6"/>
  <c r="T2507" i="6"/>
  <c r="T2508" i="6"/>
  <c r="T2509" i="6"/>
  <c r="T2510" i="6"/>
  <c r="T2511" i="6"/>
  <c r="T2512" i="6"/>
  <c r="T2513" i="6"/>
  <c r="T2514" i="6"/>
  <c r="T2515" i="6"/>
  <c r="T2516" i="6"/>
  <c r="T2517" i="6"/>
  <c r="T2518" i="6"/>
  <c r="T2519" i="6"/>
  <c r="T2520" i="6"/>
  <c r="T2521" i="6"/>
  <c r="T2522" i="6"/>
  <c r="T2523" i="6"/>
  <c r="T2524" i="6"/>
  <c r="T2525" i="6"/>
  <c r="T2526" i="6"/>
  <c r="T2527" i="6"/>
  <c r="T2528" i="6"/>
  <c r="T2529" i="6"/>
  <c r="T2530" i="6"/>
  <c r="T2531" i="6"/>
  <c r="T2532" i="6"/>
  <c r="T2533" i="6"/>
  <c r="T2534" i="6"/>
  <c r="T2535" i="6"/>
  <c r="T2536" i="6"/>
  <c r="T2537" i="6"/>
  <c r="T2538" i="6"/>
  <c r="T2539" i="6"/>
  <c r="T2540" i="6"/>
  <c r="T2541" i="6"/>
  <c r="T2542" i="6"/>
  <c r="T2543" i="6"/>
  <c r="T2544" i="6"/>
  <c r="T2545" i="6"/>
  <c r="T2546" i="6"/>
  <c r="T2547" i="6"/>
  <c r="T2548" i="6"/>
  <c r="T2549" i="6"/>
  <c r="T2550" i="6"/>
  <c r="T2551" i="6"/>
  <c r="T2552" i="6"/>
  <c r="T2553" i="6"/>
  <c r="T2554" i="6"/>
  <c r="T2555" i="6"/>
  <c r="T2556" i="6"/>
  <c r="T2557" i="6"/>
  <c r="T2558" i="6"/>
  <c r="T2559" i="6"/>
  <c r="T2560" i="6"/>
  <c r="T2561" i="6"/>
  <c r="T2562" i="6"/>
  <c r="T2563" i="6"/>
  <c r="T2564" i="6"/>
  <c r="T2565" i="6"/>
  <c r="T2566" i="6"/>
  <c r="T2567" i="6"/>
  <c r="T2568" i="6"/>
  <c r="T2569" i="6"/>
  <c r="T2570" i="6"/>
  <c r="T2571" i="6"/>
  <c r="T2572" i="6"/>
  <c r="T2573" i="6"/>
  <c r="T2574" i="6"/>
  <c r="T2575" i="6"/>
  <c r="T2576" i="6"/>
  <c r="T2577" i="6"/>
  <c r="T2578" i="6"/>
  <c r="T2579" i="6"/>
  <c r="T2580" i="6"/>
  <c r="T2581" i="6"/>
  <c r="T2582" i="6"/>
  <c r="T2583" i="6"/>
  <c r="T2584" i="6"/>
  <c r="T2585" i="6"/>
  <c r="T2586" i="6"/>
  <c r="T2587" i="6"/>
  <c r="T2588" i="6"/>
  <c r="T2589" i="6"/>
  <c r="T2590" i="6"/>
  <c r="T2591" i="6"/>
  <c r="T2592" i="6"/>
  <c r="T2593" i="6"/>
  <c r="T2594" i="6"/>
  <c r="T2595" i="6"/>
  <c r="T2596" i="6"/>
  <c r="T2597" i="6"/>
  <c r="T2598" i="6"/>
  <c r="T2599" i="6"/>
  <c r="T2600" i="6"/>
  <c r="T2601" i="6"/>
  <c r="T2602" i="6"/>
  <c r="T2603" i="6"/>
  <c r="T2604" i="6"/>
  <c r="T2605" i="6"/>
  <c r="T2606" i="6"/>
  <c r="T2607" i="6"/>
  <c r="T2608" i="6"/>
  <c r="T2609" i="6"/>
  <c r="T2610" i="6"/>
  <c r="T2611" i="6"/>
  <c r="T2612" i="6"/>
  <c r="T2613" i="6"/>
  <c r="T2614" i="6"/>
  <c r="T2615" i="6"/>
  <c r="T2616" i="6"/>
  <c r="T2617" i="6"/>
  <c r="T2618" i="6"/>
  <c r="T2619" i="6"/>
  <c r="T2620" i="6"/>
  <c r="T2621" i="6"/>
  <c r="T2622" i="6"/>
  <c r="T2623" i="6"/>
  <c r="T2624" i="6"/>
  <c r="T2625" i="6"/>
  <c r="T2626" i="6"/>
  <c r="T2627" i="6"/>
  <c r="T2628" i="6"/>
  <c r="T2629" i="6"/>
  <c r="T2630" i="6"/>
  <c r="T2631" i="6"/>
  <c r="T2632" i="6"/>
  <c r="T2633" i="6"/>
  <c r="T2634" i="6"/>
  <c r="T2635" i="6"/>
  <c r="T2636" i="6"/>
  <c r="T2637" i="6"/>
  <c r="T2638" i="6"/>
  <c r="T2639" i="6"/>
  <c r="T2640" i="6"/>
  <c r="T2641" i="6"/>
  <c r="T2642" i="6"/>
  <c r="T2643" i="6"/>
  <c r="T2644" i="6"/>
  <c r="T2645" i="6"/>
  <c r="T2646" i="6"/>
  <c r="T2647" i="6"/>
  <c r="T2648" i="6"/>
  <c r="T2649" i="6"/>
  <c r="T2650" i="6"/>
  <c r="T2651" i="6"/>
  <c r="T2652" i="6"/>
  <c r="T2653" i="6"/>
  <c r="T2654" i="6"/>
  <c r="T2655" i="6"/>
  <c r="T2656" i="6"/>
  <c r="T2657" i="6"/>
  <c r="T2658" i="6"/>
  <c r="T2659" i="6"/>
  <c r="T2660" i="6"/>
  <c r="T2661" i="6"/>
  <c r="T2662" i="6"/>
  <c r="T2663" i="6"/>
  <c r="T2664" i="6"/>
  <c r="T2665" i="6"/>
  <c r="T2666" i="6"/>
  <c r="T2667" i="6"/>
  <c r="T2668" i="6"/>
  <c r="T2669" i="6"/>
  <c r="T2670" i="6"/>
  <c r="T2671" i="6"/>
  <c r="T2672" i="6"/>
  <c r="T2673" i="6"/>
  <c r="T2674" i="6"/>
  <c r="T2675" i="6"/>
  <c r="T2676" i="6"/>
  <c r="T2677" i="6"/>
  <c r="T2678" i="6"/>
  <c r="T2679" i="6"/>
  <c r="T2680" i="6"/>
  <c r="T2681" i="6"/>
  <c r="T2682" i="6"/>
  <c r="T2683" i="6"/>
  <c r="T2684" i="6"/>
  <c r="T2685" i="6"/>
  <c r="T2686" i="6"/>
  <c r="T2687" i="6"/>
  <c r="T2688" i="6"/>
  <c r="T2689" i="6"/>
  <c r="T2690" i="6"/>
  <c r="T2691" i="6"/>
  <c r="T2692" i="6"/>
  <c r="T2693" i="6"/>
  <c r="T2694" i="6"/>
  <c r="T2695" i="6"/>
  <c r="T2696" i="6"/>
  <c r="T2697" i="6"/>
  <c r="T2698" i="6"/>
  <c r="T2699" i="6"/>
  <c r="T2700" i="6"/>
  <c r="T2701" i="6"/>
  <c r="T2702" i="6"/>
  <c r="T2703" i="6"/>
  <c r="T2704" i="6"/>
  <c r="T2705" i="6"/>
  <c r="T2706" i="6"/>
  <c r="T2707" i="6"/>
  <c r="T2708" i="6"/>
  <c r="T2709" i="6"/>
  <c r="T2710" i="6"/>
  <c r="T2711" i="6"/>
  <c r="T2712" i="6"/>
  <c r="T2713" i="6"/>
  <c r="T2714" i="6"/>
  <c r="T2715" i="6"/>
  <c r="T2716" i="6"/>
  <c r="T2717" i="6"/>
  <c r="T2718" i="6"/>
  <c r="T2719" i="6"/>
  <c r="T2720" i="6"/>
  <c r="T2721" i="6"/>
  <c r="T2722" i="6"/>
  <c r="T2723" i="6"/>
  <c r="T2724" i="6"/>
  <c r="T2725" i="6"/>
  <c r="T2726" i="6"/>
  <c r="T2727" i="6"/>
  <c r="T2728" i="6"/>
  <c r="T2729" i="6"/>
  <c r="T2730" i="6"/>
  <c r="T2731" i="6"/>
  <c r="T2732" i="6"/>
  <c r="T2733" i="6"/>
  <c r="T2734" i="6"/>
  <c r="T2735" i="6"/>
  <c r="T2736" i="6"/>
  <c r="T2737" i="6"/>
  <c r="T2738" i="6"/>
  <c r="T2739" i="6"/>
  <c r="T2740" i="6"/>
  <c r="T2741" i="6"/>
  <c r="T2742" i="6"/>
  <c r="T2743" i="6"/>
  <c r="T2744" i="6"/>
  <c r="T2745" i="6"/>
  <c r="T2746" i="6"/>
  <c r="T2747" i="6"/>
  <c r="T2748" i="6"/>
  <c r="T2749" i="6"/>
  <c r="T2750" i="6"/>
  <c r="T2751" i="6"/>
  <c r="T2752" i="6"/>
  <c r="T2753" i="6"/>
  <c r="T2754" i="6"/>
  <c r="T2755" i="6"/>
  <c r="T2756" i="6"/>
  <c r="T2757" i="6"/>
  <c r="T2758" i="6"/>
  <c r="T2759" i="6"/>
  <c r="T2760" i="6"/>
  <c r="T2761" i="6"/>
  <c r="T2762" i="6"/>
  <c r="T2763" i="6"/>
  <c r="T2764" i="6"/>
  <c r="T2765" i="6"/>
  <c r="T2766" i="6"/>
  <c r="T2767" i="6"/>
  <c r="T2768" i="6"/>
  <c r="T2769" i="6"/>
  <c r="T2770" i="6"/>
  <c r="T2771" i="6"/>
  <c r="T2772" i="6"/>
  <c r="T2773" i="6"/>
  <c r="T2774" i="6"/>
  <c r="T2775" i="6"/>
  <c r="T2776" i="6"/>
  <c r="T2777" i="6"/>
  <c r="T2778" i="6"/>
  <c r="T2779" i="6"/>
  <c r="T2780" i="6"/>
  <c r="T2781" i="6"/>
  <c r="T2782" i="6"/>
  <c r="T2783" i="6"/>
  <c r="T2784" i="6"/>
  <c r="T2785" i="6"/>
  <c r="T2786" i="6"/>
  <c r="T2787" i="6"/>
  <c r="T2788" i="6"/>
  <c r="T2789" i="6"/>
  <c r="T2790" i="6"/>
  <c r="T2791" i="6"/>
  <c r="T2792" i="6"/>
  <c r="T2793" i="6"/>
  <c r="T2794" i="6"/>
  <c r="T2795" i="6"/>
  <c r="T2796" i="6"/>
  <c r="T2797" i="6"/>
  <c r="T2798" i="6"/>
  <c r="T2799" i="6"/>
  <c r="T2800" i="6"/>
  <c r="T2801" i="6"/>
  <c r="T2802" i="6"/>
  <c r="T2803" i="6"/>
  <c r="T2804" i="6"/>
  <c r="T2805" i="6"/>
  <c r="T2806" i="6"/>
  <c r="T2807" i="6"/>
  <c r="T2808" i="6"/>
  <c r="T2809" i="6"/>
  <c r="T2810" i="6"/>
  <c r="T2811" i="6"/>
  <c r="T2812" i="6"/>
  <c r="T2813" i="6"/>
  <c r="T2814" i="6"/>
  <c r="T2815" i="6"/>
  <c r="T2816" i="6"/>
  <c r="T2817" i="6"/>
  <c r="T2818" i="6"/>
  <c r="T2819" i="6"/>
  <c r="T2820" i="6"/>
  <c r="T2821" i="6"/>
  <c r="T2822" i="6"/>
  <c r="T2823" i="6"/>
  <c r="T2824" i="6"/>
  <c r="T2825" i="6"/>
  <c r="T2826" i="6"/>
  <c r="T2827" i="6"/>
  <c r="T2828" i="6"/>
  <c r="T2829" i="6"/>
  <c r="T2830" i="6"/>
  <c r="T2831" i="6"/>
  <c r="T2832" i="6"/>
  <c r="T2833" i="6"/>
  <c r="T2834" i="6"/>
  <c r="T2835" i="6"/>
  <c r="T2836" i="6"/>
  <c r="T2837" i="6"/>
  <c r="T2838" i="6"/>
  <c r="T2839" i="6"/>
  <c r="T2840" i="6"/>
  <c r="T2841" i="6"/>
  <c r="T2842" i="6"/>
  <c r="T2843" i="6"/>
  <c r="T2844" i="6"/>
  <c r="T2845" i="6"/>
  <c r="T2846" i="6"/>
  <c r="T2847" i="6"/>
  <c r="T2848" i="6"/>
  <c r="T2849" i="6"/>
  <c r="T2850" i="6"/>
  <c r="T2851" i="6"/>
  <c r="T2852" i="6"/>
  <c r="T2853" i="6"/>
  <c r="T2854" i="6"/>
  <c r="T2855" i="6"/>
  <c r="T2856" i="6"/>
  <c r="T2857" i="6"/>
  <c r="T2858" i="6"/>
  <c r="T2859" i="6"/>
  <c r="T2860" i="6"/>
  <c r="T2861" i="6"/>
  <c r="T2862" i="6"/>
  <c r="T2863" i="6"/>
  <c r="T2864" i="6"/>
  <c r="T2865" i="6"/>
  <c r="T2866" i="6"/>
  <c r="T2867" i="6"/>
  <c r="T2868" i="6"/>
  <c r="T2869" i="6"/>
  <c r="T2870" i="6"/>
  <c r="T2871" i="6"/>
  <c r="T2872" i="6"/>
  <c r="T2873" i="6"/>
  <c r="T2874" i="6"/>
  <c r="T2875" i="6"/>
  <c r="T2876" i="6"/>
  <c r="T2877" i="6"/>
  <c r="T2878" i="6"/>
  <c r="T2879" i="6"/>
  <c r="T2880" i="6"/>
  <c r="T2881" i="6"/>
  <c r="T2882" i="6"/>
  <c r="T2883" i="6"/>
  <c r="T2884" i="6"/>
  <c r="T2885" i="6"/>
  <c r="T2886" i="6"/>
  <c r="T2887" i="6"/>
  <c r="T2888" i="6"/>
  <c r="T2889" i="6"/>
  <c r="T2890" i="6"/>
  <c r="T2891" i="6"/>
  <c r="T2892" i="6"/>
  <c r="T2893" i="6"/>
  <c r="T2894" i="6"/>
  <c r="T2895" i="6"/>
  <c r="T2896" i="6"/>
  <c r="T2897" i="6"/>
  <c r="T2898" i="6"/>
  <c r="T2899" i="6"/>
  <c r="T2900" i="6"/>
  <c r="T2901" i="6"/>
  <c r="T2902" i="6"/>
  <c r="T2903" i="6"/>
  <c r="T2904" i="6"/>
  <c r="T2905" i="6"/>
  <c r="T2906" i="6"/>
  <c r="T2907" i="6"/>
  <c r="T2908" i="6"/>
  <c r="T2909" i="6"/>
  <c r="T2910" i="6"/>
  <c r="T2911" i="6"/>
  <c r="T2912" i="6"/>
  <c r="T2913" i="6"/>
  <c r="T2914" i="6"/>
  <c r="T2915" i="6"/>
  <c r="T2916" i="6"/>
  <c r="T2917" i="6"/>
  <c r="T2918" i="6"/>
  <c r="T2919" i="6"/>
  <c r="T2920" i="6"/>
  <c r="T2921" i="6"/>
  <c r="T2922" i="6"/>
  <c r="T2923" i="6"/>
  <c r="T2924" i="6"/>
  <c r="T2925" i="6"/>
  <c r="T2926" i="6"/>
  <c r="T2927" i="6"/>
  <c r="T2928" i="6"/>
  <c r="T2929" i="6"/>
  <c r="T2930" i="6"/>
  <c r="T2931" i="6"/>
  <c r="T2932" i="6"/>
  <c r="T2933" i="6"/>
  <c r="T2934" i="6"/>
  <c r="T2935" i="6"/>
  <c r="T2936" i="6"/>
  <c r="T2937" i="6"/>
  <c r="T2938" i="6"/>
  <c r="T2939" i="6"/>
  <c r="T2940" i="6"/>
  <c r="T2941" i="6"/>
  <c r="T2942" i="6"/>
  <c r="T2943" i="6"/>
  <c r="T2944" i="6"/>
  <c r="T2945" i="6"/>
  <c r="T2946" i="6"/>
  <c r="T2947" i="6"/>
  <c r="T2948" i="6"/>
  <c r="T2949" i="6"/>
  <c r="T2950" i="6"/>
  <c r="T2951" i="6"/>
  <c r="T2952" i="6"/>
  <c r="T2953" i="6"/>
  <c r="T2954" i="6"/>
  <c r="T2955" i="6"/>
  <c r="T2956" i="6"/>
  <c r="T2957" i="6"/>
  <c r="T2958" i="6"/>
  <c r="T2959" i="6"/>
  <c r="T2960" i="6"/>
  <c r="T2961" i="6"/>
  <c r="T2962" i="6"/>
  <c r="T2963" i="6"/>
  <c r="T2964" i="6"/>
  <c r="T2965" i="6"/>
  <c r="T2966" i="6"/>
  <c r="T2967" i="6"/>
  <c r="T2968" i="6"/>
  <c r="T2969" i="6"/>
  <c r="T2970" i="6"/>
  <c r="T2971" i="6"/>
  <c r="T2972" i="6"/>
  <c r="T2973" i="6"/>
  <c r="T2974" i="6"/>
  <c r="T2975" i="6"/>
  <c r="T2976" i="6"/>
  <c r="T2977" i="6"/>
  <c r="T2978" i="6"/>
  <c r="T2979" i="6"/>
  <c r="T2980" i="6"/>
  <c r="T2981" i="6"/>
  <c r="T2982" i="6"/>
  <c r="T2983" i="6"/>
  <c r="T2984" i="6"/>
  <c r="T2985" i="6"/>
  <c r="T2986" i="6"/>
  <c r="T2987" i="6"/>
  <c r="T2988" i="6"/>
  <c r="T2989" i="6"/>
  <c r="T2990" i="6"/>
  <c r="T2991" i="6"/>
  <c r="T2992" i="6"/>
  <c r="T2993" i="6"/>
  <c r="T2994" i="6"/>
  <c r="T2995" i="6"/>
  <c r="T2996" i="6"/>
  <c r="T2997" i="6"/>
  <c r="T2998" i="6"/>
  <c r="T2999" i="6"/>
  <c r="T3000" i="6"/>
  <c r="T3001" i="6"/>
  <c r="T3002" i="6"/>
  <c r="T3003" i="6"/>
  <c r="T3004" i="6"/>
  <c r="T3005" i="6"/>
  <c r="T3006" i="6"/>
  <c r="T3007" i="6"/>
  <c r="T3008" i="6"/>
  <c r="T3009" i="6"/>
  <c r="T3010" i="6"/>
  <c r="T3011" i="6"/>
  <c r="T1" i="6"/>
  <c r="B33" i="11" l="1"/>
  <c r="B23" i="11"/>
  <c r="B21" i="11"/>
  <c r="B19" i="11"/>
  <c r="F11" i="6" l="1"/>
  <c r="F10" i="6"/>
  <c r="F9" i="6"/>
  <c r="A18" i="11" l="1"/>
  <c r="A22" i="11"/>
  <c r="B32" i="2" l="1"/>
  <c r="B10" i="11" l="1"/>
  <c r="B20" i="11"/>
  <c r="E53" i="2" l="1"/>
  <c r="F53" i="2" s="1"/>
  <c r="A16" i="11" l="1"/>
  <c r="A17" i="11"/>
  <c r="A20" i="11"/>
  <c r="A15" i="11"/>
  <c r="A13" i="11"/>
  <c r="A12" i="11"/>
  <c r="B8" i="11"/>
  <c r="A8" i="11"/>
  <c r="B6" i="11"/>
  <c r="A6" i="11"/>
  <c r="O3011" i="6"/>
  <c r="P3011" i="6" s="1"/>
  <c r="O3010" i="6"/>
  <c r="P3010" i="6" s="1"/>
  <c r="O3009" i="6"/>
  <c r="P3009" i="6" s="1"/>
  <c r="O3008" i="6"/>
  <c r="P3008" i="6" s="1"/>
  <c r="O3007" i="6"/>
  <c r="P3007" i="6" s="1"/>
  <c r="O3006" i="6"/>
  <c r="P3006" i="6" s="1"/>
  <c r="O3005" i="6"/>
  <c r="P3005" i="6" s="1"/>
  <c r="O3004" i="6"/>
  <c r="P3004" i="6" s="1"/>
  <c r="O3003" i="6"/>
  <c r="P3003" i="6" s="1"/>
  <c r="O3002" i="6"/>
  <c r="P3002" i="6" s="1"/>
  <c r="F2992" i="6"/>
  <c r="O2992" i="6" s="1"/>
  <c r="P2992" i="6" s="1"/>
  <c r="O2987" i="6"/>
  <c r="P2987" i="6" s="1"/>
  <c r="O2986" i="6"/>
  <c r="P2986" i="6" s="1"/>
  <c r="O2985" i="6"/>
  <c r="P2985" i="6" s="1"/>
  <c r="O2984" i="6"/>
  <c r="P2984" i="6" s="1"/>
  <c r="O2983" i="6"/>
  <c r="P2983" i="6" s="1"/>
  <c r="O2982" i="6"/>
  <c r="P2982" i="6" s="1"/>
  <c r="O2981" i="6"/>
  <c r="P2981" i="6" s="1"/>
  <c r="O2980" i="6"/>
  <c r="P2980" i="6" s="1"/>
  <c r="O2979" i="6"/>
  <c r="P2979" i="6" s="1"/>
  <c r="O2978" i="6"/>
  <c r="P2978" i="6" s="1"/>
  <c r="F2968" i="6"/>
  <c r="O2967" i="6" s="1"/>
  <c r="P2967" i="6" s="1"/>
  <c r="O2963" i="6"/>
  <c r="P2963" i="6" s="1"/>
  <c r="O2962" i="6"/>
  <c r="P2962" i="6" s="1"/>
  <c r="O2961" i="6"/>
  <c r="P2961" i="6" s="1"/>
  <c r="O2960" i="6"/>
  <c r="P2960" i="6" s="1"/>
  <c r="O2959" i="6"/>
  <c r="P2959" i="6" s="1"/>
  <c r="O2958" i="6"/>
  <c r="P2958" i="6" s="1"/>
  <c r="O2957" i="6"/>
  <c r="P2957" i="6" s="1"/>
  <c r="O2956" i="6"/>
  <c r="P2956" i="6" s="1"/>
  <c r="O2955" i="6"/>
  <c r="P2955" i="6" s="1"/>
  <c r="O2954" i="6"/>
  <c r="P2954" i="6" s="1"/>
  <c r="F2944" i="6"/>
  <c r="F2945" i="6" s="1"/>
  <c r="O2939" i="6"/>
  <c r="P2939" i="6" s="1"/>
  <c r="O2938" i="6"/>
  <c r="P2938" i="6" s="1"/>
  <c r="O2937" i="6"/>
  <c r="P2937" i="6" s="1"/>
  <c r="O2936" i="6"/>
  <c r="P2936" i="6" s="1"/>
  <c r="O2935" i="6"/>
  <c r="P2935" i="6" s="1"/>
  <c r="O2934" i="6"/>
  <c r="P2934" i="6" s="1"/>
  <c r="O2933" i="6"/>
  <c r="P2933" i="6" s="1"/>
  <c r="O2932" i="6"/>
  <c r="P2932" i="6" s="1"/>
  <c r="O2931" i="6"/>
  <c r="P2931" i="6" s="1"/>
  <c r="O2930" i="6"/>
  <c r="P2930" i="6" s="1"/>
  <c r="F2920" i="6"/>
  <c r="F2921" i="6" s="1"/>
  <c r="O2915" i="6"/>
  <c r="P2915" i="6" s="1"/>
  <c r="O2914" i="6"/>
  <c r="P2914" i="6" s="1"/>
  <c r="O2913" i="6"/>
  <c r="P2913" i="6" s="1"/>
  <c r="O2912" i="6"/>
  <c r="P2912" i="6" s="1"/>
  <c r="O2911" i="6"/>
  <c r="P2911" i="6" s="1"/>
  <c r="O2910" i="6"/>
  <c r="P2910" i="6" s="1"/>
  <c r="O2909" i="6"/>
  <c r="P2909" i="6" s="1"/>
  <c r="O2908" i="6"/>
  <c r="P2908" i="6" s="1"/>
  <c r="O2907" i="6"/>
  <c r="P2907" i="6" s="1"/>
  <c r="O2906" i="6"/>
  <c r="P2906" i="6" s="1"/>
  <c r="F2896" i="6"/>
  <c r="O2896" i="6" s="1"/>
  <c r="P2896" i="6" s="1"/>
  <c r="O2891" i="6"/>
  <c r="P2891" i="6" s="1"/>
  <c r="O2890" i="6"/>
  <c r="P2890" i="6" s="1"/>
  <c r="O2889" i="6"/>
  <c r="P2889" i="6" s="1"/>
  <c r="O2888" i="6"/>
  <c r="P2888" i="6" s="1"/>
  <c r="O2887" i="6"/>
  <c r="P2887" i="6" s="1"/>
  <c r="O2886" i="6"/>
  <c r="P2886" i="6" s="1"/>
  <c r="O2885" i="6"/>
  <c r="P2885" i="6" s="1"/>
  <c r="O2884" i="6"/>
  <c r="P2884" i="6" s="1"/>
  <c r="O2883" i="6"/>
  <c r="P2883" i="6" s="1"/>
  <c r="O2882" i="6"/>
  <c r="P2882" i="6" s="1"/>
  <c r="F2872" i="6"/>
  <c r="O2871" i="6" s="1"/>
  <c r="P2871" i="6" s="1"/>
  <c r="O2867" i="6"/>
  <c r="P2867" i="6" s="1"/>
  <c r="O2866" i="6"/>
  <c r="P2866" i="6" s="1"/>
  <c r="O2865" i="6"/>
  <c r="P2865" i="6" s="1"/>
  <c r="O2864" i="6"/>
  <c r="P2864" i="6" s="1"/>
  <c r="O2863" i="6"/>
  <c r="P2863" i="6" s="1"/>
  <c r="O2862" i="6"/>
  <c r="P2862" i="6" s="1"/>
  <c r="O2861" i="6"/>
  <c r="P2861" i="6" s="1"/>
  <c r="O2860" i="6"/>
  <c r="P2860" i="6" s="1"/>
  <c r="O2859" i="6"/>
  <c r="P2859" i="6" s="1"/>
  <c r="O2858" i="6"/>
  <c r="P2858" i="6" s="1"/>
  <c r="F2848" i="6"/>
  <c r="F2849" i="6" s="1"/>
  <c r="O2843" i="6"/>
  <c r="P2843" i="6" s="1"/>
  <c r="O2842" i="6"/>
  <c r="P2842" i="6" s="1"/>
  <c r="O2841" i="6"/>
  <c r="P2841" i="6" s="1"/>
  <c r="O2840" i="6"/>
  <c r="P2840" i="6" s="1"/>
  <c r="O2839" i="6"/>
  <c r="P2839" i="6" s="1"/>
  <c r="O2838" i="6"/>
  <c r="P2838" i="6" s="1"/>
  <c r="O2837" i="6"/>
  <c r="P2837" i="6" s="1"/>
  <c r="O2836" i="6"/>
  <c r="P2836" i="6" s="1"/>
  <c r="O2835" i="6"/>
  <c r="P2835" i="6" s="1"/>
  <c r="O2834" i="6"/>
  <c r="P2834" i="6" s="1"/>
  <c r="F2824" i="6"/>
  <c r="O2823" i="6" s="1"/>
  <c r="P2823" i="6" s="1"/>
  <c r="O2819" i="6"/>
  <c r="P2819" i="6" s="1"/>
  <c r="O2818" i="6"/>
  <c r="P2818" i="6" s="1"/>
  <c r="O2817" i="6"/>
  <c r="P2817" i="6" s="1"/>
  <c r="O2816" i="6"/>
  <c r="P2816" i="6" s="1"/>
  <c r="O2815" i="6"/>
  <c r="P2815" i="6" s="1"/>
  <c r="O2814" i="6"/>
  <c r="P2814" i="6" s="1"/>
  <c r="O2813" i="6"/>
  <c r="P2813" i="6" s="1"/>
  <c r="O2812" i="6"/>
  <c r="P2812" i="6" s="1"/>
  <c r="O2811" i="6"/>
  <c r="P2811" i="6" s="1"/>
  <c r="O2810" i="6"/>
  <c r="P2810" i="6" s="1"/>
  <c r="F2800" i="6"/>
  <c r="O2800" i="6" s="1"/>
  <c r="P2800" i="6" s="1"/>
  <c r="O2795" i="6"/>
  <c r="P2795" i="6" s="1"/>
  <c r="O2794" i="6"/>
  <c r="P2794" i="6" s="1"/>
  <c r="O2793" i="6"/>
  <c r="P2793" i="6" s="1"/>
  <c r="O2792" i="6"/>
  <c r="P2792" i="6" s="1"/>
  <c r="O2791" i="6"/>
  <c r="P2791" i="6" s="1"/>
  <c r="O2790" i="6"/>
  <c r="P2790" i="6" s="1"/>
  <c r="O2789" i="6"/>
  <c r="P2789" i="6" s="1"/>
  <c r="O2788" i="6"/>
  <c r="P2788" i="6" s="1"/>
  <c r="O2787" i="6"/>
  <c r="P2787" i="6" s="1"/>
  <c r="O2786" i="6"/>
  <c r="P2786" i="6" s="1"/>
  <c r="F2776" i="6"/>
  <c r="O2775" i="6" s="1"/>
  <c r="P2775" i="6" s="1"/>
  <c r="O2771" i="6"/>
  <c r="P2771" i="6" s="1"/>
  <c r="O2770" i="6"/>
  <c r="P2770" i="6" s="1"/>
  <c r="O2769" i="6"/>
  <c r="P2769" i="6" s="1"/>
  <c r="O2768" i="6"/>
  <c r="P2768" i="6" s="1"/>
  <c r="O2767" i="6"/>
  <c r="P2767" i="6" s="1"/>
  <c r="O2766" i="6"/>
  <c r="P2766" i="6" s="1"/>
  <c r="O2765" i="6"/>
  <c r="P2765" i="6" s="1"/>
  <c r="O2764" i="6"/>
  <c r="P2764" i="6" s="1"/>
  <c r="O2763" i="6"/>
  <c r="P2763" i="6" s="1"/>
  <c r="O2762" i="6"/>
  <c r="P2762" i="6" s="1"/>
  <c r="P2757" i="6"/>
  <c r="P2756" i="6"/>
  <c r="P2753" i="6"/>
  <c r="F2752" i="6"/>
  <c r="F2753" i="6" s="1"/>
  <c r="O2747" i="6"/>
  <c r="P2747" i="6" s="1"/>
  <c r="O2746" i="6"/>
  <c r="P2746" i="6" s="1"/>
  <c r="O2745" i="6"/>
  <c r="P2745" i="6" s="1"/>
  <c r="O2744" i="6"/>
  <c r="P2744" i="6" s="1"/>
  <c r="O2743" i="6"/>
  <c r="P2743" i="6" s="1"/>
  <c r="O2742" i="6"/>
  <c r="P2742" i="6" s="1"/>
  <c r="O2741" i="6"/>
  <c r="P2741" i="6" s="1"/>
  <c r="O2740" i="6"/>
  <c r="P2740" i="6" s="1"/>
  <c r="O2739" i="6"/>
  <c r="P2739" i="6" s="1"/>
  <c r="O2738" i="6"/>
  <c r="P2738" i="6" s="1"/>
  <c r="F2728" i="6"/>
  <c r="F2729" i="6" s="1"/>
  <c r="O2727" i="6"/>
  <c r="P2727" i="6" s="1"/>
  <c r="O2723" i="6"/>
  <c r="P2723" i="6" s="1"/>
  <c r="O2722" i="6"/>
  <c r="P2722" i="6" s="1"/>
  <c r="O2721" i="6"/>
  <c r="P2721" i="6" s="1"/>
  <c r="O2720" i="6"/>
  <c r="P2720" i="6" s="1"/>
  <c r="O2719" i="6"/>
  <c r="P2719" i="6" s="1"/>
  <c r="O2718" i="6"/>
  <c r="P2718" i="6" s="1"/>
  <c r="O2717" i="6"/>
  <c r="P2717" i="6" s="1"/>
  <c r="O2716" i="6"/>
  <c r="P2716" i="6" s="1"/>
  <c r="O2715" i="6"/>
  <c r="P2715" i="6" s="1"/>
  <c r="O2714" i="6"/>
  <c r="P2714" i="6" s="1"/>
  <c r="F2704" i="6"/>
  <c r="O2704" i="6" s="1"/>
  <c r="P2704" i="6" s="1"/>
  <c r="O2699" i="6"/>
  <c r="P2699" i="6" s="1"/>
  <c r="O2698" i="6"/>
  <c r="P2698" i="6" s="1"/>
  <c r="O2697" i="6"/>
  <c r="P2697" i="6" s="1"/>
  <c r="O2696" i="6"/>
  <c r="P2696" i="6" s="1"/>
  <c r="O2695" i="6"/>
  <c r="P2695" i="6" s="1"/>
  <c r="O2694" i="6"/>
  <c r="P2694" i="6" s="1"/>
  <c r="O2693" i="6"/>
  <c r="P2693" i="6" s="1"/>
  <c r="O2692" i="6"/>
  <c r="P2692" i="6" s="1"/>
  <c r="O2691" i="6"/>
  <c r="P2691" i="6" s="1"/>
  <c r="O2690" i="6"/>
  <c r="P2690" i="6" s="1"/>
  <c r="F2680" i="6"/>
  <c r="O2679" i="6" s="1"/>
  <c r="P2679" i="6" s="1"/>
  <c r="O2675" i="6"/>
  <c r="P2675" i="6" s="1"/>
  <c r="O2674" i="6"/>
  <c r="P2674" i="6" s="1"/>
  <c r="O2673" i="6"/>
  <c r="P2673" i="6" s="1"/>
  <c r="O2672" i="6"/>
  <c r="P2672" i="6" s="1"/>
  <c r="O2671" i="6"/>
  <c r="P2671" i="6" s="1"/>
  <c r="O2670" i="6"/>
  <c r="P2670" i="6" s="1"/>
  <c r="O2669" i="6"/>
  <c r="P2669" i="6" s="1"/>
  <c r="O2668" i="6"/>
  <c r="P2668" i="6" s="1"/>
  <c r="O2667" i="6"/>
  <c r="P2667" i="6" s="1"/>
  <c r="O2666" i="6"/>
  <c r="P2666" i="6" s="1"/>
  <c r="F2656" i="6"/>
  <c r="F2657" i="6" s="1"/>
  <c r="O2651" i="6"/>
  <c r="P2651" i="6" s="1"/>
  <c r="O2650" i="6"/>
  <c r="P2650" i="6" s="1"/>
  <c r="O2649" i="6"/>
  <c r="P2649" i="6" s="1"/>
  <c r="O2648" i="6"/>
  <c r="P2648" i="6" s="1"/>
  <c r="O2647" i="6"/>
  <c r="P2647" i="6" s="1"/>
  <c r="O2646" i="6"/>
  <c r="P2646" i="6" s="1"/>
  <c r="O2645" i="6"/>
  <c r="P2645" i="6" s="1"/>
  <c r="O2644" i="6"/>
  <c r="P2644" i="6" s="1"/>
  <c r="O2643" i="6"/>
  <c r="P2643" i="6" s="1"/>
  <c r="O2642" i="6"/>
  <c r="P2642" i="6" s="1"/>
  <c r="F2632" i="6"/>
  <c r="O2631" i="6" s="1"/>
  <c r="P2631" i="6" s="1"/>
  <c r="O2627" i="6"/>
  <c r="P2627" i="6" s="1"/>
  <c r="O2626" i="6"/>
  <c r="P2626" i="6" s="1"/>
  <c r="O2625" i="6"/>
  <c r="P2625" i="6" s="1"/>
  <c r="O2624" i="6"/>
  <c r="P2624" i="6" s="1"/>
  <c r="O2623" i="6"/>
  <c r="P2623" i="6" s="1"/>
  <c r="O2622" i="6"/>
  <c r="P2622" i="6" s="1"/>
  <c r="O2621" i="6"/>
  <c r="P2621" i="6" s="1"/>
  <c r="O2620" i="6"/>
  <c r="P2620" i="6" s="1"/>
  <c r="O2619" i="6"/>
  <c r="P2619" i="6" s="1"/>
  <c r="O2618" i="6"/>
  <c r="P2618" i="6" s="1"/>
  <c r="F2608" i="6"/>
  <c r="O2603" i="6"/>
  <c r="P2603" i="6" s="1"/>
  <c r="O2602" i="6"/>
  <c r="P2602" i="6" s="1"/>
  <c r="O2601" i="6"/>
  <c r="P2601" i="6" s="1"/>
  <c r="O2600" i="6"/>
  <c r="P2600" i="6" s="1"/>
  <c r="O2599" i="6"/>
  <c r="P2599" i="6" s="1"/>
  <c r="O2598" i="6"/>
  <c r="P2598" i="6" s="1"/>
  <c r="O2597" i="6"/>
  <c r="P2597" i="6" s="1"/>
  <c r="O2596" i="6"/>
  <c r="P2596" i="6" s="1"/>
  <c r="O2595" i="6"/>
  <c r="P2595" i="6" s="1"/>
  <c r="O2594" i="6"/>
  <c r="P2594" i="6" s="1"/>
  <c r="F2584" i="6"/>
  <c r="O2583" i="6" s="1"/>
  <c r="P2583" i="6" s="1"/>
  <c r="O2579" i="6"/>
  <c r="P2579" i="6" s="1"/>
  <c r="O2578" i="6"/>
  <c r="P2578" i="6" s="1"/>
  <c r="O2577" i="6"/>
  <c r="P2577" i="6" s="1"/>
  <c r="O2576" i="6"/>
  <c r="P2576" i="6" s="1"/>
  <c r="O2575" i="6"/>
  <c r="P2575" i="6" s="1"/>
  <c r="O2574" i="6"/>
  <c r="P2574" i="6" s="1"/>
  <c r="O2573" i="6"/>
  <c r="P2573" i="6" s="1"/>
  <c r="O2572" i="6"/>
  <c r="P2572" i="6" s="1"/>
  <c r="O2571" i="6"/>
  <c r="P2571" i="6" s="1"/>
  <c r="O2570" i="6"/>
  <c r="P2570" i="6" s="1"/>
  <c r="F2560" i="6"/>
  <c r="F2561" i="6" s="1"/>
  <c r="O2555" i="6"/>
  <c r="P2555" i="6" s="1"/>
  <c r="O2554" i="6"/>
  <c r="P2554" i="6" s="1"/>
  <c r="O2553" i="6"/>
  <c r="P2553" i="6" s="1"/>
  <c r="O2552" i="6"/>
  <c r="P2552" i="6" s="1"/>
  <c r="O2551" i="6"/>
  <c r="P2551" i="6" s="1"/>
  <c r="O2550" i="6"/>
  <c r="P2550" i="6" s="1"/>
  <c r="O2549" i="6"/>
  <c r="P2549" i="6" s="1"/>
  <c r="O2548" i="6"/>
  <c r="P2548" i="6" s="1"/>
  <c r="O2547" i="6"/>
  <c r="P2547" i="6" s="1"/>
  <c r="O2546" i="6"/>
  <c r="P2546" i="6" s="1"/>
  <c r="F2536" i="6"/>
  <c r="O2536" i="6" s="1"/>
  <c r="P2536" i="6" s="1"/>
  <c r="O2531" i="6"/>
  <c r="P2531" i="6" s="1"/>
  <c r="O2530" i="6"/>
  <c r="P2530" i="6" s="1"/>
  <c r="O2529" i="6"/>
  <c r="P2529" i="6" s="1"/>
  <c r="O2528" i="6"/>
  <c r="P2528" i="6" s="1"/>
  <c r="O2527" i="6"/>
  <c r="P2527" i="6" s="1"/>
  <c r="O2526" i="6"/>
  <c r="P2526" i="6" s="1"/>
  <c r="O2525" i="6"/>
  <c r="P2525" i="6" s="1"/>
  <c r="O2524" i="6"/>
  <c r="P2524" i="6" s="1"/>
  <c r="O2523" i="6"/>
  <c r="P2523" i="6" s="1"/>
  <c r="O2522" i="6"/>
  <c r="P2522" i="6" s="1"/>
  <c r="F2512" i="6"/>
  <c r="O2511" i="6" s="1"/>
  <c r="P2511" i="6" s="1"/>
  <c r="O2507" i="6"/>
  <c r="P2507" i="6" s="1"/>
  <c r="O2506" i="6"/>
  <c r="P2506" i="6" s="1"/>
  <c r="O2505" i="6"/>
  <c r="P2505" i="6" s="1"/>
  <c r="O2504" i="6"/>
  <c r="P2504" i="6" s="1"/>
  <c r="O2503" i="6"/>
  <c r="P2503" i="6" s="1"/>
  <c r="O2502" i="6"/>
  <c r="P2502" i="6" s="1"/>
  <c r="O2501" i="6"/>
  <c r="P2501" i="6" s="1"/>
  <c r="O2500" i="6"/>
  <c r="P2500" i="6" s="1"/>
  <c r="O2499" i="6"/>
  <c r="P2499" i="6" s="1"/>
  <c r="O2498" i="6"/>
  <c r="P2498" i="6" s="1"/>
  <c r="F2488" i="6"/>
  <c r="F2489" i="6" s="1"/>
  <c r="O2483" i="6"/>
  <c r="P2483" i="6" s="1"/>
  <c r="O2482" i="6"/>
  <c r="P2482" i="6" s="1"/>
  <c r="O2481" i="6"/>
  <c r="P2481" i="6" s="1"/>
  <c r="O2480" i="6"/>
  <c r="P2480" i="6" s="1"/>
  <c r="O2479" i="6"/>
  <c r="P2479" i="6" s="1"/>
  <c r="O2478" i="6"/>
  <c r="P2478" i="6" s="1"/>
  <c r="O2477" i="6"/>
  <c r="P2477" i="6" s="1"/>
  <c r="O2476" i="6"/>
  <c r="P2476" i="6" s="1"/>
  <c r="O2475" i="6"/>
  <c r="P2475" i="6" s="1"/>
  <c r="O2474" i="6"/>
  <c r="P2474" i="6" s="1"/>
  <c r="F2464" i="6"/>
  <c r="O2464" i="6" s="1"/>
  <c r="P2464" i="6" s="1"/>
  <c r="O2459" i="6"/>
  <c r="P2459" i="6" s="1"/>
  <c r="O2458" i="6"/>
  <c r="P2458" i="6" s="1"/>
  <c r="O2457" i="6"/>
  <c r="P2457" i="6" s="1"/>
  <c r="O2456" i="6"/>
  <c r="P2456" i="6" s="1"/>
  <c r="O2455" i="6"/>
  <c r="P2455" i="6" s="1"/>
  <c r="O2454" i="6"/>
  <c r="P2454" i="6" s="1"/>
  <c r="O2453" i="6"/>
  <c r="P2453" i="6" s="1"/>
  <c r="O2452" i="6"/>
  <c r="P2452" i="6" s="1"/>
  <c r="O2451" i="6"/>
  <c r="P2451" i="6" s="1"/>
  <c r="O2450" i="6"/>
  <c r="P2450" i="6" s="1"/>
  <c r="F2440" i="6"/>
  <c r="O2440" i="6" s="1"/>
  <c r="P2440" i="6" s="1"/>
  <c r="O2435" i="6"/>
  <c r="P2435" i="6" s="1"/>
  <c r="O2434" i="6"/>
  <c r="P2434" i="6" s="1"/>
  <c r="O2433" i="6"/>
  <c r="P2433" i="6" s="1"/>
  <c r="O2432" i="6"/>
  <c r="P2432" i="6" s="1"/>
  <c r="O2431" i="6"/>
  <c r="P2431" i="6" s="1"/>
  <c r="O2430" i="6"/>
  <c r="P2430" i="6" s="1"/>
  <c r="O2429" i="6"/>
  <c r="P2429" i="6" s="1"/>
  <c r="O2428" i="6"/>
  <c r="P2428" i="6" s="1"/>
  <c r="O2427" i="6"/>
  <c r="P2427" i="6" s="1"/>
  <c r="O2426" i="6"/>
  <c r="P2426" i="6" s="1"/>
  <c r="F2416" i="6"/>
  <c r="O2415" i="6" s="1"/>
  <c r="P2415" i="6" s="1"/>
  <c r="O2411" i="6"/>
  <c r="P2411" i="6" s="1"/>
  <c r="O2410" i="6"/>
  <c r="P2410" i="6" s="1"/>
  <c r="O2409" i="6"/>
  <c r="P2409" i="6" s="1"/>
  <c r="O2408" i="6"/>
  <c r="P2408" i="6" s="1"/>
  <c r="O2407" i="6"/>
  <c r="P2407" i="6" s="1"/>
  <c r="O2406" i="6"/>
  <c r="P2406" i="6" s="1"/>
  <c r="O2405" i="6"/>
  <c r="P2405" i="6" s="1"/>
  <c r="O2404" i="6"/>
  <c r="P2404" i="6" s="1"/>
  <c r="O2403" i="6"/>
  <c r="P2403" i="6" s="1"/>
  <c r="O2402" i="6"/>
  <c r="P2402" i="6" s="1"/>
  <c r="P2397" i="6"/>
  <c r="P2396" i="6"/>
  <c r="P2393" i="6"/>
  <c r="F2392" i="6"/>
  <c r="F2393" i="6" s="1"/>
  <c r="O2387" i="6"/>
  <c r="P2387" i="6" s="1"/>
  <c r="O2386" i="6"/>
  <c r="P2386" i="6" s="1"/>
  <c r="O2385" i="6"/>
  <c r="P2385" i="6" s="1"/>
  <c r="O2384" i="6"/>
  <c r="P2384" i="6" s="1"/>
  <c r="O2383" i="6"/>
  <c r="P2383" i="6" s="1"/>
  <c r="O2382" i="6"/>
  <c r="P2382" i="6" s="1"/>
  <c r="O2381" i="6"/>
  <c r="P2381" i="6" s="1"/>
  <c r="O2380" i="6"/>
  <c r="P2380" i="6" s="1"/>
  <c r="O2379" i="6"/>
  <c r="P2379" i="6" s="1"/>
  <c r="O2378" i="6"/>
  <c r="P2378" i="6" s="1"/>
  <c r="F2368" i="6"/>
  <c r="O2368" i="6" s="1"/>
  <c r="P2368" i="6" s="1"/>
  <c r="O2363" i="6"/>
  <c r="P2363" i="6" s="1"/>
  <c r="O2362" i="6"/>
  <c r="P2362" i="6" s="1"/>
  <c r="O2361" i="6"/>
  <c r="P2361" i="6" s="1"/>
  <c r="O2360" i="6"/>
  <c r="P2360" i="6" s="1"/>
  <c r="O2359" i="6"/>
  <c r="P2359" i="6" s="1"/>
  <c r="O2358" i="6"/>
  <c r="P2358" i="6" s="1"/>
  <c r="O2357" i="6"/>
  <c r="P2357" i="6" s="1"/>
  <c r="O2356" i="6"/>
  <c r="P2356" i="6" s="1"/>
  <c r="O2355" i="6"/>
  <c r="P2355" i="6" s="1"/>
  <c r="O2354" i="6"/>
  <c r="P2354" i="6" s="1"/>
  <c r="F2344" i="6"/>
  <c r="O2344" i="6" s="1"/>
  <c r="P2344" i="6" s="1"/>
  <c r="O2339" i="6"/>
  <c r="P2339" i="6" s="1"/>
  <c r="O2338" i="6"/>
  <c r="P2338" i="6" s="1"/>
  <c r="O2337" i="6"/>
  <c r="P2337" i="6" s="1"/>
  <c r="O2336" i="6"/>
  <c r="P2336" i="6" s="1"/>
  <c r="O2335" i="6"/>
  <c r="P2335" i="6" s="1"/>
  <c r="O2334" i="6"/>
  <c r="P2334" i="6" s="1"/>
  <c r="O2333" i="6"/>
  <c r="P2333" i="6" s="1"/>
  <c r="O2332" i="6"/>
  <c r="P2332" i="6" s="1"/>
  <c r="O2331" i="6"/>
  <c r="P2331" i="6" s="1"/>
  <c r="O2330" i="6"/>
  <c r="P2330" i="6" s="1"/>
  <c r="F2320" i="6"/>
  <c r="O2319" i="6" s="1"/>
  <c r="P2319" i="6" s="1"/>
  <c r="O2315" i="6"/>
  <c r="P2315" i="6" s="1"/>
  <c r="O2314" i="6"/>
  <c r="P2314" i="6" s="1"/>
  <c r="O2313" i="6"/>
  <c r="P2313" i="6" s="1"/>
  <c r="O2312" i="6"/>
  <c r="P2312" i="6" s="1"/>
  <c r="O2311" i="6"/>
  <c r="P2311" i="6" s="1"/>
  <c r="O2310" i="6"/>
  <c r="P2310" i="6" s="1"/>
  <c r="O2309" i="6"/>
  <c r="P2309" i="6" s="1"/>
  <c r="O2308" i="6"/>
  <c r="P2308" i="6" s="1"/>
  <c r="O2307" i="6"/>
  <c r="P2307" i="6" s="1"/>
  <c r="O2306" i="6"/>
  <c r="P2306" i="6" s="1"/>
  <c r="F2296" i="6"/>
  <c r="F2297" i="6" s="1"/>
  <c r="O2291" i="6"/>
  <c r="P2291" i="6" s="1"/>
  <c r="O2290" i="6"/>
  <c r="P2290" i="6" s="1"/>
  <c r="O2289" i="6"/>
  <c r="P2289" i="6" s="1"/>
  <c r="O2288" i="6"/>
  <c r="P2288" i="6" s="1"/>
  <c r="O2287" i="6"/>
  <c r="P2287" i="6" s="1"/>
  <c r="O2286" i="6"/>
  <c r="P2286" i="6" s="1"/>
  <c r="O2285" i="6"/>
  <c r="P2285" i="6" s="1"/>
  <c r="O2284" i="6"/>
  <c r="P2284" i="6" s="1"/>
  <c r="O2283" i="6"/>
  <c r="P2283" i="6" s="1"/>
  <c r="O2282" i="6"/>
  <c r="P2282" i="6" s="1"/>
  <c r="P2277" i="6"/>
  <c r="P2276" i="6"/>
  <c r="P2273" i="6"/>
  <c r="F2272" i="6"/>
  <c r="F2273" i="6" s="1"/>
  <c r="O2267" i="6"/>
  <c r="P2267" i="6" s="1"/>
  <c r="O2266" i="6"/>
  <c r="P2266" i="6" s="1"/>
  <c r="O2265" i="6"/>
  <c r="P2265" i="6" s="1"/>
  <c r="O2264" i="6"/>
  <c r="P2264" i="6" s="1"/>
  <c r="O2263" i="6"/>
  <c r="P2263" i="6" s="1"/>
  <c r="O2262" i="6"/>
  <c r="P2262" i="6" s="1"/>
  <c r="O2261" i="6"/>
  <c r="P2261" i="6" s="1"/>
  <c r="O2260" i="6"/>
  <c r="P2260" i="6" s="1"/>
  <c r="O2259" i="6"/>
  <c r="P2259" i="6" s="1"/>
  <c r="O2258" i="6"/>
  <c r="P2258" i="6" s="1"/>
  <c r="F2248" i="6"/>
  <c r="O2248" i="6" s="1"/>
  <c r="P2248" i="6" s="1"/>
  <c r="O2243" i="6"/>
  <c r="P2243" i="6" s="1"/>
  <c r="O2242" i="6"/>
  <c r="P2242" i="6" s="1"/>
  <c r="O2241" i="6"/>
  <c r="P2241" i="6" s="1"/>
  <c r="O2240" i="6"/>
  <c r="P2240" i="6" s="1"/>
  <c r="O2239" i="6"/>
  <c r="P2239" i="6" s="1"/>
  <c r="O2238" i="6"/>
  <c r="P2238" i="6" s="1"/>
  <c r="O2237" i="6"/>
  <c r="P2237" i="6" s="1"/>
  <c r="O2236" i="6"/>
  <c r="P2236" i="6" s="1"/>
  <c r="O2235" i="6"/>
  <c r="P2235" i="6" s="1"/>
  <c r="O2234" i="6"/>
  <c r="P2234" i="6" s="1"/>
  <c r="P2229" i="6"/>
  <c r="P2228" i="6"/>
  <c r="P2225" i="6"/>
  <c r="F2224" i="6"/>
  <c r="O2223" i="6" s="1"/>
  <c r="P2223" i="6" s="1"/>
  <c r="O2219" i="6"/>
  <c r="P2219" i="6" s="1"/>
  <c r="O2218" i="6"/>
  <c r="P2218" i="6" s="1"/>
  <c r="O2217" i="6"/>
  <c r="P2217" i="6" s="1"/>
  <c r="O2216" i="6"/>
  <c r="P2216" i="6" s="1"/>
  <c r="O2215" i="6"/>
  <c r="P2215" i="6" s="1"/>
  <c r="O2214" i="6"/>
  <c r="P2214" i="6" s="1"/>
  <c r="O2213" i="6"/>
  <c r="P2213" i="6" s="1"/>
  <c r="O2212" i="6"/>
  <c r="P2212" i="6" s="1"/>
  <c r="O2211" i="6"/>
  <c r="P2211" i="6" s="1"/>
  <c r="O2210" i="6"/>
  <c r="P2210" i="6" s="1"/>
  <c r="F2200" i="6"/>
  <c r="F2201" i="6" s="1"/>
  <c r="O2195" i="6"/>
  <c r="P2195" i="6" s="1"/>
  <c r="O2194" i="6"/>
  <c r="P2194" i="6" s="1"/>
  <c r="O2193" i="6"/>
  <c r="P2193" i="6" s="1"/>
  <c r="O2192" i="6"/>
  <c r="P2192" i="6" s="1"/>
  <c r="O2191" i="6"/>
  <c r="P2191" i="6" s="1"/>
  <c r="O2190" i="6"/>
  <c r="P2190" i="6" s="1"/>
  <c r="O2189" i="6"/>
  <c r="P2189" i="6" s="1"/>
  <c r="O2188" i="6"/>
  <c r="P2188" i="6" s="1"/>
  <c r="O2187" i="6"/>
  <c r="P2187" i="6" s="1"/>
  <c r="O2186" i="6"/>
  <c r="P2186" i="6" s="1"/>
  <c r="P2181" i="6"/>
  <c r="P2180" i="6"/>
  <c r="P2177" i="6"/>
  <c r="F2176" i="6"/>
  <c r="O2175" i="6" s="1"/>
  <c r="P2175" i="6" s="1"/>
  <c r="O2171" i="6"/>
  <c r="P2171" i="6" s="1"/>
  <c r="O2170" i="6"/>
  <c r="P2170" i="6" s="1"/>
  <c r="O2169" i="6"/>
  <c r="P2169" i="6" s="1"/>
  <c r="O2168" i="6"/>
  <c r="P2168" i="6" s="1"/>
  <c r="O2167" i="6"/>
  <c r="P2167" i="6" s="1"/>
  <c r="O2166" i="6"/>
  <c r="P2166" i="6" s="1"/>
  <c r="O2165" i="6"/>
  <c r="P2165" i="6" s="1"/>
  <c r="O2164" i="6"/>
  <c r="P2164" i="6" s="1"/>
  <c r="O2163" i="6"/>
  <c r="P2163" i="6" s="1"/>
  <c r="O2162" i="6"/>
  <c r="P2162" i="6" s="1"/>
  <c r="P2157" i="6"/>
  <c r="P2156" i="6"/>
  <c r="P2153" i="6"/>
  <c r="F2152" i="6"/>
  <c r="O2152" i="6" s="1"/>
  <c r="P2152" i="6" s="1"/>
  <c r="O2147" i="6"/>
  <c r="P2147" i="6" s="1"/>
  <c r="O2146" i="6"/>
  <c r="P2146" i="6" s="1"/>
  <c r="O2145" i="6"/>
  <c r="P2145" i="6" s="1"/>
  <c r="O2144" i="6"/>
  <c r="P2144" i="6" s="1"/>
  <c r="O2143" i="6"/>
  <c r="P2143" i="6" s="1"/>
  <c r="O2142" i="6"/>
  <c r="P2142" i="6" s="1"/>
  <c r="O2141" i="6"/>
  <c r="P2141" i="6" s="1"/>
  <c r="O2140" i="6"/>
  <c r="P2140" i="6" s="1"/>
  <c r="O2139" i="6"/>
  <c r="P2139" i="6" s="1"/>
  <c r="O2138" i="6"/>
  <c r="P2138" i="6" s="1"/>
  <c r="F2128" i="6"/>
  <c r="O2127" i="6" s="1"/>
  <c r="P2127" i="6" s="1"/>
  <c r="O2123" i="6"/>
  <c r="P2123" i="6" s="1"/>
  <c r="O2122" i="6"/>
  <c r="P2122" i="6" s="1"/>
  <c r="O2121" i="6"/>
  <c r="P2121" i="6" s="1"/>
  <c r="O2120" i="6"/>
  <c r="P2120" i="6" s="1"/>
  <c r="O2119" i="6"/>
  <c r="P2119" i="6" s="1"/>
  <c r="O2118" i="6"/>
  <c r="P2118" i="6" s="1"/>
  <c r="O2117" i="6"/>
  <c r="P2117" i="6" s="1"/>
  <c r="O2116" i="6"/>
  <c r="P2116" i="6" s="1"/>
  <c r="O2115" i="6"/>
  <c r="P2115" i="6" s="1"/>
  <c r="O2114" i="6"/>
  <c r="P2114" i="6" s="1"/>
  <c r="F2104" i="6"/>
  <c r="F2105" i="6" s="1"/>
  <c r="O2099" i="6"/>
  <c r="P2099" i="6" s="1"/>
  <c r="O2098" i="6"/>
  <c r="P2098" i="6" s="1"/>
  <c r="O2097" i="6"/>
  <c r="P2097" i="6" s="1"/>
  <c r="O2096" i="6"/>
  <c r="P2096" i="6" s="1"/>
  <c r="O2095" i="6"/>
  <c r="P2095" i="6" s="1"/>
  <c r="O2094" i="6"/>
  <c r="P2094" i="6" s="1"/>
  <c r="O2093" i="6"/>
  <c r="P2093" i="6" s="1"/>
  <c r="O2092" i="6"/>
  <c r="P2092" i="6" s="1"/>
  <c r="O2091" i="6"/>
  <c r="P2091" i="6" s="1"/>
  <c r="O2090" i="6"/>
  <c r="P2090" i="6" s="1"/>
  <c r="F2080" i="6"/>
  <c r="O2080" i="6" s="1"/>
  <c r="P2080" i="6" s="1"/>
  <c r="O2075" i="6"/>
  <c r="P2075" i="6" s="1"/>
  <c r="O2074" i="6"/>
  <c r="P2074" i="6" s="1"/>
  <c r="O2073" i="6"/>
  <c r="P2073" i="6" s="1"/>
  <c r="O2072" i="6"/>
  <c r="P2072" i="6" s="1"/>
  <c r="O2071" i="6"/>
  <c r="P2071" i="6" s="1"/>
  <c r="O2070" i="6"/>
  <c r="P2070" i="6" s="1"/>
  <c r="O2069" i="6"/>
  <c r="P2069" i="6" s="1"/>
  <c r="O2068" i="6"/>
  <c r="P2068" i="6" s="1"/>
  <c r="O2067" i="6"/>
  <c r="P2067" i="6" s="1"/>
  <c r="O2066" i="6"/>
  <c r="P2066" i="6" s="1"/>
  <c r="F2056" i="6"/>
  <c r="O2056" i="6" s="1"/>
  <c r="P2056" i="6" s="1"/>
  <c r="O2051" i="6"/>
  <c r="P2051" i="6" s="1"/>
  <c r="O2050" i="6"/>
  <c r="P2050" i="6" s="1"/>
  <c r="O2049" i="6"/>
  <c r="P2049" i="6" s="1"/>
  <c r="O2048" i="6"/>
  <c r="P2048" i="6" s="1"/>
  <c r="O2047" i="6"/>
  <c r="P2047" i="6" s="1"/>
  <c r="O2046" i="6"/>
  <c r="P2046" i="6" s="1"/>
  <c r="O2045" i="6"/>
  <c r="P2045" i="6" s="1"/>
  <c r="O2044" i="6"/>
  <c r="P2044" i="6" s="1"/>
  <c r="O2043" i="6"/>
  <c r="P2043" i="6" s="1"/>
  <c r="O2042" i="6"/>
  <c r="P2042" i="6" s="1"/>
  <c r="F2032" i="6"/>
  <c r="O2031" i="6" s="1"/>
  <c r="P2031" i="6" s="1"/>
  <c r="O2027" i="6"/>
  <c r="P2027" i="6" s="1"/>
  <c r="O2026" i="6"/>
  <c r="P2026" i="6" s="1"/>
  <c r="O2025" i="6"/>
  <c r="P2025" i="6" s="1"/>
  <c r="O2024" i="6"/>
  <c r="P2024" i="6" s="1"/>
  <c r="O2023" i="6"/>
  <c r="P2023" i="6" s="1"/>
  <c r="O2022" i="6"/>
  <c r="P2022" i="6" s="1"/>
  <c r="O2021" i="6"/>
  <c r="P2021" i="6" s="1"/>
  <c r="O2020" i="6"/>
  <c r="P2020" i="6" s="1"/>
  <c r="O2019" i="6"/>
  <c r="P2019" i="6" s="1"/>
  <c r="O2018" i="6"/>
  <c r="P2018" i="6" s="1"/>
  <c r="F2008" i="6"/>
  <c r="F2009" i="6" s="1"/>
  <c r="O2003" i="6"/>
  <c r="P2003" i="6" s="1"/>
  <c r="O2002" i="6"/>
  <c r="P2002" i="6" s="1"/>
  <c r="O2001" i="6"/>
  <c r="P2001" i="6" s="1"/>
  <c r="O2000" i="6"/>
  <c r="P2000" i="6" s="1"/>
  <c r="O1999" i="6"/>
  <c r="P1999" i="6" s="1"/>
  <c r="O1998" i="6"/>
  <c r="P1998" i="6" s="1"/>
  <c r="O1997" i="6"/>
  <c r="P1997" i="6" s="1"/>
  <c r="O1996" i="6"/>
  <c r="P1996" i="6" s="1"/>
  <c r="O1995" i="6"/>
  <c r="P1995" i="6" s="1"/>
  <c r="O1994" i="6"/>
  <c r="P1994" i="6" s="1"/>
  <c r="P1989" i="6"/>
  <c r="P1988" i="6"/>
  <c r="P1985" i="6"/>
  <c r="F1984" i="6"/>
  <c r="F1985" i="6" s="1"/>
  <c r="O1979" i="6"/>
  <c r="P1979" i="6" s="1"/>
  <c r="O1978" i="6"/>
  <c r="P1978" i="6" s="1"/>
  <c r="O1977" i="6"/>
  <c r="P1977" i="6" s="1"/>
  <c r="O1976" i="6"/>
  <c r="P1976" i="6" s="1"/>
  <c r="O1975" i="6"/>
  <c r="P1975" i="6" s="1"/>
  <c r="O1974" i="6"/>
  <c r="P1974" i="6" s="1"/>
  <c r="O1973" i="6"/>
  <c r="P1973" i="6" s="1"/>
  <c r="O1972" i="6"/>
  <c r="P1972" i="6" s="1"/>
  <c r="O1971" i="6"/>
  <c r="P1971" i="6" s="1"/>
  <c r="O1970" i="6"/>
  <c r="P1970" i="6" s="1"/>
  <c r="P1965" i="6"/>
  <c r="P1964" i="6"/>
  <c r="P1961" i="6"/>
  <c r="F1960" i="6"/>
  <c r="O1960" i="6" s="1"/>
  <c r="P1960" i="6" s="1"/>
  <c r="O1955" i="6"/>
  <c r="P1955" i="6" s="1"/>
  <c r="O1954" i="6"/>
  <c r="P1954" i="6" s="1"/>
  <c r="O1953" i="6"/>
  <c r="P1953" i="6" s="1"/>
  <c r="O1952" i="6"/>
  <c r="P1952" i="6" s="1"/>
  <c r="O1951" i="6"/>
  <c r="P1951" i="6" s="1"/>
  <c r="O1950" i="6"/>
  <c r="P1950" i="6" s="1"/>
  <c r="O1949" i="6"/>
  <c r="P1949" i="6" s="1"/>
  <c r="O1948" i="6"/>
  <c r="P1948" i="6" s="1"/>
  <c r="O1947" i="6"/>
  <c r="P1947" i="6" s="1"/>
  <c r="O1946" i="6"/>
  <c r="P1946" i="6" s="1"/>
  <c r="P1941" i="6"/>
  <c r="P1940" i="6"/>
  <c r="P1937" i="6"/>
  <c r="F1936" i="6"/>
  <c r="O1935" i="6" s="1"/>
  <c r="P1935" i="6" s="1"/>
  <c r="O1931" i="6"/>
  <c r="P1931" i="6" s="1"/>
  <c r="O1930" i="6"/>
  <c r="P1930" i="6" s="1"/>
  <c r="O1929" i="6"/>
  <c r="P1929" i="6" s="1"/>
  <c r="O1928" i="6"/>
  <c r="P1928" i="6" s="1"/>
  <c r="O1927" i="6"/>
  <c r="P1927" i="6" s="1"/>
  <c r="O1926" i="6"/>
  <c r="P1926" i="6" s="1"/>
  <c r="O1925" i="6"/>
  <c r="P1925" i="6" s="1"/>
  <c r="O1924" i="6"/>
  <c r="P1924" i="6" s="1"/>
  <c r="O1923" i="6"/>
  <c r="P1923" i="6" s="1"/>
  <c r="O1922" i="6"/>
  <c r="P1922" i="6" s="1"/>
  <c r="F1912" i="6"/>
  <c r="F1913" i="6" s="1"/>
  <c r="O1907" i="6"/>
  <c r="P1907" i="6" s="1"/>
  <c r="O1906" i="6"/>
  <c r="P1906" i="6" s="1"/>
  <c r="O1905" i="6"/>
  <c r="P1905" i="6" s="1"/>
  <c r="O1904" i="6"/>
  <c r="P1904" i="6" s="1"/>
  <c r="O1903" i="6"/>
  <c r="P1903" i="6" s="1"/>
  <c r="O1902" i="6"/>
  <c r="P1902" i="6" s="1"/>
  <c r="O1901" i="6"/>
  <c r="P1901" i="6" s="1"/>
  <c r="O1900" i="6"/>
  <c r="P1900" i="6" s="1"/>
  <c r="O1899" i="6"/>
  <c r="P1899" i="6" s="1"/>
  <c r="O1898" i="6"/>
  <c r="P1898" i="6" s="1"/>
  <c r="F1888" i="6"/>
  <c r="F1889" i="6" s="1"/>
  <c r="O1883" i="6"/>
  <c r="P1883" i="6" s="1"/>
  <c r="O1882" i="6"/>
  <c r="P1882" i="6" s="1"/>
  <c r="O1881" i="6"/>
  <c r="P1881" i="6" s="1"/>
  <c r="O1880" i="6"/>
  <c r="P1880" i="6" s="1"/>
  <c r="O1879" i="6"/>
  <c r="P1879" i="6" s="1"/>
  <c r="O1878" i="6"/>
  <c r="P1878" i="6" s="1"/>
  <c r="O1877" i="6"/>
  <c r="P1877" i="6" s="1"/>
  <c r="O1876" i="6"/>
  <c r="P1876" i="6" s="1"/>
  <c r="O1875" i="6"/>
  <c r="P1875" i="6" s="1"/>
  <c r="O1874" i="6"/>
  <c r="P1874" i="6" s="1"/>
  <c r="F1864" i="6"/>
  <c r="O1864" i="6" s="1"/>
  <c r="P1864" i="6" s="1"/>
  <c r="O1859" i="6"/>
  <c r="P1859" i="6" s="1"/>
  <c r="O1858" i="6"/>
  <c r="P1858" i="6" s="1"/>
  <c r="O1857" i="6"/>
  <c r="P1857" i="6" s="1"/>
  <c r="O1856" i="6"/>
  <c r="P1856" i="6" s="1"/>
  <c r="O1855" i="6"/>
  <c r="P1855" i="6" s="1"/>
  <c r="O1854" i="6"/>
  <c r="P1854" i="6" s="1"/>
  <c r="O1853" i="6"/>
  <c r="P1853" i="6" s="1"/>
  <c r="O1852" i="6"/>
  <c r="P1852" i="6" s="1"/>
  <c r="O1851" i="6"/>
  <c r="P1851" i="6" s="1"/>
  <c r="O1850" i="6"/>
  <c r="P1850" i="6" s="1"/>
  <c r="F1840" i="6"/>
  <c r="O1839" i="6" s="1"/>
  <c r="P1839" i="6" s="1"/>
  <c r="O1835" i="6"/>
  <c r="P1835" i="6" s="1"/>
  <c r="O1834" i="6"/>
  <c r="P1834" i="6" s="1"/>
  <c r="O1833" i="6"/>
  <c r="P1833" i="6" s="1"/>
  <c r="O1832" i="6"/>
  <c r="P1832" i="6" s="1"/>
  <c r="O1831" i="6"/>
  <c r="P1831" i="6" s="1"/>
  <c r="O1830" i="6"/>
  <c r="P1830" i="6" s="1"/>
  <c r="O1829" i="6"/>
  <c r="P1829" i="6" s="1"/>
  <c r="O1828" i="6"/>
  <c r="P1828" i="6" s="1"/>
  <c r="O1827" i="6"/>
  <c r="P1827" i="6" s="1"/>
  <c r="O1826" i="6"/>
  <c r="P1826" i="6" s="1"/>
  <c r="F1816" i="6"/>
  <c r="F1817" i="6" s="1"/>
  <c r="O1811" i="6"/>
  <c r="P1811" i="6" s="1"/>
  <c r="O1810" i="6"/>
  <c r="P1810" i="6" s="1"/>
  <c r="O1809" i="6"/>
  <c r="P1809" i="6" s="1"/>
  <c r="O1808" i="6"/>
  <c r="P1808" i="6" s="1"/>
  <c r="O1807" i="6"/>
  <c r="P1807" i="6" s="1"/>
  <c r="O1806" i="6"/>
  <c r="P1806" i="6" s="1"/>
  <c r="O1805" i="6"/>
  <c r="P1805" i="6" s="1"/>
  <c r="O1804" i="6"/>
  <c r="P1804" i="6" s="1"/>
  <c r="O1803" i="6"/>
  <c r="P1803" i="6" s="1"/>
  <c r="O1802" i="6"/>
  <c r="P1802" i="6" s="1"/>
  <c r="F1792" i="6"/>
  <c r="F1793" i="6" s="1"/>
  <c r="O1787" i="6"/>
  <c r="P1787" i="6" s="1"/>
  <c r="O1786" i="6"/>
  <c r="P1786" i="6" s="1"/>
  <c r="O1785" i="6"/>
  <c r="P1785" i="6" s="1"/>
  <c r="O1784" i="6"/>
  <c r="P1784" i="6" s="1"/>
  <c r="O1783" i="6"/>
  <c r="P1783" i="6" s="1"/>
  <c r="O1782" i="6"/>
  <c r="P1782" i="6" s="1"/>
  <c r="O1781" i="6"/>
  <c r="P1781" i="6" s="1"/>
  <c r="O1780" i="6"/>
  <c r="P1780" i="6" s="1"/>
  <c r="O1779" i="6"/>
  <c r="P1779" i="6" s="1"/>
  <c r="O1778" i="6"/>
  <c r="P1778" i="6" s="1"/>
  <c r="P1773" i="6"/>
  <c r="P1772" i="6"/>
  <c r="P1769" i="6"/>
  <c r="F1768" i="6"/>
  <c r="O1768" i="6" s="1"/>
  <c r="P1768" i="6" s="1"/>
  <c r="O1763" i="6"/>
  <c r="P1763" i="6" s="1"/>
  <c r="O1762" i="6"/>
  <c r="P1762" i="6" s="1"/>
  <c r="O1761" i="6"/>
  <c r="P1761" i="6" s="1"/>
  <c r="O1760" i="6"/>
  <c r="P1760" i="6" s="1"/>
  <c r="O1759" i="6"/>
  <c r="P1759" i="6" s="1"/>
  <c r="O1758" i="6"/>
  <c r="P1758" i="6" s="1"/>
  <c r="O1757" i="6"/>
  <c r="P1757" i="6" s="1"/>
  <c r="O1756" i="6"/>
  <c r="P1756" i="6" s="1"/>
  <c r="O1755" i="6"/>
  <c r="P1755" i="6" s="1"/>
  <c r="O1754" i="6"/>
  <c r="P1754" i="6" s="1"/>
  <c r="F1744" i="6"/>
  <c r="O1743" i="6" s="1"/>
  <c r="P1743" i="6" s="1"/>
  <c r="O1739" i="6"/>
  <c r="P1739" i="6" s="1"/>
  <c r="O1738" i="6"/>
  <c r="P1738" i="6" s="1"/>
  <c r="O1737" i="6"/>
  <c r="P1737" i="6" s="1"/>
  <c r="O1736" i="6"/>
  <c r="P1736" i="6" s="1"/>
  <c r="O1735" i="6"/>
  <c r="P1735" i="6" s="1"/>
  <c r="O1734" i="6"/>
  <c r="P1734" i="6" s="1"/>
  <c r="O1733" i="6"/>
  <c r="P1733" i="6" s="1"/>
  <c r="O1732" i="6"/>
  <c r="P1732" i="6" s="1"/>
  <c r="O1731" i="6"/>
  <c r="P1731" i="6" s="1"/>
  <c r="O1730" i="6"/>
  <c r="P1730" i="6" s="1"/>
  <c r="F1720" i="6"/>
  <c r="F1721" i="6" s="1"/>
  <c r="O1715" i="6"/>
  <c r="P1715" i="6" s="1"/>
  <c r="O1714" i="6"/>
  <c r="P1714" i="6" s="1"/>
  <c r="O1713" i="6"/>
  <c r="P1713" i="6" s="1"/>
  <c r="O1712" i="6"/>
  <c r="P1712" i="6" s="1"/>
  <c r="O1711" i="6"/>
  <c r="P1711" i="6" s="1"/>
  <c r="O1710" i="6"/>
  <c r="P1710" i="6" s="1"/>
  <c r="O1709" i="6"/>
  <c r="P1709" i="6" s="1"/>
  <c r="O1708" i="6"/>
  <c r="P1708" i="6" s="1"/>
  <c r="O1707" i="6"/>
  <c r="P1707" i="6" s="1"/>
  <c r="O1706" i="6"/>
  <c r="P1706" i="6" s="1"/>
  <c r="F1696" i="6"/>
  <c r="O1696" i="6" s="1"/>
  <c r="P1696" i="6" s="1"/>
  <c r="O1691" i="6"/>
  <c r="P1691" i="6" s="1"/>
  <c r="O1690" i="6"/>
  <c r="P1690" i="6" s="1"/>
  <c r="O1689" i="6"/>
  <c r="P1689" i="6" s="1"/>
  <c r="O1688" i="6"/>
  <c r="P1688" i="6" s="1"/>
  <c r="O1687" i="6"/>
  <c r="P1687" i="6" s="1"/>
  <c r="O1686" i="6"/>
  <c r="P1686" i="6" s="1"/>
  <c r="O1685" i="6"/>
  <c r="P1685" i="6" s="1"/>
  <c r="O1684" i="6"/>
  <c r="P1684" i="6" s="1"/>
  <c r="O1683" i="6"/>
  <c r="P1683" i="6" s="1"/>
  <c r="O1682" i="6"/>
  <c r="P1682" i="6" s="1"/>
  <c r="F1672" i="6"/>
  <c r="O1672" i="6" s="1"/>
  <c r="P1672" i="6" s="1"/>
  <c r="O1667" i="6"/>
  <c r="P1667" i="6" s="1"/>
  <c r="O1666" i="6"/>
  <c r="P1666" i="6" s="1"/>
  <c r="O1665" i="6"/>
  <c r="P1665" i="6" s="1"/>
  <c r="O1664" i="6"/>
  <c r="P1664" i="6" s="1"/>
  <c r="O1663" i="6"/>
  <c r="P1663" i="6" s="1"/>
  <c r="O1662" i="6"/>
  <c r="P1662" i="6" s="1"/>
  <c r="O1661" i="6"/>
  <c r="P1661" i="6" s="1"/>
  <c r="O1660" i="6"/>
  <c r="P1660" i="6" s="1"/>
  <c r="O1659" i="6"/>
  <c r="P1659" i="6" s="1"/>
  <c r="O1658" i="6"/>
  <c r="P1658" i="6" s="1"/>
  <c r="F1648" i="6"/>
  <c r="O1647" i="6" s="1"/>
  <c r="P1647" i="6" s="1"/>
  <c r="O1643" i="6"/>
  <c r="P1643" i="6" s="1"/>
  <c r="O1642" i="6"/>
  <c r="P1642" i="6" s="1"/>
  <c r="O1641" i="6"/>
  <c r="P1641" i="6" s="1"/>
  <c r="O1640" i="6"/>
  <c r="P1640" i="6" s="1"/>
  <c r="O1639" i="6"/>
  <c r="P1639" i="6" s="1"/>
  <c r="O1638" i="6"/>
  <c r="P1638" i="6" s="1"/>
  <c r="O1637" i="6"/>
  <c r="P1637" i="6" s="1"/>
  <c r="O1636" i="6"/>
  <c r="P1636" i="6" s="1"/>
  <c r="O1635" i="6"/>
  <c r="P1635" i="6" s="1"/>
  <c r="O1634" i="6"/>
  <c r="P1634" i="6" s="1"/>
  <c r="F1624" i="6"/>
  <c r="F1625" i="6" s="1"/>
  <c r="O1619" i="6"/>
  <c r="P1619" i="6" s="1"/>
  <c r="O1618" i="6"/>
  <c r="P1618" i="6" s="1"/>
  <c r="O1617" i="6"/>
  <c r="P1617" i="6" s="1"/>
  <c r="O1616" i="6"/>
  <c r="P1616" i="6" s="1"/>
  <c r="O1615" i="6"/>
  <c r="P1615" i="6" s="1"/>
  <c r="O1614" i="6"/>
  <c r="P1614" i="6" s="1"/>
  <c r="O1613" i="6"/>
  <c r="P1613" i="6" s="1"/>
  <c r="O1612" i="6"/>
  <c r="P1612" i="6" s="1"/>
  <c r="O1611" i="6"/>
  <c r="P1611" i="6" s="1"/>
  <c r="O1610" i="6"/>
  <c r="P1610" i="6" s="1"/>
  <c r="F1600" i="6"/>
  <c r="F1601" i="6" s="1"/>
  <c r="O1595" i="6"/>
  <c r="P1595" i="6" s="1"/>
  <c r="O1594" i="6"/>
  <c r="P1594" i="6" s="1"/>
  <c r="O1593" i="6"/>
  <c r="P1593" i="6" s="1"/>
  <c r="O1592" i="6"/>
  <c r="P1592" i="6" s="1"/>
  <c r="O1591" i="6"/>
  <c r="P1591" i="6" s="1"/>
  <c r="O1590" i="6"/>
  <c r="P1590" i="6" s="1"/>
  <c r="O1589" i="6"/>
  <c r="P1589" i="6" s="1"/>
  <c r="O1588" i="6"/>
  <c r="P1588" i="6" s="1"/>
  <c r="O1587" i="6"/>
  <c r="P1587" i="6" s="1"/>
  <c r="O1586" i="6"/>
  <c r="P1586" i="6" s="1"/>
  <c r="F1576" i="6"/>
  <c r="O1576" i="6" s="1"/>
  <c r="P1576" i="6" s="1"/>
  <c r="O1571" i="6"/>
  <c r="P1571" i="6" s="1"/>
  <c r="O1570" i="6"/>
  <c r="P1570" i="6" s="1"/>
  <c r="O1569" i="6"/>
  <c r="P1569" i="6" s="1"/>
  <c r="O1568" i="6"/>
  <c r="P1568" i="6" s="1"/>
  <c r="O1567" i="6"/>
  <c r="P1567" i="6" s="1"/>
  <c r="O1566" i="6"/>
  <c r="P1566" i="6" s="1"/>
  <c r="O1565" i="6"/>
  <c r="P1565" i="6" s="1"/>
  <c r="O1564" i="6"/>
  <c r="P1564" i="6" s="1"/>
  <c r="O1563" i="6"/>
  <c r="P1563" i="6" s="1"/>
  <c r="O1562" i="6"/>
  <c r="P1562" i="6" s="1"/>
  <c r="F1552" i="6"/>
  <c r="O1551" i="6" s="1"/>
  <c r="P1551" i="6" s="1"/>
  <c r="O1547" i="6"/>
  <c r="P1547" i="6" s="1"/>
  <c r="O1546" i="6"/>
  <c r="P1546" i="6" s="1"/>
  <c r="O1545" i="6"/>
  <c r="P1545" i="6" s="1"/>
  <c r="O1544" i="6"/>
  <c r="P1544" i="6" s="1"/>
  <c r="O1543" i="6"/>
  <c r="P1543" i="6" s="1"/>
  <c r="O1542" i="6"/>
  <c r="P1542" i="6" s="1"/>
  <c r="O1541" i="6"/>
  <c r="P1541" i="6" s="1"/>
  <c r="O1540" i="6"/>
  <c r="P1540" i="6" s="1"/>
  <c r="O1539" i="6"/>
  <c r="P1539" i="6" s="1"/>
  <c r="O1538" i="6"/>
  <c r="P1538" i="6" s="1"/>
  <c r="F1528" i="6"/>
  <c r="O1527" i="6" s="1"/>
  <c r="P1527" i="6" s="1"/>
  <c r="O1523" i="6"/>
  <c r="P1523" i="6" s="1"/>
  <c r="O1522" i="6"/>
  <c r="P1522" i="6" s="1"/>
  <c r="O1521" i="6"/>
  <c r="P1521" i="6" s="1"/>
  <c r="O1520" i="6"/>
  <c r="P1520" i="6" s="1"/>
  <c r="O1519" i="6"/>
  <c r="P1519" i="6" s="1"/>
  <c r="O1518" i="6"/>
  <c r="P1518" i="6" s="1"/>
  <c r="O1517" i="6"/>
  <c r="P1517" i="6" s="1"/>
  <c r="O1516" i="6"/>
  <c r="P1516" i="6" s="1"/>
  <c r="O1515" i="6"/>
  <c r="P1515" i="6" s="1"/>
  <c r="O1514" i="6"/>
  <c r="P1514" i="6" s="1"/>
  <c r="F1504" i="6"/>
  <c r="F1505" i="6" s="1"/>
  <c r="O1499" i="6"/>
  <c r="P1499" i="6" s="1"/>
  <c r="O1498" i="6"/>
  <c r="P1498" i="6" s="1"/>
  <c r="O1497" i="6"/>
  <c r="P1497" i="6" s="1"/>
  <c r="O1496" i="6"/>
  <c r="P1496" i="6" s="1"/>
  <c r="O1495" i="6"/>
  <c r="P1495" i="6" s="1"/>
  <c r="O1494" i="6"/>
  <c r="P1494" i="6" s="1"/>
  <c r="O1493" i="6"/>
  <c r="P1493" i="6" s="1"/>
  <c r="O1492" i="6"/>
  <c r="P1492" i="6" s="1"/>
  <c r="O1491" i="6"/>
  <c r="P1491" i="6" s="1"/>
  <c r="O1490" i="6"/>
  <c r="P1490" i="6" s="1"/>
  <c r="F1480" i="6"/>
  <c r="O1479" i="6" s="1"/>
  <c r="P1479" i="6" s="1"/>
  <c r="O1475" i="6"/>
  <c r="P1475" i="6" s="1"/>
  <c r="O1474" i="6"/>
  <c r="P1474" i="6" s="1"/>
  <c r="O1473" i="6"/>
  <c r="P1473" i="6" s="1"/>
  <c r="O1472" i="6"/>
  <c r="P1472" i="6" s="1"/>
  <c r="O1471" i="6"/>
  <c r="P1471" i="6" s="1"/>
  <c r="O1470" i="6"/>
  <c r="P1470" i="6" s="1"/>
  <c r="O1469" i="6"/>
  <c r="P1469" i="6" s="1"/>
  <c r="O1468" i="6"/>
  <c r="P1468" i="6" s="1"/>
  <c r="O1467" i="6"/>
  <c r="P1467" i="6" s="1"/>
  <c r="O1466" i="6"/>
  <c r="P1466" i="6" s="1"/>
  <c r="F1456" i="6"/>
  <c r="O1456" i="6" s="1"/>
  <c r="P1456" i="6" s="1"/>
  <c r="O1451" i="6"/>
  <c r="P1451" i="6" s="1"/>
  <c r="O1450" i="6"/>
  <c r="P1450" i="6" s="1"/>
  <c r="O1449" i="6"/>
  <c r="P1449" i="6" s="1"/>
  <c r="O1448" i="6"/>
  <c r="P1448" i="6" s="1"/>
  <c r="O1447" i="6"/>
  <c r="P1447" i="6" s="1"/>
  <c r="O1446" i="6"/>
  <c r="P1446" i="6" s="1"/>
  <c r="O1445" i="6"/>
  <c r="P1445" i="6" s="1"/>
  <c r="O1444" i="6"/>
  <c r="P1444" i="6" s="1"/>
  <c r="O1443" i="6"/>
  <c r="P1443" i="6" s="1"/>
  <c r="O1442" i="6"/>
  <c r="P1442" i="6" s="1"/>
  <c r="F1432" i="6"/>
  <c r="O1431" i="6" s="1"/>
  <c r="P1431" i="6" s="1"/>
  <c r="O1427" i="6"/>
  <c r="P1427" i="6" s="1"/>
  <c r="O1426" i="6"/>
  <c r="P1426" i="6" s="1"/>
  <c r="O1425" i="6"/>
  <c r="P1425" i="6" s="1"/>
  <c r="O1424" i="6"/>
  <c r="P1424" i="6" s="1"/>
  <c r="O1423" i="6"/>
  <c r="P1423" i="6" s="1"/>
  <c r="O1422" i="6"/>
  <c r="P1422" i="6" s="1"/>
  <c r="O1421" i="6"/>
  <c r="P1421" i="6" s="1"/>
  <c r="O1420" i="6"/>
  <c r="P1420" i="6" s="1"/>
  <c r="O1419" i="6"/>
  <c r="P1419" i="6" s="1"/>
  <c r="O1418" i="6"/>
  <c r="P1418" i="6" s="1"/>
  <c r="F1408" i="6"/>
  <c r="F1409" i="6" s="1"/>
  <c r="O1403" i="6"/>
  <c r="P1403" i="6" s="1"/>
  <c r="O1402" i="6"/>
  <c r="P1402" i="6" s="1"/>
  <c r="O1401" i="6"/>
  <c r="P1401" i="6" s="1"/>
  <c r="O1400" i="6"/>
  <c r="P1400" i="6" s="1"/>
  <c r="O1399" i="6"/>
  <c r="P1399" i="6" s="1"/>
  <c r="O1398" i="6"/>
  <c r="P1398" i="6" s="1"/>
  <c r="O1397" i="6"/>
  <c r="P1397" i="6" s="1"/>
  <c r="O1396" i="6"/>
  <c r="P1396" i="6" s="1"/>
  <c r="O1395" i="6"/>
  <c r="P1395" i="6" s="1"/>
  <c r="O1394" i="6"/>
  <c r="P1394" i="6" s="1"/>
  <c r="F1384" i="6"/>
  <c r="O1383" i="6" s="1"/>
  <c r="P1383" i="6" s="1"/>
  <c r="O1379" i="6"/>
  <c r="P1379" i="6" s="1"/>
  <c r="O1378" i="6"/>
  <c r="P1378" i="6" s="1"/>
  <c r="O1377" i="6"/>
  <c r="P1377" i="6" s="1"/>
  <c r="O1376" i="6"/>
  <c r="P1376" i="6" s="1"/>
  <c r="O1375" i="6"/>
  <c r="P1375" i="6" s="1"/>
  <c r="O1374" i="6"/>
  <c r="P1374" i="6" s="1"/>
  <c r="O1373" i="6"/>
  <c r="P1373" i="6" s="1"/>
  <c r="O1372" i="6"/>
  <c r="P1372" i="6" s="1"/>
  <c r="O1371" i="6"/>
  <c r="P1371" i="6" s="1"/>
  <c r="O1370" i="6"/>
  <c r="P1370" i="6" s="1"/>
  <c r="F1360" i="6"/>
  <c r="O1359" i="6" s="1"/>
  <c r="P1359" i="6" s="1"/>
  <c r="O1355" i="6"/>
  <c r="P1355" i="6" s="1"/>
  <c r="O1354" i="6"/>
  <c r="P1354" i="6" s="1"/>
  <c r="O1353" i="6"/>
  <c r="P1353" i="6" s="1"/>
  <c r="O1352" i="6"/>
  <c r="P1352" i="6" s="1"/>
  <c r="O1351" i="6"/>
  <c r="P1351" i="6" s="1"/>
  <c r="O1350" i="6"/>
  <c r="P1350" i="6" s="1"/>
  <c r="O1349" i="6"/>
  <c r="P1349" i="6" s="1"/>
  <c r="O1348" i="6"/>
  <c r="P1348" i="6" s="1"/>
  <c r="O1347" i="6"/>
  <c r="P1347" i="6" s="1"/>
  <c r="O1346" i="6"/>
  <c r="P1346" i="6" s="1"/>
  <c r="F1336" i="6"/>
  <c r="O1335" i="6" s="1"/>
  <c r="P1335" i="6" s="1"/>
  <c r="O1331" i="6"/>
  <c r="P1331" i="6" s="1"/>
  <c r="O1330" i="6"/>
  <c r="P1330" i="6" s="1"/>
  <c r="O1329" i="6"/>
  <c r="P1329" i="6" s="1"/>
  <c r="O1328" i="6"/>
  <c r="P1328" i="6" s="1"/>
  <c r="O1327" i="6"/>
  <c r="P1327" i="6" s="1"/>
  <c r="O1326" i="6"/>
  <c r="P1326" i="6" s="1"/>
  <c r="O1325" i="6"/>
  <c r="P1325" i="6" s="1"/>
  <c r="O1324" i="6"/>
  <c r="P1324" i="6" s="1"/>
  <c r="O1323" i="6"/>
  <c r="P1323" i="6" s="1"/>
  <c r="O1322" i="6"/>
  <c r="P1322" i="6" s="1"/>
  <c r="F1312" i="6"/>
  <c r="O1311" i="6" s="1"/>
  <c r="P1311" i="6" s="1"/>
  <c r="O1307" i="6"/>
  <c r="P1307" i="6" s="1"/>
  <c r="O1306" i="6"/>
  <c r="P1306" i="6" s="1"/>
  <c r="O1305" i="6"/>
  <c r="P1305" i="6" s="1"/>
  <c r="O1304" i="6"/>
  <c r="P1304" i="6" s="1"/>
  <c r="O1303" i="6"/>
  <c r="P1303" i="6" s="1"/>
  <c r="O1302" i="6"/>
  <c r="P1302" i="6" s="1"/>
  <c r="O1301" i="6"/>
  <c r="P1301" i="6" s="1"/>
  <c r="O1300" i="6"/>
  <c r="P1300" i="6" s="1"/>
  <c r="O1299" i="6"/>
  <c r="P1299" i="6" s="1"/>
  <c r="O1298" i="6"/>
  <c r="P1298" i="6" s="1"/>
  <c r="F1288" i="6"/>
  <c r="O1287" i="6" s="1"/>
  <c r="P1287" i="6" s="1"/>
  <c r="O1283" i="6"/>
  <c r="P1283" i="6" s="1"/>
  <c r="O1282" i="6"/>
  <c r="P1282" i="6" s="1"/>
  <c r="O1281" i="6"/>
  <c r="P1281" i="6" s="1"/>
  <c r="O1280" i="6"/>
  <c r="P1280" i="6" s="1"/>
  <c r="O1279" i="6"/>
  <c r="P1279" i="6" s="1"/>
  <c r="O1278" i="6"/>
  <c r="P1278" i="6" s="1"/>
  <c r="O1277" i="6"/>
  <c r="P1277" i="6" s="1"/>
  <c r="O1276" i="6"/>
  <c r="P1276" i="6" s="1"/>
  <c r="O1275" i="6"/>
  <c r="P1275" i="6" s="1"/>
  <c r="O1274" i="6"/>
  <c r="P1274" i="6" s="1"/>
  <c r="F1264" i="6"/>
  <c r="O1263" i="6" s="1"/>
  <c r="P1263" i="6" s="1"/>
  <c r="O1259" i="6"/>
  <c r="P1259" i="6" s="1"/>
  <c r="O1258" i="6"/>
  <c r="P1258" i="6" s="1"/>
  <c r="O1257" i="6"/>
  <c r="P1257" i="6" s="1"/>
  <c r="O1256" i="6"/>
  <c r="P1256" i="6" s="1"/>
  <c r="O1255" i="6"/>
  <c r="P1255" i="6" s="1"/>
  <c r="O1254" i="6"/>
  <c r="P1254" i="6" s="1"/>
  <c r="O1253" i="6"/>
  <c r="P1253" i="6" s="1"/>
  <c r="O1252" i="6"/>
  <c r="P1252" i="6" s="1"/>
  <c r="O1251" i="6"/>
  <c r="P1251" i="6" s="1"/>
  <c r="O1250" i="6"/>
  <c r="P1250" i="6" s="1"/>
  <c r="F1240" i="6"/>
  <c r="O1239" i="6" s="1"/>
  <c r="P1239" i="6" s="1"/>
  <c r="O1235" i="6"/>
  <c r="P1235" i="6" s="1"/>
  <c r="O1234" i="6"/>
  <c r="P1234" i="6" s="1"/>
  <c r="O1233" i="6"/>
  <c r="P1233" i="6" s="1"/>
  <c r="O1232" i="6"/>
  <c r="P1232" i="6" s="1"/>
  <c r="O1231" i="6"/>
  <c r="P1231" i="6" s="1"/>
  <c r="O1230" i="6"/>
  <c r="P1230" i="6" s="1"/>
  <c r="O1229" i="6"/>
  <c r="P1229" i="6" s="1"/>
  <c r="O1228" i="6"/>
  <c r="P1228" i="6" s="1"/>
  <c r="O1227" i="6"/>
  <c r="P1227" i="6" s="1"/>
  <c r="O1226" i="6"/>
  <c r="P1226" i="6" s="1"/>
  <c r="F1216" i="6"/>
  <c r="O1215" i="6" s="1"/>
  <c r="P1215" i="6" s="1"/>
  <c r="O1211" i="6"/>
  <c r="P1211" i="6" s="1"/>
  <c r="O1210" i="6"/>
  <c r="P1210" i="6" s="1"/>
  <c r="O1209" i="6"/>
  <c r="P1209" i="6" s="1"/>
  <c r="O1208" i="6"/>
  <c r="P1208" i="6" s="1"/>
  <c r="O1207" i="6"/>
  <c r="P1207" i="6" s="1"/>
  <c r="O1206" i="6"/>
  <c r="P1206" i="6" s="1"/>
  <c r="O1205" i="6"/>
  <c r="P1205" i="6" s="1"/>
  <c r="O1204" i="6"/>
  <c r="P1204" i="6" s="1"/>
  <c r="O1203" i="6"/>
  <c r="P1203" i="6" s="1"/>
  <c r="O1202" i="6"/>
  <c r="P1202" i="6" s="1"/>
  <c r="F1192" i="6"/>
  <c r="O1192" i="6" s="1"/>
  <c r="P1192" i="6" s="1"/>
  <c r="O1187" i="6"/>
  <c r="P1187" i="6" s="1"/>
  <c r="O1186" i="6"/>
  <c r="P1186" i="6" s="1"/>
  <c r="O1185" i="6"/>
  <c r="P1185" i="6" s="1"/>
  <c r="O1184" i="6"/>
  <c r="P1184" i="6" s="1"/>
  <c r="O1183" i="6"/>
  <c r="P1183" i="6" s="1"/>
  <c r="O1182" i="6"/>
  <c r="P1182" i="6" s="1"/>
  <c r="O1181" i="6"/>
  <c r="P1181" i="6" s="1"/>
  <c r="O1180" i="6"/>
  <c r="P1180" i="6" s="1"/>
  <c r="O1179" i="6"/>
  <c r="P1179" i="6" s="1"/>
  <c r="O1178" i="6"/>
  <c r="P1178" i="6" s="1"/>
  <c r="F1168" i="6"/>
  <c r="F1169" i="6" s="1"/>
  <c r="O1163" i="6"/>
  <c r="P1163" i="6" s="1"/>
  <c r="O1162" i="6"/>
  <c r="P1162" i="6" s="1"/>
  <c r="O1161" i="6"/>
  <c r="P1161" i="6" s="1"/>
  <c r="O1160" i="6"/>
  <c r="P1160" i="6" s="1"/>
  <c r="O1159" i="6"/>
  <c r="P1159" i="6" s="1"/>
  <c r="O1158" i="6"/>
  <c r="P1158" i="6" s="1"/>
  <c r="O1157" i="6"/>
  <c r="P1157" i="6" s="1"/>
  <c r="O1156" i="6"/>
  <c r="P1156" i="6" s="1"/>
  <c r="O1155" i="6"/>
  <c r="P1155" i="6" s="1"/>
  <c r="O1154" i="6"/>
  <c r="P1154" i="6" s="1"/>
  <c r="F1144" i="6"/>
  <c r="O1143" i="6" s="1"/>
  <c r="P1143" i="6" s="1"/>
  <c r="O1139" i="6"/>
  <c r="P1139" i="6" s="1"/>
  <c r="O1138" i="6"/>
  <c r="P1138" i="6" s="1"/>
  <c r="O1137" i="6"/>
  <c r="P1137" i="6" s="1"/>
  <c r="O1136" i="6"/>
  <c r="P1136" i="6" s="1"/>
  <c r="O1135" i="6"/>
  <c r="P1135" i="6" s="1"/>
  <c r="O1134" i="6"/>
  <c r="P1134" i="6" s="1"/>
  <c r="O1133" i="6"/>
  <c r="P1133" i="6" s="1"/>
  <c r="O1132" i="6"/>
  <c r="P1132" i="6" s="1"/>
  <c r="O1131" i="6"/>
  <c r="P1131" i="6" s="1"/>
  <c r="O1130" i="6"/>
  <c r="P1130" i="6" s="1"/>
  <c r="F1120" i="6"/>
  <c r="O1119" i="6" s="1"/>
  <c r="P1119" i="6" s="1"/>
  <c r="O1115" i="6"/>
  <c r="P1115" i="6" s="1"/>
  <c r="O1114" i="6"/>
  <c r="P1114" i="6" s="1"/>
  <c r="O1113" i="6"/>
  <c r="P1113" i="6" s="1"/>
  <c r="O1112" i="6"/>
  <c r="P1112" i="6" s="1"/>
  <c r="O1111" i="6"/>
  <c r="P1111" i="6" s="1"/>
  <c r="O1110" i="6"/>
  <c r="P1110" i="6" s="1"/>
  <c r="O1109" i="6"/>
  <c r="P1109" i="6" s="1"/>
  <c r="O1108" i="6"/>
  <c r="P1108" i="6" s="1"/>
  <c r="O1107" i="6"/>
  <c r="P1107" i="6" s="1"/>
  <c r="O1106" i="6"/>
  <c r="P1106" i="6" s="1"/>
  <c r="F1096" i="6"/>
  <c r="F1097" i="6" s="1"/>
  <c r="O1091" i="6"/>
  <c r="P1091" i="6" s="1"/>
  <c r="O1090" i="6"/>
  <c r="P1090" i="6" s="1"/>
  <c r="O1089" i="6"/>
  <c r="P1089" i="6" s="1"/>
  <c r="O1088" i="6"/>
  <c r="P1088" i="6" s="1"/>
  <c r="O1087" i="6"/>
  <c r="P1087" i="6" s="1"/>
  <c r="O1086" i="6"/>
  <c r="P1086" i="6" s="1"/>
  <c r="O1085" i="6"/>
  <c r="P1085" i="6" s="1"/>
  <c r="O1084" i="6"/>
  <c r="P1084" i="6" s="1"/>
  <c r="O1083" i="6"/>
  <c r="P1083" i="6" s="1"/>
  <c r="O1082" i="6"/>
  <c r="P1082" i="6" s="1"/>
  <c r="F1072" i="6"/>
  <c r="F1073" i="6" s="1"/>
  <c r="O1067" i="6"/>
  <c r="P1067" i="6" s="1"/>
  <c r="O1066" i="6"/>
  <c r="P1066" i="6" s="1"/>
  <c r="O1065" i="6"/>
  <c r="P1065" i="6" s="1"/>
  <c r="O1064" i="6"/>
  <c r="P1064" i="6" s="1"/>
  <c r="O1063" i="6"/>
  <c r="P1063" i="6" s="1"/>
  <c r="O1062" i="6"/>
  <c r="P1062" i="6" s="1"/>
  <c r="O1061" i="6"/>
  <c r="P1061" i="6" s="1"/>
  <c r="O1060" i="6"/>
  <c r="P1060" i="6" s="1"/>
  <c r="O1059" i="6"/>
  <c r="P1059" i="6" s="1"/>
  <c r="O1058" i="6"/>
  <c r="P1058" i="6" s="1"/>
  <c r="F1048" i="6"/>
  <c r="O1047" i="6" s="1"/>
  <c r="P1047" i="6" s="1"/>
  <c r="O1043" i="6"/>
  <c r="P1043" i="6" s="1"/>
  <c r="O1042" i="6"/>
  <c r="P1042" i="6" s="1"/>
  <c r="O1041" i="6"/>
  <c r="P1041" i="6" s="1"/>
  <c r="O1040" i="6"/>
  <c r="P1040" i="6" s="1"/>
  <c r="O1039" i="6"/>
  <c r="P1039" i="6" s="1"/>
  <c r="O1038" i="6"/>
  <c r="P1038" i="6" s="1"/>
  <c r="O1037" i="6"/>
  <c r="P1037" i="6" s="1"/>
  <c r="O1036" i="6"/>
  <c r="P1036" i="6" s="1"/>
  <c r="O1035" i="6"/>
  <c r="P1035" i="6" s="1"/>
  <c r="O1034" i="6"/>
  <c r="P1034" i="6" s="1"/>
  <c r="F1024" i="6"/>
  <c r="O1019" i="6"/>
  <c r="P1019" i="6" s="1"/>
  <c r="O1018" i="6"/>
  <c r="P1018" i="6" s="1"/>
  <c r="O1017" i="6"/>
  <c r="P1017" i="6" s="1"/>
  <c r="O1016" i="6"/>
  <c r="P1016" i="6" s="1"/>
  <c r="O1015" i="6"/>
  <c r="P1015" i="6" s="1"/>
  <c r="O1014" i="6"/>
  <c r="P1014" i="6" s="1"/>
  <c r="O1013" i="6"/>
  <c r="P1013" i="6" s="1"/>
  <c r="O1012" i="6"/>
  <c r="P1012" i="6" s="1"/>
  <c r="O1011" i="6"/>
  <c r="P1011" i="6" s="1"/>
  <c r="O1010" i="6"/>
  <c r="P1010" i="6" s="1"/>
  <c r="F1000" i="6"/>
  <c r="F1001" i="6" s="1"/>
  <c r="O995" i="6"/>
  <c r="P995" i="6" s="1"/>
  <c r="O994" i="6"/>
  <c r="P994" i="6" s="1"/>
  <c r="O993" i="6"/>
  <c r="P993" i="6" s="1"/>
  <c r="O992" i="6"/>
  <c r="P992" i="6" s="1"/>
  <c r="O991" i="6"/>
  <c r="P991" i="6" s="1"/>
  <c r="O990" i="6"/>
  <c r="P990" i="6" s="1"/>
  <c r="O989" i="6"/>
  <c r="P989" i="6" s="1"/>
  <c r="O988" i="6"/>
  <c r="P988" i="6" s="1"/>
  <c r="O987" i="6"/>
  <c r="P987" i="6" s="1"/>
  <c r="O986" i="6"/>
  <c r="P986" i="6" s="1"/>
  <c r="F976" i="6"/>
  <c r="F977" i="6" s="1"/>
  <c r="O971" i="6"/>
  <c r="P971" i="6" s="1"/>
  <c r="O970" i="6"/>
  <c r="P970" i="6" s="1"/>
  <c r="O969" i="6"/>
  <c r="P969" i="6" s="1"/>
  <c r="O968" i="6"/>
  <c r="P968" i="6" s="1"/>
  <c r="O967" i="6"/>
  <c r="P967" i="6" s="1"/>
  <c r="O966" i="6"/>
  <c r="P966" i="6" s="1"/>
  <c r="O965" i="6"/>
  <c r="P965" i="6" s="1"/>
  <c r="O964" i="6"/>
  <c r="P964" i="6" s="1"/>
  <c r="O963" i="6"/>
  <c r="P963" i="6" s="1"/>
  <c r="O962" i="6"/>
  <c r="P962" i="6" s="1"/>
  <c r="F952" i="6"/>
  <c r="O951" i="6" s="1"/>
  <c r="P951" i="6" s="1"/>
  <c r="O947" i="6"/>
  <c r="P947" i="6" s="1"/>
  <c r="O946" i="6"/>
  <c r="P946" i="6" s="1"/>
  <c r="O945" i="6"/>
  <c r="P945" i="6" s="1"/>
  <c r="O944" i="6"/>
  <c r="P944" i="6" s="1"/>
  <c r="O943" i="6"/>
  <c r="P943" i="6" s="1"/>
  <c r="O942" i="6"/>
  <c r="P942" i="6" s="1"/>
  <c r="O941" i="6"/>
  <c r="P941" i="6" s="1"/>
  <c r="O940" i="6"/>
  <c r="P940" i="6" s="1"/>
  <c r="O939" i="6"/>
  <c r="P939" i="6" s="1"/>
  <c r="O938" i="6"/>
  <c r="P938" i="6" s="1"/>
  <c r="F928" i="6"/>
  <c r="O923" i="6"/>
  <c r="P923" i="6" s="1"/>
  <c r="O922" i="6"/>
  <c r="P922" i="6" s="1"/>
  <c r="O921" i="6"/>
  <c r="P921" i="6" s="1"/>
  <c r="O920" i="6"/>
  <c r="P920" i="6" s="1"/>
  <c r="O919" i="6"/>
  <c r="P919" i="6" s="1"/>
  <c r="O918" i="6"/>
  <c r="P918" i="6" s="1"/>
  <c r="O917" i="6"/>
  <c r="P917" i="6" s="1"/>
  <c r="O916" i="6"/>
  <c r="P916" i="6" s="1"/>
  <c r="O915" i="6"/>
  <c r="P915" i="6" s="1"/>
  <c r="O914" i="6"/>
  <c r="P914" i="6" s="1"/>
  <c r="F904" i="6"/>
  <c r="F905" i="6" s="1"/>
  <c r="O899" i="6"/>
  <c r="P899" i="6" s="1"/>
  <c r="O898" i="6"/>
  <c r="P898" i="6" s="1"/>
  <c r="O897" i="6"/>
  <c r="P897" i="6" s="1"/>
  <c r="O896" i="6"/>
  <c r="P896" i="6" s="1"/>
  <c r="O895" i="6"/>
  <c r="P895" i="6" s="1"/>
  <c r="O894" i="6"/>
  <c r="P894" i="6" s="1"/>
  <c r="O893" i="6"/>
  <c r="P893" i="6" s="1"/>
  <c r="O892" i="6"/>
  <c r="P892" i="6" s="1"/>
  <c r="O891" i="6"/>
  <c r="P891" i="6" s="1"/>
  <c r="O890" i="6"/>
  <c r="P890" i="6" s="1"/>
  <c r="F880" i="6"/>
  <c r="O879" i="6" s="1"/>
  <c r="P879" i="6" s="1"/>
  <c r="O875" i="6"/>
  <c r="P875" i="6" s="1"/>
  <c r="O874" i="6"/>
  <c r="P874" i="6" s="1"/>
  <c r="O873" i="6"/>
  <c r="P873" i="6" s="1"/>
  <c r="O872" i="6"/>
  <c r="P872" i="6" s="1"/>
  <c r="O871" i="6"/>
  <c r="P871" i="6" s="1"/>
  <c r="O870" i="6"/>
  <c r="P870" i="6" s="1"/>
  <c r="O869" i="6"/>
  <c r="P869" i="6" s="1"/>
  <c r="O868" i="6"/>
  <c r="P868" i="6" s="1"/>
  <c r="O867" i="6"/>
  <c r="P867" i="6" s="1"/>
  <c r="O866" i="6"/>
  <c r="P866" i="6" s="1"/>
  <c r="F856" i="6"/>
  <c r="O855" i="6" s="1"/>
  <c r="P855" i="6" s="1"/>
  <c r="O851" i="6"/>
  <c r="P851" i="6" s="1"/>
  <c r="O850" i="6"/>
  <c r="P850" i="6" s="1"/>
  <c r="O849" i="6"/>
  <c r="P849" i="6" s="1"/>
  <c r="O848" i="6"/>
  <c r="P848" i="6" s="1"/>
  <c r="O847" i="6"/>
  <c r="P847" i="6" s="1"/>
  <c r="O846" i="6"/>
  <c r="P846" i="6" s="1"/>
  <c r="O845" i="6"/>
  <c r="P845" i="6" s="1"/>
  <c r="O844" i="6"/>
  <c r="P844" i="6" s="1"/>
  <c r="O843" i="6"/>
  <c r="P843" i="6" s="1"/>
  <c r="O842" i="6"/>
  <c r="P842" i="6" s="1"/>
  <c r="F832" i="6"/>
  <c r="O831" i="6" s="1"/>
  <c r="P831" i="6" s="1"/>
  <c r="O827" i="6"/>
  <c r="P827" i="6" s="1"/>
  <c r="O826" i="6"/>
  <c r="P826" i="6" s="1"/>
  <c r="O825" i="6"/>
  <c r="P825" i="6" s="1"/>
  <c r="O824" i="6"/>
  <c r="P824" i="6" s="1"/>
  <c r="O823" i="6"/>
  <c r="P823" i="6" s="1"/>
  <c r="O822" i="6"/>
  <c r="P822" i="6" s="1"/>
  <c r="O821" i="6"/>
  <c r="P821" i="6" s="1"/>
  <c r="O820" i="6"/>
  <c r="P820" i="6" s="1"/>
  <c r="O819" i="6"/>
  <c r="P819" i="6" s="1"/>
  <c r="O818" i="6"/>
  <c r="P818" i="6" s="1"/>
  <c r="F808" i="6"/>
  <c r="O803" i="6"/>
  <c r="P803" i="6" s="1"/>
  <c r="O802" i="6"/>
  <c r="P802" i="6" s="1"/>
  <c r="O801" i="6"/>
  <c r="P801" i="6" s="1"/>
  <c r="O800" i="6"/>
  <c r="P800" i="6" s="1"/>
  <c r="O799" i="6"/>
  <c r="P799" i="6" s="1"/>
  <c r="O798" i="6"/>
  <c r="P798" i="6" s="1"/>
  <c r="O797" i="6"/>
  <c r="P797" i="6" s="1"/>
  <c r="O796" i="6"/>
  <c r="P796" i="6" s="1"/>
  <c r="O795" i="6"/>
  <c r="P795" i="6" s="1"/>
  <c r="O794" i="6"/>
  <c r="P794" i="6" s="1"/>
  <c r="F784" i="6"/>
  <c r="F785" i="6" s="1"/>
  <c r="O779" i="6"/>
  <c r="P779" i="6" s="1"/>
  <c r="O778" i="6"/>
  <c r="P778" i="6" s="1"/>
  <c r="O777" i="6"/>
  <c r="P777" i="6" s="1"/>
  <c r="O776" i="6"/>
  <c r="P776" i="6" s="1"/>
  <c r="O775" i="6"/>
  <c r="P775" i="6" s="1"/>
  <c r="O774" i="6"/>
  <c r="P774" i="6" s="1"/>
  <c r="O773" i="6"/>
  <c r="P773" i="6" s="1"/>
  <c r="O772" i="6"/>
  <c r="P772" i="6" s="1"/>
  <c r="O771" i="6"/>
  <c r="P771" i="6" s="1"/>
  <c r="O770" i="6"/>
  <c r="P770" i="6" s="1"/>
  <c r="F760" i="6"/>
  <c r="O759" i="6" s="1"/>
  <c r="P759" i="6" s="1"/>
  <c r="O755" i="6"/>
  <c r="P755" i="6" s="1"/>
  <c r="O754" i="6"/>
  <c r="P754" i="6" s="1"/>
  <c r="O753" i="6"/>
  <c r="P753" i="6" s="1"/>
  <c r="O752" i="6"/>
  <c r="P752" i="6" s="1"/>
  <c r="O751" i="6"/>
  <c r="P751" i="6" s="1"/>
  <c r="O750" i="6"/>
  <c r="P750" i="6" s="1"/>
  <c r="O749" i="6"/>
  <c r="P749" i="6" s="1"/>
  <c r="O748" i="6"/>
  <c r="P748" i="6" s="1"/>
  <c r="O747" i="6"/>
  <c r="P747" i="6" s="1"/>
  <c r="O746" i="6"/>
  <c r="P746" i="6" s="1"/>
  <c r="F736" i="6"/>
  <c r="F737" i="6" s="1"/>
  <c r="O731" i="6"/>
  <c r="P731" i="6" s="1"/>
  <c r="O730" i="6"/>
  <c r="P730" i="6" s="1"/>
  <c r="O729" i="6"/>
  <c r="P729" i="6" s="1"/>
  <c r="O728" i="6"/>
  <c r="P728" i="6" s="1"/>
  <c r="O727" i="6"/>
  <c r="P727" i="6" s="1"/>
  <c r="O726" i="6"/>
  <c r="P726" i="6" s="1"/>
  <c r="O725" i="6"/>
  <c r="P725" i="6" s="1"/>
  <c r="O724" i="6"/>
  <c r="P724" i="6" s="1"/>
  <c r="O723" i="6"/>
  <c r="P723" i="6" s="1"/>
  <c r="O722" i="6"/>
  <c r="P722" i="6" s="1"/>
  <c r="F712" i="6"/>
  <c r="F713" i="6" s="1"/>
  <c r="O707" i="6"/>
  <c r="P707" i="6" s="1"/>
  <c r="O706" i="6"/>
  <c r="P706" i="6" s="1"/>
  <c r="O705" i="6"/>
  <c r="P705" i="6" s="1"/>
  <c r="O704" i="6"/>
  <c r="P704" i="6" s="1"/>
  <c r="O703" i="6"/>
  <c r="P703" i="6" s="1"/>
  <c r="O702" i="6"/>
  <c r="P702" i="6" s="1"/>
  <c r="O701" i="6"/>
  <c r="P701" i="6" s="1"/>
  <c r="O700" i="6"/>
  <c r="P700" i="6" s="1"/>
  <c r="O699" i="6"/>
  <c r="P699" i="6" s="1"/>
  <c r="O698" i="6"/>
  <c r="P698" i="6" s="1"/>
  <c r="F688" i="6"/>
  <c r="O688" i="6" s="1"/>
  <c r="P688" i="6" s="1"/>
  <c r="O683" i="6"/>
  <c r="P683" i="6" s="1"/>
  <c r="O682" i="6"/>
  <c r="P682" i="6" s="1"/>
  <c r="O681" i="6"/>
  <c r="P681" i="6" s="1"/>
  <c r="O680" i="6"/>
  <c r="P680" i="6" s="1"/>
  <c r="O679" i="6"/>
  <c r="P679" i="6" s="1"/>
  <c r="O678" i="6"/>
  <c r="P678" i="6" s="1"/>
  <c r="O677" i="6"/>
  <c r="P677" i="6" s="1"/>
  <c r="O676" i="6"/>
  <c r="P676" i="6" s="1"/>
  <c r="O675" i="6"/>
  <c r="P675" i="6" s="1"/>
  <c r="O674" i="6"/>
  <c r="P674" i="6" s="1"/>
  <c r="F664" i="6"/>
  <c r="F665" i="6" s="1"/>
  <c r="O659" i="6"/>
  <c r="P659" i="6" s="1"/>
  <c r="O658" i="6"/>
  <c r="P658" i="6" s="1"/>
  <c r="O657" i="6"/>
  <c r="P657" i="6" s="1"/>
  <c r="O656" i="6"/>
  <c r="P656" i="6" s="1"/>
  <c r="O655" i="6"/>
  <c r="P655" i="6" s="1"/>
  <c r="O654" i="6"/>
  <c r="P654" i="6" s="1"/>
  <c r="O653" i="6"/>
  <c r="P653" i="6" s="1"/>
  <c r="O652" i="6"/>
  <c r="P652" i="6" s="1"/>
  <c r="O651" i="6"/>
  <c r="P651" i="6" s="1"/>
  <c r="O650" i="6"/>
  <c r="P650" i="6" s="1"/>
  <c r="F640" i="6"/>
  <c r="F641" i="6" s="1"/>
  <c r="O635" i="6"/>
  <c r="P635" i="6" s="1"/>
  <c r="O634" i="6"/>
  <c r="P634" i="6" s="1"/>
  <c r="O633" i="6"/>
  <c r="P633" i="6" s="1"/>
  <c r="O632" i="6"/>
  <c r="P632" i="6" s="1"/>
  <c r="O631" i="6"/>
  <c r="P631" i="6" s="1"/>
  <c r="O630" i="6"/>
  <c r="P630" i="6" s="1"/>
  <c r="O629" i="6"/>
  <c r="P629" i="6" s="1"/>
  <c r="O628" i="6"/>
  <c r="P628" i="6" s="1"/>
  <c r="O627" i="6"/>
  <c r="P627" i="6" s="1"/>
  <c r="O626" i="6"/>
  <c r="P626" i="6" s="1"/>
  <c r="F616" i="6"/>
  <c r="O615" i="6" s="1"/>
  <c r="P615" i="6" s="1"/>
  <c r="O611" i="6"/>
  <c r="P611" i="6" s="1"/>
  <c r="O610" i="6"/>
  <c r="P610" i="6" s="1"/>
  <c r="O609" i="6"/>
  <c r="P609" i="6" s="1"/>
  <c r="O608" i="6"/>
  <c r="P608" i="6" s="1"/>
  <c r="O607" i="6"/>
  <c r="P607" i="6" s="1"/>
  <c r="O606" i="6"/>
  <c r="P606" i="6" s="1"/>
  <c r="O605" i="6"/>
  <c r="P605" i="6" s="1"/>
  <c r="O604" i="6"/>
  <c r="P604" i="6" s="1"/>
  <c r="O603" i="6"/>
  <c r="P603" i="6" s="1"/>
  <c r="O602" i="6"/>
  <c r="P602" i="6" s="1"/>
  <c r="F592" i="6"/>
  <c r="F593" i="6" s="1"/>
  <c r="O587" i="6"/>
  <c r="P587" i="6" s="1"/>
  <c r="O586" i="6"/>
  <c r="P586" i="6" s="1"/>
  <c r="O585" i="6"/>
  <c r="P585" i="6" s="1"/>
  <c r="O584" i="6"/>
  <c r="P584" i="6" s="1"/>
  <c r="O583" i="6"/>
  <c r="P583" i="6" s="1"/>
  <c r="O582" i="6"/>
  <c r="P582" i="6" s="1"/>
  <c r="O581" i="6"/>
  <c r="P581" i="6" s="1"/>
  <c r="O580" i="6"/>
  <c r="P580" i="6" s="1"/>
  <c r="O579" i="6"/>
  <c r="P579" i="6" s="1"/>
  <c r="O578" i="6"/>
  <c r="P578" i="6" s="1"/>
  <c r="F568" i="6"/>
  <c r="O568" i="6" s="1"/>
  <c r="P568" i="6" s="1"/>
  <c r="O563" i="6"/>
  <c r="P563" i="6" s="1"/>
  <c r="O562" i="6"/>
  <c r="P562" i="6" s="1"/>
  <c r="O561" i="6"/>
  <c r="P561" i="6" s="1"/>
  <c r="O560" i="6"/>
  <c r="P560" i="6" s="1"/>
  <c r="O559" i="6"/>
  <c r="P559" i="6" s="1"/>
  <c r="O558" i="6"/>
  <c r="P558" i="6" s="1"/>
  <c r="O557" i="6"/>
  <c r="P557" i="6" s="1"/>
  <c r="O556" i="6"/>
  <c r="P556" i="6" s="1"/>
  <c r="O555" i="6"/>
  <c r="P555" i="6" s="1"/>
  <c r="O554" i="6"/>
  <c r="P554" i="6" s="1"/>
  <c r="F544" i="6"/>
  <c r="O544" i="6" s="1"/>
  <c r="P544" i="6" s="1"/>
  <c r="O539" i="6"/>
  <c r="P539" i="6" s="1"/>
  <c r="O538" i="6"/>
  <c r="P538" i="6" s="1"/>
  <c r="O537" i="6"/>
  <c r="P537" i="6" s="1"/>
  <c r="O536" i="6"/>
  <c r="P536" i="6" s="1"/>
  <c r="O535" i="6"/>
  <c r="P535" i="6" s="1"/>
  <c r="O534" i="6"/>
  <c r="P534" i="6" s="1"/>
  <c r="O533" i="6"/>
  <c r="P533" i="6" s="1"/>
  <c r="O532" i="6"/>
  <c r="P532" i="6" s="1"/>
  <c r="O531" i="6"/>
  <c r="P531" i="6" s="1"/>
  <c r="O530" i="6"/>
  <c r="P530" i="6" s="1"/>
  <c r="F520" i="6"/>
  <c r="F521" i="6" s="1"/>
  <c r="O515" i="6"/>
  <c r="P515" i="6" s="1"/>
  <c r="O514" i="6"/>
  <c r="P514" i="6" s="1"/>
  <c r="O513" i="6"/>
  <c r="P513" i="6" s="1"/>
  <c r="O512" i="6"/>
  <c r="P512" i="6" s="1"/>
  <c r="O511" i="6"/>
  <c r="P511" i="6" s="1"/>
  <c r="O510" i="6"/>
  <c r="P510" i="6" s="1"/>
  <c r="O509" i="6"/>
  <c r="P509" i="6" s="1"/>
  <c r="O508" i="6"/>
  <c r="P508" i="6" s="1"/>
  <c r="O507" i="6"/>
  <c r="P507" i="6" s="1"/>
  <c r="O506" i="6"/>
  <c r="P506" i="6" s="1"/>
  <c r="F496" i="6"/>
  <c r="F497" i="6" s="1"/>
  <c r="O491" i="6"/>
  <c r="P491" i="6" s="1"/>
  <c r="O490" i="6"/>
  <c r="P490" i="6" s="1"/>
  <c r="O489" i="6"/>
  <c r="P489" i="6" s="1"/>
  <c r="O488" i="6"/>
  <c r="P488" i="6" s="1"/>
  <c r="O487" i="6"/>
  <c r="P487" i="6" s="1"/>
  <c r="O486" i="6"/>
  <c r="P486" i="6" s="1"/>
  <c r="O485" i="6"/>
  <c r="P485" i="6" s="1"/>
  <c r="O484" i="6"/>
  <c r="P484" i="6" s="1"/>
  <c r="O483" i="6"/>
  <c r="P483" i="6" s="1"/>
  <c r="O482" i="6"/>
  <c r="P482" i="6" s="1"/>
  <c r="F472" i="6"/>
  <c r="O472" i="6" s="1"/>
  <c r="P472" i="6" s="1"/>
  <c r="O467" i="6"/>
  <c r="P467" i="6" s="1"/>
  <c r="O466" i="6"/>
  <c r="P466" i="6" s="1"/>
  <c r="O465" i="6"/>
  <c r="P465" i="6" s="1"/>
  <c r="O464" i="6"/>
  <c r="P464" i="6" s="1"/>
  <c r="O463" i="6"/>
  <c r="P463" i="6" s="1"/>
  <c r="O462" i="6"/>
  <c r="P462" i="6" s="1"/>
  <c r="O461" i="6"/>
  <c r="P461" i="6" s="1"/>
  <c r="O460" i="6"/>
  <c r="P460" i="6" s="1"/>
  <c r="O459" i="6"/>
  <c r="P459" i="6" s="1"/>
  <c r="O458" i="6"/>
  <c r="P458" i="6" s="1"/>
  <c r="F448" i="6"/>
  <c r="O448" i="6" s="1"/>
  <c r="P448" i="6" s="1"/>
  <c r="O443" i="6"/>
  <c r="P443" i="6" s="1"/>
  <c r="O442" i="6"/>
  <c r="P442" i="6" s="1"/>
  <c r="O441" i="6"/>
  <c r="P441" i="6" s="1"/>
  <c r="O440" i="6"/>
  <c r="P440" i="6" s="1"/>
  <c r="O439" i="6"/>
  <c r="P439" i="6" s="1"/>
  <c r="O438" i="6"/>
  <c r="P438" i="6" s="1"/>
  <c r="O437" i="6"/>
  <c r="P437" i="6" s="1"/>
  <c r="O436" i="6"/>
  <c r="P436" i="6" s="1"/>
  <c r="O435" i="6"/>
  <c r="P435" i="6" s="1"/>
  <c r="O434" i="6"/>
  <c r="P434" i="6" s="1"/>
  <c r="F424" i="6"/>
  <c r="F425" i="6" s="1"/>
  <c r="O419" i="6"/>
  <c r="P419" i="6" s="1"/>
  <c r="O418" i="6"/>
  <c r="P418" i="6" s="1"/>
  <c r="O417" i="6"/>
  <c r="P417" i="6" s="1"/>
  <c r="O416" i="6"/>
  <c r="P416" i="6" s="1"/>
  <c r="O415" i="6"/>
  <c r="P415" i="6" s="1"/>
  <c r="O414" i="6"/>
  <c r="P414" i="6" s="1"/>
  <c r="O413" i="6"/>
  <c r="P413" i="6" s="1"/>
  <c r="O412" i="6"/>
  <c r="P412" i="6" s="1"/>
  <c r="O411" i="6"/>
  <c r="P411" i="6" s="1"/>
  <c r="O410" i="6"/>
  <c r="P410" i="6" s="1"/>
  <c r="F400" i="6"/>
  <c r="F401" i="6" s="1"/>
  <c r="O395" i="6"/>
  <c r="P395" i="6" s="1"/>
  <c r="O394" i="6"/>
  <c r="P394" i="6" s="1"/>
  <c r="O393" i="6"/>
  <c r="P393" i="6" s="1"/>
  <c r="O392" i="6"/>
  <c r="P392" i="6" s="1"/>
  <c r="O391" i="6"/>
  <c r="P391" i="6" s="1"/>
  <c r="O390" i="6"/>
  <c r="P390" i="6" s="1"/>
  <c r="O389" i="6"/>
  <c r="P389" i="6" s="1"/>
  <c r="O388" i="6"/>
  <c r="P388" i="6" s="1"/>
  <c r="O387" i="6"/>
  <c r="P387" i="6" s="1"/>
  <c r="O386" i="6"/>
  <c r="P386" i="6" s="1"/>
  <c r="F376" i="6"/>
  <c r="O375" i="6" s="1"/>
  <c r="P375" i="6" s="1"/>
  <c r="O371" i="6"/>
  <c r="P371" i="6" s="1"/>
  <c r="O370" i="6"/>
  <c r="P370" i="6" s="1"/>
  <c r="O369" i="6"/>
  <c r="P369" i="6" s="1"/>
  <c r="O368" i="6"/>
  <c r="P368" i="6" s="1"/>
  <c r="O367" i="6"/>
  <c r="P367" i="6" s="1"/>
  <c r="O366" i="6"/>
  <c r="P366" i="6" s="1"/>
  <c r="O365" i="6"/>
  <c r="P365" i="6" s="1"/>
  <c r="O364" i="6"/>
  <c r="P364" i="6" s="1"/>
  <c r="O363" i="6"/>
  <c r="P363" i="6" s="1"/>
  <c r="O362" i="6"/>
  <c r="P362" i="6" s="1"/>
  <c r="F352" i="6"/>
  <c r="F353" i="6" s="1"/>
  <c r="O347" i="6"/>
  <c r="P347" i="6" s="1"/>
  <c r="O346" i="6"/>
  <c r="P346" i="6" s="1"/>
  <c r="O345" i="6"/>
  <c r="P345" i="6" s="1"/>
  <c r="O344" i="6"/>
  <c r="P344" i="6" s="1"/>
  <c r="O343" i="6"/>
  <c r="P343" i="6" s="1"/>
  <c r="O342" i="6"/>
  <c r="P342" i="6" s="1"/>
  <c r="O341" i="6"/>
  <c r="P341" i="6" s="1"/>
  <c r="O340" i="6"/>
  <c r="P340" i="6" s="1"/>
  <c r="O339" i="6"/>
  <c r="P339" i="6" s="1"/>
  <c r="O338" i="6"/>
  <c r="P338" i="6" s="1"/>
  <c r="F328" i="6"/>
  <c r="O327" i="6" s="1"/>
  <c r="P327" i="6" s="1"/>
  <c r="O323" i="6"/>
  <c r="P323" i="6" s="1"/>
  <c r="O322" i="6"/>
  <c r="P322" i="6" s="1"/>
  <c r="O321" i="6"/>
  <c r="P321" i="6" s="1"/>
  <c r="O320" i="6"/>
  <c r="P320" i="6" s="1"/>
  <c r="O319" i="6"/>
  <c r="P319" i="6" s="1"/>
  <c r="O318" i="6"/>
  <c r="P318" i="6" s="1"/>
  <c r="O317" i="6"/>
  <c r="P317" i="6" s="1"/>
  <c r="O316" i="6"/>
  <c r="P316" i="6" s="1"/>
  <c r="O315" i="6"/>
  <c r="P315" i="6" s="1"/>
  <c r="O314" i="6"/>
  <c r="P314" i="6" s="1"/>
  <c r="F304" i="6"/>
  <c r="O304" i="6" s="1"/>
  <c r="P304" i="6" s="1"/>
  <c r="O299" i="6"/>
  <c r="P299" i="6" s="1"/>
  <c r="O298" i="6"/>
  <c r="P298" i="6" s="1"/>
  <c r="O297" i="6"/>
  <c r="P297" i="6" s="1"/>
  <c r="O296" i="6"/>
  <c r="P296" i="6" s="1"/>
  <c r="O295" i="6"/>
  <c r="P295" i="6" s="1"/>
  <c r="O294" i="6"/>
  <c r="P294" i="6" s="1"/>
  <c r="O293" i="6"/>
  <c r="P293" i="6" s="1"/>
  <c r="O292" i="6"/>
  <c r="P292" i="6" s="1"/>
  <c r="O291" i="6"/>
  <c r="P291" i="6" s="1"/>
  <c r="O290" i="6"/>
  <c r="P290" i="6" s="1"/>
  <c r="F280" i="6"/>
  <c r="O279" i="6" s="1"/>
  <c r="P279" i="6" s="1"/>
  <c r="O275" i="6"/>
  <c r="P275" i="6" s="1"/>
  <c r="O274" i="6"/>
  <c r="P274" i="6" s="1"/>
  <c r="O273" i="6"/>
  <c r="P273" i="6" s="1"/>
  <c r="O272" i="6"/>
  <c r="P272" i="6" s="1"/>
  <c r="O271" i="6"/>
  <c r="P271" i="6" s="1"/>
  <c r="O270" i="6"/>
  <c r="P270" i="6" s="1"/>
  <c r="O269" i="6"/>
  <c r="P269" i="6" s="1"/>
  <c r="O268" i="6"/>
  <c r="P268" i="6" s="1"/>
  <c r="O267" i="6"/>
  <c r="P267" i="6" s="1"/>
  <c r="O266" i="6"/>
  <c r="P266" i="6" s="1"/>
  <c r="F256" i="6"/>
  <c r="F257" i="6" s="1"/>
  <c r="O251" i="6"/>
  <c r="P251" i="6" s="1"/>
  <c r="O250" i="6"/>
  <c r="P250" i="6" s="1"/>
  <c r="O249" i="6"/>
  <c r="P249" i="6" s="1"/>
  <c r="O248" i="6"/>
  <c r="P248" i="6" s="1"/>
  <c r="O247" i="6"/>
  <c r="P247" i="6" s="1"/>
  <c r="O246" i="6"/>
  <c r="P246" i="6" s="1"/>
  <c r="O245" i="6"/>
  <c r="P245" i="6" s="1"/>
  <c r="O244" i="6"/>
  <c r="P244" i="6" s="1"/>
  <c r="O243" i="6"/>
  <c r="P243" i="6" s="1"/>
  <c r="O242" i="6"/>
  <c r="P242" i="6" s="1"/>
  <c r="F232" i="6"/>
  <c r="O231" i="6" s="1"/>
  <c r="P231" i="6" s="1"/>
  <c r="O227" i="6"/>
  <c r="P227" i="6" s="1"/>
  <c r="O226" i="6"/>
  <c r="P226" i="6" s="1"/>
  <c r="O225" i="6"/>
  <c r="P225" i="6" s="1"/>
  <c r="O224" i="6"/>
  <c r="P224" i="6" s="1"/>
  <c r="O223" i="6"/>
  <c r="P223" i="6" s="1"/>
  <c r="O222" i="6"/>
  <c r="P222" i="6" s="1"/>
  <c r="O221" i="6"/>
  <c r="P221" i="6" s="1"/>
  <c r="O220" i="6"/>
  <c r="P220" i="6" s="1"/>
  <c r="O219" i="6"/>
  <c r="P219" i="6" s="1"/>
  <c r="O218" i="6"/>
  <c r="P218" i="6" s="1"/>
  <c r="F208" i="6"/>
  <c r="O207" i="6" s="1"/>
  <c r="P207" i="6" s="1"/>
  <c r="O203" i="6"/>
  <c r="P203" i="6" s="1"/>
  <c r="O202" i="6"/>
  <c r="P202" i="6" s="1"/>
  <c r="O201" i="6"/>
  <c r="P201" i="6" s="1"/>
  <c r="O200" i="6"/>
  <c r="P200" i="6" s="1"/>
  <c r="O199" i="6"/>
  <c r="P199" i="6" s="1"/>
  <c r="O198" i="6"/>
  <c r="P198" i="6" s="1"/>
  <c r="O197" i="6"/>
  <c r="P197" i="6" s="1"/>
  <c r="O196" i="6"/>
  <c r="P196" i="6" s="1"/>
  <c r="O195" i="6"/>
  <c r="P195" i="6" s="1"/>
  <c r="O194" i="6"/>
  <c r="P194" i="6" s="1"/>
  <c r="F184" i="6"/>
  <c r="O183" i="6" s="1"/>
  <c r="P183" i="6" s="1"/>
  <c r="O179" i="6"/>
  <c r="P179" i="6" s="1"/>
  <c r="O178" i="6"/>
  <c r="P178" i="6" s="1"/>
  <c r="O177" i="6"/>
  <c r="P177" i="6" s="1"/>
  <c r="O176" i="6"/>
  <c r="P176" i="6" s="1"/>
  <c r="O175" i="6"/>
  <c r="P175" i="6" s="1"/>
  <c r="O174" i="6"/>
  <c r="P174" i="6" s="1"/>
  <c r="O173" i="6"/>
  <c r="P173" i="6" s="1"/>
  <c r="O172" i="6"/>
  <c r="P172" i="6" s="1"/>
  <c r="O171" i="6"/>
  <c r="P171" i="6" s="1"/>
  <c r="O170" i="6"/>
  <c r="P170" i="6" s="1"/>
  <c r="F160" i="6"/>
  <c r="F161" i="6" s="1"/>
  <c r="O155" i="6"/>
  <c r="P155" i="6" s="1"/>
  <c r="O154" i="6"/>
  <c r="P154" i="6" s="1"/>
  <c r="O153" i="6"/>
  <c r="P153" i="6" s="1"/>
  <c r="O152" i="6"/>
  <c r="P152" i="6" s="1"/>
  <c r="O151" i="6"/>
  <c r="P151" i="6" s="1"/>
  <c r="O150" i="6"/>
  <c r="P150" i="6" s="1"/>
  <c r="O149" i="6"/>
  <c r="P149" i="6" s="1"/>
  <c r="O148" i="6"/>
  <c r="P148" i="6" s="1"/>
  <c r="O147" i="6"/>
  <c r="P147" i="6" s="1"/>
  <c r="O146" i="6"/>
  <c r="P146" i="6" s="1"/>
  <c r="F136" i="6"/>
  <c r="O135" i="6" s="1"/>
  <c r="P135" i="6" s="1"/>
  <c r="O131" i="6"/>
  <c r="P131" i="6" s="1"/>
  <c r="O130" i="6"/>
  <c r="P130" i="6" s="1"/>
  <c r="O129" i="6"/>
  <c r="P129" i="6" s="1"/>
  <c r="O128" i="6"/>
  <c r="P128" i="6" s="1"/>
  <c r="O127" i="6"/>
  <c r="P127" i="6" s="1"/>
  <c r="O126" i="6"/>
  <c r="P126" i="6" s="1"/>
  <c r="O125" i="6"/>
  <c r="P125" i="6" s="1"/>
  <c r="O124" i="6"/>
  <c r="P124" i="6" s="1"/>
  <c r="O123" i="6"/>
  <c r="P123" i="6" s="1"/>
  <c r="O122" i="6"/>
  <c r="P122" i="6" s="1"/>
  <c r="F112" i="6"/>
  <c r="O112" i="6" s="1"/>
  <c r="P112" i="6" s="1"/>
  <c r="O107" i="6"/>
  <c r="P107" i="6" s="1"/>
  <c r="O106" i="6"/>
  <c r="P106" i="6" s="1"/>
  <c r="O105" i="6"/>
  <c r="P105" i="6" s="1"/>
  <c r="O104" i="6"/>
  <c r="P104" i="6" s="1"/>
  <c r="O103" i="6"/>
  <c r="P103" i="6" s="1"/>
  <c r="O102" i="6"/>
  <c r="P102" i="6" s="1"/>
  <c r="O101" i="6"/>
  <c r="P101" i="6" s="1"/>
  <c r="O100" i="6"/>
  <c r="P100" i="6" s="1"/>
  <c r="O99" i="6"/>
  <c r="P99" i="6" s="1"/>
  <c r="O98" i="6"/>
  <c r="P98" i="6" s="1"/>
  <c r="F88" i="6"/>
  <c r="O87" i="6" s="1"/>
  <c r="P87" i="6" s="1"/>
  <c r="O83" i="6"/>
  <c r="P83" i="6" s="1"/>
  <c r="O82" i="6"/>
  <c r="P82" i="6" s="1"/>
  <c r="O81" i="6"/>
  <c r="P81" i="6" s="1"/>
  <c r="O80" i="6"/>
  <c r="P80" i="6" s="1"/>
  <c r="O79" i="6"/>
  <c r="P79" i="6" s="1"/>
  <c r="O78" i="6"/>
  <c r="P78" i="6" s="1"/>
  <c r="O77" i="6"/>
  <c r="P77" i="6" s="1"/>
  <c r="O76" i="6"/>
  <c r="P76" i="6" s="1"/>
  <c r="O75" i="6"/>
  <c r="P75" i="6" s="1"/>
  <c r="O74" i="6"/>
  <c r="P74" i="6" s="1"/>
  <c r="F64" i="6"/>
  <c r="F65" i="6" s="1"/>
  <c r="O59" i="6"/>
  <c r="P59" i="6" s="1"/>
  <c r="O58" i="6"/>
  <c r="P58" i="6" s="1"/>
  <c r="O57" i="6"/>
  <c r="P57" i="6" s="1"/>
  <c r="O56" i="6"/>
  <c r="P56" i="6" s="1"/>
  <c r="O55" i="6"/>
  <c r="P55" i="6" s="1"/>
  <c r="O54" i="6"/>
  <c r="P54" i="6" s="1"/>
  <c r="O53" i="6"/>
  <c r="P53" i="6" s="1"/>
  <c r="O52" i="6"/>
  <c r="P52" i="6" s="1"/>
  <c r="O51" i="6"/>
  <c r="P51" i="6" s="1"/>
  <c r="O50" i="6"/>
  <c r="P50" i="6" s="1"/>
  <c r="F40" i="6"/>
  <c r="O39" i="6" s="1"/>
  <c r="P39" i="6" s="1"/>
  <c r="O35" i="6"/>
  <c r="O34" i="6"/>
  <c r="O33" i="6"/>
  <c r="O32" i="6"/>
  <c r="O31" i="6"/>
  <c r="O30" i="6"/>
  <c r="O29" i="6"/>
  <c r="O28" i="6"/>
  <c r="O27" i="6"/>
  <c r="O26" i="6"/>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17" i="5"/>
  <c r="F314" i="14"/>
  <c r="G314" i="14" s="1"/>
  <c r="E314" i="14"/>
  <c r="F313" i="14"/>
  <c r="G313" i="14" s="1"/>
  <c r="E313" i="14"/>
  <c r="F312" i="14"/>
  <c r="G312" i="14" s="1"/>
  <c r="E312" i="14"/>
  <c r="F311" i="14"/>
  <c r="G311" i="14" s="1"/>
  <c r="E311" i="14"/>
  <c r="F310" i="14"/>
  <c r="G310" i="14" s="1"/>
  <c r="E310"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E240" i="14"/>
  <c r="E241" i="14"/>
  <c r="E242" i="14"/>
  <c r="E243" i="14"/>
  <c r="E244" i="14"/>
  <c r="E245" i="14"/>
  <c r="E246" i="14"/>
  <c r="E247" i="14"/>
  <c r="E248" i="14"/>
  <c r="E249" i="14"/>
  <c r="E250" i="14"/>
  <c r="E251" i="14"/>
  <c r="E252" i="14"/>
  <c r="E253" i="14"/>
  <c r="E254" i="14"/>
  <c r="E255" i="14"/>
  <c r="E256" i="14"/>
  <c r="E257" i="14"/>
  <c r="E258" i="14"/>
  <c r="E259" i="14"/>
  <c r="E260" i="14"/>
  <c r="E261" i="14"/>
  <c r="E262" i="14"/>
  <c r="E263" i="14"/>
  <c r="E264" i="14"/>
  <c r="E265" i="14"/>
  <c r="E266" i="14"/>
  <c r="E267" i="14"/>
  <c r="E268" i="14"/>
  <c r="E269" i="14"/>
  <c r="E270" i="14"/>
  <c r="E271" i="14"/>
  <c r="E272" i="14"/>
  <c r="E273" i="14"/>
  <c r="E274" i="14"/>
  <c r="E275" i="14"/>
  <c r="E276" i="14"/>
  <c r="E277" i="14"/>
  <c r="E278" i="14"/>
  <c r="E279" i="14"/>
  <c r="E280" i="14"/>
  <c r="E281" i="14"/>
  <c r="E282" i="14"/>
  <c r="E283" i="14"/>
  <c r="E284" i="14"/>
  <c r="E285" i="14"/>
  <c r="E286" i="14"/>
  <c r="E287" i="14"/>
  <c r="E288" i="14"/>
  <c r="E289" i="14"/>
  <c r="E290" i="14"/>
  <c r="E291" i="14"/>
  <c r="E292" i="14"/>
  <c r="E293" i="14"/>
  <c r="E294" i="14"/>
  <c r="E295" i="14"/>
  <c r="E296" i="14"/>
  <c r="E297" i="14"/>
  <c r="E298" i="14"/>
  <c r="E299" i="14"/>
  <c r="E300" i="14"/>
  <c r="E301" i="14"/>
  <c r="E302" i="14"/>
  <c r="E303" i="14"/>
  <c r="E304" i="14"/>
  <c r="E305" i="14"/>
  <c r="E306" i="14"/>
  <c r="E307" i="14"/>
  <c r="E308" i="14"/>
  <c r="E309" i="14"/>
  <c r="E17" i="14"/>
  <c r="B8" i="14"/>
  <c r="B12" i="11" s="1"/>
  <c r="B22" i="11"/>
  <c r="B18" i="11"/>
  <c r="F6" i="6"/>
  <c r="A7" i="5"/>
  <c r="A6" i="5"/>
  <c r="A5" i="5"/>
  <c r="O927" i="6" l="1"/>
  <c r="P927" i="6" s="1"/>
  <c r="O928" i="6"/>
  <c r="P928" i="6" s="1"/>
  <c r="F449" i="6"/>
  <c r="O2463" i="6"/>
  <c r="P2463" i="6" s="1"/>
  <c r="O2655" i="6"/>
  <c r="P2655" i="6" s="1"/>
  <c r="O2919" i="6"/>
  <c r="P2919" i="6" s="1"/>
  <c r="O592" i="6"/>
  <c r="P592" i="6" s="1"/>
  <c r="O2224" i="6"/>
  <c r="P2224" i="6" s="1"/>
  <c r="F2225" i="6"/>
  <c r="O2367" i="6"/>
  <c r="P2367" i="6" s="1"/>
  <c r="O2943" i="6"/>
  <c r="P2943" i="6" s="1"/>
  <c r="O447" i="6"/>
  <c r="P447" i="6" s="1"/>
  <c r="O2320" i="6"/>
  <c r="P2320" i="6" s="1"/>
  <c r="F2369" i="6"/>
  <c r="O2751" i="6"/>
  <c r="P2751" i="6" s="1"/>
  <c r="O2847" i="6"/>
  <c r="P2847" i="6" s="1"/>
  <c r="F2465" i="6"/>
  <c r="F2585" i="6"/>
  <c r="F1265" i="6"/>
  <c r="O1744" i="6"/>
  <c r="P1744" i="6" s="1"/>
  <c r="O2488" i="6"/>
  <c r="P2488" i="6" s="1"/>
  <c r="O664" i="6"/>
  <c r="P664" i="6" s="1"/>
  <c r="O1384" i="6"/>
  <c r="P1384" i="6" s="1"/>
  <c r="O1432" i="6"/>
  <c r="P1432" i="6" s="1"/>
  <c r="F1697" i="6"/>
  <c r="O1816" i="6"/>
  <c r="P1816" i="6" s="1"/>
  <c r="F2081" i="6"/>
  <c r="O2728" i="6"/>
  <c r="P2728" i="6" s="1"/>
  <c r="O2776" i="6"/>
  <c r="P2776" i="6" s="1"/>
  <c r="O567" i="6"/>
  <c r="P567" i="6" s="1"/>
  <c r="F1193" i="6"/>
  <c r="F1337" i="6"/>
  <c r="F1385" i="6"/>
  <c r="F1433" i="6"/>
  <c r="O1623" i="6"/>
  <c r="P1623" i="6" s="1"/>
  <c r="O2032" i="6"/>
  <c r="P2032" i="6" s="1"/>
  <c r="O2199" i="6"/>
  <c r="P2199" i="6" s="1"/>
  <c r="O2391" i="6"/>
  <c r="P2391" i="6" s="1"/>
  <c r="O2487" i="6"/>
  <c r="P2487" i="6" s="1"/>
  <c r="O2560" i="6"/>
  <c r="P2560" i="6" s="1"/>
  <c r="O2584" i="6"/>
  <c r="P2584" i="6" s="1"/>
  <c r="O2656" i="6"/>
  <c r="P2656" i="6" s="1"/>
  <c r="F2777" i="6"/>
  <c r="O496" i="6"/>
  <c r="P496" i="6" s="1"/>
  <c r="O616" i="6"/>
  <c r="P616" i="6" s="1"/>
  <c r="O1120" i="6"/>
  <c r="P1120" i="6" s="1"/>
  <c r="O1480" i="6"/>
  <c r="P1480" i="6" s="1"/>
  <c r="O1888" i="6"/>
  <c r="P1888" i="6" s="1"/>
  <c r="O2008" i="6"/>
  <c r="P2008" i="6" s="1"/>
  <c r="O2176" i="6"/>
  <c r="P2176" i="6" s="1"/>
  <c r="F617" i="6"/>
  <c r="O663" i="6"/>
  <c r="P663" i="6" s="1"/>
  <c r="F1121" i="6"/>
  <c r="F1361" i="6"/>
  <c r="F1481" i="6"/>
  <c r="O1528" i="6"/>
  <c r="P1528" i="6" s="1"/>
  <c r="O1624" i="6"/>
  <c r="P1624" i="6" s="1"/>
  <c r="F2177" i="6"/>
  <c r="O2512" i="6"/>
  <c r="P2512" i="6" s="1"/>
  <c r="O2559" i="6"/>
  <c r="P2559" i="6" s="1"/>
  <c r="O2632" i="6"/>
  <c r="P2632" i="6" s="1"/>
  <c r="O2824" i="6"/>
  <c r="P2824" i="6" s="1"/>
  <c r="O471" i="6"/>
  <c r="P471" i="6" s="1"/>
  <c r="F1529" i="6"/>
  <c r="O1983" i="6"/>
  <c r="P1983" i="6" s="1"/>
  <c r="O2128" i="6"/>
  <c r="P2128" i="6" s="1"/>
  <c r="O2200" i="6"/>
  <c r="P2200" i="6" s="1"/>
  <c r="O2271" i="6"/>
  <c r="P2271" i="6" s="1"/>
  <c r="F2513" i="6"/>
  <c r="F2633" i="6"/>
  <c r="F2825" i="6"/>
  <c r="O2872" i="6"/>
  <c r="P2872" i="6" s="1"/>
  <c r="F2873" i="6"/>
  <c r="O2920" i="6"/>
  <c r="P2920" i="6" s="1"/>
  <c r="F473" i="6"/>
  <c r="O1191" i="6"/>
  <c r="P1191" i="6" s="1"/>
  <c r="O1695" i="6"/>
  <c r="P1695" i="6" s="1"/>
  <c r="O1719" i="6"/>
  <c r="P1719" i="6" s="1"/>
  <c r="O1911" i="6"/>
  <c r="P1911" i="6" s="1"/>
  <c r="O1984" i="6"/>
  <c r="P1984" i="6" s="1"/>
  <c r="O2079" i="6"/>
  <c r="P2079" i="6" s="1"/>
  <c r="O2103" i="6"/>
  <c r="P2103" i="6" s="1"/>
  <c r="O2272" i="6"/>
  <c r="P2272" i="6" s="1"/>
  <c r="O2295" i="6"/>
  <c r="P2295" i="6" s="1"/>
  <c r="F2321" i="6"/>
  <c r="O2416" i="6"/>
  <c r="P2416" i="6" s="1"/>
  <c r="O2680" i="6"/>
  <c r="P2680" i="6" s="1"/>
  <c r="O2968" i="6"/>
  <c r="P2968" i="6" s="1"/>
  <c r="O1144" i="6"/>
  <c r="P1144" i="6" s="1"/>
  <c r="O2392" i="6"/>
  <c r="P2392" i="6" s="1"/>
  <c r="F2417" i="6"/>
  <c r="F2681" i="6"/>
  <c r="F2969" i="6"/>
  <c r="F569" i="6"/>
  <c r="O735" i="6"/>
  <c r="P735" i="6" s="1"/>
  <c r="O1240" i="6"/>
  <c r="P1240" i="6" s="1"/>
  <c r="F1289" i="6"/>
  <c r="O1552" i="6"/>
  <c r="P1552" i="6" s="1"/>
  <c r="O1912" i="6"/>
  <c r="P1912" i="6" s="1"/>
  <c r="O2007" i="6"/>
  <c r="P2007" i="6" s="1"/>
  <c r="O2104" i="6"/>
  <c r="P2104" i="6" s="1"/>
  <c r="O2296" i="6"/>
  <c r="P2296" i="6" s="1"/>
  <c r="O159" i="6"/>
  <c r="P159" i="6" s="1"/>
  <c r="O63" i="6"/>
  <c r="P63" i="6" s="1"/>
  <c r="F8" i="6"/>
  <c r="B15" i="11"/>
  <c r="F89" i="6"/>
  <c r="F185" i="6"/>
  <c r="F209" i="6"/>
  <c r="F233" i="6"/>
  <c r="F281" i="6"/>
  <c r="F329" i="6"/>
  <c r="F377" i="6"/>
  <c r="O639" i="6"/>
  <c r="P639" i="6" s="1"/>
  <c r="F761" i="6"/>
  <c r="F833" i="6"/>
  <c r="F881" i="6"/>
  <c r="F929" i="6"/>
  <c r="O1167" i="6"/>
  <c r="P1167" i="6" s="1"/>
  <c r="O1168" i="6"/>
  <c r="P1168" i="6" s="1"/>
  <c r="O1023" i="6"/>
  <c r="P1023" i="6" s="1"/>
  <c r="O1024" i="6"/>
  <c r="P1024" i="6" s="1"/>
  <c r="O40" i="6"/>
  <c r="P40" i="6" s="1"/>
  <c r="O136" i="6"/>
  <c r="P136" i="6" s="1"/>
  <c r="F545" i="6"/>
  <c r="O712" i="6"/>
  <c r="P712" i="6" s="1"/>
  <c r="F1025" i="6"/>
  <c r="O1071" i="6"/>
  <c r="P1071" i="6" s="1"/>
  <c r="O1072" i="6"/>
  <c r="P1072" i="6" s="1"/>
  <c r="F41" i="6"/>
  <c r="O88" i="6"/>
  <c r="P88" i="6" s="1"/>
  <c r="F137" i="6"/>
  <c r="O184" i="6"/>
  <c r="P184" i="6" s="1"/>
  <c r="O208" i="6"/>
  <c r="P208" i="6" s="1"/>
  <c r="O232" i="6"/>
  <c r="P232" i="6" s="1"/>
  <c r="O280" i="6"/>
  <c r="P280" i="6" s="1"/>
  <c r="O328" i="6"/>
  <c r="P328" i="6" s="1"/>
  <c r="O376" i="6"/>
  <c r="P376" i="6" s="1"/>
  <c r="O400" i="6"/>
  <c r="P400" i="6" s="1"/>
  <c r="O543" i="6"/>
  <c r="P543" i="6" s="1"/>
  <c r="O711" i="6"/>
  <c r="P711" i="6" s="1"/>
  <c r="O760" i="6"/>
  <c r="P760" i="6" s="1"/>
  <c r="O832" i="6"/>
  <c r="P832" i="6" s="1"/>
  <c r="O880" i="6"/>
  <c r="P880" i="6" s="1"/>
  <c r="O975" i="6"/>
  <c r="P975" i="6" s="1"/>
  <c r="O976" i="6"/>
  <c r="P976" i="6" s="1"/>
  <c r="O1264" i="6"/>
  <c r="P1264" i="6" s="1"/>
  <c r="O1288" i="6"/>
  <c r="P1288" i="6" s="1"/>
  <c r="O1336" i="6"/>
  <c r="P1336" i="6" s="1"/>
  <c r="O1360" i="6"/>
  <c r="P1360" i="6" s="1"/>
  <c r="O1600" i="6"/>
  <c r="P1600" i="6" s="1"/>
  <c r="O1648" i="6"/>
  <c r="P1648" i="6" s="1"/>
  <c r="O1792" i="6"/>
  <c r="P1792" i="6" s="1"/>
  <c r="O1887" i="6"/>
  <c r="P1887" i="6" s="1"/>
  <c r="O1936" i="6"/>
  <c r="P1936" i="6" s="1"/>
  <c r="O1216" i="6"/>
  <c r="P1216" i="6" s="1"/>
  <c r="O1312" i="6"/>
  <c r="P1312" i="6" s="1"/>
  <c r="O1599" i="6"/>
  <c r="P1599" i="6" s="1"/>
  <c r="O1720" i="6"/>
  <c r="P1720" i="6" s="1"/>
  <c r="O1791" i="6"/>
  <c r="P1791" i="6" s="1"/>
  <c r="O1815" i="6"/>
  <c r="P1815" i="6" s="1"/>
  <c r="O1840" i="6"/>
  <c r="P1840" i="6" s="1"/>
  <c r="F1217" i="6"/>
  <c r="F1313" i="6"/>
  <c r="F1553" i="6"/>
  <c r="O1575" i="6"/>
  <c r="P1575" i="6" s="1"/>
  <c r="F1649" i="6"/>
  <c r="O1671" i="6"/>
  <c r="P1671" i="6" s="1"/>
  <c r="F1745" i="6"/>
  <c r="O1767" i="6"/>
  <c r="P1767" i="6" s="1"/>
  <c r="F1841" i="6"/>
  <c r="O1863" i="6"/>
  <c r="P1863" i="6" s="1"/>
  <c r="F1937" i="6"/>
  <c r="O1959" i="6"/>
  <c r="P1959" i="6" s="1"/>
  <c r="F2033" i="6"/>
  <c r="O2055" i="6"/>
  <c r="P2055" i="6" s="1"/>
  <c r="F2129" i="6"/>
  <c r="O2151" i="6"/>
  <c r="P2151" i="6" s="1"/>
  <c r="O2247" i="6"/>
  <c r="P2247" i="6" s="1"/>
  <c r="O2343" i="6"/>
  <c r="P2343" i="6" s="1"/>
  <c r="O2439" i="6"/>
  <c r="P2439" i="6" s="1"/>
  <c r="O2535" i="6"/>
  <c r="P2535" i="6" s="1"/>
  <c r="F1577" i="6"/>
  <c r="F1673" i="6"/>
  <c r="F1769" i="6"/>
  <c r="F1865" i="6"/>
  <c r="F1961" i="6"/>
  <c r="F2057" i="6"/>
  <c r="F2153" i="6"/>
  <c r="F2249" i="6"/>
  <c r="F2345" i="6"/>
  <c r="F2441" i="6"/>
  <c r="F2537" i="6"/>
  <c r="O2608" i="6"/>
  <c r="P2608" i="6" s="1"/>
  <c r="F2609" i="6"/>
  <c r="O2607" i="6"/>
  <c r="P2607" i="6" s="1"/>
  <c r="O2703" i="6"/>
  <c r="P2703" i="6" s="1"/>
  <c r="O2799" i="6"/>
  <c r="P2799" i="6" s="1"/>
  <c r="O2895" i="6"/>
  <c r="P2895" i="6" s="1"/>
  <c r="O2991" i="6"/>
  <c r="P2991" i="6" s="1"/>
  <c r="F2705" i="6"/>
  <c r="O2752" i="6"/>
  <c r="P2752" i="6" s="1"/>
  <c r="F2801" i="6"/>
  <c r="O2848" i="6"/>
  <c r="P2848" i="6" s="1"/>
  <c r="F2897" i="6"/>
  <c r="O2944" i="6"/>
  <c r="P2944" i="6" s="1"/>
  <c r="F2993" i="6"/>
  <c r="F809" i="6"/>
  <c r="O808" i="6"/>
  <c r="P808" i="6" s="1"/>
  <c r="O784" i="6"/>
  <c r="P784" i="6" s="1"/>
  <c r="O783" i="6"/>
  <c r="P783" i="6" s="1"/>
  <c r="O807" i="6"/>
  <c r="P807" i="6" s="1"/>
  <c r="F857" i="6"/>
  <c r="O904" i="6"/>
  <c r="P904" i="6" s="1"/>
  <c r="F953" i="6"/>
  <c r="O1000" i="6"/>
  <c r="P1000" i="6" s="1"/>
  <c r="F1049" i="6"/>
  <c r="O1096" i="6"/>
  <c r="P1096" i="6" s="1"/>
  <c r="F1145" i="6"/>
  <c r="F1241" i="6"/>
  <c r="O1455" i="6"/>
  <c r="P1455" i="6" s="1"/>
  <c r="O903" i="6"/>
  <c r="P903" i="6" s="1"/>
  <c r="O999" i="6"/>
  <c r="P999" i="6" s="1"/>
  <c r="O1095" i="6"/>
  <c r="P1095" i="6" s="1"/>
  <c r="O1408" i="6"/>
  <c r="P1408" i="6" s="1"/>
  <c r="F1457" i="6"/>
  <c r="O1504" i="6"/>
  <c r="P1504" i="6" s="1"/>
  <c r="O856" i="6"/>
  <c r="P856" i="6" s="1"/>
  <c r="O952" i="6"/>
  <c r="P952" i="6" s="1"/>
  <c r="O1048" i="6"/>
  <c r="P1048" i="6" s="1"/>
  <c r="O1407" i="6"/>
  <c r="P1407" i="6" s="1"/>
  <c r="O1503" i="6"/>
  <c r="P1503" i="6" s="1"/>
  <c r="O399" i="6"/>
  <c r="P399" i="6" s="1"/>
  <c r="O424" i="6"/>
  <c r="P424" i="6" s="1"/>
  <c r="O495" i="6"/>
  <c r="P495" i="6" s="1"/>
  <c r="O520" i="6"/>
  <c r="P520" i="6" s="1"/>
  <c r="O591" i="6"/>
  <c r="P591" i="6" s="1"/>
  <c r="O687" i="6"/>
  <c r="P687" i="6" s="1"/>
  <c r="O423" i="6"/>
  <c r="P423" i="6" s="1"/>
  <c r="O519" i="6"/>
  <c r="P519" i="6" s="1"/>
  <c r="O640" i="6"/>
  <c r="P640" i="6" s="1"/>
  <c r="F689" i="6"/>
  <c r="O736" i="6"/>
  <c r="P736" i="6" s="1"/>
  <c r="O303" i="6"/>
  <c r="P303" i="6" s="1"/>
  <c r="O256" i="6"/>
  <c r="P256" i="6" s="1"/>
  <c r="F305" i="6"/>
  <c r="O352" i="6"/>
  <c r="P352" i="6" s="1"/>
  <c r="O255" i="6"/>
  <c r="P255" i="6" s="1"/>
  <c r="O351" i="6"/>
  <c r="P351" i="6" s="1"/>
  <c r="O111" i="6"/>
  <c r="P111" i="6" s="1"/>
  <c r="F113" i="6"/>
  <c r="O160" i="6"/>
  <c r="P160" i="6" s="1"/>
  <c r="O64" i="6"/>
  <c r="P64" i="6" s="1"/>
  <c r="B28" i="2"/>
  <c r="B27" i="2"/>
  <c r="B26" i="2"/>
  <c r="B22" i="2"/>
  <c r="B21" i="2"/>
  <c r="B20" i="2"/>
  <c r="B7" i="14"/>
  <c r="B5" i="5" s="1"/>
  <c r="B17" i="11" l="1"/>
  <c r="O8" i="6"/>
  <c r="F8" i="14"/>
  <c r="E27" i="2"/>
  <c r="F27" i="2" s="1"/>
  <c r="E21" i="2"/>
  <c r="F21" i="2" s="1"/>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F93" i="14"/>
  <c r="F94" i="14"/>
  <c r="F95" i="14"/>
  <c r="F96" i="14"/>
  <c r="F97" i="14"/>
  <c r="F98" i="14"/>
  <c r="F99" i="14"/>
  <c r="F100" i="14"/>
  <c r="F101" i="14"/>
  <c r="F102" i="14"/>
  <c r="F103" i="14"/>
  <c r="F104" i="14"/>
  <c r="F105" i="14"/>
  <c r="F106" i="14"/>
  <c r="F107" i="14"/>
  <c r="F108" i="14"/>
  <c r="F109" i="14"/>
  <c r="F110" i="14"/>
  <c r="F111" i="14"/>
  <c r="F112" i="14"/>
  <c r="F113" i="14"/>
  <c r="F114" i="14"/>
  <c r="F115" i="14"/>
  <c r="F116" i="14"/>
  <c r="F117" i="14"/>
  <c r="F118" i="14"/>
  <c r="F119" i="14"/>
  <c r="F120" i="14"/>
  <c r="F121" i="14"/>
  <c r="F122" i="14"/>
  <c r="F123" i="14"/>
  <c r="F124" i="14"/>
  <c r="F125" i="14"/>
  <c r="F126" i="14"/>
  <c r="F127" i="14"/>
  <c r="F128" i="14"/>
  <c r="F129" i="14"/>
  <c r="F130" i="14"/>
  <c r="F131" i="14"/>
  <c r="F132" i="14"/>
  <c r="F133" i="14"/>
  <c r="F134" i="14"/>
  <c r="F135" i="14"/>
  <c r="F136" i="14"/>
  <c r="F137" i="14"/>
  <c r="F138" i="14"/>
  <c r="F139" i="14"/>
  <c r="F140" i="14"/>
  <c r="F141" i="14"/>
  <c r="F142" i="14"/>
  <c r="F143" i="14"/>
  <c r="F144" i="14"/>
  <c r="F145" i="14"/>
  <c r="F146" i="14"/>
  <c r="F147" i="14"/>
  <c r="F148" i="14"/>
  <c r="F149" i="14"/>
  <c r="F150" i="14"/>
  <c r="F151" i="14"/>
  <c r="F152" i="14"/>
  <c r="F153" i="14"/>
  <c r="F154" i="14"/>
  <c r="F155" i="14"/>
  <c r="F156" i="14"/>
  <c r="F157" i="14"/>
  <c r="F158" i="14"/>
  <c r="F159" i="14"/>
  <c r="F160" i="14"/>
  <c r="F161" i="14"/>
  <c r="F162" i="14"/>
  <c r="F163" i="14"/>
  <c r="F164" i="14"/>
  <c r="F165" i="14"/>
  <c r="F166" i="14"/>
  <c r="F167" i="14"/>
  <c r="F168" i="14"/>
  <c r="F169" i="14"/>
  <c r="F170" i="14"/>
  <c r="F171" i="14"/>
  <c r="F172" i="14"/>
  <c r="F173" i="14"/>
  <c r="F174" i="14"/>
  <c r="F175" i="14"/>
  <c r="F176" i="14"/>
  <c r="F177" i="14"/>
  <c r="F178" i="14"/>
  <c r="F179" i="14"/>
  <c r="F180" i="14"/>
  <c r="F181" i="14"/>
  <c r="F182" i="14"/>
  <c r="F183" i="14"/>
  <c r="F184" i="14"/>
  <c r="F185" i="14"/>
  <c r="F186" i="14"/>
  <c r="F187" i="14"/>
  <c r="F188" i="14"/>
  <c r="F189" i="14"/>
  <c r="F190" i="14"/>
  <c r="F191" i="14"/>
  <c r="F192" i="14"/>
  <c r="F193" i="14"/>
  <c r="F194" i="14"/>
  <c r="F195" i="14"/>
  <c r="F196" i="14"/>
  <c r="F197" i="14"/>
  <c r="F198" i="14"/>
  <c r="F199" i="14"/>
  <c r="F200" i="14"/>
  <c r="F201" i="14"/>
  <c r="F202" i="14"/>
  <c r="F203" i="14"/>
  <c r="F204" i="14"/>
  <c r="F205" i="14"/>
  <c r="F206" i="14"/>
  <c r="F207" i="14"/>
  <c r="F208" i="14"/>
  <c r="F209" i="14"/>
  <c r="F210" i="14"/>
  <c r="F211" i="14"/>
  <c r="F212" i="14"/>
  <c r="F213" i="14"/>
  <c r="F214" i="14"/>
  <c r="F215" i="14"/>
  <c r="F216" i="14"/>
  <c r="F217" i="14"/>
  <c r="F218" i="14"/>
  <c r="F219" i="14"/>
  <c r="F220" i="14"/>
  <c r="F221" i="14"/>
  <c r="F222" i="14"/>
  <c r="F223" i="14"/>
  <c r="F224" i="14"/>
  <c r="F225" i="14"/>
  <c r="F226" i="14"/>
  <c r="F227" i="14"/>
  <c r="F228" i="14"/>
  <c r="F229" i="14"/>
  <c r="F230" i="14"/>
  <c r="F231" i="14"/>
  <c r="F232" i="14"/>
  <c r="F233" i="14"/>
  <c r="F234" i="14"/>
  <c r="F235" i="14"/>
  <c r="F236" i="14"/>
  <c r="F237" i="14"/>
  <c r="F238" i="14"/>
  <c r="F239" i="14"/>
  <c r="F240" i="14"/>
  <c r="F241" i="14"/>
  <c r="F242" i="14"/>
  <c r="F243" i="14"/>
  <c r="F244" i="14"/>
  <c r="F245" i="14"/>
  <c r="F246" i="14"/>
  <c r="F247" i="14"/>
  <c r="F248" i="14"/>
  <c r="F249" i="14"/>
  <c r="F250" i="14"/>
  <c r="F251" i="14"/>
  <c r="F252" i="14"/>
  <c r="F253" i="14"/>
  <c r="F254" i="14"/>
  <c r="F255" i="14"/>
  <c r="F256" i="14"/>
  <c r="F257" i="14"/>
  <c r="F258" i="14"/>
  <c r="F259" i="14"/>
  <c r="F260" i="14"/>
  <c r="F261" i="14"/>
  <c r="F262" i="14"/>
  <c r="F263" i="14"/>
  <c r="F264" i="14"/>
  <c r="F265" i="14"/>
  <c r="F266" i="14"/>
  <c r="F267" i="14"/>
  <c r="F268" i="14"/>
  <c r="F269" i="14"/>
  <c r="F270" i="14"/>
  <c r="F271" i="14"/>
  <c r="F272" i="14"/>
  <c r="F273" i="14"/>
  <c r="F274" i="14"/>
  <c r="F275" i="14"/>
  <c r="F276" i="14"/>
  <c r="F277" i="14"/>
  <c r="F278" i="14"/>
  <c r="F279" i="14"/>
  <c r="F280" i="14"/>
  <c r="F281" i="14"/>
  <c r="F282" i="14"/>
  <c r="F283" i="14"/>
  <c r="F284" i="14"/>
  <c r="F285" i="14"/>
  <c r="F286" i="14"/>
  <c r="F287" i="14"/>
  <c r="F288" i="14"/>
  <c r="F289" i="14"/>
  <c r="F290" i="14"/>
  <c r="F291" i="14"/>
  <c r="F292" i="14"/>
  <c r="F293" i="14"/>
  <c r="F294" i="14"/>
  <c r="F295" i="14"/>
  <c r="F296" i="14"/>
  <c r="F297" i="14"/>
  <c r="F298" i="14"/>
  <c r="F299" i="14"/>
  <c r="F300" i="14"/>
  <c r="F301" i="14"/>
  <c r="F302" i="14"/>
  <c r="F303" i="14"/>
  <c r="F304" i="14"/>
  <c r="F305" i="14"/>
  <c r="F306" i="14"/>
  <c r="F307" i="14"/>
  <c r="F308" i="14"/>
  <c r="F309" i="14"/>
  <c r="B6" i="5" l="1"/>
  <c r="C32" i="2"/>
  <c r="F16" i="6"/>
  <c r="O16" i="6" s="1"/>
  <c r="G11" i="14"/>
  <c r="G16" i="14"/>
  <c r="G18" i="14" l="1"/>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62" i="14"/>
  <c r="G263" i="14"/>
  <c r="G264" i="14"/>
  <c r="G265" i="14"/>
  <c r="G266" i="14"/>
  <c r="G267" i="14"/>
  <c r="G268" i="14"/>
  <c r="G269" i="14"/>
  <c r="G270" i="14"/>
  <c r="G271" i="14"/>
  <c r="G272" i="14"/>
  <c r="G273" i="14"/>
  <c r="G274" i="14"/>
  <c r="G275" i="14"/>
  <c r="G276" i="14"/>
  <c r="G277" i="14"/>
  <c r="G278" i="14"/>
  <c r="G279" i="14"/>
  <c r="G280" i="14"/>
  <c r="G281" i="14"/>
  <c r="G282" i="14"/>
  <c r="G283" i="14"/>
  <c r="G284" i="14"/>
  <c r="G285" i="14"/>
  <c r="G286" i="14"/>
  <c r="G287" i="14"/>
  <c r="G288" i="14"/>
  <c r="G289" i="14"/>
  <c r="G290" i="14"/>
  <c r="G291" i="14"/>
  <c r="G292" i="14"/>
  <c r="G293" i="14"/>
  <c r="G294" i="14"/>
  <c r="G295" i="14"/>
  <c r="G296" i="14"/>
  <c r="G297" i="14"/>
  <c r="G298" i="14"/>
  <c r="G299" i="14"/>
  <c r="G300" i="14"/>
  <c r="G301" i="14"/>
  <c r="G302" i="14"/>
  <c r="G303" i="14"/>
  <c r="G304" i="14"/>
  <c r="G305" i="14"/>
  <c r="G306" i="14"/>
  <c r="G307" i="14"/>
  <c r="G308" i="14"/>
  <c r="G309" i="14"/>
  <c r="G17" i="14"/>
  <c r="G10" i="14"/>
  <c r="G7" i="14"/>
  <c r="G6" i="14"/>
  <c r="D18" i="5" l="1"/>
  <c r="F18" i="5" s="1"/>
  <c r="G18" i="5" s="1"/>
  <c r="D19" i="5"/>
  <c r="D20" i="5"/>
  <c r="F20" i="5" s="1"/>
  <c r="G20" i="5" s="1"/>
  <c r="D21" i="5"/>
  <c r="F21" i="5" s="1"/>
  <c r="G21" i="5" s="1"/>
  <c r="D22" i="5"/>
  <c r="F22" i="5" s="1"/>
  <c r="G22" i="5" s="1"/>
  <c r="D23" i="5"/>
  <c r="F23" i="5" s="1"/>
  <c r="G23" i="5" s="1"/>
  <c r="D24" i="5"/>
  <c r="F24" i="5" s="1"/>
  <c r="G24" i="5" s="1"/>
  <c r="D25" i="5"/>
  <c r="F25" i="5" s="1"/>
  <c r="G25" i="5" s="1"/>
  <c r="D26" i="5"/>
  <c r="F26" i="5" s="1"/>
  <c r="G26" i="5" s="1"/>
  <c r="D27" i="5"/>
  <c r="F27" i="5" s="1"/>
  <c r="G27" i="5" s="1"/>
  <c r="D28" i="5"/>
  <c r="F28" i="5" s="1"/>
  <c r="G28" i="5" s="1"/>
  <c r="D29" i="5"/>
  <c r="F29" i="5" s="1"/>
  <c r="G29" i="5" s="1"/>
  <c r="D30" i="5"/>
  <c r="F30" i="5" s="1"/>
  <c r="G30" i="5" s="1"/>
  <c r="D31" i="5"/>
  <c r="F31" i="5" s="1"/>
  <c r="G31" i="5" s="1"/>
  <c r="D32" i="5"/>
  <c r="F32" i="5" s="1"/>
  <c r="G32" i="5" s="1"/>
  <c r="D33" i="5"/>
  <c r="F33" i="5" s="1"/>
  <c r="G33" i="5" s="1"/>
  <c r="D34" i="5"/>
  <c r="F34" i="5" s="1"/>
  <c r="G34" i="5" s="1"/>
  <c r="D35" i="5"/>
  <c r="F35" i="5" s="1"/>
  <c r="G35" i="5" s="1"/>
  <c r="D36" i="5"/>
  <c r="F36" i="5" s="1"/>
  <c r="G36" i="5" s="1"/>
  <c r="D37" i="5"/>
  <c r="F37" i="5" s="1"/>
  <c r="G37" i="5" s="1"/>
  <c r="D38" i="5"/>
  <c r="F38" i="5" s="1"/>
  <c r="G38" i="5" s="1"/>
  <c r="D39" i="5"/>
  <c r="F39" i="5" s="1"/>
  <c r="G39" i="5" s="1"/>
  <c r="D40" i="5"/>
  <c r="F40" i="5" s="1"/>
  <c r="G40" i="5" s="1"/>
  <c r="D41" i="5"/>
  <c r="F41" i="5" s="1"/>
  <c r="G41" i="5" s="1"/>
  <c r="D42" i="5"/>
  <c r="F42" i="5" s="1"/>
  <c r="G42" i="5" s="1"/>
  <c r="D43" i="5"/>
  <c r="F43" i="5" s="1"/>
  <c r="G43" i="5" s="1"/>
  <c r="D44" i="5"/>
  <c r="F44" i="5" s="1"/>
  <c r="G44" i="5" s="1"/>
  <c r="D45" i="5"/>
  <c r="F45" i="5" s="1"/>
  <c r="G45" i="5" s="1"/>
  <c r="D46" i="5"/>
  <c r="F46" i="5" s="1"/>
  <c r="G46" i="5" s="1"/>
  <c r="D47" i="5"/>
  <c r="F47" i="5" s="1"/>
  <c r="G47" i="5" s="1"/>
  <c r="D48" i="5"/>
  <c r="F48" i="5" s="1"/>
  <c r="G48" i="5" s="1"/>
  <c r="D49" i="5"/>
  <c r="F49" i="5" s="1"/>
  <c r="G49" i="5" s="1"/>
  <c r="D50" i="5"/>
  <c r="F50" i="5" s="1"/>
  <c r="G50" i="5" s="1"/>
  <c r="D51" i="5"/>
  <c r="F51" i="5" s="1"/>
  <c r="G51" i="5" s="1"/>
  <c r="D52" i="5"/>
  <c r="F52" i="5" s="1"/>
  <c r="G52" i="5" s="1"/>
  <c r="D53" i="5"/>
  <c r="F53" i="5" s="1"/>
  <c r="G53" i="5" s="1"/>
  <c r="D54" i="5"/>
  <c r="F54" i="5" s="1"/>
  <c r="G54" i="5" s="1"/>
  <c r="D55" i="5"/>
  <c r="F55" i="5" s="1"/>
  <c r="G55" i="5" s="1"/>
  <c r="D56" i="5"/>
  <c r="F56" i="5" s="1"/>
  <c r="G56" i="5" s="1"/>
  <c r="D57" i="5"/>
  <c r="F57" i="5" s="1"/>
  <c r="G57" i="5" s="1"/>
  <c r="D58" i="5"/>
  <c r="F58" i="5" s="1"/>
  <c r="G58" i="5" s="1"/>
  <c r="D59" i="5"/>
  <c r="F59" i="5" s="1"/>
  <c r="G59" i="5" s="1"/>
  <c r="D60" i="5"/>
  <c r="F60" i="5" s="1"/>
  <c r="G60" i="5" s="1"/>
  <c r="D61" i="5"/>
  <c r="F61" i="5" s="1"/>
  <c r="G61" i="5" s="1"/>
  <c r="D62" i="5"/>
  <c r="F62" i="5" s="1"/>
  <c r="G62" i="5" s="1"/>
  <c r="D63" i="5"/>
  <c r="F63" i="5" s="1"/>
  <c r="G63" i="5" s="1"/>
  <c r="D64" i="5"/>
  <c r="F64" i="5" s="1"/>
  <c r="G64" i="5" s="1"/>
  <c r="D65" i="5"/>
  <c r="F65" i="5" s="1"/>
  <c r="G65" i="5" s="1"/>
  <c r="D66" i="5"/>
  <c r="F66" i="5" s="1"/>
  <c r="G66" i="5" s="1"/>
  <c r="D67" i="5"/>
  <c r="F67" i="5" s="1"/>
  <c r="G67" i="5" s="1"/>
  <c r="D68" i="5"/>
  <c r="F68" i="5" s="1"/>
  <c r="G68" i="5" s="1"/>
  <c r="D69" i="5"/>
  <c r="F69" i="5" s="1"/>
  <c r="G69" i="5" s="1"/>
  <c r="D70" i="5"/>
  <c r="F70" i="5" s="1"/>
  <c r="G70" i="5" s="1"/>
  <c r="D71" i="5"/>
  <c r="F71" i="5" s="1"/>
  <c r="G71" i="5" s="1"/>
  <c r="D72" i="5"/>
  <c r="F72" i="5" s="1"/>
  <c r="G72" i="5" s="1"/>
  <c r="D73" i="5"/>
  <c r="F73" i="5" s="1"/>
  <c r="G73" i="5" s="1"/>
  <c r="D74" i="5"/>
  <c r="F74" i="5" s="1"/>
  <c r="G74" i="5" s="1"/>
  <c r="D75" i="5"/>
  <c r="F75" i="5" s="1"/>
  <c r="G75" i="5" s="1"/>
  <c r="D76" i="5"/>
  <c r="F76" i="5" s="1"/>
  <c r="G76" i="5" s="1"/>
  <c r="D77" i="5"/>
  <c r="F77" i="5" s="1"/>
  <c r="G77" i="5" s="1"/>
  <c r="D78" i="5"/>
  <c r="F78" i="5" s="1"/>
  <c r="G78" i="5" s="1"/>
  <c r="D79" i="5"/>
  <c r="F79" i="5" s="1"/>
  <c r="G79" i="5" s="1"/>
  <c r="D80" i="5"/>
  <c r="F80" i="5" s="1"/>
  <c r="G80" i="5" s="1"/>
  <c r="D81" i="5"/>
  <c r="F81" i="5" s="1"/>
  <c r="G81" i="5" s="1"/>
  <c r="D82" i="5"/>
  <c r="F82" i="5" s="1"/>
  <c r="G82" i="5" s="1"/>
  <c r="D83" i="5"/>
  <c r="F83" i="5" s="1"/>
  <c r="G83" i="5" s="1"/>
  <c r="D84" i="5"/>
  <c r="F84" i="5" s="1"/>
  <c r="G84" i="5" s="1"/>
  <c r="D85" i="5"/>
  <c r="F85" i="5" s="1"/>
  <c r="G85" i="5" s="1"/>
  <c r="D86" i="5"/>
  <c r="F86" i="5" s="1"/>
  <c r="G86" i="5" s="1"/>
  <c r="D87" i="5"/>
  <c r="F87" i="5" s="1"/>
  <c r="G87" i="5" s="1"/>
  <c r="D88" i="5"/>
  <c r="F88" i="5" s="1"/>
  <c r="G88" i="5" s="1"/>
  <c r="D89" i="5"/>
  <c r="F89" i="5" s="1"/>
  <c r="G89" i="5" s="1"/>
  <c r="D90" i="5"/>
  <c r="F90" i="5" s="1"/>
  <c r="G90" i="5" s="1"/>
  <c r="D91" i="5"/>
  <c r="F91" i="5" s="1"/>
  <c r="G91" i="5" s="1"/>
  <c r="D92" i="5"/>
  <c r="F92" i="5" s="1"/>
  <c r="G92" i="5" s="1"/>
  <c r="D93" i="5"/>
  <c r="F93" i="5" s="1"/>
  <c r="G93" i="5" s="1"/>
  <c r="D94" i="5"/>
  <c r="F94" i="5" s="1"/>
  <c r="G94" i="5" s="1"/>
  <c r="D95" i="5"/>
  <c r="F95" i="5" s="1"/>
  <c r="G95" i="5" s="1"/>
  <c r="D96" i="5"/>
  <c r="F96" i="5" s="1"/>
  <c r="G96" i="5" s="1"/>
  <c r="D97" i="5"/>
  <c r="F97" i="5" s="1"/>
  <c r="G97" i="5" s="1"/>
  <c r="D98" i="5"/>
  <c r="F98" i="5" s="1"/>
  <c r="G98" i="5" s="1"/>
  <c r="D99" i="5"/>
  <c r="F99" i="5" s="1"/>
  <c r="G99" i="5" s="1"/>
  <c r="D100" i="5"/>
  <c r="F100" i="5" s="1"/>
  <c r="G100" i="5" s="1"/>
  <c r="D101" i="5"/>
  <c r="F101" i="5" s="1"/>
  <c r="G101" i="5" s="1"/>
  <c r="D102" i="5"/>
  <c r="F102" i="5" s="1"/>
  <c r="G102" i="5" s="1"/>
  <c r="D103" i="5"/>
  <c r="F103" i="5" s="1"/>
  <c r="G103" i="5" s="1"/>
  <c r="D104" i="5"/>
  <c r="F104" i="5" s="1"/>
  <c r="G104" i="5" s="1"/>
  <c r="D105" i="5"/>
  <c r="F105" i="5" s="1"/>
  <c r="G105" i="5" s="1"/>
  <c r="D106" i="5"/>
  <c r="F106" i="5" s="1"/>
  <c r="G106" i="5" s="1"/>
  <c r="D107" i="5"/>
  <c r="F107" i="5" s="1"/>
  <c r="G107" i="5" s="1"/>
  <c r="D108" i="5"/>
  <c r="F108" i="5" s="1"/>
  <c r="G108" i="5" s="1"/>
  <c r="D109" i="5"/>
  <c r="F109" i="5" s="1"/>
  <c r="G109" i="5" s="1"/>
  <c r="D110" i="5"/>
  <c r="F110" i="5" s="1"/>
  <c r="G110" i="5" s="1"/>
  <c r="D111" i="5"/>
  <c r="F111" i="5" s="1"/>
  <c r="G111" i="5" s="1"/>
  <c r="D112" i="5"/>
  <c r="F112" i="5" s="1"/>
  <c r="G112" i="5" s="1"/>
  <c r="D113" i="5"/>
  <c r="F113" i="5" s="1"/>
  <c r="G113" i="5" s="1"/>
  <c r="D114" i="5"/>
  <c r="F114" i="5" s="1"/>
  <c r="G114" i="5" s="1"/>
  <c r="D115" i="5"/>
  <c r="F115" i="5" s="1"/>
  <c r="G115" i="5" s="1"/>
  <c r="D116" i="5"/>
  <c r="F116" i="5" s="1"/>
  <c r="G116" i="5" s="1"/>
  <c r="D117" i="5"/>
  <c r="F117" i="5" s="1"/>
  <c r="G117" i="5" s="1"/>
  <c r="D118" i="5"/>
  <c r="F118" i="5" s="1"/>
  <c r="G118" i="5" s="1"/>
  <c r="D119" i="5"/>
  <c r="F119" i="5" s="1"/>
  <c r="G119" i="5" s="1"/>
  <c r="D120" i="5"/>
  <c r="F120" i="5" s="1"/>
  <c r="G120" i="5" s="1"/>
  <c r="D121" i="5"/>
  <c r="F121" i="5" s="1"/>
  <c r="G121" i="5" s="1"/>
  <c r="D122" i="5"/>
  <c r="F122" i="5" s="1"/>
  <c r="G122" i="5" s="1"/>
  <c r="D123" i="5"/>
  <c r="F123" i="5" s="1"/>
  <c r="G123" i="5" s="1"/>
  <c r="D124" i="5"/>
  <c r="F124" i="5" s="1"/>
  <c r="G124" i="5" s="1"/>
  <c r="D125" i="5"/>
  <c r="F125" i="5" s="1"/>
  <c r="G125" i="5" s="1"/>
  <c r="D126" i="5"/>
  <c r="F126" i="5" s="1"/>
  <c r="G126" i="5" s="1"/>
  <c r="D127" i="5"/>
  <c r="F127" i="5" s="1"/>
  <c r="G127" i="5" s="1"/>
  <c r="D128" i="5"/>
  <c r="F128" i="5" s="1"/>
  <c r="G128" i="5" s="1"/>
  <c r="D129" i="5"/>
  <c r="F129" i="5" s="1"/>
  <c r="G129" i="5" s="1"/>
  <c r="D130" i="5"/>
  <c r="F130" i="5" s="1"/>
  <c r="G130" i="5" s="1"/>
  <c r="D131" i="5"/>
  <c r="F131" i="5" s="1"/>
  <c r="G131" i="5" s="1"/>
  <c r="D132" i="5"/>
  <c r="F132" i="5" s="1"/>
  <c r="G132" i="5" s="1"/>
  <c r="D133" i="5"/>
  <c r="F133" i="5" s="1"/>
  <c r="G133" i="5" s="1"/>
  <c r="D134" i="5"/>
  <c r="F134" i="5" s="1"/>
  <c r="G134" i="5" s="1"/>
  <c r="D135" i="5"/>
  <c r="F135" i="5" s="1"/>
  <c r="G135" i="5" s="1"/>
  <c r="D136" i="5"/>
  <c r="F136" i="5" s="1"/>
  <c r="G136" i="5" s="1"/>
  <c r="D137" i="5"/>
  <c r="F137" i="5" s="1"/>
  <c r="G137" i="5" s="1"/>
  <c r="D138" i="5"/>
  <c r="F138" i="5" s="1"/>
  <c r="G138" i="5" s="1"/>
  <c r="D139" i="5"/>
  <c r="F139" i="5" s="1"/>
  <c r="G139" i="5" s="1"/>
  <c r="D140" i="5"/>
  <c r="F140" i="5" s="1"/>
  <c r="G140" i="5" s="1"/>
  <c r="D141" i="5"/>
  <c r="F141" i="5" s="1"/>
  <c r="G141" i="5" s="1"/>
  <c r="D142" i="5"/>
  <c r="F142" i="5" s="1"/>
  <c r="G142" i="5" s="1"/>
  <c r="D143" i="5"/>
  <c r="F143" i="5" s="1"/>
  <c r="G143" i="5" s="1"/>
  <c r="D144" i="5"/>
  <c r="F144" i="5" s="1"/>
  <c r="G144" i="5" s="1"/>
  <c r="D145" i="5"/>
  <c r="F145" i="5" s="1"/>
  <c r="G145" i="5" s="1"/>
  <c r="D146" i="5"/>
  <c r="F146" i="5" s="1"/>
  <c r="G146" i="5" s="1"/>
  <c r="D147" i="5"/>
  <c r="F147" i="5" s="1"/>
  <c r="G147" i="5" s="1"/>
  <c r="D148" i="5"/>
  <c r="F148" i="5" s="1"/>
  <c r="G148" i="5" s="1"/>
  <c r="D149" i="5"/>
  <c r="F149" i="5" s="1"/>
  <c r="G149" i="5" s="1"/>
  <c r="D150" i="5"/>
  <c r="F150" i="5" s="1"/>
  <c r="G150" i="5" s="1"/>
  <c r="D151" i="5"/>
  <c r="F151" i="5" s="1"/>
  <c r="G151" i="5" s="1"/>
  <c r="D152" i="5"/>
  <c r="F152" i="5" s="1"/>
  <c r="G152" i="5" s="1"/>
  <c r="D153" i="5"/>
  <c r="F153" i="5" s="1"/>
  <c r="G153" i="5" s="1"/>
  <c r="D154" i="5"/>
  <c r="F154" i="5" s="1"/>
  <c r="G154" i="5" s="1"/>
  <c r="D155" i="5"/>
  <c r="F155" i="5" s="1"/>
  <c r="G155" i="5" s="1"/>
  <c r="D156" i="5"/>
  <c r="F156" i="5" s="1"/>
  <c r="G156" i="5" s="1"/>
  <c r="D157" i="5"/>
  <c r="F157" i="5" s="1"/>
  <c r="G157" i="5" s="1"/>
  <c r="D158" i="5"/>
  <c r="F158" i="5" s="1"/>
  <c r="G158" i="5" s="1"/>
  <c r="D159" i="5"/>
  <c r="F159" i="5" s="1"/>
  <c r="G159" i="5" s="1"/>
  <c r="D160" i="5"/>
  <c r="F160" i="5" s="1"/>
  <c r="G160" i="5" s="1"/>
  <c r="D161" i="5"/>
  <c r="F161" i="5" s="1"/>
  <c r="G161" i="5" s="1"/>
  <c r="D162" i="5"/>
  <c r="F162" i="5" s="1"/>
  <c r="G162" i="5" s="1"/>
  <c r="D163" i="5"/>
  <c r="F163" i="5" s="1"/>
  <c r="G163" i="5" s="1"/>
  <c r="D164" i="5"/>
  <c r="F164" i="5" s="1"/>
  <c r="G164" i="5" s="1"/>
  <c r="D165" i="5"/>
  <c r="F165" i="5" s="1"/>
  <c r="G165" i="5" s="1"/>
  <c r="D166" i="5"/>
  <c r="F166" i="5" s="1"/>
  <c r="G166" i="5" s="1"/>
  <c r="D167" i="5"/>
  <c r="F167" i="5" s="1"/>
  <c r="G167" i="5" s="1"/>
  <c r="D168" i="5"/>
  <c r="F168" i="5" s="1"/>
  <c r="G168" i="5" s="1"/>
  <c r="D169" i="5"/>
  <c r="F169" i="5" s="1"/>
  <c r="G169" i="5" s="1"/>
  <c r="D170" i="5"/>
  <c r="F170" i="5" s="1"/>
  <c r="G170" i="5" s="1"/>
  <c r="D171" i="5"/>
  <c r="F171" i="5" s="1"/>
  <c r="G171" i="5" s="1"/>
  <c r="D172" i="5"/>
  <c r="F172" i="5" s="1"/>
  <c r="G172" i="5" s="1"/>
  <c r="D173" i="5"/>
  <c r="F173" i="5" s="1"/>
  <c r="G173" i="5" s="1"/>
  <c r="D174" i="5"/>
  <c r="F174" i="5" s="1"/>
  <c r="G174" i="5" s="1"/>
  <c r="D175" i="5"/>
  <c r="F175" i="5" s="1"/>
  <c r="G175" i="5" s="1"/>
  <c r="D176" i="5"/>
  <c r="F176" i="5" s="1"/>
  <c r="G176" i="5" s="1"/>
  <c r="D177" i="5"/>
  <c r="F177" i="5" s="1"/>
  <c r="G177" i="5" s="1"/>
  <c r="D178" i="5"/>
  <c r="F178" i="5" s="1"/>
  <c r="G178" i="5" s="1"/>
  <c r="D179" i="5"/>
  <c r="F179" i="5" s="1"/>
  <c r="G179" i="5" s="1"/>
  <c r="D180" i="5"/>
  <c r="F180" i="5" s="1"/>
  <c r="G180" i="5" s="1"/>
  <c r="D181" i="5"/>
  <c r="F181" i="5" s="1"/>
  <c r="G181" i="5" s="1"/>
  <c r="D182" i="5"/>
  <c r="F182" i="5" s="1"/>
  <c r="G182" i="5" s="1"/>
  <c r="D183" i="5"/>
  <c r="F183" i="5" s="1"/>
  <c r="G183" i="5" s="1"/>
  <c r="D184" i="5"/>
  <c r="F184" i="5" s="1"/>
  <c r="G184" i="5" s="1"/>
  <c r="D185" i="5"/>
  <c r="F185" i="5" s="1"/>
  <c r="G185" i="5" s="1"/>
  <c r="D186" i="5"/>
  <c r="F186" i="5" s="1"/>
  <c r="G186" i="5" s="1"/>
  <c r="D187" i="5"/>
  <c r="F187" i="5" s="1"/>
  <c r="G187" i="5" s="1"/>
  <c r="D188" i="5"/>
  <c r="F188" i="5" s="1"/>
  <c r="G188" i="5" s="1"/>
  <c r="D189" i="5"/>
  <c r="F189" i="5" s="1"/>
  <c r="G189" i="5" s="1"/>
  <c r="D190" i="5"/>
  <c r="F190" i="5" s="1"/>
  <c r="G190" i="5" s="1"/>
  <c r="D191" i="5"/>
  <c r="F191" i="5" s="1"/>
  <c r="G191" i="5" s="1"/>
  <c r="D192" i="5"/>
  <c r="F192" i="5" s="1"/>
  <c r="G192" i="5" s="1"/>
  <c r="D193" i="5"/>
  <c r="F193" i="5" s="1"/>
  <c r="G193" i="5" s="1"/>
  <c r="D194" i="5"/>
  <c r="F194" i="5" s="1"/>
  <c r="G194" i="5" s="1"/>
  <c r="D195" i="5"/>
  <c r="F195" i="5" s="1"/>
  <c r="G195" i="5" s="1"/>
  <c r="D196" i="5"/>
  <c r="F196" i="5" s="1"/>
  <c r="G196" i="5" s="1"/>
  <c r="D197" i="5"/>
  <c r="F197" i="5" s="1"/>
  <c r="G197" i="5" s="1"/>
  <c r="D198" i="5"/>
  <c r="F198" i="5" s="1"/>
  <c r="G198" i="5" s="1"/>
  <c r="D199" i="5"/>
  <c r="F199" i="5" s="1"/>
  <c r="G199" i="5" s="1"/>
  <c r="D200" i="5"/>
  <c r="F200" i="5" s="1"/>
  <c r="G200" i="5" s="1"/>
  <c r="D201" i="5"/>
  <c r="F201" i="5" s="1"/>
  <c r="G201" i="5" s="1"/>
  <c r="D202" i="5"/>
  <c r="F202" i="5" s="1"/>
  <c r="G202" i="5" s="1"/>
  <c r="D203" i="5"/>
  <c r="F203" i="5" s="1"/>
  <c r="G203" i="5" s="1"/>
  <c r="D204" i="5"/>
  <c r="F204" i="5" s="1"/>
  <c r="G204" i="5" s="1"/>
  <c r="D205" i="5"/>
  <c r="F205" i="5" s="1"/>
  <c r="G205" i="5" s="1"/>
  <c r="D206" i="5"/>
  <c r="F206" i="5" s="1"/>
  <c r="G206" i="5" s="1"/>
  <c r="D207" i="5"/>
  <c r="F207" i="5" s="1"/>
  <c r="G207" i="5" s="1"/>
  <c r="D208" i="5"/>
  <c r="F208" i="5" s="1"/>
  <c r="G208" i="5" s="1"/>
  <c r="D209" i="5"/>
  <c r="F209" i="5" s="1"/>
  <c r="G209" i="5" s="1"/>
  <c r="D210" i="5"/>
  <c r="F210" i="5" s="1"/>
  <c r="G210" i="5" s="1"/>
  <c r="D211" i="5"/>
  <c r="F211" i="5" s="1"/>
  <c r="G211" i="5" s="1"/>
  <c r="D212" i="5"/>
  <c r="F212" i="5" s="1"/>
  <c r="G212" i="5" s="1"/>
  <c r="D213" i="5"/>
  <c r="F213" i="5" s="1"/>
  <c r="G213" i="5" s="1"/>
  <c r="D214" i="5"/>
  <c r="F214" i="5" s="1"/>
  <c r="G214" i="5" s="1"/>
  <c r="D215" i="5"/>
  <c r="F215" i="5" s="1"/>
  <c r="G215" i="5" s="1"/>
  <c r="D216" i="5"/>
  <c r="F216" i="5" s="1"/>
  <c r="G216" i="5" s="1"/>
  <c r="D217" i="5"/>
  <c r="F217" i="5" s="1"/>
  <c r="G217" i="5" s="1"/>
  <c r="D218" i="5"/>
  <c r="F218" i="5" s="1"/>
  <c r="G218" i="5" s="1"/>
  <c r="D219" i="5"/>
  <c r="F219" i="5" s="1"/>
  <c r="G219" i="5" s="1"/>
  <c r="D220" i="5"/>
  <c r="F220" i="5" s="1"/>
  <c r="G220" i="5" s="1"/>
  <c r="D221" i="5"/>
  <c r="F221" i="5" s="1"/>
  <c r="G221" i="5" s="1"/>
  <c r="D222" i="5"/>
  <c r="F222" i="5" s="1"/>
  <c r="G222" i="5" s="1"/>
  <c r="D223" i="5"/>
  <c r="F223" i="5" s="1"/>
  <c r="G223" i="5" s="1"/>
  <c r="D224" i="5"/>
  <c r="F224" i="5" s="1"/>
  <c r="G224" i="5" s="1"/>
  <c r="D225" i="5"/>
  <c r="F225" i="5" s="1"/>
  <c r="G225" i="5" s="1"/>
  <c r="D226" i="5"/>
  <c r="F226" i="5" s="1"/>
  <c r="G226" i="5" s="1"/>
  <c r="D227" i="5"/>
  <c r="F227" i="5" s="1"/>
  <c r="G227" i="5" s="1"/>
  <c r="D228" i="5"/>
  <c r="F228" i="5" s="1"/>
  <c r="G228" i="5" s="1"/>
  <c r="D229" i="5"/>
  <c r="F229" i="5" s="1"/>
  <c r="G229" i="5" s="1"/>
  <c r="D230" i="5"/>
  <c r="F230" i="5" s="1"/>
  <c r="G230" i="5" s="1"/>
  <c r="D231" i="5"/>
  <c r="F231" i="5" s="1"/>
  <c r="G231" i="5" s="1"/>
  <c r="D232" i="5"/>
  <c r="F232" i="5" s="1"/>
  <c r="G232" i="5" s="1"/>
  <c r="D233" i="5"/>
  <c r="F233" i="5" s="1"/>
  <c r="G233" i="5" s="1"/>
  <c r="D234" i="5"/>
  <c r="F234" i="5" s="1"/>
  <c r="G234" i="5" s="1"/>
  <c r="D235" i="5"/>
  <c r="F235" i="5" s="1"/>
  <c r="G235" i="5" s="1"/>
  <c r="D236" i="5"/>
  <c r="F236" i="5" s="1"/>
  <c r="G236" i="5" s="1"/>
  <c r="D237" i="5"/>
  <c r="F237" i="5" s="1"/>
  <c r="G237" i="5" s="1"/>
  <c r="D238" i="5"/>
  <c r="F238" i="5" s="1"/>
  <c r="G238" i="5" s="1"/>
  <c r="D239" i="5"/>
  <c r="F239" i="5" s="1"/>
  <c r="G239" i="5" s="1"/>
  <c r="D240" i="5"/>
  <c r="F240" i="5" s="1"/>
  <c r="G240" i="5" s="1"/>
  <c r="D241" i="5"/>
  <c r="F241" i="5" s="1"/>
  <c r="G241" i="5" s="1"/>
  <c r="D242" i="5"/>
  <c r="F242" i="5" s="1"/>
  <c r="G242" i="5" s="1"/>
  <c r="D243" i="5"/>
  <c r="F243" i="5" s="1"/>
  <c r="G243" i="5" s="1"/>
  <c r="D244" i="5"/>
  <c r="F244" i="5" s="1"/>
  <c r="G244" i="5" s="1"/>
  <c r="D245" i="5"/>
  <c r="F245" i="5" s="1"/>
  <c r="G245" i="5" s="1"/>
  <c r="D246" i="5"/>
  <c r="F246" i="5" s="1"/>
  <c r="G246" i="5" s="1"/>
  <c r="D247" i="5"/>
  <c r="F247" i="5" s="1"/>
  <c r="G247" i="5" s="1"/>
  <c r="D248" i="5"/>
  <c r="F248" i="5" s="1"/>
  <c r="G248" i="5" s="1"/>
  <c r="D249" i="5"/>
  <c r="F249" i="5" s="1"/>
  <c r="G249" i="5" s="1"/>
  <c r="D250" i="5"/>
  <c r="F250" i="5" s="1"/>
  <c r="G250" i="5" s="1"/>
  <c r="D251" i="5"/>
  <c r="F251" i="5" s="1"/>
  <c r="G251" i="5" s="1"/>
  <c r="D252" i="5"/>
  <c r="F252" i="5" s="1"/>
  <c r="G252" i="5" s="1"/>
  <c r="D253" i="5"/>
  <c r="F253" i="5" s="1"/>
  <c r="G253" i="5" s="1"/>
  <c r="D254" i="5"/>
  <c r="F254" i="5" s="1"/>
  <c r="G254" i="5" s="1"/>
  <c r="D255" i="5"/>
  <c r="F255" i="5" s="1"/>
  <c r="G255" i="5" s="1"/>
  <c r="D256" i="5"/>
  <c r="F256" i="5" s="1"/>
  <c r="G256" i="5" s="1"/>
  <c r="D257" i="5"/>
  <c r="F257" i="5" s="1"/>
  <c r="G257" i="5" s="1"/>
  <c r="D258" i="5"/>
  <c r="F258" i="5" s="1"/>
  <c r="G258" i="5" s="1"/>
  <c r="D259" i="5"/>
  <c r="F259" i="5" s="1"/>
  <c r="G259" i="5" s="1"/>
  <c r="D260" i="5"/>
  <c r="F260" i="5" s="1"/>
  <c r="G260" i="5" s="1"/>
  <c r="D261" i="5"/>
  <c r="F261" i="5" s="1"/>
  <c r="G261" i="5" s="1"/>
  <c r="D262" i="5"/>
  <c r="F262" i="5" s="1"/>
  <c r="G262" i="5" s="1"/>
  <c r="D263" i="5"/>
  <c r="F263" i="5" s="1"/>
  <c r="G263" i="5" s="1"/>
  <c r="D264" i="5"/>
  <c r="F264" i="5" s="1"/>
  <c r="G264" i="5" s="1"/>
  <c r="D265" i="5"/>
  <c r="F265" i="5" s="1"/>
  <c r="G265" i="5" s="1"/>
  <c r="D266" i="5"/>
  <c r="F266" i="5" s="1"/>
  <c r="G266" i="5" s="1"/>
  <c r="D267" i="5"/>
  <c r="F267" i="5" s="1"/>
  <c r="G267" i="5" s="1"/>
  <c r="D268" i="5"/>
  <c r="F268" i="5" s="1"/>
  <c r="G268" i="5" s="1"/>
  <c r="D269" i="5"/>
  <c r="F269" i="5" s="1"/>
  <c r="G269" i="5" s="1"/>
  <c r="D270" i="5"/>
  <c r="F270" i="5" s="1"/>
  <c r="G270" i="5" s="1"/>
  <c r="D271" i="5"/>
  <c r="F271" i="5" s="1"/>
  <c r="G271" i="5" s="1"/>
  <c r="D272" i="5"/>
  <c r="F272" i="5" s="1"/>
  <c r="G272" i="5" s="1"/>
  <c r="D273" i="5"/>
  <c r="F273" i="5" s="1"/>
  <c r="G273" i="5" s="1"/>
  <c r="D274" i="5"/>
  <c r="F274" i="5" s="1"/>
  <c r="G274" i="5" s="1"/>
  <c r="D275" i="5"/>
  <c r="F275" i="5" s="1"/>
  <c r="G275" i="5" s="1"/>
  <c r="D276" i="5"/>
  <c r="F276" i="5" s="1"/>
  <c r="G276" i="5" s="1"/>
  <c r="D277" i="5"/>
  <c r="F277" i="5" s="1"/>
  <c r="G277" i="5" s="1"/>
  <c r="D278" i="5"/>
  <c r="F278" i="5" s="1"/>
  <c r="G278" i="5" s="1"/>
  <c r="D279" i="5"/>
  <c r="F279" i="5" s="1"/>
  <c r="G279" i="5" s="1"/>
  <c r="D280" i="5"/>
  <c r="F280" i="5" s="1"/>
  <c r="G280" i="5" s="1"/>
  <c r="D281" i="5"/>
  <c r="F281" i="5" s="1"/>
  <c r="G281" i="5" s="1"/>
  <c r="D282" i="5"/>
  <c r="F282" i="5" s="1"/>
  <c r="G282" i="5" s="1"/>
  <c r="D283" i="5"/>
  <c r="F283" i="5" s="1"/>
  <c r="G283" i="5" s="1"/>
  <c r="D284" i="5"/>
  <c r="F284" i="5" s="1"/>
  <c r="G284" i="5" s="1"/>
  <c r="D285" i="5"/>
  <c r="F285" i="5" s="1"/>
  <c r="G285" i="5" s="1"/>
  <c r="D286" i="5"/>
  <c r="F286" i="5" s="1"/>
  <c r="G286" i="5" s="1"/>
  <c r="D287" i="5"/>
  <c r="F287" i="5" s="1"/>
  <c r="G287" i="5" s="1"/>
  <c r="D288" i="5"/>
  <c r="F288" i="5" s="1"/>
  <c r="G288" i="5" s="1"/>
  <c r="D289" i="5"/>
  <c r="F289" i="5" s="1"/>
  <c r="G289" i="5" s="1"/>
  <c r="D290" i="5"/>
  <c r="F290" i="5" s="1"/>
  <c r="G290" i="5" s="1"/>
  <c r="D291" i="5"/>
  <c r="F291" i="5" s="1"/>
  <c r="G291" i="5" s="1"/>
  <c r="D292" i="5"/>
  <c r="F292" i="5" s="1"/>
  <c r="G292" i="5" s="1"/>
  <c r="D293" i="5"/>
  <c r="F293" i="5" s="1"/>
  <c r="G293" i="5" s="1"/>
  <c r="D294" i="5"/>
  <c r="F294" i="5" s="1"/>
  <c r="G294" i="5" s="1"/>
  <c r="D295" i="5"/>
  <c r="F295" i="5" s="1"/>
  <c r="G295" i="5" s="1"/>
  <c r="D296" i="5"/>
  <c r="F296" i="5" s="1"/>
  <c r="G296" i="5" s="1"/>
  <c r="D297" i="5"/>
  <c r="F297" i="5" s="1"/>
  <c r="G297" i="5" s="1"/>
  <c r="D298" i="5"/>
  <c r="F298" i="5" s="1"/>
  <c r="G298" i="5" s="1"/>
  <c r="D299" i="5"/>
  <c r="F299" i="5" s="1"/>
  <c r="G299" i="5" s="1"/>
  <c r="D300" i="5"/>
  <c r="F300" i="5" s="1"/>
  <c r="G300" i="5" s="1"/>
  <c r="D301" i="5"/>
  <c r="F301" i="5" s="1"/>
  <c r="G301" i="5" s="1"/>
  <c r="D302" i="5"/>
  <c r="F302" i="5" s="1"/>
  <c r="G302" i="5" s="1"/>
  <c r="D303" i="5"/>
  <c r="F303" i="5" s="1"/>
  <c r="G303" i="5" s="1"/>
  <c r="D304" i="5"/>
  <c r="F304" i="5" s="1"/>
  <c r="G304" i="5" s="1"/>
  <c r="D305" i="5"/>
  <c r="F305" i="5" s="1"/>
  <c r="G305" i="5" s="1"/>
  <c r="D306" i="5"/>
  <c r="F306" i="5" s="1"/>
  <c r="G306" i="5" s="1"/>
  <c r="D307" i="5"/>
  <c r="F307" i="5" s="1"/>
  <c r="G307" i="5" s="1"/>
  <c r="D308" i="5"/>
  <c r="F308" i="5" s="1"/>
  <c r="G308" i="5" s="1"/>
  <c r="D309" i="5"/>
  <c r="F309" i="5" s="1"/>
  <c r="G309" i="5" s="1"/>
  <c r="D310" i="5"/>
  <c r="F310" i="5" s="1"/>
  <c r="G310" i="5" s="1"/>
  <c r="D311" i="5"/>
  <c r="F311" i="5" s="1"/>
  <c r="G311" i="5" s="1"/>
  <c r="D312" i="5"/>
  <c r="F312" i="5" s="1"/>
  <c r="G312" i="5" s="1"/>
  <c r="D313" i="5"/>
  <c r="F313" i="5" s="1"/>
  <c r="G313" i="5" s="1"/>
  <c r="D314" i="5"/>
  <c r="F314" i="5" s="1"/>
  <c r="G314" i="5" s="1"/>
  <c r="D17" i="5"/>
  <c r="B35" i="11" s="1"/>
  <c r="B36" i="11" l="1"/>
  <c r="B38" i="11"/>
  <c r="B39" i="11"/>
  <c r="B37" i="11"/>
  <c r="F19" i="5"/>
  <c r="G19" i="5" s="1"/>
  <c r="B9" i="14"/>
  <c r="B13" i="11" s="1"/>
  <c r="G8" i="14"/>
  <c r="B26" i="11" s="1"/>
  <c r="F6" i="5"/>
  <c r="F17" i="5"/>
  <c r="G17" i="5" s="1"/>
  <c r="F9" i="14" l="1"/>
  <c r="G6" i="5"/>
  <c r="B7" i="5"/>
  <c r="G9" i="14" l="1"/>
  <c r="B27" i="11" s="1"/>
  <c r="F7" i="5"/>
  <c r="G7" i="5" l="1"/>
  <c r="O9" i="6"/>
  <c r="O11" i="6"/>
  <c r="O10" i="6" l="1"/>
  <c r="P10" i="6" s="1"/>
  <c r="B31" i="11" s="1"/>
  <c r="P11" i="6"/>
  <c r="B32" i="11" s="1"/>
  <c r="P9" i="6"/>
  <c r="B30" i="11" s="1"/>
  <c r="P35" i="6"/>
  <c r="P34" i="6"/>
  <c r="P33" i="6"/>
  <c r="P32" i="6"/>
  <c r="P31" i="6"/>
  <c r="P30" i="6"/>
  <c r="P29" i="6"/>
  <c r="P28" i="6"/>
  <c r="P27" i="6"/>
  <c r="P26" i="6"/>
  <c r="P17" i="6"/>
  <c r="P7" i="6"/>
  <c r="E55" i="2"/>
  <c r="F55" i="2" s="1"/>
  <c r="B25" i="11"/>
  <c r="B45" i="2"/>
  <c r="F7" i="6" l="1"/>
  <c r="A1" i="16" s="1"/>
  <c r="O6" i="6"/>
  <c r="P6" i="6" s="1"/>
  <c r="B28" i="11" s="1"/>
  <c r="O15" i="6"/>
  <c r="P15" i="6" s="1"/>
  <c r="P16" i="6"/>
  <c r="F17" i="6"/>
  <c r="B16" i="11" l="1"/>
  <c r="P8" i="6"/>
  <c r="B29" i="11" s="1"/>
  <c r="C29"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Juliano</author>
  </authors>
  <commentList>
    <comment ref="B4" authorId="0" shapeId="0" xr:uid="{00000000-0006-0000-0000-000001000000}">
      <text>
        <r>
          <rPr>
            <sz val="9"/>
            <color indexed="81"/>
            <rFont val="Tahoma"/>
            <family val="2"/>
          </rPr>
          <t>Digite apenas em campos desta cor.</t>
        </r>
      </text>
    </comment>
    <comment ref="B7" authorId="0" shapeId="0" xr:uid="{00000000-0006-0000-0000-000002000000}">
      <text>
        <r>
          <rPr>
            <b/>
            <sz val="9"/>
            <color indexed="81"/>
            <rFont val="Tahoma"/>
            <family val="2"/>
          </rPr>
          <t xml:space="preserve">Estes campos contém fórmulas. Não apague ou altere-os.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Juliano</author>
  </authors>
  <commentList>
    <comment ref="B6" authorId="0" shapeId="0" xr:uid="{00000000-0006-0000-0100-000001000000}">
      <text>
        <r>
          <rPr>
            <sz val="10"/>
            <color rgb="FF000000"/>
            <rFont val="Arial"/>
            <family val="2"/>
          </rPr>
          <t>Digite a turma do curso: "I", "II", "III", "IV", etc ou "1o", "2o", "3o", "4o", etc.
Ou três turmas "I-II-II", "4o-5o-6o"</t>
        </r>
      </text>
    </comment>
    <comment ref="B7" authorId="1" shapeId="0" xr:uid="{00000000-0006-0000-0100-000002000000}">
      <text>
        <r>
          <rPr>
            <b/>
            <sz val="9"/>
            <color indexed="81"/>
            <rFont val="Tahoma"/>
            <family val="2"/>
          </rPr>
          <t>Nome do curso</t>
        </r>
      </text>
    </comment>
    <comment ref="B9" authorId="0" shapeId="0" xr:uid="{00000000-0006-0000-0100-000003000000}">
      <text>
        <r>
          <rPr>
            <sz val="10"/>
            <color rgb="FF000000"/>
            <rFont val="Arial"/>
            <family val="2"/>
          </rPr>
          <t>http://www.cnpq.br/documents/10157/186158/TabeladeAreasdoConhecimento.pdf</t>
        </r>
      </text>
    </comment>
    <comment ref="B12" authorId="0" shapeId="0" xr:uid="{00000000-0006-0000-0100-000004000000}">
      <text>
        <r>
          <rPr>
            <sz val="10"/>
            <color rgb="FF000000"/>
            <rFont val="Arial"/>
            <family val="2"/>
          </rPr>
          <t>A parte presencial não precisa ser necessariamente na UFPE</t>
        </r>
      </text>
    </comment>
    <comment ref="B19" authorId="0" shapeId="0" xr:uid="{00000000-0006-0000-0100-000005000000}">
      <text>
        <r>
          <rPr>
            <sz val="10"/>
            <color rgb="FF000000"/>
            <rFont val="Arial"/>
            <family val="2"/>
          </rPr>
          <t>Deve ser um docente permanente ativo da UFPE com título de Mestre ou Doutor. 
Docentes permanentes são os asisstentes, auxiliares, adjuntos, associados e titulares.
Pressione a seta à direita da célula para escolher um docente UFPE. Se a lista aparecer "vazia", suba até o topo da lista para ver os docentes.
Se quiser apagar, selecione a célula e pressione Delete.</t>
        </r>
      </text>
    </comment>
    <comment ref="B25" authorId="0" shapeId="0" xr:uid="{00000000-0006-0000-0100-000006000000}">
      <text>
        <r>
          <rPr>
            <sz val="10"/>
            <color rgb="FF000000"/>
            <rFont val="Arial"/>
            <family val="2"/>
          </rPr>
          <t>Deve ser um docente permanente ativo da UFPE com título de Mestre ou Doutor. 
Docentes permanentes são os asisstentes, auxiliares, adjuntos, associados e titulares.
Pressione a seta à direita da célula para escolher um docente UFPE. Se a lista aparecer "vazia", suba até o topo da lista para ver os docentes.
Se quiser apagar, selecione a célula e pressione Delete.</t>
        </r>
      </text>
    </comment>
    <comment ref="B26" authorId="1" shapeId="0" xr:uid="{00000000-0006-0000-0100-000007000000}">
      <text>
        <r>
          <rPr>
            <sz val="9"/>
            <color indexed="81"/>
            <rFont val="Tahoma"/>
            <family val="2"/>
          </rPr>
          <t>Docentes permanentes são os asisstentes, auxiliares, adjuntos, associados e titulares.</t>
        </r>
      </text>
    </comment>
    <comment ref="B27" authorId="0" shapeId="0" xr:uid="{00000000-0006-0000-0100-000008000000}">
      <text>
        <r>
          <rPr>
            <sz val="10"/>
            <color rgb="FF000000"/>
            <rFont val="Arial"/>
            <family val="2"/>
          </rPr>
          <t>Titulação mínima de Mestre</t>
        </r>
      </text>
    </comment>
    <comment ref="B30" authorId="1" shapeId="0" xr:uid="{00000000-0006-0000-0100-000009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B34" authorId="0" shapeId="0" xr:uid="{00000000-0006-0000-0100-00000A000000}">
      <text>
        <r>
          <rPr>
            <sz val="10"/>
            <color rgb="FF000000"/>
            <rFont val="Arial"/>
            <family val="2"/>
          </rPr>
          <t>Poderá haver (não é obrigatório) uma Supervisão Administrativa quando no mesmo Departamento existirem três ou mais cursos em andamento.
A remuneração do Supervisor Administrativo será limitada ao valor da gratificação do coordenador do curso, devendo a respectiva previsão constar apenas na proposta de um dos cursos, anexando-se a justificativa da supervisão nos demais cursos em andamento.</t>
        </r>
      </text>
    </comment>
    <comment ref="B53" authorId="1" shapeId="0" xr:uid="{00000000-0006-0000-0100-00000B000000}">
      <text>
        <r>
          <rPr>
            <sz val="9"/>
            <color indexed="81"/>
            <rFont val="Tahoma"/>
            <family val="2"/>
          </rPr>
          <t xml:space="preserve">OBS: após a seleção, lembrar que 10% das vagas </t>
        </r>
        <r>
          <rPr>
            <b/>
            <sz val="9"/>
            <color indexed="81"/>
            <rFont val="Tahoma"/>
            <family val="2"/>
          </rPr>
          <t>preenchidas</t>
        </r>
        <r>
          <rPr>
            <sz val="9"/>
            <color indexed="81"/>
            <rFont val="Tahoma"/>
            <family val="2"/>
          </rPr>
          <t xml:space="preserve"> devem ser gratuitas para servidores ativos da UFPE.</t>
        </r>
      </text>
    </comment>
    <comment ref="B55" authorId="0" shapeId="0" xr:uid="{00000000-0006-0000-0100-00000C000000}">
      <text>
        <r>
          <rPr>
            <sz val="10"/>
            <color rgb="FF000000"/>
            <rFont val="Arial"/>
            <family val="2"/>
          </rPr>
          <t>Vagas especiais são reservadas para alunos que reprovaram em até 2 disciplinas (não ultrapassando 8 créditos) em edições anteriores a este curso ou a alunos cursando disciplinas isoladas.</t>
        </r>
      </text>
    </comment>
    <comment ref="B63" authorId="1" shapeId="0" xr:uid="{00000000-0006-0000-0100-00000D000000}">
      <text>
        <r>
          <rPr>
            <sz val="9"/>
            <color indexed="81"/>
            <rFont val="Tahoma"/>
            <family val="2"/>
          </rPr>
          <t>Preenchimento obrigatório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Juliano</author>
    <author/>
  </authors>
  <commentList>
    <comment ref="A18" authorId="0" shapeId="0" xr:uid="{00000000-0006-0000-0200-000001000000}">
      <text>
        <r>
          <rPr>
            <sz val="9"/>
            <color indexed="81"/>
            <rFont val="Tahoma"/>
            <family val="2"/>
          </rPr>
          <t xml:space="preserve">Art 34. Considerar-se-á aprovado o aluno que lograr a frequência mínima de 75% da carga horária de cada disciplina ou atividade acadêmica e nota final não inferior a 7 (sete) nas disciplinas e no Trabalho de Conclusão do Curso, se houver.
</t>
        </r>
      </text>
    </comment>
    <comment ref="B18" authorId="1" shapeId="0" xr:uid="{00000000-0006-0000-0200-000002000000}">
      <text>
        <r>
          <rPr>
            <sz val="10"/>
            <color rgb="FF000000"/>
            <rFont val="Arial"/>
            <family val="2"/>
          </rPr>
          <t>Frequência mínima exigida: 75% da carga horária em cada disciplina.
Nota final por disciplina: igual ou superior a 7,00 (sete).</t>
        </r>
      </text>
    </comment>
    <comment ref="B19" authorId="1" shapeId="0" xr:uid="{00000000-0006-0000-0200-000003000000}">
      <text>
        <r>
          <rPr>
            <sz val="10"/>
            <color rgb="FF000000"/>
            <rFont val="Arial"/>
            <family val="2"/>
          </rPr>
          <t>Serão utilizados: escalas, pontos, conceitos e qual o peso das atividades presenciais e virtuais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Juliano</author>
  </authors>
  <commentList>
    <comment ref="C16" authorId="0" shapeId="0" xr:uid="{00000000-0006-0000-0400-000001000000}">
      <text>
        <r>
          <rPr>
            <sz val="9"/>
            <color indexed="81"/>
            <rFont val="Tahoma"/>
            <family val="2"/>
          </rPr>
          <t>Independente da quantidade de orientandos que cada docente terá, sua remuneração por orientação não pode exceder ao valor de 8 orientações.
Se não houver TCC, deixe em branco ou coloque zero.
Havendo TCC, a somatória destas orientações mais a dos docentes externos deve ser igual ao número de alunos regulares.</t>
        </r>
      </text>
    </comment>
    <comment ref="A17" authorId="0" shapeId="0" xr:uid="{00000000-0006-0000-0400-000002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 authorId="0" shapeId="0" xr:uid="{00000000-0006-0000-0400-000003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 authorId="0" shapeId="0" xr:uid="{00000000-0006-0000-0400-000004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 authorId="0" shapeId="0" xr:uid="{00000000-0006-0000-0400-000005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 authorId="0" shapeId="0" xr:uid="{00000000-0006-0000-0400-000006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 authorId="0" shapeId="0" xr:uid="{00000000-0006-0000-0400-000007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 authorId="0" shapeId="0" xr:uid="{00000000-0006-0000-0400-000008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 authorId="0" shapeId="0" xr:uid="{00000000-0006-0000-0400-000009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 authorId="0" shapeId="0" xr:uid="{00000000-0006-0000-0400-00000A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 authorId="0" shapeId="0" xr:uid="{00000000-0006-0000-0400-00000B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 authorId="0" shapeId="0" xr:uid="{00000000-0006-0000-0400-00000C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 authorId="0" shapeId="0" xr:uid="{00000000-0006-0000-0400-00000D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 authorId="0" shapeId="0" xr:uid="{00000000-0006-0000-0400-00000E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 authorId="0" shapeId="0" xr:uid="{00000000-0006-0000-0400-00000F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 authorId="0" shapeId="0" xr:uid="{00000000-0006-0000-0400-000010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 authorId="0" shapeId="0" xr:uid="{00000000-0006-0000-0400-000011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 authorId="0" shapeId="0" xr:uid="{00000000-0006-0000-0400-000012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 authorId="0" shapeId="0" xr:uid="{00000000-0006-0000-0400-000013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 authorId="0" shapeId="0" xr:uid="{00000000-0006-0000-0400-000014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 authorId="0" shapeId="0" xr:uid="{00000000-0006-0000-0400-000015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 authorId="0" shapeId="0" xr:uid="{00000000-0006-0000-0400-000016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 authorId="0" shapeId="0" xr:uid="{00000000-0006-0000-0400-000017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 authorId="0" shapeId="0" xr:uid="{00000000-0006-0000-0400-000018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 authorId="0" shapeId="0" xr:uid="{00000000-0006-0000-0400-000019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 authorId="0" shapeId="0" xr:uid="{00000000-0006-0000-0400-00001A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 authorId="0" shapeId="0" xr:uid="{00000000-0006-0000-0400-00001B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 authorId="0" shapeId="0" xr:uid="{00000000-0006-0000-0400-00001C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 authorId="0" shapeId="0" xr:uid="{00000000-0006-0000-0400-00001D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 authorId="0" shapeId="0" xr:uid="{00000000-0006-0000-0400-00001E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 authorId="0" shapeId="0" xr:uid="{00000000-0006-0000-0400-00001F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2" authorId="0" shapeId="0" xr:uid="{00000000-0006-0000-0400-000020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2" authorId="0" shapeId="0" xr:uid="{00000000-0006-0000-0400-000021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3" authorId="0" shapeId="0" xr:uid="{00000000-0006-0000-0400-000022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3" authorId="0" shapeId="0" xr:uid="{00000000-0006-0000-0400-000023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4" authorId="0" shapeId="0" xr:uid="{00000000-0006-0000-0400-000024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4" authorId="0" shapeId="0" xr:uid="{00000000-0006-0000-0400-000025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5" authorId="0" shapeId="0" xr:uid="{00000000-0006-0000-0400-000026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5" authorId="0" shapeId="0" xr:uid="{00000000-0006-0000-0400-000027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6" authorId="0" shapeId="0" xr:uid="{00000000-0006-0000-0400-000028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6" authorId="0" shapeId="0" xr:uid="{00000000-0006-0000-0400-000029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7" authorId="0" shapeId="0" xr:uid="{00000000-0006-0000-0400-00002A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7" authorId="0" shapeId="0" xr:uid="{00000000-0006-0000-0400-00002B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8" authorId="0" shapeId="0" xr:uid="{00000000-0006-0000-0400-00002C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8" authorId="0" shapeId="0" xr:uid="{00000000-0006-0000-0400-00002D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9" authorId="0" shapeId="0" xr:uid="{00000000-0006-0000-0400-00002E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9" authorId="0" shapeId="0" xr:uid="{00000000-0006-0000-0400-00002F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0" authorId="0" shapeId="0" xr:uid="{00000000-0006-0000-0400-000030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0" authorId="0" shapeId="0" xr:uid="{00000000-0006-0000-0400-000031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1" authorId="0" shapeId="0" xr:uid="{00000000-0006-0000-0400-000032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1" authorId="0" shapeId="0" xr:uid="{00000000-0006-0000-0400-000033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2" authorId="0" shapeId="0" xr:uid="{00000000-0006-0000-0400-000034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2" authorId="0" shapeId="0" xr:uid="{00000000-0006-0000-0400-000035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3" authorId="0" shapeId="0" xr:uid="{00000000-0006-0000-0400-000036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3" authorId="0" shapeId="0" xr:uid="{00000000-0006-0000-0400-000037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4" authorId="0" shapeId="0" xr:uid="{00000000-0006-0000-0400-000038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4" authorId="0" shapeId="0" xr:uid="{00000000-0006-0000-0400-000039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5" authorId="0" shapeId="0" xr:uid="{00000000-0006-0000-0400-00003A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5" authorId="0" shapeId="0" xr:uid="{00000000-0006-0000-0400-00003B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6" authorId="0" shapeId="0" xr:uid="{00000000-0006-0000-0400-00003C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6" authorId="0" shapeId="0" xr:uid="{00000000-0006-0000-0400-00003D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7" authorId="0" shapeId="0" xr:uid="{00000000-0006-0000-0400-00003E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7" authorId="0" shapeId="0" xr:uid="{00000000-0006-0000-0400-00003F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8" authorId="0" shapeId="0" xr:uid="{00000000-0006-0000-0400-000040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8" authorId="0" shapeId="0" xr:uid="{00000000-0006-0000-0400-000041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49" authorId="0" shapeId="0" xr:uid="{00000000-0006-0000-0400-000042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49" authorId="0" shapeId="0" xr:uid="{00000000-0006-0000-0400-000043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0" authorId="0" shapeId="0" xr:uid="{00000000-0006-0000-0400-000044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0" authorId="0" shapeId="0" xr:uid="{00000000-0006-0000-0400-000045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1" authorId="0" shapeId="0" xr:uid="{00000000-0006-0000-0400-000046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1" authorId="0" shapeId="0" xr:uid="{00000000-0006-0000-0400-000047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2" authorId="0" shapeId="0" xr:uid="{00000000-0006-0000-0400-000048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2" authorId="0" shapeId="0" xr:uid="{00000000-0006-0000-0400-000049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3" authorId="0" shapeId="0" xr:uid="{00000000-0006-0000-0400-00004A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3" authorId="0" shapeId="0" xr:uid="{00000000-0006-0000-0400-00004B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4" authorId="0" shapeId="0" xr:uid="{00000000-0006-0000-0400-00004C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4" authorId="0" shapeId="0" xr:uid="{00000000-0006-0000-0400-00004D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5" authorId="0" shapeId="0" xr:uid="{00000000-0006-0000-0400-00004E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5" authorId="0" shapeId="0" xr:uid="{00000000-0006-0000-0400-00004F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6" authorId="0" shapeId="0" xr:uid="{00000000-0006-0000-0400-000050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6" authorId="0" shapeId="0" xr:uid="{00000000-0006-0000-0400-000051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7" authorId="0" shapeId="0" xr:uid="{00000000-0006-0000-0400-000052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7" authorId="0" shapeId="0" xr:uid="{00000000-0006-0000-0400-000053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8" authorId="0" shapeId="0" xr:uid="{00000000-0006-0000-0400-000054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8" authorId="0" shapeId="0" xr:uid="{00000000-0006-0000-0400-000055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59" authorId="0" shapeId="0" xr:uid="{00000000-0006-0000-0400-000056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59" authorId="0" shapeId="0" xr:uid="{00000000-0006-0000-0400-000057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0" authorId="0" shapeId="0" xr:uid="{00000000-0006-0000-0400-000058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0" authorId="0" shapeId="0" xr:uid="{00000000-0006-0000-0400-000059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1" authorId="0" shapeId="0" xr:uid="{00000000-0006-0000-0400-00005A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1" authorId="0" shapeId="0" xr:uid="{00000000-0006-0000-0400-00005B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2" authorId="0" shapeId="0" xr:uid="{00000000-0006-0000-0400-00005C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2" authorId="0" shapeId="0" xr:uid="{00000000-0006-0000-0400-00005D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3" authorId="0" shapeId="0" xr:uid="{00000000-0006-0000-0400-00005E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3" authorId="0" shapeId="0" xr:uid="{00000000-0006-0000-0400-00005F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4" authorId="0" shapeId="0" xr:uid="{00000000-0006-0000-0400-000060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4" authorId="0" shapeId="0" xr:uid="{00000000-0006-0000-0400-000061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5" authorId="0" shapeId="0" xr:uid="{00000000-0006-0000-0400-000062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5" authorId="0" shapeId="0" xr:uid="{00000000-0006-0000-0400-000063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6" authorId="0" shapeId="0" xr:uid="{00000000-0006-0000-0400-000064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6" authorId="0" shapeId="0" xr:uid="{00000000-0006-0000-0400-000065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7" authorId="0" shapeId="0" xr:uid="{00000000-0006-0000-0400-000066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7" authorId="0" shapeId="0" xr:uid="{00000000-0006-0000-0400-000067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8" authorId="0" shapeId="0" xr:uid="{00000000-0006-0000-0400-000068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8" authorId="0" shapeId="0" xr:uid="{00000000-0006-0000-0400-000069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69" authorId="0" shapeId="0" xr:uid="{00000000-0006-0000-0400-00006A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69" authorId="0" shapeId="0" xr:uid="{00000000-0006-0000-0400-00006B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0" authorId="0" shapeId="0" xr:uid="{00000000-0006-0000-0400-00006C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0" authorId="0" shapeId="0" xr:uid="{00000000-0006-0000-0400-00006D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1" authorId="0" shapeId="0" xr:uid="{00000000-0006-0000-0400-00006E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1" authorId="0" shapeId="0" xr:uid="{00000000-0006-0000-0400-00006F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2" authorId="0" shapeId="0" xr:uid="{00000000-0006-0000-0400-000070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2" authorId="0" shapeId="0" xr:uid="{00000000-0006-0000-0400-000071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3" authorId="0" shapeId="0" xr:uid="{00000000-0006-0000-0400-000072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3" authorId="0" shapeId="0" xr:uid="{00000000-0006-0000-0400-000073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4" authorId="0" shapeId="0" xr:uid="{00000000-0006-0000-0400-000074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4" authorId="0" shapeId="0" xr:uid="{00000000-0006-0000-0400-000075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5" authorId="0" shapeId="0" xr:uid="{00000000-0006-0000-0400-000076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5" authorId="0" shapeId="0" xr:uid="{00000000-0006-0000-0400-000077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6" authorId="0" shapeId="0" xr:uid="{00000000-0006-0000-0400-000078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6" authorId="0" shapeId="0" xr:uid="{00000000-0006-0000-0400-000079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7" authorId="0" shapeId="0" xr:uid="{00000000-0006-0000-0400-00007A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7" authorId="0" shapeId="0" xr:uid="{00000000-0006-0000-0400-00007B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8" authorId="0" shapeId="0" xr:uid="{00000000-0006-0000-0400-00007C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8" authorId="0" shapeId="0" xr:uid="{00000000-0006-0000-0400-00007D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79" authorId="0" shapeId="0" xr:uid="{00000000-0006-0000-0400-00007E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79" authorId="0" shapeId="0" xr:uid="{00000000-0006-0000-0400-00007F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0" authorId="0" shapeId="0" xr:uid="{00000000-0006-0000-0400-000080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0" authorId="0" shapeId="0" xr:uid="{00000000-0006-0000-0400-000081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1" authorId="0" shapeId="0" xr:uid="{00000000-0006-0000-0400-000082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1" authorId="0" shapeId="0" xr:uid="{00000000-0006-0000-0400-000083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2" authorId="0" shapeId="0" xr:uid="{00000000-0006-0000-0400-000084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2" authorId="0" shapeId="0" xr:uid="{00000000-0006-0000-0400-000085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3" authorId="0" shapeId="0" xr:uid="{00000000-0006-0000-0400-000086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3" authorId="0" shapeId="0" xr:uid="{00000000-0006-0000-0400-000087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4" authorId="0" shapeId="0" xr:uid="{00000000-0006-0000-0400-000088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4" authorId="0" shapeId="0" xr:uid="{00000000-0006-0000-0400-000089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5" authorId="0" shapeId="0" xr:uid="{00000000-0006-0000-0400-00008A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5" authorId="0" shapeId="0" xr:uid="{00000000-0006-0000-0400-00008B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6" authorId="0" shapeId="0" xr:uid="{00000000-0006-0000-0400-00008C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6" authorId="0" shapeId="0" xr:uid="{00000000-0006-0000-0400-00008D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7" authorId="0" shapeId="0" xr:uid="{00000000-0006-0000-0400-00008E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7" authorId="0" shapeId="0" xr:uid="{00000000-0006-0000-0400-00008F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8" authorId="0" shapeId="0" xr:uid="{00000000-0006-0000-0400-000090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8" authorId="0" shapeId="0" xr:uid="{00000000-0006-0000-0400-000091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89" authorId="0" shapeId="0" xr:uid="{00000000-0006-0000-0400-000092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89" authorId="0" shapeId="0" xr:uid="{00000000-0006-0000-0400-000093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0" authorId="0" shapeId="0" xr:uid="{00000000-0006-0000-0400-000094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0" authorId="0" shapeId="0" xr:uid="{00000000-0006-0000-0400-000095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1" authorId="0" shapeId="0" xr:uid="{00000000-0006-0000-0400-000096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1" authorId="0" shapeId="0" xr:uid="{00000000-0006-0000-0400-000097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2" authorId="0" shapeId="0" xr:uid="{00000000-0006-0000-0400-000098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2" authorId="0" shapeId="0" xr:uid="{00000000-0006-0000-0400-000099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3" authorId="0" shapeId="0" xr:uid="{00000000-0006-0000-0400-00009A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3" authorId="0" shapeId="0" xr:uid="{00000000-0006-0000-0400-00009B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4" authorId="0" shapeId="0" xr:uid="{00000000-0006-0000-0400-00009C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4" authorId="0" shapeId="0" xr:uid="{00000000-0006-0000-0400-00009D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5" authorId="0" shapeId="0" xr:uid="{00000000-0006-0000-0400-00009E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5" authorId="0" shapeId="0" xr:uid="{00000000-0006-0000-0400-00009F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6" authorId="0" shapeId="0" xr:uid="{00000000-0006-0000-0400-0000A0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6" authorId="0" shapeId="0" xr:uid="{00000000-0006-0000-0400-0000A1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7" authorId="0" shapeId="0" xr:uid="{00000000-0006-0000-0400-0000A2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7" authorId="0" shapeId="0" xr:uid="{00000000-0006-0000-0400-0000A3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8" authorId="0" shapeId="0" xr:uid="{00000000-0006-0000-0400-0000A4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8" authorId="0" shapeId="0" xr:uid="{00000000-0006-0000-0400-0000A5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99" authorId="0" shapeId="0" xr:uid="{00000000-0006-0000-0400-0000A6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99" authorId="0" shapeId="0" xr:uid="{00000000-0006-0000-0400-0000A7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0" authorId="0" shapeId="0" xr:uid="{00000000-0006-0000-0400-0000A8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0" authorId="0" shapeId="0" xr:uid="{00000000-0006-0000-0400-0000A9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1" authorId="0" shapeId="0" xr:uid="{00000000-0006-0000-0400-0000AA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1" authorId="0" shapeId="0" xr:uid="{00000000-0006-0000-0400-0000AB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2" authorId="0" shapeId="0" xr:uid="{00000000-0006-0000-0400-0000AC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2" authorId="0" shapeId="0" xr:uid="{00000000-0006-0000-0400-0000AD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3" authorId="0" shapeId="0" xr:uid="{00000000-0006-0000-0400-0000AE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3" authorId="0" shapeId="0" xr:uid="{00000000-0006-0000-0400-0000AF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4" authorId="0" shapeId="0" xr:uid="{00000000-0006-0000-0400-0000B0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4" authorId="0" shapeId="0" xr:uid="{00000000-0006-0000-0400-0000B1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5" authorId="0" shapeId="0" xr:uid="{00000000-0006-0000-0400-0000B2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5" authorId="0" shapeId="0" xr:uid="{00000000-0006-0000-0400-0000B3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6" authorId="0" shapeId="0" xr:uid="{00000000-0006-0000-0400-0000B4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6" authorId="0" shapeId="0" xr:uid="{00000000-0006-0000-0400-0000B5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7" authorId="0" shapeId="0" xr:uid="{00000000-0006-0000-0400-0000B6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7" authorId="0" shapeId="0" xr:uid="{00000000-0006-0000-0400-0000B7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8" authorId="0" shapeId="0" xr:uid="{00000000-0006-0000-0400-0000B8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8" authorId="0" shapeId="0" xr:uid="{00000000-0006-0000-0400-0000B9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09" authorId="0" shapeId="0" xr:uid="{00000000-0006-0000-0400-0000BA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09" authorId="0" shapeId="0" xr:uid="{00000000-0006-0000-0400-0000BB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0" authorId="0" shapeId="0" xr:uid="{00000000-0006-0000-0400-0000BC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0" authorId="0" shapeId="0" xr:uid="{00000000-0006-0000-0400-0000BD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1" authorId="0" shapeId="0" xr:uid="{00000000-0006-0000-0400-0000BE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1" authorId="0" shapeId="0" xr:uid="{00000000-0006-0000-0400-0000BF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2" authorId="0" shapeId="0" xr:uid="{00000000-0006-0000-0400-0000C0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2" authorId="0" shapeId="0" xr:uid="{00000000-0006-0000-0400-0000C1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3" authorId="0" shapeId="0" xr:uid="{00000000-0006-0000-0400-0000C2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3" authorId="0" shapeId="0" xr:uid="{00000000-0006-0000-0400-0000C3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4" authorId="0" shapeId="0" xr:uid="{00000000-0006-0000-0400-0000C4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4" authorId="0" shapeId="0" xr:uid="{00000000-0006-0000-0400-0000C5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5" authorId="0" shapeId="0" xr:uid="{00000000-0006-0000-0400-0000C6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5" authorId="0" shapeId="0" xr:uid="{00000000-0006-0000-0400-0000C7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6" authorId="0" shapeId="0" xr:uid="{00000000-0006-0000-0400-0000C8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6" authorId="0" shapeId="0" xr:uid="{00000000-0006-0000-0400-0000C9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7" authorId="0" shapeId="0" xr:uid="{00000000-0006-0000-0400-0000CA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7" authorId="0" shapeId="0" xr:uid="{00000000-0006-0000-0400-0000CB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8" authorId="0" shapeId="0" xr:uid="{00000000-0006-0000-0400-0000CC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8" authorId="0" shapeId="0" xr:uid="{00000000-0006-0000-0400-0000CD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19" authorId="0" shapeId="0" xr:uid="{00000000-0006-0000-0400-0000CE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19" authorId="0" shapeId="0" xr:uid="{00000000-0006-0000-0400-0000CF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0" authorId="0" shapeId="0" xr:uid="{00000000-0006-0000-0400-0000D0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0" authorId="0" shapeId="0" xr:uid="{00000000-0006-0000-0400-0000D1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1" authorId="0" shapeId="0" xr:uid="{00000000-0006-0000-0400-0000D2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1" authorId="0" shapeId="0" xr:uid="{00000000-0006-0000-0400-0000D3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2" authorId="0" shapeId="0" xr:uid="{00000000-0006-0000-0400-0000D4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2" authorId="0" shapeId="0" xr:uid="{00000000-0006-0000-0400-0000D5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3" authorId="0" shapeId="0" xr:uid="{00000000-0006-0000-0400-0000D6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3" authorId="0" shapeId="0" xr:uid="{00000000-0006-0000-0400-0000D7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4" authorId="0" shapeId="0" xr:uid="{00000000-0006-0000-0400-0000D8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4" authorId="0" shapeId="0" xr:uid="{00000000-0006-0000-0400-0000D9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5" authorId="0" shapeId="0" xr:uid="{00000000-0006-0000-0400-0000DA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5" authorId="0" shapeId="0" xr:uid="{00000000-0006-0000-0400-0000DB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6" authorId="0" shapeId="0" xr:uid="{00000000-0006-0000-0400-0000DC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6" authorId="0" shapeId="0" xr:uid="{00000000-0006-0000-0400-0000DD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7" authorId="0" shapeId="0" xr:uid="{00000000-0006-0000-0400-0000DE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7" authorId="0" shapeId="0" xr:uid="{00000000-0006-0000-0400-0000DF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8" authorId="0" shapeId="0" xr:uid="{00000000-0006-0000-0400-0000E0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8" authorId="0" shapeId="0" xr:uid="{00000000-0006-0000-0400-0000E1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29" authorId="0" shapeId="0" xr:uid="{00000000-0006-0000-0400-0000E2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29" authorId="0" shapeId="0" xr:uid="{00000000-0006-0000-0400-0000E3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0" authorId="0" shapeId="0" xr:uid="{00000000-0006-0000-0400-0000E4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0" authorId="0" shapeId="0" xr:uid="{00000000-0006-0000-0400-0000E5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1" authorId="0" shapeId="0" xr:uid="{00000000-0006-0000-0400-0000E6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1" authorId="0" shapeId="0" xr:uid="{00000000-0006-0000-0400-0000E7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2" authorId="0" shapeId="0" xr:uid="{00000000-0006-0000-0400-0000E8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2" authorId="0" shapeId="0" xr:uid="{00000000-0006-0000-0400-0000E9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3" authorId="0" shapeId="0" xr:uid="{00000000-0006-0000-0400-0000EA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3" authorId="0" shapeId="0" xr:uid="{00000000-0006-0000-0400-0000EB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4" authorId="0" shapeId="0" xr:uid="{00000000-0006-0000-0400-0000EC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4" authorId="0" shapeId="0" xr:uid="{00000000-0006-0000-0400-0000ED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5" authorId="0" shapeId="0" xr:uid="{00000000-0006-0000-0400-0000EE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5" authorId="0" shapeId="0" xr:uid="{00000000-0006-0000-0400-0000EF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6" authorId="0" shapeId="0" xr:uid="{00000000-0006-0000-0400-0000F0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6" authorId="0" shapeId="0" xr:uid="{00000000-0006-0000-0400-0000F1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7" authorId="0" shapeId="0" xr:uid="{00000000-0006-0000-0400-0000F2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7" authorId="0" shapeId="0" xr:uid="{00000000-0006-0000-0400-0000F3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8" authorId="0" shapeId="0" xr:uid="{00000000-0006-0000-0400-0000F4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8" authorId="0" shapeId="0" xr:uid="{00000000-0006-0000-0400-0000F5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39" authorId="0" shapeId="0" xr:uid="{00000000-0006-0000-0400-0000F6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39" authorId="0" shapeId="0" xr:uid="{00000000-0006-0000-0400-0000F7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0" authorId="0" shapeId="0" xr:uid="{00000000-0006-0000-0400-0000F8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0" authorId="0" shapeId="0" xr:uid="{00000000-0006-0000-0400-0000F9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1" authorId="0" shapeId="0" xr:uid="{00000000-0006-0000-0400-0000FA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1" authorId="0" shapeId="0" xr:uid="{00000000-0006-0000-0400-0000FB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2" authorId="0" shapeId="0" xr:uid="{00000000-0006-0000-0400-0000FC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2" authorId="0" shapeId="0" xr:uid="{00000000-0006-0000-0400-0000FD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3" authorId="0" shapeId="0" xr:uid="{00000000-0006-0000-0400-0000FE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3" authorId="0" shapeId="0" xr:uid="{00000000-0006-0000-0400-0000FF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4" authorId="0" shapeId="0" xr:uid="{00000000-0006-0000-0400-000000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4" authorId="0" shapeId="0" xr:uid="{00000000-0006-0000-0400-000001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5" authorId="0" shapeId="0" xr:uid="{00000000-0006-0000-0400-000002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5" authorId="0" shapeId="0" xr:uid="{00000000-0006-0000-0400-000003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6" authorId="0" shapeId="0" xr:uid="{00000000-0006-0000-0400-000004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6" authorId="0" shapeId="0" xr:uid="{00000000-0006-0000-0400-000005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7" authorId="0" shapeId="0" xr:uid="{00000000-0006-0000-0400-000006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7" authorId="0" shapeId="0" xr:uid="{00000000-0006-0000-0400-000007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8" authorId="0" shapeId="0" xr:uid="{00000000-0006-0000-0400-000008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8" authorId="0" shapeId="0" xr:uid="{00000000-0006-0000-0400-000009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49" authorId="0" shapeId="0" xr:uid="{00000000-0006-0000-0400-00000A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49" authorId="0" shapeId="0" xr:uid="{00000000-0006-0000-0400-00000B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0" authorId="0" shapeId="0" xr:uid="{00000000-0006-0000-0400-00000C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0" authorId="0" shapeId="0" xr:uid="{00000000-0006-0000-0400-00000D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1" authorId="0" shapeId="0" xr:uid="{00000000-0006-0000-0400-00000E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1" authorId="0" shapeId="0" xr:uid="{00000000-0006-0000-0400-00000F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2" authorId="0" shapeId="0" xr:uid="{00000000-0006-0000-0400-000010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2" authorId="0" shapeId="0" xr:uid="{00000000-0006-0000-0400-000011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3" authorId="0" shapeId="0" xr:uid="{00000000-0006-0000-0400-000012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3" authorId="0" shapeId="0" xr:uid="{00000000-0006-0000-0400-000013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4" authorId="0" shapeId="0" xr:uid="{00000000-0006-0000-0400-000014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4" authorId="0" shapeId="0" xr:uid="{00000000-0006-0000-0400-000015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5" authorId="0" shapeId="0" xr:uid="{00000000-0006-0000-0400-000016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5" authorId="0" shapeId="0" xr:uid="{00000000-0006-0000-0400-000017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6" authorId="0" shapeId="0" xr:uid="{00000000-0006-0000-0400-000018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6" authorId="0" shapeId="0" xr:uid="{00000000-0006-0000-0400-000019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7" authorId="0" shapeId="0" xr:uid="{00000000-0006-0000-0400-00001A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7" authorId="0" shapeId="0" xr:uid="{00000000-0006-0000-0400-00001B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8" authorId="0" shapeId="0" xr:uid="{00000000-0006-0000-0400-00001C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8" authorId="0" shapeId="0" xr:uid="{00000000-0006-0000-0400-00001D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59" authorId="0" shapeId="0" xr:uid="{00000000-0006-0000-0400-00001E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59" authorId="0" shapeId="0" xr:uid="{00000000-0006-0000-0400-00001F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0" authorId="0" shapeId="0" xr:uid="{00000000-0006-0000-0400-000020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0" authorId="0" shapeId="0" xr:uid="{00000000-0006-0000-0400-000021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1" authorId="0" shapeId="0" xr:uid="{00000000-0006-0000-0400-000022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1" authorId="0" shapeId="0" xr:uid="{00000000-0006-0000-0400-000023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2" authorId="0" shapeId="0" xr:uid="{00000000-0006-0000-0400-000024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2" authorId="0" shapeId="0" xr:uid="{00000000-0006-0000-0400-000025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3" authorId="0" shapeId="0" xr:uid="{00000000-0006-0000-0400-000026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3" authorId="0" shapeId="0" xr:uid="{00000000-0006-0000-0400-000027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4" authorId="0" shapeId="0" xr:uid="{00000000-0006-0000-0400-000028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4" authorId="0" shapeId="0" xr:uid="{00000000-0006-0000-0400-000029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5" authorId="0" shapeId="0" xr:uid="{00000000-0006-0000-0400-00002A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5" authorId="0" shapeId="0" xr:uid="{00000000-0006-0000-0400-00002B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6" authorId="0" shapeId="0" xr:uid="{00000000-0006-0000-0400-00002C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6" authorId="0" shapeId="0" xr:uid="{00000000-0006-0000-0400-00002D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7" authorId="0" shapeId="0" xr:uid="{00000000-0006-0000-0400-00002E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7" authorId="0" shapeId="0" xr:uid="{00000000-0006-0000-0400-00002F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8" authorId="0" shapeId="0" xr:uid="{00000000-0006-0000-0400-000030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8" authorId="0" shapeId="0" xr:uid="{00000000-0006-0000-0400-000031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69" authorId="0" shapeId="0" xr:uid="{00000000-0006-0000-0400-000032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69" authorId="0" shapeId="0" xr:uid="{00000000-0006-0000-0400-000033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0" authorId="0" shapeId="0" xr:uid="{00000000-0006-0000-0400-000034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0" authorId="0" shapeId="0" xr:uid="{00000000-0006-0000-0400-000035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1" authorId="0" shapeId="0" xr:uid="{00000000-0006-0000-0400-000036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1" authorId="0" shapeId="0" xr:uid="{00000000-0006-0000-0400-000037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2" authorId="0" shapeId="0" xr:uid="{00000000-0006-0000-0400-000038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2" authorId="0" shapeId="0" xr:uid="{00000000-0006-0000-0400-000039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3" authorId="0" shapeId="0" xr:uid="{00000000-0006-0000-0400-00003A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3" authorId="0" shapeId="0" xr:uid="{00000000-0006-0000-0400-00003B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4" authorId="0" shapeId="0" xr:uid="{00000000-0006-0000-0400-00003C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4" authorId="0" shapeId="0" xr:uid="{00000000-0006-0000-0400-00003D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5" authorId="0" shapeId="0" xr:uid="{00000000-0006-0000-0400-00003E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5" authorId="0" shapeId="0" xr:uid="{00000000-0006-0000-0400-00003F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6" authorId="0" shapeId="0" xr:uid="{00000000-0006-0000-0400-000040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6" authorId="0" shapeId="0" xr:uid="{00000000-0006-0000-0400-000041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7" authorId="0" shapeId="0" xr:uid="{00000000-0006-0000-0400-000042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7" authorId="0" shapeId="0" xr:uid="{00000000-0006-0000-0400-000043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8" authorId="0" shapeId="0" xr:uid="{00000000-0006-0000-0400-000044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8" authorId="0" shapeId="0" xr:uid="{00000000-0006-0000-0400-000045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79" authorId="0" shapeId="0" xr:uid="{00000000-0006-0000-0400-000046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79" authorId="0" shapeId="0" xr:uid="{00000000-0006-0000-0400-000047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0" authorId="0" shapeId="0" xr:uid="{00000000-0006-0000-0400-000048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0" authorId="0" shapeId="0" xr:uid="{00000000-0006-0000-0400-000049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1" authorId="0" shapeId="0" xr:uid="{00000000-0006-0000-0400-00004A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1" authorId="0" shapeId="0" xr:uid="{00000000-0006-0000-0400-00004B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2" authorId="0" shapeId="0" xr:uid="{00000000-0006-0000-0400-00004C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2" authorId="0" shapeId="0" xr:uid="{00000000-0006-0000-0400-00004D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3" authorId="0" shapeId="0" xr:uid="{00000000-0006-0000-0400-00004E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3" authorId="0" shapeId="0" xr:uid="{00000000-0006-0000-0400-00004F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4" authorId="0" shapeId="0" xr:uid="{00000000-0006-0000-0400-000050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4" authorId="0" shapeId="0" xr:uid="{00000000-0006-0000-0400-000051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5" authorId="0" shapeId="0" xr:uid="{00000000-0006-0000-0400-000052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5" authorId="0" shapeId="0" xr:uid="{00000000-0006-0000-0400-000053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6" authorId="0" shapeId="0" xr:uid="{00000000-0006-0000-0400-000054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6" authorId="0" shapeId="0" xr:uid="{00000000-0006-0000-0400-000055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7" authorId="0" shapeId="0" xr:uid="{00000000-0006-0000-0400-000056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7" authorId="0" shapeId="0" xr:uid="{00000000-0006-0000-0400-000057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8" authorId="0" shapeId="0" xr:uid="{00000000-0006-0000-0400-000058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8" authorId="0" shapeId="0" xr:uid="{00000000-0006-0000-0400-000059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89" authorId="0" shapeId="0" xr:uid="{00000000-0006-0000-0400-00005A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89" authorId="0" shapeId="0" xr:uid="{00000000-0006-0000-0400-00005B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0" authorId="0" shapeId="0" xr:uid="{00000000-0006-0000-0400-00005C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0" authorId="0" shapeId="0" xr:uid="{00000000-0006-0000-0400-00005D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1" authorId="0" shapeId="0" xr:uid="{00000000-0006-0000-0400-00005E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1" authorId="0" shapeId="0" xr:uid="{00000000-0006-0000-0400-00005F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2" authorId="0" shapeId="0" xr:uid="{00000000-0006-0000-0400-000060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2" authorId="0" shapeId="0" xr:uid="{00000000-0006-0000-0400-000061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3" authorId="0" shapeId="0" xr:uid="{00000000-0006-0000-0400-000062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3" authorId="0" shapeId="0" xr:uid="{00000000-0006-0000-0400-000063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4" authorId="0" shapeId="0" xr:uid="{00000000-0006-0000-0400-000064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4" authorId="0" shapeId="0" xr:uid="{00000000-0006-0000-0400-000065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5" authorId="0" shapeId="0" xr:uid="{00000000-0006-0000-0400-000066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5" authorId="0" shapeId="0" xr:uid="{00000000-0006-0000-0400-000067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6" authorId="0" shapeId="0" xr:uid="{00000000-0006-0000-0400-000068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6" authorId="0" shapeId="0" xr:uid="{00000000-0006-0000-0400-000069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7" authorId="0" shapeId="0" xr:uid="{00000000-0006-0000-0400-00006A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7" authorId="0" shapeId="0" xr:uid="{00000000-0006-0000-0400-00006B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8" authorId="0" shapeId="0" xr:uid="{00000000-0006-0000-0400-00006C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8" authorId="0" shapeId="0" xr:uid="{00000000-0006-0000-0400-00006D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199" authorId="0" shapeId="0" xr:uid="{00000000-0006-0000-0400-00006E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199" authorId="0" shapeId="0" xr:uid="{00000000-0006-0000-0400-00006F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0" authorId="0" shapeId="0" xr:uid="{00000000-0006-0000-0400-000070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0" authorId="0" shapeId="0" xr:uid="{00000000-0006-0000-0400-000071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1" authorId="0" shapeId="0" xr:uid="{00000000-0006-0000-0400-000072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1" authorId="0" shapeId="0" xr:uid="{00000000-0006-0000-0400-000073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2" authorId="0" shapeId="0" xr:uid="{00000000-0006-0000-0400-000074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2" authorId="0" shapeId="0" xr:uid="{00000000-0006-0000-0400-000075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3" authorId="0" shapeId="0" xr:uid="{00000000-0006-0000-0400-000076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3" authorId="0" shapeId="0" xr:uid="{00000000-0006-0000-0400-000077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4" authorId="0" shapeId="0" xr:uid="{00000000-0006-0000-0400-000078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4" authorId="0" shapeId="0" xr:uid="{00000000-0006-0000-0400-000079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5" authorId="0" shapeId="0" xr:uid="{00000000-0006-0000-0400-00007A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5" authorId="0" shapeId="0" xr:uid="{00000000-0006-0000-0400-00007B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6" authorId="0" shapeId="0" xr:uid="{00000000-0006-0000-0400-00007C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6" authorId="0" shapeId="0" xr:uid="{00000000-0006-0000-0400-00007D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7" authorId="0" shapeId="0" xr:uid="{00000000-0006-0000-0400-00007E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7" authorId="0" shapeId="0" xr:uid="{00000000-0006-0000-0400-00007F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8" authorId="0" shapeId="0" xr:uid="{00000000-0006-0000-0400-000080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8" authorId="0" shapeId="0" xr:uid="{00000000-0006-0000-0400-000081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09" authorId="0" shapeId="0" xr:uid="{00000000-0006-0000-0400-000082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09" authorId="0" shapeId="0" xr:uid="{00000000-0006-0000-0400-000083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0" authorId="0" shapeId="0" xr:uid="{00000000-0006-0000-0400-000084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0" authorId="0" shapeId="0" xr:uid="{00000000-0006-0000-0400-000085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1" authorId="0" shapeId="0" xr:uid="{00000000-0006-0000-0400-000086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1" authorId="0" shapeId="0" xr:uid="{00000000-0006-0000-0400-000087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2" authorId="0" shapeId="0" xr:uid="{00000000-0006-0000-0400-000088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2" authorId="0" shapeId="0" xr:uid="{00000000-0006-0000-0400-000089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3" authorId="0" shapeId="0" xr:uid="{00000000-0006-0000-0400-00008A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3" authorId="0" shapeId="0" xr:uid="{00000000-0006-0000-0400-00008B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4" authorId="0" shapeId="0" xr:uid="{00000000-0006-0000-0400-00008C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4" authorId="0" shapeId="0" xr:uid="{00000000-0006-0000-0400-00008D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5" authorId="0" shapeId="0" xr:uid="{00000000-0006-0000-0400-00008E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5" authorId="0" shapeId="0" xr:uid="{00000000-0006-0000-0400-00008F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6" authorId="0" shapeId="0" xr:uid="{00000000-0006-0000-0400-000090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6" authorId="0" shapeId="0" xr:uid="{00000000-0006-0000-0400-000091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7" authorId="0" shapeId="0" xr:uid="{00000000-0006-0000-0400-000092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7" authorId="0" shapeId="0" xr:uid="{00000000-0006-0000-0400-000093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8" authorId="0" shapeId="0" xr:uid="{00000000-0006-0000-0400-000094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8" authorId="0" shapeId="0" xr:uid="{00000000-0006-0000-0400-000095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19" authorId="0" shapeId="0" xr:uid="{00000000-0006-0000-0400-000096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19" authorId="0" shapeId="0" xr:uid="{00000000-0006-0000-0400-000097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0" authorId="0" shapeId="0" xr:uid="{00000000-0006-0000-0400-000098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0" authorId="0" shapeId="0" xr:uid="{00000000-0006-0000-0400-000099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1" authorId="0" shapeId="0" xr:uid="{00000000-0006-0000-0400-00009A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1" authorId="0" shapeId="0" xr:uid="{00000000-0006-0000-0400-00009B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2" authorId="0" shapeId="0" xr:uid="{00000000-0006-0000-0400-00009C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2" authorId="0" shapeId="0" xr:uid="{00000000-0006-0000-0400-00009D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3" authorId="0" shapeId="0" xr:uid="{00000000-0006-0000-0400-00009E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3" authorId="0" shapeId="0" xr:uid="{00000000-0006-0000-0400-00009F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4" authorId="0" shapeId="0" xr:uid="{00000000-0006-0000-0400-0000A0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4" authorId="0" shapeId="0" xr:uid="{00000000-0006-0000-0400-0000A1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5" authorId="0" shapeId="0" xr:uid="{00000000-0006-0000-0400-0000A2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5" authorId="0" shapeId="0" xr:uid="{00000000-0006-0000-0400-0000A3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6" authorId="0" shapeId="0" xr:uid="{00000000-0006-0000-0400-0000A4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6" authorId="0" shapeId="0" xr:uid="{00000000-0006-0000-0400-0000A5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7" authorId="0" shapeId="0" xr:uid="{00000000-0006-0000-0400-0000A6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7" authorId="0" shapeId="0" xr:uid="{00000000-0006-0000-0400-0000A7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8" authorId="0" shapeId="0" xr:uid="{00000000-0006-0000-0400-0000A8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8" authorId="0" shapeId="0" xr:uid="{00000000-0006-0000-0400-0000A9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29" authorId="0" shapeId="0" xr:uid="{00000000-0006-0000-0400-0000AA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29" authorId="0" shapeId="0" xr:uid="{00000000-0006-0000-0400-0000AB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0" authorId="0" shapeId="0" xr:uid="{00000000-0006-0000-0400-0000AC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0" authorId="0" shapeId="0" xr:uid="{00000000-0006-0000-0400-0000AD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1" authorId="0" shapeId="0" xr:uid="{00000000-0006-0000-0400-0000AE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1" authorId="0" shapeId="0" xr:uid="{00000000-0006-0000-0400-0000AF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2" authorId="0" shapeId="0" xr:uid="{00000000-0006-0000-0400-0000B0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2" authorId="0" shapeId="0" xr:uid="{00000000-0006-0000-0400-0000B1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3" authorId="0" shapeId="0" xr:uid="{00000000-0006-0000-0400-0000B2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3" authorId="0" shapeId="0" xr:uid="{00000000-0006-0000-0400-0000B3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4" authorId="0" shapeId="0" xr:uid="{00000000-0006-0000-0400-0000B4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4" authorId="0" shapeId="0" xr:uid="{00000000-0006-0000-0400-0000B5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5" authorId="0" shapeId="0" xr:uid="{00000000-0006-0000-0400-0000B6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5" authorId="0" shapeId="0" xr:uid="{00000000-0006-0000-0400-0000B7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6" authorId="0" shapeId="0" xr:uid="{00000000-0006-0000-0400-0000B8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6" authorId="0" shapeId="0" xr:uid="{00000000-0006-0000-0400-0000B9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7" authorId="0" shapeId="0" xr:uid="{00000000-0006-0000-0400-0000BA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7" authorId="0" shapeId="0" xr:uid="{00000000-0006-0000-0400-0000BB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8" authorId="0" shapeId="0" xr:uid="{00000000-0006-0000-0400-0000BC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8" authorId="0" shapeId="0" xr:uid="{00000000-0006-0000-0400-0000BD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39" authorId="0" shapeId="0" xr:uid="{00000000-0006-0000-0400-0000BE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39" authorId="0" shapeId="0" xr:uid="{00000000-0006-0000-0400-0000BF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0" authorId="0" shapeId="0" xr:uid="{00000000-0006-0000-0400-0000C0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0" authorId="0" shapeId="0" xr:uid="{00000000-0006-0000-0400-0000C1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1" authorId="0" shapeId="0" xr:uid="{00000000-0006-0000-0400-0000C2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1" authorId="0" shapeId="0" xr:uid="{00000000-0006-0000-0400-0000C3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2" authorId="0" shapeId="0" xr:uid="{00000000-0006-0000-0400-0000C4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2" authorId="0" shapeId="0" xr:uid="{00000000-0006-0000-0400-0000C5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3" authorId="0" shapeId="0" xr:uid="{00000000-0006-0000-0400-0000C6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3" authorId="0" shapeId="0" xr:uid="{00000000-0006-0000-0400-0000C7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4" authorId="0" shapeId="0" xr:uid="{00000000-0006-0000-0400-0000C8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4" authorId="0" shapeId="0" xr:uid="{00000000-0006-0000-0400-0000C9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5" authorId="0" shapeId="0" xr:uid="{00000000-0006-0000-0400-0000CA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5" authorId="0" shapeId="0" xr:uid="{00000000-0006-0000-0400-0000CB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6" authorId="0" shapeId="0" xr:uid="{00000000-0006-0000-0400-0000CC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6" authorId="0" shapeId="0" xr:uid="{00000000-0006-0000-0400-0000CD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7" authorId="0" shapeId="0" xr:uid="{00000000-0006-0000-0400-0000CE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7" authorId="0" shapeId="0" xr:uid="{00000000-0006-0000-0400-0000CF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8" authorId="0" shapeId="0" xr:uid="{00000000-0006-0000-0400-0000D0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8" authorId="0" shapeId="0" xr:uid="{00000000-0006-0000-0400-0000D1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49" authorId="0" shapeId="0" xr:uid="{00000000-0006-0000-0400-0000D2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49" authorId="0" shapeId="0" xr:uid="{00000000-0006-0000-0400-0000D3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0" authorId="0" shapeId="0" xr:uid="{00000000-0006-0000-0400-0000D4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0" authorId="0" shapeId="0" xr:uid="{00000000-0006-0000-0400-0000D5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1" authorId="0" shapeId="0" xr:uid="{00000000-0006-0000-0400-0000D6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1" authorId="0" shapeId="0" xr:uid="{00000000-0006-0000-0400-0000D7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2" authorId="0" shapeId="0" xr:uid="{00000000-0006-0000-0400-0000D8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2" authorId="0" shapeId="0" xr:uid="{00000000-0006-0000-0400-0000D9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3" authorId="0" shapeId="0" xr:uid="{00000000-0006-0000-0400-0000DA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3" authorId="0" shapeId="0" xr:uid="{00000000-0006-0000-0400-0000DB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4" authorId="0" shapeId="0" xr:uid="{00000000-0006-0000-0400-0000DC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4" authorId="0" shapeId="0" xr:uid="{00000000-0006-0000-0400-0000DD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5" authorId="0" shapeId="0" xr:uid="{00000000-0006-0000-0400-0000DE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5" authorId="0" shapeId="0" xr:uid="{00000000-0006-0000-0400-0000DF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6" authorId="0" shapeId="0" xr:uid="{00000000-0006-0000-0400-0000E0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6" authorId="0" shapeId="0" xr:uid="{00000000-0006-0000-0400-0000E1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7" authorId="0" shapeId="0" xr:uid="{00000000-0006-0000-0400-0000E2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7" authorId="0" shapeId="0" xr:uid="{00000000-0006-0000-0400-0000E3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8" authorId="0" shapeId="0" xr:uid="{00000000-0006-0000-0400-0000E4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8" authorId="0" shapeId="0" xr:uid="{00000000-0006-0000-0400-0000E5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59" authorId="0" shapeId="0" xr:uid="{00000000-0006-0000-0400-0000E6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59" authorId="0" shapeId="0" xr:uid="{00000000-0006-0000-0400-0000E7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0" authorId="0" shapeId="0" xr:uid="{00000000-0006-0000-0400-0000E8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0" authorId="0" shapeId="0" xr:uid="{00000000-0006-0000-0400-0000E9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1" authorId="0" shapeId="0" xr:uid="{00000000-0006-0000-0400-0000EA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1" authorId="0" shapeId="0" xr:uid="{00000000-0006-0000-0400-0000EB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2" authorId="0" shapeId="0" xr:uid="{00000000-0006-0000-0400-0000EC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2" authorId="0" shapeId="0" xr:uid="{00000000-0006-0000-0400-0000ED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3" authorId="0" shapeId="0" xr:uid="{00000000-0006-0000-0400-0000EE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3" authorId="0" shapeId="0" xr:uid="{00000000-0006-0000-0400-0000EF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4" authorId="0" shapeId="0" xr:uid="{00000000-0006-0000-0400-0000F0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4" authorId="0" shapeId="0" xr:uid="{00000000-0006-0000-0400-0000F1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5" authorId="0" shapeId="0" xr:uid="{00000000-0006-0000-0400-0000F2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5" authorId="0" shapeId="0" xr:uid="{00000000-0006-0000-0400-0000F3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6" authorId="0" shapeId="0" xr:uid="{00000000-0006-0000-0400-0000F4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6" authorId="0" shapeId="0" xr:uid="{00000000-0006-0000-0400-0000F5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7" authorId="0" shapeId="0" xr:uid="{00000000-0006-0000-0400-0000F6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7" authorId="0" shapeId="0" xr:uid="{00000000-0006-0000-0400-0000F7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8" authorId="0" shapeId="0" xr:uid="{00000000-0006-0000-0400-0000F8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8" authorId="0" shapeId="0" xr:uid="{00000000-0006-0000-0400-0000F9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69" authorId="0" shapeId="0" xr:uid="{00000000-0006-0000-0400-0000FA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69" authorId="0" shapeId="0" xr:uid="{00000000-0006-0000-0400-0000FB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0" authorId="0" shapeId="0" xr:uid="{00000000-0006-0000-0400-0000FC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0" authorId="0" shapeId="0" xr:uid="{00000000-0006-0000-0400-0000FD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1" authorId="0" shapeId="0" xr:uid="{00000000-0006-0000-0400-0000FE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1" authorId="0" shapeId="0" xr:uid="{00000000-0006-0000-0400-0000FF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2" authorId="0" shapeId="0" xr:uid="{00000000-0006-0000-0400-000000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2" authorId="0" shapeId="0" xr:uid="{00000000-0006-0000-0400-000001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3" authorId="0" shapeId="0" xr:uid="{00000000-0006-0000-0400-000002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3" authorId="0" shapeId="0" xr:uid="{00000000-0006-0000-0400-000003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4" authorId="0" shapeId="0" xr:uid="{00000000-0006-0000-0400-000004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4" authorId="0" shapeId="0" xr:uid="{00000000-0006-0000-0400-000005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5" authorId="0" shapeId="0" xr:uid="{00000000-0006-0000-0400-000006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5" authorId="0" shapeId="0" xr:uid="{00000000-0006-0000-0400-000007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6" authorId="0" shapeId="0" xr:uid="{00000000-0006-0000-0400-000008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6" authorId="0" shapeId="0" xr:uid="{00000000-0006-0000-0400-000009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7" authorId="0" shapeId="0" xr:uid="{00000000-0006-0000-0400-00000A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7" authorId="0" shapeId="0" xr:uid="{00000000-0006-0000-0400-00000B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8" authorId="0" shapeId="0" xr:uid="{00000000-0006-0000-0400-00000C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8" authorId="0" shapeId="0" xr:uid="{00000000-0006-0000-0400-00000D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79" authorId="0" shapeId="0" xr:uid="{00000000-0006-0000-0400-00000E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79" authorId="0" shapeId="0" xr:uid="{00000000-0006-0000-0400-00000F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0" authorId="0" shapeId="0" xr:uid="{00000000-0006-0000-0400-000010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0" authorId="0" shapeId="0" xr:uid="{00000000-0006-0000-0400-000011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1" authorId="0" shapeId="0" xr:uid="{00000000-0006-0000-0400-000012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1" authorId="0" shapeId="0" xr:uid="{00000000-0006-0000-0400-000013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2" authorId="0" shapeId="0" xr:uid="{00000000-0006-0000-0400-000014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2" authorId="0" shapeId="0" xr:uid="{00000000-0006-0000-0400-000015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3" authorId="0" shapeId="0" xr:uid="{00000000-0006-0000-0400-000016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3" authorId="0" shapeId="0" xr:uid="{00000000-0006-0000-0400-000017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4" authorId="0" shapeId="0" xr:uid="{00000000-0006-0000-0400-000018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4" authorId="0" shapeId="0" xr:uid="{00000000-0006-0000-0400-000019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5" authorId="0" shapeId="0" xr:uid="{00000000-0006-0000-0400-00001A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5" authorId="0" shapeId="0" xr:uid="{00000000-0006-0000-0400-00001B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6" authorId="0" shapeId="0" xr:uid="{00000000-0006-0000-0400-00001C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6" authorId="0" shapeId="0" xr:uid="{00000000-0006-0000-0400-00001D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7" authorId="0" shapeId="0" xr:uid="{00000000-0006-0000-0400-00001E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7" authorId="0" shapeId="0" xr:uid="{00000000-0006-0000-0400-00001F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8" authorId="0" shapeId="0" xr:uid="{00000000-0006-0000-0400-000020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8" authorId="0" shapeId="0" xr:uid="{00000000-0006-0000-0400-000021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89" authorId="0" shapeId="0" xr:uid="{00000000-0006-0000-0400-000022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89" authorId="0" shapeId="0" xr:uid="{00000000-0006-0000-0400-000023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0" authorId="0" shapeId="0" xr:uid="{00000000-0006-0000-0400-000024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0" authorId="0" shapeId="0" xr:uid="{00000000-0006-0000-0400-000025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1" authorId="0" shapeId="0" xr:uid="{00000000-0006-0000-0400-000026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1" authorId="0" shapeId="0" xr:uid="{00000000-0006-0000-0400-000027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2" authorId="0" shapeId="0" xr:uid="{00000000-0006-0000-0400-000028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2" authorId="0" shapeId="0" xr:uid="{00000000-0006-0000-0400-000029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3" authorId="0" shapeId="0" xr:uid="{00000000-0006-0000-0400-00002A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3" authorId="0" shapeId="0" xr:uid="{00000000-0006-0000-0400-00002B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4" authorId="0" shapeId="0" xr:uid="{00000000-0006-0000-0400-00002C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4" authorId="0" shapeId="0" xr:uid="{00000000-0006-0000-0400-00002D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5" authorId="0" shapeId="0" xr:uid="{00000000-0006-0000-0400-00002E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5" authorId="0" shapeId="0" xr:uid="{00000000-0006-0000-0400-00002F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6" authorId="0" shapeId="0" xr:uid="{00000000-0006-0000-0400-000030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6" authorId="0" shapeId="0" xr:uid="{00000000-0006-0000-0400-000031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7" authorId="0" shapeId="0" xr:uid="{00000000-0006-0000-0400-000032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7" authorId="0" shapeId="0" xr:uid="{00000000-0006-0000-0400-000033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8" authorId="0" shapeId="0" xr:uid="{00000000-0006-0000-0400-000034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8" authorId="0" shapeId="0" xr:uid="{00000000-0006-0000-0400-000035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299" authorId="0" shapeId="0" xr:uid="{00000000-0006-0000-0400-000036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299" authorId="0" shapeId="0" xr:uid="{00000000-0006-0000-0400-000037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0" authorId="0" shapeId="0" xr:uid="{00000000-0006-0000-0400-000038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0" authorId="0" shapeId="0" xr:uid="{00000000-0006-0000-0400-000039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1" authorId="0" shapeId="0" xr:uid="{00000000-0006-0000-0400-00003A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1" authorId="0" shapeId="0" xr:uid="{00000000-0006-0000-0400-00003B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2" authorId="0" shapeId="0" xr:uid="{00000000-0006-0000-0400-00003C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2" authorId="0" shapeId="0" xr:uid="{00000000-0006-0000-0400-00003D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3" authorId="0" shapeId="0" xr:uid="{00000000-0006-0000-0400-00003E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3" authorId="0" shapeId="0" xr:uid="{00000000-0006-0000-0400-00003F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4" authorId="0" shapeId="0" xr:uid="{00000000-0006-0000-0400-000040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4" authorId="0" shapeId="0" xr:uid="{00000000-0006-0000-0400-000041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5" authorId="0" shapeId="0" xr:uid="{00000000-0006-0000-0400-000042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5" authorId="0" shapeId="0" xr:uid="{00000000-0006-0000-0400-000043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6" authorId="0" shapeId="0" xr:uid="{00000000-0006-0000-0400-000044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6" authorId="0" shapeId="0" xr:uid="{00000000-0006-0000-0400-000045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7" authorId="0" shapeId="0" xr:uid="{00000000-0006-0000-0400-000046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7" authorId="0" shapeId="0" xr:uid="{00000000-0006-0000-0400-000047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8" authorId="0" shapeId="0" xr:uid="{00000000-0006-0000-0400-000048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8" authorId="0" shapeId="0" xr:uid="{00000000-0006-0000-0400-000049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09" authorId="0" shapeId="0" xr:uid="{00000000-0006-0000-0400-00004A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09" authorId="0" shapeId="0" xr:uid="{00000000-0006-0000-0400-00004B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0" authorId="0" shapeId="0" xr:uid="{00000000-0006-0000-0400-00004C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0" authorId="0" shapeId="0" xr:uid="{00000000-0006-0000-0400-00004D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1" authorId="0" shapeId="0" xr:uid="{00000000-0006-0000-0400-00004E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1" authorId="0" shapeId="0" xr:uid="{00000000-0006-0000-0400-00004F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2" authorId="0" shapeId="0" xr:uid="{00000000-0006-0000-0400-000050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2" authorId="0" shapeId="0" xr:uid="{00000000-0006-0000-0400-000051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3" authorId="0" shapeId="0" xr:uid="{00000000-0006-0000-0400-000052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3" authorId="0" shapeId="0" xr:uid="{00000000-0006-0000-0400-000053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 ref="A314" authorId="0" shapeId="0" xr:uid="{00000000-0006-0000-0400-000054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C314" authorId="0" shapeId="0" xr:uid="{00000000-0006-0000-0400-000055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externos deve ser igual ao número de alunos regulares.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Juliano</author>
  </authors>
  <commentList>
    <comment ref="D16" authorId="0" shapeId="0" xr:uid="{00000000-0006-0000-0500-000001000000}">
      <text>
        <r>
          <rPr>
            <sz val="9"/>
            <color indexed="81"/>
            <rFont val="Tahoma"/>
            <family val="2"/>
          </rPr>
          <t>Independente da quantidade de orientandos que cada docente terá, sua remuneração por orientação não pode exceder ao valor de 8 orientações.
Se não houver TCC, deixe em branco ou coloque zero.
Havendo TCC, a somatória destas orientações mais a dos docentes externos deve ser igual ao número de alunos regulares.</t>
        </r>
      </text>
    </comment>
    <comment ref="A17" authorId="0" shapeId="0" xr:uid="{00000000-0006-0000-0500-000002000000}">
      <text>
        <r>
          <rPr>
            <sz val="9"/>
            <color indexed="81"/>
            <rFont val="Tahoma"/>
            <family val="2"/>
          </rPr>
          <t>Caso queira apagar, selecione a célula e pressione DEL.</t>
        </r>
      </text>
    </comment>
    <comment ref="C17" authorId="0" shapeId="0" xr:uid="{00000000-0006-0000-0500-000003000000}">
      <text>
        <r>
          <rPr>
            <sz val="9"/>
            <color indexed="81"/>
            <rFont val="Tahoma"/>
            <family val="2"/>
          </rPr>
          <t>Caso queira apagar, selecione a célula e pressione DEL.</t>
        </r>
      </text>
    </comment>
    <comment ref="D17" authorId="0" shapeId="0" xr:uid="{00000000-0006-0000-0500-000004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 authorId="0" shapeId="0" xr:uid="{00000000-0006-0000-0500-000005000000}">
      <text>
        <r>
          <rPr>
            <sz val="9"/>
            <color indexed="81"/>
            <rFont val="Tahoma"/>
            <family val="2"/>
          </rPr>
          <t>Caso queira apagar, selecione a célula e pressione DEL.</t>
        </r>
      </text>
    </comment>
    <comment ref="C18" authorId="0" shapeId="0" xr:uid="{00000000-0006-0000-0500-000006000000}">
      <text>
        <r>
          <rPr>
            <sz val="9"/>
            <color indexed="81"/>
            <rFont val="Tahoma"/>
            <family val="2"/>
          </rPr>
          <t>Caso queira apagar, selecione a célula e pressione DEL.</t>
        </r>
      </text>
    </comment>
    <comment ref="D18" authorId="0" shapeId="0" xr:uid="{00000000-0006-0000-0500-000007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 authorId="0" shapeId="0" xr:uid="{00000000-0006-0000-0500-000008000000}">
      <text>
        <r>
          <rPr>
            <sz val="9"/>
            <color indexed="81"/>
            <rFont val="Tahoma"/>
            <family val="2"/>
          </rPr>
          <t>Caso queira apagar, selecione a célula e pressione DEL.</t>
        </r>
      </text>
    </comment>
    <comment ref="C19" authorId="0" shapeId="0" xr:uid="{00000000-0006-0000-0500-000009000000}">
      <text>
        <r>
          <rPr>
            <sz val="9"/>
            <color indexed="81"/>
            <rFont val="Tahoma"/>
            <family val="2"/>
          </rPr>
          <t>Caso queira apagar, selecione a célula e pressione DEL.</t>
        </r>
      </text>
    </comment>
    <comment ref="D19" authorId="0" shapeId="0" xr:uid="{00000000-0006-0000-0500-00000A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 authorId="0" shapeId="0" xr:uid="{00000000-0006-0000-0500-00000B000000}">
      <text>
        <r>
          <rPr>
            <sz val="9"/>
            <color indexed="81"/>
            <rFont val="Tahoma"/>
            <family val="2"/>
          </rPr>
          <t>Caso queira apagar, selecione a célula e pressione DEL.</t>
        </r>
      </text>
    </comment>
    <comment ref="C20" authorId="0" shapeId="0" xr:uid="{00000000-0006-0000-0500-00000C000000}">
      <text>
        <r>
          <rPr>
            <sz val="9"/>
            <color indexed="81"/>
            <rFont val="Tahoma"/>
            <family val="2"/>
          </rPr>
          <t>Caso queira apagar, selecione a célula e pressione DEL.</t>
        </r>
      </text>
    </comment>
    <comment ref="D20" authorId="0" shapeId="0" xr:uid="{00000000-0006-0000-0500-00000D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 authorId="0" shapeId="0" xr:uid="{00000000-0006-0000-0500-00000E000000}">
      <text>
        <r>
          <rPr>
            <sz val="9"/>
            <color indexed="81"/>
            <rFont val="Tahoma"/>
            <family val="2"/>
          </rPr>
          <t>Caso queira apagar, selecione a célula e pressione DEL.</t>
        </r>
      </text>
    </comment>
    <comment ref="C21" authorId="0" shapeId="0" xr:uid="{00000000-0006-0000-0500-00000F000000}">
      <text>
        <r>
          <rPr>
            <sz val="9"/>
            <color indexed="81"/>
            <rFont val="Tahoma"/>
            <family val="2"/>
          </rPr>
          <t>Caso queira apagar, selecione a célula e pressione DEL.</t>
        </r>
      </text>
    </comment>
    <comment ref="D21" authorId="0" shapeId="0" xr:uid="{00000000-0006-0000-0500-000010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 authorId="0" shapeId="0" xr:uid="{00000000-0006-0000-0500-000011000000}">
      <text>
        <r>
          <rPr>
            <sz val="9"/>
            <color indexed="81"/>
            <rFont val="Tahoma"/>
            <family val="2"/>
          </rPr>
          <t>Caso queira apagar, selecione a célula e pressione DEL.</t>
        </r>
      </text>
    </comment>
    <comment ref="C22" authorId="0" shapeId="0" xr:uid="{00000000-0006-0000-0500-000012000000}">
      <text>
        <r>
          <rPr>
            <sz val="9"/>
            <color indexed="81"/>
            <rFont val="Tahoma"/>
            <family val="2"/>
          </rPr>
          <t>Caso queira apagar, selecione a célula e pressione DEL.</t>
        </r>
      </text>
    </comment>
    <comment ref="D22" authorId="0" shapeId="0" xr:uid="{00000000-0006-0000-0500-000013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 authorId="0" shapeId="0" xr:uid="{00000000-0006-0000-0500-000014000000}">
      <text>
        <r>
          <rPr>
            <sz val="9"/>
            <color indexed="81"/>
            <rFont val="Tahoma"/>
            <family val="2"/>
          </rPr>
          <t>Caso queira apagar, selecione a célula e pressione DEL.</t>
        </r>
      </text>
    </comment>
    <comment ref="C23" authorId="0" shapeId="0" xr:uid="{00000000-0006-0000-0500-000015000000}">
      <text>
        <r>
          <rPr>
            <sz val="9"/>
            <color indexed="81"/>
            <rFont val="Tahoma"/>
            <family val="2"/>
          </rPr>
          <t>Caso queira apagar, selecione a célula e pressione DEL.</t>
        </r>
      </text>
    </comment>
    <comment ref="D23" authorId="0" shapeId="0" xr:uid="{00000000-0006-0000-0500-000016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 authorId="0" shapeId="0" xr:uid="{00000000-0006-0000-0500-000017000000}">
      <text>
        <r>
          <rPr>
            <sz val="9"/>
            <color indexed="81"/>
            <rFont val="Tahoma"/>
            <family val="2"/>
          </rPr>
          <t>Caso queira apagar, selecione a célula e pressione DEL.</t>
        </r>
      </text>
    </comment>
    <comment ref="C24" authorId="0" shapeId="0" xr:uid="{00000000-0006-0000-0500-000018000000}">
      <text>
        <r>
          <rPr>
            <sz val="9"/>
            <color indexed="81"/>
            <rFont val="Tahoma"/>
            <family val="2"/>
          </rPr>
          <t>Caso queira apagar, selecione a célula e pressione DEL.</t>
        </r>
      </text>
    </comment>
    <comment ref="D24" authorId="0" shapeId="0" xr:uid="{00000000-0006-0000-0500-000019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 authorId="0" shapeId="0" xr:uid="{00000000-0006-0000-0500-00001A000000}">
      <text>
        <r>
          <rPr>
            <sz val="9"/>
            <color indexed="81"/>
            <rFont val="Tahoma"/>
            <family val="2"/>
          </rPr>
          <t>Caso queira apagar, selecione a célula e pressione DEL.</t>
        </r>
      </text>
    </comment>
    <comment ref="C25" authorId="0" shapeId="0" xr:uid="{00000000-0006-0000-0500-00001B000000}">
      <text>
        <r>
          <rPr>
            <sz val="9"/>
            <color indexed="81"/>
            <rFont val="Tahoma"/>
            <family val="2"/>
          </rPr>
          <t>Caso queira apagar, selecione a célula e pressione DEL.</t>
        </r>
      </text>
    </comment>
    <comment ref="D25" authorId="0" shapeId="0" xr:uid="{00000000-0006-0000-0500-00001C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 authorId="0" shapeId="0" xr:uid="{00000000-0006-0000-0500-00001D000000}">
      <text>
        <r>
          <rPr>
            <sz val="9"/>
            <color indexed="81"/>
            <rFont val="Tahoma"/>
            <family val="2"/>
          </rPr>
          <t>Caso queira apagar, selecione a célula e pressione DEL.</t>
        </r>
      </text>
    </comment>
    <comment ref="C26" authorId="0" shapeId="0" xr:uid="{00000000-0006-0000-0500-00001E000000}">
      <text>
        <r>
          <rPr>
            <sz val="9"/>
            <color indexed="81"/>
            <rFont val="Tahoma"/>
            <family val="2"/>
          </rPr>
          <t>Caso queira apagar, selecione a célula e pressione DEL.</t>
        </r>
      </text>
    </comment>
    <comment ref="D26" authorId="0" shapeId="0" xr:uid="{00000000-0006-0000-0500-00001F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 authorId="0" shapeId="0" xr:uid="{00000000-0006-0000-0500-000020000000}">
      <text>
        <r>
          <rPr>
            <sz val="9"/>
            <color indexed="81"/>
            <rFont val="Tahoma"/>
            <family val="2"/>
          </rPr>
          <t>Caso queira apagar, selecione a célula e pressione DEL.</t>
        </r>
      </text>
    </comment>
    <comment ref="C27" authorId="0" shapeId="0" xr:uid="{00000000-0006-0000-0500-000021000000}">
      <text>
        <r>
          <rPr>
            <sz val="9"/>
            <color indexed="81"/>
            <rFont val="Tahoma"/>
            <family val="2"/>
          </rPr>
          <t>Caso queira apagar, selecione a célula e pressione DEL.</t>
        </r>
      </text>
    </comment>
    <comment ref="D27" authorId="0" shapeId="0" xr:uid="{00000000-0006-0000-0500-000022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 authorId="0" shapeId="0" xr:uid="{00000000-0006-0000-0500-000023000000}">
      <text>
        <r>
          <rPr>
            <sz val="9"/>
            <color indexed="81"/>
            <rFont val="Tahoma"/>
            <family val="2"/>
          </rPr>
          <t>Caso queira apagar, selecione a célula e pressione DEL.</t>
        </r>
      </text>
    </comment>
    <comment ref="C28" authorId="0" shapeId="0" xr:uid="{00000000-0006-0000-0500-000024000000}">
      <text>
        <r>
          <rPr>
            <sz val="9"/>
            <color indexed="81"/>
            <rFont val="Tahoma"/>
            <family val="2"/>
          </rPr>
          <t>Caso queira apagar, selecione a célula e pressione DEL.</t>
        </r>
      </text>
    </comment>
    <comment ref="D28" authorId="0" shapeId="0" xr:uid="{00000000-0006-0000-0500-000025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 authorId="0" shapeId="0" xr:uid="{00000000-0006-0000-0500-000026000000}">
      <text>
        <r>
          <rPr>
            <sz val="9"/>
            <color indexed="81"/>
            <rFont val="Tahoma"/>
            <family val="2"/>
          </rPr>
          <t>Caso queira apagar, selecione a célula e pressione DEL.</t>
        </r>
      </text>
    </comment>
    <comment ref="C29" authorId="0" shapeId="0" xr:uid="{00000000-0006-0000-0500-000027000000}">
      <text>
        <r>
          <rPr>
            <sz val="9"/>
            <color indexed="81"/>
            <rFont val="Tahoma"/>
            <family val="2"/>
          </rPr>
          <t>Caso queira apagar, selecione a célula e pressione DEL.</t>
        </r>
      </text>
    </comment>
    <comment ref="D29" authorId="0" shapeId="0" xr:uid="{00000000-0006-0000-0500-000028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 authorId="0" shapeId="0" xr:uid="{00000000-0006-0000-0500-000029000000}">
      <text>
        <r>
          <rPr>
            <sz val="9"/>
            <color indexed="81"/>
            <rFont val="Tahoma"/>
            <family val="2"/>
          </rPr>
          <t>Caso queira apagar, selecione a célula e pressione DEL.</t>
        </r>
      </text>
    </comment>
    <comment ref="C30" authorId="0" shapeId="0" xr:uid="{00000000-0006-0000-0500-00002A000000}">
      <text>
        <r>
          <rPr>
            <sz val="9"/>
            <color indexed="81"/>
            <rFont val="Tahoma"/>
            <family val="2"/>
          </rPr>
          <t>Caso queira apagar, selecione a célula e pressione DEL.</t>
        </r>
      </text>
    </comment>
    <comment ref="D30" authorId="0" shapeId="0" xr:uid="{00000000-0006-0000-0500-00002B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 authorId="0" shapeId="0" xr:uid="{00000000-0006-0000-0500-00002C000000}">
      <text>
        <r>
          <rPr>
            <sz val="9"/>
            <color indexed="81"/>
            <rFont val="Tahoma"/>
            <family val="2"/>
          </rPr>
          <t>Caso queira apagar, selecione a célula e pressione DEL.</t>
        </r>
      </text>
    </comment>
    <comment ref="C31" authorId="0" shapeId="0" xr:uid="{00000000-0006-0000-0500-00002D000000}">
      <text>
        <r>
          <rPr>
            <sz val="9"/>
            <color indexed="81"/>
            <rFont val="Tahoma"/>
            <family val="2"/>
          </rPr>
          <t>Caso queira apagar, selecione a célula e pressione DEL.</t>
        </r>
      </text>
    </comment>
    <comment ref="D31" authorId="0" shapeId="0" xr:uid="{00000000-0006-0000-0500-00002E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2" authorId="0" shapeId="0" xr:uid="{00000000-0006-0000-0500-00002F000000}">
      <text>
        <r>
          <rPr>
            <sz val="9"/>
            <color indexed="81"/>
            <rFont val="Tahoma"/>
            <family val="2"/>
          </rPr>
          <t>Caso queira apagar, selecione a célula e pressione DEL.</t>
        </r>
      </text>
    </comment>
    <comment ref="C32" authorId="0" shapeId="0" xr:uid="{00000000-0006-0000-0500-000030000000}">
      <text>
        <r>
          <rPr>
            <sz val="9"/>
            <color indexed="81"/>
            <rFont val="Tahoma"/>
            <family val="2"/>
          </rPr>
          <t>Caso queira apagar, selecione a célula e pressione DEL.</t>
        </r>
      </text>
    </comment>
    <comment ref="D32" authorId="0" shapeId="0" xr:uid="{00000000-0006-0000-0500-000031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3" authorId="0" shapeId="0" xr:uid="{00000000-0006-0000-0500-000032000000}">
      <text>
        <r>
          <rPr>
            <sz val="9"/>
            <color indexed="81"/>
            <rFont val="Tahoma"/>
            <family val="2"/>
          </rPr>
          <t>Caso queira apagar, selecione a célula e pressione DEL.</t>
        </r>
      </text>
    </comment>
    <comment ref="C33" authorId="0" shapeId="0" xr:uid="{00000000-0006-0000-0500-000033000000}">
      <text>
        <r>
          <rPr>
            <sz val="9"/>
            <color indexed="81"/>
            <rFont val="Tahoma"/>
            <family val="2"/>
          </rPr>
          <t>Caso queira apagar, selecione a célula e pressione DEL.</t>
        </r>
      </text>
    </comment>
    <comment ref="D33" authorId="0" shapeId="0" xr:uid="{00000000-0006-0000-0500-000034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4" authorId="0" shapeId="0" xr:uid="{00000000-0006-0000-0500-000035000000}">
      <text>
        <r>
          <rPr>
            <sz val="9"/>
            <color indexed="81"/>
            <rFont val="Tahoma"/>
            <family val="2"/>
          </rPr>
          <t>Caso queira apagar, selecione a célula e pressione DEL.</t>
        </r>
      </text>
    </comment>
    <comment ref="C34" authorId="0" shapeId="0" xr:uid="{00000000-0006-0000-0500-000036000000}">
      <text>
        <r>
          <rPr>
            <sz val="9"/>
            <color indexed="81"/>
            <rFont val="Tahoma"/>
            <family val="2"/>
          </rPr>
          <t>Caso queira apagar, selecione a célula e pressione DEL.</t>
        </r>
      </text>
    </comment>
    <comment ref="D34" authorId="0" shapeId="0" xr:uid="{00000000-0006-0000-0500-000037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5" authorId="0" shapeId="0" xr:uid="{00000000-0006-0000-0500-000038000000}">
      <text>
        <r>
          <rPr>
            <sz val="9"/>
            <color indexed="81"/>
            <rFont val="Tahoma"/>
            <family val="2"/>
          </rPr>
          <t>Caso queira apagar, selecione a célula e pressione DEL.</t>
        </r>
      </text>
    </comment>
    <comment ref="C35" authorId="0" shapeId="0" xr:uid="{00000000-0006-0000-0500-000039000000}">
      <text>
        <r>
          <rPr>
            <sz val="9"/>
            <color indexed="81"/>
            <rFont val="Tahoma"/>
            <family val="2"/>
          </rPr>
          <t>Caso queira apagar, selecione a célula e pressione DEL.</t>
        </r>
      </text>
    </comment>
    <comment ref="D35" authorId="0" shapeId="0" xr:uid="{00000000-0006-0000-0500-00003A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6" authorId="0" shapeId="0" xr:uid="{00000000-0006-0000-0500-00003B000000}">
      <text>
        <r>
          <rPr>
            <sz val="9"/>
            <color indexed="81"/>
            <rFont val="Tahoma"/>
            <family val="2"/>
          </rPr>
          <t>Caso queira apagar, selecione a célula e pressione DEL.</t>
        </r>
      </text>
    </comment>
    <comment ref="C36" authorId="0" shapeId="0" xr:uid="{00000000-0006-0000-0500-00003C000000}">
      <text>
        <r>
          <rPr>
            <sz val="9"/>
            <color indexed="81"/>
            <rFont val="Tahoma"/>
            <family val="2"/>
          </rPr>
          <t>Caso queira apagar, selecione a célula e pressione DEL.</t>
        </r>
      </text>
    </comment>
    <comment ref="D36" authorId="0" shapeId="0" xr:uid="{00000000-0006-0000-0500-00003D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7" authorId="0" shapeId="0" xr:uid="{00000000-0006-0000-0500-00003E000000}">
      <text>
        <r>
          <rPr>
            <sz val="9"/>
            <color indexed="81"/>
            <rFont val="Tahoma"/>
            <family val="2"/>
          </rPr>
          <t>Caso queira apagar, selecione a célula e pressione DEL.</t>
        </r>
      </text>
    </comment>
    <comment ref="C37" authorId="0" shapeId="0" xr:uid="{00000000-0006-0000-0500-00003F000000}">
      <text>
        <r>
          <rPr>
            <sz val="9"/>
            <color indexed="81"/>
            <rFont val="Tahoma"/>
            <family val="2"/>
          </rPr>
          <t>Caso queira apagar, selecione a célula e pressione DEL.</t>
        </r>
      </text>
    </comment>
    <comment ref="D37" authorId="0" shapeId="0" xr:uid="{00000000-0006-0000-0500-000040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8" authorId="0" shapeId="0" xr:uid="{00000000-0006-0000-0500-000041000000}">
      <text>
        <r>
          <rPr>
            <sz val="9"/>
            <color indexed="81"/>
            <rFont val="Tahoma"/>
            <family val="2"/>
          </rPr>
          <t>Caso queira apagar, selecione a célula e pressione DEL.</t>
        </r>
      </text>
    </comment>
    <comment ref="C38" authorId="0" shapeId="0" xr:uid="{00000000-0006-0000-0500-000042000000}">
      <text>
        <r>
          <rPr>
            <sz val="9"/>
            <color indexed="81"/>
            <rFont val="Tahoma"/>
            <family val="2"/>
          </rPr>
          <t>Caso queira apagar, selecione a célula e pressione DEL.</t>
        </r>
      </text>
    </comment>
    <comment ref="D38" authorId="0" shapeId="0" xr:uid="{00000000-0006-0000-0500-000043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9" authorId="0" shapeId="0" xr:uid="{00000000-0006-0000-0500-000044000000}">
      <text>
        <r>
          <rPr>
            <sz val="9"/>
            <color indexed="81"/>
            <rFont val="Tahoma"/>
            <family val="2"/>
          </rPr>
          <t>Caso queira apagar, selecione a célula e pressione DEL.</t>
        </r>
      </text>
    </comment>
    <comment ref="C39" authorId="0" shapeId="0" xr:uid="{00000000-0006-0000-0500-000045000000}">
      <text>
        <r>
          <rPr>
            <sz val="9"/>
            <color indexed="81"/>
            <rFont val="Tahoma"/>
            <family val="2"/>
          </rPr>
          <t>Caso queira apagar, selecione a célula e pressione DEL.</t>
        </r>
      </text>
    </comment>
    <comment ref="D39" authorId="0" shapeId="0" xr:uid="{00000000-0006-0000-0500-000046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0" authorId="0" shapeId="0" xr:uid="{00000000-0006-0000-0500-000047000000}">
      <text>
        <r>
          <rPr>
            <sz val="9"/>
            <color indexed="81"/>
            <rFont val="Tahoma"/>
            <family val="2"/>
          </rPr>
          <t>Caso queira apagar, selecione a célula e pressione DEL.</t>
        </r>
      </text>
    </comment>
    <comment ref="C40" authorId="0" shapeId="0" xr:uid="{00000000-0006-0000-0500-000048000000}">
      <text>
        <r>
          <rPr>
            <sz val="9"/>
            <color indexed="81"/>
            <rFont val="Tahoma"/>
            <family val="2"/>
          </rPr>
          <t>Caso queira apagar, selecione a célula e pressione DEL.</t>
        </r>
      </text>
    </comment>
    <comment ref="D40" authorId="0" shapeId="0" xr:uid="{00000000-0006-0000-0500-000049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1" authorId="0" shapeId="0" xr:uid="{00000000-0006-0000-0500-00004A000000}">
      <text>
        <r>
          <rPr>
            <sz val="9"/>
            <color indexed="81"/>
            <rFont val="Tahoma"/>
            <family val="2"/>
          </rPr>
          <t>Caso queira apagar, selecione a célula e pressione DEL.</t>
        </r>
      </text>
    </comment>
    <comment ref="C41" authorId="0" shapeId="0" xr:uid="{00000000-0006-0000-0500-00004B000000}">
      <text>
        <r>
          <rPr>
            <sz val="9"/>
            <color indexed="81"/>
            <rFont val="Tahoma"/>
            <family val="2"/>
          </rPr>
          <t>Caso queira apagar, selecione a célula e pressione DEL.</t>
        </r>
      </text>
    </comment>
    <comment ref="D41" authorId="0" shapeId="0" xr:uid="{00000000-0006-0000-0500-00004C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2" authorId="0" shapeId="0" xr:uid="{00000000-0006-0000-0500-00004D000000}">
      <text>
        <r>
          <rPr>
            <sz val="9"/>
            <color indexed="81"/>
            <rFont val="Tahoma"/>
            <family val="2"/>
          </rPr>
          <t>Caso queira apagar, selecione a célula e pressione DEL.</t>
        </r>
      </text>
    </comment>
    <comment ref="C42" authorId="0" shapeId="0" xr:uid="{00000000-0006-0000-0500-00004E000000}">
      <text>
        <r>
          <rPr>
            <sz val="9"/>
            <color indexed="81"/>
            <rFont val="Tahoma"/>
            <family val="2"/>
          </rPr>
          <t>Caso queira apagar, selecione a célula e pressione DEL.</t>
        </r>
      </text>
    </comment>
    <comment ref="D42" authorId="0" shapeId="0" xr:uid="{00000000-0006-0000-0500-00004F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3" authorId="0" shapeId="0" xr:uid="{00000000-0006-0000-0500-000050000000}">
      <text>
        <r>
          <rPr>
            <sz val="9"/>
            <color indexed="81"/>
            <rFont val="Tahoma"/>
            <family val="2"/>
          </rPr>
          <t>Caso queira apagar, selecione a célula e pressione DEL.</t>
        </r>
      </text>
    </comment>
    <comment ref="C43" authorId="0" shapeId="0" xr:uid="{00000000-0006-0000-0500-000051000000}">
      <text>
        <r>
          <rPr>
            <sz val="9"/>
            <color indexed="81"/>
            <rFont val="Tahoma"/>
            <family val="2"/>
          </rPr>
          <t>Caso queira apagar, selecione a célula e pressione DEL.</t>
        </r>
      </text>
    </comment>
    <comment ref="D43" authorId="0" shapeId="0" xr:uid="{00000000-0006-0000-0500-000052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4" authorId="0" shapeId="0" xr:uid="{00000000-0006-0000-0500-000053000000}">
      <text>
        <r>
          <rPr>
            <sz val="9"/>
            <color indexed="81"/>
            <rFont val="Tahoma"/>
            <family val="2"/>
          </rPr>
          <t>Caso queira apagar, selecione a célula e pressione DEL.</t>
        </r>
      </text>
    </comment>
    <comment ref="C44" authorId="0" shapeId="0" xr:uid="{00000000-0006-0000-0500-000054000000}">
      <text>
        <r>
          <rPr>
            <sz val="9"/>
            <color indexed="81"/>
            <rFont val="Tahoma"/>
            <family val="2"/>
          </rPr>
          <t>Caso queira apagar, selecione a célula e pressione DEL.</t>
        </r>
      </text>
    </comment>
    <comment ref="D44" authorId="0" shapeId="0" xr:uid="{00000000-0006-0000-0500-000055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5" authorId="0" shapeId="0" xr:uid="{00000000-0006-0000-0500-000056000000}">
      <text>
        <r>
          <rPr>
            <sz val="9"/>
            <color indexed="81"/>
            <rFont val="Tahoma"/>
            <family val="2"/>
          </rPr>
          <t>Caso queira apagar, selecione a célula e pressione DEL.</t>
        </r>
      </text>
    </comment>
    <comment ref="C45" authorId="0" shapeId="0" xr:uid="{00000000-0006-0000-0500-000057000000}">
      <text>
        <r>
          <rPr>
            <sz val="9"/>
            <color indexed="81"/>
            <rFont val="Tahoma"/>
            <family val="2"/>
          </rPr>
          <t>Caso queira apagar, selecione a célula e pressione DEL.</t>
        </r>
      </text>
    </comment>
    <comment ref="D45" authorId="0" shapeId="0" xr:uid="{00000000-0006-0000-0500-000058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6" authorId="0" shapeId="0" xr:uid="{00000000-0006-0000-0500-000059000000}">
      <text>
        <r>
          <rPr>
            <sz val="9"/>
            <color indexed="81"/>
            <rFont val="Tahoma"/>
            <family val="2"/>
          </rPr>
          <t>Caso queira apagar, selecione a célula e pressione DEL.</t>
        </r>
      </text>
    </comment>
    <comment ref="C46" authorId="0" shapeId="0" xr:uid="{00000000-0006-0000-0500-00005A000000}">
      <text>
        <r>
          <rPr>
            <sz val="9"/>
            <color indexed="81"/>
            <rFont val="Tahoma"/>
            <family val="2"/>
          </rPr>
          <t>Caso queira apagar, selecione a célula e pressione DEL.</t>
        </r>
      </text>
    </comment>
    <comment ref="D46" authorId="0" shapeId="0" xr:uid="{00000000-0006-0000-0500-00005B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7" authorId="0" shapeId="0" xr:uid="{00000000-0006-0000-0500-00005C000000}">
      <text>
        <r>
          <rPr>
            <sz val="9"/>
            <color indexed="81"/>
            <rFont val="Tahoma"/>
            <family val="2"/>
          </rPr>
          <t>Caso queira apagar, selecione a célula e pressione DEL.</t>
        </r>
      </text>
    </comment>
    <comment ref="C47" authorId="0" shapeId="0" xr:uid="{00000000-0006-0000-0500-00005D000000}">
      <text>
        <r>
          <rPr>
            <sz val="9"/>
            <color indexed="81"/>
            <rFont val="Tahoma"/>
            <family val="2"/>
          </rPr>
          <t>Caso queira apagar, selecione a célula e pressione DEL.</t>
        </r>
      </text>
    </comment>
    <comment ref="D47" authorId="0" shapeId="0" xr:uid="{00000000-0006-0000-0500-00005E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8" authorId="0" shapeId="0" xr:uid="{00000000-0006-0000-0500-00005F000000}">
      <text>
        <r>
          <rPr>
            <sz val="9"/>
            <color indexed="81"/>
            <rFont val="Tahoma"/>
            <family val="2"/>
          </rPr>
          <t>Caso queira apagar, selecione a célula e pressione DEL.</t>
        </r>
      </text>
    </comment>
    <comment ref="C48" authorId="0" shapeId="0" xr:uid="{00000000-0006-0000-0500-000060000000}">
      <text>
        <r>
          <rPr>
            <sz val="9"/>
            <color indexed="81"/>
            <rFont val="Tahoma"/>
            <family val="2"/>
          </rPr>
          <t>Caso queira apagar, selecione a célula e pressione DEL.</t>
        </r>
      </text>
    </comment>
    <comment ref="D48" authorId="0" shapeId="0" xr:uid="{00000000-0006-0000-0500-000061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49" authorId="0" shapeId="0" xr:uid="{00000000-0006-0000-0500-000062000000}">
      <text>
        <r>
          <rPr>
            <sz val="9"/>
            <color indexed="81"/>
            <rFont val="Tahoma"/>
            <family val="2"/>
          </rPr>
          <t>Caso queira apagar, selecione a célula e pressione DEL.</t>
        </r>
      </text>
    </comment>
    <comment ref="C49" authorId="0" shapeId="0" xr:uid="{00000000-0006-0000-0500-000063000000}">
      <text>
        <r>
          <rPr>
            <sz val="9"/>
            <color indexed="81"/>
            <rFont val="Tahoma"/>
            <family val="2"/>
          </rPr>
          <t>Caso queira apagar, selecione a célula e pressione DEL.</t>
        </r>
      </text>
    </comment>
    <comment ref="D49" authorId="0" shapeId="0" xr:uid="{00000000-0006-0000-0500-000064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0" authorId="0" shapeId="0" xr:uid="{00000000-0006-0000-0500-000065000000}">
      <text>
        <r>
          <rPr>
            <sz val="9"/>
            <color indexed="81"/>
            <rFont val="Tahoma"/>
            <family val="2"/>
          </rPr>
          <t>Caso queira apagar, selecione a célula e pressione DEL.</t>
        </r>
      </text>
    </comment>
    <comment ref="C50" authorId="0" shapeId="0" xr:uid="{00000000-0006-0000-0500-000066000000}">
      <text>
        <r>
          <rPr>
            <sz val="9"/>
            <color indexed="81"/>
            <rFont val="Tahoma"/>
            <family val="2"/>
          </rPr>
          <t>Caso queira apagar, selecione a célula e pressione DEL.</t>
        </r>
      </text>
    </comment>
    <comment ref="D50" authorId="0" shapeId="0" xr:uid="{00000000-0006-0000-0500-000067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1" authorId="0" shapeId="0" xr:uid="{00000000-0006-0000-0500-000068000000}">
      <text>
        <r>
          <rPr>
            <sz val="9"/>
            <color indexed="81"/>
            <rFont val="Tahoma"/>
            <family val="2"/>
          </rPr>
          <t>Caso queira apagar, selecione a célula e pressione DEL.</t>
        </r>
      </text>
    </comment>
    <comment ref="C51" authorId="0" shapeId="0" xr:uid="{00000000-0006-0000-0500-000069000000}">
      <text>
        <r>
          <rPr>
            <sz val="9"/>
            <color indexed="81"/>
            <rFont val="Tahoma"/>
            <family val="2"/>
          </rPr>
          <t>Caso queira apagar, selecione a célula e pressione DEL.</t>
        </r>
      </text>
    </comment>
    <comment ref="D51" authorId="0" shapeId="0" xr:uid="{00000000-0006-0000-0500-00006A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2" authorId="0" shapeId="0" xr:uid="{00000000-0006-0000-0500-00006B000000}">
      <text>
        <r>
          <rPr>
            <sz val="9"/>
            <color indexed="81"/>
            <rFont val="Tahoma"/>
            <family val="2"/>
          </rPr>
          <t>Caso queira apagar, selecione a célula e pressione DEL.</t>
        </r>
      </text>
    </comment>
    <comment ref="C52" authorId="0" shapeId="0" xr:uid="{00000000-0006-0000-0500-00006C000000}">
      <text>
        <r>
          <rPr>
            <sz val="9"/>
            <color indexed="81"/>
            <rFont val="Tahoma"/>
            <family val="2"/>
          </rPr>
          <t>Caso queira apagar, selecione a célula e pressione DEL.</t>
        </r>
      </text>
    </comment>
    <comment ref="D52" authorId="0" shapeId="0" xr:uid="{00000000-0006-0000-0500-00006D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3" authorId="0" shapeId="0" xr:uid="{00000000-0006-0000-0500-00006E000000}">
      <text>
        <r>
          <rPr>
            <sz val="9"/>
            <color indexed="81"/>
            <rFont val="Tahoma"/>
            <family val="2"/>
          </rPr>
          <t>Caso queira apagar, selecione a célula e pressione DEL.</t>
        </r>
      </text>
    </comment>
    <comment ref="C53" authorId="0" shapeId="0" xr:uid="{00000000-0006-0000-0500-00006F000000}">
      <text>
        <r>
          <rPr>
            <sz val="9"/>
            <color indexed="81"/>
            <rFont val="Tahoma"/>
            <family val="2"/>
          </rPr>
          <t>Caso queira apagar, selecione a célula e pressione DEL.</t>
        </r>
      </text>
    </comment>
    <comment ref="D53" authorId="0" shapeId="0" xr:uid="{00000000-0006-0000-0500-000070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4" authorId="0" shapeId="0" xr:uid="{00000000-0006-0000-0500-000071000000}">
      <text>
        <r>
          <rPr>
            <sz val="9"/>
            <color indexed="81"/>
            <rFont val="Tahoma"/>
            <family val="2"/>
          </rPr>
          <t>Caso queira apagar, selecione a célula e pressione DEL.</t>
        </r>
      </text>
    </comment>
    <comment ref="C54" authorId="0" shapeId="0" xr:uid="{00000000-0006-0000-0500-000072000000}">
      <text>
        <r>
          <rPr>
            <sz val="9"/>
            <color indexed="81"/>
            <rFont val="Tahoma"/>
            <family val="2"/>
          </rPr>
          <t>Caso queira apagar, selecione a célula e pressione DEL.</t>
        </r>
      </text>
    </comment>
    <comment ref="D54" authorId="0" shapeId="0" xr:uid="{00000000-0006-0000-0500-000073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5" authorId="0" shapeId="0" xr:uid="{00000000-0006-0000-0500-000074000000}">
      <text>
        <r>
          <rPr>
            <sz val="9"/>
            <color indexed="81"/>
            <rFont val="Tahoma"/>
            <family val="2"/>
          </rPr>
          <t>Caso queira apagar, selecione a célula e pressione DEL.</t>
        </r>
      </text>
    </comment>
    <comment ref="C55" authorId="0" shapeId="0" xr:uid="{00000000-0006-0000-0500-000075000000}">
      <text>
        <r>
          <rPr>
            <sz val="9"/>
            <color indexed="81"/>
            <rFont val="Tahoma"/>
            <family val="2"/>
          </rPr>
          <t>Caso queira apagar, selecione a célula e pressione DEL.</t>
        </r>
      </text>
    </comment>
    <comment ref="D55" authorId="0" shapeId="0" xr:uid="{00000000-0006-0000-0500-000076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6" authorId="0" shapeId="0" xr:uid="{00000000-0006-0000-0500-000077000000}">
      <text>
        <r>
          <rPr>
            <sz val="9"/>
            <color indexed="81"/>
            <rFont val="Tahoma"/>
            <family val="2"/>
          </rPr>
          <t>Caso queira apagar, selecione a célula e pressione DEL.</t>
        </r>
      </text>
    </comment>
    <comment ref="C56" authorId="0" shapeId="0" xr:uid="{00000000-0006-0000-0500-000078000000}">
      <text>
        <r>
          <rPr>
            <sz val="9"/>
            <color indexed="81"/>
            <rFont val="Tahoma"/>
            <family val="2"/>
          </rPr>
          <t>Caso queira apagar, selecione a célula e pressione DEL.</t>
        </r>
      </text>
    </comment>
    <comment ref="D56" authorId="0" shapeId="0" xr:uid="{00000000-0006-0000-0500-000079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7" authorId="0" shapeId="0" xr:uid="{00000000-0006-0000-0500-00007A000000}">
      <text>
        <r>
          <rPr>
            <sz val="9"/>
            <color indexed="81"/>
            <rFont val="Tahoma"/>
            <family val="2"/>
          </rPr>
          <t>Caso queira apagar, selecione a célula e pressione DEL.</t>
        </r>
      </text>
    </comment>
    <comment ref="C57" authorId="0" shapeId="0" xr:uid="{00000000-0006-0000-0500-00007B000000}">
      <text>
        <r>
          <rPr>
            <sz val="9"/>
            <color indexed="81"/>
            <rFont val="Tahoma"/>
            <family val="2"/>
          </rPr>
          <t>Caso queira apagar, selecione a célula e pressione DEL.</t>
        </r>
      </text>
    </comment>
    <comment ref="D57" authorId="0" shapeId="0" xr:uid="{00000000-0006-0000-0500-00007C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8" authorId="0" shapeId="0" xr:uid="{00000000-0006-0000-0500-00007D000000}">
      <text>
        <r>
          <rPr>
            <sz val="9"/>
            <color indexed="81"/>
            <rFont val="Tahoma"/>
            <family val="2"/>
          </rPr>
          <t>Caso queira apagar, selecione a célula e pressione DEL.</t>
        </r>
      </text>
    </comment>
    <comment ref="C58" authorId="0" shapeId="0" xr:uid="{00000000-0006-0000-0500-00007E000000}">
      <text>
        <r>
          <rPr>
            <sz val="9"/>
            <color indexed="81"/>
            <rFont val="Tahoma"/>
            <family val="2"/>
          </rPr>
          <t>Caso queira apagar, selecione a célula e pressione DEL.</t>
        </r>
      </text>
    </comment>
    <comment ref="D58" authorId="0" shapeId="0" xr:uid="{00000000-0006-0000-0500-00007F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59" authorId="0" shapeId="0" xr:uid="{00000000-0006-0000-0500-000080000000}">
      <text>
        <r>
          <rPr>
            <sz val="9"/>
            <color indexed="81"/>
            <rFont val="Tahoma"/>
            <family val="2"/>
          </rPr>
          <t>Caso queira apagar, selecione a célula e pressione DEL.</t>
        </r>
      </text>
    </comment>
    <comment ref="C59" authorId="0" shapeId="0" xr:uid="{00000000-0006-0000-0500-000081000000}">
      <text>
        <r>
          <rPr>
            <sz val="9"/>
            <color indexed="81"/>
            <rFont val="Tahoma"/>
            <family val="2"/>
          </rPr>
          <t>Caso queira apagar, selecione a célula e pressione DEL.</t>
        </r>
      </text>
    </comment>
    <comment ref="D59" authorId="0" shapeId="0" xr:uid="{00000000-0006-0000-0500-000082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0" authorId="0" shapeId="0" xr:uid="{00000000-0006-0000-0500-000083000000}">
      <text>
        <r>
          <rPr>
            <sz val="9"/>
            <color indexed="81"/>
            <rFont val="Tahoma"/>
            <family val="2"/>
          </rPr>
          <t>Caso queira apagar, selecione a célula e pressione DEL.</t>
        </r>
      </text>
    </comment>
    <comment ref="C60" authorId="0" shapeId="0" xr:uid="{00000000-0006-0000-0500-000084000000}">
      <text>
        <r>
          <rPr>
            <sz val="9"/>
            <color indexed="81"/>
            <rFont val="Tahoma"/>
            <family val="2"/>
          </rPr>
          <t>Caso queira apagar, selecione a célula e pressione DEL.</t>
        </r>
      </text>
    </comment>
    <comment ref="D60" authorId="0" shapeId="0" xr:uid="{00000000-0006-0000-0500-000085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1" authorId="0" shapeId="0" xr:uid="{00000000-0006-0000-0500-000086000000}">
      <text>
        <r>
          <rPr>
            <sz val="9"/>
            <color indexed="81"/>
            <rFont val="Tahoma"/>
            <family val="2"/>
          </rPr>
          <t>Caso queira apagar, selecione a célula e pressione DEL.</t>
        </r>
      </text>
    </comment>
    <comment ref="C61" authorId="0" shapeId="0" xr:uid="{00000000-0006-0000-0500-000087000000}">
      <text>
        <r>
          <rPr>
            <sz val="9"/>
            <color indexed="81"/>
            <rFont val="Tahoma"/>
            <family val="2"/>
          </rPr>
          <t>Caso queira apagar, selecione a célula e pressione DEL.</t>
        </r>
      </text>
    </comment>
    <comment ref="D61" authorId="0" shapeId="0" xr:uid="{00000000-0006-0000-0500-000088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2" authorId="0" shapeId="0" xr:uid="{00000000-0006-0000-0500-000089000000}">
      <text>
        <r>
          <rPr>
            <sz val="9"/>
            <color indexed="81"/>
            <rFont val="Tahoma"/>
            <family val="2"/>
          </rPr>
          <t>Caso queira apagar, selecione a célula e pressione DEL.</t>
        </r>
      </text>
    </comment>
    <comment ref="C62" authorId="0" shapeId="0" xr:uid="{00000000-0006-0000-0500-00008A000000}">
      <text>
        <r>
          <rPr>
            <sz val="9"/>
            <color indexed="81"/>
            <rFont val="Tahoma"/>
            <family val="2"/>
          </rPr>
          <t>Caso queira apagar, selecione a célula e pressione DEL.</t>
        </r>
      </text>
    </comment>
    <comment ref="D62" authorId="0" shapeId="0" xr:uid="{00000000-0006-0000-0500-00008B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3" authorId="0" shapeId="0" xr:uid="{00000000-0006-0000-0500-00008C000000}">
      <text>
        <r>
          <rPr>
            <sz val="9"/>
            <color indexed="81"/>
            <rFont val="Tahoma"/>
            <family val="2"/>
          </rPr>
          <t>Caso queira apagar, selecione a célula e pressione DEL.</t>
        </r>
      </text>
    </comment>
    <comment ref="C63" authorId="0" shapeId="0" xr:uid="{00000000-0006-0000-0500-00008D000000}">
      <text>
        <r>
          <rPr>
            <sz val="9"/>
            <color indexed="81"/>
            <rFont val="Tahoma"/>
            <family val="2"/>
          </rPr>
          <t>Caso queira apagar, selecione a célula e pressione DEL.</t>
        </r>
      </text>
    </comment>
    <comment ref="D63" authorId="0" shapeId="0" xr:uid="{00000000-0006-0000-0500-00008E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4" authorId="0" shapeId="0" xr:uid="{00000000-0006-0000-0500-00008F000000}">
      <text>
        <r>
          <rPr>
            <sz val="9"/>
            <color indexed="81"/>
            <rFont val="Tahoma"/>
            <family val="2"/>
          </rPr>
          <t>Caso queira apagar, selecione a célula e pressione DEL.</t>
        </r>
      </text>
    </comment>
    <comment ref="C64" authorId="0" shapeId="0" xr:uid="{00000000-0006-0000-0500-000090000000}">
      <text>
        <r>
          <rPr>
            <sz val="9"/>
            <color indexed="81"/>
            <rFont val="Tahoma"/>
            <family val="2"/>
          </rPr>
          <t>Caso queira apagar, selecione a célula e pressione DEL.</t>
        </r>
      </text>
    </comment>
    <comment ref="D64" authorId="0" shapeId="0" xr:uid="{00000000-0006-0000-0500-000091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5" authorId="0" shapeId="0" xr:uid="{00000000-0006-0000-0500-000092000000}">
      <text>
        <r>
          <rPr>
            <sz val="9"/>
            <color indexed="81"/>
            <rFont val="Tahoma"/>
            <family val="2"/>
          </rPr>
          <t>Caso queira apagar, selecione a célula e pressione DEL.</t>
        </r>
      </text>
    </comment>
    <comment ref="C65" authorId="0" shapeId="0" xr:uid="{00000000-0006-0000-0500-000093000000}">
      <text>
        <r>
          <rPr>
            <sz val="9"/>
            <color indexed="81"/>
            <rFont val="Tahoma"/>
            <family val="2"/>
          </rPr>
          <t>Caso queira apagar, selecione a célula e pressione DEL.</t>
        </r>
      </text>
    </comment>
    <comment ref="D65" authorId="0" shapeId="0" xr:uid="{00000000-0006-0000-0500-000094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6" authorId="0" shapeId="0" xr:uid="{00000000-0006-0000-0500-000095000000}">
      <text>
        <r>
          <rPr>
            <sz val="9"/>
            <color indexed="81"/>
            <rFont val="Tahoma"/>
            <family val="2"/>
          </rPr>
          <t>Caso queira apagar, selecione a célula e pressione DEL.</t>
        </r>
      </text>
    </comment>
    <comment ref="C66" authorId="0" shapeId="0" xr:uid="{00000000-0006-0000-0500-000096000000}">
      <text>
        <r>
          <rPr>
            <sz val="9"/>
            <color indexed="81"/>
            <rFont val="Tahoma"/>
            <family val="2"/>
          </rPr>
          <t>Caso queira apagar, selecione a célula e pressione DEL.</t>
        </r>
      </text>
    </comment>
    <comment ref="D66" authorId="0" shapeId="0" xr:uid="{00000000-0006-0000-0500-000097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7" authorId="0" shapeId="0" xr:uid="{00000000-0006-0000-0500-000098000000}">
      <text>
        <r>
          <rPr>
            <sz val="9"/>
            <color indexed="81"/>
            <rFont val="Tahoma"/>
            <family val="2"/>
          </rPr>
          <t>Caso queira apagar, selecione a célula e pressione DEL.</t>
        </r>
      </text>
    </comment>
    <comment ref="C67" authorId="0" shapeId="0" xr:uid="{00000000-0006-0000-0500-000099000000}">
      <text>
        <r>
          <rPr>
            <sz val="9"/>
            <color indexed="81"/>
            <rFont val="Tahoma"/>
            <family val="2"/>
          </rPr>
          <t>Caso queira apagar, selecione a célula e pressione DEL.</t>
        </r>
      </text>
    </comment>
    <comment ref="D67" authorId="0" shapeId="0" xr:uid="{00000000-0006-0000-0500-00009A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8" authorId="0" shapeId="0" xr:uid="{00000000-0006-0000-0500-00009B000000}">
      <text>
        <r>
          <rPr>
            <sz val="9"/>
            <color indexed="81"/>
            <rFont val="Tahoma"/>
            <family val="2"/>
          </rPr>
          <t>Caso queira apagar, selecione a célula e pressione DEL.</t>
        </r>
      </text>
    </comment>
    <comment ref="C68" authorId="0" shapeId="0" xr:uid="{00000000-0006-0000-0500-00009C000000}">
      <text>
        <r>
          <rPr>
            <sz val="9"/>
            <color indexed="81"/>
            <rFont val="Tahoma"/>
            <family val="2"/>
          </rPr>
          <t>Caso queira apagar, selecione a célula e pressione DEL.</t>
        </r>
      </text>
    </comment>
    <comment ref="D68" authorId="0" shapeId="0" xr:uid="{00000000-0006-0000-0500-00009D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69" authorId="0" shapeId="0" xr:uid="{00000000-0006-0000-0500-00009E000000}">
      <text>
        <r>
          <rPr>
            <sz val="9"/>
            <color indexed="81"/>
            <rFont val="Tahoma"/>
            <family val="2"/>
          </rPr>
          <t>Caso queira apagar, selecione a célula e pressione DEL.</t>
        </r>
      </text>
    </comment>
    <comment ref="C69" authorId="0" shapeId="0" xr:uid="{00000000-0006-0000-0500-00009F000000}">
      <text>
        <r>
          <rPr>
            <sz val="9"/>
            <color indexed="81"/>
            <rFont val="Tahoma"/>
            <family val="2"/>
          </rPr>
          <t>Caso queira apagar, selecione a célula e pressione DEL.</t>
        </r>
      </text>
    </comment>
    <comment ref="D69" authorId="0" shapeId="0" xr:uid="{00000000-0006-0000-0500-0000A0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0" authorId="0" shapeId="0" xr:uid="{00000000-0006-0000-0500-0000A1000000}">
      <text>
        <r>
          <rPr>
            <sz val="9"/>
            <color indexed="81"/>
            <rFont val="Tahoma"/>
            <family val="2"/>
          </rPr>
          <t>Caso queira apagar, selecione a célula e pressione DEL.</t>
        </r>
      </text>
    </comment>
    <comment ref="C70" authorId="0" shapeId="0" xr:uid="{00000000-0006-0000-0500-0000A2000000}">
      <text>
        <r>
          <rPr>
            <sz val="9"/>
            <color indexed="81"/>
            <rFont val="Tahoma"/>
            <family val="2"/>
          </rPr>
          <t>Caso queira apagar, selecione a célula e pressione DEL.</t>
        </r>
      </text>
    </comment>
    <comment ref="D70" authorId="0" shapeId="0" xr:uid="{00000000-0006-0000-0500-0000A3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1" authorId="0" shapeId="0" xr:uid="{00000000-0006-0000-0500-0000A4000000}">
      <text>
        <r>
          <rPr>
            <sz val="9"/>
            <color indexed="81"/>
            <rFont val="Tahoma"/>
            <family val="2"/>
          </rPr>
          <t>Caso queira apagar, selecione a célula e pressione DEL.</t>
        </r>
      </text>
    </comment>
    <comment ref="C71" authorId="0" shapeId="0" xr:uid="{00000000-0006-0000-0500-0000A5000000}">
      <text>
        <r>
          <rPr>
            <sz val="9"/>
            <color indexed="81"/>
            <rFont val="Tahoma"/>
            <family val="2"/>
          </rPr>
          <t>Caso queira apagar, selecione a célula e pressione DEL.</t>
        </r>
      </text>
    </comment>
    <comment ref="D71" authorId="0" shapeId="0" xr:uid="{00000000-0006-0000-0500-0000A6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2" authorId="0" shapeId="0" xr:uid="{00000000-0006-0000-0500-0000A7000000}">
      <text>
        <r>
          <rPr>
            <sz val="9"/>
            <color indexed="81"/>
            <rFont val="Tahoma"/>
            <family val="2"/>
          </rPr>
          <t>Caso queira apagar, selecione a célula e pressione DEL.</t>
        </r>
      </text>
    </comment>
    <comment ref="C72" authorId="0" shapeId="0" xr:uid="{00000000-0006-0000-0500-0000A8000000}">
      <text>
        <r>
          <rPr>
            <sz val="9"/>
            <color indexed="81"/>
            <rFont val="Tahoma"/>
            <family val="2"/>
          </rPr>
          <t>Caso queira apagar, selecione a célula e pressione DEL.</t>
        </r>
      </text>
    </comment>
    <comment ref="D72" authorId="0" shapeId="0" xr:uid="{00000000-0006-0000-0500-0000A9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3" authorId="0" shapeId="0" xr:uid="{00000000-0006-0000-0500-0000AA000000}">
      <text>
        <r>
          <rPr>
            <sz val="9"/>
            <color indexed="81"/>
            <rFont val="Tahoma"/>
            <family val="2"/>
          </rPr>
          <t>Caso queira apagar, selecione a célula e pressione DEL.</t>
        </r>
      </text>
    </comment>
    <comment ref="C73" authorId="0" shapeId="0" xr:uid="{00000000-0006-0000-0500-0000AB000000}">
      <text>
        <r>
          <rPr>
            <sz val="9"/>
            <color indexed="81"/>
            <rFont val="Tahoma"/>
            <family val="2"/>
          </rPr>
          <t>Caso queira apagar, selecione a célula e pressione DEL.</t>
        </r>
      </text>
    </comment>
    <comment ref="D73" authorId="0" shapeId="0" xr:uid="{00000000-0006-0000-0500-0000AC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4" authorId="0" shapeId="0" xr:uid="{00000000-0006-0000-0500-0000AD000000}">
      <text>
        <r>
          <rPr>
            <sz val="9"/>
            <color indexed="81"/>
            <rFont val="Tahoma"/>
            <family val="2"/>
          </rPr>
          <t>Caso queira apagar, selecione a célula e pressione DEL.</t>
        </r>
      </text>
    </comment>
    <comment ref="C74" authorId="0" shapeId="0" xr:uid="{00000000-0006-0000-0500-0000AE000000}">
      <text>
        <r>
          <rPr>
            <sz val="9"/>
            <color indexed="81"/>
            <rFont val="Tahoma"/>
            <family val="2"/>
          </rPr>
          <t>Caso queira apagar, selecione a célula e pressione DEL.</t>
        </r>
      </text>
    </comment>
    <comment ref="D74" authorId="0" shapeId="0" xr:uid="{00000000-0006-0000-0500-0000AF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5" authorId="0" shapeId="0" xr:uid="{00000000-0006-0000-0500-0000B0000000}">
      <text>
        <r>
          <rPr>
            <sz val="9"/>
            <color indexed="81"/>
            <rFont val="Tahoma"/>
            <family val="2"/>
          </rPr>
          <t>Caso queira apagar, selecione a célula e pressione DEL.</t>
        </r>
      </text>
    </comment>
    <comment ref="C75" authorId="0" shapeId="0" xr:uid="{00000000-0006-0000-0500-0000B1000000}">
      <text>
        <r>
          <rPr>
            <sz val="9"/>
            <color indexed="81"/>
            <rFont val="Tahoma"/>
            <family val="2"/>
          </rPr>
          <t>Caso queira apagar, selecione a célula e pressione DEL.</t>
        </r>
      </text>
    </comment>
    <comment ref="D75" authorId="0" shapeId="0" xr:uid="{00000000-0006-0000-0500-0000B2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6" authorId="0" shapeId="0" xr:uid="{00000000-0006-0000-0500-0000B3000000}">
      <text>
        <r>
          <rPr>
            <sz val="9"/>
            <color indexed="81"/>
            <rFont val="Tahoma"/>
            <family val="2"/>
          </rPr>
          <t>Caso queira apagar, selecione a célula e pressione DEL.</t>
        </r>
      </text>
    </comment>
    <comment ref="C76" authorId="0" shapeId="0" xr:uid="{00000000-0006-0000-0500-0000B4000000}">
      <text>
        <r>
          <rPr>
            <sz val="9"/>
            <color indexed="81"/>
            <rFont val="Tahoma"/>
            <family val="2"/>
          </rPr>
          <t>Caso queira apagar, selecione a célula e pressione DEL.</t>
        </r>
      </text>
    </comment>
    <comment ref="D76" authorId="0" shapeId="0" xr:uid="{00000000-0006-0000-0500-0000B5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7" authorId="0" shapeId="0" xr:uid="{00000000-0006-0000-0500-0000B6000000}">
      <text>
        <r>
          <rPr>
            <sz val="9"/>
            <color indexed="81"/>
            <rFont val="Tahoma"/>
            <family val="2"/>
          </rPr>
          <t>Caso queira apagar, selecione a célula e pressione DEL.</t>
        </r>
      </text>
    </comment>
    <comment ref="C77" authorId="0" shapeId="0" xr:uid="{00000000-0006-0000-0500-0000B7000000}">
      <text>
        <r>
          <rPr>
            <sz val="9"/>
            <color indexed="81"/>
            <rFont val="Tahoma"/>
            <family val="2"/>
          </rPr>
          <t>Caso queira apagar, selecione a célula e pressione DEL.</t>
        </r>
      </text>
    </comment>
    <comment ref="D77" authorId="0" shapeId="0" xr:uid="{00000000-0006-0000-0500-0000B8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8" authorId="0" shapeId="0" xr:uid="{00000000-0006-0000-0500-0000B9000000}">
      <text>
        <r>
          <rPr>
            <sz val="9"/>
            <color indexed="81"/>
            <rFont val="Tahoma"/>
            <family val="2"/>
          </rPr>
          <t>Caso queira apagar, selecione a célula e pressione DEL.</t>
        </r>
      </text>
    </comment>
    <comment ref="C78" authorId="0" shapeId="0" xr:uid="{00000000-0006-0000-0500-0000BA000000}">
      <text>
        <r>
          <rPr>
            <sz val="9"/>
            <color indexed="81"/>
            <rFont val="Tahoma"/>
            <family val="2"/>
          </rPr>
          <t>Caso queira apagar, selecione a célula e pressione DEL.</t>
        </r>
      </text>
    </comment>
    <comment ref="D78" authorId="0" shapeId="0" xr:uid="{00000000-0006-0000-0500-0000BB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79" authorId="0" shapeId="0" xr:uid="{00000000-0006-0000-0500-0000BC000000}">
      <text>
        <r>
          <rPr>
            <sz val="9"/>
            <color indexed="81"/>
            <rFont val="Tahoma"/>
            <family val="2"/>
          </rPr>
          <t>Caso queira apagar, selecione a célula e pressione DEL.</t>
        </r>
      </text>
    </comment>
    <comment ref="C79" authorId="0" shapeId="0" xr:uid="{00000000-0006-0000-0500-0000BD000000}">
      <text>
        <r>
          <rPr>
            <sz val="9"/>
            <color indexed="81"/>
            <rFont val="Tahoma"/>
            <family val="2"/>
          </rPr>
          <t>Caso queira apagar, selecione a célula e pressione DEL.</t>
        </r>
      </text>
    </comment>
    <comment ref="D79" authorId="0" shapeId="0" xr:uid="{00000000-0006-0000-0500-0000BE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0" authorId="0" shapeId="0" xr:uid="{00000000-0006-0000-0500-0000BF000000}">
      <text>
        <r>
          <rPr>
            <sz val="9"/>
            <color indexed="81"/>
            <rFont val="Tahoma"/>
            <family val="2"/>
          </rPr>
          <t>Caso queira apagar, selecione a célula e pressione DEL.</t>
        </r>
      </text>
    </comment>
    <comment ref="C80" authorId="0" shapeId="0" xr:uid="{00000000-0006-0000-0500-0000C0000000}">
      <text>
        <r>
          <rPr>
            <sz val="9"/>
            <color indexed="81"/>
            <rFont val="Tahoma"/>
            <family val="2"/>
          </rPr>
          <t>Caso queira apagar, selecione a célula e pressione DEL.</t>
        </r>
      </text>
    </comment>
    <comment ref="D80" authorId="0" shapeId="0" xr:uid="{00000000-0006-0000-0500-0000C1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1" authorId="0" shapeId="0" xr:uid="{00000000-0006-0000-0500-0000C2000000}">
      <text>
        <r>
          <rPr>
            <sz val="9"/>
            <color indexed="81"/>
            <rFont val="Tahoma"/>
            <family val="2"/>
          </rPr>
          <t>Caso queira apagar, selecione a célula e pressione DEL.</t>
        </r>
      </text>
    </comment>
    <comment ref="C81" authorId="0" shapeId="0" xr:uid="{00000000-0006-0000-0500-0000C3000000}">
      <text>
        <r>
          <rPr>
            <sz val="9"/>
            <color indexed="81"/>
            <rFont val="Tahoma"/>
            <family val="2"/>
          </rPr>
          <t>Caso queira apagar, selecione a célula e pressione DEL.</t>
        </r>
      </text>
    </comment>
    <comment ref="D81" authorId="0" shapeId="0" xr:uid="{00000000-0006-0000-0500-0000C4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2" authorId="0" shapeId="0" xr:uid="{00000000-0006-0000-0500-0000C5000000}">
      <text>
        <r>
          <rPr>
            <sz val="9"/>
            <color indexed="81"/>
            <rFont val="Tahoma"/>
            <family val="2"/>
          </rPr>
          <t>Caso queira apagar, selecione a célula e pressione DEL.</t>
        </r>
      </text>
    </comment>
    <comment ref="C82" authorId="0" shapeId="0" xr:uid="{00000000-0006-0000-0500-0000C6000000}">
      <text>
        <r>
          <rPr>
            <sz val="9"/>
            <color indexed="81"/>
            <rFont val="Tahoma"/>
            <family val="2"/>
          </rPr>
          <t>Caso queira apagar, selecione a célula e pressione DEL.</t>
        </r>
      </text>
    </comment>
    <comment ref="D82" authorId="0" shapeId="0" xr:uid="{00000000-0006-0000-0500-0000C7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3" authorId="0" shapeId="0" xr:uid="{00000000-0006-0000-0500-0000C8000000}">
      <text>
        <r>
          <rPr>
            <sz val="9"/>
            <color indexed="81"/>
            <rFont val="Tahoma"/>
            <family val="2"/>
          </rPr>
          <t>Caso queira apagar, selecione a célula e pressione DEL.</t>
        </r>
      </text>
    </comment>
    <comment ref="C83" authorId="0" shapeId="0" xr:uid="{00000000-0006-0000-0500-0000C9000000}">
      <text>
        <r>
          <rPr>
            <sz val="9"/>
            <color indexed="81"/>
            <rFont val="Tahoma"/>
            <family val="2"/>
          </rPr>
          <t>Caso queira apagar, selecione a célula e pressione DEL.</t>
        </r>
      </text>
    </comment>
    <comment ref="D83" authorId="0" shapeId="0" xr:uid="{00000000-0006-0000-0500-0000CA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4" authorId="0" shapeId="0" xr:uid="{00000000-0006-0000-0500-0000CB000000}">
      <text>
        <r>
          <rPr>
            <sz val="9"/>
            <color indexed="81"/>
            <rFont val="Tahoma"/>
            <family val="2"/>
          </rPr>
          <t>Caso queira apagar, selecione a célula e pressione DEL.</t>
        </r>
      </text>
    </comment>
    <comment ref="C84" authorId="0" shapeId="0" xr:uid="{00000000-0006-0000-0500-0000CC000000}">
      <text>
        <r>
          <rPr>
            <sz val="9"/>
            <color indexed="81"/>
            <rFont val="Tahoma"/>
            <family val="2"/>
          </rPr>
          <t>Caso queira apagar, selecione a célula e pressione DEL.</t>
        </r>
      </text>
    </comment>
    <comment ref="D84" authorId="0" shapeId="0" xr:uid="{00000000-0006-0000-0500-0000CD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5" authorId="0" shapeId="0" xr:uid="{00000000-0006-0000-0500-0000CE000000}">
      <text>
        <r>
          <rPr>
            <sz val="9"/>
            <color indexed="81"/>
            <rFont val="Tahoma"/>
            <family val="2"/>
          </rPr>
          <t>Caso queira apagar, selecione a célula e pressione DEL.</t>
        </r>
      </text>
    </comment>
    <comment ref="C85" authorId="0" shapeId="0" xr:uid="{00000000-0006-0000-0500-0000CF000000}">
      <text>
        <r>
          <rPr>
            <sz val="9"/>
            <color indexed="81"/>
            <rFont val="Tahoma"/>
            <family val="2"/>
          </rPr>
          <t>Caso queira apagar, selecione a célula e pressione DEL.</t>
        </r>
      </text>
    </comment>
    <comment ref="D85" authorId="0" shapeId="0" xr:uid="{00000000-0006-0000-0500-0000D0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6" authorId="0" shapeId="0" xr:uid="{00000000-0006-0000-0500-0000D1000000}">
      <text>
        <r>
          <rPr>
            <sz val="9"/>
            <color indexed="81"/>
            <rFont val="Tahoma"/>
            <family val="2"/>
          </rPr>
          <t>Caso queira apagar, selecione a célula e pressione DEL.</t>
        </r>
      </text>
    </comment>
    <comment ref="C86" authorId="0" shapeId="0" xr:uid="{00000000-0006-0000-0500-0000D2000000}">
      <text>
        <r>
          <rPr>
            <sz val="9"/>
            <color indexed="81"/>
            <rFont val="Tahoma"/>
            <family val="2"/>
          </rPr>
          <t>Caso queira apagar, selecione a célula e pressione DEL.</t>
        </r>
      </text>
    </comment>
    <comment ref="D86" authorId="0" shapeId="0" xr:uid="{00000000-0006-0000-0500-0000D3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7" authorId="0" shapeId="0" xr:uid="{00000000-0006-0000-0500-0000D4000000}">
      <text>
        <r>
          <rPr>
            <sz val="9"/>
            <color indexed="81"/>
            <rFont val="Tahoma"/>
            <family val="2"/>
          </rPr>
          <t>Caso queira apagar, selecione a célula e pressione DEL.</t>
        </r>
      </text>
    </comment>
    <comment ref="C87" authorId="0" shapeId="0" xr:uid="{00000000-0006-0000-0500-0000D5000000}">
      <text>
        <r>
          <rPr>
            <sz val="9"/>
            <color indexed="81"/>
            <rFont val="Tahoma"/>
            <family val="2"/>
          </rPr>
          <t>Caso queira apagar, selecione a célula e pressione DEL.</t>
        </r>
      </text>
    </comment>
    <comment ref="D87" authorId="0" shapeId="0" xr:uid="{00000000-0006-0000-0500-0000D6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8" authorId="0" shapeId="0" xr:uid="{00000000-0006-0000-0500-0000D7000000}">
      <text>
        <r>
          <rPr>
            <sz val="9"/>
            <color indexed="81"/>
            <rFont val="Tahoma"/>
            <family val="2"/>
          </rPr>
          <t>Caso queira apagar, selecione a célula e pressione DEL.</t>
        </r>
      </text>
    </comment>
    <comment ref="C88" authorId="0" shapeId="0" xr:uid="{00000000-0006-0000-0500-0000D8000000}">
      <text>
        <r>
          <rPr>
            <sz val="9"/>
            <color indexed="81"/>
            <rFont val="Tahoma"/>
            <family val="2"/>
          </rPr>
          <t>Caso queira apagar, selecione a célula e pressione DEL.</t>
        </r>
      </text>
    </comment>
    <comment ref="D88" authorId="0" shapeId="0" xr:uid="{00000000-0006-0000-0500-0000D9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89" authorId="0" shapeId="0" xr:uid="{00000000-0006-0000-0500-0000DA000000}">
      <text>
        <r>
          <rPr>
            <sz val="9"/>
            <color indexed="81"/>
            <rFont val="Tahoma"/>
            <family val="2"/>
          </rPr>
          <t>Caso queira apagar, selecione a célula e pressione DEL.</t>
        </r>
      </text>
    </comment>
    <comment ref="C89" authorId="0" shapeId="0" xr:uid="{00000000-0006-0000-0500-0000DB000000}">
      <text>
        <r>
          <rPr>
            <sz val="9"/>
            <color indexed="81"/>
            <rFont val="Tahoma"/>
            <family val="2"/>
          </rPr>
          <t>Caso queira apagar, selecione a célula e pressione DEL.</t>
        </r>
      </text>
    </comment>
    <comment ref="D89" authorId="0" shapeId="0" xr:uid="{00000000-0006-0000-0500-0000DC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0" authorId="0" shapeId="0" xr:uid="{00000000-0006-0000-0500-0000DD000000}">
      <text>
        <r>
          <rPr>
            <sz val="9"/>
            <color indexed="81"/>
            <rFont val="Tahoma"/>
            <family val="2"/>
          </rPr>
          <t>Caso queira apagar, selecione a célula e pressione DEL.</t>
        </r>
      </text>
    </comment>
    <comment ref="C90" authorId="0" shapeId="0" xr:uid="{00000000-0006-0000-0500-0000DE000000}">
      <text>
        <r>
          <rPr>
            <sz val="9"/>
            <color indexed="81"/>
            <rFont val="Tahoma"/>
            <family val="2"/>
          </rPr>
          <t>Caso queira apagar, selecione a célula e pressione DEL.</t>
        </r>
      </text>
    </comment>
    <comment ref="D90" authorId="0" shapeId="0" xr:uid="{00000000-0006-0000-0500-0000DF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1" authorId="0" shapeId="0" xr:uid="{00000000-0006-0000-0500-0000E0000000}">
      <text>
        <r>
          <rPr>
            <sz val="9"/>
            <color indexed="81"/>
            <rFont val="Tahoma"/>
            <family val="2"/>
          </rPr>
          <t>Caso queira apagar, selecione a célula e pressione DEL.</t>
        </r>
      </text>
    </comment>
    <comment ref="C91" authorId="0" shapeId="0" xr:uid="{00000000-0006-0000-0500-0000E1000000}">
      <text>
        <r>
          <rPr>
            <sz val="9"/>
            <color indexed="81"/>
            <rFont val="Tahoma"/>
            <family val="2"/>
          </rPr>
          <t>Caso queira apagar, selecione a célula e pressione DEL.</t>
        </r>
      </text>
    </comment>
    <comment ref="D91" authorId="0" shapeId="0" xr:uid="{00000000-0006-0000-0500-0000E2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2" authorId="0" shapeId="0" xr:uid="{00000000-0006-0000-0500-0000E3000000}">
      <text>
        <r>
          <rPr>
            <sz val="9"/>
            <color indexed="81"/>
            <rFont val="Tahoma"/>
            <family val="2"/>
          </rPr>
          <t>Caso queira apagar, selecione a célula e pressione DEL.</t>
        </r>
      </text>
    </comment>
    <comment ref="C92" authorId="0" shapeId="0" xr:uid="{00000000-0006-0000-0500-0000E4000000}">
      <text>
        <r>
          <rPr>
            <sz val="9"/>
            <color indexed="81"/>
            <rFont val="Tahoma"/>
            <family val="2"/>
          </rPr>
          <t>Caso queira apagar, selecione a célula e pressione DEL.</t>
        </r>
      </text>
    </comment>
    <comment ref="D92" authorId="0" shapeId="0" xr:uid="{00000000-0006-0000-0500-0000E5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3" authorId="0" shapeId="0" xr:uid="{00000000-0006-0000-0500-0000E6000000}">
      <text>
        <r>
          <rPr>
            <sz val="9"/>
            <color indexed="81"/>
            <rFont val="Tahoma"/>
            <family val="2"/>
          </rPr>
          <t>Caso queira apagar, selecione a célula e pressione DEL.</t>
        </r>
      </text>
    </comment>
    <comment ref="C93" authorId="0" shapeId="0" xr:uid="{00000000-0006-0000-0500-0000E7000000}">
      <text>
        <r>
          <rPr>
            <sz val="9"/>
            <color indexed="81"/>
            <rFont val="Tahoma"/>
            <family val="2"/>
          </rPr>
          <t>Caso queira apagar, selecione a célula e pressione DEL.</t>
        </r>
      </text>
    </comment>
    <comment ref="D93" authorId="0" shapeId="0" xr:uid="{00000000-0006-0000-0500-0000E8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4" authorId="0" shapeId="0" xr:uid="{00000000-0006-0000-0500-0000E9000000}">
      <text>
        <r>
          <rPr>
            <sz val="9"/>
            <color indexed="81"/>
            <rFont val="Tahoma"/>
            <family val="2"/>
          </rPr>
          <t>Caso queira apagar, selecione a célula e pressione DEL.</t>
        </r>
      </text>
    </comment>
    <comment ref="C94" authorId="0" shapeId="0" xr:uid="{00000000-0006-0000-0500-0000EA000000}">
      <text>
        <r>
          <rPr>
            <sz val="9"/>
            <color indexed="81"/>
            <rFont val="Tahoma"/>
            <family val="2"/>
          </rPr>
          <t>Caso queira apagar, selecione a célula e pressione DEL.</t>
        </r>
      </text>
    </comment>
    <comment ref="D94" authorId="0" shapeId="0" xr:uid="{00000000-0006-0000-0500-0000EB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5" authorId="0" shapeId="0" xr:uid="{00000000-0006-0000-0500-0000EC000000}">
      <text>
        <r>
          <rPr>
            <sz val="9"/>
            <color indexed="81"/>
            <rFont val="Tahoma"/>
            <family val="2"/>
          </rPr>
          <t>Caso queira apagar, selecione a célula e pressione DEL.</t>
        </r>
      </text>
    </comment>
    <comment ref="C95" authorId="0" shapeId="0" xr:uid="{00000000-0006-0000-0500-0000ED000000}">
      <text>
        <r>
          <rPr>
            <sz val="9"/>
            <color indexed="81"/>
            <rFont val="Tahoma"/>
            <family val="2"/>
          </rPr>
          <t>Caso queira apagar, selecione a célula e pressione DEL.</t>
        </r>
      </text>
    </comment>
    <comment ref="D95" authorId="0" shapeId="0" xr:uid="{00000000-0006-0000-0500-0000EE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6" authorId="0" shapeId="0" xr:uid="{00000000-0006-0000-0500-0000EF000000}">
      <text>
        <r>
          <rPr>
            <sz val="9"/>
            <color indexed="81"/>
            <rFont val="Tahoma"/>
            <family val="2"/>
          </rPr>
          <t>Caso queira apagar, selecione a célula e pressione DEL.</t>
        </r>
      </text>
    </comment>
    <comment ref="C96" authorId="0" shapeId="0" xr:uid="{00000000-0006-0000-0500-0000F0000000}">
      <text>
        <r>
          <rPr>
            <sz val="9"/>
            <color indexed="81"/>
            <rFont val="Tahoma"/>
            <family val="2"/>
          </rPr>
          <t>Caso queira apagar, selecione a célula e pressione DEL.</t>
        </r>
      </text>
    </comment>
    <comment ref="D96" authorId="0" shapeId="0" xr:uid="{00000000-0006-0000-0500-0000F1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7" authorId="0" shapeId="0" xr:uid="{00000000-0006-0000-0500-0000F2000000}">
      <text>
        <r>
          <rPr>
            <sz val="9"/>
            <color indexed="81"/>
            <rFont val="Tahoma"/>
            <family val="2"/>
          </rPr>
          <t>Caso queira apagar, selecione a célula e pressione DEL.</t>
        </r>
      </text>
    </comment>
    <comment ref="C97" authorId="0" shapeId="0" xr:uid="{00000000-0006-0000-0500-0000F3000000}">
      <text>
        <r>
          <rPr>
            <sz val="9"/>
            <color indexed="81"/>
            <rFont val="Tahoma"/>
            <family val="2"/>
          </rPr>
          <t>Caso queira apagar, selecione a célula e pressione DEL.</t>
        </r>
      </text>
    </comment>
    <comment ref="D97" authorId="0" shapeId="0" xr:uid="{00000000-0006-0000-0500-0000F4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8" authorId="0" shapeId="0" xr:uid="{00000000-0006-0000-0500-0000F5000000}">
      <text>
        <r>
          <rPr>
            <sz val="9"/>
            <color indexed="81"/>
            <rFont val="Tahoma"/>
            <family val="2"/>
          </rPr>
          <t>Caso queira apagar, selecione a célula e pressione DEL.</t>
        </r>
      </text>
    </comment>
    <comment ref="C98" authorId="0" shapeId="0" xr:uid="{00000000-0006-0000-0500-0000F6000000}">
      <text>
        <r>
          <rPr>
            <sz val="9"/>
            <color indexed="81"/>
            <rFont val="Tahoma"/>
            <family val="2"/>
          </rPr>
          <t>Caso queira apagar, selecione a célula e pressione DEL.</t>
        </r>
      </text>
    </comment>
    <comment ref="D98" authorId="0" shapeId="0" xr:uid="{00000000-0006-0000-0500-0000F7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99" authorId="0" shapeId="0" xr:uid="{00000000-0006-0000-0500-0000F8000000}">
      <text>
        <r>
          <rPr>
            <sz val="9"/>
            <color indexed="81"/>
            <rFont val="Tahoma"/>
            <family val="2"/>
          </rPr>
          <t>Caso queira apagar, selecione a célula e pressione DEL.</t>
        </r>
      </text>
    </comment>
    <comment ref="C99" authorId="0" shapeId="0" xr:uid="{00000000-0006-0000-0500-0000F9000000}">
      <text>
        <r>
          <rPr>
            <sz val="9"/>
            <color indexed="81"/>
            <rFont val="Tahoma"/>
            <family val="2"/>
          </rPr>
          <t>Caso queira apagar, selecione a célula e pressione DEL.</t>
        </r>
      </text>
    </comment>
    <comment ref="D99" authorId="0" shapeId="0" xr:uid="{00000000-0006-0000-0500-0000FA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0" authorId="0" shapeId="0" xr:uid="{00000000-0006-0000-0500-0000FB000000}">
      <text>
        <r>
          <rPr>
            <sz val="9"/>
            <color indexed="81"/>
            <rFont val="Tahoma"/>
            <family val="2"/>
          </rPr>
          <t>Caso queira apagar, selecione a célula e pressione DEL.</t>
        </r>
      </text>
    </comment>
    <comment ref="C100" authorId="0" shapeId="0" xr:uid="{00000000-0006-0000-0500-0000FC000000}">
      <text>
        <r>
          <rPr>
            <sz val="9"/>
            <color indexed="81"/>
            <rFont val="Tahoma"/>
            <family val="2"/>
          </rPr>
          <t>Caso queira apagar, selecione a célula e pressione DEL.</t>
        </r>
      </text>
    </comment>
    <comment ref="D100" authorId="0" shapeId="0" xr:uid="{00000000-0006-0000-0500-0000FD00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1" authorId="0" shapeId="0" xr:uid="{00000000-0006-0000-0500-0000FE000000}">
      <text>
        <r>
          <rPr>
            <sz val="9"/>
            <color indexed="81"/>
            <rFont val="Tahoma"/>
            <family val="2"/>
          </rPr>
          <t>Caso queira apagar, selecione a célula e pressione DEL.</t>
        </r>
      </text>
    </comment>
    <comment ref="C101" authorId="0" shapeId="0" xr:uid="{00000000-0006-0000-0500-0000FF000000}">
      <text>
        <r>
          <rPr>
            <sz val="9"/>
            <color indexed="81"/>
            <rFont val="Tahoma"/>
            <family val="2"/>
          </rPr>
          <t>Caso queira apagar, selecione a célula e pressione DEL.</t>
        </r>
      </text>
    </comment>
    <comment ref="D101" authorId="0" shapeId="0" xr:uid="{00000000-0006-0000-0500-000000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2" authorId="0" shapeId="0" xr:uid="{00000000-0006-0000-0500-000001010000}">
      <text>
        <r>
          <rPr>
            <sz val="9"/>
            <color indexed="81"/>
            <rFont val="Tahoma"/>
            <family val="2"/>
          </rPr>
          <t>Caso queira apagar, selecione a célula e pressione DEL.</t>
        </r>
      </text>
    </comment>
    <comment ref="C102" authorId="0" shapeId="0" xr:uid="{00000000-0006-0000-0500-000002010000}">
      <text>
        <r>
          <rPr>
            <sz val="9"/>
            <color indexed="81"/>
            <rFont val="Tahoma"/>
            <family val="2"/>
          </rPr>
          <t>Caso queira apagar, selecione a célula e pressione DEL.</t>
        </r>
      </text>
    </comment>
    <comment ref="D102" authorId="0" shapeId="0" xr:uid="{00000000-0006-0000-0500-000003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3" authorId="0" shapeId="0" xr:uid="{00000000-0006-0000-0500-000004010000}">
      <text>
        <r>
          <rPr>
            <sz val="9"/>
            <color indexed="81"/>
            <rFont val="Tahoma"/>
            <family val="2"/>
          </rPr>
          <t>Caso queira apagar, selecione a célula e pressione DEL.</t>
        </r>
      </text>
    </comment>
    <comment ref="C103" authorId="0" shapeId="0" xr:uid="{00000000-0006-0000-0500-000005010000}">
      <text>
        <r>
          <rPr>
            <sz val="9"/>
            <color indexed="81"/>
            <rFont val="Tahoma"/>
            <family val="2"/>
          </rPr>
          <t>Caso queira apagar, selecione a célula e pressione DEL.</t>
        </r>
      </text>
    </comment>
    <comment ref="D103" authorId="0" shapeId="0" xr:uid="{00000000-0006-0000-0500-000006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4" authorId="0" shapeId="0" xr:uid="{00000000-0006-0000-0500-000007010000}">
      <text>
        <r>
          <rPr>
            <sz val="9"/>
            <color indexed="81"/>
            <rFont val="Tahoma"/>
            <family val="2"/>
          </rPr>
          <t>Caso queira apagar, selecione a célula e pressione DEL.</t>
        </r>
      </text>
    </comment>
    <comment ref="C104" authorId="0" shapeId="0" xr:uid="{00000000-0006-0000-0500-000008010000}">
      <text>
        <r>
          <rPr>
            <sz val="9"/>
            <color indexed="81"/>
            <rFont val="Tahoma"/>
            <family val="2"/>
          </rPr>
          <t>Caso queira apagar, selecione a célula e pressione DEL.</t>
        </r>
      </text>
    </comment>
    <comment ref="D104" authorId="0" shapeId="0" xr:uid="{00000000-0006-0000-0500-000009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5" authorId="0" shapeId="0" xr:uid="{00000000-0006-0000-0500-00000A010000}">
      <text>
        <r>
          <rPr>
            <sz val="9"/>
            <color indexed="81"/>
            <rFont val="Tahoma"/>
            <family val="2"/>
          </rPr>
          <t>Caso queira apagar, selecione a célula e pressione DEL.</t>
        </r>
      </text>
    </comment>
    <comment ref="C105" authorId="0" shapeId="0" xr:uid="{00000000-0006-0000-0500-00000B010000}">
      <text>
        <r>
          <rPr>
            <sz val="9"/>
            <color indexed="81"/>
            <rFont val="Tahoma"/>
            <family val="2"/>
          </rPr>
          <t>Caso queira apagar, selecione a célula e pressione DEL.</t>
        </r>
      </text>
    </comment>
    <comment ref="D105" authorId="0" shapeId="0" xr:uid="{00000000-0006-0000-0500-00000C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6" authorId="0" shapeId="0" xr:uid="{00000000-0006-0000-0500-00000D010000}">
      <text>
        <r>
          <rPr>
            <sz val="9"/>
            <color indexed="81"/>
            <rFont val="Tahoma"/>
            <family val="2"/>
          </rPr>
          <t>Caso queira apagar, selecione a célula e pressione DEL.</t>
        </r>
      </text>
    </comment>
    <comment ref="C106" authorId="0" shapeId="0" xr:uid="{00000000-0006-0000-0500-00000E010000}">
      <text>
        <r>
          <rPr>
            <sz val="9"/>
            <color indexed="81"/>
            <rFont val="Tahoma"/>
            <family val="2"/>
          </rPr>
          <t>Caso queira apagar, selecione a célula e pressione DEL.</t>
        </r>
      </text>
    </comment>
    <comment ref="D106" authorId="0" shapeId="0" xr:uid="{00000000-0006-0000-0500-00000F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7" authorId="0" shapeId="0" xr:uid="{00000000-0006-0000-0500-000010010000}">
      <text>
        <r>
          <rPr>
            <sz val="9"/>
            <color indexed="81"/>
            <rFont val="Tahoma"/>
            <family val="2"/>
          </rPr>
          <t>Caso queira apagar, selecione a célula e pressione DEL.</t>
        </r>
      </text>
    </comment>
    <comment ref="C107" authorId="0" shapeId="0" xr:uid="{00000000-0006-0000-0500-000011010000}">
      <text>
        <r>
          <rPr>
            <sz val="9"/>
            <color indexed="81"/>
            <rFont val="Tahoma"/>
            <family val="2"/>
          </rPr>
          <t>Caso queira apagar, selecione a célula e pressione DEL.</t>
        </r>
      </text>
    </comment>
    <comment ref="D107" authorId="0" shapeId="0" xr:uid="{00000000-0006-0000-0500-000012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8" authorId="0" shapeId="0" xr:uid="{00000000-0006-0000-0500-000013010000}">
      <text>
        <r>
          <rPr>
            <sz val="9"/>
            <color indexed="81"/>
            <rFont val="Tahoma"/>
            <family val="2"/>
          </rPr>
          <t>Caso queira apagar, selecione a célula e pressione DEL.</t>
        </r>
      </text>
    </comment>
    <comment ref="C108" authorId="0" shapeId="0" xr:uid="{00000000-0006-0000-0500-000014010000}">
      <text>
        <r>
          <rPr>
            <sz val="9"/>
            <color indexed="81"/>
            <rFont val="Tahoma"/>
            <family val="2"/>
          </rPr>
          <t>Caso queira apagar, selecione a célula e pressione DEL.</t>
        </r>
      </text>
    </comment>
    <comment ref="D108" authorId="0" shapeId="0" xr:uid="{00000000-0006-0000-0500-000015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09" authorId="0" shapeId="0" xr:uid="{00000000-0006-0000-0500-000016010000}">
      <text>
        <r>
          <rPr>
            <sz val="9"/>
            <color indexed="81"/>
            <rFont val="Tahoma"/>
            <family val="2"/>
          </rPr>
          <t>Caso queira apagar, selecione a célula e pressione DEL.</t>
        </r>
      </text>
    </comment>
    <comment ref="C109" authorId="0" shapeId="0" xr:uid="{00000000-0006-0000-0500-000017010000}">
      <text>
        <r>
          <rPr>
            <sz val="9"/>
            <color indexed="81"/>
            <rFont val="Tahoma"/>
            <family val="2"/>
          </rPr>
          <t>Caso queira apagar, selecione a célula e pressione DEL.</t>
        </r>
      </text>
    </comment>
    <comment ref="D109" authorId="0" shapeId="0" xr:uid="{00000000-0006-0000-0500-000018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0" authorId="0" shapeId="0" xr:uid="{00000000-0006-0000-0500-000019010000}">
      <text>
        <r>
          <rPr>
            <sz val="9"/>
            <color indexed="81"/>
            <rFont val="Tahoma"/>
            <family val="2"/>
          </rPr>
          <t>Caso queira apagar, selecione a célula e pressione DEL.</t>
        </r>
      </text>
    </comment>
    <comment ref="C110" authorId="0" shapeId="0" xr:uid="{00000000-0006-0000-0500-00001A010000}">
      <text>
        <r>
          <rPr>
            <sz val="9"/>
            <color indexed="81"/>
            <rFont val="Tahoma"/>
            <family val="2"/>
          </rPr>
          <t>Caso queira apagar, selecione a célula e pressione DEL.</t>
        </r>
      </text>
    </comment>
    <comment ref="D110" authorId="0" shapeId="0" xr:uid="{00000000-0006-0000-0500-00001B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1" authorId="0" shapeId="0" xr:uid="{00000000-0006-0000-0500-00001C010000}">
      <text>
        <r>
          <rPr>
            <sz val="9"/>
            <color indexed="81"/>
            <rFont val="Tahoma"/>
            <family val="2"/>
          </rPr>
          <t>Caso queira apagar, selecione a célula e pressione DEL.</t>
        </r>
      </text>
    </comment>
    <comment ref="C111" authorId="0" shapeId="0" xr:uid="{00000000-0006-0000-0500-00001D010000}">
      <text>
        <r>
          <rPr>
            <sz val="9"/>
            <color indexed="81"/>
            <rFont val="Tahoma"/>
            <family val="2"/>
          </rPr>
          <t>Caso queira apagar, selecione a célula e pressione DEL.</t>
        </r>
      </text>
    </comment>
    <comment ref="D111" authorId="0" shapeId="0" xr:uid="{00000000-0006-0000-0500-00001E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2" authorId="0" shapeId="0" xr:uid="{00000000-0006-0000-0500-00001F010000}">
      <text>
        <r>
          <rPr>
            <sz val="9"/>
            <color indexed="81"/>
            <rFont val="Tahoma"/>
            <family val="2"/>
          </rPr>
          <t>Caso queira apagar, selecione a célula e pressione DEL.</t>
        </r>
      </text>
    </comment>
    <comment ref="C112" authorId="0" shapeId="0" xr:uid="{00000000-0006-0000-0500-000020010000}">
      <text>
        <r>
          <rPr>
            <sz val="9"/>
            <color indexed="81"/>
            <rFont val="Tahoma"/>
            <family val="2"/>
          </rPr>
          <t>Caso queira apagar, selecione a célula e pressione DEL.</t>
        </r>
      </text>
    </comment>
    <comment ref="D112" authorId="0" shapeId="0" xr:uid="{00000000-0006-0000-0500-000021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3" authorId="0" shapeId="0" xr:uid="{00000000-0006-0000-0500-000022010000}">
      <text>
        <r>
          <rPr>
            <sz val="9"/>
            <color indexed="81"/>
            <rFont val="Tahoma"/>
            <family val="2"/>
          </rPr>
          <t>Caso queira apagar, selecione a célula e pressione DEL.</t>
        </r>
      </text>
    </comment>
    <comment ref="C113" authorId="0" shapeId="0" xr:uid="{00000000-0006-0000-0500-000023010000}">
      <text>
        <r>
          <rPr>
            <sz val="9"/>
            <color indexed="81"/>
            <rFont val="Tahoma"/>
            <family val="2"/>
          </rPr>
          <t>Caso queira apagar, selecione a célula e pressione DEL.</t>
        </r>
      </text>
    </comment>
    <comment ref="D113" authorId="0" shapeId="0" xr:uid="{00000000-0006-0000-0500-000024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4" authorId="0" shapeId="0" xr:uid="{00000000-0006-0000-0500-000025010000}">
      <text>
        <r>
          <rPr>
            <sz val="9"/>
            <color indexed="81"/>
            <rFont val="Tahoma"/>
            <family val="2"/>
          </rPr>
          <t>Caso queira apagar, selecione a célula e pressione DEL.</t>
        </r>
      </text>
    </comment>
    <comment ref="C114" authorId="0" shapeId="0" xr:uid="{00000000-0006-0000-0500-000026010000}">
      <text>
        <r>
          <rPr>
            <sz val="9"/>
            <color indexed="81"/>
            <rFont val="Tahoma"/>
            <family val="2"/>
          </rPr>
          <t>Caso queira apagar, selecione a célula e pressione DEL.</t>
        </r>
      </text>
    </comment>
    <comment ref="D114" authorId="0" shapeId="0" xr:uid="{00000000-0006-0000-0500-000027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5" authorId="0" shapeId="0" xr:uid="{00000000-0006-0000-0500-000028010000}">
      <text>
        <r>
          <rPr>
            <sz val="9"/>
            <color indexed="81"/>
            <rFont val="Tahoma"/>
            <family val="2"/>
          </rPr>
          <t>Caso queira apagar, selecione a célula e pressione DEL.</t>
        </r>
      </text>
    </comment>
    <comment ref="C115" authorId="0" shapeId="0" xr:uid="{00000000-0006-0000-0500-000029010000}">
      <text>
        <r>
          <rPr>
            <sz val="9"/>
            <color indexed="81"/>
            <rFont val="Tahoma"/>
            <family val="2"/>
          </rPr>
          <t>Caso queira apagar, selecione a célula e pressione DEL.</t>
        </r>
      </text>
    </comment>
    <comment ref="D115" authorId="0" shapeId="0" xr:uid="{00000000-0006-0000-0500-00002A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6" authorId="0" shapeId="0" xr:uid="{00000000-0006-0000-0500-00002B010000}">
      <text>
        <r>
          <rPr>
            <sz val="9"/>
            <color indexed="81"/>
            <rFont val="Tahoma"/>
            <family val="2"/>
          </rPr>
          <t>Caso queira apagar, selecione a célula e pressione DEL.</t>
        </r>
      </text>
    </comment>
    <comment ref="C116" authorId="0" shapeId="0" xr:uid="{00000000-0006-0000-0500-00002C010000}">
      <text>
        <r>
          <rPr>
            <sz val="9"/>
            <color indexed="81"/>
            <rFont val="Tahoma"/>
            <family val="2"/>
          </rPr>
          <t>Caso queira apagar, selecione a célula e pressione DEL.</t>
        </r>
      </text>
    </comment>
    <comment ref="D116" authorId="0" shapeId="0" xr:uid="{00000000-0006-0000-0500-00002D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7" authorId="0" shapeId="0" xr:uid="{00000000-0006-0000-0500-00002E010000}">
      <text>
        <r>
          <rPr>
            <sz val="9"/>
            <color indexed="81"/>
            <rFont val="Tahoma"/>
            <family val="2"/>
          </rPr>
          <t>Caso queira apagar, selecione a célula e pressione DEL.</t>
        </r>
      </text>
    </comment>
    <comment ref="C117" authorId="0" shapeId="0" xr:uid="{00000000-0006-0000-0500-00002F010000}">
      <text>
        <r>
          <rPr>
            <sz val="9"/>
            <color indexed="81"/>
            <rFont val="Tahoma"/>
            <family val="2"/>
          </rPr>
          <t>Caso queira apagar, selecione a célula e pressione DEL.</t>
        </r>
      </text>
    </comment>
    <comment ref="D117" authorId="0" shapeId="0" xr:uid="{00000000-0006-0000-0500-000030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8" authorId="0" shapeId="0" xr:uid="{00000000-0006-0000-0500-000031010000}">
      <text>
        <r>
          <rPr>
            <sz val="9"/>
            <color indexed="81"/>
            <rFont val="Tahoma"/>
            <family val="2"/>
          </rPr>
          <t>Caso queira apagar, selecione a célula e pressione DEL.</t>
        </r>
      </text>
    </comment>
    <comment ref="C118" authorId="0" shapeId="0" xr:uid="{00000000-0006-0000-0500-000032010000}">
      <text>
        <r>
          <rPr>
            <sz val="9"/>
            <color indexed="81"/>
            <rFont val="Tahoma"/>
            <family val="2"/>
          </rPr>
          <t>Caso queira apagar, selecione a célula e pressione DEL.</t>
        </r>
      </text>
    </comment>
    <comment ref="D118" authorId="0" shapeId="0" xr:uid="{00000000-0006-0000-0500-000033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19" authorId="0" shapeId="0" xr:uid="{00000000-0006-0000-0500-000034010000}">
      <text>
        <r>
          <rPr>
            <sz val="9"/>
            <color indexed="81"/>
            <rFont val="Tahoma"/>
            <family val="2"/>
          </rPr>
          <t>Caso queira apagar, selecione a célula e pressione DEL.</t>
        </r>
      </text>
    </comment>
    <comment ref="C119" authorId="0" shapeId="0" xr:uid="{00000000-0006-0000-0500-000035010000}">
      <text>
        <r>
          <rPr>
            <sz val="9"/>
            <color indexed="81"/>
            <rFont val="Tahoma"/>
            <family val="2"/>
          </rPr>
          <t>Caso queira apagar, selecione a célula e pressione DEL.</t>
        </r>
      </text>
    </comment>
    <comment ref="D119" authorId="0" shapeId="0" xr:uid="{00000000-0006-0000-0500-000036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0" authorId="0" shapeId="0" xr:uid="{00000000-0006-0000-0500-000037010000}">
      <text>
        <r>
          <rPr>
            <sz val="9"/>
            <color indexed="81"/>
            <rFont val="Tahoma"/>
            <family val="2"/>
          </rPr>
          <t>Caso queira apagar, selecione a célula e pressione DEL.</t>
        </r>
      </text>
    </comment>
    <comment ref="C120" authorId="0" shapeId="0" xr:uid="{00000000-0006-0000-0500-000038010000}">
      <text>
        <r>
          <rPr>
            <sz val="9"/>
            <color indexed="81"/>
            <rFont val="Tahoma"/>
            <family val="2"/>
          </rPr>
          <t>Caso queira apagar, selecione a célula e pressione DEL.</t>
        </r>
      </text>
    </comment>
    <comment ref="D120" authorId="0" shapeId="0" xr:uid="{00000000-0006-0000-0500-000039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1" authorId="0" shapeId="0" xr:uid="{00000000-0006-0000-0500-00003A010000}">
      <text>
        <r>
          <rPr>
            <sz val="9"/>
            <color indexed="81"/>
            <rFont val="Tahoma"/>
            <family val="2"/>
          </rPr>
          <t>Caso queira apagar, selecione a célula e pressione DEL.</t>
        </r>
      </text>
    </comment>
    <comment ref="C121" authorId="0" shapeId="0" xr:uid="{00000000-0006-0000-0500-00003B010000}">
      <text>
        <r>
          <rPr>
            <sz val="9"/>
            <color indexed="81"/>
            <rFont val="Tahoma"/>
            <family val="2"/>
          </rPr>
          <t>Caso queira apagar, selecione a célula e pressione DEL.</t>
        </r>
      </text>
    </comment>
    <comment ref="D121" authorId="0" shapeId="0" xr:uid="{00000000-0006-0000-0500-00003C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2" authorId="0" shapeId="0" xr:uid="{00000000-0006-0000-0500-00003D010000}">
      <text>
        <r>
          <rPr>
            <sz val="9"/>
            <color indexed="81"/>
            <rFont val="Tahoma"/>
            <family val="2"/>
          </rPr>
          <t>Caso queira apagar, selecione a célula e pressione DEL.</t>
        </r>
      </text>
    </comment>
    <comment ref="C122" authorId="0" shapeId="0" xr:uid="{00000000-0006-0000-0500-00003E010000}">
      <text>
        <r>
          <rPr>
            <sz val="9"/>
            <color indexed="81"/>
            <rFont val="Tahoma"/>
            <family val="2"/>
          </rPr>
          <t>Caso queira apagar, selecione a célula e pressione DEL.</t>
        </r>
      </text>
    </comment>
    <comment ref="D122" authorId="0" shapeId="0" xr:uid="{00000000-0006-0000-0500-00003F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3" authorId="0" shapeId="0" xr:uid="{00000000-0006-0000-0500-000040010000}">
      <text>
        <r>
          <rPr>
            <sz val="9"/>
            <color indexed="81"/>
            <rFont val="Tahoma"/>
            <family val="2"/>
          </rPr>
          <t>Caso queira apagar, selecione a célula e pressione DEL.</t>
        </r>
      </text>
    </comment>
    <comment ref="C123" authorId="0" shapeId="0" xr:uid="{00000000-0006-0000-0500-000041010000}">
      <text>
        <r>
          <rPr>
            <sz val="9"/>
            <color indexed="81"/>
            <rFont val="Tahoma"/>
            <family val="2"/>
          </rPr>
          <t>Caso queira apagar, selecione a célula e pressione DEL.</t>
        </r>
      </text>
    </comment>
    <comment ref="D123" authorId="0" shapeId="0" xr:uid="{00000000-0006-0000-0500-000042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4" authorId="0" shapeId="0" xr:uid="{00000000-0006-0000-0500-000043010000}">
      <text>
        <r>
          <rPr>
            <sz val="9"/>
            <color indexed="81"/>
            <rFont val="Tahoma"/>
            <family val="2"/>
          </rPr>
          <t>Caso queira apagar, selecione a célula e pressione DEL.</t>
        </r>
      </text>
    </comment>
    <comment ref="C124" authorId="0" shapeId="0" xr:uid="{00000000-0006-0000-0500-000044010000}">
      <text>
        <r>
          <rPr>
            <sz val="9"/>
            <color indexed="81"/>
            <rFont val="Tahoma"/>
            <family val="2"/>
          </rPr>
          <t>Caso queira apagar, selecione a célula e pressione DEL.</t>
        </r>
      </text>
    </comment>
    <comment ref="D124" authorId="0" shapeId="0" xr:uid="{00000000-0006-0000-0500-000045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5" authorId="0" shapeId="0" xr:uid="{00000000-0006-0000-0500-000046010000}">
      <text>
        <r>
          <rPr>
            <sz val="9"/>
            <color indexed="81"/>
            <rFont val="Tahoma"/>
            <family val="2"/>
          </rPr>
          <t>Caso queira apagar, selecione a célula e pressione DEL.</t>
        </r>
      </text>
    </comment>
    <comment ref="C125" authorId="0" shapeId="0" xr:uid="{00000000-0006-0000-0500-000047010000}">
      <text>
        <r>
          <rPr>
            <sz val="9"/>
            <color indexed="81"/>
            <rFont val="Tahoma"/>
            <family val="2"/>
          </rPr>
          <t>Caso queira apagar, selecione a célula e pressione DEL.</t>
        </r>
      </text>
    </comment>
    <comment ref="D125" authorId="0" shapeId="0" xr:uid="{00000000-0006-0000-0500-000048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6" authorId="0" shapeId="0" xr:uid="{00000000-0006-0000-0500-000049010000}">
      <text>
        <r>
          <rPr>
            <sz val="9"/>
            <color indexed="81"/>
            <rFont val="Tahoma"/>
            <family val="2"/>
          </rPr>
          <t>Caso queira apagar, selecione a célula e pressione DEL.</t>
        </r>
      </text>
    </comment>
    <comment ref="C126" authorId="0" shapeId="0" xr:uid="{00000000-0006-0000-0500-00004A010000}">
      <text>
        <r>
          <rPr>
            <sz val="9"/>
            <color indexed="81"/>
            <rFont val="Tahoma"/>
            <family val="2"/>
          </rPr>
          <t>Caso queira apagar, selecione a célula e pressione DEL.</t>
        </r>
      </text>
    </comment>
    <comment ref="D126" authorId="0" shapeId="0" xr:uid="{00000000-0006-0000-0500-00004B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7" authorId="0" shapeId="0" xr:uid="{00000000-0006-0000-0500-00004C010000}">
      <text>
        <r>
          <rPr>
            <sz val="9"/>
            <color indexed="81"/>
            <rFont val="Tahoma"/>
            <family val="2"/>
          </rPr>
          <t>Caso queira apagar, selecione a célula e pressione DEL.</t>
        </r>
      </text>
    </comment>
    <comment ref="C127" authorId="0" shapeId="0" xr:uid="{00000000-0006-0000-0500-00004D010000}">
      <text>
        <r>
          <rPr>
            <sz val="9"/>
            <color indexed="81"/>
            <rFont val="Tahoma"/>
            <family val="2"/>
          </rPr>
          <t>Caso queira apagar, selecione a célula e pressione DEL.</t>
        </r>
      </text>
    </comment>
    <comment ref="D127" authorId="0" shapeId="0" xr:uid="{00000000-0006-0000-0500-00004E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8" authorId="0" shapeId="0" xr:uid="{00000000-0006-0000-0500-00004F010000}">
      <text>
        <r>
          <rPr>
            <sz val="9"/>
            <color indexed="81"/>
            <rFont val="Tahoma"/>
            <family val="2"/>
          </rPr>
          <t>Caso queira apagar, selecione a célula e pressione DEL.</t>
        </r>
      </text>
    </comment>
    <comment ref="C128" authorId="0" shapeId="0" xr:uid="{00000000-0006-0000-0500-000050010000}">
      <text>
        <r>
          <rPr>
            <sz val="9"/>
            <color indexed="81"/>
            <rFont val="Tahoma"/>
            <family val="2"/>
          </rPr>
          <t>Caso queira apagar, selecione a célula e pressione DEL.</t>
        </r>
      </text>
    </comment>
    <comment ref="D128" authorId="0" shapeId="0" xr:uid="{00000000-0006-0000-0500-000051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29" authorId="0" shapeId="0" xr:uid="{00000000-0006-0000-0500-000052010000}">
      <text>
        <r>
          <rPr>
            <sz val="9"/>
            <color indexed="81"/>
            <rFont val="Tahoma"/>
            <family val="2"/>
          </rPr>
          <t>Caso queira apagar, selecione a célula e pressione DEL.</t>
        </r>
      </text>
    </comment>
    <comment ref="C129" authorId="0" shapeId="0" xr:uid="{00000000-0006-0000-0500-000053010000}">
      <text>
        <r>
          <rPr>
            <sz val="9"/>
            <color indexed="81"/>
            <rFont val="Tahoma"/>
            <family val="2"/>
          </rPr>
          <t>Caso queira apagar, selecione a célula e pressione DEL.</t>
        </r>
      </text>
    </comment>
    <comment ref="D129" authorId="0" shapeId="0" xr:uid="{00000000-0006-0000-0500-000054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0" authorId="0" shapeId="0" xr:uid="{00000000-0006-0000-0500-000055010000}">
      <text>
        <r>
          <rPr>
            <sz val="9"/>
            <color indexed="81"/>
            <rFont val="Tahoma"/>
            <family val="2"/>
          </rPr>
          <t>Caso queira apagar, selecione a célula e pressione DEL.</t>
        </r>
      </text>
    </comment>
    <comment ref="C130" authorId="0" shapeId="0" xr:uid="{00000000-0006-0000-0500-000056010000}">
      <text>
        <r>
          <rPr>
            <sz val="9"/>
            <color indexed="81"/>
            <rFont val="Tahoma"/>
            <family val="2"/>
          </rPr>
          <t>Caso queira apagar, selecione a célula e pressione DEL.</t>
        </r>
      </text>
    </comment>
    <comment ref="D130" authorId="0" shapeId="0" xr:uid="{00000000-0006-0000-0500-000057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1" authorId="0" shapeId="0" xr:uid="{00000000-0006-0000-0500-000058010000}">
      <text>
        <r>
          <rPr>
            <sz val="9"/>
            <color indexed="81"/>
            <rFont val="Tahoma"/>
            <family val="2"/>
          </rPr>
          <t>Caso queira apagar, selecione a célula e pressione DEL.</t>
        </r>
      </text>
    </comment>
    <comment ref="C131" authorId="0" shapeId="0" xr:uid="{00000000-0006-0000-0500-000059010000}">
      <text>
        <r>
          <rPr>
            <sz val="9"/>
            <color indexed="81"/>
            <rFont val="Tahoma"/>
            <family val="2"/>
          </rPr>
          <t>Caso queira apagar, selecione a célula e pressione DEL.</t>
        </r>
      </text>
    </comment>
    <comment ref="D131" authorId="0" shapeId="0" xr:uid="{00000000-0006-0000-0500-00005A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2" authorId="0" shapeId="0" xr:uid="{00000000-0006-0000-0500-00005B010000}">
      <text>
        <r>
          <rPr>
            <sz val="9"/>
            <color indexed="81"/>
            <rFont val="Tahoma"/>
            <family val="2"/>
          </rPr>
          <t>Caso queira apagar, selecione a célula e pressione DEL.</t>
        </r>
      </text>
    </comment>
    <comment ref="C132" authorId="0" shapeId="0" xr:uid="{00000000-0006-0000-0500-00005C010000}">
      <text>
        <r>
          <rPr>
            <sz val="9"/>
            <color indexed="81"/>
            <rFont val="Tahoma"/>
            <family val="2"/>
          </rPr>
          <t>Caso queira apagar, selecione a célula e pressione DEL.</t>
        </r>
      </text>
    </comment>
    <comment ref="D132" authorId="0" shapeId="0" xr:uid="{00000000-0006-0000-0500-00005D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3" authorId="0" shapeId="0" xr:uid="{00000000-0006-0000-0500-00005E010000}">
      <text>
        <r>
          <rPr>
            <sz val="9"/>
            <color indexed="81"/>
            <rFont val="Tahoma"/>
            <family val="2"/>
          </rPr>
          <t>Caso queira apagar, selecione a célula e pressione DEL.</t>
        </r>
      </text>
    </comment>
    <comment ref="C133" authorId="0" shapeId="0" xr:uid="{00000000-0006-0000-0500-00005F010000}">
      <text>
        <r>
          <rPr>
            <sz val="9"/>
            <color indexed="81"/>
            <rFont val="Tahoma"/>
            <family val="2"/>
          </rPr>
          <t>Caso queira apagar, selecione a célula e pressione DEL.</t>
        </r>
      </text>
    </comment>
    <comment ref="D133" authorId="0" shapeId="0" xr:uid="{00000000-0006-0000-0500-000060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4" authorId="0" shapeId="0" xr:uid="{00000000-0006-0000-0500-000061010000}">
      <text>
        <r>
          <rPr>
            <sz val="9"/>
            <color indexed="81"/>
            <rFont val="Tahoma"/>
            <family val="2"/>
          </rPr>
          <t>Caso queira apagar, selecione a célula e pressione DEL.</t>
        </r>
      </text>
    </comment>
    <comment ref="C134" authorId="0" shapeId="0" xr:uid="{00000000-0006-0000-0500-000062010000}">
      <text>
        <r>
          <rPr>
            <sz val="9"/>
            <color indexed="81"/>
            <rFont val="Tahoma"/>
            <family val="2"/>
          </rPr>
          <t>Caso queira apagar, selecione a célula e pressione DEL.</t>
        </r>
      </text>
    </comment>
    <comment ref="D134" authorId="0" shapeId="0" xr:uid="{00000000-0006-0000-0500-000063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5" authorId="0" shapeId="0" xr:uid="{00000000-0006-0000-0500-000064010000}">
      <text>
        <r>
          <rPr>
            <sz val="9"/>
            <color indexed="81"/>
            <rFont val="Tahoma"/>
            <family val="2"/>
          </rPr>
          <t>Caso queira apagar, selecione a célula e pressione DEL.</t>
        </r>
      </text>
    </comment>
    <comment ref="C135" authorId="0" shapeId="0" xr:uid="{00000000-0006-0000-0500-000065010000}">
      <text>
        <r>
          <rPr>
            <sz val="9"/>
            <color indexed="81"/>
            <rFont val="Tahoma"/>
            <family val="2"/>
          </rPr>
          <t>Caso queira apagar, selecione a célula e pressione DEL.</t>
        </r>
      </text>
    </comment>
    <comment ref="D135" authorId="0" shapeId="0" xr:uid="{00000000-0006-0000-0500-000066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6" authorId="0" shapeId="0" xr:uid="{00000000-0006-0000-0500-000067010000}">
      <text>
        <r>
          <rPr>
            <sz val="9"/>
            <color indexed="81"/>
            <rFont val="Tahoma"/>
            <family val="2"/>
          </rPr>
          <t>Caso queira apagar, selecione a célula e pressione DEL.</t>
        </r>
      </text>
    </comment>
    <comment ref="C136" authorId="0" shapeId="0" xr:uid="{00000000-0006-0000-0500-000068010000}">
      <text>
        <r>
          <rPr>
            <sz val="9"/>
            <color indexed="81"/>
            <rFont val="Tahoma"/>
            <family val="2"/>
          </rPr>
          <t>Caso queira apagar, selecione a célula e pressione DEL.</t>
        </r>
      </text>
    </comment>
    <comment ref="D136" authorId="0" shapeId="0" xr:uid="{00000000-0006-0000-0500-000069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7" authorId="0" shapeId="0" xr:uid="{00000000-0006-0000-0500-00006A010000}">
      <text>
        <r>
          <rPr>
            <sz val="9"/>
            <color indexed="81"/>
            <rFont val="Tahoma"/>
            <family val="2"/>
          </rPr>
          <t>Caso queira apagar, selecione a célula e pressione DEL.</t>
        </r>
      </text>
    </comment>
    <comment ref="C137" authorId="0" shapeId="0" xr:uid="{00000000-0006-0000-0500-00006B010000}">
      <text>
        <r>
          <rPr>
            <sz val="9"/>
            <color indexed="81"/>
            <rFont val="Tahoma"/>
            <family val="2"/>
          </rPr>
          <t>Caso queira apagar, selecione a célula e pressione DEL.</t>
        </r>
      </text>
    </comment>
    <comment ref="D137" authorId="0" shapeId="0" xr:uid="{00000000-0006-0000-0500-00006C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8" authorId="0" shapeId="0" xr:uid="{00000000-0006-0000-0500-00006D010000}">
      <text>
        <r>
          <rPr>
            <sz val="9"/>
            <color indexed="81"/>
            <rFont val="Tahoma"/>
            <family val="2"/>
          </rPr>
          <t>Caso queira apagar, selecione a célula e pressione DEL.</t>
        </r>
      </text>
    </comment>
    <comment ref="C138" authorId="0" shapeId="0" xr:uid="{00000000-0006-0000-0500-00006E010000}">
      <text>
        <r>
          <rPr>
            <sz val="9"/>
            <color indexed="81"/>
            <rFont val="Tahoma"/>
            <family val="2"/>
          </rPr>
          <t>Caso queira apagar, selecione a célula e pressione DEL.</t>
        </r>
      </text>
    </comment>
    <comment ref="D138" authorId="0" shapeId="0" xr:uid="{00000000-0006-0000-0500-00006F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39" authorId="0" shapeId="0" xr:uid="{00000000-0006-0000-0500-000070010000}">
      <text>
        <r>
          <rPr>
            <sz val="9"/>
            <color indexed="81"/>
            <rFont val="Tahoma"/>
            <family val="2"/>
          </rPr>
          <t>Caso queira apagar, selecione a célula e pressione DEL.</t>
        </r>
      </text>
    </comment>
    <comment ref="C139" authorId="0" shapeId="0" xr:uid="{00000000-0006-0000-0500-000071010000}">
      <text>
        <r>
          <rPr>
            <sz val="9"/>
            <color indexed="81"/>
            <rFont val="Tahoma"/>
            <family val="2"/>
          </rPr>
          <t>Caso queira apagar, selecione a célula e pressione DEL.</t>
        </r>
      </text>
    </comment>
    <comment ref="D139" authorId="0" shapeId="0" xr:uid="{00000000-0006-0000-0500-000072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0" authorId="0" shapeId="0" xr:uid="{00000000-0006-0000-0500-000073010000}">
      <text>
        <r>
          <rPr>
            <sz val="9"/>
            <color indexed="81"/>
            <rFont val="Tahoma"/>
            <family val="2"/>
          </rPr>
          <t>Caso queira apagar, selecione a célula e pressione DEL.</t>
        </r>
      </text>
    </comment>
    <comment ref="C140" authorId="0" shapeId="0" xr:uid="{00000000-0006-0000-0500-000074010000}">
      <text>
        <r>
          <rPr>
            <sz val="9"/>
            <color indexed="81"/>
            <rFont val="Tahoma"/>
            <family val="2"/>
          </rPr>
          <t>Caso queira apagar, selecione a célula e pressione DEL.</t>
        </r>
      </text>
    </comment>
    <comment ref="D140" authorId="0" shapeId="0" xr:uid="{00000000-0006-0000-0500-000075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1" authorId="0" shapeId="0" xr:uid="{00000000-0006-0000-0500-000076010000}">
      <text>
        <r>
          <rPr>
            <sz val="9"/>
            <color indexed="81"/>
            <rFont val="Tahoma"/>
            <family val="2"/>
          </rPr>
          <t>Caso queira apagar, selecione a célula e pressione DEL.</t>
        </r>
      </text>
    </comment>
    <comment ref="C141" authorId="0" shapeId="0" xr:uid="{00000000-0006-0000-0500-000077010000}">
      <text>
        <r>
          <rPr>
            <sz val="9"/>
            <color indexed="81"/>
            <rFont val="Tahoma"/>
            <family val="2"/>
          </rPr>
          <t>Caso queira apagar, selecione a célula e pressione DEL.</t>
        </r>
      </text>
    </comment>
    <comment ref="D141" authorId="0" shapeId="0" xr:uid="{00000000-0006-0000-0500-000078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2" authorId="0" shapeId="0" xr:uid="{00000000-0006-0000-0500-000079010000}">
      <text>
        <r>
          <rPr>
            <sz val="9"/>
            <color indexed="81"/>
            <rFont val="Tahoma"/>
            <family val="2"/>
          </rPr>
          <t>Caso queira apagar, selecione a célula e pressione DEL.</t>
        </r>
      </text>
    </comment>
    <comment ref="C142" authorId="0" shapeId="0" xr:uid="{00000000-0006-0000-0500-00007A010000}">
      <text>
        <r>
          <rPr>
            <sz val="9"/>
            <color indexed="81"/>
            <rFont val="Tahoma"/>
            <family val="2"/>
          </rPr>
          <t>Caso queira apagar, selecione a célula e pressione DEL.</t>
        </r>
      </text>
    </comment>
    <comment ref="D142" authorId="0" shapeId="0" xr:uid="{00000000-0006-0000-0500-00007B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3" authorId="0" shapeId="0" xr:uid="{00000000-0006-0000-0500-00007C010000}">
      <text>
        <r>
          <rPr>
            <sz val="9"/>
            <color indexed="81"/>
            <rFont val="Tahoma"/>
            <family val="2"/>
          </rPr>
          <t>Caso queira apagar, selecione a célula e pressione DEL.</t>
        </r>
      </text>
    </comment>
    <comment ref="C143" authorId="0" shapeId="0" xr:uid="{00000000-0006-0000-0500-00007D010000}">
      <text>
        <r>
          <rPr>
            <sz val="9"/>
            <color indexed="81"/>
            <rFont val="Tahoma"/>
            <family val="2"/>
          </rPr>
          <t>Caso queira apagar, selecione a célula e pressione DEL.</t>
        </r>
      </text>
    </comment>
    <comment ref="D143" authorId="0" shapeId="0" xr:uid="{00000000-0006-0000-0500-00007E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4" authorId="0" shapeId="0" xr:uid="{00000000-0006-0000-0500-00007F010000}">
      <text>
        <r>
          <rPr>
            <sz val="9"/>
            <color indexed="81"/>
            <rFont val="Tahoma"/>
            <family val="2"/>
          </rPr>
          <t>Caso queira apagar, selecione a célula e pressione DEL.</t>
        </r>
      </text>
    </comment>
    <comment ref="C144" authorId="0" shapeId="0" xr:uid="{00000000-0006-0000-0500-000080010000}">
      <text>
        <r>
          <rPr>
            <sz val="9"/>
            <color indexed="81"/>
            <rFont val="Tahoma"/>
            <family val="2"/>
          </rPr>
          <t>Caso queira apagar, selecione a célula e pressione DEL.</t>
        </r>
      </text>
    </comment>
    <comment ref="D144" authorId="0" shapeId="0" xr:uid="{00000000-0006-0000-0500-000081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5" authorId="0" shapeId="0" xr:uid="{00000000-0006-0000-0500-000082010000}">
      <text>
        <r>
          <rPr>
            <sz val="9"/>
            <color indexed="81"/>
            <rFont val="Tahoma"/>
            <family val="2"/>
          </rPr>
          <t>Caso queira apagar, selecione a célula e pressione DEL.</t>
        </r>
      </text>
    </comment>
    <comment ref="C145" authorId="0" shapeId="0" xr:uid="{00000000-0006-0000-0500-000083010000}">
      <text>
        <r>
          <rPr>
            <sz val="9"/>
            <color indexed="81"/>
            <rFont val="Tahoma"/>
            <family val="2"/>
          </rPr>
          <t>Caso queira apagar, selecione a célula e pressione DEL.</t>
        </r>
      </text>
    </comment>
    <comment ref="D145" authorId="0" shapeId="0" xr:uid="{00000000-0006-0000-0500-000084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6" authorId="0" shapeId="0" xr:uid="{00000000-0006-0000-0500-000085010000}">
      <text>
        <r>
          <rPr>
            <sz val="9"/>
            <color indexed="81"/>
            <rFont val="Tahoma"/>
            <family val="2"/>
          </rPr>
          <t>Caso queira apagar, selecione a célula e pressione DEL.</t>
        </r>
      </text>
    </comment>
    <comment ref="C146" authorId="0" shapeId="0" xr:uid="{00000000-0006-0000-0500-000086010000}">
      <text>
        <r>
          <rPr>
            <sz val="9"/>
            <color indexed="81"/>
            <rFont val="Tahoma"/>
            <family val="2"/>
          </rPr>
          <t>Caso queira apagar, selecione a célula e pressione DEL.</t>
        </r>
      </text>
    </comment>
    <comment ref="D146" authorId="0" shapeId="0" xr:uid="{00000000-0006-0000-0500-000087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7" authorId="0" shapeId="0" xr:uid="{00000000-0006-0000-0500-000088010000}">
      <text>
        <r>
          <rPr>
            <sz val="9"/>
            <color indexed="81"/>
            <rFont val="Tahoma"/>
            <family val="2"/>
          </rPr>
          <t>Caso queira apagar, selecione a célula e pressione DEL.</t>
        </r>
      </text>
    </comment>
    <comment ref="C147" authorId="0" shapeId="0" xr:uid="{00000000-0006-0000-0500-000089010000}">
      <text>
        <r>
          <rPr>
            <sz val="9"/>
            <color indexed="81"/>
            <rFont val="Tahoma"/>
            <family val="2"/>
          </rPr>
          <t>Caso queira apagar, selecione a célula e pressione DEL.</t>
        </r>
      </text>
    </comment>
    <comment ref="D147" authorId="0" shapeId="0" xr:uid="{00000000-0006-0000-0500-00008A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8" authorId="0" shapeId="0" xr:uid="{00000000-0006-0000-0500-00008B010000}">
      <text>
        <r>
          <rPr>
            <sz val="9"/>
            <color indexed="81"/>
            <rFont val="Tahoma"/>
            <family val="2"/>
          </rPr>
          <t>Caso queira apagar, selecione a célula e pressione DEL.</t>
        </r>
      </text>
    </comment>
    <comment ref="C148" authorId="0" shapeId="0" xr:uid="{00000000-0006-0000-0500-00008C010000}">
      <text>
        <r>
          <rPr>
            <sz val="9"/>
            <color indexed="81"/>
            <rFont val="Tahoma"/>
            <family val="2"/>
          </rPr>
          <t>Caso queira apagar, selecione a célula e pressione DEL.</t>
        </r>
      </text>
    </comment>
    <comment ref="D148" authorId="0" shapeId="0" xr:uid="{00000000-0006-0000-0500-00008D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49" authorId="0" shapeId="0" xr:uid="{00000000-0006-0000-0500-00008E010000}">
      <text>
        <r>
          <rPr>
            <sz val="9"/>
            <color indexed="81"/>
            <rFont val="Tahoma"/>
            <family val="2"/>
          </rPr>
          <t>Caso queira apagar, selecione a célula e pressione DEL.</t>
        </r>
      </text>
    </comment>
    <comment ref="C149" authorId="0" shapeId="0" xr:uid="{00000000-0006-0000-0500-00008F010000}">
      <text>
        <r>
          <rPr>
            <sz val="9"/>
            <color indexed="81"/>
            <rFont val="Tahoma"/>
            <family val="2"/>
          </rPr>
          <t>Caso queira apagar, selecione a célula e pressione DEL.</t>
        </r>
      </text>
    </comment>
    <comment ref="D149" authorId="0" shapeId="0" xr:uid="{00000000-0006-0000-0500-000090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0" authorId="0" shapeId="0" xr:uid="{00000000-0006-0000-0500-000091010000}">
      <text>
        <r>
          <rPr>
            <sz val="9"/>
            <color indexed="81"/>
            <rFont val="Tahoma"/>
            <family val="2"/>
          </rPr>
          <t>Caso queira apagar, selecione a célula e pressione DEL.</t>
        </r>
      </text>
    </comment>
    <comment ref="C150" authorId="0" shapeId="0" xr:uid="{00000000-0006-0000-0500-000092010000}">
      <text>
        <r>
          <rPr>
            <sz val="9"/>
            <color indexed="81"/>
            <rFont val="Tahoma"/>
            <family val="2"/>
          </rPr>
          <t>Caso queira apagar, selecione a célula e pressione DEL.</t>
        </r>
      </text>
    </comment>
    <comment ref="D150" authorId="0" shapeId="0" xr:uid="{00000000-0006-0000-0500-000093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1" authorId="0" shapeId="0" xr:uid="{00000000-0006-0000-0500-000094010000}">
      <text>
        <r>
          <rPr>
            <sz val="9"/>
            <color indexed="81"/>
            <rFont val="Tahoma"/>
            <family val="2"/>
          </rPr>
          <t>Caso queira apagar, selecione a célula e pressione DEL.</t>
        </r>
      </text>
    </comment>
    <comment ref="C151" authorId="0" shapeId="0" xr:uid="{00000000-0006-0000-0500-000095010000}">
      <text>
        <r>
          <rPr>
            <sz val="9"/>
            <color indexed="81"/>
            <rFont val="Tahoma"/>
            <family val="2"/>
          </rPr>
          <t>Caso queira apagar, selecione a célula e pressione DEL.</t>
        </r>
      </text>
    </comment>
    <comment ref="D151" authorId="0" shapeId="0" xr:uid="{00000000-0006-0000-0500-000096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2" authorId="0" shapeId="0" xr:uid="{00000000-0006-0000-0500-000097010000}">
      <text>
        <r>
          <rPr>
            <sz val="9"/>
            <color indexed="81"/>
            <rFont val="Tahoma"/>
            <family val="2"/>
          </rPr>
          <t>Caso queira apagar, selecione a célula e pressione DEL.</t>
        </r>
      </text>
    </comment>
    <comment ref="C152" authorId="0" shapeId="0" xr:uid="{00000000-0006-0000-0500-000098010000}">
      <text>
        <r>
          <rPr>
            <sz val="9"/>
            <color indexed="81"/>
            <rFont val="Tahoma"/>
            <family val="2"/>
          </rPr>
          <t>Caso queira apagar, selecione a célula e pressione DEL.</t>
        </r>
      </text>
    </comment>
    <comment ref="D152" authorId="0" shapeId="0" xr:uid="{00000000-0006-0000-0500-000099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3" authorId="0" shapeId="0" xr:uid="{00000000-0006-0000-0500-00009A010000}">
      <text>
        <r>
          <rPr>
            <sz val="9"/>
            <color indexed="81"/>
            <rFont val="Tahoma"/>
            <family val="2"/>
          </rPr>
          <t>Caso queira apagar, selecione a célula e pressione DEL.</t>
        </r>
      </text>
    </comment>
    <comment ref="C153" authorId="0" shapeId="0" xr:uid="{00000000-0006-0000-0500-00009B010000}">
      <text>
        <r>
          <rPr>
            <sz val="9"/>
            <color indexed="81"/>
            <rFont val="Tahoma"/>
            <family val="2"/>
          </rPr>
          <t>Caso queira apagar, selecione a célula e pressione DEL.</t>
        </r>
      </text>
    </comment>
    <comment ref="D153" authorId="0" shapeId="0" xr:uid="{00000000-0006-0000-0500-00009C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4" authorId="0" shapeId="0" xr:uid="{00000000-0006-0000-0500-00009D010000}">
      <text>
        <r>
          <rPr>
            <sz val="9"/>
            <color indexed="81"/>
            <rFont val="Tahoma"/>
            <family val="2"/>
          </rPr>
          <t>Caso queira apagar, selecione a célula e pressione DEL.</t>
        </r>
      </text>
    </comment>
    <comment ref="C154" authorId="0" shapeId="0" xr:uid="{00000000-0006-0000-0500-00009E010000}">
      <text>
        <r>
          <rPr>
            <sz val="9"/>
            <color indexed="81"/>
            <rFont val="Tahoma"/>
            <family val="2"/>
          </rPr>
          <t>Caso queira apagar, selecione a célula e pressione DEL.</t>
        </r>
      </text>
    </comment>
    <comment ref="D154" authorId="0" shapeId="0" xr:uid="{00000000-0006-0000-0500-00009F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5" authorId="0" shapeId="0" xr:uid="{00000000-0006-0000-0500-0000A0010000}">
      <text>
        <r>
          <rPr>
            <sz val="9"/>
            <color indexed="81"/>
            <rFont val="Tahoma"/>
            <family val="2"/>
          </rPr>
          <t>Caso queira apagar, selecione a célula e pressione DEL.</t>
        </r>
      </text>
    </comment>
    <comment ref="C155" authorId="0" shapeId="0" xr:uid="{00000000-0006-0000-0500-0000A1010000}">
      <text>
        <r>
          <rPr>
            <sz val="9"/>
            <color indexed="81"/>
            <rFont val="Tahoma"/>
            <family val="2"/>
          </rPr>
          <t>Caso queira apagar, selecione a célula e pressione DEL.</t>
        </r>
      </text>
    </comment>
    <comment ref="D155" authorId="0" shapeId="0" xr:uid="{00000000-0006-0000-0500-0000A2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6" authorId="0" shapeId="0" xr:uid="{00000000-0006-0000-0500-0000A3010000}">
      <text>
        <r>
          <rPr>
            <sz val="9"/>
            <color indexed="81"/>
            <rFont val="Tahoma"/>
            <family val="2"/>
          </rPr>
          <t>Caso queira apagar, selecione a célula e pressione DEL.</t>
        </r>
      </text>
    </comment>
    <comment ref="C156" authorId="0" shapeId="0" xr:uid="{00000000-0006-0000-0500-0000A4010000}">
      <text>
        <r>
          <rPr>
            <sz val="9"/>
            <color indexed="81"/>
            <rFont val="Tahoma"/>
            <family val="2"/>
          </rPr>
          <t>Caso queira apagar, selecione a célula e pressione DEL.</t>
        </r>
      </text>
    </comment>
    <comment ref="D156" authorId="0" shapeId="0" xr:uid="{00000000-0006-0000-0500-0000A5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7" authorId="0" shapeId="0" xr:uid="{00000000-0006-0000-0500-0000A6010000}">
      <text>
        <r>
          <rPr>
            <sz val="9"/>
            <color indexed="81"/>
            <rFont val="Tahoma"/>
            <family val="2"/>
          </rPr>
          <t>Caso queira apagar, selecione a célula e pressione DEL.</t>
        </r>
      </text>
    </comment>
    <comment ref="C157" authorId="0" shapeId="0" xr:uid="{00000000-0006-0000-0500-0000A7010000}">
      <text>
        <r>
          <rPr>
            <sz val="9"/>
            <color indexed="81"/>
            <rFont val="Tahoma"/>
            <family val="2"/>
          </rPr>
          <t>Caso queira apagar, selecione a célula e pressione DEL.</t>
        </r>
      </text>
    </comment>
    <comment ref="D157" authorId="0" shapeId="0" xr:uid="{00000000-0006-0000-0500-0000A8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8" authorId="0" shapeId="0" xr:uid="{00000000-0006-0000-0500-0000A9010000}">
      <text>
        <r>
          <rPr>
            <sz val="9"/>
            <color indexed="81"/>
            <rFont val="Tahoma"/>
            <family val="2"/>
          </rPr>
          <t>Caso queira apagar, selecione a célula e pressione DEL.</t>
        </r>
      </text>
    </comment>
    <comment ref="C158" authorId="0" shapeId="0" xr:uid="{00000000-0006-0000-0500-0000AA010000}">
      <text>
        <r>
          <rPr>
            <sz val="9"/>
            <color indexed="81"/>
            <rFont val="Tahoma"/>
            <family val="2"/>
          </rPr>
          <t>Caso queira apagar, selecione a célula e pressione DEL.</t>
        </r>
      </text>
    </comment>
    <comment ref="D158" authorId="0" shapeId="0" xr:uid="{00000000-0006-0000-0500-0000AB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59" authorId="0" shapeId="0" xr:uid="{00000000-0006-0000-0500-0000AC010000}">
      <text>
        <r>
          <rPr>
            <sz val="9"/>
            <color indexed="81"/>
            <rFont val="Tahoma"/>
            <family val="2"/>
          </rPr>
          <t>Caso queira apagar, selecione a célula e pressione DEL.</t>
        </r>
      </text>
    </comment>
    <comment ref="C159" authorId="0" shapeId="0" xr:uid="{00000000-0006-0000-0500-0000AD010000}">
      <text>
        <r>
          <rPr>
            <sz val="9"/>
            <color indexed="81"/>
            <rFont val="Tahoma"/>
            <family val="2"/>
          </rPr>
          <t>Caso queira apagar, selecione a célula e pressione DEL.</t>
        </r>
      </text>
    </comment>
    <comment ref="D159" authorId="0" shapeId="0" xr:uid="{00000000-0006-0000-0500-0000AE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0" authorId="0" shapeId="0" xr:uid="{00000000-0006-0000-0500-0000AF010000}">
      <text>
        <r>
          <rPr>
            <sz val="9"/>
            <color indexed="81"/>
            <rFont val="Tahoma"/>
            <family val="2"/>
          </rPr>
          <t>Caso queira apagar, selecione a célula e pressione DEL.</t>
        </r>
      </text>
    </comment>
    <comment ref="C160" authorId="0" shapeId="0" xr:uid="{00000000-0006-0000-0500-0000B0010000}">
      <text>
        <r>
          <rPr>
            <sz val="9"/>
            <color indexed="81"/>
            <rFont val="Tahoma"/>
            <family val="2"/>
          </rPr>
          <t>Caso queira apagar, selecione a célula e pressione DEL.</t>
        </r>
      </text>
    </comment>
    <comment ref="D160" authorId="0" shapeId="0" xr:uid="{00000000-0006-0000-0500-0000B1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1" authorId="0" shapeId="0" xr:uid="{00000000-0006-0000-0500-0000B2010000}">
      <text>
        <r>
          <rPr>
            <sz val="9"/>
            <color indexed="81"/>
            <rFont val="Tahoma"/>
            <family val="2"/>
          </rPr>
          <t>Caso queira apagar, selecione a célula e pressione DEL.</t>
        </r>
      </text>
    </comment>
    <comment ref="C161" authorId="0" shapeId="0" xr:uid="{00000000-0006-0000-0500-0000B3010000}">
      <text>
        <r>
          <rPr>
            <sz val="9"/>
            <color indexed="81"/>
            <rFont val="Tahoma"/>
            <family val="2"/>
          </rPr>
          <t>Caso queira apagar, selecione a célula e pressione DEL.</t>
        </r>
      </text>
    </comment>
    <comment ref="D161" authorId="0" shapeId="0" xr:uid="{00000000-0006-0000-0500-0000B4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2" authorId="0" shapeId="0" xr:uid="{00000000-0006-0000-0500-0000B5010000}">
      <text>
        <r>
          <rPr>
            <sz val="9"/>
            <color indexed="81"/>
            <rFont val="Tahoma"/>
            <family val="2"/>
          </rPr>
          <t>Caso queira apagar, selecione a célula e pressione DEL.</t>
        </r>
      </text>
    </comment>
    <comment ref="C162" authorId="0" shapeId="0" xr:uid="{00000000-0006-0000-0500-0000B6010000}">
      <text>
        <r>
          <rPr>
            <sz val="9"/>
            <color indexed="81"/>
            <rFont val="Tahoma"/>
            <family val="2"/>
          </rPr>
          <t>Caso queira apagar, selecione a célula e pressione DEL.</t>
        </r>
      </text>
    </comment>
    <comment ref="D162" authorId="0" shapeId="0" xr:uid="{00000000-0006-0000-0500-0000B7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3" authorId="0" shapeId="0" xr:uid="{00000000-0006-0000-0500-0000B8010000}">
      <text>
        <r>
          <rPr>
            <sz val="9"/>
            <color indexed="81"/>
            <rFont val="Tahoma"/>
            <family val="2"/>
          </rPr>
          <t>Caso queira apagar, selecione a célula e pressione DEL.</t>
        </r>
      </text>
    </comment>
    <comment ref="C163" authorId="0" shapeId="0" xr:uid="{00000000-0006-0000-0500-0000B9010000}">
      <text>
        <r>
          <rPr>
            <sz val="9"/>
            <color indexed="81"/>
            <rFont val="Tahoma"/>
            <family val="2"/>
          </rPr>
          <t>Caso queira apagar, selecione a célula e pressione DEL.</t>
        </r>
      </text>
    </comment>
    <comment ref="D163" authorId="0" shapeId="0" xr:uid="{00000000-0006-0000-0500-0000BA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4" authorId="0" shapeId="0" xr:uid="{00000000-0006-0000-0500-0000BB010000}">
      <text>
        <r>
          <rPr>
            <sz val="9"/>
            <color indexed="81"/>
            <rFont val="Tahoma"/>
            <family val="2"/>
          </rPr>
          <t>Caso queira apagar, selecione a célula e pressione DEL.</t>
        </r>
      </text>
    </comment>
    <comment ref="C164" authorId="0" shapeId="0" xr:uid="{00000000-0006-0000-0500-0000BC010000}">
      <text>
        <r>
          <rPr>
            <sz val="9"/>
            <color indexed="81"/>
            <rFont val="Tahoma"/>
            <family val="2"/>
          </rPr>
          <t>Caso queira apagar, selecione a célula e pressione DEL.</t>
        </r>
      </text>
    </comment>
    <comment ref="D164" authorId="0" shapeId="0" xr:uid="{00000000-0006-0000-0500-0000BD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5" authorId="0" shapeId="0" xr:uid="{00000000-0006-0000-0500-0000BE010000}">
      <text>
        <r>
          <rPr>
            <sz val="9"/>
            <color indexed="81"/>
            <rFont val="Tahoma"/>
            <family val="2"/>
          </rPr>
          <t>Caso queira apagar, selecione a célula e pressione DEL.</t>
        </r>
      </text>
    </comment>
    <comment ref="C165" authorId="0" shapeId="0" xr:uid="{00000000-0006-0000-0500-0000BF010000}">
      <text>
        <r>
          <rPr>
            <sz val="9"/>
            <color indexed="81"/>
            <rFont val="Tahoma"/>
            <family val="2"/>
          </rPr>
          <t>Caso queira apagar, selecione a célula e pressione DEL.</t>
        </r>
      </text>
    </comment>
    <comment ref="D165" authorId="0" shapeId="0" xr:uid="{00000000-0006-0000-0500-0000C0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6" authorId="0" shapeId="0" xr:uid="{00000000-0006-0000-0500-0000C1010000}">
      <text>
        <r>
          <rPr>
            <sz val="9"/>
            <color indexed="81"/>
            <rFont val="Tahoma"/>
            <family val="2"/>
          </rPr>
          <t>Caso queira apagar, selecione a célula e pressione DEL.</t>
        </r>
      </text>
    </comment>
    <comment ref="C166" authorId="0" shapeId="0" xr:uid="{00000000-0006-0000-0500-0000C2010000}">
      <text>
        <r>
          <rPr>
            <sz val="9"/>
            <color indexed="81"/>
            <rFont val="Tahoma"/>
            <family val="2"/>
          </rPr>
          <t>Caso queira apagar, selecione a célula e pressione DEL.</t>
        </r>
      </text>
    </comment>
    <comment ref="D166" authorId="0" shapeId="0" xr:uid="{00000000-0006-0000-0500-0000C3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7" authorId="0" shapeId="0" xr:uid="{00000000-0006-0000-0500-0000C4010000}">
      <text>
        <r>
          <rPr>
            <sz val="9"/>
            <color indexed="81"/>
            <rFont val="Tahoma"/>
            <family val="2"/>
          </rPr>
          <t>Caso queira apagar, selecione a célula e pressione DEL.</t>
        </r>
      </text>
    </comment>
    <comment ref="C167" authorId="0" shapeId="0" xr:uid="{00000000-0006-0000-0500-0000C5010000}">
      <text>
        <r>
          <rPr>
            <sz val="9"/>
            <color indexed="81"/>
            <rFont val="Tahoma"/>
            <family val="2"/>
          </rPr>
          <t>Caso queira apagar, selecione a célula e pressione DEL.</t>
        </r>
      </text>
    </comment>
    <comment ref="D167" authorId="0" shapeId="0" xr:uid="{00000000-0006-0000-0500-0000C6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8" authorId="0" shapeId="0" xr:uid="{00000000-0006-0000-0500-0000C7010000}">
      <text>
        <r>
          <rPr>
            <sz val="9"/>
            <color indexed="81"/>
            <rFont val="Tahoma"/>
            <family val="2"/>
          </rPr>
          <t>Caso queira apagar, selecione a célula e pressione DEL.</t>
        </r>
      </text>
    </comment>
    <comment ref="C168" authorId="0" shapeId="0" xr:uid="{00000000-0006-0000-0500-0000C8010000}">
      <text>
        <r>
          <rPr>
            <sz val="9"/>
            <color indexed="81"/>
            <rFont val="Tahoma"/>
            <family val="2"/>
          </rPr>
          <t>Caso queira apagar, selecione a célula e pressione DEL.</t>
        </r>
      </text>
    </comment>
    <comment ref="D168" authorId="0" shapeId="0" xr:uid="{00000000-0006-0000-0500-0000C9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69" authorId="0" shapeId="0" xr:uid="{00000000-0006-0000-0500-0000CA010000}">
      <text>
        <r>
          <rPr>
            <sz val="9"/>
            <color indexed="81"/>
            <rFont val="Tahoma"/>
            <family val="2"/>
          </rPr>
          <t>Caso queira apagar, selecione a célula e pressione DEL.</t>
        </r>
      </text>
    </comment>
    <comment ref="C169" authorId="0" shapeId="0" xr:uid="{00000000-0006-0000-0500-0000CB010000}">
      <text>
        <r>
          <rPr>
            <sz val="9"/>
            <color indexed="81"/>
            <rFont val="Tahoma"/>
            <family val="2"/>
          </rPr>
          <t>Caso queira apagar, selecione a célula e pressione DEL.</t>
        </r>
      </text>
    </comment>
    <comment ref="D169" authorId="0" shapeId="0" xr:uid="{00000000-0006-0000-0500-0000CC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0" authorId="0" shapeId="0" xr:uid="{00000000-0006-0000-0500-0000CD010000}">
      <text>
        <r>
          <rPr>
            <sz val="9"/>
            <color indexed="81"/>
            <rFont val="Tahoma"/>
            <family val="2"/>
          </rPr>
          <t>Caso queira apagar, selecione a célula e pressione DEL.</t>
        </r>
      </text>
    </comment>
    <comment ref="C170" authorId="0" shapeId="0" xr:uid="{00000000-0006-0000-0500-0000CE010000}">
      <text>
        <r>
          <rPr>
            <sz val="9"/>
            <color indexed="81"/>
            <rFont val="Tahoma"/>
            <family val="2"/>
          </rPr>
          <t>Caso queira apagar, selecione a célula e pressione DEL.</t>
        </r>
      </text>
    </comment>
    <comment ref="D170" authorId="0" shapeId="0" xr:uid="{00000000-0006-0000-0500-0000CF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1" authorId="0" shapeId="0" xr:uid="{00000000-0006-0000-0500-0000D0010000}">
      <text>
        <r>
          <rPr>
            <sz val="9"/>
            <color indexed="81"/>
            <rFont val="Tahoma"/>
            <family val="2"/>
          </rPr>
          <t>Caso queira apagar, selecione a célula e pressione DEL.</t>
        </r>
      </text>
    </comment>
    <comment ref="C171" authorId="0" shapeId="0" xr:uid="{00000000-0006-0000-0500-0000D1010000}">
      <text>
        <r>
          <rPr>
            <sz val="9"/>
            <color indexed="81"/>
            <rFont val="Tahoma"/>
            <family val="2"/>
          </rPr>
          <t>Caso queira apagar, selecione a célula e pressione DEL.</t>
        </r>
      </text>
    </comment>
    <comment ref="D171" authorId="0" shapeId="0" xr:uid="{00000000-0006-0000-0500-0000D2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2" authorId="0" shapeId="0" xr:uid="{00000000-0006-0000-0500-0000D3010000}">
      <text>
        <r>
          <rPr>
            <sz val="9"/>
            <color indexed="81"/>
            <rFont val="Tahoma"/>
            <family val="2"/>
          </rPr>
          <t>Caso queira apagar, selecione a célula e pressione DEL.</t>
        </r>
      </text>
    </comment>
    <comment ref="C172" authorId="0" shapeId="0" xr:uid="{00000000-0006-0000-0500-0000D4010000}">
      <text>
        <r>
          <rPr>
            <sz val="9"/>
            <color indexed="81"/>
            <rFont val="Tahoma"/>
            <family val="2"/>
          </rPr>
          <t>Caso queira apagar, selecione a célula e pressione DEL.</t>
        </r>
      </text>
    </comment>
    <comment ref="D172" authorId="0" shapeId="0" xr:uid="{00000000-0006-0000-0500-0000D5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3" authorId="0" shapeId="0" xr:uid="{00000000-0006-0000-0500-0000D6010000}">
      <text>
        <r>
          <rPr>
            <sz val="9"/>
            <color indexed="81"/>
            <rFont val="Tahoma"/>
            <family val="2"/>
          </rPr>
          <t>Caso queira apagar, selecione a célula e pressione DEL.</t>
        </r>
      </text>
    </comment>
    <comment ref="C173" authorId="0" shapeId="0" xr:uid="{00000000-0006-0000-0500-0000D7010000}">
      <text>
        <r>
          <rPr>
            <sz val="9"/>
            <color indexed="81"/>
            <rFont val="Tahoma"/>
            <family val="2"/>
          </rPr>
          <t>Caso queira apagar, selecione a célula e pressione DEL.</t>
        </r>
      </text>
    </comment>
    <comment ref="D173" authorId="0" shapeId="0" xr:uid="{00000000-0006-0000-0500-0000D8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4" authorId="0" shapeId="0" xr:uid="{00000000-0006-0000-0500-0000D9010000}">
      <text>
        <r>
          <rPr>
            <sz val="9"/>
            <color indexed="81"/>
            <rFont val="Tahoma"/>
            <family val="2"/>
          </rPr>
          <t>Caso queira apagar, selecione a célula e pressione DEL.</t>
        </r>
      </text>
    </comment>
    <comment ref="C174" authorId="0" shapeId="0" xr:uid="{00000000-0006-0000-0500-0000DA010000}">
      <text>
        <r>
          <rPr>
            <sz val="9"/>
            <color indexed="81"/>
            <rFont val="Tahoma"/>
            <family val="2"/>
          </rPr>
          <t>Caso queira apagar, selecione a célula e pressione DEL.</t>
        </r>
      </text>
    </comment>
    <comment ref="D174" authorId="0" shapeId="0" xr:uid="{00000000-0006-0000-0500-0000DB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5" authorId="0" shapeId="0" xr:uid="{00000000-0006-0000-0500-0000DC010000}">
      <text>
        <r>
          <rPr>
            <sz val="9"/>
            <color indexed="81"/>
            <rFont val="Tahoma"/>
            <family val="2"/>
          </rPr>
          <t>Caso queira apagar, selecione a célula e pressione DEL.</t>
        </r>
      </text>
    </comment>
    <comment ref="C175" authorId="0" shapeId="0" xr:uid="{00000000-0006-0000-0500-0000DD010000}">
      <text>
        <r>
          <rPr>
            <sz val="9"/>
            <color indexed="81"/>
            <rFont val="Tahoma"/>
            <family val="2"/>
          </rPr>
          <t>Caso queira apagar, selecione a célula e pressione DEL.</t>
        </r>
      </text>
    </comment>
    <comment ref="D175" authorId="0" shapeId="0" xr:uid="{00000000-0006-0000-0500-0000DE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6" authorId="0" shapeId="0" xr:uid="{00000000-0006-0000-0500-0000DF010000}">
      <text>
        <r>
          <rPr>
            <sz val="9"/>
            <color indexed="81"/>
            <rFont val="Tahoma"/>
            <family val="2"/>
          </rPr>
          <t>Caso queira apagar, selecione a célula e pressione DEL.</t>
        </r>
      </text>
    </comment>
    <comment ref="C176" authorId="0" shapeId="0" xr:uid="{00000000-0006-0000-0500-0000E0010000}">
      <text>
        <r>
          <rPr>
            <sz val="9"/>
            <color indexed="81"/>
            <rFont val="Tahoma"/>
            <family val="2"/>
          </rPr>
          <t>Caso queira apagar, selecione a célula e pressione DEL.</t>
        </r>
      </text>
    </comment>
    <comment ref="D176" authorId="0" shapeId="0" xr:uid="{00000000-0006-0000-0500-0000E1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7" authorId="0" shapeId="0" xr:uid="{00000000-0006-0000-0500-0000E2010000}">
      <text>
        <r>
          <rPr>
            <sz val="9"/>
            <color indexed="81"/>
            <rFont val="Tahoma"/>
            <family val="2"/>
          </rPr>
          <t>Caso queira apagar, selecione a célula e pressione DEL.</t>
        </r>
      </text>
    </comment>
    <comment ref="C177" authorId="0" shapeId="0" xr:uid="{00000000-0006-0000-0500-0000E3010000}">
      <text>
        <r>
          <rPr>
            <sz val="9"/>
            <color indexed="81"/>
            <rFont val="Tahoma"/>
            <family val="2"/>
          </rPr>
          <t>Caso queira apagar, selecione a célula e pressione DEL.</t>
        </r>
      </text>
    </comment>
    <comment ref="D177" authorId="0" shapeId="0" xr:uid="{00000000-0006-0000-0500-0000E4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8" authorId="0" shapeId="0" xr:uid="{00000000-0006-0000-0500-0000E5010000}">
      <text>
        <r>
          <rPr>
            <sz val="9"/>
            <color indexed="81"/>
            <rFont val="Tahoma"/>
            <family val="2"/>
          </rPr>
          <t>Caso queira apagar, selecione a célula e pressione DEL.</t>
        </r>
      </text>
    </comment>
    <comment ref="C178" authorId="0" shapeId="0" xr:uid="{00000000-0006-0000-0500-0000E6010000}">
      <text>
        <r>
          <rPr>
            <sz val="9"/>
            <color indexed="81"/>
            <rFont val="Tahoma"/>
            <family val="2"/>
          </rPr>
          <t>Caso queira apagar, selecione a célula e pressione DEL.</t>
        </r>
      </text>
    </comment>
    <comment ref="D178" authorId="0" shapeId="0" xr:uid="{00000000-0006-0000-0500-0000E7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79" authorId="0" shapeId="0" xr:uid="{00000000-0006-0000-0500-0000E8010000}">
      <text>
        <r>
          <rPr>
            <sz val="9"/>
            <color indexed="81"/>
            <rFont val="Tahoma"/>
            <family val="2"/>
          </rPr>
          <t>Caso queira apagar, selecione a célula e pressione DEL.</t>
        </r>
      </text>
    </comment>
    <comment ref="C179" authorId="0" shapeId="0" xr:uid="{00000000-0006-0000-0500-0000E9010000}">
      <text>
        <r>
          <rPr>
            <sz val="9"/>
            <color indexed="81"/>
            <rFont val="Tahoma"/>
            <family val="2"/>
          </rPr>
          <t>Caso queira apagar, selecione a célula e pressione DEL.</t>
        </r>
      </text>
    </comment>
    <comment ref="D179" authorId="0" shapeId="0" xr:uid="{00000000-0006-0000-0500-0000EA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0" authorId="0" shapeId="0" xr:uid="{00000000-0006-0000-0500-0000EB010000}">
      <text>
        <r>
          <rPr>
            <sz val="9"/>
            <color indexed="81"/>
            <rFont val="Tahoma"/>
            <family val="2"/>
          </rPr>
          <t>Caso queira apagar, selecione a célula e pressione DEL.</t>
        </r>
      </text>
    </comment>
    <comment ref="C180" authorId="0" shapeId="0" xr:uid="{00000000-0006-0000-0500-0000EC010000}">
      <text>
        <r>
          <rPr>
            <sz val="9"/>
            <color indexed="81"/>
            <rFont val="Tahoma"/>
            <family val="2"/>
          </rPr>
          <t>Caso queira apagar, selecione a célula e pressione DEL.</t>
        </r>
      </text>
    </comment>
    <comment ref="D180" authorId="0" shapeId="0" xr:uid="{00000000-0006-0000-0500-0000ED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1" authorId="0" shapeId="0" xr:uid="{00000000-0006-0000-0500-0000EE010000}">
      <text>
        <r>
          <rPr>
            <sz val="9"/>
            <color indexed="81"/>
            <rFont val="Tahoma"/>
            <family val="2"/>
          </rPr>
          <t>Caso queira apagar, selecione a célula e pressione DEL.</t>
        </r>
      </text>
    </comment>
    <comment ref="C181" authorId="0" shapeId="0" xr:uid="{00000000-0006-0000-0500-0000EF010000}">
      <text>
        <r>
          <rPr>
            <sz val="9"/>
            <color indexed="81"/>
            <rFont val="Tahoma"/>
            <family val="2"/>
          </rPr>
          <t>Caso queira apagar, selecione a célula e pressione DEL.</t>
        </r>
      </text>
    </comment>
    <comment ref="D181" authorId="0" shapeId="0" xr:uid="{00000000-0006-0000-0500-0000F0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2" authorId="0" shapeId="0" xr:uid="{00000000-0006-0000-0500-0000F1010000}">
      <text>
        <r>
          <rPr>
            <sz val="9"/>
            <color indexed="81"/>
            <rFont val="Tahoma"/>
            <family val="2"/>
          </rPr>
          <t>Caso queira apagar, selecione a célula e pressione DEL.</t>
        </r>
      </text>
    </comment>
    <comment ref="C182" authorId="0" shapeId="0" xr:uid="{00000000-0006-0000-0500-0000F2010000}">
      <text>
        <r>
          <rPr>
            <sz val="9"/>
            <color indexed="81"/>
            <rFont val="Tahoma"/>
            <family val="2"/>
          </rPr>
          <t>Caso queira apagar, selecione a célula e pressione DEL.</t>
        </r>
      </text>
    </comment>
    <comment ref="D182" authorId="0" shapeId="0" xr:uid="{00000000-0006-0000-0500-0000F3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3" authorId="0" shapeId="0" xr:uid="{00000000-0006-0000-0500-0000F4010000}">
      <text>
        <r>
          <rPr>
            <sz val="9"/>
            <color indexed="81"/>
            <rFont val="Tahoma"/>
            <family val="2"/>
          </rPr>
          <t>Caso queira apagar, selecione a célula e pressione DEL.</t>
        </r>
      </text>
    </comment>
    <comment ref="C183" authorId="0" shapeId="0" xr:uid="{00000000-0006-0000-0500-0000F5010000}">
      <text>
        <r>
          <rPr>
            <sz val="9"/>
            <color indexed="81"/>
            <rFont val="Tahoma"/>
            <family val="2"/>
          </rPr>
          <t>Caso queira apagar, selecione a célula e pressione DEL.</t>
        </r>
      </text>
    </comment>
    <comment ref="D183" authorId="0" shapeId="0" xr:uid="{00000000-0006-0000-0500-0000F6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4" authorId="0" shapeId="0" xr:uid="{00000000-0006-0000-0500-0000F7010000}">
      <text>
        <r>
          <rPr>
            <sz val="9"/>
            <color indexed="81"/>
            <rFont val="Tahoma"/>
            <family val="2"/>
          </rPr>
          <t>Caso queira apagar, selecione a célula e pressione DEL.</t>
        </r>
      </text>
    </comment>
    <comment ref="C184" authorId="0" shapeId="0" xr:uid="{00000000-0006-0000-0500-0000F8010000}">
      <text>
        <r>
          <rPr>
            <sz val="9"/>
            <color indexed="81"/>
            <rFont val="Tahoma"/>
            <family val="2"/>
          </rPr>
          <t>Caso queira apagar, selecione a célula e pressione DEL.</t>
        </r>
      </text>
    </comment>
    <comment ref="D184" authorId="0" shapeId="0" xr:uid="{00000000-0006-0000-0500-0000F9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5" authorId="0" shapeId="0" xr:uid="{00000000-0006-0000-0500-0000FA010000}">
      <text>
        <r>
          <rPr>
            <sz val="9"/>
            <color indexed="81"/>
            <rFont val="Tahoma"/>
            <family val="2"/>
          </rPr>
          <t>Caso queira apagar, selecione a célula e pressione DEL.</t>
        </r>
      </text>
    </comment>
    <comment ref="C185" authorId="0" shapeId="0" xr:uid="{00000000-0006-0000-0500-0000FB010000}">
      <text>
        <r>
          <rPr>
            <sz val="9"/>
            <color indexed="81"/>
            <rFont val="Tahoma"/>
            <family val="2"/>
          </rPr>
          <t>Caso queira apagar, selecione a célula e pressione DEL.</t>
        </r>
      </text>
    </comment>
    <comment ref="D185" authorId="0" shapeId="0" xr:uid="{00000000-0006-0000-0500-0000FC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6" authorId="0" shapeId="0" xr:uid="{00000000-0006-0000-0500-0000FD010000}">
      <text>
        <r>
          <rPr>
            <sz val="9"/>
            <color indexed="81"/>
            <rFont val="Tahoma"/>
            <family val="2"/>
          </rPr>
          <t>Caso queira apagar, selecione a célula e pressione DEL.</t>
        </r>
      </text>
    </comment>
    <comment ref="C186" authorId="0" shapeId="0" xr:uid="{00000000-0006-0000-0500-0000FE010000}">
      <text>
        <r>
          <rPr>
            <sz val="9"/>
            <color indexed="81"/>
            <rFont val="Tahoma"/>
            <family val="2"/>
          </rPr>
          <t>Caso queira apagar, selecione a célula e pressione DEL.</t>
        </r>
      </text>
    </comment>
    <comment ref="D186" authorId="0" shapeId="0" xr:uid="{00000000-0006-0000-0500-0000FF01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7" authorId="0" shapeId="0" xr:uid="{00000000-0006-0000-0500-000000020000}">
      <text>
        <r>
          <rPr>
            <sz val="9"/>
            <color indexed="81"/>
            <rFont val="Tahoma"/>
            <family val="2"/>
          </rPr>
          <t>Caso queira apagar, selecione a célula e pressione DEL.</t>
        </r>
      </text>
    </comment>
    <comment ref="C187" authorId="0" shapeId="0" xr:uid="{00000000-0006-0000-0500-000001020000}">
      <text>
        <r>
          <rPr>
            <sz val="9"/>
            <color indexed="81"/>
            <rFont val="Tahoma"/>
            <family val="2"/>
          </rPr>
          <t>Caso queira apagar, selecione a célula e pressione DEL.</t>
        </r>
      </text>
    </comment>
    <comment ref="D187" authorId="0" shapeId="0" xr:uid="{00000000-0006-0000-0500-000002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8" authorId="0" shapeId="0" xr:uid="{00000000-0006-0000-0500-000003020000}">
      <text>
        <r>
          <rPr>
            <sz val="9"/>
            <color indexed="81"/>
            <rFont val="Tahoma"/>
            <family val="2"/>
          </rPr>
          <t>Caso queira apagar, selecione a célula e pressione DEL.</t>
        </r>
      </text>
    </comment>
    <comment ref="C188" authorId="0" shapeId="0" xr:uid="{00000000-0006-0000-0500-000004020000}">
      <text>
        <r>
          <rPr>
            <sz val="9"/>
            <color indexed="81"/>
            <rFont val="Tahoma"/>
            <family val="2"/>
          </rPr>
          <t>Caso queira apagar, selecione a célula e pressione DEL.</t>
        </r>
      </text>
    </comment>
    <comment ref="D188" authorId="0" shapeId="0" xr:uid="{00000000-0006-0000-0500-000005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89" authorId="0" shapeId="0" xr:uid="{00000000-0006-0000-0500-000006020000}">
      <text>
        <r>
          <rPr>
            <sz val="9"/>
            <color indexed="81"/>
            <rFont val="Tahoma"/>
            <family val="2"/>
          </rPr>
          <t>Caso queira apagar, selecione a célula e pressione DEL.</t>
        </r>
      </text>
    </comment>
    <comment ref="C189" authorId="0" shapeId="0" xr:uid="{00000000-0006-0000-0500-000007020000}">
      <text>
        <r>
          <rPr>
            <sz val="9"/>
            <color indexed="81"/>
            <rFont val="Tahoma"/>
            <family val="2"/>
          </rPr>
          <t>Caso queira apagar, selecione a célula e pressione DEL.</t>
        </r>
      </text>
    </comment>
    <comment ref="D189" authorId="0" shapeId="0" xr:uid="{00000000-0006-0000-0500-000008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0" authorId="0" shapeId="0" xr:uid="{00000000-0006-0000-0500-000009020000}">
      <text>
        <r>
          <rPr>
            <sz val="9"/>
            <color indexed="81"/>
            <rFont val="Tahoma"/>
            <family val="2"/>
          </rPr>
          <t>Caso queira apagar, selecione a célula e pressione DEL.</t>
        </r>
      </text>
    </comment>
    <comment ref="C190" authorId="0" shapeId="0" xr:uid="{00000000-0006-0000-0500-00000A020000}">
      <text>
        <r>
          <rPr>
            <sz val="9"/>
            <color indexed="81"/>
            <rFont val="Tahoma"/>
            <family val="2"/>
          </rPr>
          <t>Caso queira apagar, selecione a célula e pressione DEL.</t>
        </r>
      </text>
    </comment>
    <comment ref="D190" authorId="0" shapeId="0" xr:uid="{00000000-0006-0000-0500-00000B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1" authorId="0" shapeId="0" xr:uid="{00000000-0006-0000-0500-00000C020000}">
      <text>
        <r>
          <rPr>
            <sz val="9"/>
            <color indexed="81"/>
            <rFont val="Tahoma"/>
            <family val="2"/>
          </rPr>
          <t>Caso queira apagar, selecione a célula e pressione DEL.</t>
        </r>
      </text>
    </comment>
    <comment ref="C191" authorId="0" shapeId="0" xr:uid="{00000000-0006-0000-0500-00000D020000}">
      <text>
        <r>
          <rPr>
            <sz val="9"/>
            <color indexed="81"/>
            <rFont val="Tahoma"/>
            <family val="2"/>
          </rPr>
          <t>Caso queira apagar, selecione a célula e pressione DEL.</t>
        </r>
      </text>
    </comment>
    <comment ref="D191" authorId="0" shapeId="0" xr:uid="{00000000-0006-0000-0500-00000E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2" authorId="0" shapeId="0" xr:uid="{00000000-0006-0000-0500-00000F020000}">
      <text>
        <r>
          <rPr>
            <sz val="9"/>
            <color indexed="81"/>
            <rFont val="Tahoma"/>
            <family val="2"/>
          </rPr>
          <t>Caso queira apagar, selecione a célula e pressione DEL.</t>
        </r>
      </text>
    </comment>
    <comment ref="C192" authorId="0" shapeId="0" xr:uid="{00000000-0006-0000-0500-000010020000}">
      <text>
        <r>
          <rPr>
            <sz val="9"/>
            <color indexed="81"/>
            <rFont val="Tahoma"/>
            <family val="2"/>
          </rPr>
          <t>Caso queira apagar, selecione a célula e pressione DEL.</t>
        </r>
      </text>
    </comment>
    <comment ref="D192" authorId="0" shapeId="0" xr:uid="{00000000-0006-0000-0500-000011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3" authorId="0" shapeId="0" xr:uid="{00000000-0006-0000-0500-000012020000}">
      <text>
        <r>
          <rPr>
            <sz val="9"/>
            <color indexed="81"/>
            <rFont val="Tahoma"/>
            <family val="2"/>
          </rPr>
          <t>Caso queira apagar, selecione a célula e pressione DEL.</t>
        </r>
      </text>
    </comment>
    <comment ref="C193" authorId="0" shapeId="0" xr:uid="{00000000-0006-0000-0500-000013020000}">
      <text>
        <r>
          <rPr>
            <sz val="9"/>
            <color indexed="81"/>
            <rFont val="Tahoma"/>
            <family val="2"/>
          </rPr>
          <t>Caso queira apagar, selecione a célula e pressione DEL.</t>
        </r>
      </text>
    </comment>
    <comment ref="D193" authorId="0" shapeId="0" xr:uid="{00000000-0006-0000-0500-000014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4" authorId="0" shapeId="0" xr:uid="{00000000-0006-0000-0500-000015020000}">
      <text>
        <r>
          <rPr>
            <sz val="9"/>
            <color indexed="81"/>
            <rFont val="Tahoma"/>
            <family val="2"/>
          </rPr>
          <t>Caso queira apagar, selecione a célula e pressione DEL.</t>
        </r>
      </text>
    </comment>
    <comment ref="C194" authorId="0" shapeId="0" xr:uid="{00000000-0006-0000-0500-000016020000}">
      <text>
        <r>
          <rPr>
            <sz val="9"/>
            <color indexed="81"/>
            <rFont val="Tahoma"/>
            <family val="2"/>
          </rPr>
          <t>Caso queira apagar, selecione a célula e pressione DEL.</t>
        </r>
      </text>
    </comment>
    <comment ref="D194" authorId="0" shapeId="0" xr:uid="{00000000-0006-0000-0500-000017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5" authorId="0" shapeId="0" xr:uid="{00000000-0006-0000-0500-000018020000}">
      <text>
        <r>
          <rPr>
            <sz val="9"/>
            <color indexed="81"/>
            <rFont val="Tahoma"/>
            <family val="2"/>
          </rPr>
          <t>Caso queira apagar, selecione a célula e pressione DEL.</t>
        </r>
      </text>
    </comment>
    <comment ref="C195" authorId="0" shapeId="0" xr:uid="{00000000-0006-0000-0500-000019020000}">
      <text>
        <r>
          <rPr>
            <sz val="9"/>
            <color indexed="81"/>
            <rFont val="Tahoma"/>
            <family val="2"/>
          </rPr>
          <t>Caso queira apagar, selecione a célula e pressione DEL.</t>
        </r>
      </text>
    </comment>
    <comment ref="D195" authorId="0" shapeId="0" xr:uid="{00000000-0006-0000-0500-00001A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6" authorId="0" shapeId="0" xr:uid="{00000000-0006-0000-0500-00001B020000}">
      <text>
        <r>
          <rPr>
            <sz val="9"/>
            <color indexed="81"/>
            <rFont val="Tahoma"/>
            <family val="2"/>
          </rPr>
          <t>Caso queira apagar, selecione a célula e pressione DEL.</t>
        </r>
      </text>
    </comment>
    <comment ref="C196" authorId="0" shapeId="0" xr:uid="{00000000-0006-0000-0500-00001C020000}">
      <text>
        <r>
          <rPr>
            <sz val="9"/>
            <color indexed="81"/>
            <rFont val="Tahoma"/>
            <family val="2"/>
          </rPr>
          <t>Caso queira apagar, selecione a célula e pressione DEL.</t>
        </r>
      </text>
    </comment>
    <comment ref="D196" authorId="0" shapeId="0" xr:uid="{00000000-0006-0000-0500-00001D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7" authorId="0" shapeId="0" xr:uid="{00000000-0006-0000-0500-00001E020000}">
      <text>
        <r>
          <rPr>
            <sz val="9"/>
            <color indexed="81"/>
            <rFont val="Tahoma"/>
            <family val="2"/>
          </rPr>
          <t>Caso queira apagar, selecione a célula e pressione DEL.</t>
        </r>
      </text>
    </comment>
    <comment ref="C197" authorId="0" shapeId="0" xr:uid="{00000000-0006-0000-0500-00001F020000}">
      <text>
        <r>
          <rPr>
            <sz val="9"/>
            <color indexed="81"/>
            <rFont val="Tahoma"/>
            <family val="2"/>
          </rPr>
          <t>Caso queira apagar, selecione a célula e pressione DEL.</t>
        </r>
      </text>
    </comment>
    <comment ref="D197" authorId="0" shapeId="0" xr:uid="{00000000-0006-0000-0500-000020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8" authorId="0" shapeId="0" xr:uid="{00000000-0006-0000-0500-000021020000}">
      <text>
        <r>
          <rPr>
            <sz val="9"/>
            <color indexed="81"/>
            <rFont val="Tahoma"/>
            <family val="2"/>
          </rPr>
          <t>Caso queira apagar, selecione a célula e pressione DEL.</t>
        </r>
      </text>
    </comment>
    <comment ref="C198" authorId="0" shapeId="0" xr:uid="{00000000-0006-0000-0500-000022020000}">
      <text>
        <r>
          <rPr>
            <sz val="9"/>
            <color indexed="81"/>
            <rFont val="Tahoma"/>
            <family val="2"/>
          </rPr>
          <t>Caso queira apagar, selecione a célula e pressione DEL.</t>
        </r>
      </text>
    </comment>
    <comment ref="D198" authorId="0" shapeId="0" xr:uid="{00000000-0006-0000-0500-000023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199" authorId="0" shapeId="0" xr:uid="{00000000-0006-0000-0500-000024020000}">
      <text>
        <r>
          <rPr>
            <sz val="9"/>
            <color indexed="81"/>
            <rFont val="Tahoma"/>
            <family val="2"/>
          </rPr>
          <t>Caso queira apagar, selecione a célula e pressione DEL.</t>
        </r>
      </text>
    </comment>
    <comment ref="C199" authorId="0" shapeId="0" xr:uid="{00000000-0006-0000-0500-000025020000}">
      <text>
        <r>
          <rPr>
            <sz val="9"/>
            <color indexed="81"/>
            <rFont val="Tahoma"/>
            <family val="2"/>
          </rPr>
          <t>Caso queira apagar, selecione a célula e pressione DEL.</t>
        </r>
      </text>
    </comment>
    <comment ref="D199" authorId="0" shapeId="0" xr:uid="{00000000-0006-0000-0500-000026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0" authorId="0" shapeId="0" xr:uid="{00000000-0006-0000-0500-000027020000}">
      <text>
        <r>
          <rPr>
            <sz val="9"/>
            <color indexed="81"/>
            <rFont val="Tahoma"/>
            <family val="2"/>
          </rPr>
          <t>Caso queira apagar, selecione a célula e pressione DEL.</t>
        </r>
      </text>
    </comment>
    <comment ref="C200" authorId="0" shapeId="0" xr:uid="{00000000-0006-0000-0500-000028020000}">
      <text>
        <r>
          <rPr>
            <sz val="9"/>
            <color indexed="81"/>
            <rFont val="Tahoma"/>
            <family val="2"/>
          </rPr>
          <t>Caso queira apagar, selecione a célula e pressione DEL.</t>
        </r>
      </text>
    </comment>
    <comment ref="D200" authorId="0" shapeId="0" xr:uid="{00000000-0006-0000-0500-000029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1" authorId="0" shapeId="0" xr:uid="{00000000-0006-0000-0500-00002A020000}">
      <text>
        <r>
          <rPr>
            <sz val="9"/>
            <color indexed="81"/>
            <rFont val="Tahoma"/>
            <family val="2"/>
          </rPr>
          <t>Caso queira apagar, selecione a célula e pressione DEL.</t>
        </r>
      </text>
    </comment>
    <comment ref="C201" authorId="0" shapeId="0" xr:uid="{00000000-0006-0000-0500-00002B020000}">
      <text>
        <r>
          <rPr>
            <sz val="9"/>
            <color indexed="81"/>
            <rFont val="Tahoma"/>
            <family val="2"/>
          </rPr>
          <t>Caso queira apagar, selecione a célula e pressione DEL.</t>
        </r>
      </text>
    </comment>
    <comment ref="D201" authorId="0" shapeId="0" xr:uid="{00000000-0006-0000-0500-00002C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2" authorId="0" shapeId="0" xr:uid="{00000000-0006-0000-0500-00002D020000}">
      <text>
        <r>
          <rPr>
            <sz val="9"/>
            <color indexed="81"/>
            <rFont val="Tahoma"/>
            <family val="2"/>
          </rPr>
          <t>Caso queira apagar, selecione a célula e pressione DEL.</t>
        </r>
      </text>
    </comment>
    <comment ref="C202" authorId="0" shapeId="0" xr:uid="{00000000-0006-0000-0500-00002E020000}">
      <text>
        <r>
          <rPr>
            <sz val="9"/>
            <color indexed="81"/>
            <rFont val="Tahoma"/>
            <family val="2"/>
          </rPr>
          <t>Caso queira apagar, selecione a célula e pressione DEL.</t>
        </r>
      </text>
    </comment>
    <comment ref="D202" authorId="0" shapeId="0" xr:uid="{00000000-0006-0000-0500-00002F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3" authorId="0" shapeId="0" xr:uid="{00000000-0006-0000-0500-000030020000}">
      <text>
        <r>
          <rPr>
            <sz val="9"/>
            <color indexed="81"/>
            <rFont val="Tahoma"/>
            <family val="2"/>
          </rPr>
          <t>Caso queira apagar, selecione a célula e pressione DEL.</t>
        </r>
      </text>
    </comment>
    <comment ref="C203" authorId="0" shapeId="0" xr:uid="{00000000-0006-0000-0500-000031020000}">
      <text>
        <r>
          <rPr>
            <sz val="9"/>
            <color indexed="81"/>
            <rFont val="Tahoma"/>
            <family val="2"/>
          </rPr>
          <t>Caso queira apagar, selecione a célula e pressione DEL.</t>
        </r>
      </text>
    </comment>
    <comment ref="D203" authorId="0" shapeId="0" xr:uid="{00000000-0006-0000-0500-000032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4" authorId="0" shapeId="0" xr:uid="{00000000-0006-0000-0500-000033020000}">
      <text>
        <r>
          <rPr>
            <sz val="9"/>
            <color indexed="81"/>
            <rFont val="Tahoma"/>
            <family val="2"/>
          </rPr>
          <t>Caso queira apagar, selecione a célula e pressione DEL.</t>
        </r>
      </text>
    </comment>
    <comment ref="C204" authorId="0" shapeId="0" xr:uid="{00000000-0006-0000-0500-000034020000}">
      <text>
        <r>
          <rPr>
            <sz val="9"/>
            <color indexed="81"/>
            <rFont val="Tahoma"/>
            <family val="2"/>
          </rPr>
          <t>Caso queira apagar, selecione a célula e pressione DEL.</t>
        </r>
      </text>
    </comment>
    <comment ref="D204" authorId="0" shapeId="0" xr:uid="{00000000-0006-0000-0500-000035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5" authorId="0" shapeId="0" xr:uid="{00000000-0006-0000-0500-000036020000}">
      <text>
        <r>
          <rPr>
            <sz val="9"/>
            <color indexed="81"/>
            <rFont val="Tahoma"/>
            <family val="2"/>
          </rPr>
          <t>Caso queira apagar, selecione a célula e pressione DEL.</t>
        </r>
      </text>
    </comment>
    <comment ref="C205" authorId="0" shapeId="0" xr:uid="{00000000-0006-0000-0500-000037020000}">
      <text>
        <r>
          <rPr>
            <sz val="9"/>
            <color indexed="81"/>
            <rFont val="Tahoma"/>
            <family val="2"/>
          </rPr>
          <t>Caso queira apagar, selecione a célula e pressione DEL.</t>
        </r>
      </text>
    </comment>
    <comment ref="D205" authorId="0" shapeId="0" xr:uid="{00000000-0006-0000-0500-000038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6" authorId="0" shapeId="0" xr:uid="{00000000-0006-0000-0500-000039020000}">
      <text>
        <r>
          <rPr>
            <sz val="9"/>
            <color indexed="81"/>
            <rFont val="Tahoma"/>
            <family val="2"/>
          </rPr>
          <t>Caso queira apagar, selecione a célula e pressione DEL.</t>
        </r>
      </text>
    </comment>
    <comment ref="C206" authorId="0" shapeId="0" xr:uid="{00000000-0006-0000-0500-00003A020000}">
      <text>
        <r>
          <rPr>
            <sz val="9"/>
            <color indexed="81"/>
            <rFont val="Tahoma"/>
            <family val="2"/>
          </rPr>
          <t>Caso queira apagar, selecione a célula e pressione DEL.</t>
        </r>
      </text>
    </comment>
    <comment ref="D206" authorId="0" shapeId="0" xr:uid="{00000000-0006-0000-0500-00003B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7" authorId="0" shapeId="0" xr:uid="{00000000-0006-0000-0500-00003C020000}">
      <text>
        <r>
          <rPr>
            <sz val="9"/>
            <color indexed="81"/>
            <rFont val="Tahoma"/>
            <family val="2"/>
          </rPr>
          <t>Caso queira apagar, selecione a célula e pressione DEL.</t>
        </r>
      </text>
    </comment>
    <comment ref="C207" authorId="0" shapeId="0" xr:uid="{00000000-0006-0000-0500-00003D020000}">
      <text>
        <r>
          <rPr>
            <sz val="9"/>
            <color indexed="81"/>
            <rFont val="Tahoma"/>
            <family val="2"/>
          </rPr>
          <t>Caso queira apagar, selecione a célula e pressione DEL.</t>
        </r>
      </text>
    </comment>
    <comment ref="D207" authorId="0" shapeId="0" xr:uid="{00000000-0006-0000-0500-00003E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8" authorId="0" shapeId="0" xr:uid="{00000000-0006-0000-0500-00003F020000}">
      <text>
        <r>
          <rPr>
            <sz val="9"/>
            <color indexed="81"/>
            <rFont val="Tahoma"/>
            <family val="2"/>
          </rPr>
          <t>Caso queira apagar, selecione a célula e pressione DEL.</t>
        </r>
      </text>
    </comment>
    <comment ref="C208" authorId="0" shapeId="0" xr:uid="{00000000-0006-0000-0500-000040020000}">
      <text>
        <r>
          <rPr>
            <sz val="9"/>
            <color indexed="81"/>
            <rFont val="Tahoma"/>
            <family val="2"/>
          </rPr>
          <t>Caso queira apagar, selecione a célula e pressione DEL.</t>
        </r>
      </text>
    </comment>
    <comment ref="D208" authorId="0" shapeId="0" xr:uid="{00000000-0006-0000-0500-000041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09" authorId="0" shapeId="0" xr:uid="{00000000-0006-0000-0500-000042020000}">
      <text>
        <r>
          <rPr>
            <sz val="9"/>
            <color indexed="81"/>
            <rFont val="Tahoma"/>
            <family val="2"/>
          </rPr>
          <t>Caso queira apagar, selecione a célula e pressione DEL.</t>
        </r>
      </text>
    </comment>
    <comment ref="C209" authorId="0" shapeId="0" xr:uid="{00000000-0006-0000-0500-000043020000}">
      <text>
        <r>
          <rPr>
            <sz val="9"/>
            <color indexed="81"/>
            <rFont val="Tahoma"/>
            <family val="2"/>
          </rPr>
          <t>Caso queira apagar, selecione a célula e pressione DEL.</t>
        </r>
      </text>
    </comment>
    <comment ref="D209" authorId="0" shapeId="0" xr:uid="{00000000-0006-0000-0500-000044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0" authorId="0" shapeId="0" xr:uid="{00000000-0006-0000-0500-000045020000}">
      <text>
        <r>
          <rPr>
            <sz val="9"/>
            <color indexed="81"/>
            <rFont val="Tahoma"/>
            <family val="2"/>
          </rPr>
          <t>Caso queira apagar, selecione a célula e pressione DEL.</t>
        </r>
      </text>
    </comment>
    <comment ref="C210" authorId="0" shapeId="0" xr:uid="{00000000-0006-0000-0500-000046020000}">
      <text>
        <r>
          <rPr>
            <sz val="9"/>
            <color indexed="81"/>
            <rFont val="Tahoma"/>
            <family val="2"/>
          </rPr>
          <t>Caso queira apagar, selecione a célula e pressione DEL.</t>
        </r>
      </text>
    </comment>
    <comment ref="D210" authorId="0" shapeId="0" xr:uid="{00000000-0006-0000-0500-000047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1" authorId="0" shapeId="0" xr:uid="{00000000-0006-0000-0500-000048020000}">
      <text>
        <r>
          <rPr>
            <sz val="9"/>
            <color indexed="81"/>
            <rFont val="Tahoma"/>
            <family val="2"/>
          </rPr>
          <t>Caso queira apagar, selecione a célula e pressione DEL.</t>
        </r>
      </text>
    </comment>
    <comment ref="C211" authorId="0" shapeId="0" xr:uid="{00000000-0006-0000-0500-000049020000}">
      <text>
        <r>
          <rPr>
            <sz val="9"/>
            <color indexed="81"/>
            <rFont val="Tahoma"/>
            <family val="2"/>
          </rPr>
          <t>Caso queira apagar, selecione a célula e pressione DEL.</t>
        </r>
      </text>
    </comment>
    <comment ref="D211" authorId="0" shapeId="0" xr:uid="{00000000-0006-0000-0500-00004A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2" authorId="0" shapeId="0" xr:uid="{00000000-0006-0000-0500-00004B020000}">
      <text>
        <r>
          <rPr>
            <sz val="9"/>
            <color indexed="81"/>
            <rFont val="Tahoma"/>
            <family val="2"/>
          </rPr>
          <t>Caso queira apagar, selecione a célula e pressione DEL.</t>
        </r>
      </text>
    </comment>
    <comment ref="C212" authorId="0" shapeId="0" xr:uid="{00000000-0006-0000-0500-00004C020000}">
      <text>
        <r>
          <rPr>
            <sz val="9"/>
            <color indexed="81"/>
            <rFont val="Tahoma"/>
            <family val="2"/>
          </rPr>
          <t>Caso queira apagar, selecione a célula e pressione DEL.</t>
        </r>
      </text>
    </comment>
    <comment ref="D212" authorId="0" shapeId="0" xr:uid="{00000000-0006-0000-0500-00004D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3" authorId="0" shapeId="0" xr:uid="{00000000-0006-0000-0500-00004E020000}">
      <text>
        <r>
          <rPr>
            <sz val="9"/>
            <color indexed="81"/>
            <rFont val="Tahoma"/>
            <family val="2"/>
          </rPr>
          <t>Caso queira apagar, selecione a célula e pressione DEL.</t>
        </r>
      </text>
    </comment>
    <comment ref="C213" authorId="0" shapeId="0" xr:uid="{00000000-0006-0000-0500-00004F020000}">
      <text>
        <r>
          <rPr>
            <sz val="9"/>
            <color indexed="81"/>
            <rFont val="Tahoma"/>
            <family val="2"/>
          </rPr>
          <t>Caso queira apagar, selecione a célula e pressione DEL.</t>
        </r>
      </text>
    </comment>
    <comment ref="D213" authorId="0" shapeId="0" xr:uid="{00000000-0006-0000-0500-000050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4" authorId="0" shapeId="0" xr:uid="{00000000-0006-0000-0500-000051020000}">
      <text>
        <r>
          <rPr>
            <sz val="9"/>
            <color indexed="81"/>
            <rFont val="Tahoma"/>
            <family val="2"/>
          </rPr>
          <t>Caso queira apagar, selecione a célula e pressione DEL.</t>
        </r>
      </text>
    </comment>
    <comment ref="C214" authorId="0" shapeId="0" xr:uid="{00000000-0006-0000-0500-000052020000}">
      <text>
        <r>
          <rPr>
            <sz val="9"/>
            <color indexed="81"/>
            <rFont val="Tahoma"/>
            <family val="2"/>
          </rPr>
          <t>Caso queira apagar, selecione a célula e pressione DEL.</t>
        </r>
      </text>
    </comment>
    <comment ref="D214" authorId="0" shapeId="0" xr:uid="{00000000-0006-0000-0500-000053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5" authorId="0" shapeId="0" xr:uid="{00000000-0006-0000-0500-000054020000}">
      <text>
        <r>
          <rPr>
            <sz val="9"/>
            <color indexed="81"/>
            <rFont val="Tahoma"/>
            <family val="2"/>
          </rPr>
          <t>Caso queira apagar, selecione a célula e pressione DEL.</t>
        </r>
      </text>
    </comment>
    <comment ref="C215" authorId="0" shapeId="0" xr:uid="{00000000-0006-0000-0500-000055020000}">
      <text>
        <r>
          <rPr>
            <sz val="9"/>
            <color indexed="81"/>
            <rFont val="Tahoma"/>
            <family val="2"/>
          </rPr>
          <t>Caso queira apagar, selecione a célula e pressione DEL.</t>
        </r>
      </text>
    </comment>
    <comment ref="D215" authorId="0" shapeId="0" xr:uid="{00000000-0006-0000-0500-000056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6" authorId="0" shapeId="0" xr:uid="{00000000-0006-0000-0500-000057020000}">
      <text>
        <r>
          <rPr>
            <sz val="9"/>
            <color indexed="81"/>
            <rFont val="Tahoma"/>
            <family val="2"/>
          </rPr>
          <t>Caso queira apagar, selecione a célula e pressione DEL.</t>
        </r>
      </text>
    </comment>
    <comment ref="C216" authorId="0" shapeId="0" xr:uid="{00000000-0006-0000-0500-000058020000}">
      <text>
        <r>
          <rPr>
            <sz val="9"/>
            <color indexed="81"/>
            <rFont val="Tahoma"/>
            <family val="2"/>
          </rPr>
          <t>Caso queira apagar, selecione a célula e pressione DEL.</t>
        </r>
      </text>
    </comment>
    <comment ref="D216" authorId="0" shapeId="0" xr:uid="{00000000-0006-0000-0500-000059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7" authorId="0" shapeId="0" xr:uid="{00000000-0006-0000-0500-00005A020000}">
      <text>
        <r>
          <rPr>
            <sz val="9"/>
            <color indexed="81"/>
            <rFont val="Tahoma"/>
            <family val="2"/>
          </rPr>
          <t>Caso queira apagar, selecione a célula e pressione DEL.</t>
        </r>
      </text>
    </comment>
    <comment ref="C217" authorId="0" shapeId="0" xr:uid="{00000000-0006-0000-0500-00005B020000}">
      <text>
        <r>
          <rPr>
            <sz val="9"/>
            <color indexed="81"/>
            <rFont val="Tahoma"/>
            <family val="2"/>
          </rPr>
          <t>Caso queira apagar, selecione a célula e pressione DEL.</t>
        </r>
      </text>
    </comment>
    <comment ref="D217" authorId="0" shapeId="0" xr:uid="{00000000-0006-0000-0500-00005C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8" authorId="0" shapeId="0" xr:uid="{00000000-0006-0000-0500-00005D020000}">
      <text>
        <r>
          <rPr>
            <sz val="9"/>
            <color indexed="81"/>
            <rFont val="Tahoma"/>
            <family val="2"/>
          </rPr>
          <t>Caso queira apagar, selecione a célula e pressione DEL.</t>
        </r>
      </text>
    </comment>
    <comment ref="C218" authorId="0" shapeId="0" xr:uid="{00000000-0006-0000-0500-00005E020000}">
      <text>
        <r>
          <rPr>
            <sz val="9"/>
            <color indexed="81"/>
            <rFont val="Tahoma"/>
            <family val="2"/>
          </rPr>
          <t>Caso queira apagar, selecione a célula e pressione DEL.</t>
        </r>
      </text>
    </comment>
    <comment ref="D218" authorId="0" shapeId="0" xr:uid="{00000000-0006-0000-0500-00005F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19" authorId="0" shapeId="0" xr:uid="{00000000-0006-0000-0500-000060020000}">
      <text>
        <r>
          <rPr>
            <sz val="9"/>
            <color indexed="81"/>
            <rFont val="Tahoma"/>
            <family val="2"/>
          </rPr>
          <t>Caso queira apagar, selecione a célula e pressione DEL.</t>
        </r>
      </text>
    </comment>
    <comment ref="C219" authorId="0" shapeId="0" xr:uid="{00000000-0006-0000-0500-000061020000}">
      <text>
        <r>
          <rPr>
            <sz val="9"/>
            <color indexed="81"/>
            <rFont val="Tahoma"/>
            <family val="2"/>
          </rPr>
          <t>Caso queira apagar, selecione a célula e pressione DEL.</t>
        </r>
      </text>
    </comment>
    <comment ref="D219" authorId="0" shapeId="0" xr:uid="{00000000-0006-0000-0500-000062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0" authorId="0" shapeId="0" xr:uid="{00000000-0006-0000-0500-000063020000}">
      <text>
        <r>
          <rPr>
            <sz val="9"/>
            <color indexed="81"/>
            <rFont val="Tahoma"/>
            <family val="2"/>
          </rPr>
          <t>Caso queira apagar, selecione a célula e pressione DEL.</t>
        </r>
      </text>
    </comment>
    <comment ref="C220" authorId="0" shapeId="0" xr:uid="{00000000-0006-0000-0500-000064020000}">
      <text>
        <r>
          <rPr>
            <sz val="9"/>
            <color indexed="81"/>
            <rFont val="Tahoma"/>
            <family val="2"/>
          </rPr>
          <t>Caso queira apagar, selecione a célula e pressione DEL.</t>
        </r>
      </text>
    </comment>
    <comment ref="D220" authorId="0" shapeId="0" xr:uid="{00000000-0006-0000-0500-000065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1" authorId="0" shapeId="0" xr:uid="{00000000-0006-0000-0500-000066020000}">
      <text>
        <r>
          <rPr>
            <sz val="9"/>
            <color indexed="81"/>
            <rFont val="Tahoma"/>
            <family val="2"/>
          </rPr>
          <t>Caso queira apagar, selecione a célula e pressione DEL.</t>
        </r>
      </text>
    </comment>
    <comment ref="C221" authorId="0" shapeId="0" xr:uid="{00000000-0006-0000-0500-000067020000}">
      <text>
        <r>
          <rPr>
            <sz val="9"/>
            <color indexed="81"/>
            <rFont val="Tahoma"/>
            <family val="2"/>
          </rPr>
          <t>Caso queira apagar, selecione a célula e pressione DEL.</t>
        </r>
      </text>
    </comment>
    <comment ref="D221" authorId="0" shapeId="0" xr:uid="{00000000-0006-0000-0500-000068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2" authorId="0" shapeId="0" xr:uid="{00000000-0006-0000-0500-000069020000}">
      <text>
        <r>
          <rPr>
            <sz val="9"/>
            <color indexed="81"/>
            <rFont val="Tahoma"/>
            <family val="2"/>
          </rPr>
          <t>Caso queira apagar, selecione a célula e pressione DEL.</t>
        </r>
      </text>
    </comment>
    <comment ref="C222" authorId="0" shapeId="0" xr:uid="{00000000-0006-0000-0500-00006A020000}">
      <text>
        <r>
          <rPr>
            <sz val="9"/>
            <color indexed="81"/>
            <rFont val="Tahoma"/>
            <family val="2"/>
          </rPr>
          <t>Caso queira apagar, selecione a célula e pressione DEL.</t>
        </r>
      </text>
    </comment>
    <comment ref="D222" authorId="0" shapeId="0" xr:uid="{00000000-0006-0000-0500-00006B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3" authorId="0" shapeId="0" xr:uid="{00000000-0006-0000-0500-00006C020000}">
      <text>
        <r>
          <rPr>
            <sz val="9"/>
            <color indexed="81"/>
            <rFont val="Tahoma"/>
            <family val="2"/>
          </rPr>
          <t>Caso queira apagar, selecione a célula e pressione DEL.</t>
        </r>
      </text>
    </comment>
    <comment ref="C223" authorId="0" shapeId="0" xr:uid="{00000000-0006-0000-0500-00006D020000}">
      <text>
        <r>
          <rPr>
            <sz val="9"/>
            <color indexed="81"/>
            <rFont val="Tahoma"/>
            <family val="2"/>
          </rPr>
          <t>Caso queira apagar, selecione a célula e pressione DEL.</t>
        </r>
      </text>
    </comment>
    <comment ref="D223" authorId="0" shapeId="0" xr:uid="{00000000-0006-0000-0500-00006E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4" authorId="0" shapeId="0" xr:uid="{00000000-0006-0000-0500-00006F020000}">
      <text>
        <r>
          <rPr>
            <sz val="9"/>
            <color indexed="81"/>
            <rFont val="Tahoma"/>
            <family val="2"/>
          </rPr>
          <t>Caso queira apagar, selecione a célula e pressione DEL.</t>
        </r>
      </text>
    </comment>
    <comment ref="C224" authorId="0" shapeId="0" xr:uid="{00000000-0006-0000-0500-000070020000}">
      <text>
        <r>
          <rPr>
            <sz val="9"/>
            <color indexed="81"/>
            <rFont val="Tahoma"/>
            <family val="2"/>
          </rPr>
          <t>Caso queira apagar, selecione a célula e pressione DEL.</t>
        </r>
      </text>
    </comment>
    <comment ref="D224" authorId="0" shapeId="0" xr:uid="{00000000-0006-0000-0500-000071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5" authorId="0" shapeId="0" xr:uid="{00000000-0006-0000-0500-000072020000}">
      <text>
        <r>
          <rPr>
            <sz val="9"/>
            <color indexed="81"/>
            <rFont val="Tahoma"/>
            <family val="2"/>
          </rPr>
          <t>Caso queira apagar, selecione a célula e pressione DEL.</t>
        </r>
      </text>
    </comment>
    <comment ref="C225" authorId="0" shapeId="0" xr:uid="{00000000-0006-0000-0500-000073020000}">
      <text>
        <r>
          <rPr>
            <sz val="9"/>
            <color indexed="81"/>
            <rFont val="Tahoma"/>
            <family val="2"/>
          </rPr>
          <t>Caso queira apagar, selecione a célula e pressione DEL.</t>
        </r>
      </text>
    </comment>
    <comment ref="D225" authorId="0" shapeId="0" xr:uid="{00000000-0006-0000-0500-000074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6" authorId="0" shapeId="0" xr:uid="{00000000-0006-0000-0500-000075020000}">
      <text>
        <r>
          <rPr>
            <sz val="9"/>
            <color indexed="81"/>
            <rFont val="Tahoma"/>
            <family val="2"/>
          </rPr>
          <t>Caso queira apagar, selecione a célula e pressione DEL.</t>
        </r>
      </text>
    </comment>
    <comment ref="C226" authorId="0" shapeId="0" xr:uid="{00000000-0006-0000-0500-000076020000}">
      <text>
        <r>
          <rPr>
            <sz val="9"/>
            <color indexed="81"/>
            <rFont val="Tahoma"/>
            <family val="2"/>
          </rPr>
          <t>Caso queira apagar, selecione a célula e pressione DEL.</t>
        </r>
      </text>
    </comment>
    <comment ref="D226" authorId="0" shapeId="0" xr:uid="{00000000-0006-0000-0500-000077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7" authorId="0" shapeId="0" xr:uid="{00000000-0006-0000-0500-000078020000}">
      <text>
        <r>
          <rPr>
            <sz val="9"/>
            <color indexed="81"/>
            <rFont val="Tahoma"/>
            <family val="2"/>
          </rPr>
          <t>Caso queira apagar, selecione a célula e pressione DEL.</t>
        </r>
      </text>
    </comment>
    <comment ref="C227" authorId="0" shapeId="0" xr:uid="{00000000-0006-0000-0500-000079020000}">
      <text>
        <r>
          <rPr>
            <sz val="9"/>
            <color indexed="81"/>
            <rFont val="Tahoma"/>
            <family val="2"/>
          </rPr>
          <t>Caso queira apagar, selecione a célula e pressione DEL.</t>
        </r>
      </text>
    </comment>
    <comment ref="D227" authorId="0" shapeId="0" xr:uid="{00000000-0006-0000-0500-00007A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8" authorId="0" shapeId="0" xr:uid="{00000000-0006-0000-0500-00007B020000}">
      <text>
        <r>
          <rPr>
            <sz val="9"/>
            <color indexed="81"/>
            <rFont val="Tahoma"/>
            <family val="2"/>
          </rPr>
          <t>Caso queira apagar, selecione a célula e pressione DEL.</t>
        </r>
      </text>
    </comment>
    <comment ref="C228" authorId="0" shapeId="0" xr:uid="{00000000-0006-0000-0500-00007C020000}">
      <text>
        <r>
          <rPr>
            <sz val="9"/>
            <color indexed="81"/>
            <rFont val="Tahoma"/>
            <family val="2"/>
          </rPr>
          <t>Caso queira apagar, selecione a célula e pressione DEL.</t>
        </r>
      </text>
    </comment>
    <comment ref="D228" authorId="0" shapeId="0" xr:uid="{00000000-0006-0000-0500-00007D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29" authorId="0" shapeId="0" xr:uid="{00000000-0006-0000-0500-00007E020000}">
      <text>
        <r>
          <rPr>
            <sz val="9"/>
            <color indexed="81"/>
            <rFont val="Tahoma"/>
            <family val="2"/>
          </rPr>
          <t>Caso queira apagar, selecione a célula e pressione DEL.</t>
        </r>
      </text>
    </comment>
    <comment ref="C229" authorId="0" shapeId="0" xr:uid="{00000000-0006-0000-0500-00007F020000}">
      <text>
        <r>
          <rPr>
            <sz val="9"/>
            <color indexed="81"/>
            <rFont val="Tahoma"/>
            <family val="2"/>
          </rPr>
          <t>Caso queira apagar, selecione a célula e pressione DEL.</t>
        </r>
      </text>
    </comment>
    <comment ref="D229" authorId="0" shapeId="0" xr:uid="{00000000-0006-0000-0500-000080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0" authorId="0" shapeId="0" xr:uid="{00000000-0006-0000-0500-000081020000}">
      <text>
        <r>
          <rPr>
            <sz val="9"/>
            <color indexed="81"/>
            <rFont val="Tahoma"/>
            <family val="2"/>
          </rPr>
          <t>Caso queira apagar, selecione a célula e pressione DEL.</t>
        </r>
      </text>
    </comment>
    <comment ref="C230" authorId="0" shapeId="0" xr:uid="{00000000-0006-0000-0500-000082020000}">
      <text>
        <r>
          <rPr>
            <sz val="9"/>
            <color indexed="81"/>
            <rFont val="Tahoma"/>
            <family val="2"/>
          </rPr>
          <t>Caso queira apagar, selecione a célula e pressione DEL.</t>
        </r>
      </text>
    </comment>
    <comment ref="D230" authorId="0" shapeId="0" xr:uid="{00000000-0006-0000-0500-000083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1" authorId="0" shapeId="0" xr:uid="{00000000-0006-0000-0500-000084020000}">
      <text>
        <r>
          <rPr>
            <sz val="9"/>
            <color indexed="81"/>
            <rFont val="Tahoma"/>
            <family val="2"/>
          </rPr>
          <t>Caso queira apagar, selecione a célula e pressione DEL.</t>
        </r>
      </text>
    </comment>
    <comment ref="C231" authorId="0" shapeId="0" xr:uid="{00000000-0006-0000-0500-000085020000}">
      <text>
        <r>
          <rPr>
            <sz val="9"/>
            <color indexed="81"/>
            <rFont val="Tahoma"/>
            <family val="2"/>
          </rPr>
          <t>Caso queira apagar, selecione a célula e pressione DEL.</t>
        </r>
      </text>
    </comment>
    <comment ref="D231" authorId="0" shapeId="0" xr:uid="{00000000-0006-0000-0500-000086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2" authorId="0" shapeId="0" xr:uid="{00000000-0006-0000-0500-000087020000}">
      <text>
        <r>
          <rPr>
            <sz val="9"/>
            <color indexed="81"/>
            <rFont val="Tahoma"/>
            <family val="2"/>
          </rPr>
          <t>Caso queira apagar, selecione a célula e pressione DEL.</t>
        </r>
      </text>
    </comment>
    <comment ref="C232" authorId="0" shapeId="0" xr:uid="{00000000-0006-0000-0500-000088020000}">
      <text>
        <r>
          <rPr>
            <sz val="9"/>
            <color indexed="81"/>
            <rFont val="Tahoma"/>
            <family val="2"/>
          </rPr>
          <t>Caso queira apagar, selecione a célula e pressione DEL.</t>
        </r>
      </text>
    </comment>
    <comment ref="D232" authorId="0" shapeId="0" xr:uid="{00000000-0006-0000-0500-000089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3" authorId="0" shapeId="0" xr:uid="{00000000-0006-0000-0500-00008A020000}">
      <text>
        <r>
          <rPr>
            <sz val="9"/>
            <color indexed="81"/>
            <rFont val="Tahoma"/>
            <family val="2"/>
          </rPr>
          <t>Caso queira apagar, selecione a célula e pressione DEL.</t>
        </r>
      </text>
    </comment>
    <comment ref="C233" authorId="0" shapeId="0" xr:uid="{00000000-0006-0000-0500-00008B020000}">
      <text>
        <r>
          <rPr>
            <sz val="9"/>
            <color indexed="81"/>
            <rFont val="Tahoma"/>
            <family val="2"/>
          </rPr>
          <t>Caso queira apagar, selecione a célula e pressione DEL.</t>
        </r>
      </text>
    </comment>
    <comment ref="D233" authorId="0" shapeId="0" xr:uid="{00000000-0006-0000-0500-00008C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4" authorId="0" shapeId="0" xr:uid="{00000000-0006-0000-0500-00008D020000}">
      <text>
        <r>
          <rPr>
            <sz val="9"/>
            <color indexed="81"/>
            <rFont val="Tahoma"/>
            <family val="2"/>
          </rPr>
          <t>Caso queira apagar, selecione a célula e pressione DEL.</t>
        </r>
      </text>
    </comment>
    <comment ref="C234" authorId="0" shapeId="0" xr:uid="{00000000-0006-0000-0500-00008E020000}">
      <text>
        <r>
          <rPr>
            <sz val="9"/>
            <color indexed="81"/>
            <rFont val="Tahoma"/>
            <family val="2"/>
          </rPr>
          <t>Caso queira apagar, selecione a célula e pressione DEL.</t>
        </r>
      </text>
    </comment>
    <comment ref="D234" authorId="0" shapeId="0" xr:uid="{00000000-0006-0000-0500-00008F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5" authorId="0" shapeId="0" xr:uid="{00000000-0006-0000-0500-000090020000}">
      <text>
        <r>
          <rPr>
            <sz val="9"/>
            <color indexed="81"/>
            <rFont val="Tahoma"/>
            <family val="2"/>
          </rPr>
          <t>Caso queira apagar, selecione a célula e pressione DEL.</t>
        </r>
      </text>
    </comment>
    <comment ref="C235" authorId="0" shapeId="0" xr:uid="{00000000-0006-0000-0500-000091020000}">
      <text>
        <r>
          <rPr>
            <sz val="9"/>
            <color indexed="81"/>
            <rFont val="Tahoma"/>
            <family val="2"/>
          </rPr>
          <t>Caso queira apagar, selecione a célula e pressione DEL.</t>
        </r>
      </text>
    </comment>
    <comment ref="D235" authorId="0" shapeId="0" xr:uid="{00000000-0006-0000-0500-000092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6" authorId="0" shapeId="0" xr:uid="{00000000-0006-0000-0500-000093020000}">
      <text>
        <r>
          <rPr>
            <sz val="9"/>
            <color indexed="81"/>
            <rFont val="Tahoma"/>
            <family val="2"/>
          </rPr>
          <t>Caso queira apagar, selecione a célula e pressione DEL.</t>
        </r>
      </text>
    </comment>
    <comment ref="C236" authorId="0" shapeId="0" xr:uid="{00000000-0006-0000-0500-000094020000}">
      <text>
        <r>
          <rPr>
            <sz val="9"/>
            <color indexed="81"/>
            <rFont val="Tahoma"/>
            <family val="2"/>
          </rPr>
          <t>Caso queira apagar, selecione a célula e pressione DEL.</t>
        </r>
      </text>
    </comment>
    <comment ref="D236" authorId="0" shapeId="0" xr:uid="{00000000-0006-0000-0500-000095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7" authorId="0" shapeId="0" xr:uid="{00000000-0006-0000-0500-000096020000}">
      <text>
        <r>
          <rPr>
            <sz val="9"/>
            <color indexed="81"/>
            <rFont val="Tahoma"/>
            <family val="2"/>
          </rPr>
          <t>Caso queira apagar, selecione a célula e pressione DEL.</t>
        </r>
      </text>
    </comment>
    <comment ref="C237" authorId="0" shapeId="0" xr:uid="{00000000-0006-0000-0500-000097020000}">
      <text>
        <r>
          <rPr>
            <sz val="9"/>
            <color indexed="81"/>
            <rFont val="Tahoma"/>
            <family val="2"/>
          </rPr>
          <t>Caso queira apagar, selecione a célula e pressione DEL.</t>
        </r>
      </text>
    </comment>
    <comment ref="D237" authorId="0" shapeId="0" xr:uid="{00000000-0006-0000-0500-000098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8" authorId="0" shapeId="0" xr:uid="{00000000-0006-0000-0500-000099020000}">
      <text>
        <r>
          <rPr>
            <sz val="9"/>
            <color indexed="81"/>
            <rFont val="Tahoma"/>
            <family val="2"/>
          </rPr>
          <t>Caso queira apagar, selecione a célula e pressione DEL.</t>
        </r>
      </text>
    </comment>
    <comment ref="C238" authorId="0" shapeId="0" xr:uid="{00000000-0006-0000-0500-00009A020000}">
      <text>
        <r>
          <rPr>
            <sz val="9"/>
            <color indexed="81"/>
            <rFont val="Tahoma"/>
            <family val="2"/>
          </rPr>
          <t>Caso queira apagar, selecione a célula e pressione DEL.</t>
        </r>
      </text>
    </comment>
    <comment ref="D238" authorId="0" shapeId="0" xr:uid="{00000000-0006-0000-0500-00009B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39" authorId="0" shapeId="0" xr:uid="{00000000-0006-0000-0500-00009C020000}">
      <text>
        <r>
          <rPr>
            <sz val="9"/>
            <color indexed="81"/>
            <rFont val="Tahoma"/>
            <family val="2"/>
          </rPr>
          <t>Caso queira apagar, selecione a célula e pressione DEL.</t>
        </r>
      </text>
    </comment>
    <comment ref="C239" authorId="0" shapeId="0" xr:uid="{00000000-0006-0000-0500-00009D020000}">
      <text>
        <r>
          <rPr>
            <sz val="9"/>
            <color indexed="81"/>
            <rFont val="Tahoma"/>
            <family val="2"/>
          </rPr>
          <t>Caso queira apagar, selecione a célula e pressione DEL.</t>
        </r>
      </text>
    </comment>
    <comment ref="D239" authorId="0" shapeId="0" xr:uid="{00000000-0006-0000-0500-00009E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0" authorId="0" shapeId="0" xr:uid="{00000000-0006-0000-0500-00009F020000}">
      <text>
        <r>
          <rPr>
            <sz val="9"/>
            <color indexed="81"/>
            <rFont val="Tahoma"/>
            <family val="2"/>
          </rPr>
          <t>Caso queira apagar, selecione a célula e pressione DEL.</t>
        </r>
      </text>
    </comment>
    <comment ref="C240" authorId="0" shapeId="0" xr:uid="{00000000-0006-0000-0500-0000A0020000}">
      <text>
        <r>
          <rPr>
            <sz val="9"/>
            <color indexed="81"/>
            <rFont val="Tahoma"/>
            <family val="2"/>
          </rPr>
          <t>Caso queira apagar, selecione a célula e pressione DEL.</t>
        </r>
      </text>
    </comment>
    <comment ref="D240" authorId="0" shapeId="0" xr:uid="{00000000-0006-0000-0500-0000A1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1" authorId="0" shapeId="0" xr:uid="{00000000-0006-0000-0500-0000A2020000}">
      <text>
        <r>
          <rPr>
            <sz val="9"/>
            <color indexed="81"/>
            <rFont val="Tahoma"/>
            <family val="2"/>
          </rPr>
          <t>Caso queira apagar, selecione a célula e pressione DEL.</t>
        </r>
      </text>
    </comment>
    <comment ref="C241" authorId="0" shapeId="0" xr:uid="{00000000-0006-0000-0500-0000A3020000}">
      <text>
        <r>
          <rPr>
            <sz val="9"/>
            <color indexed="81"/>
            <rFont val="Tahoma"/>
            <family val="2"/>
          </rPr>
          <t>Caso queira apagar, selecione a célula e pressione DEL.</t>
        </r>
      </text>
    </comment>
    <comment ref="D241" authorId="0" shapeId="0" xr:uid="{00000000-0006-0000-0500-0000A4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2" authorId="0" shapeId="0" xr:uid="{00000000-0006-0000-0500-0000A5020000}">
      <text>
        <r>
          <rPr>
            <sz val="9"/>
            <color indexed="81"/>
            <rFont val="Tahoma"/>
            <family val="2"/>
          </rPr>
          <t>Caso queira apagar, selecione a célula e pressione DEL.</t>
        </r>
      </text>
    </comment>
    <comment ref="C242" authorId="0" shapeId="0" xr:uid="{00000000-0006-0000-0500-0000A6020000}">
      <text>
        <r>
          <rPr>
            <sz val="9"/>
            <color indexed="81"/>
            <rFont val="Tahoma"/>
            <family val="2"/>
          </rPr>
          <t>Caso queira apagar, selecione a célula e pressione DEL.</t>
        </r>
      </text>
    </comment>
    <comment ref="D242" authorId="0" shapeId="0" xr:uid="{00000000-0006-0000-0500-0000A7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3" authorId="0" shapeId="0" xr:uid="{00000000-0006-0000-0500-0000A8020000}">
      <text>
        <r>
          <rPr>
            <sz val="9"/>
            <color indexed="81"/>
            <rFont val="Tahoma"/>
            <family val="2"/>
          </rPr>
          <t>Caso queira apagar, selecione a célula e pressione DEL.</t>
        </r>
      </text>
    </comment>
    <comment ref="C243" authorId="0" shapeId="0" xr:uid="{00000000-0006-0000-0500-0000A9020000}">
      <text>
        <r>
          <rPr>
            <sz val="9"/>
            <color indexed="81"/>
            <rFont val="Tahoma"/>
            <family val="2"/>
          </rPr>
          <t>Caso queira apagar, selecione a célula e pressione DEL.</t>
        </r>
      </text>
    </comment>
    <comment ref="D243" authorId="0" shapeId="0" xr:uid="{00000000-0006-0000-0500-0000AA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4" authorId="0" shapeId="0" xr:uid="{00000000-0006-0000-0500-0000AB020000}">
      <text>
        <r>
          <rPr>
            <sz val="9"/>
            <color indexed="81"/>
            <rFont val="Tahoma"/>
            <family val="2"/>
          </rPr>
          <t>Caso queira apagar, selecione a célula e pressione DEL.</t>
        </r>
      </text>
    </comment>
    <comment ref="C244" authorId="0" shapeId="0" xr:uid="{00000000-0006-0000-0500-0000AC020000}">
      <text>
        <r>
          <rPr>
            <sz val="9"/>
            <color indexed="81"/>
            <rFont val="Tahoma"/>
            <family val="2"/>
          </rPr>
          <t>Caso queira apagar, selecione a célula e pressione DEL.</t>
        </r>
      </text>
    </comment>
    <comment ref="D244" authorId="0" shapeId="0" xr:uid="{00000000-0006-0000-0500-0000AD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5" authorId="0" shapeId="0" xr:uid="{00000000-0006-0000-0500-0000AE020000}">
      <text>
        <r>
          <rPr>
            <sz val="9"/>
            <color indexed="81"/>
            <rFont val="Tahoma"/>
            <family val="2"/>
          </rPr>
          <t>Caso queira apagar, selecione a célula e pressione DEL.</t>
        </r>
      </text>
    </comment>
    <comment ref="C245" authorId="0" shapeId="0" xr:uid="{00000000-0006-0000-0500-0000AF020000}">
      <text>
        <r>
          <rPr>
            <sz val="9"/>
            <color indexed="81"/>
            <rFont val="Tahoma"/>
            <family val="2"/>
          </rPr>
          <t>Caso queira apagar, selecione a célula e pressione DEL.</t>
        </r>
      </text>
    </comment>
    <comment ref="D245" authorId="0" shapeId="0" xr:uid="{00000000-0006-0000-0500-0000B0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6" authorId="0" shapeId="0" xr:uid="{00000000-0006-0000-0500-0000B1020000}">
      <text>
        <r>
          <rPr>
            <sz val="9"/>
            <color indexed="81"/>
            <rFont val="Tahoma"/>
            <family val="2"/>
          </rPr>
          <t>Caso queira apagar, selecione a célula e pressione DEL.</t>
        </r>
      </text>
    </comment>
    <comment ref="C246" authorId="0" shapeId="0" xr:uid="{00000000-0006-0000-0500-0000B2020000}">
      <text>
        <r>
          <rPr>
            <sz val="9"/>
            <color indexed="81"/>
            <rFont val="Tahoma"/>
            <family val="2"/>
          </rPr>
          <t>Caso queira apagar, selecione a célula e pressione DEL.</t>
        </r>
      </text>
    </comment>
    <comment ref="D246" authorId="0" shapeId="0" xr:uid="{00000000-0006-0000-0500-0000B3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7" authorId="0" shapeId="0" xr:uid="{00000000-0006-0000-0500-0000B4020000}">
      <text>
        <r>
          <rPr>
            <sz val="9"/>
            <color indexed="81"/>
            <rFont val="Tahoma"/>
            <family val="2"/>
          </rPr>
          <t>Caso queira apagar, selecione a célula e pressione DEL.</t>
        </r>
      </text>
    </comment>
    <comment ref="C247" authorId="0" shapeId="0" xr:uid="{00000000-0006-0000-0500-0000B5020000}">
      <text>
        <r>
          <rPr>
            <sz val="9"/>
            <color indexed="81"/>
            <rFont val="Tahoma"/>
            <family val="2"/>
          </rPr>
          <t>Caso queira apagar, selecione a célula e pressione DEL.</t>
        </r>
      </text>
    </comment>
    <comment ref="D247" authorId="0" shapeId="0" xr:uid="{00000000-0006-0000-0500-0000B6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8" authorId="0" shapeId="0" xr:uid="{00000000-0006-0000-0500-0000B7020000}">
      <text>
        <r>
          <rPr>
            <sz val="9"/>
            <color indexed="81"/>
            <rFont val="Tahoma"/>
            <family val="2"/>
          </rPr>
          <t>Caso queira apagar, selecione a célula e pressione DEL.</t>
        </r>
      </text>
    </comment>
    <comment ref="C248" authorId="0" shapeId="0" xr:uid="{00000000-0006-0000-0500-0000B8020000}">
      <text>
        <r>
          <rPr>
            <sz val="9"/>
            <color indexed="81"/>
            <rFont val="Tahoma"/>
            <family val="2"/>
          </rPr>
          <t>Caso queira apagar, selecione a célula e pressione DEL.</t>
        </r>
      </text>
    </comment>
    <comment ref="D248" authorId="0" shapeId="0" xr:uid="{00000000-0006-0000-0500-0000B9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49" authorId="0" shapeId="0" xr:uid="{00000000-0006-0000-0500-0000BA020000}">
      <text>
        <r>
          <rPr>
            <sz val="9"/>
            <color indexed="81"/>
            <rFont val="Tahoma"/>
            <family val="2"/>
          </rPr>
          <t>Caso queira apagar, selecione a célula e pressione DEL.</t>
        </r>
      </text>
    </comment>
    <comment ref="C249" authorId="0" shapeId="0" xr:uid="{00000000-0006-0000-0500-0000BB020000}">
      <text>
        <r>
          <rPr>
            <sz val="9"/>
            <color indexed="81"/>
            <rFont val="Tahoma"/>
            <family val="2"/>
          </rPr>
          <t>Caso queira apagar, selecione a célula e pressione DEL.</t>
        </r>
      </text>
    </comment>
    <comment ref="D249" authorId="0" shapeId="0" xr:uid="{00000000-0006-0000-0500-0000BC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0" authorId="0" shapeId="0" xr:uid="{00000000-0006-0000-0500-0000BD020000}">
      <text>
        <r>
          <rPr>
            <sz val="9"/>
            <color indexed="81"/>
            <rFont val="Tahoma"/>
            <family val="2"/>
          </rPr>
          <t>Caso queira apagar, selecione a célula e pressione DEL.</t>
        </r>
      </text>
    </comment>
    <comment ref="C250" authorId="0" shapeId="0" xr:uid="{00000000-0006-0000-0500-0000BE020000}">
      <text>
        <r>
          <rPr>
            <sz val="9"/>
            <color indexed="81"/>
            <rFont val="Tahoma"/>
            <family val="2"/>
          </rPr>
          <t>Caso queira apagar, selecione a célula e pressione DEL.</t>
        </r>
      </text>
    </comment>
    <comment ref="D250" authorId="0" shapeId="0" xr:uid="{00000000-0006-0000-0500-0000BF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1" authorId="0" shapeId="0" xr:uid="{00000000-0006-0000-0500-0000C0020000}">
      <text>
        <r>
          <rPr>
            <sz val="9"/>
            <color indexed="81"/>
            <rFont val="Tahoma"/>
            <family val="2"/>
          </rPr>
          <t>Caso queira apagar, selecione a célula e pressione DEL.</t>
        </r>
      </text>
    </comment>
    <comment ref="C251" authorId="0" shapeId="0" xr:uid="{00000000-0006-0000-0500-0000C1020000}">
      <text>
        <r>
          <rPr>
            <sz val="9"/>
            <color indexed="81"/>
            <rFont val="Tahoma"/>
            <family val="2"/>
          </rPr>
          <t>Caso queira apagar, selecione a célula e pressione DEL.</t>
        </r>
      </text>
    </comment>
    <comment ref="D251" authorId="0" shapeId="0" xr:uid="{00000000-0006-0000-0500-0000C2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2" authorId="0" shapeId="0" xr:uid="{00000000-0006-0000-0500-0000C3020000}">
      <text>
        <r>
          <rPr>
            <sz val="9"/>
            <color indexed="81"/>
            <rFont val="Tahoma"/>
            <family val="2"/>
          </rPr>
          <t>Caso queira apagar, selecione a célula e pressione DEL.</t>
        </r>
      </text>
    </comment>
    <comment ref="C252" authorId="0" shapeId="0" xr:uid="{00000000-0006-0000-0500-0000C4020000}">
      <text>
        <r>
          <rPr>
            <sz val="9"/>
            <color indexed="81"/>
            <rFont val="Tahoma"/>
            <family val="2"/>
          </rPr>
          <t>Caso queira apagar, selecione a célula e pressione DEL.</t>
        </r>
      </text>
    </comment>
    <comment ref="D252" authorId="0" shapeId="0" xr:uid="{00000000-0006-0000-0500-0000C5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3" authorId="0" shapeId="0" xr:uid="{00000000-0006-0000-0500-0000C6020000}">
      <text>
        <r>
          <rPr>
            <sz val="9"/>
            <color indexed="81"/>
            <rFont val="Tahoma"/>
            <family val="2"/>
          </rPr>
          <t>Caso queira apagar, selecione a célula e pressione DEL.</t>
        </r>
      </text>
    </comment>
    <comment ref="C253" authorId="0" shapeId="0" xr:uid="{00000000-0006-0000-0500-0000C7020000}">
      <text>
        <r>
          <rPr>
            <sz val="9"/>
            <color indexed="81"/>
            <rFont val="Tahoma"/>
            <family val="2"/>
          </rPr>
          <t>Caso queira apagar, selecione a célula e pressione DEL.</t>
        </r>
      </text>
    </comment>
    <comment ref="D253" authorId="0" shapeId="0" xr:uid="{00000000-0006-0000-0500-0000C8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4" authorId="0" shapeId="0" xr:uid="{00000000-0006-0000-0500-0000C9020000}">
      <text>
        <r>
          <rPr>
            <sz val="9"/>
            <color indexed="81"/>
            <rFont val="Tahoma"/>
            <family val="2"/>
          </rPr>
          <t>Caso queira apagar, selecione a célula e pressione DEL.</t>
        </r>
      </text>
    </comment>
    <comment ref="C254" authorId="0" shapeId="0" xr:uid="{00000000-0006-0000-0500-0000CA020000}">
      <text>
        <r>
          <rPr>
            <sz val="9"/>
            <color indexed="81"/>
            <rFont val="Tahoma"/>
            <family val="2"/>
          </rPr>
          <t>Caso queira apagar, selecione a célula e pressione DEL.</t>
        </r>
      </text>
    </comment>
    <comment ref="D254" authorId="0" shapeId="0" xr:uid="{00000000-0006-0000-0500-0000CB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5" authorId="0" shapeId="0" xr:uid="{00000000-0006-0000-0500-0000CC020000}">
      <text>
        <r>
          <rPr>
            <sz val="9"/>
            <color indexed="81"/>
            <rFont val="Tahoma"/>
            <family val="2"/>
          </rPr>
          <t>Caso queira apagar, selecione a célula e pressione DEL.</t>
        </r>
      </text>
    </comment>
    <comment ref="C255" authorId="0" shapeId="0" xr:uid="{00000000-0006-0000-0500-0000CD020000}">
      <text>
        <r>
          <rPr>
            <sz val="9"/>
            <color indexed="81"/>
            <rFont val="Tahoma"/>
            <family val="2"/>
          </rPr>
          <t>Caso queira apagar, selecione a célula e pressione DEL.</t>
        </r>
      </text>
    </comment>
    <comment ref="D255" authorId="0" shapeId="0" xr:uid="{00000000-0006-0000-0500-0000CE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6" authorId="0" shapeId="0" xr:uid="{00000000-0006-0000-0500-0000CF020000}">
      <text>
        <r>
          <rPr>
            <sz val="9"/>
            <color indexed="81"/>
            <rFont val="Tahoma"/>
            <family val="2"/>
          </rPr>
          <t>Caso queira apagar, selecione a célula e pressione DEL.</t>
        </r>
      </text>
    </comment>
    <comment ref="C256" authorId="0" shapeId="0" xr:uid="{00000000-0006-0000-0500-0000D0020000}">
      <text>
        <r>
          <rPr>
            <sz val="9"/>
            <color indexed="81"/>
            <rFont val="Tahoma"/>
            <family val="2"/>
          </rPr>
          <t>Caso queira apagar, selecione a célula e pressione DEL.</t>
        </r>
      </text>
    </comment>
    <comment ref="D256" authorId="0" shapeId="0" xr:uid="{00000000-0006-0000-0500-0000D1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7" authorId="0" shapeId="0" xr:uid="{00000000-0006-0000-0500-0000D2020000}">
      <text>
        <r>
          <rPr>
            <sz val="9"/>
            <color indexed="81"/>
            <rFont val="Tahoma"/>
            <family val="2"/>
          </rPr>
          <t>Caso queira apagar, selecione a célula e pressione DEL.</t>
        </r>
      </text>
    </comment>
    <comment ref="C257" authorId="0" shapeId="0" xr:uid="{00000000-0006-0000-0500-0000D3020000}">
      <text>
        <r>
          <rPr>
            <sz val="9"/>
            <color indexed="81"/>
            <rFont val="Tahoma"/>
            <family val="2"/>
          </rPr>
          <t>Caso queira apagar, selecione a célula e pressione DEL.</t>
        </r>
      </text>
    </comment>
    <comment ref="D257" authorId="0" shapeId="0" xr:uid="{00000000-0006-0000-0500-0000D4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8" authorId="0" shapeId="0" xr:uid="{00000000-0006-0000-0500-0000D5020000}">
      <text>
        <r>
          <rPr>
            <sz val="9"/>
            <color indexed="81"/>
            <rFont val="Tahoma"/>
            <family val="2"/>
          </rPr>
          <t>Caso queira apagar, selecione a célula e pressione DEL.</t>
        </r>
      </text>
    </comment>
    <comment ref="C258" authorId="0" shapeId="0" xr:uid="{00000000-0006-0000-0500-0000D6020000}">
      <text>
        <r>
          <rPr>
            <sz val="9"/>
            <color indexed="81"/>
            <rFont val="Tahoma"/>
            <family val="2"/>
          </rPr>
          <t>Caso queira apagar, selecione a célula e pressione DEL.</t>
        </r>
      </text>
    </comment>
    <comment ref="D258" authorId="0" shapeId="0" xr:uid="{00000000-0006-0000-0500-0000D7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59" authorId="0" shapeId="0" xr:uid="{00000000-0006-0000-0500-0000D8020000}">
      <text>
        <r>
          <rPr>
            <sz val="9"/>
            <color indexed="81"/>
            <rFont val="Tahoma"/>
            <family val="2"/>
          </rPr>
          <t>Caso queira apagar, selecione a célula e pressione DEL.</t>
        </r>
      </text>
    </comment>
    <comment ref="C259" authorId="0" shapeId="0" xr:uid="{00000000-0006-0000-0500-0000D9020000}">
      <text>
        <r>
          <rPr>
            <sz val="9"/>
            <color indexed="81"/>
            <rFont val="Tahoma"/>
            <family val="2"/>
          </rPr>
          <t>Caso queira apagar, selecione a célula e pressione DEL.</t>
        </r>
      </text>
    </comment>
    <comment ref="D259" authorId="0" shapeId="0" xr:uid="{00000000-0006-0000-0500-0000DA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0" authorId="0" shapeId="0" xr:uid="{00000000-0006-0000-0500-0000DB020000}">
      <text>
        <r>
          <rPr>
            <sz val="9"/>
            <color indexed="81"/>
            <rFont val="Tahoma"/>
            <family val="2"/>
          </rPr>
          <t>Caso queira apagar, selecione a célula e pressione DEL.</t>
        </r>
      </text>
    </comment>
    <comment ref="C260" authorId="0" shapeId="0" xr:uid="{00000000-0006-0000-0500-0000DC020000}">
      <text>
        <r>
          <rPr>
            <sz val="9"/>
            <color indexed="81"/>
            <rFont val="Tahoma"/>
            <family val="2"/>
          </rPr>
          <t>Caso queira apagar, selecione a célula e pressione DEL.</t>
        </r>
      </text>
    </comment>
    <comment ref="D260" authorId="0" shapeId="0" xr:uid="{00000000-0006-0000-0500-0000DD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1" authorId="0" shapeId="0" xr:uid="{00000000-0006-0000-0500-0000DE020000}">
      <text>
        <r>
          <rPr>
            <sz val="9"/>
            <color indexed="81"/>
            <rFont val="Tahoma"/>
            <family val="2"/>
          </rPr>
          <t>Caso queira apagar, selecione a célula e pressione DEL.</t>
        </r>
      </text>
    </comment>
    <comment ref="C261" authorId="0" shapeId="0" xr:uid="{00000000-0006-0000-0500-0000DF020000}">
      <text>
        <r>
          <rPr>
            <sz val="9"/>
            <color indexed="81"/>
            <rFont val="Tahoma"/>
            <family val="2"/>
          </rPr>
          <t>Caso queira apagar, selecione a célula e pressione DEL.</t>
        </r>
      </text>
    </comment>
    <comment ref="D261" authorId="0" shapeId="0" xr:uid="{00000000-0006-0000-0500-0000E0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2" authorId="0" shapeId="0" xr:uid="{00000000-0006-0000-0500-0000E1020000}">
      <text>
        <r>
          <rPr>
            <sz val="9"/>
            <color indexed="81"/>
            <rFont val="Tahoma"/>
            <family val="2"/>
          </rPr>
          <t>Caso queira apagar, selecione a célula e pressione DEL.</t>
        </r>
      </text>
    </comment>
    <comment ref="C262" authorId="0" shapeId="0" xr:uid="{00000000-0006-0000-0500-0000E2020000}">
      <text>
        <r>
          <rPr>
            <sz val="9"/>
            <color indexed="81"/>
            <rFont val="Tahoma"/>
            <family val="2"/>
          </rPr>
          <t>Caso queira apagar, selecione a célula e pressione DEL.</t>
        </r>
      </text>
    </comment>
    <comment ref="D262" authorId="0" shapeId="0" xr:uid="{00000000-0006-0000-0500-0000E3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3" authorId="0" shapeId="0" xr:uid="{00000000-0006-0000-0500-0000E4020000}">
      <text>
        <r>
          <rPr>
            <sz val="9"/>
            <color indexed="81"/>
            <rFont val="Tahoma"/>
            <family val="2"/>
          </rPr>
          <t>Caso queira apagar, selecione a célula e pressione DEL.</t>
        </r>
      </text>
    </comment>
    <comment ref="C263" authorId="0" shapeId="0" xr:uid="{00000000-0006-0000-0500-0000E5020000}">
      <text>
        <r>
          <rPr>
            <sz val="9"/>
            <color indexed="81"/>
            <rFont val="Tahoma"/>
            <family val="2"/>
          </rPr>
          <t>Caso queira apagar, selecione a célula e pressione DEL.</t>
        </r>
      </text>
    </comment>
    <comment ref="D263" authorId="0" shapeId="0" xr:uid="{00000000-0006-0000-0500-0000E6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4" authorId="0" shapeId="0" xr:uid="{00000000-0006-0000-0500-0000E7020000}">
      <text>
        <r>
          <rPr>
            <sz val="9"/>
            <color indexed="81"/>
            <rFont val="Tahoma"/>
            <family val="2"/>
          </rPr>
          <t>Caso queira apagar, selecione a célula e pressione DEL.</t>
        </r>
      </text>
    </comment>
    <comment ref="C264" authorId="0" shapeId="0" xr:uid="{00000000-0006-0000-0500-0000E8020000}">
      <text>
        <r>
          <rPr>
            <sz val="9"/>
            <color indexed="81"/>
            <rFont val="Tahoma"/>
            <family val="2"/>
          </rPr>
          <t>Caso queira apagar, selecione a célula e pressione DEL.</t>
        </r>
      </text>
    </comment>
    <comment ref="D264" authorId="0" shapeId="0" xr:uid="{00000000-0006-0000-0500-0000E9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5" authorId="0" shapeId="0" xr:uid="{00000000-0006-0000-0500-0000EA020000}">
      <text>
        <r>
          <rPr>
            <sz val="9"/>
            <color indexed="81"/>
            <rFont val="Tahoma"/>
            <family val="2"/>
          </rPr>
          <t>Caso queira apagar, selecione a célula e pressione DEL.</t>
        </r>
      </text>
    </comment>
    <comment ref="C265" authorId="0" shapeId="0" xr:uid="{00000000-0006-0000-0500-0000EB020000}">
      <text>
        <r>
          <rPr>
            <sz val="9"/>
            <color indexed="81"/>
            <rFont val="Tahoma"/>
            <family val="2"/>
          </rPr>
          <t>Caso queira apagar, selecione a célula e pressione DEL.</t>
        </r>
      </text>
    </comment>
    <comment ref="D265" authorId="0" shapeId="0" xr:uid="{00000000-0006-0000-0500-0000EC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6" authorId="0" shapeId="0" xr:uid="{00000000-0006-0000-0500-0000ED020000}">
      <text>
        <r>
          <rPr>
            <sz val="9"/>
            <color indexed="81"/>
            <rFont val="Tahoma"/>
            <family val="2"/>
          </rPr>
          <t>Caso queira apagar, selecione a célula e pressione DEL.</t>
        </r>
      </text>
    </comment>
    <comment ref="C266" authorId="0" shapeId="0" xr:uid="{00000000-0006-0000-0500-0000EE020000}">
      <text>
        <r>
          <rPr>
            <sz val="9"/>
            <color indexed="81"/>
            <rFont val="Tahoma"/>
            <family val="2"/>
          </rPr>
          <t>Caso queira apagar, selecione a célula e pressione DEL.</t>
        </r>
      </text>
    </comment>
    <comment ref="D266" authorId="0" shapeId="0" xr:uid="{00000000-0006-0000-0500-0000EF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7" authorId="0" shapeId="0" xr:uid="{00000000-0006-0000-0500-0000F0020000}">
      <text>
        <r>
          <rPr>
            <sz val="9"/>
            <color indexed="81"/>
            <rFont val="Tahoma"/>
            <family val="2"/>
          </rPr>
          <t>Caso queira apagar, selecione a célula e pressione DEL.</t>
        </r>
      </text>
    </comment>
    <comment ref="C267" authorId="0" shapeId="0" xr:uid="{00000000-0006-0000-0500-0000F1020000}">
      <text>
        <r>
          <rPr>
            <sz val="9"/>
            <color indexed="81"/>
            <rFont val="Tahoma"/>
            <family val="2"/>
          </rPr>
          <t>Caso queira apagar, selecione a célula e pressione DEL.</t>
        </r>
      </text>
    </comment>
    <comment ref="D267" authorId="0" shapeId="0" xr:uid="{00000000-0006-0000-0500-0000F2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8" authorId="0" shapeId="0" xr:uid="{00000000-0006-0000-0500-0000F3020000}">
      <text>
        <r>
          <rPr>
            <sz val="9"/>
            <color indexed="81"/>
            <rFont val="Tahoma"/>
            <family val="2"/>
          </rPr>
          <t>Caso queira apagar, selecione a célula e pressione DEL.</t>
        </r>
      </text>
    </comment>
    <comment ref="C268" authorId="0" shapeId="0" xr:uid="{00000000-0006-0000-0500-0000F4020000}">
      <text>
        <r>
          <rPr>
            <sz val="9"/>
            <color indexed="81"/>
            <rFont val="Tahoma"/>
            <family val="2"/>
          </rPr>
          <t>Caso queira apagar, selecione a célula e pressione DEL.</t>
        </r>
      </text>
    </comment>
    <comment ref="D268" authorId="0" shapeId="0" xr:uid="{00000000-0006-0000-0500-0000F5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69" authorId="0" shapeId="0" xr:uid="{00000000-0006-0000-0500-0000F6020000}">
      <text>
        <r>
          <rPr>
            <sz val="9"/>
            <color indexed="81"/>
            <rFont val="Tahoma"/>
            <family val="2"/>
          </rPr>
          <t>Caso queira apagar, selecione a célula e pressione DEL.</t>
        </r>
      </text>
    </comment>
    <comment ref="C269" authorId="0" shapeId="0" xr:uid="{00000000-0006-0000-0500-0000F7020000}">
      <text>
        <r>
          <rPr>
            <sz val="9"/>
            <color indexed="81"/>
            <rFont val="Tahoma"/>
            <family val="2"/>
          </rPr>
          <t>Caso queira apagar, selecione a célula e pressione DEL.</t>
        </r>
      </text>
    </comment>
    <comment ref="D269" authorId="0" shapeId="0" xr:uid="{00000000-0006-0000-0500-0000F8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0" authorId="0" shapeId="0" xr:uid="{00000000-0006-0000-0500-0000F9020000}">
      <text>
        <r>
          <rPr>
            <sz val="9"/>
            <color indexed="81"/>
            <rFont val="Tahoma"/>
            <family val="2"/>
          </rPr>
          <t>Caso queira apagar, selecione a célula e pressione DEL.</t>
        </r>
      </text>
    </comment>
    <comment ref="C270" authorId="0" shapeId="0" xr:uid="{00000000-0006-0000-0500-0000FA020000}">
      <text>
        <r>
          <rPr>
            <sz val="9"/>
            <color indexed="81"/>
            <rFont val="Tahoma"/>
            <family val="2"/>
          </rPr>
          <t>Caso queira apagar, selecione a célula e pressione DEL.</t>
        </r>
      </text>
    </comment>
    <comment ref="D270" authorId="0" shapeId="0" xr:uid="{00000000-0006-0000-0500-0000FB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1" authorId="0" shapeId="0" xr:uid="{00000000-0006-0000-0500-0000FC020000}">
      <text>
        <r>
          <rPr>
            <sz val="9"/>
            <color indexed="81"/>
            <rFont val="Tahoma"/>
            <family val="2"/>
          </rPr>
          <t>Caso queira apagar, selecione a célula e pressione DEL.</t>
        </r>
      </text>
    </comment>
    <comment ref="C271" authorId="0" shapeId="0" xr:uid="{00000000-0006-0000-0500-0000FD020000}">
      <text>
        <r>
          <rPr>
            <sz val="9"/>
            <color indexed="81"/>
            <rFont val="Tahoma"/>
            <family val="2"/>
          </rPr>
          <t>Caso queira apagar, selecione a célula e pressione DEL.</t>
        </r>
      </text>
    </comment>
    <comment ref="D271" authorId="0" shapeId="0" xr:uid="{00000000-0006-0000-0500-0000FE02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2" authorId="0" shapeId="0" xr:uid="{00000000-0006-0000-0500-0000FF020000}">
      <text>
        <r>
          <rPr>
            <sz val="9"/>
            <color indexed="81"/>
            <rFont val="Tahoma"/>
            <family val="2"/>
          </rPr>
          <t>Caso queira apagar, selecione a célula e pressione DEL.</t>
        </r>
      </text>
    </comment>
    <comment ref="C272" authorId="0" shapeId="0" xr:uid="{00000000-0006-0000-0500-000000030000}">
      <text>
        <r>
          <rPr>
            <sz val="9"/>
            <color indexed="81"/>
            <rFont val="Tahoma"/>
            <family val="2"/>
          </rPr>
          <t>Caso queira apagar, selecione a célula e pressione DEL.</t>
        </r>
      </text>
    </comment>
    <comment ref="D272" authorId="0" shapeId="0" xr:uid="{00000000-0006-0000-0500-000001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3" authorId="0" shapeId="0" xr:uid="{00000000-0006-0000-0500-000002030000}">
      <text>
        <r>
          <rPr>
            <sz val="9"/>
            <color indexed="81"/>
            <rFont val="Tahoma"/>
            <family val="2"/>
          </rPr>
          <t>Caso queira apagar, selecione a célula e pressione DEL.</t>
        </r>
      </text>
    </comment>
    <comment ref="C273" authorId="0" shapeId="0" xr:uid="{00000000-0006-0000-0500-000003030000}">
      <text>
        <r>
          <rPr>
            <sz val="9"/>
            <color indexed="81"/>
            <rFont val="Tahoma"/>
            <family val="2"/>
          </rPr>
          <t>Caso queira apagar, selecione a célula e pressione DEL.</t>
        </r>
      </text>
    </comment>
    <comment ref="D273" authorId="0" shapeId="0" xr:uid="{00000000-0006-0000-0500-000004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4" authorId="0" shapeId="0" xr:uid="{00000000-0006-0000-0500-000005030000}">
      <text>
        <r>
          <rPr>
            <sz val="9"/>
            <color indexed="81"/>
            <rFont val="Tahoma"/>
            <family val="2"/>
          </rPr>
          <t>Caso queira apagar, selecione a célula e pressione DEL.</t>
        </r>
      </text>
    </comment>
    <comment ref="C274" authorId="0" shapeId="0" xr:uid="{00000000-0006-0000-0500-000006030000}">
      <text>
        <r>
          <rPr>
            <sz val="9"/>
            <color indexed="81"/>
            <rFont val="Tahoma"/>
            <family val="2"/>
          </rPr>
          <t>Caso queira apagar, selecione a célula e pressione DEL.</t>
        </r>
      </text>
    </comment>
    <comment ref="D274" authorId="0" shapeId="0" xr:uid="{00000000-0006-0000-0500-000007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5" authorId="0" shapeId="0" xr:uid="{00000000-0006-0000-0500-000008030000}">
      <text>
        <r>
          <rPr>
            <sz val="9"/>
            <color indexed="81"/>
            <rFont val="Tahoma"/>
            <family val="2"/>
          </rPr>
          <t>Caso queira apagar, selecione a célula e pressione DEL.</t>
        </r>
      </text>
    </comment>
    <comment ref="C275" authorId="0" shapeId="0" xr:uid="{00000000-0006-0000-0500-000009030000}">
      <text>
        <r>
          <rPr>
            <sz val="9"/>
            <color indexed="81"/>
            <rFont val="Tahoma"/>
            <family val="2"/>
          </rPr>
          <t>Caso queira apagar, selecione a célula e pressione DEL.</t>
        </r>
      </text>
    </comment>
    <comment ref="D275" authorId="0" shapeId="0" xr:uid="{00000000-0006-0000-0500-00000A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6" authorId="0" shapeId="0" xr:uid="{00000000-0006-0000-0500-00000B030000}">
      <text>
        <r>
          <rPr>
            <sz val="9"/>
            <color indexed="81"/>
            <rFont val="Tahoma"/>
            <family val="2"/>
          </rPr>
          <t>Caso queira apagar, selecione a célula e pressione DEL.</t>
        </r>
      </text>
    </comment>
    <comment ref="C276" authorId="0" shapeId="0" xr:uid="{00000000-0006-0000-0500-00000C030000}">
      <text>
        <r>
          <rPr>
            <sz val="9"/>
            <color indexed="81"/>
            <rFont val="Tahoma"/>
            <family val="2"/>
          </rPr>
          <t>Caso queira apagar, selecione a célula e pressione DEL.</t>
        </r>
      </text>
    </comment>
    <comment ref="D276" authorId="0" shapeId="0" xr:uid="{00000000-0006-0000-0500-00000D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7" authorId="0" shapeId="0" xr:uid="{00000000-0006-0000-0500-00000E030000}">
      <text>
        <r>
          <rPr>
            <sz val="9"/>
            <color indexed="81"/>
            <rFont val="Tahoma"/>
            <family val="2"/>
          </rPr>
          <t>Caso queira apagar, selecione a célula e pressione DEL.</t>
        </r>
      </text>
    </comment>
    <comment ref="C277" authorId="0" shapeId="0" xr:uid="{00000000-0006-0000-0500-00000F030000}">
      <text>
        <r>
          <rPr>
            <sz val="9"/>
            <color indexed="81"/>
            <rFont val="Tahoma"/>
            <family val="2"/>
          </rPr>
          <t>Caso queira apagar, selecione a célula e pressione DEL.</t>
        </r>
      </text>
    </comment>
    <comment ref="D277" authorId="0" shapeId="0" xr:uid="{00000000-0006-0000-0500-000010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8" authorId="0" shapeId="0" xr:uid="{00000000-0006-0000-0500-000011030000}">
      <text>
        <r>
          <rPr>
            <sz val="9"/>
            <color indexed="81"/>
            <rFont val="Tahoma"/>
            <family val="2"/>
          </rPr>
          <t>Caso queira apagar, selecione a célula e pressione DEL.</t>
        </r>
      </text>
    </comment>
    <comment ref="C278" authorId="0" shapeId="0" xr:uid="{00000000-0006-0000-0500-000012030000}">
      <text>
        <r>
          <rPr>
            <sz val="9"/>
            <color indexed="81"/>
            <rFont val="Tahoma"/>
            <family val="2"/>
          </rPr>
          <t>Caso queira apagar, selecione a célula e pressione DEL.</t>
        </r>
      </text>
    </comment>
    <comment ref="D278" authorId="0" shapeId="0" xr:uid="{00000000-0006-0000-0500-000013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79" authorId="0" shapeId="0" xr:uid="{00000000-0006-0000-0500-000014030000}">
      <text>
        <r>
          <rPr>
            <sz val="9"/>
            <color indexed="81"/>
            <rFont val="Tahoma"/>
            <family val="2"/>
          </rPr>
          <t>Caso queira apagar, selecione a célula e pressione DEL.</t>
        </r>
      </text>
    </comment>
    <comment ref="C279" authorId="0" shapeId="0" xr:uid="{00000000-0006-0000-0500-000015030000}">
      <text>
        <r>
          <rPr>
            <sz val="9"/>
            <color indexed="81"/>
            <rFont val="Tahoma"/>
            <family val="2"/>
          </rPr>
          <t>Caso queira apagar, selecione a célula e pressione DEL.</t>
        </r>
      </text>
    </comment>
    <comment ref="D279" authorId="0" shapeId="0" xr:uid="{00000000-0006-0000-0500-000016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0" authorId="0" shapeId="0" xr:uid="{00000000-0006-0000-0500-000017030000}">
      <text>
        <r>
          <rPr>
            <sz val="9"/>
            <color indexed="81"/>
            <rFont val="Tahoma"/>
            <family val="2"/>
          </rPr>
          <t>Caso queira apagar, selecione a célula e pressione DEL.</t>
        </r>
      </text>
    </comment>
    <comment ref="C280" authorId="0" shapeId="0" xr:uid="{00000000-0006-0000-0500-000018030000}">
      <text>
        <r>
          <rPr>
            <sz val="9"/>
            <color indexed="81"/>
            <rFont val="Tahoma"/>
            <family val="2"/>
          </rPr>
          <t>Caso queira apagar, selecione a célula e pressione DEL.</t>
        </r>
      </text>
    </comment>
    <comment ref="D280" authorId="0" shapeId="0" xr:uid="{00000000-0006-0000-0500-000019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1" authorId="0" shapeId="0" xr:uid="{00000000-0006-0000-0500-00001A030000}">
      <text>
        <r>
          <rPr>
            <sz val="9"/>
            <color indexed="81"/>
            <rFont val="Tahoma"/>
            <family val="2"/>
          </rPr>
          <t>Caso queira apagar, selecione a célula e pressione DEL.</t>
        </r>
      </text>
    </comment>
    <comment ref="C281" authorId="0" shapeId="0" xr:uid="{00000000-0006-0000-0500-00001B030000}">
      <text>
        <r>
          <rPr>
            <sz val="9"/>
            <color indexed="81"/>
            <rFont val="Tahoma"/>
            <family val="2"/>
          </rPr>
          <t>Caso queira apagar, selecione a célula e pressione DEL.</t>
        </r>
      </text>
    </comment>
    <comment ref="D281" authorId="0" shapeId="0" xr:uid="{00000000-0006-0000-0500-00001C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2" authorId="0" shapeId="0" xr:uid="{00000000-0006-0000-0500-00001D030000}">
      <text>
        <r>
          <rPr>
            <sz val="9"/>
            <color indexed="81"/>
            <rFont val="Tahoma"/>
            <family val="2"/>
          </rPr>
          <t>Caso queira apagar, selecione a célula e pressione DEL.</t>
        </r>
      </text>
    </comment>
    <comment ref="C282" authorId="0" shapeId="0" xr:uid="{00000000-0006-0000-0500-00001E030000}">
      <text>
        <r>
          <rPr>
            <sz val="9"/>
            <color indexed="81"/>
            <rFont val="Tahoma"/>
            <family val="2"/>
          </rPr>
          <t>Caso queira apagar, selecione a célula e pressione DEL.</t>
        </r>
      </text>
    </comment>
    <comment ref="D282" authorId="0" shapeId="0" xr:uid="{00000000-0006-0000-0500-00001F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3" authorId="0" shapeId="0" xr:uid="{00000000-0006-0000-0500-000020030000}">
      <text>
        <r>
          <rPr>
            <sz val="9"/>
            <color indexed="81"/>
            <rFont val="Tahoma"/>
            <family val="2"/>
          </rPr>
          <t>Caso queira apagar, selecione a célula e pressione DEL.</t>
        </r>
      </text>
    </comment>
    <comment ref="C283" authorId="0" shapeId="0" xr:uid="{00000000-0006-0000-0500-000021030000}">
      <text>
        <r>
          <rPr>
            <sz val="9"/>
            <color indexed="81"/>
            <rFont val="Tahoma"/>
            <family val="2"/>
          </rPr>
          <t>Caso queira apagar, selecione a célula e pressione DEL.</t>
        </r>
      </text>
    </comment>
    <comment ref="D283" authorId="0" shapeId="0" xr:uid="{00000000-0006-0000-0500-000022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4" authorId="0" shapeId="0" xr:uid="{00000000-0006-0000-0500-000023030000}">
      <text>
        <r>
          <rPr>
            <sz val="9"/>
            <color indexed="81"/>
            <rFont val="Tahoma"/>
            <family val="2"/>
          </rPr>
          <t>Caso queira apagar, selecione a célula e pressione DEL.</t>
        </r>
      </text>
    </comment>
    <comment ref="C284" authorId="0" shapeId="0" xr:uid="{00000000-0006-0000-0500-000024030000}">
      <text>
        <r>
          <rPr>
            <sz val="9"/>
            <color indexed="81"/>
            <rFont val="Tahoma"/>
            <family val="2"/>
          </rPr>
          <t>Caso queira apagar, selecione a célula e pressione DEL.</t>
        </r>
      </text>
    </comment>
    <comment ref="D284" authorId="0" shapeId="0" xr:uid="{00000000-0006-0000-0500-000025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5" authorId="0" shapeId="0" xr:uid="{00000000-0006-0000-0500-000026030000}">
      <text>
        <r>
          <rPr>
            <sz val="9"/>
            <color indexed="81"/>
            <rFont val="Tahoma"/>
            <family val="2"/>
          </rPr>
          <t>Caso queira apagar, selecione a célula e pressione DEL.</t>
        </r>
      </text>
    </comment>
    <comment ref="C285" authorId="0" shapeId="0" xr:uid="{00000000-0006-0000-0500-000027030000}">
      <text>
        <r>
          <rPr>
            <sz val="9"/>
            <color indexed="81"/>
            <rFont val="Tahoma"/>
            <family val="2"/>
          </rPr>
          <t>Caso queira apagar, selecione a célula e pressione DEL.</t>
        </r>
      </text>
    </comment>
    <comment ref="D285" authorId="0" shapeId="0" xr:uid="{00000000-0006-0000-0500-000028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6" authorId="0" shapeId="0" xr:uid="{00000000-0006-0000-0500-000029030000}">
      <text>
        <r>
          <rPr>
            <sz val="9"/>
            <color indexed="81"/>
            <rFont val="Tahoma"/>
            <family val="2"/>
          </rPr>
          <t>Caso queira apagar, selecione a célula e pressione DEL.</t>
        </r>
      </text>
    </comment>
    <comment ref="C286" authorId="0" shapeId="0" xr:uid="{00000000-0006-0000-0500-00002A030000}">
      <text>
        <r>
          <rPr>
            <sz val="9"/>
            <color indexed="81"/>
            <rFont val="Tahoma"/>
            <family val="2"/>
          </rPr>
          <t>Caso queira apagar, selecione a célula e pressione DEL.</t>
        </r>
      </text>
    </comment>
    <comment ref="D286" authorId="0" shapeId="0" xr:uid="{00000000-0006-0000-0500-00002B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7" authorId="0" shapeId="0" xr:uid="{00000000-0006-0000-0500-00002C030000}">
      <text>
        <r>
          <rPr>
            <sz val="9"/>
            <color indexed="81"/>
            <rFont val="Tahoma"/>
            <family val="2"/>
          </rPr>
          <t>Caso queira apagar, selecione a célula e pressione DEL.</t>
        </r>
      </text>
    </comment>
    <comment ref="C287" authorId="0" shapeId="0" xr:uid="{00000000-0006-0000-0500-00002D030000}">
      <text>
        <r>
          <rPr>
            <sz val="9"/>
            <color indexed="81"/>
            <rFont val="Tahoma"/>
            <family val="2"/>
          </rPr>
          <t>Caso queira apagar, selecione a célula e pressione DEL.</t>
        </r>
      </text>
    </comment>
    <comment ref="D287" authorId="0" shapeId="0" xr:uid="{00000000-0006-0000-0500-00002E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8" authorId="0" shapeId="0" xr:uid="{00000000-0006-0000-0500-00002F030000}">
      <text>
        <r>
          <rPr>
            <sz val="9"/>
            <color indexed="81"/>
            <rFont val="Tahoma"/>
            <family val="2"/>
          </rPr>
          <t>Caso queira apagar, selecione a célula e pressione DEL.</t>
        </r>
      </text>
    </comment>
    <comment ref="C288" authorId="0" shapeId="0" xr:uid="{00000000-0006-0000-0500-000030030000}">
      <text>
        <r>
          <rPr>
            <sz val="9"/>
            <color indexed="81"/>
            <rFont val="Tahoma"/>
            <family val="2"/>
          </rPr>
          <t>Caso queira apagar, selecione a célula e pressione DEL.</t>
        </r>
      </text>
    </comment>
    <comment ref="D288" authorId="0" shapeId="0" xr:uid="{00000000-0006-0000-0500-000031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89" authorId="0" shapeId="0" xr:uid="{00000000-0006-0000-0500-000032030000}">
      <text>
        <r>
          <rPr>
            <sz val="9"/>
            <color indexed="81"/>
            <rFont val="Tahoma"/>
            <family val="2"/>
          </rPr>
          <t>Caso queira apagar, selecione a célula e pressione DEL.</t>
        </r>
      </text>
    </comment>
    <comment ref="C289" authorId="0" shapeId="0" xr:uid="{00000000-0006-0000-0500-000033030000}">
      <text>
        <r>
          <rPr>
            <sz val="9"/>
            <color indexed="81"/>
            <rFont val="Tahoma"/>
            <family val="2"/>
          </rPr>
          <t>Caso queira apagar, selecione a célula e pressione DEL.</t>
        </r>
      </text>
    </comment>
    <comment ref="D289" authorId="0" shapeId="0" xr:uid="{00000000-0006-0000-0500-000034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0" authorId="0" shapeId="0" xr:uid="{00000000-0006-0000-0500-000035030000}">
      <text>
        <r>
          <rPr>
            <sz val="9"/>
            <color indexed="81"/>
            <rFont val="Tahoma"/>
            <family val="2"/>
          </rPr>
          <t>Caso queira apagar, selecione a célula e pressione DEL.</t>
        </r>
      </text>
    </comment>
    <comment ref="C290" authorId="0" shapeId="0" xr:uid="{00000000-0006-0000-0500-000036030000}">
      <text>
        <r>
          <rPr>
            <sz val="9"/>
            <color indexed="81"/>
            <rFont val="Tahoma"/>
            <family val="2"/>
          </rPr>
          <t>Caso queira apagar, selecione a célula e pressione DEL.</t>
        </r>
      </text>
    </comment>
    <comment ref="D290" authorId="0" shapeId="0" xr:uid="{00000000-0006-0000-0500-000037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1" authorId="0" shapeId="0" xr:uid="{00000000-0006-0000-0500-000038030000}">
      <text>
        <r>
          <rPr>
            <sz val="9"/>
            <color indexed="81"/>
            <rFont val="Tahoma"/>
            <family val="2"/>
          </rPr>
          <t>Caso queira apagar, selecione a célula e pressione DEL.</t>
        </r>
      </text>
    </comment>
    <comment ref="C291" authorId="0" shapeId="0" xr:uid="{00000000-0006-0000-0500-000039030000}">
      <text>
        <r>
          <rPr>
            <sz val="9"/>
            <color indexed="81"/>
            <rFont val="Tahoma"/>
            <family val="2"/>
          </rPr>
          <t>Caso queira apagar, selecione a célula e pressione DEL.</t>
        </r>
      </text>
    </comment>
    <comment ref="D291" authorId="0" shapeId="0" xr:uid="{00000000-0006-0000-0500-00003A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2" authorId="0" shapeId="0" xr:uid="{00000000-0006-0000-0500-00003B030000}">
      <text>
        <r>
          <rPr>
            <sz val="9"/>
            <color indexed="81"/>
            <rFont val="Tahoma"/>
            <family val="2"/>
          </rPr>
          <t>Caso queira apagar, selecione a célula e pressione DEL.</t>
        </r>
      </text>
    </comment>
    <comment ref="C292" authorId="0" shapeId="0" xr:uid="{00000000-0006-0000-0500-00003C030000}">
      <text>
        <r>
          <rPr>
            <sz val="9"/>
            <color indexed="81"/>
            <rFont val="Tahoma"/>
            <family val="2"/>
          </rPr>
          <t>Caso queira apagar, selecione a célula e pressione DEL.</t>
        </r>
      </text>
    </comment>
    <comment ref="D292" authorId="0" shapeId="0" xr:uid="{00000000-0006-0000-0500-00003D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3" authorId="0" shapeId="0" xr:uid="{00000000-0006-0000-0500-00003E030000}">
      <text>
        <r>
          <rPr>
            <sz val="9"/>
            <color indexed="81"/>
            <rFont val="Tahoma"/>
            <family val="2"/>
          </rPr>
          <t>Caso queira apagar, selecione a célula e pressione DEL.</t>
        </r>
      </text>
    </comment>
    <comment ref="C293" authorId="0" shapeId="0" xr:uid="{00000000-0006-0000-0500-00003F030000}">
      <text>
        <r>
          <rPr>
            <sz val="9"/>
            <color indexed="81"/>
            <rFont val="Tahoma"/>
            <family val="2"/>
          </rPr>
          <t>Caso queira apagar, selecione a célula e pressione DEL.</t>
        </r>
      </text>
    </comment>
    <comment ref="D293" authorId="0" shapeId="0" xr:uid="{00000000-0006-0000-0500-000040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4" authorId="0" shapeId="0" xr:uid="{00000000-0006-0000-0500-000041030000}">
      <text>
        <r>
          <rPr>
            <sz val="9"/>
            <color indexed="81"/>
            <rFont val="Tahoma"/>
            <family val="2"/>
          </rPr>
          <t>Caso queira apagar, selecione a célula e pressione DEL.</t>
        </r>
      </text>
    </comment>
    <comment ref="C294" authorId="0" shapeId="0" xr:uid="{00000000-0006-0000-0500-000042030000}">
      <text>
        <r>
          <rPr>
            <sz val="9"/>
            <color indexed="81"/>
            <rFont val="Tahoma"/>
            <family val="2"/>
          </rPr>
          <t>Caso queira apagar, selecione a célula e pressione DEL.</t>
        </r>
      </text>
    </comment>
    <comment ref="D294" authorId="0" shapeId="0" xr:uid="{00000000-0006-0000-0500-000043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5" authorId="0" shapeId="0" xr:uid="{00000000-0006-0000-0500-000044030000}">
      <text>
        <r>
          <rPr>
            <sz val="9"/>
            <color indexed="81"/>
            <rFont val="Tahoma"/>
            <family val="2"/>
          </rPr>
          <t>Caso queira apagar, selecione a célula e pressione DEL.</t>
        </r>
      </text>
    </comment>
    <comment ref="C295" authorId="0" shapeId="0" xr:uid="{00000000-0006-0000-0500-000045030000}">
      <text>
        <r>
          <rPr>
            <sz val="9"/>
            <color indexed="81"/>
            <rFont val="Tahoma"/>
            <family val="2"/>
          </rPr>
          <t>Caso queira apagar, selecione a célula e pressione DEL.</t>
        </r>
      </text>
    </comment>
    <comment ref="D295" authorId="0" shapeId="0" xr:uid="{00000000-0006-0000-0500-000046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6" authorId="0" shapeId="0" xr:uid="{00000000-0006-0000-0500-000047030000}">
      <text>
        <r>
          <rPr>
            <sz val="9"/>
            <color indexed="81"/>
            <rFont val="Tahoma"/>
            <family val="2"/>
          </rPr>
          <t>Caso queira apagar, selecione a célula e pressione DEL.</t>
        </r>
      </text>
    </comment>
    <comment ref="C296" authorId="0" shapeId="0" xr:uid="{00000000-0006-0000-0500-000048030000}">
      <text>
        <r>
          <rPr>
            <sz val="9"/>
            <color indexed="81"/>
            <rFont val="Tahoma"/>
            <family val="2"/>
          </rPr>
          <t>Caso queira apagar, selecione a célula e pressione DEL.</t>
        </r>
      </text>
    </comment>
    <comment ref="D296" authorId="0" shapeId="0" xr:uid="{00000000-0006-0000-0500-000049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7" authorId="0" shapeId="0" xr:uid="{00000000-0006-0000-0500-00004A030000}">
      <text>
        <r>
          <rPr>
            <sz val="9"/>
            <color indexed="81"/>
            <rFont val="Tahoma"/>
            <family val="2"/>
          </rPr>
          <t>Caso queira apagar, selecione a célula e pressione DEL.</t>
        </r>
      </text>
    </comment>
    <comment ref="C297" authorId="0" shapeId="0" xr:uid="{00000000-0006-0000-0500-00004B030000}">
      <text>
        <r>
          <rPr>
            <sz val="9"/>
            <color indexed="81"/>
            <rFont val="Tahoma"/>
            <family val="2"/>
          </rPr>
          <t>Caso queira apagar, selecione a célula e pressione DEL.</t>
        </r>
      </text>
    </comment>
    <comment ref="D297" authorId="0" shapeId="0" xr:uid="{00000000-0006-0000-0500-00004C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8" authorId="0" shapeId="0" xr:uid="{00000000-0006-0000-0500-00004D030000}">
      <text>
        <r>
          <rPr>
            <sz val="9"/>
            <color indexed="81"/>
            <rFont val="Tahoma"/>
            <family val="2"/>
          </rPr>
          <t>Caso queira apagar, selecione a célula e pressione DEL.</t>
        </r>
      </text>
    </comment>
    <comment ref="C298" authorId="0" shapeId="0" xr:uid="{00000000-0006-0000-0500-00004E030000}">
      <text>
        <r>
          <rPr>
            <sz val="9"/>
            <color indexed="81"/>
            <rFont val="Tahoma"/>
            <family val="2"/>
          </rPr>
          <t>Caso queira apagar, selecione a célula e pressione DEL.</t>
        </r>
      </text>
    </comment>
    <comment ref="D298" authorId="0" shapeId="0" xr:uid="{00000000-0006-0000-0500-00004F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299" authorId="0" shapeId="0" xr:uid="{00000000-0006-0000-0500-000050030000}">
      <text>
        <r>
          <rPr>
            <sz val="9"/>
            <color indexed="81"/>
            <rFont val="Tahoma"/>
            <family val="2"/>
          </rPr>
          <t>Caso queira apagar, selecione a célula e pressione DEL.</t>
        </r>
      </text>
    </comment>
    <comment ref="C299" authorId="0" shapeId="0" xr:uid="{00000000-0006-0000-0500-000051030000}">
      <text>
        <r>
          <rPr>
            <sz val="9"/>
            <color indexed="81"/>
            <rFont val="Tahoma"/>
            <family val="2"/>
          </rPr>
          <t>Caso queira apagar, selecione a célula e pressione DEL.</t>
        </r>
      </text>
    </comment>
    <comment ref="D299" authorId="0" shapeId="0" xr:uid="{00000000-0006-0000-0500-000052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0" authorId="0" shapeId="0" xr:uid="{00000000-0006-0000-0500-000053030000}">
      <text>
        <r>
          <rPr>
            <sz val="9"/>
            <color indexed="81"/>
            <rFont val="Tahoma"/>
            <family val="2"/>
          </rPr>
          <t>Caso queira apagar, selecione a célula e pressione DEL.</t>
        </r>
      </text>
    </comment>
    <comment ref="C300" authorId="0" shapeId="0" xr:uid="{00000000-0006-0000-0500-000054030000}">
      <text>
        <r>
          <rPr>
            <sz val="9"/>
            <color indexed="81"/>
            <rFont val="Tahoma"/>
            <family val="2"/>
          </rPr>
          <t>Caso queira apagar, selecione a célula e pressione DEL.</t>
        </r>
      </text>
    </comment>
    <comment ref="D300" authorId="0" shapeId="0" xr:uid="{00000000-0006-0000-0500-000055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1" authorId="0" shapeId="0" xr:uid="{00000000-0006-0000-0500-000056030000}">
      <text>
        <r>
          <rPr>
            <sz val="9"/>
            <color indexed="81"/>
            <rFont val="Tahoma"/>
            <family val="2"/>
          </rPr>
          <t>Caso queira apagar, selecione a célula e pressione DEL.</t>
        </r>
      </text>
    </comment>
    <comment ref="C301" authorId="0" shapeId="0" xr:uid="{00000000-0006-0000-0500-000057030000}">
      <text>
        <r>
          <rPr>
            <sz val="9"/>
            <color indexed="81"/>
            <rFont val="Tahoma"/>
            <family val="2"/>
          </rPr>
          <t>Caso queira apagar, selecione a célula e pressione DEL.</t>
        </r>
      </text>
    </comment>
    <comment ref="D301" authorId="0" shapeId="0" xr:uid="{00000000-0006-0000-0500-000058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2" authorId="0" shapeId="0" xr:uid="{00000000-0006-0000-0500-000059030000}">
      <text>
        <r>
          <rPr>
            <sz val="9"/>
            <color indexed="81"/>
            <rFont val="Tahoma"/>
            <family val="2"/>
          </rPr>
          <t>Caso queira apagar, selecione a célula e pressione DEL.</t>
        </r>
      </text>
    </comment>
    <comment ref="C302" authorId="0" shapeId="0" xr:uid="{00000000-0006-0000-0500-00005A030000}">
      <text>
        <r>
          <rPr>
            <sz val="9"/>
            <color indexed="81"/>
            <rFont val="Tahoma"/>
            <family val="2"/>
          </rPr>
          <t>Caso queira apagar, selecione a célula e pressione DEL.</t>
        </r>
      </text>
    </comment>
    <comment ref="D302" authorId="0" shapeId="0" xr:uid="{00000000-0006-0000-0500-00005B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3" authorId="0" shapeId="0" xr:uid="{00000000-0006-0000-0500-00005C030000}">
      <text>
        <r>
          <rPr>
            <sz val="9"/>
            <color indexed="81"/>
            <rFont val="Tahoma"/>
            <family val="2"/>
          </rPr>
          <t>Caso queira apagar, selecione a célula e pressione DEL.</t>
        </r>
      </text>
    </comment>
    <comment ref="C303" authorId="0" shapeId="0" xr:uid="{00000000-0006-0000-0500-00005D030000}">
      <text>
        <r>
          <rPr>
            <sz val="9"/>
            <color indexed="81"/>
            <rFont val="Tahoma"/>
            <family val="2"/>
          </rPr>
          <t>Caso queira apagar, selecione a célula e pressione DEL.</t>
        </r>
      </text>
    </comment>
    <comment ref="D303" authorId="0" shapeId="0" xr:uid="{00000000-0006-0000-0500-00005E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4" authorId="0" shapeId="0" xr:uid="{00000000-0006-0000-0500-00005F030000}">
      <text>
        <r>
          <rPr>
            <sz val="9"/>
            <color indexed="81"/>
            <rFont val="Tahoma"/>
            <family val="2"/>
          </rPr>
          <t>Caso queira apagar, selecione a célula e pressione DEL.</t>
        </r>
      </text>
    </comment>
    <comment ref="C304" authorId="0" shapeId="0" xr:uid="{00000000-0006-0000-0500-000060030000}">
      <text>
        <r>
          <rPr>
            <sz val="9"/>
            <color indexed="81"/>
            <rFont val="Tahoma"/>
            <family val="2"/>
          </rPr>
          <t>Caso queira apagar, selecione a célula e pressione DEL.</t>
        </r>
      </text>
    </comment>
    <comment ref="D304" authorId="0" shapeId="0" xr:uid="{00000000-0006-0000-0500-000061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5" authorId="0" shapeId="0" xr:uid="{00000000-0006-0000-0500-000062030000}">
      <text>
        <r>
          <rPr>
            <sz val="9"/>
            <color indexed="81"/>
            <rFont val="Tahoma"/>
            <family val="2"/>
          </rPr>
          <t>Caso queira apagar, selecione a célula e pressione DEL.</t>
        </r>
      </text>
    </comment>
    <comment ref="C305" authorId="0" shapeId="0" xr:uid="{00000000-0006-0000-0500-000063030000}">
      <text>
        <r>
          <rPr>
            <sz val="9"/>
            <color indexed="81"/>
            <rFont val="Tahoma"/>
            <family val="2"/>
          </rPr>
          <t>Caso queira apagar, selecione a célula e pressione DEL.</t>
        </r>
      </text>
    </comment>
    <comment ref="D305" authorId="0" shapeId="0" xr:uid="{00000000-0006-0000-0500-000064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6" authorId="0" shapeId="0" xr:uid="{00000000-0006-0000-0500-000065030000}">
      <text>
        <r>
          <rPr>
            <sz val="9"/>
            <color indexed="81"/>
            <rFont val="Tahoma"/>
            <family val="2"/>
          </rPr>
          <t>Caso queira apagar, selecione a célula e pressione DEL.</t>
        </r>
      </text>
    </comment>
    <comment ref="C306" authorId="0" shapeId="0" xr:uid="{00000000-0006-0000-0500-000066030000}">
      <text>
        <r>
          <rPr>
            <sz val="9"/>
            <color indexed="81"/>
            <rFont val="Tahoma"/>
            <family val="2"/>
          </rPr>
          <t>Caso queira apagar, selecione a célula e pressione DEL.</t>
        </r>
      </text>
    </comment>
    <comment ref="D306" authorId="0" shapeId="0" xr:uid="{00000000-0006-0000-0500-000067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7" authorId="0" shapeId="0" xr:uid="{00000000-0006-0000-0500-000068030000}">
      <text>
        <r>
          <rPr>
            <sz val="9"/>
            <color indexed="81"/>
            <rFont val="Tahoma"/>
            <family val="2"/>
          </rPr>
          <t>Caso queira apagar, selecione a célula e pressione DEL.</t>
        </r>
      </text>
    </comment>
    <comment ref="C307" authorId="0" shapeId="0" xr:uid="{00000000-0006-0000-0500-000069030000}">
      <text>
        <r>
          <rPr>
            <sz val="9"/>
            <color indexed="81"/>
            <rFont val="Tahoma"/>
            <family val="2"/>
          </rPr>
          <t>Caso queira apagar, selecione a célula e pressione DEL.</t>
        </r>
      </text>
    </comment>
    <comment ref="D307" authorId="0" shapeId="0" xr:uid="{00000000-0006-0000-0500-00006A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8" authorId="0" shapeId="0" xr:uid="{00000000-0006-0000-0500-00006B030000}">
      <text>
        <r>
          <rPr>
            <sz val="9"/>
            <color indexed="81"/>
            <rFont val="Tahoma"/>
            <family val="2"/>
          </rPr>
          <t>Caso queira apagar, selecione a célula e pressione DEL.</t>
        </r>
      </text>
    </comment>
    <comment ref="C308" authorId="0" shapeId="0" xr:uid="{00000000-0006-0000-0500-00006C030000}">
      <text>
        <r>
          <rPr>
            <sz val="9"/>
            <color indexed="81"/>
            <rFont val="Tahoma"/>
            <family val="2"/>
          </rPr>
          <t>Caso queira apagar, selecione a célula e pressione DEL.</t>
        </r>
      </text>
    </comment>
    <comment ref="D308" authorId="0" shapeId="0" xr:uid="{00000000-0006-0000-0500-00006D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09" authorId="0" shapeId="0" xr:uid="{00000000-0006-0000-0500-00006E030000}">
      <text>
        <r>
          <rPr>
            <sz val="9"/>
            <color indexed="81"/>
            <rFont val="Tahoma"/>
            <family val="2"/>
          </rPr>
          <t>Caso queira apagar, selecione a célula e pressione DEL.</t>
        </r>
      </text>
    </comment>
    <comment ref="C309" authorId="0" shapeId="0" xr:uid="{00000000-0006-0000-0500-00006F030000}">
      <text>
        <r>
          <rPr>
            <sz val="9"/>
            <color indexed="81"/>
            <rFont val="Tahoma"/>
            <family val="2"/>
          </rPr>
          <t>Caso queira apagar, selecione a célula e pressione DEL.</t>
        </r>
      </text>
    </comment>
    <comment ref="D309" authorId="0" shapeId="0" xr:uid="{00000000-0006-0000-0500-000070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0" authorId="0" shapeId="0" xr:uid="{00000000-0006-0000-0500-000071030000}">
      <text>
        <r>
          <rPr>
            <sz val="9"/>
            <color indexed="81"/>
            <rFont val="Tahoma"/>
            <family val="2"/>
          </rPr>
          <t>Caso queira apagar, selecione a célula e pressione DEL.</t>
        </r>
      </text>
    </comment>
    <comment ref="C310" authorId="0" shapeId="0" xr:uid="{00000000-0006-0000-0500-000072030000}">
      <text>
        <r>
          <rPr>
            <sz val="9"/>
            <color indexed="81"/>
            <rFont val="Tahoma"/>
            <family val="2"/>
          </rPr>
          <t>Caso queira apagar, selecione a célula e pressione DEL.</t>
        </r>
      </text>
    </comment>
    <comment ref="D310" authorId="0" shapeId="0" xr:uid="{00000000-0006-0000-0500-000073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1" authorId="0" shapeId="0" xr:uid="{00000000-0006-0000-0500-000074030000}">
      <text>
        <r>
          <rPr>
            <sz val="9"/>
            <color indexed="81"/>
            <rFont val="Tahoma"/>
            <family val="2"/>
          </rPr>
          <t>Caso queira apagar, selecione a célula e pressione DEL.</t>
        </r>
      </text>
    </comment>
    <comment ref="C311" authorId="0" shapeId="0" xr:uid="{00000000-0006-0000-0500-000075030000}">
      <text>
        <r>
          <rPr>
            <sz val="9"/>
            <color indexed="81"/>
            <rFont val="Tahoma"/>
            <family val="2"/>
          </rPr>
          <t>Caso queira apagar, selecione a célula e pressione DEL.</t>
        </r>
      </text>
    </comment>
    <comment ref="D311" authorId="0" shapeId="0" xr:uid="{00000000-0006-0000-0500-000076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2" authorId="0" shapeId="0" xr:uid="{00000000-0006-0000-0500-000077030000}">
      <text>
        <r>
          <rPr>
            <sz val="9"/>
            <color indexed="81"/>
            <rFont val="Tahoma"/>
            <family val="2"/>
          </rPr>
          <t>Caso queira apagar, selecione a célula e pressione DEL.</t>
        </r>
      </text>
    </comment>
    <comment ref="C312" authorId="0" shapeId="0" xr:uid="{00000000-0006-0000-0500-000078030000}">
      <text>
        <r>
          <rPr>
            <sz val="9"/>
            <color indexed="81"/>
            <rFont val="Tahoma"/>
            <family val="2"/>
          </rPr>
          <t>Caso queira apagar, selecione a célula e pressione DEL.</t>
        </r>
      </text>
    </comment>
    <comment ref="D312" authorId="0" shapeId="0" xr:uid="{00000000-0006-0000-0500-000079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3" authorId="0" shapeId="0" xr:uid="{00000000-0006-0000-0500-00007A030000}">
      <text>
        <r>
          <rPr>
            <sz val="9"/>
            <color indexed="81"/>
            <rFont val="Tahoma"/>
            <family val="2"/>
          </rPr>
          <t>Caso queira apagar, selecione a célula e pressione DEL.</t>
        </r>
      </text>
    </comment>
    <comment ref="C313" authorId="0" shapeId="0" xr:uid="{00000000-0006-0000-0500-00007B030000}">
      <text>
        <r>
          <rPr>
            <sz val="9"/>
            <color indexed="81"/>
            <rFont val="Tahoma"/>
            <family val="2"/>
          </rPr>
          <t>Caso queira apagar, selecione a célula e pressione DEL.</t>
        </r>
      </text>
    </comment>
    <comment ref="D313" authorId="0" shapeId="0" xr:uid="{00000000-0006-0000-0500-00007C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 ref="A314" authorId="0" shapeId="0" xr:uid="{00000000-0006-0000-0500-00007D030000}">
      <text>
        <r>
          <rPr>
            <sz val="9"/>
            <color indexed="81"/>
            <rFont val="Tahoma"/>
            <family val="2"/>
          </rPr>
          <t>Caso queira apagar, selecione a célula e pressione DEL.</t>
        </r>
      </text>
    </comment>
    <comment ref="C314" authorId="0" shapeId="0" xr:uid="{00000000-0006-0000-0500-00007E030000}">
      <text>
        <r>
          <rPr>
            <sz val="9"/>
            <color indexed="81"/>
            <rFont val="Tahoma"/>
            <family val="2"/>
          </rPr>
          <t>Caso queira apagar, selecione a célula e pressione DEL.</t>
        </r>
      </text>
    </comment>
    <comment ref="D314" authorId="0" shapeId="0" xr:uid="{00000000-0006-0000-0500-00007F030000}">
      <text>
        <r>
          <rPr>
            <sz val="9"/>
            <color indexed="81"/>
            <rFont val="Tahoma"/>
            <family val="2"/>
          </rPr>
          <t>Um docente pode orientar quantos alunos quiser. Porém, sua remuneração total como orientador não pode ser superior ao valor da remuneração pela orientação de 8 alunos.
Se não houver TCC, deixe em branco ou coloque zero.
Havendo TCC, a somatória destas orientações mais a dos docentes UFPE deve ser igual ao número de alunos regulares.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Juliano</author>
  </authors>
  <commentList>
    <comment ref="F6" authorId="0" shapeId="0" xr:uid="{00000000-0006-0000-0600-000001000000}">
      <text>
        <r>
          <rPr>
            <b/>
            <sz val="9"/>
            <color indexed="81"/>
            <rFont val="Tahoma"/>
            <family val="2"/>
          </rPr>
          <t>A carga horária do curso é a somatória das cargas horárias das disciplinas.</t>
        </r>
      </text>
    </comment>
    <comment ref="F16" authorId="0" shapeId="0" xr:uid="{00000000-0006-0000-0600-000002000000}">
      <text>
        <r>
          <rPr>
            <b/>
            <sz val="9"/>
            <color indexed="81"/>
            <rFont val="Tahoma"/>
            <family val="2"/>
          </rPr>
          <t>A carga horária da disciplina é a soma das cargas horárias de cada docente desta disciplina</t>
        </r>
      </text>
    </comment>
    <comment ref="F17" authorId="0" shapeId="0" xr:uid="{00000000-0006-0000-0600-000003000000}">
      <text>
        <r>
          <rPr>
            <b/>
            <sz val="9"/>
            <color indexed="81"/>
            <rFont val="Tahoma"/>
            <family val="2"/>
          </rPr>
          <t>Crédito = Carga horária / 15</t>
        </r>
      </text>
    </comment>
    <comment ref="C20" authorId="0" shapeId="0" xr:uid="{00000000-0006-0000-0600-000004000000}">
      <text>
        <r>
          <rPr>
            <sz val="9"/>
            <color indexed="81"/>
            <rFont val="Segoe UI"/>
            <family val="2"/>
          </rPr>
          <t>O 1o mês do curso será considerado como sendo o mês de assinatura do convênio.</t>
        </r>
      </text>
    </comment>
    <comment ref="B26" authorId="0" shapeId="0" xr:uid="{00000000-0006-0000-0600-000005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 authorId="0" shapeId="0" xr:uid="{00000000-0006-0000-0600-000006000000}">
      <text>
        <r>
          <rPr>
            <sz val="9"/>
            <color indexed="81"/>
            <rFont val="Tahoma"/>
            <family val="2"/>
          </rPr>
          <t>Carga horária que este docente UFPE irá ministrar nesta disciplina.</t>
        </r>
      </text>
    </comment>
    <comment ref="J26" authorId="0" shapeId="0" xr:uid="{00000000-0006-0000-0600-000007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 authorId="0" shapeId="0" xr:uid="{00000000-0006-0000-0600-000008000000}">
      <text>
        <r>
          <rPr>
            <sz val="9"/>
            <color indexed="81"/>
            <rFont val="Tahoma"/>
            <family val="2"/>
          </rPr>
          <t>Carga horária que este docente Externo irá ministrar nesta disciplina.</t>
        </r>
      </text>
    </comment>
    <comment ref="B27" authorId="0" shapeId="0" xr:uid="{00000000-0006-0000-0600-000009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 authorId="0" shapeId="0" xr:uid="{00000000-0006-0000-0600-00000A000000}">
      <text>
        <r>
          <rPr>
            <sz val="9"/>
            <color indexed="81"/>
            <rFont val="Tahoma"/>
            <family val="2"/>
          </rPr>
          <t>Carga horária que este docente UFPE irá ministrar nesta disciplina.</t>
        </r>
      </text>
    </comment>
    <comment ref="J27" authorId="0" shapeId="0" xr:uid="{00000000-0006-0000-0600-00000B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 authorId="0" shapeId="0" xr:uid="{00000000-0006-0000-0600-00000C000000}">
      <text>
        <r>
          <rPr>
            <sz val="9"/>
            <color indexed="81"/>
            <rFont val="Tahoma"/>
            <family val="2"/>
          </rPr>
          <t>Carga horária que este docente Externo irá ministrar nesta disciplina.</t>
        </r>
      </text>
    </comment>
    <comment ref="B28" authorId="0" shapeId="0" xr:uid="{00000000-0006-0000-0600-00000D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 authorId="0" shapeId="0" xr:uid="{00000000-0006-0000-0600-00000E000000}">
      <text>
        <r>
          <rPr>
            <sz val="9"/>
            <color indexed="81"/>
            <rFont val="Tahoma"/>
            <family val="2"/>
          </rPr>
          <t>Carga horária que este docente UFPE irá ministrar nesta disciplina.</t>
        </r>
      </text>
    </comment>
    <comment ref="J28" authorId="0" shapeId="0" xr:uid="{00000000-0006-0000-0600-00000F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 authorId="0" shapeId="0" xr:uid="{00000000-0006-0000-0600-000010000000}">
      <text>
        <r>
          <rPr>
            <sz val="9"/>
            <color indexed="81"/>
            <rFont val="Tahoma"/>
            <family val="2"/>
          </rPr>
          <t>Carga horária que este docente Externo irá ministrar nesta disciplina.</t>
        </r>
      </text>
    </comment>
    <comment ref="B29" authorId="0" shapeId="0" xr:uid="{00000000-0006-0000-0600-000011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 authorId="0" shapeId="0" xr:uid="{00000000-0006-0000-0600-000012000000}">
      <text>
        <r>
          <rPr>
            <sz val="9"/>
            <color indexed="81"/>
            <rFont val="Tahoma"/>
            <family val="2"/>
          </rPr>
          <t>Carga horária que este docente UFPE irá ministrar nesta disciplina.</t>
        </r>
      </text>
    </comment>
    <comment ref="J29" authorId="0" shapeId="0" xr:uid="{00000000-0006-0000-0600-000013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 authorId="0" shapeId="0" xr:uid="{00000000-0006-0000-0600-000014000000}">
      <text>
        <r>
          <rPr>
            <sz val="9"/>
            <color indexed="81"/>
            <rFont val="Tahoma"/>
            <family val="2"/>
          </rPr>
          <t>Carga horária que este docente Externo irá ministrar nesta disciplina.</t>
        </r>
      </text>
    </comment>
    <comment ref="B30" authorId="0" shapeId="0" xr:uid="{00000000-0006-0000-0600-000015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 authorId="0" shapeId="0" xr:uid="{00000000-0006-0000-0600-000016000000}">
      <text>
        <r>
          <rPr>
            <sz val="9"/>
            <color indexed="81"/>
            <rFont val="Tahoma"/>
            <family val="2"/>
          </rPr>
          <t>Carga horária que este docente UFPE irá ministrar nesta disciplina.</t>
        </r>
      </text>
    </comment>
    <comment ref="J30" authorId="0" shapeId="0" xr:uid="{00000000-0006-0000-0600-000017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 authorId="0" shapeId="0" xr:uid="{00000000-0006-0000-0600-000018000000}">
      <text>
        <r>
          <rPr>
            <sz val="9"/>
            <color indexed="81"/>
            <rFont val="Tahoma"/>
            <family val="2"/>
          </rPr>
          <t>Carga horária que este docente Externo irá ministrar nesta disciplina.</t>
        </r>
      </text>
    </comment>
    <comment ref="B31" authorId="0" shapeId="0" xr:uid="{00000000-0006-0000-0600-000019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 authorId="0" shapeId="0" xr:uid="{00000000-0006-0000-0600-00001A000000}">
      <text>
        <r>
          <rPr>
            <sz val="9"/>
            <color indexed="81"/>
            <rFont val="Tahoma"/>
            <family val="2"/>
          </rPr>
          <t>Carga horária que este docente UFPE irá ministrar nesta disciplina.</t>
        </r>
      </text>
    </comment>
    <comment ref="J31" authorId="0" shapeId="0" xr:uid="{00000000-0006-0000-0600-00001B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 authorId="0" shapeId="0" xr:uid="{00000000-0006-0000-0600-00001C000000}">
      <text>
        <r>
          <rPr>
            <sz val="9"/>
            <color indexed="81"/>
            <rFont val="Tahoma"/>
            <family val="2"/>
          </rPr>
          <t>Carga horária que este docente Externo irá ministrar nesta disciplina.</t>
        </r>
      </text>
    </comment>
    <comment ref="B32" authorId="0" shapeId="0" xr:uid="{00000000-0006-0000-0600-00001D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2" authorId="0" shapeId="0" xr:uid="{00000000-0006-0000-0600-00001E000000}">
      <text>
        <r>
          <rPr>
            <sz val="9"/>
            <color indexed="81"/>
            <rFont val="Tahoma"/>
            <family val="2"/>
          </rPr>
          <t>Carga horária que este docente UFPE irá ministrar nesta disciplina.</t>
        </r>
      </text>
    </comment>
    <comment ref="J32" authorId="0" shapeId="0" xr:uid="{00000000-0006-0000-0600-00001F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2" authorId="0" shapeId="0" xr:uid="{00000000-0006-0000-0600-000020000000}">
      <text>
        <r>
          <rPr>
            <sz val="9"/>
            <color indexed="81"/>
            <rFont val="Tahoma"/>
            <family val="2"/>
          </rPr>
          <t>Carga horária que este docente Externo irá ministrar nesta disciplina.</t>
        </r>
      </text>
    </comment>
    <comment ref="B33" authorId="0" shapeId="0" xr:uid="{00000000-0006-0000-0600-000021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3" authorId="0" shapeId="0" xr:uid="{00000000-0006-0000-0600-000022000000}">
      <text>
        <r>
          <rPr>
            <sz val="9"/>
            <color indexed="81"/>
            <rFont val="Tahoma"/>
            <family val="2"/>
          </rPr>
          <t>Carga horária que este docente UFPE irá ministrar nesta disciplina.</t>
        </r>
      </text>
    </comment>
    <comment ref="J33" authorId="0" shapeId="0" xr:uid="{00000000-0006-0000-0600-000023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3" authorId="0" shapeId="0" xr:uid="{00000000-0006-0000-0600-000024000000}">
      <text>
        <r>
          <rPr>
            <sz val="9"/>
            <color indexed="81"/>
            <rFont val="Tahoma"/>
            <family val="2"/>
          </rPr>
          <t>Carga horária que este docente Externo irá ministrar nesta disciplina.</t>
        </r>
      </text>
    </comment>
    <comment ref="B34" authorId="0" shapeId="0" xr:uid="{00000000-0006-0000-0600-000025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 authorId="0" shapeId="0" xr:uid="{00000000-0006-0000-0600-000026000000}">
      <text>
        <r>
          <rPr>
            <sz val="9"/>
            <color indexed="81"/>
            <rFont val="Tahoma"/>
            <family val="2"/>
          </rPr>
          <t>Carga horária que este docente UFPE irá ministrar nesta disciplina.</t>
        </r>
      </text>
    </comment>
    <comment ref="J34" authorId="0" shapeId="0" xr:uid="{00000000-0006-0000-0600-000027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 authorId="0" shapeId="0" xr:uid="{00000000-0006-0000-0600-000028000000}">
      <text>
        <r>
          <rPr>
            <sz val="9"/>
            <color indexed="81"/>
            <rFont val="Tahoma"/>
            <family val="2"/>
          </rPr>
          <t>Carga horária que este docente Externo irá ministrar nesta disciplina.</t>
        </r>
      </text>
    </comment>
    <comment ref="B35" authorId="0" shapeId="0" xr:uid="{00000000-0006-0000-0600-000029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5" authorId="0" shapeId="0" xr:uid="{00000000-0006-0000-0600-00002A000000}">
      <text>
        <r>
          <rPr>
            <sz val="9"/>
            <color indexed="81"/>
            <rFont val="Tahoma"/>
            <family val="2"/>
          </rPr>
          <t>Carga horária que este docente UFPE irá ministrar nesta disciplina.</t>
        </r>
      </text>
    </comment>
    <comment ref="J35" authorId="0" shapeId="0" xr:uid="{00000000-0006-0000-0600-00002B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5" authorId="0" shapeId="0" xr:uid="{00000000-0006-0000-0600-00002C000000}">
      <text>
        <r>
          <rPr>
            <sz val="9"/>
            <color indexed="81"/>
            <rFont val="Tahoma"/>
            <family val="2"/>
          </rPr>
          <t>Carga horária que este docente Externo irá ministrar nesta disciplina.</t>
        </r>
      </text>
    </comment>
    <comment ref="F40" authorId="0" shapeId="0" xr:uid="{00000000-0006-0000-0600-00002D000000}">
      <text>
        <r>
          <rPr>
            <b/>
            <sz val="9"/>
            <color indexed="81"/>
            <rFont val="Tahoma"/>
            <family val="2"/>
          </rPr>
          <t>A carga horária da disciplina é a soma das cargas horárias de cada docente desta disciplina</t>
        </r>
      </text>
    </comment>
    <comment ref="F41" authorId="0" shapeId="0" xr:uid="{00000000-0006-0000-0600-00002E000000}">
      <text>
        <r>
          <rPr>
            <b/>
            <sz val="9"/>
            <color indexed="81"/>
            <rFont val="Tahoma"/>
            <family val="2"/>
          </rPr>
          <t>Crédito = Carga horária / 15</t>
        </r>
      </text>
    </comment>
    <comment ref="C44" authorId="0" shapeId="0" xr:uid="{00000000-0006-0000-0600-00002F000000}">
      <text>
        <r>
          <rPr>
            <sz val="9"/>
            <color indexed="81"/>
            <rFont val="Segoe UI"/>
            <family val="2"/>
          </rPr>
          <t>O 1o mês do curso será considerado como sendo o mês de assinatura do convênio.</t>
        </r>
      </text>
    </comment>
    <comment ref="B50" authorId="0" shapeId="0" xr:uid="{00000000-0006-0000-0600-000030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0" authorId="0" shapeId="0" xr:uid="{00000000-0006-0000-0600-000031000000}">
      <text>
        <r>
          <rPr>
            <sz val="9"/>
            <color indexed="81"/>
            <rFont val="Tahoma"/>
            <family val="2"/>
          </rPr>
          <t>Carga horária que este docente UFPE irá ministrar nesta disciplina.</t>
        </r>
      </text>
    </comment>
    <comment ref="J50" authorId="0" shapeId="0" xr:uid="{00000000-0006-0000-0600-000032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0" authorId="0" shapeId="0" xr:uid="{00000000-0006-0000-0600-000033000000}">
      <text>
        <r>
          <rPr>
            <sz val="9"/>
            <color indexed="81"/>
            <rFont val="Tahoma"/>
            <family val="2"/>
          </rPr>
          <t>Carga horária que este docente Externo irá ministrar nesta disciplina.</t>
        </r>
      </text>
    </comment>
    <comment ref="B51" authorId="0" shapeId="0" xr:uid="{00000000-0006-0000-0600-000034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 authorId="0" shapeId="0" xr:uid="{00000000-0006-0000-0600-000035000000}">
      <text>
        <r>
          <rPr>
            <sz val="9"/>
            <color indexed="81"/>
            <rFont val="Tahoma"/>
            <family val="2"/>
          </rPr>
          <t>Carga horária que este docente UFPE irá ministrar nesta disciplina.</t>
        </r>
      </text>
    </comment>
    <comment ref="J51" authorId="0" shapeId="0" xr:uid="{00000000-0006-0000-0600-000036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 authorId="0" shapeId="0" xr:uid="{00000000-0006-0000-0600-000037000000}">
      <text>
        <r>
          <rPr>
            <sz val="9"/>
            <color indexed="81"/>
            <rFont val="Tahoma"/>
            <family val="2"/>
          </rPr>
          <t>Carga horária que este docente Externo irá ministrar nesta disciplina.</t>
        </r>
      </text>
    </comment>
    <comment ref="B52" authorId="0" shapeId="0" xr:uid="{00000000-0006-0000-0600-000038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2" authorId="0" shapeId="0" xr:uid="{00000000-0006-0000-0600-000039000000}">
      <text>
        <r>
          <rPr>
            <sz val="9"/>
            <color indexed="81"/>
            <rFont val="Tahoma"/>
            <family val="2"/>
          </rPr>
          <t>Carga horária que este docente UFPE irá ministrar nesta disciplina.</t>
        </r>
      </text>
    </comment>
    <comment ref="J52" authorId="0" shapeId="0" xr:uid="{00000000-0006-0000-0600-00003A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2" authorId="0" shapeId="0" xr:uid="{00000000-0006-0000-0600-00003B000000}">
      <text>
        <r>
          <rPr>
            <sz val="9"/>
            <color indexed="81"/>
            <rFont val="Tahoma"/>
            <family val="2"/>
          </rPr>
          <t>Carga horária que este docente Externo irá ministrar nesta disciplina.</t>
        </r>
      </text>
    </comment>
    <comment ref="B53" authorId="0" shapeId="0" xr:uid="{00000000-0006-0000-0600-00003C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 authorId="0" shapeId="0" xr:uid="{00000000-0006-0000-0600-00003D000000}">
      <text>
        <r>
          <rPr>
            <sz val="9"/>
            <color indexed="81"/>
            <rFont val="Tahoma"/>
            <family val="2"/>
          </rPr>
          <t>Carga horária que este docente UFPE irá ministrar nesta disciplina.</t>
        </r>
      </text>
    </comment>
    <comment ref="J53" authorId="0" shapeId="0" xr:uid="{00000000-0006-0000-0600-00003E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 authorId="0" shapeId="0" xr:uid="{00000000-0006-0000-0600-00003F000000}">
      <text>
        <r>
          <rPr>
            <sz val="9"/>
            <color indexed="81"/>
            <rFont val="Tahoma"/>
            <family val="2"/>
          </rPr>
          <t>Carga horária que este docente Externo irá ministrar nesta disciplina.</t>
        </r>
      </text>
    </comment>
    <comment ref="B54" authorId="0" shapeId="0" xr:uid="{00000000-0006-0000-0600-000040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4" authorId="0" shapeId="0" xr:uid="{00000000-0006-0000-0600-000041000000}">
      <text>
        <r>
          <rPr>
            <sz val="9"/>
            <color indexed="81"/>
            <rFont val="Tahoma"/>
            <family val="2"/>
          </rPr>
          <t>Carga horária que este docente UFPE irá ministrar nesta disciplina.</t>
        </r>
      </text>
    </comment>
    <comment ref="J54" authorId="0" shapeId="0" xr:uid="{00000000-0006-0000-0600-000042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4" authorId="0" shapeId="0" xr:uid="{00000000-0006-0000-0600-000043000000}">
      <text>
        <r>
          <rPr>
            <sz val="9"/>
            <color indexed="81"/>
            <rFont val="Tahoma"/>
            <family val="2"/>
          </rPr>
          <t>Carga horária que este docente Externo irá ministrar nesta disciplina.</t>
        </r>
      </text>
    </comment>
    <comment ref="B55" authorId="0" shapeId="0" xr:uid="{00000000-0006-0000-0600-000044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 authorId="0" shapeId="0" xr:uid="{00000000-0006-0000-0600-000045000000}">
      <text>
        <r>
          <rPr>
            <sz val="9"/>
            <color indexed="81"/>
            <rFont val="Tahoma"/>
            <family val="2"/>
          </rPr>
          <t>Carga horária que este docente UFPE irá ministrar nesta disciplina.</t>
        </r>
      </text>
    </comment>
    <comment ref="J55" authorId="0" shapeId="0" xr:uid="{00000000-0006-0000-0600-000046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 authorId="0" shapeId="0" xr:uid="{00000000-0006-0000-0600-000047000000}">
      <text>
        <r>
          <rPr>
            <sz val="9"/>
            <color indexed="81"/>
            <rFont val="Tahoma"/>
            <family val="2"/>
          </rPr>
          <t>Carga horária que este docente Externo irá ministrar nesta disciplina.</t>
        </r>
      </text>
    </comment>
    <comment ref="B56" authorId="0" shapeId="0" xr:uid="{00000000-0006-0000-0600-000048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6" authorId="0" shapeId="0" xr:uid="{00000000-0006-0000-0600-000049000000}">
      <text>
        <r>
          <rPr>
            <sz val="9"/>
            <color indexed="81"/>
            <rFont val="Tahoma"/>
            <family val="2"/>
          </rPr>
          <t>Carga horária que este docente UFPE irá ministrar nesta disciplina.</t>
        </r>
      </text>
    </comment>
    <comment ref="J56" authorId="0" shapeId="0" xr:uid="{00000000-0006-0000-0600-00004A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6" authorId="0" shapeId="0" xr:uid="{00000000-0006-0000-0600-00004B000000}">
      <text>
        <r>
          <rPr>
            <sz val="9"/>
            <color indexed="81"/>
            <rFont val="Tahoma"/>
            <family val="2"/>
          </rPr>
          <t>Carga horária que este docente Externo irá ministrar nesta disciplina.</t>
        </r>
      </text>
    </comment>
    <comment ref="B57" authorId="0" shapeId="0" xr:uid="{00000000-0006-0000-0600-00004C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7" authorId="0" shapeId="0" xr:uid="{00000000-0006-0000-0600-00004D000000}">
      <text>
        <r>
          <rPr>
            <sz val="9"/>
            <color indexed="81"/>
            <rFont val="Tahoma"/>
            <family val="2"/>
          </rPr>
          <t>Carga horária que este docente UFPE irá ministrar nesta disciplina.</t>
        </r>
      </text>
    </comment>
    <comment ref="J57" authorId="0" shapeId="0" xr:uid="{00000000-0006-0000-0600-00004E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7" authorId="0" shapeId="0" xr:uid="{00000000-0006-0000-0600-00004F000000}">
      <text>
        <r>
          <rPr>
            <sz val="9"/>
            <color indexed="81"/>
            <rFont val="Tahoma"/>
            <family val="2"/>
          </rPr>
          <t>Carga horária que este docente Externo irá ministrar nesta disciplina.</t>
        </r>
      </text>
    </comment>
    <comment ref="B58" authorId="0" shapeId="0" xr:uid="{00000000-0006-0000-0600-000050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 authorId="0" shapeId="0" xr:uid="{00000000-0006-0000-0600-000051000000}">
      <text>
        <r>
          <rPr>
            <sz val="9"/>
            <color indexed="81"/>
            <rFont val="Tahoma"/>
            <family val="2"/>
          </rPr>
          <t>Carga horária que este docente UFPE irá ministrar nesta disciplina.</t>
        </r>
      </text>
    </comment>
    <comment ref="J58" authorId="0" shapeId="0" xr:uid="{00000000-0006-0000-0600-000052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 authorId="0" shapeId="0" xr:uid="{00000000-0006-0000-0600-000053000000}">
      <text>
        <r>
          <rPr>
            <sz val="9"/>
            <color indexed="81"/>
            <rFont val="Tahoma"/>
            <family val="2"/>
          </rPr>
          <t>Carga horária que este docente Externo irá ministrar nesta disciplina.</t>
        </r>
      </text>
    </comment>
    <comment ref="B59" authorId="0" shapeId="0" xr:uid="{00000000-0006-0000-0600-000054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9" authorId="0" shapeId="0" xr:uid="{00000000-0006-0000-0600-000055000000}">
      <text>
        <r>
          <rPr>
            <sz val="9"/>
            <color indexed="81"/>
            <rFont val="Tahoma"/>
            <family val="2"/>
          </rPr>
          <t>Carga horária que este docente UFPE irá ministrar nesta disciplina.</t>
        </r>
      </text>
    </comment>
    <comment ref="J59" authorId="0" shapeId="0" xr:uid="{00000000-0006-0000-0600-000056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9" authorId="0" shapeId="0" xr:uid="{00000000-0006-0000-0600-000057000000}">
      <text>
        <r>
          <rPr>
            <sz val="9"/>
            <color indexed="81"/>
            <rFont val="Tahoma"/>
            <family val="2"/>
          </rPr>
          <t>Carga horária que este docente Externo irá ministrar nesta disciplina.</t>
        </r>
      </text>
    </comment>
    <comment ref="F64" authorId="0" shapeId="0" xr:uid="{00000000-0006-0000-0600-000058000000}">
      <text>
        <r>
          <rPr>
            <b/>
            <sz val="9"/>
            <color indexed="81"/>
            <rFont val="Tahoma"/>
            <family val="2"/>
          </rPr>
          <t>A carga horária da disciplina é a soma das cargas horárias de cada docente desta disciplina</t>
        </r>
      </text>
    </comment>
    <comment ref="F65" authorId="0" shapeId="0" xr:uid="{00000000-0006-0000-0600-000059000000}">
      <text>
        <r>
          <rPr>
            <b/>
            <sz val="9"/>
            <color indexed="81"/>
            <rFont val="Tahoma"/>
            <family val="2"/>
          </rPr>
          <t>Crédito = Carga horária / 15</t>
        </r>
      </text>
    </comment>
    <comment ref="C68" authorId="0" shapeId="0" xr:uid="{00000000-0006-0000-0600-00005A000000}">
      <text>
        <r>
          <rPr>
            <sz val="9"/>
            <color indexed="81"/>
            <rFont val="Segoe UI"/>
            <family val="2"/>
          </rPr>
          <t>O 1o mês do curso será considerado como sendo o mês de assinatura do convênio.</t>
        </r>
      </text>
    </comment>
    <comment ref="B74" authorId="0" shapeId="0" xr:uid="{00000000-0006-0000-0600-00005B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4" authorId="0" shapeId="0" xr:uid="{00000000-0006-0000-0600-00005C000000}">
      <text>
        <r>
          <rPr>
            <sz val="9"/>
            <color indexed="81"/>
            <rFont val="Tahoma"/>
            <family val="2"/>
          </rPr>
          <t>Carga horária que este docente UFPE irá ministrar nesta disciplina.</t>
        </r>
      </text>
    </comment>
    <comment ref="J74" authorId="0" shapeId="0" xr:uid="{00000000-0006-0000-0600-00005D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4" authorId="0" shapeId="0" xr:uid="{00000000-0006-0000-0600-00005E000000}">
      <text>
        <r>
          <rPr>
            <sz val="9"/>
            <color indexed="81"/>
            <rFont val="Tahoma"/>
            <family val="2"/>
          </rPr>
          <t>Carga horária que este docente Externo irá ministrar nesta disciplina.</t>
        </r>
      </text>
    </comment>
    <comment ref="B75" authorId="0" shapeId="0" xr:uid="{00000000-0006-0000-0600-00005F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 authorId="0" shapeId="0" xr:uid="{00000000-0006-0000-0600-000060000000}">
      <text>
        <r>
          <rPr>
            <sz val="9"/>
            <color indexed="81"/>
            <rFont val="Tahoma"/>
            <family val="2"/>
          </rPr>
          <t>Carga horária que este docente UFPE irá ministrar nesta disciplina.</t>
        </r>
      </text>
    </comment>
    <comment ref="J75" authorId="0" shapeId="0" xr:uid="{00000000-0006-0000-0600-000061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 authorId="0" shapeId="0" xr:uid="{00000000-0006-0000-0600-000062000000}">
      <text>
        <r>
          <rPr>
            <sz val="9"/>
            <color indexed="81"/>
            <rFont val="Tahoma"/>
            <family val="2"/>
          </rPr>
          <t>Carga horária que este docente Externo irá ministrar nesta disciplina.</t>
        </r>
      </text>
    </comment>
    <comment ref="B76" authorId="0" shapeId="0" xr:uid="{00000000-0006-0000-0600-000063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6" authorId="0" shapeId="0" xr:uid="{00000000-0006-0000-0600-000064000000}">
      <text>
        <r>
          <rPr>
            <sz val="9"/>
            <color indexed="81"/>
            <rFont val="Tahoma"/>
            <family val="2"/>
          </rPr>
          <t>Carga horária que este docente UFPE irá ministrar nesta disciplina.</t>
        </r>
      </text>
    </comment>
    <comment ref="J76" authorId="0" shapeId="0" xr:uid="{00000000-0006-0000-0600-000065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6" authorId="0" shapeId="0" xr:uid="{00000000-0006-0000-0600-000066000000}">
      <text>
        <r>
          <rPr>
            <sz val="9"/>
            <color indexed="81"/>
            <rFont val="Tahoma"/>
            <family val="2"/>
          </rPr>
          <t>Carga horária que este docente Externo irá ministrar nesta disciplina.</t>
        </r>
      </text>
    </comment>
    <comment ref="B77" authorId="0" shapeId="0" xr:uid="{00000000-0006-0000-0600-000067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 authorId="0" shapeId="0" xr:uid="{00000000-0006-0000-0600-000068000000}">
      <text>
        <r>
          <rPr>
            <sz val="9"/>
            <color indexed="81"/>
            <rFont val="Tahoma"/>
            <family val="2"/>
          </rPr>
          <t>Carga horária que este docente UFPE irá ministrar nesta disciplina.</t>
        </r>
      </text>
    </comment>
    <comment ref="J77" authorId="0" shapeId="0" xr:uid="{00000000-0006-0000-0600-000069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 authorId="0" shapeId="0" xr:uid="{00000000-0006-0000-0600-00006A000000}">
      <text>
        <r>
          <rPr>
            <sz val="9"/>
            <color indexed="81"/>
            <rFont val="Tahoma"/>
            <family val="2"/>
          </rPr>
          <t>Carga horária que este docente Externo irá ministrar nesta disciplina.</t>
        </r>
      </text>
    </comment>
    <comment ref="B78" authorId="0" shapeId="0" xr:uid="{00000000-0006-0000-0600-00006B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8" authorId="0" shapeId="0" xr:uid="{00000000-0006-0000-0600-00006C000000}">
      <text>
        <r>
          <rPr>
            <sz val="9"/>
            <color indexed="81"/>
            <rFont val="Tahoma"/>
            <family val="2"/>
          </rPr>
          <t>Carga horária que este docente UFPE irá ministrar nesta disciplina.</t>
        </r>
      </text>
    </comment>
    <comment ref="J78" authorId="0" shapeId="0" xr:uid="{00000000-0006-0000-0600-00006D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8" authorId="0" shapeId="0" xr:uid="{00000000-0006-0000-0600-00006E000000}">
      <text>
        <r>
          <rPr>
            <sz val="9"/>
            <color indexed="81"/>
            <rFont val="Tahoma"/>
            <family val="2"/>
          </rPr>
          <t>Carga horária que este docente Externo irá ministrar nesta disciplina.</t>
        </r>
      </text>
    </comment>
    <comment ref="B79" authorId="0" shapeId="0" xr:uid="{00000000-0006-0000-0600-00006F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 authorId="0" shapeId="0" xr:uid="{00000000-0006-0000-0600-000070000000}">
      <text>
        <r>
          <rPr>
            <sz val="9"/>
            <color indexed="81"/>
            <rFont val="Tahoma"/>
            <family val="2"/>
          </rPr>
          <t>Carga horária que este docente UFPE irá ministrar nesta disciplina.</t>
        </r>
      </text>
    </comment>
    <comment ref="J79" authorId="0" shapeId="0" xr:uid="{00000000-0006-0000-0600-000071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 authorId="0" shapeId="0" xr:uid="{00000000-0006-0000-0600-000072000000}">
      <text>
        <r>
          <rPr>
            <sz val="9"/>
            <color indexed="81"/>
            <rFont val="Tahoma"/>
            <family val="2"/>
          </rPr>
          <t>Carga horária que este docente Externo irá ministrar nesta disciplina.</t>
        </r>
      </text>
    </comment>
    <comment ref="B80" authorId="0" shapeId="0" xr:uid="{00000000-0006-0000-0600-000073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0" authorId="0" shapeId="0" xr:uid="{00000000-0006-0000-0600-000074000000}">
      <text>
        <r>
          <rPr>
            <sz val="9"/>
            <color indexed="81"/>
            <rFont val="Tahoma"/>
            <family val="2"/>
          </rPr>
          <t>Carga horária que este docente UFPE irá ministrar nesta disciplina.</t>
        </r>
      </text>
    </comment>
    <comment ref="J80" authorId="0" shapeId="0" xr:uid="{00000000-0006-0000-0600-000075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0" authorId="0" shapeId="0" xr:uid="{00000000-0006-0000-0600-000076000000}">
      <text>
        <r>
          <rPr>
            <sz val="9"/>
            <color indexed="81"/>
            <rFont val="Tahoma"/>
            <family val="2"/>
          </rPr>
          <t>Carga horária que este docente Externo irá ministrar nesta disciplina.</t>
        </r>
      </text>
    </comment>
    <comment ref="B81" authorId="0" shapeId="0" xr:uid="{00000000-0006-0000-0600-000077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1" authorId="0" shapeId="0" xr:uid="{00000000-0006-0000-0600-000078000000}">
      <text>
        <r>
          <rPr>
            <sz val="9"/>
            <color indexed="81"/>
            <rFont val="Tahoma"/>
            <family val="2"/>
          </rPr>
          <t>Carga horária que este docente UFPE irá ministrar nesta disciplina.</t>
        </r>
      </text>
    </comment>
    <comment ref="J81" authorId="0" shapeId="0" xr:uid="{00000000-0006-0000-0600-000079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1" authorId="0" shapeId="0" xr:uid="{00000000-0006-0000-0600-00007A000000}">
      <text>
        <r>
          <rPr>
            <sz val="9"/>
            <color indexed="81"/>
            <rFont val="Tahoma"/>
            <family val="2"/>
          </rPr>
          <t>Carga horária que este docente Externo irá ministrar nesta disciplina.</t>
        </r>
      </text>
    </comment>
    <comment ref="B82" authorId="0" shapeId="0" xr:uid="{00000000-0006-0000-0600-00007B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 authorId="0" shapeId="0" xr:uid="{00000000-0006-0000-0600-00007C000000}">
      <text>
        <r>
          <rPr>
            <sz val="9"/>
            <color indexed="81"/>
            <rFont val="Tahoma"/>
            <family val="2"/>
          </rPr>
          <t>Carga horária que este docente UFPE irá ministrar nesta disciplina.</t>
        </r>
      </text>
    </comment>
    <comment ref="J82" authorId="0" shapeId="0" xr:uid="{00000000-0006-0000-0600-00007D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 authorId="0" shapeId="0" xr:uid="{00000000-0006-0000-0600-00007E000000}">
      <text>
        <r>
          <rPr>
            <sz val="9"/>
            <color indexed="81"/>
            <rFont val="Tahoma"/>
            <family val="2"/>
          </rPr>
          <t>Carga horária que este docente Externo irá ministrar nesta disciplina.</t>
        </r>
      </text>
    </comment>
    <comment ref="B83" authorId="0" shapeId="0" xr:uid="{00000000-0006-0000-0600-00007F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3" authorId="0" shapeId="0" xr:uid="{00000000-0006-0000-0600-000080000000}">
      <text>
        <r>
          <rPr>
            <sz val="9"/>
            <color indexed="81"/>
            <rFont val="Tahoma"/>
            <family val="2"/>
          </rPr>
          <t>Carga horária que este docente UFPE irá ministrar nesta disciplina.</t>
        </r>
      </text>
    </comment>
    <comment ref="J83" authorId="0" shapeId="0" xr:uid="{00000000-0006-0000-0600-000081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3" authorId="0" shapeId="0" xr:uid="{00000000-0006-0000-0600-000082000000}">
      <text>
        <r>
          <rPr>
            <sz val="9"/>
            <color indexed="81"/>
            <rFont val="Tahoma"/>
            <family val="2"/>
          </rPr>
          <t>Carga horária que este docente Externo irá ministrar nesta disciplina.</t>
        </r>
      </text>
    </comment>
    <comment ref="F88" authorId="0" shapeId="0" xr:uid="{00000000-0006-0000-0600-000083000000}">
      <text>
        <r>
          <rPr>
            <b/>
            <sz val="9"/>
            <color indexed="81"/>
            <rFont val="Tahoma"/>
            <family val="2"/>
          </rPr>
          <t>A carga horária da disciplina é a soma das cargas horárias de cada docente desta disciplina</t>
        </r>
      </text>
    </comment>
    <comment ref="F89" authorId="0" shapeId="0" xr:uid="{00000000-0006-0000-0600-000084000000}">
      <text>
        <r>
          <rPr>
            <b/>
            <sz val="9"/>
            <color indexed="81"/>
            <rFont val="Tahoma"/>
            <family val="2"/>
          </rPr>
          <t>Crédito = Carga horária / 15</t>
        </r>
      </text>
    </comment>
    <comment ref="C92" authorId="0" shapeId="0" xr:uid="{00000000-0006-0000-0600-000085000000}">
      <text>
        <r>
          <rPr>
            <sz val="9"/>
            <color indexed="81"/>
            <rFont val="Segoe UI"/>
            <family val="2"/>
          </rPr>
          <t>O 1o mês do curso será considerado como sendo o mês de assinatura do convênio.</t>
        </r>
      </text>
    </comment>
    <comment ref="B98" authorId="0" shapeId="0" xr:uid="{00000000-0006-0000-0600-000086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8" authorId="0" shapeId="0" xr:uid="{00000000-0006-0000-0600-000087000000}">
      <text>
        <r>
          <rPr>
            <sz val="9"/>
            <color indexed="81"/>
            <rFont val="Tahoma"/>
            <family val="2"/>
          </rPr>
          <t>Carga horária que este docente UFPE irá ministrar nesta disciplina.</t>
        </r>
      </text>
    </comment>
    <comment ref="J98" authorId="0" shapeId="0" xr:uid="{00000000-0006-0000-0600-000088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8" authorId="0" shapeId="0" xr:uid="{00000000-0006-0000-0600-000089000000}">
      <text>
        <r>
          <rPr>
            <sz val="9"/>
            <color indexed="81"/>
            <rFont val="Tahoma"/>
            <family val="2"/>
          </rPr>
          <t>Carga horária que este docente Externo irá ministrar nesta disciplina.</t>
        </r>
      </text>
    </comment>
    <comment ref="B99" authorId="0" shapeId="0" xr:uid="{00000000-0006-0000-0600-00008A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 authorId="0" shapeId="0" xr:uid="{00000000-0006-0000-0600-00008B000000}">
      <text>
        <r>
          <rPr>
            <sz val="9"/>
            <color indexed="81"/>
            <rFont val="Tahoma"/>
            <family val="2"/>
          </rPr>
          <t>Carga horária que este docente UFPE irá ministrar nesta disciplina.</t>
        </r>
      </text>
    </comment>
    <comment ref="J99" authorId="0" shapeId="0" xr:uid="{00000000-0006-0000-0600-00008C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 authorId="0" shapeId="0" xr:uid="{00000000-0006-0000-0600-00008D000000}">
      <text>
        <r>
          <rPr>
            <sz val="9"/>
            <color indexed="81"/>
            <rFont val="Tahoma"/>
            <family val="2"/>
          </rPr>
          <t>Carga horária que este docente Externo irá ministrar nesta disciplina.</t>
        </r>
      </text>
    </comment>
    <comment ref="B100" authorId="0" shapeId="0" xr:uid="{00000000-0006-0000-0600-00008E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0" authorId="0" shapeId="0" xr:uid="{00000000-0006-0000-0600-00008F000000}">
      <text>
        <r>
          <rPr>
            <sz val="9"/>
            <color indexed="81"/>
            <rFont val="Tahoma"/>
            <family val="2"/>
          </rPr>
          <t>Carga horária que este docente UFPE irá ministrar nesta disciplina.</t>
        </r>
      </text>
    </comment>
    <comment ref="J100" authorId="0" shapeId="0" xr:uid="{00000000-0006-0000-0600-000090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0" authorId="0" shapeId="0" xr:uid="{00000000-0006-0000-0600-000091000000}">
      <text>
        <r>
          <rPr>
            <sz val="9"/>
            <color indexed="81"/>
            <rFont val="Tahoma"/>
            <family val="2"/>
          </rPr>
          <t>Carga horária que este docente Externo irá ministrar nesta disciplina.</t>
        </r>
      </text>
    </comment>
    <comment ref="B101" authorId="0" shapeId="0" xr:uid="{00000000-0006-0000-0600-000092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 authorId="0" shapeId="0" xr:uid="{00000000-0006-0000-0600-000093000000}">
      <text>
        <r>
          <rPr>
            <sz val="9"/>
            <color indexed="81"/>
            <rFont val="Tahoma"/>
            <family val="2"/>
          </rPr>
          <t>Carga horária que este docente UFPE irá ministrar nesta disciplina.</t>
        </r>
      </text>
    </comment>
    <comment ref="J101" authorId="0" shapeId="0" xr:uid="{00000000-0006-0000-0600-000094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 authorId="0" shapeId="0" xr:uid="{00000000-0006-0000-0600-000095000000}">
      <text>
        <r>
          <rPr>
            <sz val="9"/>
            <color indexed="81"/>
            <rFont val="Tahoma"/>
            <family val="2"/>
          </rPr>
          <t>Carga horária que este docente Externo irá ministrar nesta disciplina.</t>
        </r>
      </text>
    </comment>
    <comment ref="B102" authorId="0" shapeId="0" xr:uid="{00000000-0006-0000-0600-000096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2" authorId="0" shapeId="0" xr:uid="{00000000-0006-0000-0600-000097000000}">
      <text>
        <r>
          <rPr>
            <sz val="9"/>
            <color indexed="81"/>
            <rFont val="Tahoma"/>
            <family val="2"/>
          </rPr>
          <t>Carga horária que este docente UFPE irá ministrar nesta disciplina.</t>
        </r>
      </text>
    </comment>
    <comment ref="J102" authorId="0" shapeId="0" xr:uid="{00000000-0006-0000-0600-000098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2" authorId="0" shapeId="0" xr:uid="{00000000-0006-0000-0600-000099000000}">
      <text>
        <r>
          <rPr>
            <sz val="9"/>
            <color indexed="81"/>
            <rFont val="Tahoma"/>
            <family val="2"/>
          </rPr>
          <t>Carga horária que este docente Externo irá ministrar nesta disciplina.</t>
        </r>
      </text>
    </comment>
    <comment ref="B103" authorId="0" shapeId="0" xr:uid="{00000000-0006-0000-0600-00009A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 authorId="0" shapeId="0" xr:uid="{00000000-0006-0000-0600-00009B000000}">
      <text>
        <r>
          <rPr>
            <sz val="9"/>
            <color indexed="81"/>
            <rFont val="Tahoma"/>
            <family val="2"/>
          </rPr>
          <t>Carga horária que este docente UFPE irá ministrar nesta disciplina.</t>
        </r>
      </text>
    </comment>
    <comment ref="J103" authorId="0" shapeId="0" xr:uid="{00000000-0006-0000-0600-00009C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 authorId="0" shapeId="0" xr:uid="{00000000-0006-0000-0600-00009D000000}">
      <text>
        <r>
          <rPr>
            <sz val="9"/>
            <color indexed="81"/>
            <rFont val="Tahoma"/>
            <family val="2"/>
          </rPr>
          <t>Carga horária que este docente Externo irá ministrar nesta disciplina.</t>
        </r>
      </text>
    </comment>
    <comment ref="B104" authorId="0" shapeId="0" xr:uid="{00000000-0006-0000-0600-00009E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4" authorId="0" shapeId="0" xr:uid="{00000000-0006-0000-0600-00009F000000}">
      <text>
        <r>
          <rPr>
            <sz val="9"/>
            <color indexed="81"/>
            <rFont val="Tahoma"/>
            <family val="2"/>
          </rPr>
          <t>Carga horária que este docente UFPE irá ministrar nesta disciplina.</t>
        </r>
      </text>
    </comment>
    <comment ref="J104" authorId="0" shapeId="0" xr:uid="{00000000-0006-0000-0600-0000A0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4" authorId="0" shapeId="0" xr:uid="{00000000-0006-0000-0600-0000A1000000}">
      <text>
        <r>
          <rPr>
            <sz val="9"/>
            <color indexed="81"/>
            <rFont val="Tahoma"/>
            <family val="2"/>
          </rPr>
          <t>Carga horária que este docente Externo irá ministrar nesta disciplina.</t>
        </r>
      </text>
    </comment>
    <comment ref="B105" authorId="0" shapeId="0" xr:uid="{00000000-0006-0000-0600-0000A2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5" authorId="0" shapeId="0" xr:uid="{00000000-0006-0000-0600-0000A3000000}">
      <text>
        <r>
          <rPr>
            <sz val="9"/>
            <color indexed="81"/>
            <rFont val="Tahoma"/>
            <family val="2"/>
          </rPr>
          <t>Carga horária que este docente UFPE irá ministrar nesta disciplina.</t>
        </r>
      </text>
    </comment>
    <comment ref="J105" authorId="0" shapeId="0" xr:uid="{00000000-0006-0000-0600-0000A4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5" authorId="0" shapeId="0" xr:uid="{00000000-0006-0000-0600-0000A5000000}">
      <text>
        <r>
          <rPr>
            <sz val="9"/>
            <color indexed="81"/>
            <rFont val="Tahoma"/>
            <family val="2"/>
          </rPr>
          <t>Carga horária que este docente Externo irá ministrar nesta disciplina.</t>
        </r>
      </text>
    </comment>
    <comment ref="B106" authorId="0" shapeId="0" xr:uid="{00000000-0006-0000-0600-0000A6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 authorId="0" shapeId="0" xr:uid="{00000000-0006-0000-0600-0000A7000000}">
      <text>
        <r>
          <rPr>
            <sz val="9"/>
            <color indexed="81"/>
            <rFont val="Tahoma"/>
            <family val="2"/>
          </rPr>
          <t>Carga horária que este docente UFPE irá ministrar nesta disciplina.</t>
        </r>
      </text>
    </comment>
    <comment ref="J106" authorId="0" shapeId="0" xr:uid="{00000000-0006-0000-0600-0000A8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 authorId="0" shapeId="0" xr:uid="{00000000-0006-0000-0600-0000A9000000}">
      <text>
        <r>
          <rPr>
            <sz val="9"/>
            <color indexed="81"/>
            <rFont val="Tahoma"/>
            <family val="2"/>
          </rPr>
          <t>Carga horária que este docente Externo irá ministrar nesta disciplina.</t>
        </r>
      </text>
    </comment>
    <comment ref="B107" authorId="0" shapeId="0" xr:uid="{00000000-0006-0000-0600-0000AA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7" authorId="0" shapeId="0" xr:uid="{00000000-0006-0000-0600-0000AB000000}">
      <text>
        <r>
          <rPr>
            <sz val="9"/>
            <color indexed="81"/>
            <rFont val="Tahoma"/>
            <family val="2"/>
          </rPr>
          <t>Carga horária que este docente UFPE irá ministrar nesta disciplina.</t>
        </r>
      </text>
    </comment>
    <comment ref="J107" authorId="0" shapeId="0" xr:uid="{00000000-0006-0000-0600-0000AC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7" authorId="0" shapeId="0" xr:uid="{00000000-0006-0000-0600-0000AD000000}">
      <text>
        <r>
          <rPr>
            <sz val="9"/>
            <color indexed="81"/>
            <rFont val="Tahoma"/>
            <family val="2"/>
          </rPr>
          <t>Carga horária que este docente Externo irá ministrar nesta disciplina.</t>
        </r>
      </text>
    </comment>
    <comment ref="F112" authorId="0" shapeId="0" xr:uid="{00000000-0006-0000-0600-0000AE000000}">
      <text>
        <r>
          <rPr>
            <b/>
            <sz val="9"/>
            <color indexed="81"/>
            <rFont val="Tahoma"/>
            <family val="2"/>
          </rPr>
          <t>A carga horária da disciplina é a soma das cargas horárias de cada docente desta disciplina</t>
        </r>
      </text>
    </comment>
    <comment ref="F113" authorId="0" shapeId="0" xr:uid="{00000000-0006-0000-0600-0000AF000000}">
      <text>
        <r>
          <rPr>
            <b/>
            <sz val="9"/>
            <color indexed="81"/>
            <rFont val="Tahoma"/>
            <family val="2"/>
          </rPr>
          <t>Crédito = Carga horária / 15</t>
        </r>
      </text>
    </comment>
    <comment ref="C116" authorId="0" shapeId="0" xr:uid="{00000000-0006-0000-0600-0000B0000000}">
      <text>
        <r>
          <rPr>
            <sz val="9"/>
            <color indexed="81"/>
            <rFont val="Segoe UI"/>
            <family val="2"/>
          </rPr>
          <t>O 1o mês do curso será considerado como sendo o mês de assinatura do convênio.</t>
        </r>
      </text>
    </comment>
    <comment ref="B122" authorId="0" shapeId="0" xr:uid="{00000000-0006-0000-0600-0000B1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2" authorId="0" shapeId="0" xr:uid="{00000000-0006-0000-0600-0000B2000000}">
      <text>
        <r>
          <rPr>
            <sz val="9"/>
            <color indexed="81"/>
            <rFont val="Tahoma"/>
            <family val="2"/>
          </rPr>
          <t>Carga horária que este docente UFPE irá ministrar nesta disciplina.</t>
        </r>
      </text>
    </comment>
    <comment ref="J122" authorId="0" shapeId="0" xr:uid="{00000000-0006-0000-0600-0000B3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2" authorId="0" shapeId="0" xr:uid="{00000000-0006-0000-0600-0000B4000000}">
      <text>
        <r>
          <rPr>
            <sz val="9"/>
            <color indexed="81"/>
            <rFont val="Tahoma"/>
            <family val="2"/>
          </rPr>
          <t>Carga horária que este docente Externo irá ministrar nesta disciplina.</t>
        </r>
      </text>
    </comment>
    <comment ref="B123" authorId="0" shapeId="0" xr:uid="{00000000-0006-0000-0600-0000B5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 authorId="0" shapeId="0" xr:uid="{00000000-0006-0000-0600-0000B6000000}">
      <text>
        <r>
          <rPr>
            <sz val="9"/>
            <color indexed="81"/>
            <rFont val="Tahoma"/>
            <family val="2"/>
          </rPr>
          <t>Carga horária que este docente UFPE irá ministrar nesta disciplina.</t>
        </r>
      </text>
    </comment>
    <comment ref="J123" authorId="0" shapeId="0" xr:uid="{00000000-0006-0000-0600-0000B7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 authorId="0" shapeId="0" xr:uid="{00000000-0006-0000-0600-0000B8000000}">
      <text>
        <r>
          <rPr>
            <sz val="9"/>
            <color indexed="81"/>
            <rFont val="Tahoma"/>
            <family val="2"/>
          </rPr>
          <t>Carga horária que este docente Externo irá ministrar nesta disciplina.</t>
        </r>
      </text>
    </comment>
    <comment ref="B124" authorId="0" shapeId="0" xr:uid="{00000000-0006-0000-0600-0000B9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4" authorId="0" shapeId="0" xr:uid="{00000000-0006-0000-0600-0000BA000000}">
      <text>
        <r>
          <rPr>
            <sz val="9"/>
            <color indexed="81"/>
            <rFont val="Tahoma"/>
            <family val="2"/>
          </rPr>
          <t>Carga horária que este docente UFPE irá ministrar nesta disciplina.</t>
        </r>
      </text>
    </comment>
    <comment ref="J124" authorId="0" shapeId="0" xr:uid="{00000000-0006-0000-0600-0000BB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4" authorId="0" shapeId="0" xr:uid="{00000000-0006-0000-0600-0000BC000000}">
      <text>
        <r>
          <rPr>
            <sz val="9"/>
            <color indexed="81"/>
            <rFont val="Tahoma"/>
            <family val="2"/>
          </rPr>
          <t>Carga horária que este docente Externo irá ministrar nesta disciplina.</t>
        </r>
      </text>
    </comment>
    <comment ref="B125" authorId="0" shapeId="0" xr:uid="{00000000-0006-0000-0600-0000BD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 authorId="0" shapeId="0" xr:uid="{00000000-0006-0000-0600-0000BE000000}">
      <text>
        <r>
          <rPr>
            <sz val="9"/>
            <color indexed="81"/>
            <rFont val="Tahoma"/>
            <family val="2"/>
          </rPr>
          <t>Carga horária que este docente UFPE irá ministrar nesta disciplina.</t>
        </r>
      </text>
    </comment>
    <comment ref="J125" authorId="0" shapeId="0" xr:uid="{00000000-0006-0000-0600-0000BF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 authorId="0" shapeId="0" xr:uid="{00000000-0006-0000-0600-0000C0000000}">
      <text>
        <r>
          <rPr>
            <sz val="9"/>
            <color indexed="81"/>
            <rFont val="Tahoma"/>
            <family val="2"/>
          </rPr>
          <t>Carga horária que este docente Externo irá ministrar nesta disciplina.</t>
        </r>
      </text>
    </comment>
    <comment ref="B126" authorId="0" shapeId="0" xr:uid="{00000000-0006-0000-0600-0000C1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6" authorId="0" shapeId="0" xr:uid="{00000000-0006-0000-0600-0000C2000000}">
      <text>
        <r>
          <rPr>
            <sz val="9"/>
            <color indexed="81"/>
            <rFont val="Tahoma"/>
            <family val="2"/>
          </rPr>
          <t>Carga horária que este docente UFPE irá ministrar nesta disciplina.</t>
        </r>
      </text>
    </comment>
    <comment ref="J126" authorId="0" shapeId="0" xr:uid="{00000000-0006-0000-0600-0000C3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6" authorId="0" shapeId="0" xr:uid="{00000000-0006-0000-0600-0000C4000000}">
      <text>
        <r>
          <rPr>
            <sz val="9"/>
            <color indexed="81"/>
            <rFont val="Tahoma"/>
            <family val="2"/>
          </rPr>
          <t>Carga horária que este docente Externo irá ministrar nesta disciplina.</t>
        </r>
      </text>
    </comment>
    <comment ref="B127" authorId="0" shapeId="0" xr:uid="{00000000-0006-0000-0600-0000C5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 authorId="0" shapeId="0" xr:uid="{00000000-0006-0000-0600-0000C6000000}">
      <text>
        <r>
          <rPr>
            <sz val="9"/>
            <color indexed="81"/>
            <rFont val="Tahoma"/>
            <family val="2"/>
          </rPr>
          <t>Carga horária que este docente UFPE irá ministrar nesta disciplina.</t>
        </r>
      </text>
    </comment>
    <comment ref="J127" authorId="0" shapeId="0" xr:uid="{00000000-0006-0000-0600-0000C7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 authorId="0" shapeId="0" xr:uid="{00000000-0006-0000-0600-0000C8000000}">
      <text>
        <r>
          <rPr>
            <sz val="9"/>
            <color indexed="81"/>
            <rFont val="Tahoma"/>
            <family val="2"/>
          </rPr>
          <t>Carga horária que este docente Externo irá ministrar nesta disciplina.</t>
        </r>
      </text>
    </comment>
    <comment ref="B128" authorId="0" shapeId="0" xr:uid="{00000000-0006-0000-0600-0000C9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8" authorId="0" shapeId="0" xr:uid="{00000000-0006-0000-0600-0000CA000000}">
      <text>
        <r>
          <rPr>
            <sz val="9"/>
            <color indexed="81"/>
            <rFont val="Tahoma"/>
            <family val="2"/>
          </rPr>
          <t>Carga horária que este docente UFPE irá ministrar nesta disciplina.</t>
        </r>
      </text>
    </comment>
    <comment ref="J128" authorId="0" shapeId="0" xr:uid="{00000000-0006-0000-0600-0000CB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8" authorId="0" shapeId="0" xr:uid="{00000000-0006-0000-0600-0000CC000000}">
      <text>
        <r>
          <rPr>
            <sz val="9"/>
            <color indexed="81"/>
            <rFont val="Tahoma"/>
            <family val="2"/>
          </rPr>
          <t>Carga horária que este docente Externo irá ministrar nesta disciplina.</t>
        </r>
      </text>
    </comment>
    <comment ref="B129" authorId="0" shapeId="0" xr:uid="{00000000-0006-0000-0600-0000CD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9" authorId="0" shapeId="0" xr:uid="{00000000-0006-0000-0600-0000CE000000}">
      <text>
        <r>
          <rPr>
            <sz val="9"/>
            <color indexed="81"/>
            <rFont val="Tahoma"/>
            <family val="2"/>
          </rPr>
          <t>Carga horária que este docente UFPE irá ministrar nesta disciplina.</t>
        </r>
      </text>
    </comment>
    <comment ref="J129" authorId="0" shapeId="0" xr:uid="{00000000-0006-0000-0600-0000CF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9" authorId="0" shapeId="0" xr:uid="{00000000-0006-0000-0600-0000D0000000}">
      <text>
        <r>
          <rPr>
            <sz val="9"/>
            <color indexed="81"/>
            <rFont val="Tahoma"/>
            <family val="2"/>
          </rPr>
          <t>Carga horária que este docente Externo irá ministrar nesta disciplina.</t>
        </r>
      </text>
    </comment>
    <comment ref="B130" authorId="0" shapeId="0" xr:uid="{00000000-0006-0000-0600-0000D1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 authorId="0" shapeId="0" xr:uid="{00000000-0006-0000-0600-0000D2000000}">
      <text>
        <r>
          <rPr>
            <sz val="9"/>
            <color indexed="81"/>
            <rFont val="Tahoma"/>
            <family val="2"/>
          </rPr>
          <t>Carga horária que este docente UFPE irá ministrar nesta disciplina.</t>
        </r>
      </text>
    </comment>
    <comment ref="J130" authorId="0" shapeId="0" xr:uid="{00000000-0006-0000-0600-0000D3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 authorId="0" shapeId="0" xr:uid="{00000000-0006-0000-0600-0000D4000000}">
      <text>
        <r>
          <rPr>
            <sz val="9"/>
            <color indexed="81"/>
            <rFont val="Tahoma"/>
            <family val="2"/>
          </rPr>
          <t>Carga horária que este docente Externo irá ministrar nesta disciplina.</t>
        </r>
      </text>
    </comment>
    <comment ref="B131" authorId="0" shapeId="0" xr:uid="{00000000-0006-0000-0600-0000D5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1" authorId="0" shapeId="0" xr:uid="{00000000-0006-0000-0600-0000D6000000}">
      <text>
        <r>
          <rPr>
            <sz val="9"/>
            <color indexed="81"/>
            <rFont val="Tahoma"/>
            <family val="2"/>
          </rPr>
          <t>Carga horária que este docente UFPE irá ministrar nesta disciplina.</t>
        </r>
      </text>
    </comment>
    <comment ref="J131" authorId="0" shapeId="0" xr:uid="{00000000-0006-0000-0600-0000D7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1" authorId="0" shapeId="0" xr:uid="{00000000-0006-0000-0600-0000D8000000}">
      <text>
        <r>
          <rPr>
            <sz val="9"/>
            <color indexed="81"/>
            <rFont val="Tahoma"/>
            <family val="2"/>
          </rPr>
          <t>Carga horária que este docente Externo irá ministrar nesta disciplina.</t>
        </r>
      </text>
    </comment>
    <comment ref="F136" authorId="0" shapeId="0" xr:uid="{00000000-0006-0000-0600-0000D9000000}">
      <text>
        <r>
          <rPr>
            <b/>
            <sz val="9"/>
            <color indexed="81"/>
            <rFont val="Tahoma"/>
            <family val="2"/>
          </rPr>
          <t>A carga horária da disciplina é a soma das cargas horárias de cada docente desta disciplina</t>
        </r>
      </text>
    </comment>
    <comment ref="F137" authorId="0" shapeId="0" xr:uid="{00000000-0006-0000-0600-0000DA000000}">
      <text>
        <r>
          <rPr>
            <b/>
            <sz val="9"/>
            <color indexed="81"/>
            <rFont val="Tahoma"/>
            <family val="2"/>
          </rPr>
          <t>Crédito = Carga horária / 15</t>
        </r>
      </text>
    </comment>
    <comment ref="C140" authorId="0" shapeId="0" xr:uid="{00000000-0006-0000-0600-0000DB000000}">
      <text>
        <r>
          <rPr>
            <sz val="9"/>
            <color indexed="81"/>
            <rFont val="Segoe UI"/>
            <family val="2"/>
          </rPr>
          <t>O 1o mês do curso será considerado como sendo o mês de assinatura do convênio.</t>
        </r>
      </text>
    </comment>
    <comment ref="B146" authorId="0" shapeId="0" xr:uid="{00000000-0006-0000-0600-0000DC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6" authorId="0" shapeId="0" xr:uid="{00000000-0006-0000-0600-0000DD000000}">
      <text>
        <r>
          <rPr>
            <sz val="9"/>
            <color indexed="81"/>
            <rFont val="Tahoma"/>
            <family val="2"/>
          </rPr>
          <t>Carga horária que este docente UFPE irá ministrar nesta disciplina.</t>
        </r>
      </text>
    </comment>
    <comment ref="J146" authorId="0" shapeId="0" xr:uid="{00000000-0006-0000-0600-0000DE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6" authorId="0" shapeId="0" xr:uid="{00000000-0006-0000-0600-0000DF000000}">
      <text>
        <r>
          <rPr>
            <sz val="9"/>
            <color indexed="81"/>
            <rFont val="Tahoma"/>
            <family val="2"/>
          </rPr>
          <t>Carga horária que este docente Externo irá ministrar nesta disciplina.</t>
        </r>
      </text>
    </comment>
    <comment ref="B147" authorId="0" shapeId="0" xr:uid="{00000000-0006-0000-0600-0000E0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 authorId="0" shapeId="0" xr:uid="{00000000-0006-0000-0600-0000E1000000}">
      <text>
        <r>
          <rPr>
            <sz val="9"/>
            <color indexed="81"/>
            <rFont val="Tahoma"/>
            <family val="2"/>
          </rPr>
          <t>Carga horária que este docente UFPE irá ministrar nesta disciplina.</t>
        </r>
      </text>
    </comment>
    <comment ref="J147" authorId="0" shapeId="0" xr:uid="{00000000-0006-0000-0600-0000E2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 authorId="0" shapeId="0" xr:uid="{00000000-0006-0000-0600-0000E3000000}">
      <text>
        <r>
          <rPr>
            <sz val="9"/>
            <color indexed="81"/>
            <rFont val="Tahoma"/>
            <family val="2"/>
          </rPr>
          <t>Carga horária que este docente Externo irá ministrar nesta disciplina.</t>
        </r>
      </text>
    </comment>
    <comment ref="B148" authorId="0" shapeId="0" xr:uid="{00000000-0006-0000-0600-0000E4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8" authorId="0" shapeId="0" xr:uid="{00000000-0006-0000-0600-0000E5000000}">
      <text>
        <r>
          <rPr>
            <sz val="9"/>
            <color indexed="81"/>
            <rFont val="Tahoma"/>
            <family val="2"/>
          </rPr>
          <t>Carga horária que este docente UFPE irá ministrar nesta disciplina.</t>
        </r>
      </text>
    </comment>
    <comment ref="J148" authorId="0" shapeId="0" xr:uid="{00000000-0006-0000-0600-0000E6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8" authorId="0" shapeId="0" xr:uid="{00000000-0006-0000-0600-0000E7000000}">
      <text>
        <r>
          <rPr>
            <sz val="9"/>
            <color indexed="81"/>
            <rFont val="Tahoma"/>
            <family val="2"/>
          </rPr>
          <t>Carga horária que este docente Externo irá ministrar nesta disciplina.</t>
        </r>
      </text>
    </comment>
    <comment ref="B149" authorId="0" shapeId="0" xr:uid="{00000000-0006-0000-0600-0000E8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 authorId="0" shapeId="0" xr:uid="{00000000-0006-0000-0600-0000E9000000}">
      <text>
        <r>
          <rPr>
            <sz val="9"/>
            <color indexed="81"/>
            <rFont val="Tahoma"/>
            <family val="2"/>
          </rPr>
          <t>Carga horária que este docente UFPE irá ministrar nesta disciplina.</t>
        </r>
      </text>
    </comment>
    <comment ref="J149" authorId="0" shapeId="0" xr:uid="{00000000-0006-0000-0600-0000EA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 authorId="0" shapeId="0" xr:uid="{00000000-0006-0000-0600-0000EB000000}">
      <text>
        <r>
          <rPr>
            <sz val="9"/>
            <color indexed="81"/>
            <rFont val="Tahoma"/>
            <family val="2"/>
          </rPr>
          <t>Carga horária que este docente Externo irá ministrar nesta disciplina.</t>
        </r>
      </text>
    </comment>
    <comment ref="B150" authorId="0" shapeId="0" xr:uid="{00000000-0006-0000-0600-0000EC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0" authorId="0" shapeId="0" xr:uid="{00000000-0006-0000-0600-0000ED000000}">
      <text>
        <r>
          <rPr>
            <sz val="9"/>
            <color indexed="81"/>
            <rFont val="Tahoma"/>
            <family val="2"/>
          </rPr>
          <t>Carga horária que este docente UFPE irá ministrar nesta disciplina.</t>
        </r>
      </text>
    </comment>
    <comment ref="J150" authorId="0" shapeId="0" xr:uid="{00000000-0006-0000-0600-0000EE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0" authorId="0" shapeId="0" xr:uid="{00000000-0006-0000-0600-0000EF000000}">
      <text>
        <r>
          <rPr>
            <sz val="9"/>
            <color indexed="81"/>
            <rFont val="Tahoma"/>
            <family val="2"/>
          </rPr>
          <t>Carga horária que este docente Externo irá ministrar nesta disciplina.</t>
        </r>
      </text>
    </comment>
    <comment ref="B151" authorId="0" shapeId="0" xr:uid="{00000000-0006-0000-0600-0000F0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 authorId="0" shapeId="0" xr:uid="{00000000-0006-0000-0600-0000F1000000}">
      <text>
        <r>
          <rPr>
            <sz val="9"/>
            <color indexed="81"/>
            <rFont val="Tahoma"/>
            <family val="2"/>
          </rPr>
          <t>Carga horária que este docente UFPE irá ministrar nesta disciplina.</t>
        </r>
      </text>
    </comment>
    <comment ref="J151" authorId="0" shapeId="0" xr:uid="{00000000-0006-0000-0600-0000F2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 authorId="0" shapeId="0" xr:uid="{00000000-0006-0000-0600-0000F3000000}">
      <text>
        <r>
          <rPr>
            <sz val="9"/>
            <color indexed="81"/>
            <rFont val="Tahoma"/>
            <family val="2"/>
          </rPr>
          <t>Carga horária que este docente Externo irá ministrar nesta disciplina.</t>
        </r>
      </text>
    </comment>
    <comment ref="B152" authorId="0" shapeId="0" xr:uid="{00000000-0006-0000-0600-0000F4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2" authorId="0" shapeId="0" xr:uid="{00000000-0006-0000-0600-0000F5000000}">
      <text>
        <r>
          <rPr>
            <sz val="9"/>
            <color indexed="81"/>
            <rFont val="Tahoma"/>
            <family val="2"/>
          </rPr>
          <t>Carga horária que este docente UFPE irá ministrar nesta disciplina.</t>
        </r>
      </text>
    </comment>
    <comment ref="J152" authorId="0" shapeId="0" xr:uid="{00000000-0006-0000-0600-0000F6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2" authorId="0" shapeId="0" xr:uid="{00000000-0006-0000-0600-0000F7000000}">
      <text>
        <r>
          <rPr>
            <sz val="9"/>
            <color indexed="81"/>
            <rFont val="Tahoma"/>
            <family val="2"/>
          </rPr>
          <t>Carga horária que este docente Externo irá ministrar nesta disciplina.</t>
        </r>
      </text>
    </comment>
    <comment ref="B153" authorId="0" shapeId="0" xr:uid="{00000000-0006-0000-0600-0000F8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3" authorId="0" shapeId="0" xr:uid="{00000000-0006-0000-0600-0000F9000000}">
      <text>
        <r>
          <rPr>
            <sz val="9"/>
            <color indexed="81"/>
            <rFont val="Tahoma"/>
            <family val="2"/>
          </rPr>
          <t>Carga horária que este docente UFPE irá ministrar nesta disciplina.</t>
        </r>
      </text>
    </comment>
    <comment ref="J153" authorId="0" shapeId="0" xr:uid="{00000000-0006-0000-0600-0000FA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3" authorId="0" shapeId="0" xr:uid="{00000000-0006-0000-0600-0000FB000000}">
      <text>
        <r>
          <rPr>
            <sz val="9"/>
            <color indexed="81"/>
            <rFont val="Tahoma"/>
            <family val="2"/>
          </rPr>
          <t>Carga horária que este docente Externo irá ministrar nesta disciplina.</t>
        </r>
      </text>
    </comment>
    <comment ref="B154" authorId="0" shapeId="0" xr:uid="{00000000-0006-0000-0600-0000FC0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 authorId="0" shapeId="0" xr:uid="{00000000-0006-0000-0600-0000FD000000}">
      <text>
        <r>
          <rPr>
            <sz val="9"/>
            <color indexed="81"/>
            <rFont val="Tahoma"/>
            <family val="2"/>
          </rPr>
          <t>Carga horária que este docente UFPE irá ministrar nesta disciplina.</t>
        </r>
      </text>
    </comment>
    <comment ref="J154" authorId="0" shapeId="0" xr:uid="{00000000-0006-0000-0600-0000FE0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 authorId="0" shapeId="0" xr:uid="{00000000-0006-0000-0600-0000FF000000}">
      <text>
        <r>
          <rPr>
            <sz val="9"/>
            <color indexed="81"/>
            <rFont val="Tahoma"/>
            <family val="2"/>
          </rPr>
          <t>Carga horária que este docente Externo irá ministrar nesta disciplina.</t>
        </r>
      </text>
    </comment>
    <comment ref="B155" authorId="0" shapeId="0" xr:uid="{00000000-0006-0000-0600-000000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5" authorId="0" shapeId="0" xr:uid="{00000000-0006-0000-0600-000001010000}">
      <text>
        <r>
          <rPr>
            <sz val="9"/>
            <color indexed="81"/>
            <rFont val="Tahoma"/>
            <family val="2"/>
          </rPr>
          <t>Carga horária que este docente UFPE irá ministrar nesta disciplina.</t>
        </r>
      </text>
    </comment>
    <comment ref="J155" authorId="0" shapeId="0" xr:uid="{00000000-0006-0000-0600-000002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5" authorId="0" shapeId="0" xr:uid="{00000000-0006-0000-0600-000003010000}">
      <text>
        <r>
          <rPr>
            <sz val="9"/>
            <color indexed="81"/>
            <rFont val="Tahoma"/>
            <family val="2"/>
          </rPr>
          <t>Carga horária que este docente Externo irá ministrar nesta disciplina.</t>
        </r>
      </text>
    </comment>
    <comment ref="F160" authorId="0" shapeId="0" xr:uid="{00000000-0006-0000-0600-000004010000}">
      <text>
        <r>
          <rPr>
            <b/>
            <sz val="9"/>
            <color indexed="81"/>
            <rFont val="Tahoma"/>
            <family val="2"/>
          </rPr>
          <t>A carga horária da disciplina é a soma das cargas horárias de cada docente desta disciplina</t>
        </r>
      </text>
    </comment>
    <comment ref="F161" authorId="0" shapeId="0" xr:uid="{00000000-0006-0000-0600-000005010000}">
      <text>
        <r>
          <rPr>
            <b/>
            <sz val="9"/>
            <color indexed="81"/>
            <rFont val="Tahoma"/>
            <family val="2"/>
          </rPr>
          <t>Crédito = Carga horária / 15</t>
        </r>
      </text>
    </comment>
    <comment ref="C164" authorId="0" shapeId="0" xr:uid="{00000000-0006-0000-0600-000006010000}">
      <text>
        <r>
          <rPr>
            <sz val="9"/>
            <color indexed="81"/>
            <rFont val="Segoe UI"/>
            <family val="2"/>
          </rPr>
          <t>O 1o mês do curso será considerado como sendo o mês de assinatura do convênio.</t>
        </r>
      </text>
    </comment>
    <comment ref="B170" authorId="0" shapeId="0" xr:uid="{00000000-0006-0000-0600-000007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0" authorId="0" shapeId="0" xr:uid="{00000000-0006-0000-0600-000008010000}">
      <text>
        <r>
          <rPr>
            <sz val="9"/>
            <color indexed="81"/>
            <rFont val="Tahoma"/>
            <family val="2"/>
          </rPr>
          <t>Carga horária que este docente UFPE irá ministrar nesta disciplina.</t>
        </r>
      </text>
    </comment>
    <comment ref="J170" authorId="0" shapeId="0" xr:uid="{00000000-0006-0000-0600-000009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0" authorId="0" shapeId="0" xr:uid="{00000000-0006-0000-0600-00000A010000}">
      <text>
        <r>
          <rPr>
            <sz val="9"/>
            <color indexed="81"/>
            <rFont val="Tahoma"/>
            <family val="2"/>
          </rPr>
          <t>Carga horária que este docente Externo irá ministrar nesta disciplina.</t>
        </r>
      </text>
    </comment>
    <comment ref="B171" authorId="0" shapeId="0" xr:uid="{00000000-0006-0000-0600-00000B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 authorId="0" shapeId="0" xr:uid="{00000000-0006-0000-0600-00000C010000}">
      <text>
        <r>
          <rPr>
            <sz val="9"/>
            <color indexed="81"/>
            <rFont val="Tahoma"/>
            <family val="2"/>
          </rPr>
          <t>Carga horária que este docente UFPE irá ministrar nesta disciplina.</t>
        </r>
      </text>
    </comment>
    <comment ref="J171" authorId="0" shapeId="0" xr:uid="{00000000-0006-0000-0600-00000D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 authorId="0" shapeId="0" xr:uid="{00000000-0006-0000-0600-00000E010000}">
      <text>
        <r>
          <rPr>
            <sz val="9"/>
            <color indexed="81"/>
            <rFont val="Tahoma"/>
            <family val="2"/>
          </rPr>
          <t>Carga horária que este docente Externo irá ministrar nesta disciplina.</t>
        </r>
      </text>
    </comment>
    <comment ref="B172" authorId="0" shapeId="0" xr:uid="{00000000-0006-0000-0600-00000F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2" authorId="0" shapeId="0" xr:uid="{00000000-0006-0000-0600-000010010000}">
      <text>
        <r>
          <rPr>
            <sz val="9"/>
            <color indexed="81"/>
            <rFont val="Tahoma"/>
            <family val="2"/>
          </rPr>
          <t>Carga horária que este docente UFPE irá ministrar nesta disciplina.</t>
        </r>
      </text>
    </comment>
    <comment ref="J172" authorId="0" shapeId="0" xr:uid="{00000000-0006-0000-0600-000011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2" authorId="0" shapeId="0" xr:uid="{00000000-0006-0000-0600-000012010000}">
      <text>
        <r>
          <rPr>
            <sz val="9"/>
            <color indexed="81"/>
            <rFont val="Tahoma"/>
            <family val="2"/>
          </rPr>
          <t>Carga horária que este docente Externo irá ministrar nesta disciplina.</t>
        </r>
      </text>
    </comment>
    <comment ref="B173" authorId="0" shapeId="0" xr:uid="{00000000-0006-0000-0600-000013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 authorId="0" shapeId="0" xr:uid="{00000000-0006-0000-0600-000014010000}">
      <text>
        <r>
          <rPr>
            <sz val="9"/>
            <color indexed="81"/>
            <rFont val="Tahoma"/>
            <family val="2"/>
          </rPr>
          <t>Carga horária que este docente UFPE irá ministrar nesta disciplina.</t>
        </r>
      </text>
    </comment>
    <comment ref="J173" authorId="0" shapeId="0" xr:uid="{00000000-0006-0000-0600-000015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 authorId="0" shapeId="0" xr:uid="{00000000-0006-0000-0600-000016010000}">
      <text>
        <r>
          <rPr>
            <sz val="9"/>
            <color indexed="81"/>
            <rFont val="Tahoma"/>
            <family val="2"/>
          </rPr>
          <t>Carga horária que este docente Externo irá ministrar nesta disciplina.</t>
        </r>
      </text>
    </comment>
    <comment ref="B174" authorId="0" shapeId="0" xr:uid="{00000000-0006-0000-0600-000017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4" authorId="0" shapeId="0" xr:uid="{00000000-0006-0000-0600-000018010000}">
      <text>
        <r>
          <rPr>
            <sz val="9"/>
            <color indexed="81"/>
            <rFont val="Tahoma"/>
            <family val="2"/>
          </rPr>
          <t>Carga horária que este docente UFPE irá ministrar nesta disciplina.</t>
        </r>
      </text>
    </comment>
    <comment ref="J174" authorId="0" shapeId="0" xr:uid="{00000000-0006-0000-0600-000019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4" authorId="0" shapeId="0" xr:uid="{00000000-0006-0000-0600-00001A010000}">
      <text>
        <r>
          <rPr>
            <sz val="9"/>
            <color indexed="81"/>
            <rFont val="Tahoma"/>
            <family val="2"/>
          </rPr>
          <t>Carga horária que este docente Externo irá ministrar nesta disciplina.</t>
        </r>
      </text>
    </comment>
    <comment ref="B175" authorId="0" shapeId="0" xr:uid="{00000000-0006-0000-0600-00001B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 authorId="0" shapeId="0" xr:uid="{00000000-0006-0000-0600-00001C010000}">
      <text>
        <r>
          <rPr>
            <sz val="9"/>
            <color indexed="81"/>
            <rFont val="Tahoma"/>
            <family val="2"/>
          </rPr>
          <t>Carga horária que este docente UFPE irá ministrar nesta disciplina.</t>
        </r>
      </text>
    </comment>
    <comment ref="J175" authorId="0" shapeId="0" xr:uid="{00000000-0006-0000-0600-00001D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 authorId="0" shapeId="0" xr:uid="{00000000-0006-0000-0600-00001E010000}">
      <text>
        <r>
          <rPr>
            <sz val="9"/>
            <color indexed="81"/>
            <rFont val="Tahoma"/>
            <family val="2"/>
          </rPr>
          <t>Carga horária que este docente Externo irá ministrar nesta disciplina.</t>
        </r>
      </text>
    </comment>
    <comment ref="B176" authorId="0" shapeId="0" xr:uid="{00000000-0006-0000-0600-00001F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6" authorId="0" shapeId="0" xr:uid="{00000000-0006-0000-0600-000020010000}">
      <text>
        <r>
          <rPr>
            <sz val="9"/>
            <color indexed="81"/>
            <rFont val="Tahoma"/>
            <family val="2"/>
          </rPr>
          <t>Carga horária que este docente UFPE irá ministrar nesta disciplina.</t>
        </r>
      </text>
    </comment>
    <comment ref="J176" authorId="0" shapeId="0" xr:uid="{00000000-0006-0000-0600-000021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6" authorId="0" shapeId="0" xr:uid="{00000000-0006-0000-0600-000022010000}">
      <text>
        <r>
          <rPr>
            <sz val="9"/>
            <color indexed="81"/>
            <rFont val="Tahoma"/>
            <family val="2"/>
          </rPr>
          <t>Carga horária que este docente Externo irá ministrar nesta disciplina.</t>
        </r>
      </text>
    </comment>
    <comment ref="B177" authorId="0" shapeId="0" xr:uid="{00000000-0006-0000-0600-000023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7" authorId="0" shapeId="0" xr:uid="{00000000-0006-0000-0600-000024010000}">
      <text>
        <r>
          <rPr>
            <sz val="9"/>
            <color indexed="81"/>
            <rFont val="Tahoma"/>
            <family val="2"/>
          </rPr>
          <t>Carga horária que este docente UFPE irá ministrar nesta disciplina.</t>
        </r>
      </text>
    </comment>
    <comment ref="J177" authorId="0" shapeId="0" xr:uid="{00000000-0006-0000-0600-000025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7" authorId="0" shapeId="0" xr:uid="{00000000-0006-0000-0600-000026010000}">
      <text>
        <r>
          <rPr>
            <sz val="9"/>
            <color indexed="81"/>
            <rFont val="Tahoma"/>
            <family val="2"/>
          </rPr>
          <t>Carga horária que este docente Externo irá ministrar nesta disciplina.</t>
        </r>
      </text>
    </comment>
    <comment ref="B178" authorId="0" shapeId="0" xr:uid="{00000000-0006-0000-0600-000027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 authorId="0" shapeId="0" xr:uid="{00000000-0006-0000-0600-000028010000}">
      <text>
        <r>
          <rPr>
            <sz val="9"/>
            <color indexed="81"/>
            <rFont val="Tahoma"/>
            <family val="2"/>
          </rPr>
          <t>Carga horária que este docente UFPE irá ministrar nesta disciplina.</t>
        </r>
      </text>
    </comment>
    <comment ref="J178" authorId="0" shapeId="0" xr:uid="{00000000-0006-0000-0600-000029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 authorId="0" shapeId="0" xr:uid="{00000000-0006-0000-0600-00002A010000}">
      <text>
        <r>
          <rPr>
            <sz val="9"/>
            <color indexed="81"/>
            <rFont val="Tahoma"/>
            <family val="2"/>
          </rPr>
          <t>Carga horária que este docente Externo irá ministrar nesta disciplina.</t>
        </r>
      </text>
    </comment>
    <comment ref="B179" authorId="0" shapeId="0" xr:uid="{00000000-0006-0000-0600-00002B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9" authorId="0" shapeId="0" xr:uid="{00000000-0006-0000-0600-00002C010000}">
      <text>
        <r>
          <rPr>
            <sz val="9"/>
            <color indexed="81"/>
            <rFont val="Tahoma"/>
            <family val="2"/>
          </rPr>
          <t>Carga horária que este docente UFPE irá ministrar nesta disciplina.</t>
        </r>
      </text>
    </comment>
    <comment ref="J179" authorId="0" shapeId="0" xr:uid="{00000000-0006-0000-0600-00002D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9" authorId="0" shapeId="0" xr:uid="{00000000-0006-0000-0600-00002E010000}">
      <text>
        <r>
          <rPr>
            <sz val="9"/>
            <color indexed="81"/>
            <rFont val="Tahoma"/>
            <family val="2"/>
          </rPr>
          <t>Carga horária que este docente Externo irá ministrar nesta disciplina.</t>
        </r>
      </text>
    </comment>
    <comment ref="F184" authorId="0" shapeId="0" xr:uid="{00000000-0006-0000-0600-00002F010000}">
      <text>
        <r>
          <rPr>
            <b/>
            <sz val="9"/>
            <color indexed="81"/>
            <rFont val="Tahoma"/>
            <family val="2"/>
          </rPr>
          <t>A carga horária da disciplina é a soma das cargas horárias de cada docente desta disciplina</t>
        </r>
      </text>
    </comment>
    <comment ref="F185" authorId="0" shapeId="0" xr:uid="{00000000-0006-0000-0600-000030010000}">
      <text>
        <r>
          <rPr>
            <b/>
            <sz val="9"/>
            <color indexed="81"/>
            <rFont val="Tahoma"/>
            <family val="2"/>
          </rPr>
          <t>Crédito = Carga horária / 15</t>
        </r>
      </text>
    </comment>
    <comment ref="C188" authorId="0" shapeId="0" xr:uid="{00000000-0006-0000-0600-000031010000}">
      <text>
        <r>
          <rPr>
            <sz val="9"/>
            <color indexed="81"/>
            <rFont val="Segoe UI"/>
            <family val="2"/>
          </rPr>
          <t>O 1o mês do curso será considerado como sendo o mês de assinatura do convênio.</t>
        </r>
      </text>
    </comment>
    <comment ref="B194" authorId="0" shapeId="0" xr:uid="{00000000-0006-0000-0600-000032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4" authorId="0" shapeId="0" xr:uid="{00000000-0006-0000-0600-000033010000}">
      <text>
        <r>
          <rPr>
            <sz val="9"/>
            <color indexed="81"/>
            <rFont val="Tahoma"/>
            <family val="2"/>
          </rPr>
          <t>Carga horária que este docente UFPE irá ministrar nesta disciplina.</t>
        </r>
      </text>
    </comment>
    <comment ref="J194" authorId="0" shapeId="0" xr:uid="{00000000-0006-0000-0600-000034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4" authorId="0" shapeId="0" xr:uid="{00000000-0006-0000-0600-000035010000}">
      <text>
        <r>
          <rPr>
            <sz val="9"/>
            <color indexed="81"/>
            <rFont val="Tahoma"/>
            <family val="2"/>
          </rPr>
          <t>Carga horária que este docente Externo irá ministrar nesta disciplina.</t>
        </r>
      </text>
    </comment>
    <comment ref="B195" authorId="0" shapeId="0" xr:uid="{00000000-0006-0000-0600-000036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 authorId="0" shapeId="0" xr:uid="{00000000-0006-0000-0600-000037010000}">
      <text>
        <r>
          <rPr>
            <sz val="9"/>
            <color indexed="81"/>
            <rFont val="Tahoma"/>
            <family val="2"/>
          </rPr>
          <t>Carga horária que este docente UFPE irá ministrar nesta disciplina.</t>
        </r>
      </text>
    </comment>
    <comment ref="J195" authorId="0" shapeId="0" xr:uid="{00000000-0006-0000-0600-000038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 authorId="0" shapeId="0" xr:uid="{00000000-0006-0000-0600-000039010000}">
      <text>
        <r>
          <rPr>
            <sz val="9"/>
            <color indexed="81"/>
            <rFont val="Tahoma"/>
            <family val="2"/>
          </rPr>
          <t>Carga horária que este docente Externo irá ministrar nesta disciplina.</t>
        </r>
      </text>
    </comment>
    <comment ref="B196" authorId="0" shapeId="0" xr:uid="{00000000-0006-0000-0600-00003A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6" authorId="0" shapeId="0" xr:uid="{00000000-0006-0000-0600-00003B010000}">
      <text>
        <r>
          <rPr>
            <sz val="9"/>
            <color indexed="81"/>
            <rFont val="Tahoma"/>
            <family val="2"/>
          </rPr>
          <t>Carga horária que este docente UFPE irá ministrar nesta disciplina.</t>
        </r>
      </text>
    </comment>
    <comment ref="J196" authorId="0" shapeId="0" xr:uid="{00000000-0006-0000-0600-00003C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6" authorId="0" shapeId="0" xr:uid="{00000000-0006-0000-0600-00003D010000}">
      <text>
        <r>
          <rPr>
            <sz val="9"/>
            <color indexed="81"/>
            <rFont val="Tahoma"/>
            <family val="2"/>
          </rPr>
          <t>Carga horária que este docente Externo irá ministrar nesta disciplina.</t>
        </r>
      </text>
    </comment>
    <comment ref="B197" authorId="0" shapeId="0" xr:uid="{00000000-0006-0000-0600-00003E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 authorId="0" shapeId="0" xr:uid="{00000000-0006-0000-0600-00003F010000}">
      <text>
        <r>
          <rPr>
            <sz val="9"/>
            <color indexed="81"/>
            <rFont val="Tahoma"/>
            <family val="2"/>
          </rPr>
          <t>Carga horária que este docente UFPE irá ministrar nesta disciplina.</t>
        </r>
      </text>
    </comment>
    <comment ref="J197" authorId="0" shapeId="0" xr:uid="{00000000-0006-0000-0600-000040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 authorId="0" shapeId="0" xr:uid="{00000000-0006-0000-0600-000041010000}">
      <text>
        <r>
          <rPr>
            <sz val="9"/>
            <color indexed="81"/>
            <rFont val="Tahoma"/>
            <family val="2"/>
          </rPr>
          <t>Carga horária que este docente Externo irá ministrar nesta disciplina.</t>
        </r>
      </text>
    </comment>
    <comment ref="B198" authorId="0" shapeId="0" xr:uid="{00000000-0006-0000-0600-000042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8" authorId="0" shapeId="0" xr:uid="{00000000-0006-0000-0600-000043010000}">
      <text>
        <r>
          <rPr>
            <sz val="9"/>
            <color indexed="81"/>
            <rFont val="Tahoma"/>
            <family val="2"/>
          </rPr>
          <t>Carga horária que este docente UFPE irá ministrar nesta disciplina.</t>
        </r>
      </text>
    </comment>
    <comment ref="J198" authorId="0" shapeId="0" xr:uid="{00000000-0006-0000-0600-000044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8" authorId="0" shapeId="0" xr:uid="{00000000-0006-0000-0600-000045010000}">
      <text>
        <r>
          <rPr>
            <sz val="9"/>
            <color indexed="81"/>
            <rFont val="Tahoma"/>
            <family val="2"/>
          </rPr>
          <t>Carga horária que este docente Externo irá ministrar nesta disciplina.</t>
        </r>
      </text>
    </comment>
    <comment ref="B199" authorId="0" shapeId="0" xr:uid="{00000000-0006-0000-0600-000046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 authorId="0" shapeId="0" xr:uid="{00000000-0006-0000-0600-000047010000}">
      <text>
        <r>
          <rPr>
            <sz val="9"/>
            <color indexed="81"/>
            <rFont val="Tahoma"/>
            <family val="2"/>
          </rPr>
          <t>Carga horária que este docente UFPE irá ministrar nesta disciplina.</t>
        </r>
      </text>
    </comment>
    <comment ref="J199" authorId="0" shapeId="0" xr:uid="{00000000-0006-0000-0600-000048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 authorId="0" shapeId="0" xr:uid="{00000000-0006-0000-0600-000049010000}">
      <text>
        <r>
          <rPr>
            <sz val="9"/>
            <color indexed="81"/>
            <rFont val="Tahoma"/>
            <family val="2"/>
          </rPr>
          <t>Carga horária que este docente Externo irá ministrar nesta disciplina.</t>
        </r>
      </text>
    </comment>
    <comment ref="B200" authorId="0" shapeId="0" xr:uid="{00000000-0006-0000-0600-00004A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0" authorId="0" shapeId="0" xr:uid="{00000000-0006-0000-0600-00004B010000}">
      <text>
        <r>
          <rPr>
            <sz val="9"/>
            <color indexed="81"/>
            <rFont val="Tahoma"/>
            <family val="2"/>
          </rPr>
          <t>Carga horária que este docente UFPE irá ministrar nesta disciplina.</t>
        </r>
      </text>
    </comment>
    <comment ref="J200" authorId="0" shapeId="0" xr:uid="{00000000-0006-0000-0600-00004C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0" authorId="0" shapeId="0" xr:uid="{00000000-0006-0000-0600-00004D010000}">
      <text>
        <r>
          <rPr>
            <sz val="9"/>
            <color indexed="81"/>
            <rFont val="Tahoma"/>
            <family val="2"/>
          </rPr>
          <t>Carga horária que este docente Externo irá ministrar nesta disciplina.</t>
        </r>
      </text>
    </comment>
    <comment ref="B201" authorId="0" shapeId="0" xr:uid="{00000000-0006-0000-0600-00004E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1" authorId="0" shapeId="0" xr:uid="{00000000-0006-0000-0600-00004F010000}">
      <text>
        <r>
          <rPr>
            <sz val="9"/>
            <color indexed="81"/>
            <rFont val="Tahoma"/>
            <family val="2"/>
          </rPr>
          <t>Carga horária que este docente UFPE irá ministrar nesta disciplina.</t>
        </r>
      </text>
    </comment>
    <comment ref="J201" authorId="0" shapeId="0" xr:uid="{00000000-0006-0000-0600-000050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1" authorId="0" shapeId="0" xr:uid="{00000000-0006-0000-0600-000051010000}">
      <text>
        <r>
          <rPr>
            <sz val="9"/>
            <color indexed="81"/>
            <rFont val="Tahoma"/>
            <family val="2"/>
          </rPr>
          <t>Carga horária que este docente Externo irá ministrar nesta disciplina.</t>
        </r>
      </text>
    </comment>
    <comment ref="B202" authorId="0" shapeId="0" xr:uid="{00000000-0006-0000-0600-000052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 authorId="0" shapeId="0" xr:uid="{00000000-0006-0000-0600-000053010000}">
      <text>
        <r>
          <rPr>
            <sz val="9"/>
            <color indexed="81"/>
            <rFont val="Tahoma"/>
            <family val="2"/>
          </rPr>
          <t>Carga horária que este docente UFPE irá ministrar nesta disciplina.</t>
        </r>
      </text>
    </comment>
    <comment ref="J202" authorId="0" shapeId="0" xr:uid="{00000000-0006-0000-0600-000054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 authorId="0" shapeId="0" xr:uid="{00000000-0006-0000-0600-000055010000}">
      <text>
        <r>
          <rPr>
            <sz val="9"/>
            <color indexed="81"/>
            <rFont val="Tahoma"/>
            <family val="2"/>
          </rPr>
          <t>Carga horária que este docente Externo irá ministrar nesta disciplina.</t>
        </r>
      </text>
    </comment>
    <comment ref="B203" authorId="0" shapeId="0" xr:uid="{00000000-0006-0000-0600-000056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3" authorId="0" shapeId="0" xr:uid="{00000000-0006-0000-0600-000057010000}">
      <text>
        <r>
          <rPr>
            <sz val="9"/>
            <color indexed="81"/>
            <rFont val="Tahoma"/>
            <family val="2"/>
          </rPr>
          <t>Carga horária que este docente UFPE irá ministrar nesta disciplina.</t>
        </r>
      </text>
    </comment>
    <comment ref="J203" authorId="0" shapeId="0" xr:uid="{00000000-0006-0000-0600-000058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3" authorId="0" shapeId="0" xr:uid="{00000000-0006-0000-0600-000059010000}">
      <text>
        <r>
          <rPr>
            <sz val="9"/>
            <color indexed="81"/>
            <rFont val="Tahoma"/>
            <family val="2"/>
          </rPr>
          <t>Carga horária que este docente Externo irá ministrar nesta disciplina.</t>
        </r>
      </text>
    </comment>
    <comment ref="F208" authorId="0" shapeId="0" xr:uid="{00000000-0006-0000-0600-00005A010000}">
      <text>
        <r>
          <rPr>
            <b/>
            <sz val="9"/>
            <color indexed="81"/>
            <rFont val="Tahoma"/>
            <family val="2"/>
          </rPr>
          <t>A carga horária da disciplina é a soma das cargas horárias de cada docente desta disciplina</t>
        </r>
      </text>
    </comment>
    <comment ref="F209" authorId="0" shapeId="0" xr:uid="{00000000-0006-0000-0600-00005B010000}">
      <text>
        <r>
          <rPr>
            <b/>
            <sz val="9"/>
            <color indexed="81"/>
            <rFont val="Tahoma"/>
            <family val="2"/>
          </rPr>
          <t>Crédito = Carga horária / 15</t>
        </r>
      </text>
    </comment>
    <comment ref="C212" authorId="0" shapeId="0" xr:uid="{00000000-0006-0000-0600-00005C010000}">
      <text>
        <r>
          <rPr>
            <sz val="9"/>
            <color indexed="81"/>
            <rFont val="Segoe UI"/>
            <family val="2"/>
          </rPr>
          <t>O 1o mês do curso será considerado como sendo o mês de assinatura do convênio.</t>
        </r>
      </text>
    </comment>
    <comment ref="B218" authorId="0" shapeId="0" xr:uid="{00000000-0006-0000-0600-00005D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8" authorId="0" shapeId="0" xr:uid="{00000000-0006-0000-0600-00005E010000}">
      <text>
        <r>
          <rPr>
            <sz val="9"/>
            <color indexed="81"/>
            <rFont val="Tahoma"/>
            <family val="2"/>
          </rPr>
          <t>Carga horária que este docente UFPE irá ministrar nesta disciplina.</t>
        </r>
      </text>
    </comment>
    <comment ref="J218" authorId="0" shapeId="0" xr:uid="{00000000-0006-0000-0600-00005F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8" authorId="0" shapeId="0" xr:uid="{00000000-0006-0000-0600-000060010000}">
      <text>
        <r>
          <rPr>
            <sz val="9"/>
            <color indexed="81"/>
            <rFont val="Tahoma"/>
            <family val="2"/>
          </rPr>
          <t>Carga horária que este docente Externo irá ministrar nesta disciplina.</t>
        </r>
      </text>
    </comment>
    <comment ref="B219" authorId="0" shapeId="0" xr:uid="{00000000-0006-0000-0600-000061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 authorId="0" shapeId="0" xr:uid="{00000000-0006-0000-0600-000062010000}">
      <text>
        <r>
          <rPr>
            <sz val="9"/>
            <color indexed="81"/>
            <rFont val="Tahoma"/>
            <family val="2"/>
          </rPr>
          <t>Carga horária que este docente UFPE irá ministrar nesta disciplina.</t>
        </r>
      </text>
    </comment>
    <comment ref="J219" authorId="0" shapeId="0" xr:uid="{00000000-0006-0000-0600-000063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 authorId="0" shapeId="0" xr:uid="{00000000-0006-0000-0600-000064010000}">
      <text>
        <r>
          <rPr>
            <sz val="9"/>
            <color indexed="81"/>
            <rFont val="Tahoma"/>
            <family val="2"/>
          </rPr>
          <t>Carga horária que este docente Externo irá ministrar nesta disciplina.</t>
        </r>
      </text>
    </comment>
    <comment ref="B220" authorId="0" shapeId="0" xr:uid="{00000000-0006-0000-0600-000065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0" authorId="0" shapeId="0" xr:uid="{00000000-0006-0000-0600-000066010000}">
      <text>
        <r>
          <rPr>
            <sz val="9"/>
            <color indexed="81"/>
            <rFont val="Tahoma"/>
            <family val="2"/>
          </rPr>
          <t>Carga horária que este docente UFPE irá ministrar nesta disciplina.</t>
        </r>
      </text>
    </comment>
    <comment ref="J220" authorId="0" shapeId="0" xr:uid="{00000000-0006-0000-0600-000067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0" authorId="0" shapeId="0" xr:uid="{00000000-0006-0000-0600-000068010000}">
      <text>
        <r>
          <rPr>
            <sz val="9"/>
            <color indexed="81"/>
            <rFont val="Tahoma"/>
            <family val="2"/>
          </rPr>
          <t>Carga horária que este docente Externo irá ministrar nesta disciplina.</t>
        </r>
      </text>
    </comment>
    <comment ref="B221" authorId="0" shapeId="0" xr:uid="{00000000-0006-0000-0600-000069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 authorId="0" shapeId="0" xr:uid="{00000000-0006-0000-0600-00006A010000}">
      <text>
        <r>
          <rPr>
            <sz val="9"/>
            <color indexed="81"/>
            <rFont val="Tahoma"/>
            <family val="2"/>
          </rPr>
          <t>Carga horária que este docente UFPE irá ministrar nesta disciplina.</t>
        </r>
      </text>
    </comment>
    <comment ref="J221" authorId="0" shapeId="0" xr:uid="{00000000-0006-0000-0600-00006B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 authorId="0" shapeId="0" xr:uid="{00000000-0006-0000-0600-00006C010000}">
      <text>
        <r>
          <rPr>
            <sz val="9"/>
            <color indexed="81"/>
            <rFont val="Tahoma"/>
            <family val="2"/>
          </rPr>
          <t>Carga horária que este docente Externo irá ministrar nesta disciplina.</t>
        </r>
      </text>
    </comment>
    <comment ref="B222" authorId="0" shapeId="0" xr:uid="{00000000-0006-0000-0600-00006D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2" authorId="0" shapeId="0" xr:uid="{00000000-0006-0000-0600-00006E010000}">
      <text>
        <r>
          <rPr>
            <sz val="9"/>
            <color indexed="81"/>
            <rFont val="Tahoma"/>
            <family val="2"/>
          </rPr>
          <t>Carga horária que este docente UFPE irá ministrar nesta disciplina.</t>
        </r>
      </text>
    </comment>
    <comment ref="J222" authorId="0" shapeId="0" xr:uid="{00000000-0006-0000-0600-00006F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2" authorId="0" shapeId="0" xr:uid="{00000000-0006-0000-0600-000070010000}">
      <text>
        <r>
          <rPr>
            <sz val="9"/>
            <color indexed="81"/>
            <rFont val="Tahoma"/>
            <family val="2"/>
          </rPr>
          <t>Carga horária que este docente Externo irá ministrar nesta disciplina.</t>
        </r>
      </text>
    </comment>
    <comment ref="B223" authorId="0" shapeId="0" xr:uid="{00000000-0006-0000-0600-000071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 authorId="0" shapeId="0" xr:uid="{00000000-0006-0000-0600-000072010000}">
      <text>
        <r>
          <rPr>
            <sz val="9"/>
            <color indexed="81"/>
            <rFont val="Tahoma"/>
            <family val="2"/>
          </rPr>
          <t>Carga horária que este docente UFPE irá ministrar nesta disciplina.</t>
        </r>
      </text>
    </comment>
    <comment ref="J223" authorId="0" shapeId="0" xr:uid="{00000000-0006-0000-0600-000073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 authorId="0" shapeId="0" xr:uid="{00000000-0006-0000-0600-000074010000}">
      <text>
        <r>
          <rPr>
            <sz val="9"/>
            <color indexed="81"/>
            <rFont val="Tahoma"/>
            <family val="2"/>
          </rPr>
          <t>Carga horária que este docente Externo irá ministrar nesta disciplina.</t>
        </r>
      </text>
    </comment>
    <comment ref="B224" authorId="0" shapeId="0" xr:uid="{00000000-0006-0000-0600-000075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4" authorId="0" shapeId="0" xr:uid="{00000000-0006-0000-0600-000076010000}">
      <text>
        <r>
          <rPr>
            <sz val="9"/>
            <color indexed="81"/>
            <rFont val="Tahoma"/>
            <family val="2"/>
          </rPr>
          <t>Carga horária que este docente UFPE irá ministrar nesta disciplina.</t>
        </r>
      </text>
    </comment>
    <comment ref="J224" authorId="0" shapeId="0" xr:uid="{00000000-0006-0000-0600-000077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4" authorId="0" shapeId="0" xr:uid="{00000000-0006-0000-0600-000078010000}">
      <text>
        <r>
          <rPr>
            <sz val="9"/>
            <color indexed="81"/>
            <rFont val="Tahoma"/>
            <family val="2"/>
          </rPr>
          <t>Carga horária que este docente Externo irá ministrar nesta disciplina.</t>
        </r>
      </text>
    </comment>
    <comment ref="B225" authorId="0" shapeId="0" xr:uid="{00000000-0006-0000-0600-000079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5" authorId="0" shapeId="0" xr:uid="{00000000-0006-0000-0600-00007A010000}">
      <text>
        <r>
          <rPr>
            <sz val="9"/>
            <color indexed="81"/>
            <rFont val="Tahoma"/>
            <family val="2"/>
          </rPr>
          <t>Carga horária que este docente UFPE irá ministrar nesta disciplina.</t>
        </r>
      </text>
    </comment>
    <comment ref="J225" authorId="0" shapeId="0" xr:uid="{00000000-0006-0000-0600-00007B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5" authorId="0" shapeId="0" xr:uid="{00000000-0006-0000-0600-00007C010000}">
      <text>
        <r>
          <rPr>
            <sz val="9"/>
            <color indexed="81"/>
            <rFont val="Tahoma"/>
            <family val="2"/>
          </rPr>
          <t>Carga horária que este docente Externo irá ministrar nesta disciplina.</t>
        </r>
      </text>
    </comment>
    <comment ref="B226" authorId="0" shapeId="0" xr:uid="{00000000-0006-0000-0600-00007D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 authorId="0" shapeId="0" xr:uid="{00000000-0006-0000-0600-00007E010000}">
      <text>
        <r>
          <rPr>
            <sz val="9"/>
            <color indexed="81"/>
            <rFont val="Tahoma"/>
            <family val="2"/>
          </rPr>
          <t>Carga horária que este docente UFPE irá ministrar nesta disciplina.</t>
        </r>
      </text>
    </comment>
    <comment ref="J226" authorId="0" shapeId="0" xr:uid="{00000000-0006-0000-0600-00007F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 authorId="0" shapeId="0" xr:uid="{00000000-0006-0000-0600-000080010000}">
      <text>
        <r>
          <rPr>
            <sz val="9"/>
            <color indexed="81"/>
            <rFont val="Tahoma"/>
            <family val="2"/>
          </rPr>
          <t>Carga horária que este docente Externo irá ministrar nesta disciplina.</t>
        </r>
      </text>
    </comment>
    <comment ref="B227" authorId="0" shapeId="0" xr:uid="{00000000-0006-0000-0600-000081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7" authorId="0" shapeId="0" xr:uid="{00000000-0006-0000-0600-000082010000}">
      <text>
        <r>
          <rPr>
            <sz val="9"/>
            <color indexed="81"/>
            <rFont val="Tahoma"/>
            <family val="2"/>
          </rPr>
          <t>Carga horária que este docente UFPE irá ministrar nesta disciplina.</t>
        </r>
      </text>
    </comment>
    <comment ref="J227" authorId="0" shapeId="0" xr:uid="{00000000-0006-0000-0600-000083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7" authorId="0" shapeId="0" xr:uid="{00000000-0006-0000-0600-000084010000}">
      <text>
        <r>
          <rPr>
            <sz val="9"/>
            <color indexed="81"/>
            <rFont val="Tahoma"/>
            <family val="2"/>
          </rPr>
          <t>Carga horária que este docente Externo irá ministrar nesta disciplina.</t>
        </r>
      </text>
    </comment>
    <comment ref="F232" authorId="0" shapeId="0" xr:uid="{00000000-0006-0000-0600-000085010000}">
      <text>
        <r>
          <rPr>
            <b/>
            <sz val="9"/>
            <color indexed="81"/>
            <rFont val="Tahoma"/>
            <family val="2"/>
          </rPr>
          <t>A carga horária da disciplina é a soma das cargas horárias de cada docente desta disciplina</t>
        </r>
      </text>
    </comment>
    <comment ref="F233" authorId="0" shapeId="0" xr:uid="{00000000-0006-0000-0600-000086010000}">
      <text>
        <r>
          <rPr>
            <b/>
            <sz val="9"/>
            <color indexed="81"/>
            <rFont val="Tahoma"/>
            <family val="2"/>
          </rPr>
          <t>Crédito = Carga horária / 15</t>
        </r>
      </text>
    </comment>
    <comment ref="C236" authorId="0" shapeId="0" xr:uid="{00000000-0006-0000-0600-000087010000}">
      <text>
        <r>
          <rPr>
            <sz val="9"/>
            <color indexed="81"/>
            <rFont val="Segoe UI"/>
            <family val="2"/>
          </rPr>
          <t>O 1o mês do curso será considerado como sendo o mês de assinatura do convênio.</t>
        </r>
      </text>
    </comment>
    <comment ref="B242" authorId="0" shapeId="0" xr:uid="{00000000-0006-0000-0600-000088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2" authorId="0" shapeId="0" xr:uid="{00000000-0006-0000-0600-000089010000}">
      <text>
        <r>
          <rPr>
            <sz val="9"/>
            <color indexed="81"/>
            <rFont val="Tahoma"/>
            <family val="2"/>
          </rPr>
          <t>Carga horária que este docente UFPE irá ministrar nesta disciplina.</t>
        </r>
      </text>
    </comment>
    <comment ref="J242" authorId="0" shapeId="0" xr:uid="{00000000-0006-0000-0600-00008A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2" authorId="0" shapeId="0" xr:uid="{00000000-0006-0000-0600-00008B010000}">
      <text>
        <r>
          <rPr>
            <sz val="9"/>
            <color indexed="81"/>
            <rFont val="Tahoma"/>
            <family val="2"/>
          </rPr>
          <t>Carga horária que este docente Externo irá ministrar nesta disciplina.</t>
        </r>
      </text>
    </comment>
    <comment ref="B243" authorId="0" shapeId="0" xr:uid="{00000000-0006-0000-0600-00008C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 authorId="0" shapeId="0" xr:uid="{00000000-0006-0000-0600-00008D010000}">
      <text>
        <r>
          <rPr>
            <sz val="9"/>
            <color indexed="81"/>
            <rFont val="Tahoma"/>
            <family val="2"/>
          </rPr>
          <t>Carga horária que este docente UFPE irá ministrar nesta disciplina.</t>
        </r>
      </text>
    </comment>
    <comment ref="J243" authorId="0" shapeId="0" xr:uid="{00000000-0006-0000-0600-00008E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 authorId="0" shapeId="0" xr:uid="{00000000-0006-0000-0600-00008F010000}">
      <text>
        <r>
          <rPr>
            <sz val="9"/>
            <color indexed="81"/>
            <rFont val="Tahoma"/>
            <family val="2"/>
          </rPr>
          <t>Carga horária que este docente Externo irá ministrar nesta disciplina.</t>
        </r>
      </text>
    </comment>
    <comment ref="B244" authorId="0" shapeId="0" xr:uid="{00000000-0006-0000-0600-000090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4" authorId="0" shapeId="0" xr:uid="{00000000-0006-0000-0600-000091010000}">
      <text>
        <r>
          <rPr>
            <sz val="9"/>
            <color indexed="81"/>
            <rFont val="Tahoma"/>
            <family val="2"/>
          </rPr>
          <t>Carga horária que este docente UFPE irá ministrar nesta disciplina.</t>
        </r>
      </text>
    </comment>
    <comment ref="J244" authorId="0" shapeId="0" xr:uid="{00000000-0006-0000-0600-000092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4" authorId="0" shapeId="0" xr:uid="{00000000-0006-0000-0600-000093010000}">
      <text>
        <r>
          <rPr>
            <sz val="9"/>
            <color indexed="81"/>
            <rFont val="Tahoma"/>
            <family val="2"/>
          </rPr>
          <t>Carga horária que este docente Externo irá ministrar nesta disciplina.</t>
        </r>
      </text>
    </comment>
    <comment ref="B245" authorId="0" shapeId="0" xr:uid="{00000000-0006-0000-0600-000094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 authorId="0" shapeId="0" xr:uid="{00000000-0006-0000-0600-000095010000}">
      <text>
        <r>
          <rPr>
            <sz val="9"/>
            <color indexed="81"/>
            <rFont val="Tahoma"/>
            <family val="2"/>
          </rPr>
          <t>Carga horária que este docente UFPE irá ministrar nesta disciplina.</t>
        </r>
      </text>
    </comment>
    <comment ref="J245" authorId="0" shapeId="0" xr:uid="{00000000-0006-0000-0600-000096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 authorId="0" shapeId="0" xr:uid="{00000000-0006-0000-0600-000097010000}">
      <text>
        <r>
          <rPr>
            <sz val="9"/>
            <color indexed="81"/>
            <rFont val="Tahoma"/>
            <family val="2"/>
          </rPr>
          <t>Carga horária que este docente Externo irá ministrar nesta disciplina.</t>
        </r>
      </text>
    </comment>
    <comment ref="B246" authorId="0" shapeId="0" xr:uid="{00000000-0006-0000-0600-000098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6" authorId="0" shapeId="0" xr:uid="{00000000-0006-0000-0600-000099010000}">
      <text>
        <r>
          <rPr>
            <sz val="9"/>
            <color indexed="81"/>
            <rFont val="Tahoma"/>
            <family val="2"/>
          </rPr>
          <t>Carga horária que este docente UFPE irá ministrar nesta disciplina.</t>
        </r>
      </text>
    </comment>
    <comment ref="J246" authorId="0" shapeId="0" xr:uid="{00000000-0006-0000-0600-00009A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6" authorId="0" shapeId="0" xr:uid="{00000000-0006-0000-0600-00009B010000}">
      <text>
        <r>
          <rPr>
            <sz val="9"/>
            <color indexed="81"/>
            <rFont val="Tahoma"/>
            <family val="2"/>
          </rPr>
          <t>Carga horária que este docente Externo irá ministrar nesta disciplina.</t>
        </r>
      </text>
    </comment>
    <comment ref="B247" authorId="0" shapeId="0" xr:uid="{00000000-0006-0000-0600-00009C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 authorId="0" shapeId="0" xr:uid="{00000000-0006-0000-0600-00009D010000}">
      <text>
        <r>
          <rPr>
            <sz val="9"/>
            <color indexed="81"/>
            <rFont val="Tahoma"/>
            <family val="2"/>
          </rPr>
          <t>Carga horária que este docente UFPE irá ministrar nesta disciplina.</t>
        </r>
      </text>
    </comment>
    <comment ref="J247" authorId="0" shapeId="0" xr:uid="{00000000-0006-0000-0600-00009E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 authorId="0" shapeId="0" xr:uid="{00000000-0006-0000-0600-00009F010000}">
      <text>
        <r>
          <rPr>
            <sz val="9"/>
            <color indexed="81"/>
            <rFont val="Tahoma"/>
            <family val="2"/>
          </rPr>
          <t>Carga horária que este docente Externo irá ministrar nesta disciplina.</t>
        </r>
      </text>
    </comment>
    <comment ref="B248" authorId="0" shapeId="0" xr:uid="{00000000-0006-0000-0600-0000A0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8" authorId="0" shapeId="0" xr:uid="{00000000-0006-0000-0600-0000A1010000}">
      <text>
        <r>
          <rPr>
            <sz val="9"/>
            <color indexed="81"/>
            <rFont val="Tahoma"/>
            <family val="2"/>
          </rPr>
          <t>Carga horária que este docente UFPE irá ministrar nesta disciplina.</t>
        </r>
      </text>
    </comment>
    <comment ref="J248" authorId="0" shapeId="0" xr:uid="{00000000-0006-0000-0600-0000A2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8" authorId="0" shapeId="0" xr:uid="{00000000-0006-0000-0600-0000A3010000}">
      <text>
        <r>
          <rPr>
            <sz val="9"/>
            <color indexed="81"/>
            <rFont val="Tahoma"/>
            <family val="2"/>
          </rPr>
          <t>Carga horária que este docente Externo irá ministrar nesta disciplina.</t>
        </r>
      </text>
    </comment>
    <comment ref="B249" authorId="0" shapeId="0" xr:uid="{00000000-0006-0000-0600-0000A4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9" authorId="0" shapeId="0" xr:uid="{00000000-0006-0000-0600-0000A5010000}">
      <text>
        <r>
          <rPr>
            <sz val="9"/>
            <color indexed="81"/>
            <rFont val="Tahoma"/>
            <family val="2"/>
          </rPr>
          <t>Carga horária que este docente UFPE irá ministrar nesta disciplina.</t>
        </r>
      </text>
    </comment>
    <comment ref="J249" authorId="0" shapeId="0" xr:uid="{00000000-0006-0000-0600-0000A6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9" authorId="0" shapeId="0" xr:uid="{00000000-0006-0000-0600-0000A7010000}">
      <text>
        <r>
          <rPr>
            <sz val="9"/>
            <color indexed="81"/>
            <rFont val="Tahoma"/>
            <family val="2"/>
          </rPr>
          <t>Carga horária que este docente Externo irá ministrar nesta disciplina.</t>
        </r>
      </text>
    </comment>
    <comment ref="B250" authorId="0" shapeId="0" xr:uid="{00000000-0006-0000-0600-0000A8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 authorId="0" shapeId="0" xr:uid="{00000000-0006-0000-0600-0000A9010000}">
      <text>
        <r>
          <rPr>
            <sz val="9"/>
            <color indexed="81"/>
            <rFont val="Tahoma"/>
            <family val="2"/>
          </rPr>
          <t>Carga horária que este docente UFPE irá ministrar nesta disciplina.</t>
        </r>
      </text>
    </comment>
    <comment ref="J250" authorId="0" shapeId="0" xr:uid="{00000000-0006-0000-0600-0000AA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 authorId="0" shapeId="0" xr:uid="{00000000-0006-0000-0600-0000AB010000}">
      <text>
        <r>
          <rPr>
            <sz val="9"/>
            <color indexed="81"/>
            <rFont val="Tahoma"/>
            <family val="2"/>
          </rPr>
          <t>Carga horária que este docente Externo irá ministrar nesta disciplina.</t>
        </r>
      </text>
    </comment>
    <comment ref="B251" authorId="0" shapeId="0" xr:uid="{00000000-0006-0000-0600-0000AC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1" authorId="0" shapeId="0" xr:uid="{00000000-0006-0000-0600-0000AD010000}">
      <text>
        <r>
          <rPr>
            <sz val="9"/>
            <color indexed="81"/>
            <rFont val="Tahoma"/>
            <family val="2"/>
          </rPr>
          <t>Carga horária que este docente UFPE irá ministrar nesta disciplina.</t>
        </r>
      </text>
    </comment>
    <comment ref="J251" authorId="0" shapeId="0" xr:uid="{00000000-0006-0000-0600-0000AE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1" authorId="0" shapeId="0" xr:uid="{00000000-0006-0000-0600-0000AF010000}">
      <text>
        <r>
          <rPr>
            <sz val="9"/>
            <color indexed="81"/>
            <rFont val="Tahoma"/>
            <family val="2"/>
          </rPr>
          <t>Carga horária que este docente Externo irá ministrar nesta disciplina.</t>
        </r>
      </text>
    </comment>
    <comment ref="F256" authorId="0" shapeId="0" xr:uid="{00000000-0006-0000-0600-0000B0010000}">
      <text>
        <r>
          <rPr>
            <b/>
            <sz val="9"/>
            <color indexed="81"/>
            <rFont val="Tahoma"/>
            <family val="2"/>
          </rPr>
          <t>A carga horária da disciplina é a soma das cargas horárias de cada docente desta disciplina</t>
        </r>
      </text>
    </comment>
    <comment ref="F257" authorId="0" shapeId="0" xr:uid="{00000000-0006-0000-0600-0000B1010000}">
      <text>
        <r>
          <rPr>
            <b/>
            <sz val="9"/>
            <color indexed="81"/>
            <rFont val="Tahoma"/>
            <family val="2"/>
          </rPr>
          <t>Crédito = Carga horária / 15</t>
        </r>
      </text>
    </comment>
    <comment ref="C260" authorId="0" shapeId="0" xr:uid="{00000000-0006-0000-0600-0000B2010000}">
      <text>
        <r>
          <rPr>
            <sz val="9"/>
            <color indexed="81"/>
            <rFont val="Segoe UI"/>
            <family val="2"/>
          </rPr>
          <t>O 1o mês do curso será considerado como sendo o mês de assinatura do convênio.</t>
        </r>
      </text>
    </comment>
    <comment ref="B266" authorId="0" shapeId="0" xr:uid="{00000000-0006-0000-0600-0000B3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6" authorId="0" shapeId="0" xr:uid="{00000000-0006-0000-0600-0000B4010000}">
      <text>
        <r>
          <rPr>
            <sz val="9"/>
            <color indexed="81"/>
            <rFont val="Tahoma"/>
            <family val="2"/>
          </rPr>
          <t>Carga horária que este docente UFPE irá ministrar nesta disciplina.</t>
        </r>
      </text>
    </comment>
    <comment ref="J266" authorId="0" shapeId="0" xr:uid="{00000000-0006-0000-0600-0000B5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6" authorId="0" shapeId="0" xr:uid="{00000000-0006-0000-0600-0000B6010000}">
      <text>
        <r>
          <rPr>
            <sz val="9"/>
            <color indexed="81"/>
            <rFont val="Tahoma"/>
            <family val="2"/>
          </rPr>
          <t>Carga horária que este docente Externo irá ministrar nesta disciplina.</t>
        </r>
      </text>
    </comment>
    <comment ref="B267" authorId="0" shapeId="0" xr:uid="{00000000-0006-0000-0600-0000B7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 authorId="0" shapeId="0" xr:uid="{00000000-0006-0000-0600-0000B8010000}">
      <text>
        <r>
          <rPr>
            <sz val="9"/>
            <color indexed="81"/>
            <rFont val="Tahoma"/>
            <family val="2"/>
          </rPr>
          <t>Carga horária que este docente UFPE irá ministrar nesta disciplina.</t>
        </r>
      </text>
    </comment>
    <comment ref="J267" authorId="0" shapeId="0" xr:uid="{00000000-0006-0000-0600-0000B9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 authorId="0" shapeId="0" xr:uid="{00000000-0006-0000-0600-0000BA010000}">
      <text>
        <r>
          <rPr>
            <sz val="9"/>
            <color indexed="81"/>
            <rFont val="Tahoma"/>
            <family val="2"/>
          </rPr>
          <t>Carga horária que este docente Externo irá ministrar nesta disciplina.</t>
        </r>
      </text>
    </comment>
    <comment ref="B268" authorId="0" shapeId="0" xr:uid="{00000000-0006-0000-0600-0000BB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8" authorId="0" shapeId="0" xr:uid="{00000000-0006-0000-0600-0000BC010000}">
      <text>
        <r>
          <rPr>
            <sz val="9"/>
            <color indexed="81"/>
            <rFont val="Tahoma"/>
            <family val="2"/>
          </rPr>
          <t>Carga horária que este docente UFPE irá ministrar nesta disciplina.</t>
        </r>
      </text>
    </comment>
    <comment ref="J268" authorId="0" shapeId="0" xr:uid="{00000000-0006-0000-0600-0000BD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8" authorId="0" shapeId="0" xr:uid="{00000000-0006-0000-0600-0000BE010000}">
      <text>
        <r>
          <rPr>
            <sz val="9"/>
            <color indexed="81"/>
            <rFont val="Tahoma"/>
            <family val="2"/>
          </rPr>
          <t>Carga horária que este docente Externo irá ministrar nesta disciplina.</t>
        </r>
      </text>
    </comment>
    <comment ref="B269" authorId="0" shapeId="0" xr:uid="{00000000-0006-0000-0600-0000BF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 authorId="0" shapeId="0" xr:uid="{00000000-0006-0000-0600-0000C0010000}">
      <text>
        <r>
          <rPr>
            <sz val="9"/>
            <color indexed="81"/>
            <rFont val="Tahoma"/>
            <family val="2"/>
          </rPr>
          <t>Carga horária que este docente UFPE irá ministrar nesta disciplina.</t>
        </r>
      </text>
    </comment>
    <comment ref="J269" authorId="0" shapeId="0" xr:uid="{00000000-0006-0000-0600-0000C1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 authorId="0" shapeId="0" xr:uid="{00000000-0006-0000-0600-0000C2010000}">
      <text>
        <r>
          <rPr>
            <sz val="9"/>
            <color indexed="81"/>
            <rFont val="Tahoma"/>
            <family val="2"/>
          </rPr>
          <t>Carga horária que este docente Externo irá ministrar nesta disciplina.</t>
        </r>
      </text>
    </comment>
    <comment ref="B270" authorId="0" shapeId="0" xr:uid="{00000000-0006-0000-0600-0000C3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0" authorId="0" shapeId="0" xr:uid="{00000000-0006-0000-0600-0000C4010000}">
      <text>
        <r>
          <rPr>
            <sz val="9"/>
            <color indexed="81"/>
            <rFont val="Tahoma"/>
            <family val="2"/>
          </rPr>
          <t>Carga horária que este docente UFPE irá ministrar nesta disciplina.</t>
        </r>
      </text>
    </comment>
    <comment ref="J270" authorId="0" shapeId="0" xr:uid="{00000000-0006-0000-0600-0000C5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0" authorId="0" shapeId="0" xr:uid="{00000000-0006-0000-0600-0000C6010000}">
      <text>
        <r>
          <rPr>
            <sz val="9"/>
            <color indexed="81"/>
            <rFont val="Tahoma"/>
            <family val="2"/>
          </rPr>
          <t>Carga horária que este docente Externo irá ministrar nesta disciplina.</t>
        </r>
      </text>
    </comment>
    <comment ref="B271" authorId="0" shapeId="0" xr:uid="{00000000-0006-0000-0600-0000C7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 authorId="0" shapeId="0" xr:uid="{00000000-0006-0000-0600-0000C8010000}">
      <text>
        <r>
          <rPr>
            <sz val="9"/>
            <color indexed="81"/>
            <rFont val="Tahoma"/>
            <family val="2"/>
          </rPr>
          <t>Carga horária que este docente UFPE irá ministrar nesta disciplina.</t>
        </r>
      </text>
    </comment>
    <comment ref="J271" authorId="0" shapeId="0" xr:uid="{00000000-0006-0000-0600-0000C9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 authorId="0" shapeId="0" xr:uid="{00000000-0006-0000-0600-0000CA010000}">
      <text>
        <r>
          <rPr>
            <sz val="9"/>
            <color indexed="81"/>
            <rFont val="Tahoma"/>
            <family val="2"/>
          </rPr>
          <t>Carga horária que este docente Externo irá ministrar nesta disciplina.</t>
        </r>
      </text>
    </comment>
    <comment ref="B272" authorId="0" shapeId="0" xr:uid="{00000000-0006-0000-0600-0000CB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2" authorId="0" shapeId="0" xr:uid="{00000000-0006-0000-0600-0000CC010000}">
      <text>
        <r>
          <rPr>
            <sz val="9"/>
            <color indexed="81"/>
            <rFont val="Tahoma"/>
            <family val="2"/>
          </rPr>
          <t>Carga horária que este docente UFPE irá ministrar nesta disciplina.</t>
        </r>
      </text>
    </comment>
    <comment ref="J272" authorId="0" shapeId="0" xr:uid="{00000000-0006-0000-0600-0000CD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2" authorId="0" shapeId="0" xr:uid="{00000000-0006-0000-0600-0000CE010000}">
      <text>
        <r>
          <rPr>
            <sz val="9"/>
            <color indexed="81"/>
            <rFont val="Tahoma"/>
            <family val="2"/>
          </rPr>
          <t>Carga horária que este docente Externo irá ministrar nesta disciplina.</t>
        </r>
      </text>
    </comment>
    <comment ref="B273" authorId="0" shapeId="0" xr:uid="{00000000-0006-0000-0600-0000CF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3" authorId="0" shapeId="0" xr:uid="{00000000-0006-0000-0600-0000D0010000}">
      <text>
        <r>
          <rPr>
            <sz val="9"/>
            <color indexed="81"/>
            <rFont val="Tahoma"/>
            <family val="2"/>
          </rPr>
          <t>Carga horária que este docente UFPE irá ministrar nesta disciplina.</t>
        </r>
      </text>
    </comment>
    <comment ref="J273" authorId="0" shapeId="0" xr:uid="{00000000-0006-0000-0600-0000D1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3" authorId="0" shapeId="0" xr:uid="{00000000-0006-0000-0600-0000D2010000}">
      <text>
        <r>
          <rPr>
            <sz val="9"/>
            <color indexed="81"/>
            <rFont val="Tahoma"/>
            <family val="2"/>
          </rPr>
          <t>Carga horária que este docente Externo irá ministrar nesta disciplina.</t>
        </r>
      </text>
    </comment>
    <comment ref="B274" authorId="0" shapeId="0" xr:uid="{00000000-0006-0000-0600-0000D3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 authorId="0" shapeId="0" xr:uid="{00000000-0006-0000-0600-0000D4010000}">
      <text>
        <r>
          <rPr>
            <sz val="9"/>
            <color indexed="81"/>
            <rFont val="Tahoma"/>
            <family val="2"/>
          </rPr>
          <t>Carga horária que este docente UFPE irá ministrar nesta disciplina.</t>
        </r>
      </text>
    </comment>
    <comment ref="J274" authorId="0" shapeId="0" xr:uid="{00000000-0006-0000-0600-0000D5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 authorId="0" shapeId="0" xr:uid="{00000000-0006-0000-0600-0000D6010000}">
      <text>
        <r>
          <rPr>
            <sz val="9"/>
            <color indexed="81"/>
            <rFont val="Tahoma"/>
            <family val="2"/>
          </rPr>
          <t>Carga horária que este docente Externo irá ministrar nesta disciplina.</t>
        </r>
      </text>
    </comment>
    <comment ref="B275" authorId="0" shapeId="0" xr:uid="{00000000-0006-0000-0600-0000D7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5" authorId="0" shapeId="0" xr:uid="{00000000-0006-0000-0600-0000D8010000}">
      <text>
        <r>
          <rPr>
            <sz val="9"/>
            <color indexed="81"/>
            <rFont val="Tahoma"/>
            <family val="2"/>
          </rPr>
          <t>Carga horária que este docente UFPE irá ministrar nesta disciplina.</t>
        </r>
      </text>
    </comment>
    <comment ref="J275" authorId="0" shapeId="0" xr:uid="{00000000-0006-0000-0600-0000D9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5" authorId="0" shapeId="0" xr:uid="{00000000-0006-0000-0600-0000DA010000}">
      <text>
        <r>
          <rPr>
            <sz val="9"/>
            <color indexed="81"/>
            <rFont val="Tahoma"/>
            <family val="2"/>
          </rPr>
          <t>Carga horária que este docente Externo irá ministrar nesta disciplina.</t>
        </r>
      </text>
    </comment>
    <comment ref="F280" authorId="0" shapeId="0" xr:uid="{00000000-0006-0000-0600-0000DB010000}">
      <text>
        <r>
          <rPr>
            <b/>
            <sz val="9"/>
            <color indexed="81"/>
            <rFont val="Tahoma"/>
            <family val="2"/>
          </rPr>
          <t>A carga horária da disciplina é a soma das cargas horárias de cada docente desta disciplina</t>
        </r>
      </text>
    </comment>
    <comment ref="F281" authorId="0" shapeId="0" xr:uid="{00000000-0006-0000-0600-0000DC010000}">
      <text>
        <r>
          <rPr>
            <b/>
            <sz val="9"/>
            <color indexed="81"/>
            <rFont val="Tahoma"/>
            <family val="2"/>
          </rPr>
          <t>Crédito = Carga horária / 15</t>
        </r>
      </text>
    </comment>
    <comment ref="C284" authorId="0" shapeId="0" xr:uid="{00000000-0006-0000-0600-0000DD010000}">
      <text>
        <r>
          <rPr>
            <sz val="9"/>
            <color indexed="81"/>
            <rFont val="Segoe UI"/>
            <family val="2"/>
          </rPr>
          <t>O 1o mês do curso será considerado como sendo o mês de assinatura do convênio.</t>
        </r>
      </text>
    </comment>
    <comment ref="B290" authorId="0" shapeId="0" xr:uid="{00000000-0006-0000-0600-0000DE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0" authorId="0" shapeId="0" xr:uid="{00000000-0006-0000-0600-0000DF010000}">
      <text>
        <r>
          <rPr>
            <sz val="9"/>
            <color indexed="81"/>
            <rFont val="Tahoma"/>
            <family val="2"/>
          </rPr>
          <t>Carga horária que este docente UFPE irá ministrar nesta disciplina.</t>
        </r>
      </text>
    </comment>
    <comment ref="J290" authorId="0" shapeId="0" xr:uid="{00000000-0006-0000-0600-0000E0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0" authorId="0" shapeId="0" xr:uid="{00000000-0006-0000-0600-0000E1010000}">
      <text>
        <r>
          <rPr>
            <sz val="9"/>
            <color indexed="81"/>
            <rFont val="Tahoma"/>
            <family val="2"/>
          </rPr>
          <t>Carga horária que este docente Externo irá ministrar nesta disciplina.</t>
        </r>
      </text>
    </comment>
    <comment ref="B291" authorId="0" shapeId="0" xr:uid="{00000000-0006-0000-0600-0000E2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 authorId="0" shapeId="0" xr:uid="{00000000-0006-0000-0600-0000E3010000}">
      <text>
        <r>
          <rPr>
            <sz val="9"/>
            <color indexed="81"/>
            <rFont val="Tahoma"/>
            <family val="2"/>
          </rPr>
          <t>Carga horária que este docente UFPE irá ministrar nesta disciplina.</t>
        </r>
      </text>
    </comment>
    <comment ref="J291" authorId="0" shapeId="0" xr:uid="{00000000-0006-0000-0600-0000E4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 authorId="0" shapeId="0" xr:uid="{00000000-0006-0000-0600-0000E5010000}">
      <text>
        <r>
          <rPr>
            <sz val="9"/>
            <color indexed="81"/>
            <rFont val="Tahoma"/>
            <family val="2"/>
          </rPr>
          <t>Carga horária que este docente Externo irá ministrar nesta disciplina.</t>
        </r>
      </text>
    </comment>
    <comment ref="B292" authorId="0" shapeId="0" xr:uid="{00000000-0006-0000-0600-0000E6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2" authorId="0" shapeId="0" xr:uid="{00000000-0006-0000-0600-0000E7010000}">
      <text>
        <r>
          <rPr>
            <sz val="9"/>
            <color indexed="81"/>
            <rFont val="Tahoma"/>
            <family val="2"/>
          </rPr>
          <t>Carga horária que este docente UFPE irá ministrar nesta disciplina.</t>
        </r>
      </text>
    </comment>
    <comment ref="J292" authorId="0" shapeId="0" xr:uid="{00000000-0006-0000-0600-0000E8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2" authorId="0" shapeId="0" xr:uid="{00000000-0006-0000-0600-0000E9010000}">
      <text>
        <r>
          <rPr>
            <sz val="9"/>
            <color indexed="81"/>
            <rFont val="Tahoma"/>
            <family val="2"/>
          </rPr>
          <t>Carga horária que este docente Externo irá ministrar nesta disciplina.</t>
        </r>
      </text>
    </comment>
    <comment ref="B293" authorId="0" shapeId="0" xr:uid="{00000000-0006-0000-0600-0000EA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 authorId="0" shapeId="0" xr:uid="{00000000-0006-0000-0600-0000EB010000}">
      <text>
        <r>
          <rPr>
            <sz val="9"/>
            <color indexed="81"/>
            <rFont val="Tahoma"/>
            <family val="2"/>
          </rPr>
          <t>Carga horária que este docente UFPE irá ministrar nesta disciplina.</t>
        </r>
      </text>
    </comment>
    <comment ref="J293" authorId="0" shapeId="0" xr:uid="{00000000-0006-0000-0600-0000EC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 authorId="0" shapeId="0" xr:uid="{00000000-0006-0000-0600-0000ED010000}">
      <text>
        <r>
          <rPr>
            <sz val="9"/>
            <color indexed="81"/>
            <rFont val="Tahoma"/>
            <family val="2"/>
          </rPr>
          <t>Carga horária que este docente Externo irá ministrar nesta disciplina.</t>
        </r>
      </text>
    </comment>
    <comment ref="B294" authorId="0" shapeId="0" xr:uid="{00000000-0006-0000-0600-0000EE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4" authorId="0" shapeId="0" xr:uid="{00000000-0006-0000-0600-0000EF010000}">
      <text>
        <r>
          <rPr>
            <sz val="9"/>
            <color indexed="81"/>
            <rFont val="Tahoma"/>
            <family val="2"/>
          </rPr>
          <t>Carga horária que este docente UFPE irá ministrar nesta disciplina.</t>
        </r>
      </text>
    </comment>
    <comment ref="J294" authorId="0" shapeId="0" xr:uid="{00000000-0006-0000-0600-0000F0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4" authorId="0" shapeId="0" xr:uid="{00000000-0006-0000-0600-0000F1010000}">
      <text>
        <r>
          <rPr>
            <sz val="9"/>
            <color indexed="81"/>
            <rFont val="Tahoma"/>
            <family val="2"/>
          </rPr>
          <t>Carga horária que este docente Externo irá ministrar nesta disciplina.</t>
        </r>
      </text>
    </comment>
    <comment ref="B295" authorId="0" shapeId="0" xr:uid="{00000000-0006-0000-0600-0000F2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 authorId="0" shapeId="0" xr:uid="{00000000-0006-0000-0600-0000F3010000}">
      <text>
        <r>
          <rPr>
            <sz val="9"/>
            <color indexed="81"/>
            <rFont val="Tahoma"/>
            <family val="2"/>
          </rPr>
          <t>Carga horária que este docente UFPE irá ministrar nesta disciplina.</t>
        </r>
      </text>
    </comment>
    <comment ref="J295" authorId="0" shapeId="0" xr:uid="{00000000-0006-0000-0600-0000F4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 authorId="0" shapeId="0" xr:uid="{00000000-0006-0000-0600-0000F5010000}">
      <text>
        <r>
          <rPr>
            <sz val="9"/>
            <color indexed="81"/>
            <rFont val="Tahoma"/>
            <family val="2"/>
          </rPr>
          <t>Carga horária que este docente Externo irá ministrar nesta disciplina.</t>
        </r>
      </text>
    </comment>
    <comment ref="B296" authorId="0" shapeId="0" xr:uid="{00000000-0006-0000-0600-0000F6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6" authorId="0" shapeId="0" xr:uid="{00000000-0006-0000-0600-0000F7010000}">
      <text>
        <r>
          <rPr>
            <sz val="9"/>
            <color indexed="81"/>
            <rFont val="Tahoma"/>
            <family val="2"/>
          </rPr>
          <t>Carga horária que este docente UFPE irá ministrar nesta disciplina.</t>
        </r>
      </text>
    </comment>
    <comment ref="J296" authorId="0" shapeId="0" xr:uid="{00000000-0006-0000-0600-0000F8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6" authorId="0" shapeId="0" xr:uid="{00000000-0006-0000-0600-0000F9010000}">
      <text>
        <r>
          <rPr>
            <sz val="9"/>
            <color indexed="81"/>
            <rFont val="Tahoma"/>
            <family val="2"/>
          </rPr>
          <t>Carga horária que este docente Externo irá ministrar nesta disciplina.</t>
        </r>
      </text>
    </comment>
    <comment ref="B297" authorId="0" shapeId="0" xr:uid="{00000000-0006-0000-0600-0000FA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7" authorId="0" shapeId="0" xr:uid="{00000000-0006-0000-0600-0000FB010000}">
      <text>
        <r>
          <rPr>
            <sz val="9"/>
            <color indexed="81"/>
            <rFont val="Tahoma"/>
            <family val="2"/>
          </rPr>
          <t>Carga horária que este docente UFPE irá ministrar nesta disciplina.</t>
        </r>
      </text>
    </comment>
    <comment ref="J297" authorId="0" shapeId="0" xr:uid="{00000000-0006-0000-0600-0000FC0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7" authorId="0" shapeId="0" xr:uid="{00000000-0006-0000-0600-0000FD010000}">
      <text>
        <r>
          <rPr>
            <sz val="9"/>
            <color indexed="81"/>
            <rFont val="Tahoma"/>
            <family val="2"/>
          </rPr>
          <t>Carga horária que este docente Externo irá ministrar nesta disciplina.</t>
        </r>
      </text>
    </comment>
    <comment ref="B298" authorId="0" shapeId="0" xr:uid="{00000000-0006-0000-0600-0000FE0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 authorId="0" shapeId="0" xr:uid="{00000000-0006-0000-0600-0000FF010000}">
      <text>
        <r>
          <rPr>
            <sz val="9"/>
            <color indexed="81"/>
            <rFont val="Tahoma"/>
            <family val="2"/>
          </rPr>
          <t>Carga horária que este docente UFPE irá ministrar nesta disciplina.</t>
        </r>
      </text>
    </comment>
    <comment ref="J298" authorId="0" shapeId="0" xr:uid="{00000000-0006-0000-0600-000000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 authorId="0" shapeId="0" xr:uid="{00000000-0006-0000-0600-000001020000}">
      <text>
        <r>
          <rPr>
            <sz val="9"/>
            <color indexed="81"/>
            <rFont val="Tahoma"/>
            <family val="2"/>
          </rPr>
          <t>Carga horária que este docente Externo irá ministrar nesta disciplina.</t>
        </r>
      </text>
    </comment>
    <comment ref="B299" authorId="0" shapeId="0" xr:uid="{00000000-0006-0000-0600-000002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9" authorId="0" shapeId="0" xr:uid="{00000000-0006-0000-0600-000003020000}">
      <text>
        <r>
          <rPr>
            <sz val="9"/>
            <color indexed="81"/>
            <rFont val="Tahoma"/>
            <family val="2"/>
          </rPr>
          <t>Carga horária que este docente UFPE irá ministrar nesta disciplina.</t>
        </r>
      </text>
    </comment>
    <comment ref="J299" authorId="0" shapeId="0" xr:uid="{00000000-0006-0000-0600-000004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9" authorId="0" shapeId="0" xr:uid="{00000000-0006-0000-0600-000005020000}">
      <text>
        <r>
          <rPr>
            <sz val="9"/>
            <color indexed="81"/>
            <rFont val="Tahoma"/>
            <family val="2"/>
          </rPr>
          <t>Carga horária que este docente Externo irá ministrar nesta disciplina.</t>
        </r>
      </text>
    </comment>
    <comment ref="F304" authorId="0" shapeId="0" xr:uid="{00000000-0006-0000-0600-000006020000}">
      <text>
        <r>
          <rPr>
            <b/>
            <sz val="9"/>
            <color indexed="81"/>
            <rFont val="Tahoma"/>
            <family val="2"/>
          </rPr>
          <t>A carga horária da disciplina é a soma das cargas horárias de cada docente desta disciplina</t>
        </r>
      </text>
    </comment>
    <comment ref="F305" authorId="0" shapeId="0" xr:uid="{00000000-0006-0000-0600-000007020000}">
      <text>
        <r>
          <rPr>
            <b/>
            <sz val="9"/>
            <color indexed="81"/>
            <rFont val="Tahoma"/>
            <family val="2"/>
          </rPr>
          <t>Crédito = Carga horária / 15</t>
        </r>
      </text>
    </comment>
    <comment ref="C308" authorId="0" shapeId="0" xr:uid="{00000000-0006-0000-0600-000008020000}">
      <text>
        <r>
          <rPr>
            <sz val="9"/>
            <color indexed="81"/>
            <rFont val="Segoe UI"/>
            <family val="2"/>
          </rPr>
          <t>O 1o mês do curso será considerado como sendo o mês de assinatura do convênio.</t>
        </r>
      </text>
    </comment>
    <comment ref="B314" authorId="0" shapeId="0" xr:uid="{00000000-0006-0000-0600-000009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4" authorId="0" shapeId="0" xr:uid="{00000000-0006-0000-0600-00000A020000}">
      <text>
        <r>
          <rPr>
            <sz val="9"/>
            <color indexed="81"/>
            <rFont val="Tahoma"/>
            <family val="2"/>
          </rPr>
          <t>Carga horária que este docente UFPE irá ministrar nesta disciplina.</t>
        </r>
      </text>
    </comment>
    <comment ref="J314" authorId="0" shapeId="0" xr:uid="{00000000-0006-0000-0600-00000B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4" authorId="0" shapeId="0" xr:uid="{00000000-0006-0000-0600-00000C020000}">
      <text>
        <r>
          <rPr>
            <sz val="9"/>
            <color indexed="81"/>
            <rFont val="Tahoma"/>
            <family val="2"/>
          </rPr>
          <t>Carga horária que este docente Externo irá ministrar nesta disciplina.</t>
        </r>
      </text>
    </comment>
    <comment ref="B315" authorId="0" shapeId="0" xr:uid="{00000000-0006-0000-0600-00000D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5" authorId="0" shapeId="0" xr:uid="{00000000-0006-0000-0600-00000E020000}">
      <text>
        <r>
          <rPr>
            <sz val="9"/>
            <color indexed="81"/>
            <rFont val="Tahoma"/>
            <family val="2"/>
          </rPr>
          <t>Carga horária que este docente UFPE irá ministrar nesta disciplina.</t>
        </r>
      </text>
    </comment>
    <comment ref="J315" authorId="0" shapeId="0" xr:uid="{00000000-0006-0000-0600-00000F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5" authorId="0" shapeId="0" xr:uid="{00000000-0006-0000-0600-000010020000}">
      <text>
        <r>
          <rPr>
            <sz val="9"/>
            <color indexed="81"/>
            <rFont val="Tahoma"/>
            <family val="2"/>
          </rPr>
          <t>Carga horária que este docente Externo irá ministrar nesta disciplina.</t>
        </r>
      </text>
    </comment>
    <comment ref="B316" authorId="0" shapeId="0" xr:uid="{00000000-0006-0000-0600-000011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6" authorId="0" shapeId="0" xr:uid="{00000000-0006-0000-0600-000012020000}">
      <text>
        <r>
          <rPr>
            <sz val="9"/>
            <color indexed="81"/>
            <rFont val="Tahoma"/>
            <family val="2"/>
          </rPr>
          <t>Carga horária que este docente UFPE irá ministrar nesta disciplina.</t>
        </r>
      </text>
    </comment>
    <comment ref="J316" authorId="0" shapeId="0" xr:uid="{00000000-0006-0000-0600-000013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6" authorId="0" shapeId="0" xr:uid="{00000000-0006-0000-0600-000014020000}">
      <text>
        <r>
          <rPr>
            <sz val="9"/>
            <color indexed="81"/>
            <rFont val="Tahoma"/>
            <family val="2"/>
          </rPr>
          <t>Carga horária que este docente Externo irá ministrar nesta disciplina.</t>
        </r>
      </text>
    </comment>
    <comment ref="B317" authorId="0" shapeId="0" xr:uid="{00000000-0006-0000-0600-000015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7" authorId="0" shapeId="0" xr:uid="{00000000-0006-0000-0600-000016020000}">
      <text>
        <r>
          <rPr>
            <sz val="9"/>
            <color indexed="81"/>
            <rFont val="Tahoma"/>
            <family val="2"/>
          </rPr>
          <t>Carga horária que este docente UFPE irá ministrar nesta disciplina.</t>
        </r>
      </text>
    </comment>
    <comment ref="J317" authorId="0" shapeId="0" xr:uid="{00000000-0006-0000-0600-000017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7" authorId="0" shapeId="0" xr:uid="{00000000-0006-0000-0600-000018020000}">
      <text>
        <r>
          <rPr>
            <sz val="9"/>
            <color indexed="81"/>
            <rFont val="Tahoma"/>
            <family val="2"/>
          </rPr>
          <t>Carga horária que este docente Externo irá ministrar nesta disciplina.</t>
        </r>
      </text>
    </comment>
    <comment ref="B318" authorId="0" shapeId="0" xr:uid="{00000000-0006-0000-0600-000019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8" authorId="0" shapeId="0" xr:uid="{00000000-0006-0000-0600-00001A020000}">
      <text>
        <r>
          <rPr>
            <sz val="9"/>
            <color indexed="81"/>
            <rFont val="Tahoma"/>
            <family val="2"/>
          </rPr>
          <t>Carga horária que este docente UFPE irá ministrar nesta disciplina.</t>
        </r>
      </text>
    </comment>
    <comment ref="J318" authorId="0" shapeId="0" xr:uid="{00000000-0006-0000-0600-00001B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8" authorId="0" shapeId="0" xr:uid="{00000000-0006-0000-0600-00001C020000}">
      <text>
        <r>
          <rPr>
            <sz val="9"/>
            <color indexed="81"/>
            <rFont val="Tahoma"/>
            <family val="2"/>
          </rPr>
          <t>Carga horária que este docente Externo irá ministrar nesta disciplina.</t>
        </r>
      </text>
    </comment>
    <comment ref="B319" authorId="0" shapeId="0" xr:uid="{00000000-0006-0000-0600-00001D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19" authorId="0" shapeId="0" xr:uid="{00000000-0006-0000-0600-00001E020000}">
      <text>
        <r>
          <rPr>
            <sz val="9"/>
            <color indexed="81"/>
            <rFont val="Tahoma"/>
            <family val="2"/>
          </rPr>
          <t>Carga horária que este docente UFPE irá ministrar nesta disciplina.</t>
        </r>
      </text>
    </comment>
    <comment ref="J319" authorId="0" shapeId="0" xr:uid="{00000000-0006-0000-0600-00001F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19" authorId="0" shapeId="0" xr:uid="{00000000-0006-0000-0600-000020020000}">
      <text>
        <r>
          <rPr>
            <sz val="9"/>
            <color indexed="81"/>
            <rFont val="Tahoma"/>
            <family val="2"/>
          </rPr>
          <t>Carga horária que este docente Externo irá ministrar nesta disciplina.</t>
        </r>
      </text>
    </comment>
    <comment ref="B320" authorId="0" shapeId="0" xr:uid="{00000000-0006-0000-0600-000021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20" authorId="0" shapeId="0" xr:uid="{00000000-0006-0000-0600-000022020000}">
      <text>
        <r>
          <rPr>
            <sz val="9"/>
            <color indexed="81"/>
            <rFont val="Tahoma"/>
            <family val="2"/>
          </rPr>
          <t>Carga horária que este docente UFPE irá ministrar nesta disciplina.</t>
        </r>
      </text>
    </comment>
    <comment ref="J320" authorId="0" shapeId="0" xr:uid="{00000000-0006-0000-0600-000023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20" authorId="0" shapeId="0" xr:uid="{00000000-0006-0000-0600-000024020000}">
      <text>
        <r>
          <rPr>
            <sz val="9"/>
            <color indexed="81"/>
            <rFont val="Tahoma"/>
            <family val="2"/>
          </rPr>
          <t>Carga horária que este docente Externo irá ministrar nesta disciplina.</t>
        </r>
      </text>
    </comment>
    <comment ref="B321" authorId="0" shapeId="0" xr:uid="{00000000-0006-0000-0600-000025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21" authorId="0" shapeId="0" xr:uid="{00000000-0006-0000-0600-000026020000}">
      <text>
        <r>
          <rPr>
            <sz val="9"/>
            <color indexed="81"/>
            <rFont val="Tahoma"/>
            <family val="2"/>
          </rPr>
          <t>Carga horária que este docente UFPE irá ministrar nesta disciplina.</t>
        </r>
      </text>
    </comment>
    <comment ref="J321" authorId="0" shapeId="0" xr:uid="{00000000-0006-0000-0600-000027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21" authorId="0" shapeId="0" xr:uid="{00000000-0006-0000-0600-000028020000}">
      <text>
        <r>
          <rPr>
            <sz val="9"/>
            <color indexed="81"/>
            <rFont val="Tahoma"/>
            <family val="2"/>
          </rPr>
          <t>Carga horária que este docente Externo irá ministrar nesta disciplina.</t>
        </r>
      </text>
    </comment>
    <comment ref="B322" authorId="0" shapeId="0" xr:uid="{00000000-0006-0000-0600-000029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22" authorId="0" shapeId="0" xr:uid="{00000000-0006-0000-0600-00002A020000}">
      <text>
        <r>
          <rPr>
            <sz val="9"/>
            <color indexed="81"/>
            <rFont val="Tahoma"/>
            <family val="2"/>
          </rPr>
          <t>Carga horária que este docente UFPE irá ministrar nesta disciplina.</t>
        </r>
      </text>
    </comment>
    <comment ref="J322" authorId="0" shapeId="0" xr:uid="{00000000-0006-0000-0600-00002B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22" authorId="0" shapeId="0" xr:uid="{00000000-0006-0000-0600-00002C020000}">
      <text>
        <r>
          <rPr>
            <sz val="9"/>
            <color indexed="81"/>
            <rFont val="Tahoma"/>
            <family val="2"/>
          </rPr>
          <t>Carga horária que este docente Externo irá ministrar nesta disciplina.</t>
        </r>
      </text>
    </comment>
    <comment ref="B323" authorId="0" shapeId="0" xr:uid="{00000000-0006-0000-0600-00002D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23" authorId="0" shapeId="0" xr:uid="{00000000-0006-0000-0600-00002E020000}">
      <text>
        <r>
          <rPr>
            <sz val="9"/>
            <color indexed="81"/>
            <rFont val="Tahoma"/>
            <family val="2"/>
          </rPr>
          <t>Carga horária que este docente UFPE irá ministrar nesta disciplina.</t>
        </r>
      </text>
    </comment>
    <comment ref="J323" authorId="0" shapeId="0" xr:uid="{00000000-0006-0000-0600-00002F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23" authorId="0" shapeId="0" xr:uid="{00000000-0006-0000-0600-000030020000}">
      <text>
        <r>
          <rPr>
            <sz val="9"/>
            <color indexed="81"/>
            <rFont val="Tahoma"/>
            <family val="2"/>
          </rPr>
          <t>Carga horária que este docente Externo irá ministrar nesta disciplina.</t>
        </r>
      </text>
    </comment>
    <comment ref="F328" authorId="0" shapeId="0" xr:uid="{00000000-0006-0000-0600-000031020000}">
      <text>
        <r>
          <rPr>
            <b/>
            <sz val="9"/>
            <color indexed="81"/>
            <rFont val="Tahoma"/>
            <family val="2"/>
          </rPr>
          <t>A carga horária da disciplina é a soma das cargas horárias de cada docente desta disciplina</t>
        </r>
      </text>
    </comment>
    <comment ref="F329" authorId="0" shapeId="0" xr:uid="{00000000-0006-0000-0600-000032020000}">
      <text>
        <r>
          <rPr>
            <b/>
            <sz val="9"/>
            <color indexed="81"/>
            <rFont val="Tahoma"/>
            <family val="2"/>
          </rPr>
          <t>Crédito = Carga horária / 15</t>
        </r>
      </text>
    </comment>
    <comment ref="C332" authorId="0" shapeId="0" xr:uid="{00000000-0006-0000-0600-000033020000}">
      <text>
        <r>
          <rPr>
            <sz val="9"/>
            <color indexed="81"/>
            <rFont val="Segoe UI"/>
            <family val="2"/>
          </rPr>
          <t>O 1o mês do curso será considerado como sendo o mês de assinatura do convênio.</t>
        </r>
      </text>
    </comment>
    <comment ref="B338" authorId="0" shapeId="0" xr:uid="{00000000-0006-0000-0600-000034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38" authorId="0" shapeId="0" xr:uid="{00000000-0006-0000-0600-000035020000}">
      <text>
        <r>
          <rPr>
            <sz val="9"/>
            <color indexed="81"/>
            <rFont val="Tahoma"/>
            <family val="2"/>
          </rPr>
          <t>Carga horária que este docente UFPE irá ministrar nesta disciplina.</t>
        </r>
      </text>
    </comment>
    <comment ref="J338" authorId="0" shapeId="0" xr:uid="{00000000-0006-0000-0600-000036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38" authorId="0" shapeId="0" xr:uid="{00000000-0006-0000-0600-000037020000}">
      <text>
        <r>
          <rPr>
            <sz val="9"/>
            <color indexed="81"/>
            <rFont val="Tahoma"/>
            <family val="2"/>
          </rPr>
          <t>Carga horária que este docente Externo irá ministrar nesta disciplina.</t>
        </r>
      </text>
    </comment>
    <comment ref="B339" authorId="0" shapeId="0" xr:uid="{00000000-0006-0000-0600-000038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39" authorId="0" shapeId="0" xr:uid="{00000000-0006-0000-0600-000039020000}">
      <text>
        <r>
          <rPr>
            <sz val="9"/>
            <color indexed="81"/>
            <rFont val="Tahoma"/>
            <family val="2"/>
          </rPr>
          <t>Carga horária que este docente UFPE irá ministrar nesta disciplina.</t>
        </r>
      </text>
    </comment>
    <comment ref="J339" authorId="0" shapeId="0" xr:uid="{00000000-0006-0000-0600-00003A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39" authorId="0" shapeId="0" xr:uid="{00000000-0006-0000-0600-00003B020000}">
      <text>
        <r>
          <rPr>
            <sz val="9"/>
            <color indexed="81"/>
            <rFont val="Tahoma"/>
            <family val="2"/>
          </rPr>
          <t>Carga horária que este docente Externo irá ministrar nesta disciplina.</t>
        </r>
      </text>
    </comment>
    <comment ref="B340" authorId="0" shapeId="0" xr:uid="{00000000-0006-0000-0600-00003C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0" authorId="0" shapeId="0" xr:uid="{00000000-0006-0000-0600-00003D020000}">
      <text>
        <r>
          <rPr>
            <sz val="9"/>
            <color indexed="81"/>
            <rFont val="Tahoma"/>
            <family val="2"/>
          </rPr>
          <t>Carga horária que este docente UFPE irá ministrar nesta disciplina.</t>
        </r>
      </text>
    </comment>
    <comment ref="J340" authorId="0" shapeId="0" xr:uid="{00000000-0006-0000-0600-00003E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0" authorId="0" shapeId="0" xr:uid="{00000000-0006-0000-0600-00003F020000}">
      <text>
        <r>
          <rPr>
            <sz val="9"/>
            <color indexed="81"/>
            <rFont val="Tahoma"/>
            <family val="2"/>
          </rPr>
          <t>Carga horária que este docente Externo irá ministrar nesta disciplina.</t>
        </r>
      </text>
    </comment>
    <comment ref="B341" authorId="0" shapeId="0" xr:uid="{00000000-0006-0000-0600-000040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1" authorId="0" shapeId="0" xr:uid="{00000000-0006-0000-0600-000041020000}">
      <text>
        <r>
          <rPr>
            <sz val="9"/>
            <color indexed="81"/>
            <rFont val="Tahoma"/>
            <family val="2"/>
          </rPr>
          <t>Carga horária que este docente UFPE irá ministrar nesta disciplina.</t>
        </r>
      </text>
    </comment>
    <comment ref="J341" authorId="0" shapeId="0" xr:uid="{00000000-0006-0000-0600-000042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1" authorId="0" shapeId="0" xr:uid="{00000000-0006-0000-0600-000043020000}">
      <text>
        <r>
          <rPr>
            <sz val="9"/>
            <color indexed="81"/>
            <rFont val="Tahoma"/>
            <family val="2"/>
          </rPr>
          <t>Carga horária que este docente Externo irá ministrar nesta disciplina.</t>
        </r>
      </text>
    </comment>
    <comment ref="B342" authorId="0" shapeId="0" xr:uid="{00000000-0006-0000-0600-000044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2" authorId="0" shapeId="0" xr:uid="{00000000-0006-0000-0600-000045020000}">
      <text>
        <r>
          <rPr>
            <sz val="9"/>
            <color indexed="81"/>
            <rFont val="Tahoma"/>
            <family val="2"/>
          </rPr>
          <t>Carga horária que este docente UFPE irá ministrar nesta disciplina.</t>
        </r>
      </text>
    </comment>
    <comment ref="J342" authorId="0" shapeId="0" xr:uid="{00000000-0006-0000-0600-000046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2" authorId="0" shapeId="0" xr:uid="{00000000-0006-0000-0600-000047020000}">
      <text>
        <r>
          <rPr>
            <sz val="9"/>
            <color indexed="81"/>
            <rFont val="Tahoma"/>
            <family val="2"/>
          </rPr>
          <t>Carga horária que este docente Externo irá ministrar nesta disciplina.</t>
        </r>
      </text>
    </comment>
    <comment ref="B343" authorId="0" shapeId="0" xr:uid="{00000000-0006-0000-0600-000048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3" authorId="0" shapeId="0" xr:uid="{00000000-0006-0000-0600-000049020000}">
      <text>
        <r>
          <rPr>
            <sz val="9"/>
            <color indexed="81"/>
            <rFont val="Tahoma"/>
            <family val="2"/>
          </rPr>
          <t>Carga horária que este docente UFPE irá ministrar nesta disciplina.</t>
        </r>
      </text>
    </comment>
    <comment ref="J343" authorId="0" shapeId="0" xr:uid="{00000000-0006-0000-0600-00004A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3" authorId="0" shapeId="0" xr:uid="{00000000-0006-0000-0600-00004B020000}">
      <text>
        <r>
          <rPr>
            <sz val="9"/>
            <color indexed="81"/>
            <rFont val="Tahoma"/>
            <family val="2"/>
          </rPr>
          <t>Carga horária que este docente Externo irá ministrar nesta disciplina.</t>
        </r>
      </text>
    </comment>
    <comment ref="B344" authorId="0" shapeId="0" xr:uid="{00000000-0006-0000-0600-00004C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4" authorId="0" shapeId="0" xr:uid="{00000000-0006-0000-0600-00004D020000}">
      <text>
        <r>
          <rPr>
            <sz val="9"/>
            <color indexed="81"/>
            <rFont val="Tahoma"/>
            <family val="2"/>
          </rPr>
          <t>Carga horária que este docente UFPE irá ministrar nesta disciplina.</t>
        </r>
      </text>
    </comment>
    <comment ref="J344" authorId="0" shapeId="0" xr:uid="{00000000-0006-0000-0600-00004E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4" authorId="0" shapeId="0" xr:uid="{00000000-0006-0000-0600-00004F020000}">
      <text>
        <r>
          <rPr>
            <sz val="9"/>
            <color indexed="81"/>
            <rFont val="Tahoma"/>
            <family val="2"/>
          </rPr>
          <t>Carga horária que este docente Externo irá ministrar nesta disciplina.</t>
        </r>
      </text>
    </comment>
    <comment ref="B345" authorId="0" shapeId="0" xr:uid="{00000000-0006-0000-0600-000050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5" authorId="0" shapeId="0" xr:uid="{00000000-0006-0000-0600-000051020000}">
      <text>
        <r>
          <rPr>
            <sz val="9"/>
            <color indexed="81"/>
            <rFont val="Tahoma"/>
            <family val="2"/>
          </rPr>
          <t>Carga horária que este docente UFPE irá ministrar nesta disciplina.</t>
        </r>
      </text>
    </comment>
    <comment ref="J345" authorId="0" shapeId="0" xr:uid="{00000000-0006-0000-0600-000052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5" authorId="0" shapeId="0" xr:uid="{00000000-0006-0000-0600-000053020000}">
      <text>
        <r>
          <rPr>
            <sz val="9"/>
            <color indexed="81"/>
            <rFont val="Tahoma"/>
            <family val="2"/>
          </rPr>
          <t>Carga horária que este docente Externo irá ministrar nesta disciplina.</t>
        </r>
      </text>
    </comment>
    <comment ref="B346" authorId="0" shapeId="0" xr:uid="{00000000-0006-0000-0600-000054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6" authorId="0" shapeId="0" xr:uid="{00000000-0006-0000-0600-000055020000}">
      <text>
        <r>
          <rPr>
            <sz val="9"/>
            <color indexed="81"/>
            <rFont val="Tahoma"/>
            <family val="2"/>
          </rPr>
          <t>Carga horária que este docente UFPE irá ministrar nesta disciplina.</t>
        </r>
      </text>
    </comment>
    <comment ref="J346" authorId="0" shapeId="0" xr:uid="{00000000-0006-0000-0600-000056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6" authorId="0" shapeId="0" xr:uid="{00000000-0006-0000-0600-000057020000}">
      <text>
        <r>
          <rPr>
            <sz val="9"/>
            <color indexed="81"/>
            <rFont val="Tahoma"/>
            <family val="2"/>
          </rPr>
          <t>Carga horária que este docente Externo irá ministrar nesta disciplina.</t>
        </r>
      </text>
    </comment>
    <comment ref="B347" authorId="0" shapeId="0" xr:uid="{00000000-0006-0000-0600-000058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47" authorId="0" shapeId="0" xr:uid="{00000000-0006-0000-0600-000059020000}">
      <text>
        <r>
          <rPr>
            <sz val="9"/>
            <color indexed="81"/>
            <rFont val="Tahoma"/>
            <family val="2"/>
          </rPr>
          <t>Carga horária que este docente UFPE irá ministrar nesta disciplina.</t>
        </r>
      </text>
    </comment>
    <comment ref="J347" authorId="0" shapeId="0" xr:uid="{00000000-0006-0000-0600-00005A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47" authorId="0" shapeId="0" xr:uid="{00000000-0006-0000-0600-00005B020000}">
      <text>
        <r>
          <rPr>
            <sz val="9"/>
            <color indexed="81"/>
            <rFont val="Tahoma"/>
            <family val="2"/>
          </rPr>
          <t>Carga horária que este docente Externo irá ministrar nesta disciplina.</t>
        </r>
      </text>
    </comment>
    <comment ref="F352" authorId="0" shapeId="0" xr:uid="{00000000-0006-0000-0600-00005C020000}">
      <text>
        <r>
          <rPr>
            <b/>
            <sz val="9"/>
            <color indexed="81"/>
            <rFont val="Tahoma"/>
            <family val="2"/>
          </rPr>
          <t>A carga horária da disciplina é a soma das cargas horárias de cada docente desta disciplina</t>
        </r>
      </text>
    </comment>
    <comment ref="F353" authorId="0" shapeId="0" xr:uid="{00000000-0006-0000-0600-00005D020000}">
      <text>
        <r>
          <rPr>
            <b/>
            <sz val="9"/>
            <color indexed="81"/>
            <rFont val="Tahoma"/>
            <family val="2"/>
          </rPr>
          <t>Crédito = Carga horária / 15</t>
        </r>
      </text>
    </comment>
    <comment ref="C356" authorId="0" shapeId="0" xr:uid="{00000000-0006-0000-0600-00005E020000}">
      <text>
        <r>
          <rPr>
            <sz val="9"/>
            <color indexed="81"/>
            <rFont val="Segoe UI"/>
            <family val="2"/>
          </rPr>
          <t>O 1o mês do curso será considerado como sendo o mês de assinatura do convênio.</t>
        </r>
      </text>
    </comment>
    <comment ref="B362" authorId="0" shapeId="0" xr:uid="{00000000-0006-0000-0600-00005F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2" authorId="0" shapeId="0" xr:uid="{00000000-0006-0000-0600-000060020000}">
      <text>
        <r>
          <rPr>
            <sz val="9"/>
            <color indexed="81"/>
            <rFont val="Tahoma"/>
            <family val="2"/>
          </rPr>
          <t>Carga horária que este docente UFPE irá ministrar nesta disciplina.</t>
        </r>
      </text>
    </comment>
    <comment ref="J362" authorId="0" shapeId="0" xr:uid="{00000000-0006-0000-0600-000061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2" authorId="0" shapeId="0" xr:uid="{00000000-0006-0000-0600-000062020000}">
      <text>
        <r>
          <rPr>
            <sz val="9"/>
            <color indexed="81"/>
            <rFont val="Tahoma"/>
            <family val="2"/>
          </rPr>
          <t>Carga horária que este docente Externo irá ministrar nesta disciplina.</t>
        </r>
      </text>
    </comment>
    <comment ref="B363" authorId="0" shapeId="0" xr:uid="{00000000-0006-0000-0600-000063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3" authorId="0" shapeId="0" xr:uid="{00000000-0006-0000-0600-000064020000}">
      <text>
        <r>
          <rPr>
            <sz val="9"/>
            <color indexed="81"/>
            <rFont val="Tahoma"/>
            <family val="2"/>
          </rPr>
          <t>Carga horária que este docente UFPE irá ministrar nesta disciplina.</t>
        </r>
      </text>
    </comment>
    <comment ref="J363" authorId="0" shapeId="0" xr:uid="{00000000-0006-0000-0600-000065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3" authorId="0" shapeId="0" xr:uid="{00000000-0006-0000-0600-000066020000}">
      <text>
        <r>
          <rPr>
            <sz val="9"/>
            <color indexed="81"/>
            <rFont val="Tahoma"/>
            <family val="2"/>
          </rPr>
          <t>Carga horária que este docente Externo irá ministrar nesta disciplina.</t>
        </r>
      </text>
    </comment>
    <comment ref="B364" authorId="0" shapeId="0" xr:uid="{00000000-0006-0000-0600-000067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4" authorId="0" shapeId="0" xr:uid="{00000000-0006-0000-0600-000068020000}">
      <text>
        <r>
          <rPr>
            <sz val="9"/>
            <color indexed="81"/>
            <rFont val="Tahoma"/>
            <family val="2"/>
          </rPr>
          <t>Carga horária que este docente UFPE irá ministrar nesta disciplina.</t>
        </r>
      </text>
    </comment>
    <comment ref="J364" authorId="0" shapeId="0" xr:uid="{00000000-0006-0000-0600-000069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4" authorId="0" shapeId="0" xr:uid="{00000000-0006-0000-0600-00006A020000}">
      <text>
        <r>
          <rPr>
            <sz val="9"/>
            <color indexed="81"/>
            <rFont val="Tahoma"/>
            <family val="2"/>
          </rPr>
          <t>Carga horária que este docente Externo irá ministrar nesta disciplina.</t>
        </r>
      </text>
    </comment>
    <comment ref="B365" authorId="0" shapeId="0" xr:uid="{00000000-0006-0000-0600-00006B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5" authorId="0" shapeId="0" xr:uid="{00000000-0006-0000-0600-00006C020000}">
      <text>
        <r>
          <rPr>
            <sz val="9"/>
            <color indexed="81"/>
            <rFont val="Tahoma"/>
            <family val="2"/>
          </rPr>
          <t>Carga horária que este docente UFPE irá ministrar nesta disciplina.</t>
        </r>
      </text>
    </comment>
    <comment ref="J365" authorId="0" shapeId="0" xr:uid="{00000000-0006-0000-0600-00006D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5" authorId="0" shapeId="0" xr:uid="{00000000-0006-0000-0600-00006E020000}">
      <text>
        <r>
          <rPr>
            <sz val="9"/>
            <color indexed="81"/>
            <rFont val="Tahoma"/>
            <family val="2"/>
          </rPr>
          <t>Carga horária que este docente Externo irá ministrar nesta disciplina.</t>
        </r>
      </text>
    </comment>
    <comment ref="B366" authorId="0" shapeId="0" xr:uid="{00000000-0006-0000-0600-00006F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6" authorId="0" shapeId="0" xr:uid="{00000000-0006-0000-0600-000070020000}">
      <text>
        <r>
          <rPr>
            <sz val="9"/>
            <color indexed="81"/>
            <rFont val="Tahoma"/>
            <family val="2"/>
          </rPr>
          <t>Carga horária que este docente UFPE irá ministrar nesta disciplina.</t>
        </r>
      </text>
    </comment>
    <comment ref="J366" authorId="0" shapeId="0" xr:uid="{00000000-0006-0000-0600-000071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6" authorId="0" shapeId="0" xr:uid="{00000000-0006-0000-0600-000072020000}">
      <text>
        <r>
          <rPr>
            <sz val="9"/>
            <color indexed="81"/>
            <rFont val="Tahoma"/>
            <family val="2"/>
          </rPr>
          <t>Carga horária que este docente Externo irá ministrar nesta disciplina.</t>
        </r>
      </text>
    </comment>
    <comment ref="B367" authorId="0" shapeId="0" xr:uid="{00000000-0006-0000-0600-000073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7" authorId="0" shapeId="0" xr:uid="{00000000-0006-0000-0600-000074020000}">
      <text>
        <r>
          <rPr>
            <sz val="9"/>
            <color indexed="81"/>
            <rFont val="Tahoma"/>
            <family val="2"/>
          </rPr>
          <t>Carga horária que este docente UFPE irá ministrar nesta disciplina.</t>
        </r>
      </text>
    </comment>
    <comment ref="J367" authorId="0" shapeId="0" xr:uid="{00000000-0006-0000-0600-000075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7" authorId="0" shapeId="0" xr:uid="{00000000-0006-0000-0600-000076020000}">
      <text>
        <r>
          <rPr>
            <sz val="9"/>
            <color indexed="81"/>
            <rFont val="Tahoma"/>
            <family val="2"/>
          </rPr>
          <t>Carga horária que este docente Externo irá ministrar nesta disciplina.</t>
        </r>
      </text>
    </comment>
    <comment ref="B368" authorId="0" shapeId="0" xr:uid="{00000000-0006-0000-0600-000077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8" authorId="0" shapeId="0" xr:uid="{00000000-0006-0000-0600-000078020000}">
      <text>
        <r>
          <rPr>
            <sz val="9"/>
            <color indexed="81"/>
            <rFont val="Tahoma"/>
            <family val="2"/>
          </rPr>
          <t>Carga horária que este docente UFPE irá ministrar nesta disciplina.</t>
        </r>
      </text>
    </comment>
    <comment ref="J368" authorId="0" shapeId="0" xr:uid="{00000000-0006-0000-0600-000079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8" authorId="0" shapeId="0" xr:uid="{00000000-0006-0000-0600-00007A020000}">
      <text>
        <r>
          <rPr>
            <sz val="9"/>
            <color indexed="81"/>
            <rFont val="Tahoma"/>
            <family val="2"/>
          </rPr>
          <t>Carga horária que este docente Externo irá ministrar nesta disciplina.</t>
        </r>
      </text>
    </comment>
    <comment ref="B369" authorId="0" shapeId="0" xr:uid="{00000000-0006-0000-0600-00007B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69" authorId="0" shapeId="0" xr:uid="{00000000-0006-0000-0600-00007C020000}">
      <text>
        <r>
          <rPr>
            <sz val="9"/>
            <color indexed="81"/>
            <rFont val="Tahoma"/>
            <family val="2"/>
          </rPr>
          <t>Carga horária que este docente UFPE irá ministrar nesta disciplina.</t>
        </r>
      </text>
    </comment>
    <comment ref="J369" authorId="0" shapeId="0" xr:uid="{00000000-0006-0000-0600-00007D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69" authorId="0" shapeId="0" xr:uid="{00000000-0006-0000-0600-00007E020000}">
      <text>
        <r>
          <rPr>
            <sz val="9"/>
            <color indexed="81"/>
            <rFont val="Tahoma"/>
            <family val="2"/>
          </rPr>
          <t>Carga horária que este docente Externo irá ministrar nesta disciplina.</t>
        </r>
      </text>
    </comment>
    <comment ref="B370" authorId="0" shapeId="0" xr:uid="{00000000-0006-0000-0600-00007F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70" authorId="0" shapeId="0" xr:uid="{00000000-0006-0000-0600-000080020000}">
      <text>
        <r>
          <rPr>
            <sz val="9"/>
            <color indexed="81"/>
            <rFont val="Tahoma"/>
            <family val="2"/>
          </rPr>
          <t>Carga horária que este docente UFPE irá ministrar nesta disciplina.</t>
        </r>
      </text>
    </comment>
    <comment ref="J370" authorId="0" shapeId="0" xr:uid="{00000000-0006-0000-0600-000081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70" authorId="0" shapeId="0" xr:uid="{00000000-0006-0000-0600-000082020000}">
      <text>
        <r>
          <rPr>
            <sz val="9"/>
            <color indexed="81"/>
            <rFont val="Tahoma"/>
            <family val="2"/>
          </rPr>
          <t>Carga horária que este docente Externo irá ministrar nesta disciplina.</t>
        </r>
      </text>
    </comment>
    <comment ref="B371" authorId="0" shapeId="0" xr:uid="{00000000-0006-0000-0600-000083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71" authorId="0" shapeId="0" xr:uid="{00000000-0006-0000-0600-000084020000}">
      <text>
        <r>
          <rPr>
            <sz val="9"/>
            <color indexed="81"/>
            <rFont val="Tahoma"/>
            <family val="2"/>
          </rPr>
          <t>Carga horária que este docente UFPE irá ministrar nesta disciplina.</t>
        </r>
      </text>
    </comment>
    <comment ref="J371" authorId="0" shapeId="0" xr:uid="{00000000-0006-0000-0600-000085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71" authorId="0" shapeId="0" xr:uid="{00000000-0006-0000-0600-000086020000}">
      <text>
        <r>
          <rPr>
            <sz val="9"/>
            <color indexed="81"/>
            <rFont val="Tahoma"/>
            <family val="2"/>
          </rPr>
          <t>Carga horária que este docente Externo irá ministrar nesta disciplina.</t>
        </r>
      </text>
    </comment>
    <comment ref="F376" authorId="0" shapeId="0" xr:uid="{00000000-0006-0000-0600-000087020000}">
      <text>
        <r>
          <rPr>
            <b/>
            <sz val="9"/>
            <color indexed="81"/>
            <rFont val="Tahoma"/>
            <family val="2"/>
          </rPr>
          <t>A carga horária da disciplina é a soma das cargas horárias de cada docente desta disciplina</t>
        </r>
      </text>
    </comment>
    <comment ref="F377" authorId="0" shapeId="0" xr:uid="{00000000-0006-0000-0600-000088020000}">
      <text>
        <r>
          <rPr>
            <b/>
            <sz val="9"/>
            <color indexed="81"/>
            <rFont val="Tahoma"/>
            <family val="2"/>
          </rPr>
          <t>Crédito = Carga horária / 15</t>
        </r>
      </text>
    </comment>
    <comment ref="C380" authorId="0" shapeId="0" xr:uid="{00000000-0006-0000-0600-000089020000}">
      <text>
        <r>
          <rPr>
            <sz val="9"/>
            <color indexed="81"/>
            <rFont val="Segoe UI"/>
            <family val="2"/>
          </rPr>
          <t>O 1o mês do curso será considerado como sendo o mês de assinatura do convênio.</t>
        </r>
      </text>
    </comment>
    <comment ref="B386" authorId="0" shapeId="0" xr:uid="{00000000-0006-0000-0600-00008A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86" authorId="0" shapeId="0" xr:uid="{00000000-0006-0000-0600-00008B020000}">
      <text>
        <r>
          <rPr>
            <sz val="9"/>
            <color indexed="81"/>
            <rFont val="Tahoma"/>
            <family val="2"/>
          </rPr>
          <t>Carga horária que este docente UFPE irá ministrar nesta disciplina.</t>
        </r>
      </text>
    </comment>
    <comment ref="J386" authorId="0" shapeId="0" xr:uid="{00000000-0006-0000-0600-00008C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86" authorId="0" shapeId="0" xr:uid="{00000000-0006-0000-0600-00008D020000}">
      <text>
        <r>
          <rPr>
            <sz val="9"/>
            <color indexed="81"/>
            <rFont val="Tahoma"/>
            <family val="2"/>
          </rPr>
          <t>Carga horária que este docente Externo irá ministrar nesta disciplina.</t>
        </r>
      </text>
    </comment>
    <comment ref="B387" authorId="0" shapeId="0" xr:uid="{00000000-0006-0000-0600-00008E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87" authorId="0" shapeId="0" xr:uid="{00000000-0006-0000-0600-00008F020000}">
      <text>
        <r>
          <rPr>
            <sz val="9"/>
            <color indexed="81"/>
            <rFont val="Tahoma"/>
            <family val="2"/>
          </rPr>
          <t>Carga horária que este docente UFPE irá ministrar nesta disciplina.</t>
        </r>
      </text>
    </comment>
    <comment ref="J387" authorId="0" shapeId="0" xr:uid="{00000000-0006-0000-0600-000090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87" authorId="0" shapeId="0" xr:uid="{00000000-0006-0000-0600-000091020000}">
      <text>
        <r>
          <rPr>
            <sz val="9"/>
            <color indexed="81"/>
            <rFont val="Tahoma"/>
            <family val="2"/>
          </rPr>
          <t>Carga horária que este docente Externo irá ministrar nesta disciplina.</t>
        </r>
      </text>
    </comment>
    <comment ref="B388" authorId="0" shapeId="0" xr:uid="{00000000-0006-0000-0600-000092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88" authorId="0" shapeId="0" xr:uid="{00000000-0006-0000-0600-000093020000}">
      <text>
        <r>
          <rPr>
            <sz val="9"/>
            <color indexed="81"/>
            <rFont val="Tahoma"/>
            <family val="2"/>
          </rPr>
          <t>Carga horária que este docente UFPE irá ministrar nesta disciplina.</t>
        </r>
      </text>
    </comment>
    <comment ref="J388" authorId="0" shapeId="0" xr:uid="{00000000-0006-0000-0600-000094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88" authorId="0" shapeId="0" xr:uid="{00000000-0006-0000-0600-000095020000}">
      <text>
        <r>
          <rPr>
            <sz val="9"/>
            <color indexed="81"/>
            <rFont val="Tahoma"/>
            <family val="2"/>
          </rPr>
          <t>Carga horária que este docente Externo irá ministrar nesta disciplina.</t>
        </r>
      </text>
    </comment>
    <comment ref="B389" authorId="0" shapeId="0" xr:uid="{00000000-0006-0000-0600-000096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89" authorId="0" shapeId="0" xr:uid="{00000000-0006-0000-0600-000097020000}">
      <text>
        <r>
          <rPr>
            <sz val="9"/>
            <color indexed="81"/>
            <rFont val="Tahoma"/>
            <family val="2"/>
          </rPr>
          <t>Carga horária que este docente UFPE irá ministrar nesta disciplina.</t>
        </r>
      </text>
    </comment>
    <comment ref="J389" authorId="0" shapeId="0" xr:uid="{00000000-0006-0000-0600-000098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89" authorId="0" shapeId="0" xr:uid="{00000000-0006-0000-0600-000099020000}">
      <text>
        <r>
          <rPr>
            <sz val="9"/>
            <color indexed="81"/>
            <rFont val="Tahoma"/>
            <family val="2"/>
          </rPr>
          <t>Carga horária que este docente Externo irá ministrar nesta disciplina.</t>
        </r>
      </text>
    </comment>
    <comment ref="B390" authorId="0" shapeId="0" xr:uid="{00000000-0006-0000-0600-00009A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0" authorId="0" shapeId="0" xr:uid="{00000000-0006-0000-0600-00009B020000}">
      <text>
        <r>
          <rPr>
            <sz val="9"/>
            <color indexed="81"/>
            <rFont val="Tahoma"/>
            <family val="2"/>
          </rPr>
          <t>Carga horária que este docente UFPE irá ministrar nesta disciplina.</t>
        </r>
      </text>
    </comment>
    <comment ref="J390" authorId="0" shapeId="0" xr:uid="{00000000-0006-0000-0600-00009C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0" authorId="0" shapeId="0" xr:uid="{00000000-0006-0000-0600-00009D020000}">
      <text>
        <r>
          <rPr>
            <sz val="9"/>
            <color indexed="81"/>
            <rFont val="Tahoma"/>
            <family val="2"/>
          </rPr>
          <t>Carga horária que este docente Externo irá ministrar nesta disciplina.</t>
        </r>
      </text>
    </comment>
    <comment ref="B391" authorId="0" shapeId="0" xr:uid="{00000000-0006-0000-0600-00009E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1" authorId="0" shapeId="0" xr:uid="{00000000-0006-0000-0600-00009F020000}">
      <text>
        <r>
          <rPr>
            <sz val="9"/>
            <color indexed="81"/>
            <rFont val="Tahoma"/>
            <family val="2"/>
          </rPr>
          <t>Carga horária que este docente UFPE irá ministrar nesta disciplina.</t>
        </r>
      </text>
    </comment>
    <comment ref="J391" authorId="0" shapeId="0" xr:uid="{00000000-0006-0000-0600-0000A0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1" authorId="0" shapeId="0" xr:uid="{00000000-0006-0000-0600-0000A1020000}">
      <text>
        <r>
          <rPr>
            <sz val="9"/>
            <color indexed="81"/>
            <rFont val="Tahoma"/>
            <family val="2"/>
          </rPr>
          <t>Carga horária que este docente Externo irá ministrar nesta disciplina.</t>
        </r>
      </text>
    </comment>
    <comment ref="B392" authorId="0" shapeId="0" xr:uid="{00000000-0006-0000-0600-0000A2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2" authorId="0" shapeId="0" xr:uid="{00000000-0006-0000-0600-0000A3020000}">
      <text>
        <r>
          <rPr>
            <sz val="9"/>
            <color indexed="81"/>
            <rFont val="Tahoma"/>
            <family val="2"/>
          </rPr>
          <t>Carga horária que este docente UFPE irá ministrar nesta disciplina.</t>
        </r>
      </text>
    </comment>
    <comment ref="J392" authorId="0" shapeId="0" xr:uid="{00000000-0006-0000-0600-0000A4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2" authorId="0" shapeId="0" xr:uid="{00000000-0006-0000-0600-0000A5020000}">
      <text>
        <r>
          <rPr>
            <sz val="9"/>
            <color indexed="81"/>
            <rFont val="Tahoma"/>
            <family val="2"/>
          </rPr>
          <t>Carga horária que este docente Externo irá ministrar nesta disciplina.</t>
        </r>
      </text>
    </comment>
    <comment ref="B393" authorId="0" shapeId="0" xr:uid="{00000000-0006-0000-0600-0000A6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3" authorId="0" shapeId="0" xr:uid="{00000000-0006-0000-0600-0000A7020000}">
      <text>
        <r>
          <rPr>
            <sz val="9"/>
            <color indexed="81"/>
            <rFont val="Tahoma"/>
            <family val="2"/>
          </rPr>
          <t>Carga horária que este docente UFPE irá ministrar nesta disciplina.</t>
        </r>
      </text>
    </comment>
    <comment ref="J393" authorId="0" shapeId="0" xr:uid="{00000000-0006-0000-0600-0000A8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3" authorId="0" shapeId="0" xr:uid="{00000000-0006-0000-0600-0000A9020000}">
      <text>
        <r>
          <rPr>
            <sz val="9"/>
            <color indexed="81"/>
            <rFont val="Tahoma"/>
            <family val="2"/>
          </rPr>
          <t>Carga horária que este docente Externo irá ministrar nesta disciplina.</t>
        </r>
      </text>
    </comment>
    <comment ref="B394" authorId="0" shapeId="0" xr:uid="{00000000-0006-0000-0600-0000AA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4" authorId="0" shapeId="0" xr:uid="{00000000-0006-0000-0600-0000AB020000}">
      <text>
        <r>
          <rPr>
            <sz val="9"/>
            <color indexed="81"/>
            <rFont val="Tahoma"/>
            <family val="2"/>
          </rPr>
          <t>Carga horária que este docente UFPE irá ministrar nesta disciplina.</t>
        </r>
      </text>
    </comment>
    <comment ref="J394" authorId="0" shapeId="0" xr:uid="{00000000-0006-0000-0600-0000AC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4" authorId="0" shapeId="0" xr:uid="{00000000-0006-0000-0600-0000AD020000}">
      <text>
        <r>
          <rPr>
            <sz val="9"/>
            <color indexed="81"/>
            <rFont val="Tahoma"/>
            <family val="2"/>
          </rPr>
          <t>Carga horária que este docente Externo irá ministrar nesta disciplina.</t>
        </r>
      </text>
    </comment>
    <comment ref="B395" authorId="0" shapeId="0" xr:uid="{00000000-0006-0000-0600-0000AE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95" authorId="0" shapeId="0" xr:uid="{00000000-0006-0000-0600-0000AF020000}">
      <text>
        <r>
          <rPr>
            <sz val="9"/>
            <color indexed="81"/>
            <rFont val="Tahoma"/>
            <family val="2"/>
          </rPr>
          <t>Carga horária que este docente UFPE irá ministrar nesta disciplina.</t>
        </r>
      </text>
    </comment>
    <comment ref="J395" authorId="0" shapeId="0" xr:uid="{00000000-0006-0000-0600-0000B0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95" authorId="0" shapeId="0" xr:uid="{00000000-0006-0000-0600-0000B1020000}">
      <text>
        <r>
          <rPr>
            <sz val="9"/>
            <color indexed="81"/>
            <rFont val="Tahoma"/>
            <family val="2"/>
          </rPr>
          <t>Carga horária que este docente Externo irá ministrar nesta disciplina.</t>
        </r>
      </text>
    </comment>
    <comment ref="F400" authorId="0" shapeId="0" xr:uid="{00000000-0006-0000-0600-0000B2020000}">
      <text>
        <r>
          <rPr>
            <b/>
            <sz val="9"/>
            <color indexed="81"/>
            <rFont val="Tahoma"/>
            <family val="2"/>
          </rPr>
          <t>A carga horária da disciplina é a soma das cargas horárias de cada docente desta disciplina</t>
        </r>
      </text>
    </comment>
    <comment ref="F401" authorId="0" shapeId="0" xr:uid="{00000000-0006-0000-0600-0000B3020000}">
      <text>
        <r>
          <rPr>
            <b/>
            <sz val="9"/>
            <color indexed="81"/>
            <rFont val="Tahoma"/>
            <family val="2"/>
          </rPr>
          <t>Crédito = Carga horária / 15</t>
        </r>
      </text>
    </comment>
    <comment ref="C404" authorId="0" shapeId="0" xr:uid="{00000000-0006-0000-0600-0000B4020000}">
      <text>
        <r>
          <rPr>
            <sz val="9"/>
            <color indexed="81"/>
            <rFont val="Segoe UI"/>
            <family val="2"/>
          </rPr>
          <t>O 1o mês do curso será considerado como sendo o mês de assinatura do convênio.</t>
        </r>
      </text>
    </comment>
    <comment ref="B410" authorId="0" shapeId="0" xr:uid="{00000000-0006-0000-0600-0000B5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0" authorId="0" shapeId="0" xr:uid="{00000000-0006-0000-0600-0000B6020000}">
      <text>
        <r>
          <rPr>
            <sz val="9"/>
            <color indexed="81"/>
            <rFont val="Tahoma"/>
            <family val="2"/>
          </rPr>
          <t>Carga horária que este docente UFPE irá ministrar nesta disciplina.</t>
        </r>
      </text>
    </comment>
    <comment ref="J410" authorId="0" shapeId="0" xr:uid="{00000000-0006-0000-0600-0000B7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0" authorId="0" shapeId="0" xr:uid="{00000000-0006-0000-0600-0000B8020000}">
      <text>
        <r>
          <rPr>
            <sz val="9"/>
            <color indexed="81"/>
            <rFont val="Tahoma"/>
            <family val="2"/>
          </rPr>
          <t>Carga horária que este docente Externo irá ministrar nesta disciplina.</t>
        </r>
      </text>
    </comment>
    <comment ref="B411" authorId="0" shapeId="0" xr:uid="{00000000-0006-0000-0600-0000B9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1" authorId="0" shapeId="0" xr:uid="{00000000-0006-0000-0600-0000BA020000}">
      <text>
        <r>
          <rPr>
            <sz val="9"/>
            <color indexed="81"/>
            <rFont val="Tahoma"/>
            <family val="2"/>
          </rPr>
          <t>Carga horária que este docente UFPE irá ministrar nesta disciplina.</t>
        </r>
      </text>
    </comment>
    <comment ref="J411" authorId="0" shapeId="0" xr:uid="{00000000-0006-0000-0600-0000BB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1" authorId="0" shapeId="0" xr:uid="{00000000-0006-0000-0600-0000BC020000}">
      <text>
        <r>
          <rPr>
            <sz val="9"/>
            <color indexed="81"/>
            <rFont val="Tahoma"/>
            <family val="2"/>
          </rPr>
          <t>Carga horária que este docente Externo irá ministrar nesta disciplina.</t>
        </r>
      </text>
    </comment>
    <comment ref="B412" authorId="0" shapeId="0" xr:uid="{00000000-0006-0000-0600-0000BD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2" authorId="0" shapeId="0" xr:uid="{00000000-0006-0000-0600-0000BE020000}">
      <text>
        <r>
          <rPr>
            <sz val="9"/>
            <color indexed="81"/>
            <rFont val="Tahoma"/>
            <family val="2"/>
          </rPr>
          <t>Carga horária que este docente UFPE irá ministrar nesta disciplina.</t>
        </r>
      </text>
    </comment>
    <comment ref="J412" authorId="0" shapeId="0" xr:uid="{00000000-0006-0000-0600-0000BF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2" authorId="0" shapeId="0" xr:uid="{00000000-0006-0000-0600-0000C0020000}">
      <text>
        <r>
          <rPr>
            <sz val="9"/>
            <color indexed="81"/>
            <rFont val="Tahoma"/>
            <family val="2"/>
          </rPr>
          <t>Carga horária que este docente Externo irá ministrar nesta disciplina.</t>
        </r>
      </text>
    </comment>
    <comment ref="B413" authorId="0" shapeId="0" xr:uid="{00000000-0006-0000-0600-0000C1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3" authorId="0" shapeId="0" xr:uid="{00000000-0006-0000-0600-0000C2020000}">
      <text>
        <r>
          <rPr>
            <sz val="9"/>
            <color indexed="81"/>
            <rFont val="Tahoma"/>
            <family val="2"/>
          </rPr>
          <t>Carga horária que este docente UFPE irá ministrar nesta disciplina.</t>
        </r>
      </text>
    </comment>
    <comment ref="J413" authorId="0" shapeId="0" xr:uid="{00000000-0006-0000-0600-0000C3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3" authorId="0" shapeId="0" xr:uid="{00000000-0006-0000-0600-0000C4020000}">
      <text>
        <r>
          <rPr>
            <sz val="9"/>
            <color indexed="81"/>
            <rFont val="Tahoma"/>
            <family val="2"/>
          </rPr>
          <t>Carga horária que este docente Externo irá ministrar nesta disciplina.</t>
        </r>
      </text>
    </comment>
    <comment ref="B414" authorId="0" shapeId="0" xr:uid="{00000000-0006-0000-0600-0000C5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4" authorId="0" shapeId="0" xr:uid="{00000000-0006-0000-0600-0000C6020000}">
      <text>
        <r>
          <rPr>
            <sz val="9"/>
            <color indexed="81"/>
            <rFont val="Tahoma"/>
            <family val="2"/>
          </rPr>
          <t>Carga horária que este docente UFPE irá ministrar nesta disciplina.</t>
        </r>
      </text>
    </comment>
    <comment ref="J414" authorId="0" shapeId="0" xr:uid="{00000000-0006-0000-0600-0000C7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4" authorId="0" shapeId="0" xr:uid="{00000000-0006-0000-0600-0000C8020000}">
      <text>
        <r>
          <rPr>
            <sz val="9"/>
            <color indexed="81"/>
            <rFont val="Tahoma"/>
            <family val="2"/>
          </rPr>
          <t>Carga horária que este docente Externo irá ministrar nesta disciplina.</t>
        </r>
      </text>
    </comment>
    <comment ref="B415" authorId="0" shapeId="0" xr:uid="{00000000-0006-0000-0600-0000C9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5" authorId="0" shapeId="0" xr:uid="{00000000-0006-0000-0600-0000CA020000}">
      <text>
        <r>
          <rPr>
            <sz val="9"/>
            <color indexed="81"/>
            <rFont val="Tahoma"/>
            <family val="2"/>
          </rPr>
          <t>Carga horária que este docente UFPE irá ministrar nesta disciplina.</t>
        </r>
      </text>
    </comment>
    <comment ref="J415" authorId="0" shapeId="0" xr:uid="{00000000-0006-0000-0600-0000CB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5" authorId="0" shapeId="0" xr:uid="{00000000-0006-0000-0600-0000CC020000}">
      <text>
        <r>
          <rPr>
            <sz val="9"/>
            <color indexed="81"/>
            <rFont val="Tahoma"/>
            <family val="2"/>
          </rPr>
          <t>Carga horária que este docente Externo irá ministrar nesta disciplina.</t>
        </r>
      </text>
    </comment>
    <comment ref="B416" authorId="0" shapeId="0" xr:uid="{00000000-0006-0000-0600-0000CD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6" authorId="0" shapeId="0" xr:uid="{00000000-0006-0000-0600-0000CE020000}">
      <text>
        <r>
          <rPr>
            <sz val="9"/>
            <color indexed="81"/>
            <rFont val="Tahoma"/>
            <family val="2"/>
          </rPr>
          <t>Carga horária que este docente UFPE irá ministrar nesta disciplina.</t>
        </r>
      </text>
    </comment>
    <comment ref="J416" authorId="0" shapeId="0" xr:uid="{00000000-0006-0000-0600-0000CF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6" authorId="0" shapeId="0" xr:uid="{00000000-0006-0000-0600-0000D0020000}">
      <text>
        <r>
          <rPr>
            <sz val="9"/>
            <color indexed="81"/>
            <rFont val="Tahoma"/>
            <family val="2"/>
          </rPr>
          <t>Carga horária que este docente Externo irá ministrar nesta disciplina.</t>
        </r>
      </text>
    </comment>
    <comment ref="B417" authorId="0" shapeId="0" xr:uid="{00000000-0006-0000-0600-0000D1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7" authorId="0" shapeId="0" xr:uid="{00000000-0006-0000-0600-0000D2020000}">
      <text>
        <r>
          <rPr>
            <sz val="9"/>
            <color indexed="81"/>
            <rFont val="Tahoma"/>
            <family val="2"/>
          </rPr>
          <t>Carga horária que este docente UFPE irá ministrar nesta disciplina.</t>
        </r>
      </text>
    </comment>
    <comment ref="J417" authorId="0" shapeId="0" xr:uid="{00000000-0006-0000-0600-0000D3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7" authorId="0" shapeId="0" xr:uid="{00000000-0006-0000-0600-0000D4020000}">
      <text>
        <r>
          <rPr>
            <sz val="9"/>
            <color indexed="81"/>
            <rFont val="Tahoma"/>
            <family val="2"/>
          </rPr>
          <t>Carga horária que este docente Externo irá ministrar nesta disciplina.</t>
        </r>
      </text>
    </comment>
    <comment ref="B418" authorId="0" shapeId="0" xr:uid="{00000000-0006-0000-0600-0000D5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8" authorId="0" shapeId="0" xr:uid="{00000000-0006-0000-0600-0000D6020000}">
      <text>
        <r>
          <rPr>
            <sz val="9"/>
            <color indexed="81"/>
            <rFont val="Tahoma"/>
            <family val="2"/>
          </rPr>
          <t>Carga horária que este docente UFPE irá ministrar nesta disciplina.</t>
        </r>
      </text>
    </comment>
    <comment ref="J418" authorId="0" shapeId="0" xr:uid="{00000000-0006-0000-0600-0000D7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8" authorId="0" shapeId="0" xr:uid="{00000000-0006-0000-0600-0000D8020000}">
      <text>
        <r>
          <rPr>
            <sz val="9"/>
            <color indexed="81"/>
            <rFont val="Tahoma"/>
            <family val="2"/>
          </rPr>
          <t>Carga horária que este docente Externo irá ministrar nesta disciplina.</t>
        </r>
      </text>
    </comment>
    <comment ref="B419" authorId="0" shapeId="0" xr:uid="{00000000-0006-0000-0600-0000D9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19" authorId="0" shapeId="0" xr:uid="{00000000-0006-0000-0600-0000DA020000}">
      <text>
        <r>
          <rPr>
            <sz val="9"/>
            <color indexed="81"/>
            <rFont val="Tahoma"/>
            <family val="2"/>
          </rPr>
          <t>Carga horária que este docente UFPE irá ministrar nesta disciplina.</t>
        </r>
      </text>
    </comment>
    <comment ref="J419" authorId="0" shapeId="0" xr:uid="{00000000-0006-0000-0600-0000DB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19" authorId="0" shapeId="0" xr:uid="{00000000-0006-0000-0600-0000DC020000}">
      <text>
        <r>
          <rPr>
            <sz val="9"/>
            <color indexed="81"/>
            <rFont val="Tahoma"/>
            <family val="2"/>
          </rPr>
          <t>Carga horária que este docente Externo irá ministrar nesta disciplina.</t>
        </r>
      </text>
    </comment>
    <comment ref="F424" authorId="0" shapeId="0" xr:uid="{00000000-0006-0000-0600-0000DD020000}">
      <text>
        <r>
          <rPr>
            <b/>
            <sz val="9"/>
            <color indexed="81"/>
            <rFont val="Tahoma"/>
            <family val="2"/>
          </rPr>
          <t>A carga horária da disciplina é a soma das cargas horárias de cada docente desta disciplina</t>
        </r>
      </text>
    </comment>
    <comment ref="F425" authorId="0" shapeId="0" xr:uid="{00000000-0006-0000-0600-0000DE020000}">
      <text>
        <r>
          <rPr>
            <b/>
            <sz val="9"/>
            <color indexed="81"/>
            <rFont val="Tahoma"/>
            <family val="2"/>
          </rPr>
          <t>Crédito = Carga horária / 15</t>
        </r>
      </text>
    </comment>
    <comment ref="C428" authorId="0" shapeId="0" xr:uid="{00000000-0006-0000-0600-0000DF020000}">
      <text>
        <r>
          <rPr>
            <sz val="9"/>
            <color indexed="81"/>
            <rFont val="Segoe UI"/>
            <family val="2"/>
          </rPr>
          <t>O 1o mês do curso será considerado como sendo o mês de assinatura do convênio.</t>
        </r>
      </text>
    </comment>
    <comment ref="B434" authorId="0" shapeId="0" xr:uid="{00000000-0006-0000-0600-0000E0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4" authorId="0" shapeId="0" xr:uid="{00000000-0006-0000-0600-0000E1020000}">
      <text>
        <r>
          <rPr>
            <sz val="9"/>
            <color indexed="81"/>
            <rFont val="Tahoma"/>
            <family val="2"/>
          </rPr>
          <t>Carga horária que este docente UFPE irá ministrar nesta disciplina.</t>
        </r>
      </text>
    </comment>
    <comment ref="J434" authorId="0" shapeId="0" xr:uid="{00000000-0006-0000-0600-0000E2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4" authorId="0" shapeId="0" xr:uid="{00000000-0006-0000-0600-0000E3020000}">
      <text>
        <r>
          <rPr>
            <sz val="9"/>
            <color indexed="81"/>
            <rFont val="Tahoma"/>
            <family val="2"/>
          </rPr>
          <t>Carga horária que este docente Externo irá ministrar nesta disciplina.</t>
        </r>
      </text>
    </comment>
    <comment ref="B435" authorId="0" shapeId="0" xr:uid="{00000000-0006-0000-0600-0000E4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5" authorId="0" shapeId="0" xr:uid="{00000000-0006-0000-0600-0000E5020000}">
      <text>
        <r>
          <rPr>
            <sz val="9"/>
            <color indexed="81"/>
            <rFont val="Tahoma"/>
            <family val="2"/>
          </rPr>
          <t>Carga horária que este docente UFPE irá ministrar nesta disciplina.</t>
        </r>
      </text>
    </comment>
    <comment ref="J435" authorId="0" shapeId="0" xr:uid="{00000000-0006-0000-0600-0000E6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5" authorId="0" shapeId="0" xr:uid="{00000000-0006-0000-0600-0000E7020000}">
      <text>
        <r>
          <rPr>
            <sz val="9"/>
            <color indexed="81"/>
            <rFont val="Tahoma"/>
            <family val="2"/>
          </rPr>
          <t>Carga horária que este docente Externo irá ministrar nesta disciplina.</t>
        </r>
      </text>
    </comment>
    <comment ref="B436" authorId="0" shapeId="0" xr:uid="{00000000-0006-0000-0600-0000E8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6" authorId="0" shapeId="0" xr:uid="{00000000-0006-0000-0600-0000E9020000}">
      <text>
        <r>
          <rPr>
            <sz val="9"/>
            <color indexed="81"/>
            <rFont val="Tahoma"/>
            <family val="2"/>
          </rPr>
          <t>Carga horária que este docente UFPE irá ministrar nesta disciplina.</t>
        </r>
      </text>
    </comment>
    <comment ref="J436" authorId="0" shapeId="0" xr:uid="{00000000-0006-0000-0600-0000EA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6" authorId="0" shapeId="0" xr:uid="{00000000-0006-0000-0600-0000EB020000}">
      <text>
        <r>
          <rPr>
            <sz val="9"/>
            <color indexed="81"/>
            <rFont val="Tahoma"/>
            <family val="2"/>
          </rPr>
          <t>Carga horária que este docente Externo irá ministrar nesta disciplina.</t>
        </r>
      </text>
    </comment>
    <comment ref="B437" authorId="0" shapeId="0" xr:uid="{00000000-0006-0000-0600-0000EC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7" authorId="0" shapeId="0" xr:uid="{00000000-0006-0000-0600-0000ED020000}">
      <text>
        <r>
          <rPr>
            <sz val="9"/>
            <color indexed="81"/>
            <rFont val="Tahoma"/>
            <family val="2"/>
          </rPr>
          <t>Carga horária que este docente UFPE irá ministrar nesta disciplina.</t>
        </r>
      </text>
    </comment>
    <comment ref="J437" authorId="0" shapeId="0" xr:uid="{00000000-0006-0000-0600-0000EE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7" authorId="0" shapeId="0" xr:uid="{00000000-0006-0000-0600-0000EF020000}">
      <text>
        <r>
          <rPr>
            <sz val="9"/>
            <color indexed="81"/>
            <rFont val="Tahoma"/>
            <family val="2"/>
          </rPr>
          <t>Carga horária que este docente Externo irá ministrar nesta disciplina.</t>
        </r>
      </text>
    </comment>
    <comment ref="B438" authorId="0" shapeId="0" xr:uid="{00000000-0006-0000-0600-0000F0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8" authorId="0" shapeId="0" xr:uid="{00000000-0006-0000-0600-0000F1020000}">
      <text>
        <r>
          <rPr>
            <sz val="9"/>
            <color indexed="81"/>
            <rFont val="Tahoma"/>
            <family val="2"/>
          </rPr>
          <t>Carga horária que este docente UFPE irá ministrar nesta disciplina.</t>
        </r>
      </text>
    </comment>
    <comment ref="J438" authorId="0" shapeId="0" xr:uid="{00000000-0006-0000-0600-0000F2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8" authorId="0" shapeId="0" xr:uid="{00000000-0006-0000-0600-0000F3020000}">
      <text>
        <r>
          <rPr>
            <sz val="9"/>
            <color indexed="81"/>
            <rFont val="Tahoma"/>
            <family val="2"/>
          </rPr>
          <t>Carga horária que este docente Externo irá ministrar nesta disciplina.</t>
        </r>
      </text>
    </comment>
    <comment ref="B439" authorId="0" shapeId="0" xr:uid="{00000000-0006-0000-0600-0000F4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39" authorId="0" shapeId="0" xr:uid="{00000000-0006-0000-0600-0000F5020000}">
      <text>
        <r>
          <rPr>
            <sz val="9"/>
            <color indexed="81"/>
            <rFont val="Tahoma"/>
            <family val="2"/>
          </rPr>
          <t>Carga horária que este docente UFPE irá ministrar nesta disciplina.</t>
        </r>
      </text>
    </comment>
    <comment ref="J439" authorId="0" shapeId="0" xr:uid="{00000000-0006-0000-0600-0000F6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39" authorId="0" shapeId="0" xr:uid="{00000000-0006-0000-0600-0000F7020000}">
      <text>
        <r>
          <rPr>
            <sz val="9"/>
            <color indexed="81"/>
            <rFont val="Tahoma"/>
            <family val="2"/>
          </rPr>
          <t>Carga horária que este docente Externo irá ministrar nesta disciplina.</t>
        </r>
      </text>
    </comment>
    <comment ref="B440" authorId="0" shapeId="0" xr:uid="{00000000-0006-0000-0600-0000F8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40" authorId="0" shapeId="0" xr:uid="{00000000-0006-0000-0600-0000F9020000}">
      <text>
        <r>
          <rPr>
            <sz val="9"/>
            <color indexed="81"/>
            <rFont val="Tahoma"/>
            <family val="2"/>
          </rPr>
          <t>Carga horária que este docente UFPE irá ministrar nesta disciplina.</t>
        </r>
      </text>
    </comment>
    <comment ref="J440" authorId="0" shapeId="0" xr:uid="{00000000-0006-0000-0600-0000FA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40" authorId="0" shapeId="0" xr:uid="{00000000-0006-0000-0600-0000FB020000}">
      <text>
        <r>
          <rPr>
            <sz val="9"/>
            <color indexed="81"/>
            <rFont val="Tahoma"/>
            <family val="2"/>
          </rPr>
          <t>Carga horária que este docente Externo irá ministrar nesta disciplina.</t>
        </r>
      </text>
    </comment>
    <comment ref="B441" authorId="0" shapeId="0" xr:uid="{00000000-0006-0000-0600-0000FC0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41" authorId="0" shapeId="0" xr:uid="{00000000-0006-0000-0600-0000FD020000}">
      <text>
        <r>
          <rPr>
            <sz val="9"/>
            <color indexed="81"/>
            <rFont val="Tahoma"/>
            <family val="2"/>
          </rPr>
          <t>Carga horária que este docente UFPE irá ministrar nesta disciplina.</t>
        </r>
      </text>
    </comment>
    <comment ref="J441" authorId="0" shapeId="0" xr:uid="{00000000-0006-0000-0600-0000FE0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41" authorId="0" shapeId="0" xr:uid="{00000000-0006-0000-0600-0000FF020000}">
      <text>
        <r>
          <rPr>
            <sz val="9"/>
            <color indexed="81"/>
            <rFont val="Tahoma"/>
            <family val="2"/>
          </rPr>
          <t>Carga horária que este docente Externo irá ministrar nesta disciplina.</t>
        </r>
      </text>
    </comment>
    <comment ref="B442" authorId="0" shapeId="0" xr:uid="{00000000-0006-0000-0600-000000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42" authorId="0" shapeId="0" xr:uid="{00000000-0006-0000-0600-000001030000}">
      <text>
        <r>
          <rPr>
            <sz val="9"/>
            <color indexed="81"/>
            <rFont val="Tahoma"/>
            <family val="2"/>
          </rPr>
          <t>Carga horária que este docente UFPE irá ministrar nesta disciplina.</t>
        </r>
      </text>
    </comment>
    <comment ref="J442" authorId="0" shapeId="0" xr:uid="{00000000-0006-0000-0600-000002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42" authorId="0" shapeId="0" xr:uid="{00000000-0006-0000-0600-000003030000}">
      <text>
        <r>
          <rPr>
            <sz val="9"/>
            <color indexed="81"/>
            <rFont val="Tahoma"/>
            <family val="2"/>
          </rPr>
          <t>Carga horária que este docente Externo irá ministrar nesta disciplina.</t>
        </r>
      </text>
    </comment>
    <comment ref="B443" authorId="0" shapeId="0" xr:uid="{00000000-0006-0000-0600-000004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43" authorId="0" shapeId="0" xr:uid="{00000000-0006-0000-0600-000005030000}">
      <text>
        <r>
          <rPr>
            <sz val="9"/>
            <color indexed="81"/>
            <rFont val="Tahoma"/>
            <family val="2"/>
          </rPr>
          <t>Carga horária que este docente UFPE irá ministrar nesta disciplina.</t>
        </r>
      </text>
    </comment>
    <comment ref="J443" authorId="0" shapeId="0" xr:uid="{00000000-0006-0000-0600-000006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43" authorId="0" shapeId="0" xr:uid="{00000000-0006-0000-0600-000007030000}">
      <text>
        <r>
          <rPr>
            <sz val="9"/>
            <color indexed="81"/>
            <rFont val="Tahoma"/>
            <family val="2"/>
          </rPr>
          <t>Carga horária que este docente Externo irá ministrar nesta disciplina.</t>
        </r>
      </text>
    </comment>
    <comment ref="F448" authorId="0" shapeId="0" xr:uid="{00000000-0006-0000-0600-000008030000}">
      <text>
        <r>
          <rPr>
            <b/>
            <sz val="9"/>
            <color indexed="81"/>
            <rFont val="Tahoma"/>
            <family val="2"/>
          </rPr>
          <t>A carga horária da disciplina é a soma das cargas horárias de cada docente desta disciplina</t>
        </r>
      </text>
    </comment>
    <comment ref="F449" authorId="0" shapeId="0" xr:uid="{00000000-0006-0000-0600-000009030000}">
      <text>
        <r>
          <rPr>
            <b/>
            <sz val="9"/>
            <color indexed="81"/>
            <rFont val="Tahoma"/>
            <family val="2"/>
          </rPr>
          <t>Crédito = Carga horária / 15</t>
        </r>
      </text>
    </comment>
    <comment ref="C452" authorId="0" shapeId="0" xr:uid="{00000000-0006-0000-0600-00000A030000}">
      <text>
        <r>
          <rPr>
            <sz val="9"/>
            <color indexed="81"/>
            <rFont val="Segoe UI"/>
            <family val="2"/>
          </rPr>
          <t>O 1o mês do curso será considerado como sendo o mês de assinatura do convênio.</t>
        </r>
      </text>
    </comment>
    <comment ref="B458" authorId="0" shapeId="0" xr:uid="{00000000-0006-0000-0600-00000B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58" authorId="0" shapeId="0" xr:uid="{00000000-0006-0000-0600-00000C030000}">
      <text>
        <r>
          <rPr>
            <sz val="9"/>
            <color indexed="81"/>
            <rFont val="Tahoma"/>
            <family val="2"/>
          </rPr>
          <t>Carga horária que este docente UFPE irá ministrar nesta disciplina.</t>
        </r>
      </text>
    </comment>
    <comment ref="J458" authorId="0" shapeId="0" xr:uid="{00000000-0006-0000-0600-00000D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58" authorId="0" shapeId="0" xr:uid="{00000000-0006-0000-0600-00000E030000}">
      <text>
        <r>
          <rPr>
            <sz val="9"/>
            <color indexed="81"/>
            <rFont val="Tahoma"/>
            <family val="2"/>
          </rPr>
          <t>Carga horária que este docente Externo irá ministrar nesta disciplina.</t>
        </r>
      </text>
    </comment>
    <comment ref="B459" authorId="0" shapeId="0" xr:uid="{00000000-0006-0000-0600-00000F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59" authorId="0" shapeId="0" xr:uid="{00000000-0006-0000-0600-000010030000}">
      <text>
        <r>
          <rPr>
            <sz val="9"/>
            <color indexed="81"/>
            <rFont val="Tahoma"/>
            <family val="2"/>
          </rPr>
          <t>Carga horária que este docente UFPE irá ministrar nesta disciplina.</t>
        </r>
      </text>
    </comment>
    <comment ref="J459" authorId="0" shapeId="0" xr:uid="{00000000-0006-0000-0600-000011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59" authorId="0" shapeId="0" xr:uid="{00000000-0006-0000-0600-000012030000}">
      <text>
        <r>
          <rPr>
            <sz val="9"/>
            <color indexed="81"/>
            <rFont val="Tahoma"/>
            <family val="2"/>
          </rPr>
          <t>Carga horária que este docente Externo irá ministrar nesta disciplina.</t>
        </r>
      </text>
    </comment>
    <comment ref="B460" authorId="0" shapeId="0" xr:uid="{00000000-0006-0000-0600-000013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0" authorId="0" shapeId="0" xr:uid="{00000000-0006-0000-0600-000014030000}">
      <text>
        <r>
          <rPr>
            <sz val="9"/>
            <color indexed="81"/>
            <rFont val="Tahoma"/>
            <family val="2"/>
          </rPr>
          <t>Carga horária que este docente UFPE irá ministrar nesta disciplina.</t>
        </r>
      </text>
    </comment>
    <comment ref="J460" authorId="0" shapeId="0" xr:uid="{00000000-0006-0000-0600-000015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0" authorId="0" shapeId="0" xr:uid="{00000000-0006-0000-0600-000016030000}">
      <text>
        <r>
          <rPr>
            <sz val="9"/>
            <color indexed="81"/>
            <rFont val="Tahoma"/>
            <family val="2"/>
          </rPr>
          <t>Carga horária que este docente Externo irá ministrar nesta disciplina.</t>
        </r>
      </text>
    </comment>
    <comment ref="B461" authorId="0" shapeId="0" xr:uid="{00000000-0006-0000-0600-000017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1" authorId="0" shapeId="0" xr:uid="{00000000-0006-0000-0600-000018030000}">
      <text>
        <r>
          <rPr>
            <sz val="9"/>
            <color indexed="81"/>
            <rFont val="Tahoma"/>
            <family val="2"/>
          </rPr>
          <t>Carga horária que este docente UFPE irá ministrar nesta disciplina.</t>
        </r>
      </text>
    </comment>
    <comment ref="J461" authorId="0" shapeId="0" xr:uid="{00000000-0006-0000-0600-000019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1" authorId="0" shapeId="0" xr:uid="{00000000-0006-0000-0600-00001A030000}">
      <text>
        <r>
          <rPr>
            <sz val="9"/>
            <color indexed="81"/>
            <rFont val="Tahoma"/>
            <family val="2"/>
          </rPr>
          <t>Carga horária que este docente Externo irá ministrar nesta disciplina.</t>
        </r>
      </text>
    </comment>
    <comment ref="B462" authorId="0" shapeId="0" xr:uid="{00000000-0006-0000-0600-00001B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2" authorId="0" shapeId="0" xr:uid="{00000000-0006-0000-0600-00001C030000}">
      <text>
        <r>
          <rPr>
            <sz val="9"/>
            <color indexed="81"/>
            <rFont val="Tahoma"/>
            <family val="2"/>
          </rPr>
          <t>Carga horária que este docente UFPE irá ministrar nesta disciplina.</t>
        </r>
      </text>
    </comment>
    <comment ref="J462" authorId="0" shapeId="0" xr:uid="{00000000-0006-0000-0600-00001D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2" authorId="0" shapeId="0" xr:uid="{00000000-0006-0000-0600-00001E030000}">
      <text>
        <r>
          <rPr>
            <sz val="9"/>
            <color indexed="81"/>
            <rFont val="Tahoma"/>
            <family val="2"/>
          </rPr>
          <t>Carga horária que este docente Externo irá ministrar nesta disciplina.</t>
        </r>
      </text>
    </comment>
    <comment ref="B463" authorId="0" shapeId="0" xr:uid="{00000000-0006-0000-0600-00001F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3" authorId="0" shapeId="0" xr:uid="{00000000-0006-0000-0600-000020030000}">
      <text>
        <r>
          <rPr>
            <sz val="9"/>
            <color indexed="81"/>
            <rFont val="Tahoma"/>
            <family val="2"/>
          </rPr>
          <t>Carga horária que este docente UFPE irá ministrar nesta disciplina.</t>
        </r>
      </text>
    </comment>
    <comment ref="J463" authorId="0" shapeId="0" xr:uid="{00000000-0006-0000-0600-000021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3" authorId="0" shapeId="0" xr:uid="{00000000-0006-0000-0600-000022030000}">
      <text>
        <r>
          <rPr>
            <sz val="9"/>
            <color indexed="81"/>
            <rFont val="Tahoma"/>
            <family val="2"/>
          </rPr>
          <t>Carga horária que este docente Externo irá ministrar nesta disciplina.</t>
        </r>
      </text>
    </comment>
    <comment ref="B464" authorId="0" shapeId="0" xr:uid="{00000000-0006-0000-0600-000023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4" authorId="0" shapeId="0" xr:uid="{00000000-0006-0000-0600-000024030000}">
      <text>
        <r>
          <rPr>
            <sz val="9"/>
            <color indexed="81"/>
            <rFont val="Tahoma"/>
            <family val="2"/>
          </rPr>
          <t>Carga horária que este docente UFPE irá ministrar nesta disciplina.</t>
        </r>
      </text>
    </comment>
    <comment ref="J464" authorId="0" shapeId="0" xr:uid="{00000000-0006-0000-0600-000025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4" authorId="0" shapeId="0" xr:uid="{00000000-0006-0000-0600-000026030000}">
      <text>
        <r>
          <rPr>
            <sz val="9"/>
            <color indexed="81"/>
            <rFont val="Tahoma"/>
            <family val="2"/>
          </rPr>
          <t>Carga horária que este docente Externo irá ministrar nesta disciplina.</t>
        </r>
      </text>
    </comment>
    <comment ref="B465" authorId="0" shapeId="0" xr:uid="{00000000-0006-0000-0600-000027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5" authorId="0" shapeId="0" xr:uid="{00000000-0006-0000-0600-000028030000}">
      <text>
        <r>
          <rPr>
            <sz val="9"/>
            <color indexed="81"/>
            <rFont val="Tahoma"/>
            <family val="2"/>
          </rPr>
          <t>Carga horária que este docente UFPE irá ministrar nesta disciplina.</t>
        </r>
      </text>
    </comment>
    <comment ref="J465" authorId="0" shapeId="0" xr:uid="{00000000-0006-0000-0600-000029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5" authorId="0" shapeId="0" xr:uid="{00000000-0006-0000-0600-00002A030000}">
      <text>
        <r>
          <rPr>
            <sz val="9"/>
            <color indexed="81"/>
            <rFont val="Tahoma"/>
            <family val="2"/>
          </rPr>
          <t>Carga horária que este docente Externo irá ministrar nesta disciplina.</t>
        </r>
      </text>
    </comment>
    <comment ref="B466" authorId="0" shapeId="0" xr:uid="{00000000-0006-0000-0600-00002B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6" authorId="0" shapeId="0" xr:uid="{00000000-0006-0000-0600-00002C030000}">
      <text>
        <r>
          <rPr>
            <sz val="9"/>
            <color indexed="81"/>
            <rFont val="Tahoma"/>
            <family val="2"/>
          </rPr>
          <t>Carga horária que este docente UFPE irá ministrar nesta disciplina.</t>
        </r>
      </text>
    </comment>
    <comment ref="J466" authorId="0" shapeId="0" xr:uid="{00000000-0006-0000-0600-00002D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6" authorId="0" shapeId="0" xr:uid="{00000000-0006-0000-0600-00002E030000}">
      <text>
        <r>
          <rPr>
            <sz val="9"/>
            <color indexed="81"/>
            <rFont val="Tahoma"/>
            <family val="2"/>
          </rPr>
          <t>Carga horária que este docente Externo irá ministrar nesta disciplina.</t>
        </r>
      </text>
    </comment>
    <comment ref="B467" authorId="0" shapeId="0" xr:uid="{00000000-0006-0000-0600-00002F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67" authorId="0" shapeId="0" xr:uid="{00000000-0006-0000-0600-000030030000}">
      <text>
        <r>
          <rPr>
            <sz val="9"/>
            <color indexed="81"/>
            <rFont val="Tahoma"/>
            <family val="2"/>
          </rPr>
          <t>Carga horária que este docente UFPE irá ministrar nesta disciplina.</t>
        </r>
      </text>
    </comment>
    <comment ref="J467" authorId="0" shapeId="0" xr:uid="{00000000-0006-0000-0600-000031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67" authorId="0" shapeId="0" xr:uid="{00000000-0006-0000-0600-000032030000}">
      <text>
        <r>
          <rPr>
            <sz val="9"/>
            <color indexed="81"/>
            <rFont val="Tahoma"/>
            <family val="2"/>
          </rPr>
          <t>Carga horária que este docente Externo irá ministrar nesta disciplina.</t>
        </r>
      </text>
    </comment>
    <comment ref="F472" authorId="0" shapeId="0" xr:uid="{00000000-0006-0000-0600-000033030000}">
      <text>
        <r>
          <rPr>
            <b/>
            <sz val="9"/>
            <color indexed="81"/>
            <rFont val="Tahoma"/>
            <family val="2"/>
          </rPr>
          <t>A carga horária da disciplina é a soma das cargas horárias de cada docente desta disciplina</t>
        </r>
      </text>
    </comment>
    <comment ref="F473" authorId="0" shapeId="0" xr:uid="{00000000-0006-0000-0600-000034030000}">
      <text>
        <r>
          <rPr>
            <b/>
            <sz val="9"/>
            <color indexed="81"/>
            <rFont val="Tahoma"/>
            <family val="2"/>
          </rPr>
          <t>Crédito = Carga horária / 15</t>
        </r>
      </text>
    </comment>
    <comment ref="C476" authorId="0" shapeId="0" xr:uid="{00000000-0006-0000-0600-000035030000}">
      <text>
        <r>
          <rPr>
            <sz val="9"/>
            <color indexed="81"/>
            <rFont val="Segoe UI"/>
            <family val="2"/>
          </rPr>
          <t>O 1o mês do curso será considerado como sendo o mês de assinatura do convênio.</t>
        </r>
      </text>
    </comment>
    <comment ref="B482" authorId="0" shapeId="0" xr:uid="{00000000-0006-0000-0600-000036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2" authorId="0" shapeId="0" xr:uid="{00000000-0006-0000-0600-000037030000}">
      <text>
        <r>
          <rPr>
            <sz val="9"/>
            <color indexed="81"/>
            <rFont val="Tahoma"/>
            <family val="2"/>
          </rPr>
          <t>Carga horária que este docente UFPE irá ministrar nesta disciplina.</t>
        </r>
      </text>
    </comment>
    <comment ref="J482" authorId="0" shapeId="0" xr:uid="{00000000-0006-0000-0600-000038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2" authorId="0" shapeId="0" xr:uid="{00000000-0006-0000-0600-000039030000}">
      <text>
        <r>
          <rPr>
            <sz val="9"/>
            <color indexed="81"/>
            <rFont val="Tahoma"/>
            <family val="2"/>
          </rPr>
          <t>Carga horária que este docente Externo irá ministrar nesta disciplina.</t>
        </r>
      </text>
    </comment>
    <comment ref="B483" authorId="0" shapeId="0" xr:uid="{00000000-0006-0000-0600-00003A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3" authorId="0" shapeId="0" xr:uid="{00000000-0006-0000-0600-00003B030000}">
      <text>
        <r>
          <rPr>
            <sz val="9"/>
            <color indexed="81"/>
            <rFont val="Tahoma"/>
            <family val="2"/>
          </rPr>
          <t>Carga horária que este docente UFPE irá ministrar nesta disciplina.</t>
        </r>
      </text>
    </comment>
    <comment ref="J483" authorId="0" shapeId="0" xr:uid="{00000000-0006-0000-0600-00003C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3" authorId="0" shapeId="0" xr:uid="{00000000-0006-0000-0600-00003D030000}">
      <text>
        <r>
          <rPr>
            <sz val="9"/>
            <color indexed="81"/>
            <rFont val="Tahoma"/>
            <family val="2"/>
          </rPr>
          <t>Carga horária que este docente Externo irá ministrar nesta disciplina.</t>
        </r>
      </text>
    </comment>
    <comment ref="B484" authorId="0" shapeId="0" xr:uid="{00000000-0006-0000-0600-00003E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4" authorId="0" shapeId="0" xr:uid="{00000000-0006-0000-0600-00003F030000}">
      <text>
        <r>
          <rPr>
            <sz val="9"/>
            <color indexed="81"/>
            <rFont val="Tahoma"/>
            <family val="2"/>
          </rPr>
          <t>Carga horária que este docente UFPE irá ministrar nesta disciplina.</t>
        </r>
      </text>
    </comment>
    <comment ref="J484" authorId="0" shapeId="0" xr:uid="{00000000-0006-0000-0600-000040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4" authorId="0" shapeId="0" xr:uid="{00000000-0006-0000-0600-000041030000}">
      <text>
        <r>
          <rPr>
            <sz val="9"/>
            <color indexed="81"/>
            <rFont val="Tahoma"/>
            <family val="2"/>
          </rPr>
          <t>Carga horária que este docente Externo irá ministrar nesta disciplina.</t>
        </r>
      </text>
    </comment>
    <comment ref="B485" authorId="0" shapeId="0" xr:uid="{00000000-0006-0000-0600-000042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5" authorId="0" shapeId="0" xr:uid="{00000000-0006-0000-0600-000043030000}">
      <text>
        <r>
          <rPr>
            <sz val="9"/>
            <color indexed="81"/>
            <rFont val="Tahoma"/>
            <family val="2"/>
          </rPr>
          <t>Carga horária que este docente UFPE irá ministrar nesta disciplina.</t>
        </r>
      </text>
    </comment>
    <comment ref="J485" authorId="0" shapeId="0" xr:uid="{00000000-0006-0000-0600-000044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5" authorId="0" shapeId="0" xr:uid="{00000000-0006-0000-0600-000045030000}">
      <text>
        <r>
          <rPr>
            <sz val="9"/>
            <color indexed="81"/>
            <rFont val="Tahoma"/>
            <family val="2"/>
          </rPr>
          <t>Carga horária que este docente Externo irá ministrar nesta disciplina.</t>
        </r>
      </text>
    </comment>
    <comment ref="B486" authorId="0" shapeId="0" xr:uid="{00000000-0006-0000-0600-000046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6" authorId="0" shapeId="0" xr:uid="{00000000-0006-0000-0600-000047030000}">
      <text>
        <r>
          <rPr>
            <sz val="9"/>
            <color indexed="81"/>
            <rFont val="Tahoma"/>
            <family val="2"/>
          </rPr>
          <t>Carga horária que este docente UFPE irá ministrar nesta disciplina.</t>
        </r>
      </text>
    </comment>
    <comment ref="J486" authorId="0" shapeId="0" xr:uid="{00000000-0006-0000-0600-000048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6" authorId="0" shapeId="0" xr:uid="{00000000-0006-0000-0600-000049030000}">
      <text>
        <r>
          <rPr>
            <sz val="9"/>
            <color indexed="81"/>
            <rFont val="Tahoma"/>
            <family val="2"/>
          </rPr>
          <t>Carga horária que este docente Externo irá ministrar nesta disciplina.</t>
        </r>
      </text>
    </comment>
    <comment ref="B487" authorId="0" shapeId="0" xr:uid="{00000000-0006-0000-0600-00004A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7" authorId="0" shapeId="0" xr:uid="{00000000-0006-0000-0600-00004B030000}">
      <text>
        <r>
          <rPr>
            <sz val="9"/>
            <color indexed="81"/>
            <rFont val="Tahoma"/>
            <family val="2"/>
          </rPr>
          <t>Carga horária que este docente UFPE irá ministrar nesta disciplina.</t>
        </r>
      </text>
    </comment>
    <comment ref="J487" authorId="0" shapeId="0" xr:uid="{00000000-0006-0000-0600-00004C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7" authorId="0" shapeId="0" xr:uid="{00000000-0006-0000-0600-00004D030000}">
      <text>
        <r>
          <rPr>
            <sz val="9"/>
            <color indexed="81"/>
            <rFont val="Tahoma"/>
            <family val="2"/>
          </rPr>
          <t>Carga horária que este docente Externo irá ministrar nesta disciplina.</t>
        </r>
      </text>
    </comment>
    <comment ref="B488" authorId="0" shapeId="0" xr:uid="{00000000-0006-0000-0600-00004E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8" authorId="0" shapeId="0" xr:uid="{00000000-0006-0000-0600-00004F030000}">
      <text>
        <r>
          <rPr>
            <sz val="9"/>
            <color indexed="81"/>
            <rFont val="Tahoma"/>
            <family val="2"/>
          </rPr>
          <t>Carga horária que este docente UFPE irá ministrar nesta disciplina.</t>
        </r>
      </text>
    </comment>
    <comment ref="J488" authorId="0" shapeId="0" xr:uid="{00000000-0006-0000-0600-000050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8" authorId="0" shapeId="0" xr:uid="{00000000-0006-0000-0600-000051030000}">
      <text>
        <r>
          <rPr>
            <sz val="9"/>
            <color indexed="81"/>
            <rFont val="Tahoma"/>
            <family val="2"/>
          </rPr>
          <t>Carga horária que este docente Externo irá ministrar nesta disciplina.</t>
        </r>
      </text>
    </comment>
    <comment ref="B489" authorId="0" shapeId="0" xr:uid="{00000000-0006-0000-0600-000052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89" authorId="0" shapeId="0" xr:uid="{00000000-0006-0000-0600-000053030000}">
      <text>
        <r>
          <rPr>
            <sz val="9"/>
            <color indexed="81"/>
            <rFont val="Tahoma"/>
            <family val="2"/>
          </rPr>
          <t>Carga horária que este docente UFPE irá ministrar nesta disciplina.</t>
        </r>
      </text>
    </comment>
    <comment ref="J489" authorId="0" shapeId="0" xr:uid="{00000000-0006-0000-0600-000054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89" authorId="0" shapeId="0" xr:uid="{00000000-0006-0000-0600-000055030000}">
      <text>
        <r>
          <rPr>
            <sz val="9"/>
            <color indexed="81"/>
            <rFont val="Tahoma"/>
            <family val="2"/>
          </rPr>
          <t>Carga horária que este docente Externo irá ministrar nesta disciplina.</t>
        </r>
      </text>
    </comment>
    <comment ref="B490" authorId="0" shapeId="0" xr:uid="{00000000-0006-0000-0600-000056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90" authorId="0" shapeId="0" xr:uid="{00000000-0006-0000-0600-000057030000}">
      <text>
        <r>
          <rPr>
            <sz val="9"/>
            <color indexed="81"/>
            <rFont val="Tahoma"/>
            <family val="2"/>
          </rPr>
          <t>Carga horária que este docente UFPE irá ministrar nesta disciplina.</t>
        </r>
      </text>
    </comment>
    <comment ref="J490" authorId="0" shapeId="0" xr:uid="{00000000-0006-0000-0600-000058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90" authorId="0" shapeId="0" xr:uid="{00000000-0006-0000-0600-000059030000}">
      <text>
        <r>
          <rPr>
            <sz val="9"/>
            <color indexed="81"/>
            <rFont val="Tahoma"/>
            <family val="2"/>
          </rPr>
          <t>Carga horária que este docente Externo irá ministrar nesta disciplina.</t>
        </r>
      </text>
    </comment>
    <comment ref="B491" authorId="0" shapeId="0" xr:uid="{00000000-0006-0000-0600-00005A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491" authorId="0" shapeId="0" xr:uid="{00000000-0006-0000-0600-00005B030000}">
      <text>
        <r>
          <rPr>
            <sz val="9"/>
            <color indexed="81"/>
            <rFont val="Tahoma"/>
            <family val="2"/>
          </rPr>
          <t>Carga horária que este docente UFPE irá ministrar nesta disciplina.</t>
        </r>
      </text>
    </comment>
    <comment ref="J491" authorId="0" shapeId="0" xr:uid="{00000000-0006-0000-0600-00005C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491" authorId="0" shapeId="0" xr:uid="{00000000-0006-0000-0600-00005D030000}">
      <text>
        <r>
          <rPr>
            <sz val="9"/>
            <color indexed="81"/>
            <rFont val="Tahoma"/>
            <family val="2"/>
          </rPr>
          <t>Carga horária que este docente Externo irá ministrar nesta disciplina.</t>
        </r>
      </text>
    </comment>
    <comment ref="F496" authorId="0" shapeId="0" xr:uid="{00000000-0006-0000-0600-00005E030000}">
      <text>
        <r>
          <rPr>
            <b/>
            <sz val="9"/>
            <color indexed="81"/>
            <rFont val="Tahoma"/>
            <family val="2"/>
          </rPr>
          <t>A carga horária da disciplina é a soma das cargas horárias de cada docente desta disciplina</t>
        </r>
      </text>
    </comment>
    <comment ref="F497" authorId="0" shapeId="0" xr:uid="{00000000-0006-0000-0600-00005F030000}">
      <text>
        <r>
          <rPr>
            <b/>
            <sz val="9"/>
            <color indexed="81"/>
            <rFont val="Tahoma"/>
            <family val="2"/>
          </rPr>
          <t>Crédito = Carga horária / 15</t>
        </r>
      </text>
    </comment>
    <comment ref="C500" authorId="0" shapeId="0" xr:uid="{00000000-0006-0000-0600-000060030000}">
      <text>
        <r>
          <rPr>
            <sz val="9"/>
            <color indexed="81"/>
            <rFont val="Segoe UI"/>
            <family val="2"/>
          </rPr>
          <t>O 1o mês do curso será considerado como sendo o mês de assinatura do convênio.</t>
        </r>
      </text>
    </comment>
    <comment ref="B506" authorId="0" shapeId="0" xr:uid="{00000000-0006-0000-0600-000061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06" authorId="0" shapeId="0" xr:uid="{00000000-0006-0000-0600-000062030000}">
      <text>
        <r>
          <rPr>
            <sz val="9"/>
            <color indexed="81"/>
            <rFont val="Tahoma"/>
            <family val="2"/>
          </rPr>
          <t>Carga horária que este docente UFPE irá ministrar nesta disciplina.</t>
        </r>
      </text>
    </comment>
    <comment ref="J506" authorId="0" shapeId="0" xr:uid="{00000000-0006-0000-0600-000063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06" authorId="0" shapeId="0" xr:uid="{00000000-0006-0000-0600-000064030000}">
      <text>
        <r>
          <rPr>
            <sz val="9"/>
            <color indexed="81"/>
            <rFont val="Tahoma"/>
            <family val="2"/>
          </rPr>
          <t>Carga horária que este docente Externo irá ministrar nesta disciplina.</t>
        </r>
      </text>
    </comment>
    <comment ref="B507" authorId="0" shapeId="0" xr:uid="{00000000-0006-0000-0600-000065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07" authorId="0" shapeId="0" xr:uid="{00000000-0006-0000-0600-000066030000}">
      <text>
        <r>
          <rPr>
            <sz val="9"/>
            <color indexed="81"/>
            <rFont val="Tahoma"/>
            <family val="2"/>
          </rPr>
          <t>Carga horária que este docente UFPE irá ministrar nesta disciplina.</t>
        </r>
      </text>
    </comment>
    <comment ref="J507" authorId="0" shapeId="0" xr:uid="{00000000-0006-0000-0600-000067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07" authorId="0" shapeId="0" xr:uid="{00000000-0006-0000-0600-000068030000}">
      <text>
        <r>
          <rPr>
            <sz val="9"/>
            <color indexed="81"/>
            <rFont val="Tahoma"/>
            <family val="2"/>
          </rPr>
          <t>Carga horária que este docente Externo irá ministrar nesta disciplina.</t>
        </r>
      </text>
    </comment>
    <comment ref="B508" authorId="0" shapeId="0" xr:uid="{00000000-0006-0000-0600-000069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08" authorId="0" shapeId="0" xr:uid="{00000000-0006-0000-0600-00006A030000}">
      <text>
        <r>
          <rPr>
            <sz val="9"/>
            <color indexed="81"/>
            <rFont val="Tahoma"/>
            <family val="2"/>
          </rPr>
          <t>Carga horária que este docente UFPE irá ministrar nesta disciplina.</t>
        </r>
      </text>
    </comment>
    <comment ref="J508" authorId="0" shapeId="0" xr:uid="{00000000-0006-0000-0600-00006B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08" authorId="0" shapeId="0" xr:uid="{00000000-0006-0000-0600-00006C030000}">
      <text>
        <r>
          <rPr>
            <sz val="9"/>
            <color indexed="81"/>
            <rFont val="Tahoma"/>
            <family val="2"/>
          </rPr>
          <t>Carga horária que este docente Externo irá ministrar nesta disciplina.</t>
        </r>
      </text>
    </comment>
    <comment ref="B509" authorId="0" shapeId="0" xr:uid="{00000000-0006-0000-0600-00006D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09" authorId="0" shapeId="0" xr:uid="{00000000-0006-0000-0600-00006E030000}">
      <text>
        <r>
          <rPr>
            <sz val="9"/>
            <color indexed="81"/>
            <rFont val="Tahoma"/>
            <family val="2"/>
          </rPr>
          <t>Carga horária que este docente UFPE irá ministrar nesta disciplina.</t>
        </r>
      </text>
    </comment>
    <comment ref="J509" authorId="0" shapeId="0" xr:uid="{00000000-0006-0000-0600-00006F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09" authorId="0" shapeId="0" xr:uid="{00000000-0006-0000-0600-000070030000}">
      <text>
        <r>
          <rPr>
            <sz val="9"/>
            <color indexed="81"/>
            <rFont val="Tahoma"/>
            <family val="2"/>
          </rPr>
          <t>Carga horária que este docente Externo irá ministrar nesta disciplina.</t>
        </r>
      </text>
    </comment>
    <comment ref="B510" authorId="0" shapeId="0" xr:uid="{00000000-0006-0000-0600-000071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0" authorId="0" shapeId="0" xr:uid="{00000000-0006-0000-0600-000072030000}">
      <text>
        <r>
          <rPr>
            <sz val="9"/>
            <color indexed="81"/>
            <rFont val="Tahoma"/>
            <family val="2"/>
          </rPr>
          <t>Carga horária que este docente UFPE irá ministrar nesta disciplina.</t>
        </r>
      </text>
    </comment>
    <comment ref="J510" authorId="0" shapeId="0" xr:uid="{00000000-0006-0000-0600-000073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0" authorId="0" shapeId="0" xr:uid="{00000000-0006-0000-0600-000074030000}">
      <text>
        <r>
          <rPr>
            <sz val="9"/>
            <color indexed="81"/>
            <rFont val="Tahoma"/>
            <family val="2"/>
          </rPr>
          <t>Carga horária que este docente Externo irá ministrar nesta disciplina.</t>
        </r>
      </text>
    </comment>
    <comment ref="B511" authorId="0" shapeId="0" xr:uid="{00000000-0006-0000-0600-000075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1" authorId="0" shapeId="0" xr:uid="{00000000-0006-0000-0600-000076030000}">
      <text>
        <r>
          <rPr>
            <sz val="9"/>
            <color indexed="81"/>
            <rFont val="Tahoma"/>
            <family val="2"/>
          </rPr>
          <t>Carga horária que este docente UFPE irá ministrar nesta disciplina.</t>
        </r>
      </text>
    </comment>
    <comment ref="J511" authorId="0" shapeId="0" xr:uid="{00000000-0006-0000-0600-000077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1" authorId="0" shapeId="0" xr:uid="{00000000-0006-0000-0600-000078030000}">
      <text>
        <r>
          <rPr>
            <sz val="9"/>
            <color indexed="81"/>
            <rFont val="Tahoma"/>
            <family val="2"/>
          </rPr>
          <t>Carga horária que este docente Externo irá ministrar nesta disciplina.</t>
        </r>
      </text>
    </comment>
    <comment ref="B512" authorId="0" shapeId="0" xr:uid="{00000000-0006-0000-0600-000079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2" authorId="0" shapeId="0" xr:uid="{00000000-0006-0000-0600-00007A030000}">
      <text>
        <r>
          <rPr>
            <sz val="9"/>
            <color indexed="81"/>
            <rFont val="Tahoma"/>
            <family val="2"/>
          </rPr>
          <t>Carga horária que este docente UFPE irá ministrar nesta disciplina.</t>
        </r>
      </text>
    </comment>
    <comment ref="J512" authorId="0" shapeId="0" xr:uid="{00000000-0006-0000-0600-00007B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2" authorId="0" shapeId="0" xr:uid="{00000000-0006-0000-0600-00007C030000}">
      <text>
        <r>
          <rPr>
            <sz val="9"/>
            <color indexed="81"/>
            <rFont val="Tahoma"/>
            <family val="2"/>
          </rPr>
          <t>Carga horária que este docente Externo irá ministrar nesta disciplina.</t>
        </r>
      </text>
    </comment>
    <comment ref="B513" authorId="0" shapeId="0" xr:uid="{00000000-0006-0000-0600-00007D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3" authorId="0" shapeId="0" xr:uid="{00000000-0006-0000-0600-00007E030000}">
      <text>
        <r>
          <rPr>
            <sz val="9"/>
            <color indexed="81"/>
            <rFont val="Tahoma"/>
            <family val="2"/>
          </rPr>
          <t>Carga horária que este docente UFPE irá ministrar nesta disciplina.</t>
        </r>
      </text>
    </comment>
    <comment ref="J513" authorId="0" shapeId="0" xr:uid="{00000000-0006-0000-0600-00007F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3" authorId="0" shapeId="0" xr:uid="{00000000-0006-0000-0600-000080030000}">
      <text>
        <r>
          <rPr>
            <sz val="9"/>
            <color indexed="81"/>
            <rFont val="Tahoma"/>
            <family val="2"/>
          </rPr>
          <t>Carga horária que este docente Externo irá ministrar nesta disciplina.</t>
        </r>
      </text>
    </comment>
    <comment ref="B514" authorId="0" shapeId="0" xr:uid="{00000000-0006-0000-0600-000081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4" authorId="0" shapeId="0" xr:uid="{00000000-0006-0000-0600-000082030000}">
      <text>
        <r>
          <rPr>
            <sz val="9"/>
            <color indexed="81"/>
            <rFont val="Tahoma"/>
            <family val="2"/>
          </rPr>
          <t>Carga horária que este docente UFPE irá ministrar nesta disciplina.</t>
        </r>
      </text>
    </comment>
    <comment ref="J514" authorId="0" shapeId="0" xr:uid="{00000000-0006-0000-0600-000083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4" authorId="0" shapeId="0" xr:uid="{00000000-0006-0000-0600-000084030000}">
      <text>
        <r>
          <rPr>
            <sz val="9"/>
            <color indexed="81"/>
            <rFont val="Tahoma"/>
            <family val="2"/>
          </rPr>
          <t>Carga horária que este docente Externo irá ministrar nesta disciplina.</t>
        </r>
      </text>
    </comment>
    <comment ref="B515" authorId="0" shapeId="0" xr:uid="{00000000-0006-0000-0600-000085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15" authorId="0" shapeId="0" xr:uid="{00000000-0006-0000-0600-000086030000}">
      <text>
        <r>
          <rPr>
            <sz val="9"/>
            <color indexed="81"/>
            <rFont val="Tahoma"/>
            <family val="2"/>
          </rPr>
          <t>Carga horária que este docente UFPE irá ministrar nesta disciplina.</t>
        </r>
      </text>
    </comment>
    <comment ref="J515" authorId="0" shapeId="0" xr:uid="{00000000-0006-0000-0600-000087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15" authorId="0" shapeId="0" xr:uid="{00000000-0006-0000-0600-000088030000}">
      <text>
        <r>
          <rPr>
            <sz val="9"/>
            <color indexed="81"/>
            <rFont val="Tahoma"/>
            <family val="2"/>
          </rPr>
          <t>Carga horária que este docente Externo irá ministrar nesta disciplina.</t>
        </r>
      </text>
    </comment>
    <comment ref="F520" authorId="0" shapeId="0" xr:uid="{00000000-0006-0000-0600-000089030000}">
      <text>
        <r>
          <rPr>
            <b/>
            <sz val="9"/>
            <color indexed="81"/>
            <rFont val="Tahoma"/>
            <family val="2"/>
          </rPr>
          <t>A carga horária da disciplina é a soma das cargas horárias de cada docente desta disciplina</t>
        </r>
      </text>
    </comment>
    <comment ref="F521" authorId="0" shapeId="0" xr:uid="{00000000-0006-0000-0600-00008A030000}">
      <text>
        <r>
          <rPr>
            <b/>
            <sz val="9"/>
            <color indexed="81"/>
            <rFont val="Tahoma"/>
            <family val="2"/>
          </rPr>
          <t>Crédito = Carga horária / 15</t>
        </r>
      </text>
    </comment>
    <comment ref="C524" authorId="0" shapeId="0" xr:uid="{00000000-0006-0000-0600-00008B030000}">
      <text>
        <r>
          <rPr>
            <sz val="9"/>
            <color indexed="81"/>
            <rFont val="Segoe UI"/>
            <family val="2"/>
          </rPr>
          <t>O 1o mês do curso será considerado como sendo o mês de assinatura do convênio.</t>
        </r>
      </text>
    </comment>
    <comment ref="B530" authorId="0" shapeId="0" xr:uid="{00000000-0006-0000-0600-00008C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0" authorId="0" shapeId="0" xr:uid="{00000000-0006-0000-0600-00008D030000}">
      <text>
        <r>
          <rPr>
            <sz val="9"/>
            <color indexed="81"/>
            <rFont val="Tahoma"/>
            <family val="2"/>
          </rPr>
          <t>Carga horária que este docente UFPE irá ministrar nesta disciplina.</t>
        </r>
      </text>
    </comment>
    <comment ref="J530" authorId="0" shapeId="0" xr:uid="{00000000-0006-0000-0600-00008E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0" authorId="0" shapeId="0" xr:uid="{00000000-0006-0000-0600-00008F030000}">
      <text>
        <r>
          <rPr>
            <sz val="9"/>
            <color indexed="81"/>
            <rFont val="Tahoma"/>
            <family val="2"/>
          </rPr>
          <t>Carga horária que este docente Externo irá ministrar nesta disciplina.</t>
        </r>
      </text>
    </comment>
    <comment ref="B531" authorId="0" shapeId="0" xr:uid="{00000000-0006-0000-0600-000090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1" authorId="0" shapeId="0" xr:uid="{00000000-0006-0000-0600-000091030000}">
      <text>
        <r>
          <rPr>
            <sz val="9"/>
            <color indexed="81"/>
            <rFont val="Tahoma"/>
            <family val="2"/>
          </rPr>
          <t>Carga horária que este docente UFPE irá ministrar nesta disciplina.</t>
        </r>
      </text>
    </comment>
    <comment ref="J531" authorId="0" shapeId="0" xr:uid="{00000000-0006-0000-0600-000092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1" authorId="0" shapeId="0" xr:uid="{00000000-0006-0000-0600-000093030000}">
      <text>
        <r>
          <rPr>
            <sz val="9"/>
            <color indexed="81"/>
            <rFont val="Tahoma"/>
            <family val="2"/>
          </rPr>
          <t>Carga horária que este docente Externo irá ministrar nesta disciplina.</t>
        </r>
      </text>
    </comment>
    <comment ref="B532" authorId="0" shapeId="0" xr:uid="{00000000-0006-0000-0600-000094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2" authorId="0" shapeId="0" xr:uid="{00000000-0006-0000-0600-000095030000}">
      <text>
        <r>
          <rPr>
            <sz val="9"/>
            <color indexed="81"/>
            <rFont val="Tahoma"/>
            <family val="2"/>
          </rPr>
          <t>Carga horária que este docente UFPE irá ministrar nesta disciplina.</t>
        </r>
      </text>
    </comment>
    <comment ref="J532" authorId="0" shapeId="0" xr:uid="{00000000-0006-0000-0600-000096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2" authorId="0" shapeId="0" xr:uid="{00000000-0006-0000-0600-000097030000}">
      <text>
        <r>
          <rPr>
            <sz val="9"/>
            <color indexed="81"/>
            <rFont val="Tahoma"/>
            <family val="2"/>
          </rPr>
          <t>Carga horária que este docente Externo irá ministrar nesta disciplina.</t>
        </r>
      </text>
    </comment>
    <comment ref="B533" authorId="0" shapeId="0" xr:uid="{00000000-0006-0000-0600-000098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3" authorId="0" shapeId="0" xr:uid="{00000000-0006-0000-0600-000099030000}">
      <text>
        <r>
          <rPr>
            <sz val="9"/>
            <color indexed="81"/>
            <rFont val="Tahoma"/>
            <family val="2"/>
          </rPr>
          <t>Carga horária que este docente UFPE irá ministrar nesta disciplina.</t>
        </r>
      </text>
    </comment>
    <comment ref="J533" authorId="0" shapeId="0" xr:uid="{00000000-0006-0000-0600-00009A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3" authorId="0" shapeId="0" xr:uid="{00000000-0006-0000-0600-00009B030000}">
      <text>
        <r>
          <rPr>
            <sz val="9"/>
            <color indexed="81"/>
            <rFont val="Tahoma"/>
            <family val="2"/>
          </rPr>
          <t>Carga horária que este docente Externo irá ministrar nesta disciplina.</t>
        </r>
      </text>
    </comment>
    <comment ref="B534" authorId="0" shapeId="0" xr:uid="{00000000-0006-0000-0600-00009C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4" authorId="0" shapeId="0" xr:uid="{00000000-0006-0000-0600-00009D030000}">
      <text>
        <r>
          <rPr>
            <sz val="9"/>
            <color indexed="81"/>
            <rFont val="Tahoma"/>
            <family val="2"/>
          </rPr>
          <t>Carga horária que este docente UFPE irá ministrar nesta disciplina.</t>
        </r>
      </text>
    </comment>
    <comment ref="J534" authorId="0" shapeId="0" xr:uid="{00000000-0006-0000-0600-00009E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4" authorId="0" shapeId="0" xr:uid="{00000000-0006-0000-0600-00009F030000}">
      <text>
        <r>
          <rPr>
            <sz val="9"/>
            <color indexed="81"/>
            <rFont val="Tahoma"/>
            <family val="2"/>
          </rPr>
          <t>Carga horária que este docente Externo irá ministrar nesta disciplina.</t>
        </r>
      </text>
    </comment>
    <comment ref="B535" authorId="0" shapeId="0" xr:uid="{00000000-0006-0000-0600-0000A0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5" authorId="0" shapeId="0" xr:uid="{00000000-0006-0000-0600-0000A1030000}">
      <text>
        <r>
          <rPr>
            <sz val="9"/>
            <color indexed="81"/>
            <rFont val="Tahoma"/>
            <family val="2"/>
          </rPr>
          <t>Carga horária que este docente UFPE irá ministrar nesta disciplina.</t>
        </r>
      </text>
    </comment>
    <comment ref="J535" authorId="0" shapeId="0" xr:uid="{00000000-0006-0000-0600-0000A2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5" authorId="0" shapeId="0" xr:uid="{00000000-0006-0000-0600-0000A3030000}">
      <text>
        <r>
          <rPr>
            <sz val="9"/>
            <color indexed="81"/>
            <rFont val="Tahoma"/>
            <family val="2"/>
          </rPr>
          <t>Carga horária que este docente Externo irá ministrar nesta disciplina.</t>
        </r>
      </text>
    </comment>
    <comment ref="B536" authorId="0" shapeId="0" xr:uid="{00000000-0006-0000-0600-0000A4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6" authorId="0" shapeId="0" xr:uid="{00000000-0006-0000-0600-0000A5030000}">
      <text>
        <r>
          <rPr>
            <sz val="9"/>
            <color indexed="81"/>
            <rFont val="Tahoma"/>
            <family val="2"/>
          </rPr>
          <t>Carga horária que este docente UFPE irá ministrar nesta disciplina.</t>
        </r>
      </text>
    </comment>
    <comment ref="J536" authorId="0" shapeId="0" xr:uid="{00000000-0006-0000-0600-0000A6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6" authorId="0" shapeId="0" xr:uid="{00000000-0006-0000-0600-0000A7030000}">
      <text>
        <r>
          <rPr>
            <sz val="9"/>
            <color indexed="81"/>
            <rFont val="Tahoma"/>
            <family val="2"/>
          </rPr>
          <t>Carga horária que este docente Externo irá ministrar nesta disciplina.</t>
        </r>
      </text>
    </comment>
    <comment ref="B537" authorId="0" shapeId="0" xr:uid="{00000000-0006-0000-0600-0000A8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7" authorId="0" shapeId="0" xr:uid="{00000000-0006-0000-0600-0000A9030000}">
      <text>
        <r>
          <rPr>
            <sz val="9"/>
            <color indexed="81"/>
            <rFont val="Tahoma"/>
            <family val="2"/>
          </rPr>
          <t>Carga horária que este docente UFPE irá ministrar nesta disciplina.</t>
        </r>
      </text>
    </comment>
    <comment ref="J537" authorId="0" shapeId="0" xr:uid="{00000000-0006-0000-0600-0000AA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7" authorId="0" shapeId="0" xr:uid="{00000000-0006-0000-0600-0000AB030000}">
      <text>
        <r>
          <rPr>
            <sz val="9"/>
            <color indexed="81"/>
            <rFont val="Tahoma"/>
            <family val="2"/>
          </rPr>
          <t>Carga horária que este docente Externo irá ministrar nesta disciplina.</t>
        </r>
      </text>
    </comment>
    <comment ref="B538" authorId="0" shapeId="0" xr:uid="{00000000-0006-0000-0600-0000AC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8" authorId="0" shapeId="0" xr:uid="{00000000-0006-0000-0600-0000AD030000}">
      <text>
        <r>
          <rPr>
            <sz val="9"/>
            <color indexed="81"/>
            <rFont val="Tahoma"/>
            <family val="2"/>
          </rPr>
          <t>Carga horária que este docente UFPE irá ministrar nesta disciplina.</t>
        </r>
      </text>
    </comment>
    <comment ref="J538" authorId="0" shapeId="0" xr:uid="{00000000-0006-0000-0600-0000AE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8" authorId="0" shapeId="0" xr:uid="{00000000-0006-0000-0600-0000AF030000}">
      <text>
        <r>
          <rPr>
            <sz val="9"/>
            <color indexed="81"/>
            <rFont val="Tahoma"/>
            <family val="2"/>
          </rPr>
          <t>Carga horária que este docente Externo irá ministrar nesta disciplina.</t>
        </r>
      </text>
    </comment>
    <comment ref="B539" authorId="0" shapeId="0" xr:uid="{00000000-0006-0000-0600-0000B0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39" authorId="0" shapeId="0" xr:uid="{00000000-0006-0000-0600-0000B1030000}">
      <text>
        <r>
          <rPr>
            <sz val="9"/>
            <color indexed="81"/>
            <rFont val="Tahoma"/>
            <family val="2"/>
          </rPr>
          <t>Carga horária que este docente UFPE irá ministrar nesta disciplina.</t>
        </r>
      </text>
    </comment>
    <comment ref="J539" authorId="0" shapeId="0" xr:uid="{00000000-0006-0000-0600-0000B2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39" authorId="0" shapeId="0" xr:uid="{00000000-0006-0000-0600-0000B3030000}">
      <text>
        <r>
          <rPr>
            <sz val="9"/>
            <color indexed="81"/>
            <rFont val="Tahoma"/>
            <family val="2"/>
          </rPr>
          <t>Carga horária que este docente Externo irá ministrar nesta disciplina.</t>
        </r>
      </text>
    </comment>
    <comment ref="F544" authorId="0" shapeId="0" xr:uid="{00000000-0006-0000-0600-0000B4030000}">
      <text>
        <r>
          <rPr>
            <b/>
            <sz val="9"/>
            <color indexed="81"/>
            <rFont val="Tahoma"/>
            <family val="2"/>
          </rPr>
          <t>A carga horária da disciplina é a soma das cargas horárias de cada docente desta disciplina</t>
        </r>
      </text>
    </comment>
    <comment ref="F545" authorId="0" shapeId="0" xr:uid="{00000000-0006-0000-0600-0000B5030000}">
      <text>
        <r>
          <rPr>
            <b/>
            <sz val="9"/>
            <color indexed="81"/>
            <rFont val="Tahoma"/>
            <family val="2"/>
          </rPr>
          <t>Crédito = Carga horária / 15</t>
        </r>
      </text>
    </comment>
    <comment ref="C548" authorId="0" shapeId="0" xr:uid="{00000000-0006-0000-0600-0000B6030000}">
      <text>
        <r>
          <rPr>
            <sz val="9"/>
            <color indexed="81"/>
            <rFont val="Segoe UI"/>
            <family val="2"/>
          </rPr>
          <t>O 1o mês do curso será considerado como sendo o mês de assinatura do convênio.</t>
        </r>
      </text>
    </comment>
    <comment ref="B554" authorId="0" shapeId="0" xr:uid="{00000000-0006-0000-0600-0000B7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4" authorId="0" shapeId="0" xr:uid="{00000000-0006-0000-0600-0000B8030000}">
      <text>
        <r>
          <rPr>
            <sz val="9"/>
            <color indexed="81"/>
            <rFont val="Tahoma"/>
            <family val="2"/>
          </rPr>
          <t>Carga horária que este docente UFPE irá ministrar nesta disciplina.</t>
        </r>
      </text>
    </comment>
    <comment ref="J554" authorId="0" shapeId="0" xr:uid="{00000000-0006-0000-0600-0000B9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4" authorId="0" shapeId="0" xr:uid="{00000000-0006-0000-0600-0000BA030000}">
      <text>
        <r>
          <rPr>
            <sz val="9"/>
            <color indexed="81"/>
            <rFont val="Tahoma"/>
            <family val="2"/>
          </rPr>
          <t>Carga horária que este docente Externo irá ministrar nesta disciplina.</t>
        </r>
      </text>
    </comment>
    <comment ref="B555" authorId="0" shapeId="0" xr:uid="{00000000-0006-0000-0600-0000BB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5" authorId="0" shapeId="0" xr:uid="{00000000-0006-0000-0600-0000BC030000}">
      <text>
        <r>
          <rPr>
            <sz val="9"/>
            <color indexed="81"/>
            <rFont val="Tahoma"/>
            <family val="2"/>
          </rPr>
          <t>Carga horária que este docente UFPE irá ministrar nesta disciplina.</t>
        </r>
      </text>
    </comment>
    <comment ref="J555" authorId="0" shapeId="0" xr:uid="{00000000-0006-0000-0600-0000BD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5" authorId="0" shapeId="0" xr:uid="{00000000-0006-0000-0600-0000BE030000}">
      <text>
        <r>
          <rPr>
            <sz val="9"/>
            <color indexed="81"/>
            <rFont val="Tahoma"/>
            <family val="2"/>
          </rPr>
          <t>Carga horária que este docente Externo irá ministrar nesta disciplina.</t>
        </r>
      </text>
    </comment>
    <comment ref="B556" authorId="0" shapeId="0" xr:uid="{00000000-0006-0000-0600-0000BF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6" authorId="0" shapeId="0" xr:uid="{00000000-0006-0000-0600-0000C0030000}">
      <text>
        <r>
          <rPr>
            <sz val="9"/>
            <color indexed="81"/>
            <rFont val="Tahoma"/>
            <family val="2"/>
          </rPr>
          <t>Carga horária que este docente UFPE irá ministrar nesta disciplina.</t>
        </r>
      </text>
    </comment>
    <comment ref="J556" authorId="0" shapeId="0" xr:uid="{00000000-0006-0000-0600-0000C1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6" authorId="0" shapeId="0" xr:uid="{00000000-0006-0000-0600-0000C2030000}">
      <text>
        <r>
          <rPr>
            <sz val="9"/>
            <color indexed="81"/>
            <rFont val="Tahoma"/>
            <family val="2"/>
          </rPr>
          <t>Carga horária que este docente Externo irá ministrar nesta disciplina.</t>
        </r>
      </text>
    </comment>
    <comment ref="B557" authorId="0" shapeId="0" xr:uid="{00000000-0006-0000-0600-0000C3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7" authorId="0" shapeId="0" xr:uid="{00000000-0006-0000-0600-0000C4030000}">
      <text>
        <r>
          <rPr>
            <sz val="9"/>
            <color indexed="81"/>
            <rFont val="Tahoma"/>
            <family val="2"/>
          </rPr>
          <t>Carga horária que este docente UFPE irá ministrar nesta disciplina.</t>
        </r>
      </text>
    </comment>
    <comment ref="J557" authorId="0" shapeId="0" xr:uid="{00000000-0006-0000-0600-0000C5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7" authorId="0" shapeId="0" xr:uid="{00000000-0006-0000-0600-0000C6030000}">
      <text>
        <r>
          <rPr>
            <sz val="9"/>
            <color indexed="81"/>
            <rFont val="Tahoma"/>
            <family val="2"/>
          </rPr>
          <t>Carga horária que este docente Externo irá ministrar nesta disciplina.</t>
        </r>
      </text>
    </comment>
    <comment ref="B558" authorId="0" shapeId="0" xr:uid="{00000000-0006-0000-0600-0000C7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8" authorId="0" shapeId="0" xr:uid="{00000000-0006-0000-0600-0000C8030000}">
      <text>
        <r>
          <rPr>
            <sz val="9"/>
            <color indexed="81"/>
            <rFont val="Tahoma"/>
            <family val="2"/>
          </rPr>
          <t>Carga horária que este docente UFPE irá ministrar nesta disciplina.</t>
        </r>
      </text>
    </comment>
    <comment ref="J558" authorId="0" shapeId="0" xr:uid="{00000000-0006-0000-0600-0000C9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8" authorId="0" shapeId="0" xr:uid="{00000000-0006-0000-0600-0000CA030000}">
      <text>
        <r>
          <rPr>
            <sz val="9"/>
            <color indexed="81"/>
            <rFont val="Tahoma"/>
            <family val="2"/>
          </rPr>
          <t>Carga horária que este docente Externo irá ministrar nesta disciplina.</t>
        </r>
      </text>
    </comment>
    <comment ref="B559" authorId="0" shapeId="0" xr:uid="{00000000-0006-0000-0600-0000CB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59" authorId="0" shapeId="0" xr:uid="{00000000-0006-0000-0600-0000CC030000}">
      <text>
        <r>
          <rPr>
            <sz val="9"/>
            <color indexed="81"/>
            <rFont val="Tahoma"/>
            <family val="2"/>
          </rPr>
          <t>Carga horária que este docente UFPE irá ministrar nesta disciplina.</t>
        </r>
      </text>
    </comment>
    <comment ref="J559" authorId="0" shapeId="0" xr:uid="{00000000-0006-0000-0600-0000CD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59" authorId="0" shapeId="0" xr:uid="{00000000-0006-0000-0600-0000CE030000}">
      <text>
        <r>
          <rPr>
            <sz val="9"/>
            <color indexed="81"/>
            <rFont val="Tahoma"/>
            <family val="2"/>
          </rPr>
          <t>Carga horária que este docente Externo irá ministrar nesta disciplina.</t>
        </r>
      </text>
    </comment>
    <comment ref="B560" authorId="0" shapeId="0" xr:uid="{00000000-0006-0000-0600-0000CF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60" authorId="0" shapeId="0" xr:uid="{00000000-0006-0000-0600-0000D0030000}">
      <text>
        <r>
          <rPr>
            <sz val="9"/>
            <color indexed="81"/>
            <rFont val="Tahoma"/>
            <family val="2"/>
          </rPr>
          <t>Carga horária que este docente UFPE irá ministrar nesta disciplina.</t>
        </r>
      </text>
    </comment>
    <comment ref="J560" authorId="0" shapeId="0" xr:uid="{00000000-0006-0000-0600-0000D1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60" authorId="0" shapeId="0" xr:uid="{00000000-0006-0000-0600-0000D2030000}">
      <text>
        <r>
          <rPr>
            <sz val="9"/>
            <color indexed="81"/>
            <rFont val="Tahoma"/>
            <family val="2"/>
          </rPr>
          <t>Carga horária que este docente Externo irá ministrar nesta disciplina.</t>
        </r>
      </text>
    </comment>
    <comment ref="B561" authorId="0" shapeId="0" xr:uid="{00000000-0006-0000-0600-0000D3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61" authorId="0" shapeId="0" xr:uid="{00000000-0006-0000-0600-0000D4030000}">
      <text>
        <r>
          <rPr>
            <sz val="9"/>
            <color indexed="81"/>
            <rFont val="Tahoma"/>
            <family val="2"/>
          </rPr>
          <t>Carga horária que este docente UFPE irá ministrar nesta disciplina.</t>
        </r>
      </text>
    </comment>
    <comment ref="J561" authorId="0" shapeId="0" xr:uid="{00000000-0006-0000-0600-0000D5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61" authorId="0" shapeId="0" xr:uid="{00000000-0006-0000-0600-0000D6030000}">
      <text>
        <r>
          <rPr>
            <sz val="9"/>
            <color indexed="81"/>
            <rFont val="Tahoma"/>
            <family val="2"/>
          </rPr>
          <t>Carga horária que este docente Externo irá ministrar nesta disciplina.</t>
        </r>
      </text>
    </comment>
    <comment ref="B562" authorId="0" shapeId="0" xr:uid="{00000000-0006-0000-0600-0000D7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62" authorId="0" shapeId="0" xr:uid="{00000000-0006-0000-0600-0000D8030000}">
      <text>
        <r>
          <rPr>
            <sz val="9"/>
            <color indexed="81"/>
            <rFont val="Tahoma"/>
            <family val="2"/>
          </rPr>
          <t>Carga horária que este docente UFPE irá ministrar nesta disciplina.</t>
        </r>
      </text>
    </comment>
    <comment ref="J562" authorId="0" shapeId="0" xr:uid="{00000000-0006-0000-0600-0000D9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62" authorId="0" shapeId="0" xr:uid="{00000000-0006-0000-0600-0000DA030000}">
      <text>
        <r>
          <rPr>
            <sz val="9"/>
            <color indexed="81"/>
            <rFont val="Tahoma"/>
            <family val="2"/>
          </rPr>
          <t>Carga horária que este docente Externo irá ministrar nesta disciplina.</t>
        </r>
      </text>
    </comment>
    <comment ref="B563" authorId="0" shapeId="0" xr:uid="{00000000-0006-0000-0600-0000DB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63" authorId="0" shapeId="0" xr:uid="{00000000-0006-0000-0600-0000DC030000}">
      <text>
        <r>
          <rPr>
            <sz val="9"/>
            <color indexed="81"/>
            <rFont val="Tahoma"/>
            <family val="2"/>
          </rPr>
          <t>Carga horária que este docente UFPE irá ministrar nesta disciplina.</t>
        </r>
      </text>
    </comment>
    <comment ref="J563" authorId="0" shapeId="0" xr:uid="{00000000-0006-0000-0600-0000DD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63" authorId="0" shapeId="0" xr:uid="{00000000-0006-0000-0600-0000DE030000}">
      <text>
        <r>
          <rPr>
            <sz val="9"/>
            <color indexed="81"/>
            <rFont val="Tahoma"/>
            <family val="2"/>
          </rPr>
          <t>Carga horária que este docente Externo irá ministrar nesta disciplina.</t>
        </r>
      </text>
    </comment>
    <comment ref="F568" authorId="0" shapeId="0" xr:uid="{00000000-0006-0000-0600-0000DF030000}">
      <text>
        <r>
          <rPr>
            <b/>
            <sz val="9"/>
            <color indexed="81"/>
            <rFont val="Tahoma"/>
            <family val="2"/>
          </rPr>
          <t>A carga horária da disciplina é a soma das cargas horárias de cada docente desta disciplina</t>
        </r>
      </text>
    </comment>
    <comment ref="F569" authorId="0" shapeId="0" xr:uid="{00000000-0006-0000-0600-0000E0030000}">
      <text>
        <r>
          <rPr>
            <b/>
            <sz val="9"/>
            <color indexed="81"/>
            <rFont val="Tahoma"/>
            <family val="2"/>
          </rPr>
          <t>Crédito = Carga horária / 15</t>
        </r>
      </text>
    </comment>
    <comment ref="C572" authorId="0" shapeId="0" xr:uid="{00000000-0006-0000-0600-0000E1030000}">
      <text>
        <r>
          <rPr>
            <sz val="9"/>
            <color indexed="81"/>
            <rFont val="Segoe UI"/>
            <family val="2"/>
          </rPr>
          <t>O 1o mês do curso será considerado como sendo o mês de assinatura do convênio.</t>
        </r>
      </text>
    </comment>
    <comment ref="B578" authorId="0" shapeId="0" xr:uid="{00000000-0006-0000-0600-0000E2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78" authorId="0" shapeId="0" xr:uid="{00000000-0006-0000-0600-0000E3030000}">
      <text>
        <r>
          <rPr>
            <sz val="9"/>
            <color indexed="81"/>
            <rFont val="Tahoma"/>
            <family val="2"/>
          </rPr>
          <t>Carga horária que este docente UFPE irá ministrar nesta disciplina.</t>
        </r>
      </text>
    </comment>
    <comment ref="J578" authorId="0" shapeId="0" xr:uid="{00000000-0006-0000-0600-0000E4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78" authorId="0" shapeId="0" xr:uid="{00000000-0006-0000-0600-0000E5030000}">
      <text>
        <r>
          <rPr>
            <sz val="9"/>
            <color indexed="81"/>
            <rFont val="Tahoma"/>
            <family val="2"/>
          </rPr>
          <t>Carga horária que este docente Externo irá ministrar nesta disciplina.</t>
        </r>
      </text>
    </comment>
    <comment ref="B579" authorId="0" shapeId="0" xr:uid="{00000000-0006-0000-0600-0000E6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79" authorId="0" shapeId="0" xr:uid="{00000000-0006-0000-0600-0000E7030000}">
      <text>
        <r>
          <rPr>
            <sz val="9"/>
            <color indexed="81"/>
            <rFont val="Tahoma"/>
            <family val="2"/>
          </rPr>
          <t>Carga horária que este docente UFPE irá ministrar nesta disciplina.</t>
        </r>
      </text>
    </comment>
    <comment ref="J579" authorId="0" shapeId="0" xr:uid="{00000000-0006-0000-0600-0000E8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79" authorId="0" shapeId="0" xr:uid="{00000000-0006-0000-0600-0000E9030000}">
      <text>
        <r>
          <rPr>
            <sz val="9"/>
            <color indexed="81"/>
            <rFont val="Tahoma"/>
            <family val="2"/>
          </rPr>
          <t>Carga horária que este docente Externo irá ministrar nesta disciplina.</t>
        </r>
      </text>
    </comment>
    <comment ref="B580" authorId="0" shapeId="0" xr:uid="{00000000-0006-0000-0600-0000EA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0" authorId="0" shapeId="0" xr:uid="{00000000-0006-0000-0600-0000EB030000}">
      <text>
        <r>
          <rPr>
            <sz val="9"/>
            <color indexed="81"/>
            <rFont val="Tahoma"/>
            <family val="2"/>
          </rPr>
          <t>Carga horária que este docente UFPE irá ministrar nesta disciplina.</t>
        </r>
      </text>
    </comment>
    <comment ref="J580" authorId="0" shapeId="0" xr:uid="{00000000-0006-0000-0600-0000EC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0" authorId="0" shapeId="0" xr:uid="{00000000-0006-0000-0600-0000ED030000}">
      <text>
        <r>
          <rPr>
            <sz val="9"/>
            <color indexed="81"/>
            <rFont val="Tahoma"/>
            <family val="2"/>
          </rPr>
          <t>Carga horária que este docente Externo irá ministrar nesta disciplina.</t>
        </r>
      </text>
    </comment>
    <comment ref="B581" authorId="0" shapeId="0" xr:uid="{00000000-0006-0000-0600-0000EE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1" authorId="0" shapeId="0" xr:uid="{00000000-0006-0000-0600-0000EF030000}">
      <text>
        <r>
          <rPr>
            <sz val="9"/>
            <color indexed="81"/>
            <rFont val="Tahoma"/>
            <family val="2"/>
          </rPr>
          <t>Carga horária que este docente UFPE irá ministrar nesta disciplina.</t>
        </r>
      </text>
    </comment>
    <comment ref="J581" authorId="0" shapeId="0" xr:uid="{00000000-0006-0000-0600-0000F0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1" authorId="0" shapeId="0" xr:uid="{00000000-0006-0000-0600-0000F1030000}">
      <text>
        <r>
          <rPr>
            <sz val="9"/>
            <color indexed="81"/>
            <rFont val="Tahoma"/>
            <family val="2"/>
          </rPr>
          <t>Carga horária que este docente Externo irá ministrar nesta disciplina.</t>
        </r>
      </text>
    </comment>
    <comment ref="B582" authorId="0" shapeId="0" xr:uid="{00000000-0006-0000-0600-0000F2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2" authorId="0" shapeId="0" xr:uid="{00000000-0006-0000-0600-0000F3030000}">
      <text>
        <r>
          <rPr>
            <sz val="9"/>
            <color indexed="81"/>
            <rFont val="Tahoma"/>
            <family val="2"/>
          </rPr>
          <t>Carga horária que este docente UFPE irá ministrar nesta disciplina.</t>
        </r>
      </text>
    </comment>
    <comment ref="J582" authorId="0" shapeId="0" xr:uid="{00000000-0006-0000-0600-0000F4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2" authorId="0" shapeId="0" xr:uid="{00000000-0006-0000-0600-0000F5030000}">
      <text>
        <r>
          <rPr>
            <sz val="9"/>
            <color indexed="81"/>
            <rFont val="Tahoma"/>
            <family val="2"/>
          </rPr>
          <t>Carga horária que este docente Externo irá ministrar nesta disciplina.</t>
        </r>
      </text>
    </comment>
    <comment ref="B583" authorId="0" shapeId="0" xr:uid="{00000000-0006-0000-0600-0000F6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3" authorId="0" shapeId="0" xr:uid="{00000000-0006-0000-0600-0000F7030000}">
      <text>
        <r>
          <rPr>
            <sz val="9"/>
            <color indexed="81"/>
            <rFont val="Tahoma"/>
            <family val="2"/>
          </rPr>
          <t>Carga horária que este docente UFPE irá ministrar nesta disciplina.</t>
        </r>
      </text>
    </comment>
    <comment ref="J583" authorId="0" shapeId="0" xr:uid="{00000000-0006-0000-0600-0000F8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3" authorId="0" shapeId="0" xr:uid="{00000000-0006-0000-0600-0000F9030000}">
      <text>
        <r>
          <rPr>
            <sz val="9"/>
            <color indexed="81"/>
            <rFont val="Tahoma"/>
            <family val="2"/>
          </rPr>
          <t>Carga horária que este docente Externo irá ministrar nesta disciplina.</t>
        </r>
      </text>
    </comment>
    <comment ref="B584" authorId="0" shapeId="0" xr:uid="{00000000-0006-0000-0600-0000FA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4" authorId="0" shapeId="0" xr:uid="{00000000-0006-0000-0600-0000FB030000}">
      <text>
        <r>
          <rPr>
            <sz val="9"/>
            <color indexed="81"/>
            <rFont val="Tahoma"/>
            <family val="2"/>
          </rPr>
          <t>Carga horária que este docente UFPE irá ministrar nesta disciplina.</t>
        </r>
      </text>
    </comment>
    <comment ref="J584" authorId="0" shapeId="0" xr:uid="{00000000-0006-0000-0600-0000FC0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4" authorId="0" shapeId="0" xr:uid="{00000000-0006-0000-0600-0000FD030000}">
      <text>
        <r>
          <rPr>
            <sz val="9"/>
            <color indexed="81"/>
            <rFont val="Tahoma"/>
            <family val="2"/>
          </rPr>
          <t>Carga horária que este docente Externo irá ministrar nesta disciplina.</t>
        </r>
      </text>
    </comment>
    <comment ref="B585" authorId="0" shapeId="0" xr:uid="{00000000-0006-0000-0600-0000FE0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5" authorId="0" shapeId="0" xr:uid="{00000000-0006-0000-0600-0000FF030000}">
      <text>
        <r>
          <rPr>
            <sz val="9"/>
            <color indexed="81"/>
            <rFont val="Tahoma"/>
            <family val="2"/>
          </rPr>
          <t>Carga horária que este docente UFPE irá ministrar nesta disciplina.</t>
        </r>
      </text>
    </comment>
    <comment ref="J585" authorId="0" shapeId="0" xr:uid="{00000000-0006-0000-0600-000000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5" authorId="0" shapeId="0" xr:uid="{00000000-0006-0000-0600-000001040000}">
      <text>
        <r>
          <rPr>
            <sz val="9"/>
            <color indexed="81"/>
            <rFont val="Tahoma"/>
            <family val="2"/>
          </rPr>
          <t>Carga horária que este docente Externo irá ministrar nesta disciplina.</t>
        </r>
      </text>
    </comment>
    <comment ref="B586" authorId="0" shapeId="0" xr:uid="{00000000-0006-0000-0600-000002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6" authorId="0" shapeId="0" xr:uid="{00000000-0006-0000-0600-000003040000}">
      <text>
        <r>
          <rPr>
            <sz val="9"/>
            <color indexed="81"/>
            <rFont val="Tahoma"/>
            <family val="2"/>
          </rPr>
          <t>Carga horária que este docente UFPE irá ministrar nesta disciplina.</t>
        </r>
      </text>
    </comment>
    <comment ref="J586" authorId="0" shapeId="0" xr:uid="{00000000-0006-0000-0600-000004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6" authorId="0" shapeId="0" xr:uid="{00000000-0006-0000-0600-000005040000}">
      <text>
        <r>
          <rPr>
            <sz val="9"/>
            <color indexed="81"/>
            <rFont val="Tahoma"/>
            <family val="2"/>
          </rPr>
          <t>Carga horária que este docente Externo irá ministrar nesta disciplina.</t>
        </r>
      </text>
    </comment>
    <comment ref="B587" authorId="0" shapeId="0" xr:uid="{00000000-0006-0000-0600-000006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587" authorId="0" shapeId="0" xr:uid="{00000000-0006-0000-0600-000007040000}">
      <text>
        <r>
          <rPr>
            <sz val="9"/>
            <color indexed="81"/>
            <rFont val="Tahoma"/>
            <family val="2"/>
          </rPr>
          <t>Carga horária que este docente UFPE irá ministrar nesta disciplina.</t>
        </r>
      </text>
    </comment>
    <comment ref="J587" authorId="0" shapeId="0" xr:uid="{00000000-0006-0000-0600-000008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587" authorId="0" shapeId="0" xr:uid="{00000000-0006-0000-0600-000009040000}">
      <text>
        <r>
          <rPr>
            <sz val="9"/>
            <color indexed="81"/>
            <rFont val="Tahoma"/>
            <family val="2"/>
          </rPr>
          <t>Carga horária que este docente Externo irá ministrar nesta disciplina.</t>
        </r>
      </text>
    </comment>
    <comment ref="F592" authorId="0" shapeId="0" xr:uid="{00000000-0006-0000-0600-00000A040000}">
      <text>
        <r>
          <rPr>
            <b/>
            <sz val="9"/>
            <color indexed="81"/>
            <rFont val="Tahoma"/>
            <family val="2"/>
          </rPr>
          <t>A carga horária da disciplina é a soma das cargas horárias de cada docente desta disciplina</t>
        </r>
      </text>
    </comment>
    <comment ref="F593" authorId="0" shapeId="0" xr:uid="{00000000-0006-0000-0600-00000B040000}">
      <text>
        <r>
          <rPr>
            <b/>
            <sz val="9"/>
            <color indexed="81"/>
            <rFont val="Tahoma"/>
            <family val="2"/>
          </rPr>
          <t>Crédito = Carga horária / 15</t>
        </r>
      </text>
    </comment>
    <comment ref="C596" authorId="0" shapeId="0" xr:uid="{00000000-0006-0000-0600-00000C040000}">
      <text>
        <r>
          <rPr>
            <sz val="9"/>
            <color indexed="81"/>
            <rFont val="Segoe UI"/>
            <family val="2"/>
          </rPr>
          <t>O 1o mês do curso será considerado como sendo o mês de assinatura do convênio.</t>
        </r>
      </text>
    </comment>
    <comment ref="B602" authorId="0" shapeId="0" xr:uid="{00000000-0006-0000-0600-00000D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2" authorId="0" shapeId="0" xr:uid="{00000000-0006-0000-0600-00000E040000}">
      <text>
        <r>
          <rPr>
            <sz val="9"/>
            <color indexed="81"/>
            <rFont val="Tahoma"/>
            <family val="2"/>
          </rPr>
          <t>Carga horária que este docente UFPE irá ministrar nesta disciplina.</t>
        </r>
      </text>
    </comment>
    <comment ref="J602" authorId="0" shapeId="0" xr:uid="{00000000-0006-0000-0600-00000F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2" authorId="0" shapeId="0" xr:uid="{00000000-0006-0000-0600-000010040000}">
      <text>
        <r>
          <rPr>
            <sz val="9"/>
            <color indexed="81"/>
            <rFont val="Tahoma"/>
            <family val="2"/>
          </rPr>
          <t>Carga horária que este docente Externo irá ministrar nesta disciplina.</t>
        </r>
      </text>
    </comment>
    <comment ref="B603" authorId="0" shapeId="0" xr:uid="{00000000-0006-0000-0600-000011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3" authorId="0" shapeId="0" xr:uid="{00000000-0006-0000-0600-000012040000}">
      <text>
        <r>
          <rPr>
            <sz val="9"/>
            <color indexed="81"/>
            <rFont val="Tahoma"/>
            <family val="2"/>
          </rPr>
          <t>Carga horária que este docente UFPE irá ministrar nesta disciplina.</t>
        </r>
      </text>
    </comment>
    <comment ref="J603" authorId="0" shapeId="0" xr:uid="{00000000-0006-0000-0600-000013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3" authorId="0" shapeId="0" xr:uid="{00000000-0006-0000-0600-000014040000}">
      <text>
        <r>
          <rPr>
            <sz val="9"/>
            <color indexed="81"/>
            <rFont val="Tahoma"/>
            <family val="2"/>
          </rPr>
          <t>Carga horária que este docente Externo irá ministrar nesta disciplina.</t>
        </r>
      </text>
    </comment>
    <comment ref="B604" authorId="0" shapeId="0" xr:uid="{00000000-0006-0000-0600-000015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4" authorId="0" shapeId="0" xr:uid="{00000000-0006-0000-0600-000016040000}">
      <text>
        <r>
          <rPr>
            <sz val="9"/>
            <color indexed="81"/>
            <rFont val="Tahoma"/>
            <family val="2"/>
          </rPr>
          <t>Carga horária que este docente UFPE irá ministrar nesta disciplina.</t>
        </r>
      </text>
    </comment>
    <comment ref="J604" authorId="0" shapeId="0" xr:uid="{00000000-0006-0000-0600-000017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4" authorId="0" shapeId="0" xr:uid="{00000000-0006-0000-0600-000018040000}">
      <text>
        <r>
          <rPr>
            <sz val="9"/>
            <color indexed="81"/>
            <rFont val="Tahoma"/>
            <family val="2"/>
          </rPr>
          <t>Carga horária que este docente Externo irá ministrar nesta disciplina.</t>
        </r>
      </text>
    </comment>
    <comment ref="B605" authorId="0" shapeId="0" xr:uid="{00000000-0006-0000-0600-000019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5" authorId="0" shapeId="0" xr:uid="{00000000-0006-0000-0600-00001A040000}">
      <text>
        <r>
          <rPr>
            <sz val="9"/>
            <color indexed="81"/>
            <rFont val="Tahoma"/>
            <family val="2"/>
          </rPr>
          <t>Carga horária que este docente UFPE irá ministrar nesta disciplina.</t>
        </r>
      </text>
    </comment>
    <comment ref="J605" authorId="0" shapeId="0" xr:uid="{00000000-0006-0000-0600-00001B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5" authorId="0" shapeId="0" xr:uid="{00000000-0006-0000-0600-00001C040000}">
      <text>
        <r>
          <rPr>
            <sz val="9"/>
            <color indexed="81"/>
            <rFont val="Tahoma"/>
            <family val="2"/>
          </rPr>
          <t>Carga horária que este docente Externo irá ministrar nesta disciplina.</t>
        </r>
      </text>
    </comment>
    <comment ref="B606" authorId="0" shapeId="0" xr:uid="{00000000-0006-0000-0600-00001D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6" authorId="0" shapeId="0" xr:uid="{00000000-0006-0000-0600-00001E040000}">
      <text>
        <r>
          <rPr>
            <sz val="9"/>
            <color indexed="81"/>
            <rFont val="Tahoma"/>
            <family val="2"/>
          </rPr>
          <t>Carga horária que este docente UFPE irá ministrar nesta disciplina.</t>
        </r>
      </text>
    </comment>
    <comment ref="J606" authorId="0" shapeId="0" xr:uid="{00000000-0006-0000-0600-00001F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6" authorId="0" shapeId="0" xr:uid="{00000000-0006-0000-0600-000020040000}">
      <text>
        <r>
          <rPr>
            <sz val="9"/>
            <color indexed="81"/>
            <rFont val="Tahoma"/>
            <family val="2"/>
          </rPr>
          <t>Carga horária que este docente Externo irá ministrar nesta disciplina.</t>
        </r>
      </text>
    </comment>
    <comment ref="B607" authorId="0" shapeId="0" xr:uid="{00000000-0006-0000-0600-000021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7" authorId="0" shapeId="0" xr:uid="{00000000-0006-0000-0600-000022040000}">
      <text>
        <r>
          <rPr>
            <sz val="9"/>
            <color indexed="81"/>
            <rFont val="Tahoma"/>
            <family val="2"/>
          </rPr>
          <t>Carga horária que este docente UFPE irá ministrar nesta disciplina.</t>
        </r>
      </text>
    </comment>
    <comment ref="J607" authorId="0" shapeId="0" xr:uid="{00000000-0006-0000-0600-000023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7" authorId="0" shapeId="0" xr:uid="{00000000-0006-0000-0600-000024040000}">
      <text>
        <r>
          <rPr>
            <sz val="9"/>
            <color indexed="81"/>
            <rFont val="Tahoma"/>
            <family val="2"/>
          </rPr>
          <t>Carga horária que este docente Externo irá ministrar nesta disciplina.</t>
        </r>
      </text>
    </comment>
    <comment ref="B608" authorId="0" shapeId="0" xr:uid="{00000000-0006-0000-0600-000025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8" authorId="0" shapeId="0" xr:uid="{00000000-0006-0000-0600-000026040000}">
      <text>
        <r>
          <rPr>
            <sz val="9"/>
            <color indexed="81"/>
            <rFont val="Tahoma"/>
            <family val="2"/>
          </rPr>
          <t>Carga horária que este docente UFPE irá ministrar nesta disciplina.</t>
        </r>
      </text>
    </comment>
    <comment ref="J608" authorId="0" shapeId="0" xr:uid="{00000000-0006-0000-0600-000027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8" authorId="0" shapeId="0" xr:uid="{00000000-0006-0000-0600-000028040000}">
      <text>
        <r>
          <rPr>
            <sz val="9"/>
            <color indexed="81"/>
            <rFont val="Tahoma"/>
            <family val="2"/>
          </rPr>
          <t>Carga horária que este docente Externo irá ministrar nesta disciplina.</t>
        </r>
      </text>
    </comment>
    <comment ref="B609" authorId="0" shapeId="0" xr:uid="{00000000-0006-0000-0600-000029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09" authorId="0" shapeId="0" xr:uid="{00000000-0006-0000-0600-00002A040000}">
      <text>
        <r>
          <rPr>
            <sz val="9"/>
            <color indexed="81"/>
            <rFont val="Tahoma"/>
            <family val="2"/>
          </rPr>
          <t>Carga horária que este docente UFPE irá ministrar nesta disciplina.</t>
        </r>
      </text>
    </comment>
    <comment ref="J609" authorId="0" shapeId="0" xr:uid="{00000000-0006-0000-0600-00002B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09" authorId="0" shapeId="0" xr:uid="{00000000-0006-0000-0600-00002C040000}">
      <text>
        <r>
          <rPr>
            <sz val="9"/>
            <color indexed="81"/>
            <rFont val="Tahoma"/>
            <family val="2"/>
          </rPr>
          <t>Carga horária que este docente Externo irá ministrar nesta disciplina.</t>
        </r>
      </text>
    </comment>
    <comment ref="B610" authorId="0" shapeId="0" xr:uid="{00000000-0006-0000-0600-00002D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10" authorId="0" shapeId="0" xr:uid="{00000000-0006-0000-0600-00002E040000}">
      <text>
        <r>
          <rPr>
            <sz val="9"/>
            <color indexed="81"/>
            <rFont val="Tahoma"/>
            <family val="2"/>
          </rPr>
          <t>Carga horária que este docente UFPE irá ministrar nesta disciplina.</t>
        </r>
      </text>
    </comment>
    <comment ref="J610" authorId="0" shapeId="0" xr:uid="{00000000-0006-0000-0600-00002F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10" authorId="0" shapeId="0" xr:uid="{00000000-0006-0000-0600-000030040000}">
      <text>
        <r>
          <rPr>
            <sz val="9"/>
            <color indexed="81"/>
            <rFont val="Tahoma"/>
            <family val="2"/>
          </rPr>
          <t>Carga horária que este docente Externo irá ministrar nesta disciplina.</t>
        </r>
      </text>
    </comment>
    <comment ref="B611" authorId="0" shapeId="0" xr:uid="{00000000-0006-0000-0600-000031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11" authorId="0" shapeId="0" xr:uid="{00000000-0006-0000-0600-000032040000}">
      <text>
        <r>
          <rPr>
            <sz val="9"/>
            <color indexed="81"/>
            <rFont val="Tahoma"/>
            <family val="2"/>
          </rPr>
          <t>Carga horária que este docente UFPE irá ministrar nesta disciplina.</t>
        </r>
      </text>
    </comment>
    <comment ref="J611" authorId="0" shapeId="0" xr:uid="{00000000-0006-0000-0600-000033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11" authorId="0" shapeId="0" xr:uid="{00000000-0006-0000-0600-000034040000}">
      <text>
        <r>
          <rPr>
            <sz val="9"/>
            <color indexed="81"/>
            <rFont val="Tahoma"/>
            <family val="2"/>
          </rPr>
          <t>Carga horária que este docente Externo irá ministrar nesta disciplina.</t>
        </r>
      </text>
    </comment>
    <comment ref="F616" authorId="0" shapeId="0" xr:uid="{00000000-0006-0000-0600-000035040000}">
      <text>
        <r>
          <rPr>
            <b/>
            <sz val="9"/>
            <color indexed="81"/>
            <rFont val="Tahoma"/>
            <family val="2"/>
          </rPr>
          <t>A carga horária da disciplina é a soma das cargas horárias de cada docente desta disciplina</t>
        </r>
      </text>
    </comment>
    <comment ref="F617" authorId="0" shapeId="0" xr:uid="{00000000-0006-0000-0600-000036040000}">
      <text>
        <r>
          <rPr>
            <b/>
            <sz val="9"/>
            <color indexed="81"/>
            <rFont val="Tahoma"/>
            <family val="2"/>
          </rPr>
          <t>Crédito = Carga horária / 15</t>
        </r>
      </text>
    </comment>
    <comment ref="C620" authorId="0" shapeId="0" xr:uid="{00000000-0006-0000-0600-000037040000}">
      <text>
        <r>
          <rPr>
            <sz val="9"/>
            <color indexed="81"/>
            <rFont val="Segoe UI"/>
            <family val="2"/>
          </rPr>
          <t>O 1o mês do curso será considerado como sendo o mês de assinatura do convênio.</t>
        </r>
      </text>
    </comment>
    <comment ref="B626" authorId="0" shapeId="0" xr:uid="{00000000-0006-0000-0600-000038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26" authorId="0" shapeId="0" xr:uid="{00000000-0006-0000-0600-000039040000}">
      <text>
        <r>
          <rPr>
            <sz val="9"/>
            <color indexed="81"/>
            <rFont val="Tahoma"/>
            <family val="2"/>
          </rPr>
          <t>Carga horária que este docente UFPE irá ministrar nesta disciplina.</t>
        </r>
      </text>
    </comment>
    <comment ref="J626" authorId="0" shapeId="0" xr:uid="{00000000-0006-0000-0600-00003A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26" authorId="0" shapeId="0" xr:uid="{00000000-0006-0000-0600-00003B040000}">
      <text>
        <r>
          <rPr>
            <sz val="9"/>
            <color indexed="81"/>
            <rFont val="Tahoma"/>
            <family val="2"/>
          </rPr>
          <t>Carga horária que este docente Externo irá ministrar nesta disciplina.</t>
        </r>
      </text>
    </comment>
    <comment ref="B627" authorId="0" shapeId="0" xr:uid="{00000000-0006-0000-0600-00003C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27" authorId="0" shapeId="0" xr:uid="{00000000-0006-0000-0600-00003D040000}">
      <text>
        <r>
          <rPr>
            <sz val="9"/>
            <color indexed="81"/>
            <rFont val="Tahoma"/>
            <family val="2"/>
          </rPr>
          <t>Carga horária que este docente UFPE irá ministrar nesta disciplina.</t>
        </r>
      </text>
    </comment>
    <comment ref="J627" authorId="0" shapeId="0" xr:uid="{00000000-0006-0000-0600-00003E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27" authorId="0" shapeId="0" xr:uid="{00000000-0006-0000-0600-00003F040000}">
      <text>
        <r>
          <rPr>
            <sz val="9"/>
            <color indexed="81"/>
            <rFont val="Tahoma"/>
            <family val="2"/>
          </rPr>
          <t>Carga horária que este docente Externo irá ministrar nesta disciplina.</t>
        </r>
      </text>
    </comment>
    <comment ref="B628" authorId="0" shapeId="0" xr:uid="{00000000-0006-0000-0600-000040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28" authorId="0" shapeId="0" xr:uid="{00000000-0006-0000-0600-000041040000}">
      <text>
        <r>
          <rPr>
            <sz val="9"/>
            <color indexed="81"/>
            <rFont val="Tahoma"/>
            <family val="2"/>
          </rPr>
          <t>Carga horária que este docente UFPE irá ministrar nesta disciplina.</t>
        </r>
      </text>
    </comment>
    <comment ref="J628" authorId="0" shapeId="0" xr:uid="{00000000-0006-0000-0600-000042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28" authorId="0" shapeId="0" xr:uid="{00000000-0006-0000-0600-000043040000}">
      <text>
        <r>
          <rPr>
            <sz val="9"/>
            <color indexed="81"/>
            <rFont val="Tahoma"/>
            <family val="2"/>
          </rPr>
          <t>Carga horária que este docente Externo irá ministrar nesta disciplina.</t>
        </r>
      </text>
    </comment>
    <comment ref="B629" authorId="0" shapeId="0" xr:uid="{00000000-0006-0000-0600-000044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29" authorId="0" shapeId="0" xr:uid="{00000000-0006-0000-0600-000045040000}">
      <text>
        <r>
          <rPr>
            <sz val="9"/>
            <color indexed="81"/>
            <rFont val="Tahoma"/>
            <family val="2"/>
          </rPr>
          <t>Carga horária que este docente UFPE irá ministrar nesta disciplina.</t>
        </r>
      </text>
    </comment>
    <comment ref="J629" authorId="0" shapeId="0" xr:uid="{00000000-0006-0000-0600-000046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29" authorId="0" shapeId="0" xr:uid="{00000000-0006-0000-0600-000047040000}">
      <text>
        <r>
          <rPr>
            <sz val="9"/>
            <color indexed="81"/>
            <rFont val="Tahoma"/>
            <family val="2"/>
          </rPr>
          <t>Carga horária que este docente Externo irá ministrar nesta disciplina.</t>
        </r>
      </text>
    </comment>
    <comment ref="B630" authorId="0" shapeId="0" xr:uid="{00000000-0006-0000-0600-000048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0" authorId="0" shapeId="0" xr:uid="{00000000-0006-0000-0600-000049040000}">
      <text>
        <r>
          <rPr>
            <sz val="9"/>
            <color indexed="81"/>
            <rFont val="Tahoma"/>
            <family val="2"/>
          </rPr>
          <t>Carga horária que este docente UFPE irá ministrar nesta disciplina.</t>
        </r>
      </text>
    </comment>
    <comment ref="J630" authorId="0" shapeId="0" xr:uid="{00000000-0006-0000-0600-00004A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0" authorId="0" shapeId="0" xr:uid="{00000000-0006-0000-0600-00004B040000}">
      <text>
        <r>
          <rPr>
            <sz val="9"/>
            <color indexed="81"/>
            <rFont val="Tahoma"/>
            <family val="2"/>
          </rPr>
          <t>Carga horária que este docente Externo irá ministrar nesta disciplina.</t>
        </r>
      </text>
    </comment>
    <comment ref="B631" authorId="0" shapeId="0" xr:uid="{00000000-0006-0000-0600-00004C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1" authorId="0" shapeId="0" xr:uid="{00000000-0006-0000-0600-00004D040000}">
      <text>
        <r>
          <rPr>
            <sz val="9"/>
            <color indexed="81"/>
            <rFont val="Tahoma"/>
            <family val="2"/>
          </rPr>
          <t>Carga horária que este docente UFPE irá ministrar nesta disciplina.</t>
        </r>
      </text>
    </comment>
    <comment ref="J631" authorId="0" shapeId="0" xr:uid="{00000000-0006-0000-0600-00004E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1" authorId="0" shapeId="0" xr:uid="{00000000-0006-0000-0600-00004F040000}">
      <text>
        <r>
          <rPr>
            <sz val="9"/>
            <color indexed="81"/>
            <rFont val="Tahoma"/>
            <family val="2"/>
          </rPr>
          <t>Carga horária que este docente Externo irá ministrar nesta disciplina.</t>
        </r>
      </text>
    </comment>
    <comment ref="B632" authorId="0" shapeId="0" xr:uid="{00000000-0006-0000-0600-000050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2" authorId="0" shapeId="0" xr:uid="{00000000-0006-0000-0600-000051040000}">
      <text>
        <r>
          <rPr>
            <sz val="9"/>
            <color indexed="81"/>
            <rFont val="Tahoma"/>
            <family val="2"/>
          </rPr>
          <t>Carga horária que este docente UFPE irá ministrar nesta disciplina.</t>
        </r>
      </text>
    </comment>
    <comment ref="J632" authorId="0" shapeId="0" xr:uid="{00000000-0006-0000-0600-000052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2" authorId="0" shapeId="0" xr:uid="{00000000-0006-0000-0600-000053040000}">
      <text>
        <r>
          <rPr>
            <sz val="9"/>
            <color indexed="81"/>
            <rFont val="Tahoma"/>
            <family val="2"/>
          </rPr>
          <t>Carga horária que este docente Externo irá ministrar nesta disciplina.</t>
        </r>
      </text>
    </comment>
    <comment ref="B633" authorId="0" shapeId="0" xr:uid="{00000000-0006-0000-0600-000054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3" authorId="0" shapeId="0" xr:uid="{00000000-0006-0000-0600-000055040000}">
      <text>
        <r>
          <rPr>
            <sz val="9"/>
            <color indexed="81"/>
            <rFont val="Tahoma"/>
            <family val="2"/>
          </rPr>
          <t>Carga horária que este docente UFPE irá ministrar nesta disciplina.</t>
        </r>
      </text>
    </comment>
    <comment ref="J633" authorId="0" shapeId="0" xr:uid="{00000000-0006-0000-0600-000056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3" authorId="0" shapeId="0" xr:uid="{00000000-0006-0000-0600-000057040000}">
      <text>
        <r>
          <rPr>
            <sz val="9"/>
            <color indexed="81"/>
            <rFont val="Tahoma"/>
            <family val="2"/>
          </rPr>
          <t>Carga horária que este docente Externo irá ministrar nesta disciplina.</t>
        </r>
      </text>
    </comment>
    <comment ref="B634" authorId="0" shapeId="0" xr:uid="{00000000-0006-0000-0600-000058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4" authorId="0" shapeId="0" xr:uid="{00000000-0006-0000-0600-000059040000}">
      <text>
        <r>
          <rPr>
            <sz val="9"/>
            <color indexed="81"/>
            <rFont val="Tahoma"/>
            <family val="2"/>
          </rPr>
          <t>Carga horária que este docente UFPE irá ministrar nesta disciplina.</t>
        </r>
      </text>
    </comment>
    <comment ref="J634" authorId="0" shapeId="0" xr:uid="{00000000-0006-0000-0600-00005A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4" authorId="0" shapeId="0" xr:uid="{00000000-0006-0000-0600-00005B040000}">
      <text>
        <r>
          <rPr>
            <sz val="9"/>
            <color indexed="81"/>
            <rFont val="Tahoma"/>
            <family val="2"/>
          </rPr>
          <t>Carga horária que este docente Externo irá ministrar nesta disciplina.</t>
        </r>
      </text>
    </comment>
    <comment ref="B635" authorId="0" shapeId="0" xr:uid="{00000000-0006-0000-0600-00005C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35" authorId="0" shapeId="0" xr:uid="{00000000-0006-0000-0600-00005D040000}">
      <text>
        <r>
          <rPr>
            <sz val="9"/>
            <color indexed="81"/>
            <rFont val="Tahoma"/>
            <family val="2"/>
          </rPr>
          <t>Carga horária que este docente UFPE irá ministrar nesta disciplina.</t>
        </r>
      </text>
    </comment>
    <comment ref="J635" authorId="0" shapeId="0" xr:uid="{00000000-0006-0000-0600-00005E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35" authorId="0" shapeId="0" xr:uid="{00000000-0006-0000-0600-00005F040000}">
      <text>
        <r>
          <rPr>
            <sz val="9"/>
            <color indexed="81"/>
            <rFont val="Tahoma"/>
            <family val="2"/>
          </rPr>
          <t>Carga horária que este docente Externo irá ministrar nesta disciplina.</t>
        </r>
      </text>
    </comment>
    <comment ref="F640" authorId="0" shapeId="0" xr:uid="{00000000-0006-0000-0600-000060040000}">
      <text>
        <r>
          <rPr>
            <b/>
            <sz val="9"/>
            <color indexed="81"/>
            <rFont val="Tahoma"/>
            <family val="2"/>
          </rPr>
          <t>A carga horária da disciplina é a soma das cargas horárias de cada docente desta disciplina</t>
        </r>
      </text>
    </comment>
    <comment ref="F641" authorId="0" shapeId="0" xr:uid="{00000000-0006-0000-0600-000061040000}">
      <text>
        <r>
          <rPr>
            <b/>
            <sz val="9"/>
            <color indexed="81"/>
            <rFont val="Tahoma"/>
            <family val="2"/>
          </rPr>
          <t>Crédito = Carga horária / 15</t>
        </r>
      </text>
    </comment>
    <comment ref="C644" authorId="0" shapeId="0" xr:uid="{00000000-0006-0000-0600-000062040000}">
      <text>
        <r>
          <rPr>
            <sz val="9"/>
            <color indexed="81"/>
            <rFont val="Segoe UI"/>
            <family val="2"/>
          </rPr>
          <t>O 1o mês do curso será considerado como sendo o mês de assinatura do convênio.</t>
        </r>
      </text>
    </comment>
    <comment ref="B650" authorId="0" shapeId="0" xr:uid="{00000000-0006-0000-0600-000063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0" authorId="0" shapeId="0" xr:uid="{00000000-0006-0000-0600-000064040000}">
      <text>
        <r>
          <rPr>
            <sz val="9"/>
            <color indexed="81"/>
            <rFont val="Tahoma"/>
            <family val="2"/>
          </rPr>
          <t>Carga horária que este docente UFPE irá ministrar nesta disciplina.</t>
        </r>
      </text>
    </comment>
    <comment ref="J650" authorId="0" shapeId="0" xr:uid="{00000000-0006-0000-0600-000065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0" authorId="0" shapeId="0" xr:uid="{00000000-0006-0000-0600-000066040000}">
      <text>
        <r>
          <rPr>
            <sz val="9"/>
            <color indexed="81"/>
            <rFont val="Tahoma"/>
            <family val="2"/>
          </rPr>
          <t>Carga horária que este docente Externo irá ministrar nesta disciplina.</t>
        </r>
      </text>
    </comment>
    <comment ref="B651" authorId="0" shapeId="0" xr:uid="{00000000-0006-0000-0600-000067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1" authorId="0" shapeId="0" xr:uid="{00000000-0006-0000-0600-000068040000}">
      <text>
        <r>
          <rPr>
            <sz val="9"/>
            <color indexed="81"/>
            <rFont val="Tahoma"/>
            <family val="2"/>
          </rPr>
          <t>Carga horária que este docente UFPE irá ministrar nesta disciplina.</t>
        </r>
      </text>
    </comment>
    <comment ref="J651" authorId="0" shapeId="0" xr:uid="{00000000-0006-0000-0600-000069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1" authorId="0" shapeId="0" xr:uid="{00000000-0006-0000-0600-00006A040000}">
      <text>
        <r>
          <rPr>
            <sz val="9"/>
            <color indexed="81"/>
            <rFont val="Tahoma"/>
            <family val="2"/>
          </rPr>
          <t>Carga horária que este docente Externo irá ministrar nesta disciplina.</t>
        </r>
      </text>
    </comment>
    <comment ref="B652" authorId="0" shapeId="0" xr:uid="{00000000-0006-0000-0600-00006B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2" authorId="0" shapeId="0" xr:uid="{00000000-0006-0000-0600-00006C040000}">
      <text>
        <r>
          <rPr>
            <sz val="9"/>
            <color indexed="81"/>
            <rFont val="Tahoma"/>
            <family val="2"/>
          </rPr>
          <t>Carga horária que este docente UFPE irá ministrar nesta disciplina.</t>
        </r>
      </text>
    </comment>
    <comment ref="J652" authorId="0" shapeId="0" xr:uid="{00000000-0006-0000-0600-00006D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2" authorId="0" shapeId="0" xr:uid="{00000000-0006-0000-0600-00006E040000}">
      <text>
        <r>
          <rPr>
            <sz val="9"/>
            <color indexed="81"/>
            <rFont val="Tahoma"/>
            <family val="2"/>
          </rPr>
          <t>Carga horária que este docente Externo irá ministrar nesta disciplina.</t>
        </r>
      </text>
    </comment>
    <comment ref="B653" authorId="0" shapeId="0" xr:uid="{00000000-0006-0000-0600-00006F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3" authorId="0" shapeId="0" xr:uid="{00000000-0006-0000-0600-000070040000}">
      <text>
        <r>
          <rPr>
            <sz val="9"/>
            <color indexed="81"/>
            <rFont val="Tahoma"/>
            <family val="2"/>
          </rPr>
          <t>Carga horária que este docente UFPE irá ministrar nesta disciplina.</t>
        </r>
      </text>
    </comment>
    <comment ref="J653" authorId="0" shapeId="0" xr:uid="{00000000-0006-0000-0600-000071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3" authorId="0" shapeId="0" xr:uid="{00000000-0006-0000-0600-000072040000}">
      <text>
        <r>
          <rPr>
            <sz val="9"/>
            <color indexed="81"/>
            <rFont val="Tahoma"/>
            <family val="2"/>
          </rPr>
          <t>Carga horária que este docente Externo irá ministrar nesta disciplina.</t>
        </r>
      </text>
    </comment>
    <comment ref="B654" authorId="0" shapeId="0" xr:uid="{00000000-0006-0000-0600-000073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4" authorId="0" shapeId="0" xr:uid="{00000000-0006-0000-0600-000074040000}">
      <text>
        <r>
          <rPr>
            <sz val="9"/>
            <color indexed="81"/>
            <rFont val="Tahoma"/>
            <family val="2"/>
          </rPr>
          <t>Carga horária que este docente UFPE irá ministrar nesta disciplina.</t>
        </r>
      </text>
    </comment>
    <comment ref="J654" authorId="0" shapeId="0" xr:uid="{00000000-0006-0000-0600-000075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4" authorId="0" shapeId="0" xr:uid="{00000000-0006-0000-0600-000076040000}">
      <text>
        <r>
          <rPr>
            <sz val="9"/>
            <color indexed="81"/>
            <rFont val="Tahoma"/>
            <family val="2"/>
          </rPr>
          <t>Carga horária que este docente Externo irá ministrar nesta disciplina.</t>
        </r>
      </text>
    </comment>
    <comment ref="B655" authorId="0" shapeId="0" xr:uid="{00000000-0006-0000-0600-000077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5" authorId="0" shapeId="0" xr:uid="{00000000-0006-0000-0600-000078040000}">
      <text>
        <r>
          <rPr>
            <sz val="9"/>
            <color indexed="81"/>
            <rFont val="Tahoma"/>
            <family val="2"/>
          </rPr>
          <t>Carga horária que este docente UFPE irá ministrar nesta disciplina.</t>
        </r>
      </text>
    </comment>
    <comment ref="J655" authorId="0" shapeId="0" xr:uid="{00000000-0006-0000-0600-000079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5" authorId="0" shapeId="0" xr:uid="{00000000-0006-0000-0600-00007A040000}">
      <text>
        <r>
          <rPr>
            <sz val="9"/>
            <color indexed="81"/>
            <rFont val="Tahoma"/>
            <family val="2"/>
          </rPr>
          <t>Carga horária que este docente Externo irá ministrar nesta disciplina.</t>
        </r>
      </text>
    </comment>
    <comment ref="B656" authorId="0" shapeId="0" xr:uid="{00000000-0006-0000-0600-00007B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6" authorId="0" shapeId="0" xr:uid="{00000000-0006-0000-0600-00007C040000}">
      <text>
        <r>
          <rPr>
            <sz val="9"/>
            <color indexed="81"/>
            <rFont val="Tahoma"/>
            <family val="2"/>
          </rPr>
          <t>Carga horária que este docente UFPE irá ministrar nesta disciplina.</t>
        </r>
      </text>
    </comment>
    <comment ref="J656" authorId="0" shapeId="0" xr:uid="{00000000-0006-0000-0600-00007D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6" authorId="0" shapeId="0" xr:uid="{00000000-0006-0000-0600-00007E040000}">
      <text>
        <r>
          <rPr>
            <sz val="9"/>
            <color indexed="81"/>
            <rFont val="Tahoma"/>
            <family val="2"/>
          </rPr>
          <t>Carga horária que este docente Externo irá ministrar nesta disciplina.</t>
        </r>
      </text>
    </comment>
    <comment ref="B657" authorId="0" shapeId="0" xr:uid="{00000000-0006-0000-0600-00007F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7" authorId="0" shapeId="0" xr:uid="{00000000-0006-0000-0600-000080040000}">
      <text>
        <r>
          <rPr>
            <sz val="9"/>
            <color indexed="81"/>
            <rFont val="Tahoma"/>
            <family val="2"/>
          </rPr>
          <t>Carga horária que este docente UFPE irá ministrar nesta disciplina.</t>
        </r>
      </text>
    </comment>
    <comment ref="J657" authorId="0" shapeId="0" xr:uid="{00000000-0006-0000-0600-000081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7" authorId="0" shapeId="0" xr:uid="{00000000-0006-0000-0600-000082040000}">
      <text>
        <r>
          <rPr>
            <sz val="9"/>
            <color indexed="81"/>
            <rFont val="Tahoma"/>
            <family val="2"/>
          </rPr>
          <t>Carga horária que este docente Externo irá ministrar nesta disciplina.</t>
        </r>
      </text>
    </comment>
    <comment ref="B658" authorId="0" shapeId="0" xr:uid="{00000000-0006-0000-0600-000083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8" authorId="0" shapeId="0" xr:uid="{00000000-0006-0000-0600-000084040000}">
      <text>
        <r>
          <rPr>
            <sz val="9"/>
            <color indexed="81"/>
            <rFont val="Tahoma"/>
            <family val="2"/>
          </rPr>
          <t>Carga horária que este docente UFPE irá ministrar nesta disciplina.</t>
        </r>
      </text>
    </comment>
    <comment ref="J658" authorId="0" shapeId="0" xr:uid="{00000000-0006-0000-0600-000085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8" authorId="0" shapeId="0" xr:uid="{00000000-0006-0000-0600-000086040000}">
      <text>
        <r>
          <rPr>
            <sz val="9"/>
            <color indexed="81"/>
            <rFont val="Tahoma"/>
            <family val="2"/>
          </rPr>
          <t>Carga horária que este docente Externo irá ministrar nesta disciplina.</t>
        </r>
      </text>
    </comment>
    <comment ref="B659" authorId="0" shapeId="0" xr:uid="{00000000-0006-0000-0600-000087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59" authorId="0" shapeId="0" xr:uid="{00000000-0006-0000-0600-000088040000}">
      <text>
        <r>
          <rPr>
            <sz val="9"/>
            <color indexed="81"/>
            <rFont val="Tahoma"/>
            <family val="2"/>
          </rPr>
          <t>Carga horária que este docente UFPE irá ministrar nesta disciplina.</t>
        </r>
      </text>
    </comment>
    <comment ref="J659" authorId="0" shapeId="0" xr:uid="{00000000-0006-0000-0600-000089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59" authorId="0" shapeId="0" xr:uid="{00000000-0006-0000-0600-00008A040000}">
      <text>
        <r>
          <rPr>
            <sz val="9"/>
            <color indexed="81"/>
            <rFont val="Tahoma"/>
            <family val="2"/>
          </rPr>
          <t>Carga horária que este docente Externo irá ministrar nesta disciplina.</t>
        </r>
      </text>
    </comment>
    <comment ref="F664" authorId="0" shapeId="0" xr:uid="{00000000-0006-0000-0600-00008B040000}">
      <text>
        <r>
          <rPr>
            <b/>
            <sz val="9"/>
            <color indexed="81"/>
            <rFont val="Tahoma"/>
            <family val="2"/>
          </rPr>
          <t>A carga horária da disciplina é a soma das cargas horárias de cada docente desta disciplina</t>
        </r>
      </text>
    </comment>
    <comment ref="F665" authorId="0" shapeId="0" xr:uid="{00000000-0006-0000-0600-00008C040000}">
      <text>
        <r>
          <rPr>
            <b/>
            <sz val="9"/>
            <color indexed="81"/>
            <rFont val="Tahoma"/>
            <family val="2"/>
          </rPr>
          <t>Crédito = Carga horária / 15</t>
        </r>
      </text>
    </comment>
    <comment ref="C668" authorId="0" shapeId="0" xr:uid="{00000000-0006-0000-0600-00008D040000}">
      <text>
        <r>
          <rPr>
            <sz val="9"/>
            <color indexed="81"/>
            <rFont val="Segoe UI"/>
            <family val="2"/>
          </rPr>
          <t>O 1o mês do curso será considerado como sendo o mês de assinatura do convênio.</t>
        </r>
      </text>
    </comment>
    <comment ref="B674" authorId="0" shapeId="0" xr:uid="{00000000-0006-0000-0600-00008E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4" authorId="0" shapeId="0" xr:uid="{00000000-0006-0000-0600-00008F040000}">
      <text>
        <r>
          <rPr>
            <sz val="9"/>
            <color indexed="81"/>
            <rFont val="Tahoma"/>
            <family val="2"/>
          </rPr>
          <t>Carga horária que este docente UFPE irá ministrar nesta disciplina.</t>
        </r>
      </text>
    </comment>
    <comment ref="J674" authorId="0" shapeId="0" xr:uid="{00000000-0006-0000-0600-000090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4" authorId="0" shapeId="0" xr:uid="{00000000-0006-0000-0600-000091040000}">
      <text>
        <r>
          <rPr>
            <sz val="9"/>
            <color indexed="81"/>
            <rFont val="Tahoma"/>
            <family val="2"/>
          </rPr>
          <t>Carga horária que este docente Externo irá ministrar nesta disciplina.</t>
        </r>
      </text>
    </comment>
    <comment ref="B675" authorId="0" shapeId="0" xr:uid="{00000000-0006-0000-0600-000092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5" authorId="0" shapeId="0" xr:uid="{00000000-0006-0000-0600-000093040000}">
      <text>
        <r>
          <rPr>
            <sz val="9"/>
            <color indexed="81"/>
            <rFont val="Tahoma"/>
            <family val="2"/>
          </rPr>
          <t>Carga horária que este docente UFPE irá ministrar nesta disciplina.</t>
        </r>
      </text>
    </comment>
    <comment ref="J675" authorId="0" shapeId="0" xr:uid="{00000000-0006-0000-0600-000094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5" authorId="0" shapeId="0" xr:uid="{00000000-0006-0000-0600-000095040000}">
      <text>
        <r>
          <rPr>
            <sz val="9"/>
            <color indexed="81"/>
            <rFont val="Tahoma"/>
            <family val="2"/>
          </rPr>
          <t>Carga horária que este docente Externo irá ministrar nesta disciplina.</t>
        </r>
      </text>
    </comment>
    <comment ref="B676" authorId="0" shapeId="0" xr:uid="{00000000-0006-0000-0600-000096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6" authorId="0" shapeId="0" xr:uid="{00000000-0006-0000-0600-000097040000}">
      <text>
        <r>
          <rPr>
            <sz val="9"/>
            <color indexed="81"/>
            <rFont val="Tahoma"/>
            <family val="2"/>
          </rPr>
          <t>Carga horária que este docente UFPE irá ministrar nesta disciplina.</t>
        </r>
      </text>
    </comment>
    <comment ref="J676" authorId="0" shapeId="0" xr:uid="{00000000-0006-0000-0600-000098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6" authorId="0" shapeId="0" xr:uid="{00000000-0006-0000-0600-000099040000}">
      <text>
        <r>
          <rPr>
            <sz val="9"/>
            <color indexed="81"/>
            <rFont val="Tahoma"/>
            <family val="2"/>
          </rPr>
          <t>Carga horária que este docente Externo irá ministrar nesta disciplina.</t>
        </r>
      </text>
    </comment>
    <comment ref="B677" authorId="0" shapeId="0" xr:uid="{00000000-0006-0000-0600-00009A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7" authorId="0" shapeId="0" xr:uid="{00000000-0006-0000-0600-00009B040000}">
      <text>
        <r>
          <rPr>
            <sz val="9"/>
            <color indexed="81"/>
            <rFont val="Tahoma"/>
            <family val="2"/>
          </rPr>
          <t>Carga horária que este docente UFPE irá ministrar nesta disciplina.</t>
        </r>
      </text>
    </comment>
    <comment ref="J677" authorId="0" shapeId="0" xr:uid="{00000000-0006-0000-0600-00009C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7" authorId="0" shapeId="0" xr:uid="{00000000-0006-0000-0600-00009D040000}">
      <text>
        <r>
          <rPr>
            <sz val="9"/>
            <color indexed="81"/>
            <rFont val="Tahoma"/>
            <family val="2"/>
          </rPr>
          <t>Carga horária que este docente Externo irá ministrar nesta disciplina.</t>
        </r>
      </text>
    </comment>
    <comment ref="B678" authorId="0" shapeId="0" xr:uid="{00000000-0006-0000-0600-00009E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8" authorId="0" shapeId="0" xr:uid="{00000000-0006-0000-0600-00009F040000}">
      <text>
        <r>
          <rPr>
            <sz val="9"/>
            <color indexed="81"/>
            <rFont val="Tahoma"/>
            <family val="2"/>
          </rPr>
          <t>Carga horária que este docente UFPE irá ministrar nesta disciplina.</t>
        </r>
      </text>
    </comment>
    <comment ref="J678" authorId="0" shapeId="0" xr:uid="{00000000-0006-0000-0600-0000A0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8" authorId="0" shapeId="0" xr:uid="{00000000-0006-0000-0600-0000A1040000}">
      <text>
        <r>
          <rPr>
            <sz val="9"/>
            <color indexed="81"/>
            <rFont val="Tahoma"/>
            <family val="2"/>
          </rPr>
          <t>Carga horária que este docente Externo irá ministrar nesta disciplina.</t>
        </r>
      </text>
    </comment>
    <comment ref="B679" authorId="0" shapeId="0" xr:uid="{00000000-0006-0000-0600-0000A2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79" authorId="0" shapeId="0" xr:uid="{00000000-0006-0000-0600-0000A3040000}">
      <text>
        <r>
          <rPr>
            <sz val="9"/>
            <color indexed="81"/>
            <rFont val="Tahoma"/>
            <family val="2"/>
          </rPr>
          <t>Carga horária que este docente UFPE irá ministrar nesta disciplina.</t>
        </r>
      </text>
    </comment>
    <comment ref="J679" authorId="0" shapeId="0" xr:uid="{00000000-0006-0000-0600-0000A4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79" authorId="0" shapeId="0" xr:uid="{00000000-0006-0000-0600-0000A5040000}">
      <text>
        <r>
          <rPr>
            <sz val="9"/>
            <color indexed="81"/>
            <rFont val="Tahoma"/>
            <family val="2"/>
          </rPr>
          <t>Carga horária que este docente Externo irá ministrar nesta disciplina.</t>
        </r>
      </text>
    </comment>
    <comment ref="B680" authorId="0" shapeId="0" xr:uid="{00000000-0006-0000-0600-0000A6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80" authorId="0" shapeId="0" xr:uid="{00000000-0006-0000-0600-0000A7040000}">
      <text>
        <r>
          <rPr>
            <sz val="9"/>
            <color indexed="81"/>
            <rFont val="Tahoma"/>
            <family val="2"/>
          </rPr>
          <t>Carga horária que este docente UFPE irá ministrar nesta disciplina.</t>
        </r>
      </text>
    </comment>
    <comment ref="J680" authorId="0" shapeId="0" xr:uid="{00000000-0006-0000-0600-0000A8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80" authorId="0" shapeId="0" xr:uid="{00000000-0006-0000-0600-0000A9040000}">
      <text>
        <r>
          <rPr>
            <sz val="9"/>
            <color indexed="81"/>
            <rFont val="Tahoma"/>
            <family val="2"/>
          </rPr>
          <t>Carga horária que este docente Externo irá ministrar nesta disciplina.</t>
        </r>
      </text>
    </comment>
    <comment ref="B681" authorId="0" shapeId="0" xr:uid="{00000000-0006-0000-0600-0000AA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81" authorId="0" shapeId="0" xr:uid="{00000000-0006-0000-0600-0000AB040000}">
      <text>
        <r>
          <rPr>
            <sz val="9"/>
            <color indexed="81"/>
            <rFont val="Tahoma"/>
            <family val="2"/>
          </rPr>
          <t>Carga horária que este docente UFPE irá ministrar nesta disciplina.</t>
        </r>
      </text>
    </comment>
    <comment ref="J681" authorId="0" shapeId="0" xr:uid="{00000000-0006-0000-0600-0000AC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81" authorId="0" shapeId="0" xr:uid="{00000000-0006-0000-0600-0000AD040000}">
      <text>
        <r>
          <rPr>
            <sz val="9"/>
            <color indexed="81"/>
            <rFont val="Tahoma"/>
            <family val="2"/>
          </rPr>
          <t>Carga horária que este docente Externo irá ministrar nesta disciplina.</t>
        </r>
      </text>
    </comment>
    <comment ref="B682" authorId="0" shapeId="0" xr:uid="{00000000-0006-0000-0600-0000AE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82" authorId="0" shapeId="0" xr:uid="{00000000-0006-0000-0600-0000AF040000}">
      <text>
        <r>
          <rPr>
            <sz val="9"/>
            <color indexed="81"/>
            <rFont val="Tahoma"/>
            <family val="2"/>
          </rPr>
          <t>Carga horária que este docente UFPE irá ministrar nesta disciplina.</t>
        </r>
      </text>
    </comment>
    <comment ref="J682" authorId="0" shapeId="0" xr:uid="{00000000-0006-0000-0600-0000B0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82" authorId="0" shapeId="0" xr:uid="{00000000-0006-0000-0600-0000B1040000}">
      <text>
        <r>
          <rPr>
            <sz val="9"/>
            <color indexed="81"/>
            <rFont val="Tahoma"/>
            <family val="2"/>
          </rPr>
          <t>Carga horária que este docente Externo irá ministrar nesta disciplina.</t>
        </r>
      </text>
    </comment>
    <comment ref="B683" authorId="0" shapeId="0" xr:uid="{00000000-0006-0000-0600-0000B2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83" authorId="0" shapeId="0" xr:uid="{00000000-0006-0000-0600-0000B3040000}">
      <text>
        <r>
          <rPr>
            <sz val="9"/>
            <color indexed="81"/>
            <rFont val="Tahoma"/>
            <family val="2"/>
          </rPr>
          <t>Carga horária que este docente UFPE irá ministrar nesta disciplina.</t>
        </r>
      </text>
    </comment>
    <comment ref="J683" authorId="0" shapeId="0" xr:uid="{00000000-0006-0000-0600-0000B4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83" authorId="0" shapeId="0" xr:uid="{00000000-0006-0000-0600-0000B5040000}">
      <text>
        <r>
          <rPr>
            <sz val="9"/>
            <color indexed="81"/>
            <rFont val="Tahoma"/>
            <family val="2"/>
          </rPr>
          <t>Carga horária que este docente Externo irá ministrar nesta disciplina.</t>
        </r>
      </text>
    </comment>
    <comment ref="F688" authorId="0" shapeId="0" xr:uid="{00000000-0006-0000-0600-0000B6040000}">
      <text>
        <r>
          <rPr>
            <b/>
            <sz val="9"/>
            <color indexed="81"/>
            <rFont val="Tahoma"/>
            <family val="2"/>
          </rPr>
          <t>A carga horária da disciplina é a soma das cargas horárias de cada docente desta disciplina</t>
        </r>
      </text>
    </comment>
    <comment ref="F689" authorId="0" shapeId="0" xr:uid="{00000000-0006-0000-0600-0000B7040000}">
      <text>
        <r>
          <rPr>
            <b/>
            <sz val="9"/>
            <color indexed="81"/>
            <rFont val="Tahoma"/>
            <family val="2"/>
          </rPr>
          <t>Crédito = Carga horária / 15</t>
        </r>
      </text>
    </comment>
    <comment ref="C692" authorId="0" shapeId="0" xr:uid="{00000000-0006-0000-0600-0000B8040000}">
      <text>
        <r>
          <rPr>
            <sz val="9"/>
            <color indexed="81"/>
            <rFont val="Segoe UI"/>
            <family val="2"/>
          </rPr>
          <t>O 1o mês do curso será considerado como sendo o mês de assinatura do convênio.</t>
        </r>
      </text>
    </comment>
    <comment ref="B698" authorId="0" shapeId="0" xr:uid="{00000000-0006-0000-0600-0000B9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98" authorId="0" shapeId="0" xr:uid="{00000000-0006-0000-0600-0000BA040000}">
      <text>
        <r>
          <rPr>
            <sz val="9"/>
            <color indexed="81"/>
            <rFont val="Tahoma"/>
            <family val="2"/>
          </rPr>
          <t>Carga horária que este docente UFPE irá ministrar nesta disciplina.</t>
        </r>
      </text>
    </comment>
    <comment ref="J698" authorId="0" shapeId="0" xr:uid="{00000000-0006-0000-0600-0000BB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98" authorId="0" shapeId="0" xr:uid="{00000000-0006-0000-0600-0000BC040000}">
      <text>
        <r>
          <rPr>
            <sz val="9"/>
            <color indexed="81"/>
            <rFont val="Tahoma"/>
            <family val="2"/>
          </rPr>
          <t>Carga horária que este docente Externo irá ministrar nesta disciplina.</t>
        </r>
      </text>
    </comment>
    <comment ref="B699" authorId="0" shapeId="0" xr:uid="{00000000-0006-0000-0600-0000BD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699" authorId="0" shapeId="0" xr:uid="{00000000-0006-0000-0600-0000BE040000}">
      <text>
        <r>
          <rPr>
            <sz val="9"/>
            <color indexed="81"/>
            <rFont val="Tahoma"/>
            <family val="2"/>
          </rPr>
          <t>Carga horária que este docente UFPE irá ministrar nesta disciplina.</t>
        </r>
      </text>
    </comment>
    <comment ref="J699" authorId="0" shapeId="0" xr:uid="{00000000-0006-0000-0600-0000BF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699" authorId="0" shapeId="0" xr:uid="{00000000-0006-0000-0600-0000C0040000}">
      <text>
        <r>
          <rPr>
            <sz val="9"/>
            <color indexed="81"/>
            <rFont val="Tahoma"/>
            <family val="2"/>
          </rPr>
          <t>Carga horária que este docente Externo irá ministrar nesta disciplina.</t>
        </r>
      </text>
    </comment>
    <comment ref="B700" authorId="0" shapeId="0" xr:uid="{00000000-0006-0000-0600-0000C1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0" authorId="0" shapeId="0" xr:uid="{00000000-0006-0000-0600-0000C2040000}">
      <text>
        <r>
          <rPr>
            <sz val="9"/>
            <color indexed="81"/>
            <rFont val="Tahoma"/>
            <family val="2"/>
          </rPr>
          <t>Carga horária que este docente UFPE irá ministrar nesta disciplina.</t>
        </r>
      </text>
    </comment>
    <comment ref="J700" authorId="0" shapeId="0" xr:uid="{00000000-0006-0000-0600-0000C3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0" authorId="0" shapeId="0" xr:uid="{00000000-0006-0000-0600-0000C4040000}">
      <text>
        <r>
          <rPr>
            <sz val="9"/>
            <color indexed="81"/>
            <rFont val="Tahoma"/>
            <family val="2"/>
          </rPr>
          <t>Carga horária que este docente Externo irá ministrar nesta disciplina.</t>
        </r>
      </text>
    </comment>
    <comment ref="B701" authorId="0" shapeId="0" xr:uid="{00000000-0006-0000-0600-0000C5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1" authorId="0" shapeId="0" xr:uid="{00000000-0006-0000-0600-0000C6040000}">
      <text>
        <r>
          <rPr>
            <sz val="9"/>
            <color indexed="81"/>
            <rFont val="Tahoma"/>
            <family val="2"/>
          </rPr>
          <t>Carga horária que este docente UFPE irá ministrar nesta disciplina.</t>
        </r>
      </text>
    </comment>
    <comment ref="J701" authorId="0" shapeId="0" xr:uid="{00000000-0006-0000-0600-0000C7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1" authorId="0" shapeId="0" xr:uid="{00000000-0006-0000-0600-0000C8040000}">
      <text>
        <r>
          <rPr>
            <sz val="9"/>
            <color indexed="81"/>
            <rFont val="Tahoma"/>
            <family val="2"/>
          </rPr>
          <t>Carga horária que este docente Externo irá ministrar nesta disciplina.</t>
        </r>
      </text>
    </comment>
    <comment ref="B702" authorId="0" shapeId="0" xr:uid="{00000000-0006-0000-0600-0000C9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2" authorId="0" shapeId="0" xr:uid="{00000000-0006-0000-0600-0000CA040000}">
      <text>
        <r>
          <rPr>
            <sz val="9"/>
            <color indexed="81"/>
            <rFont val="Tahoma"/>
            <family val="2"/>
          </rPr>
          <t>Carga horária que este docente UFPE irá ministrar nesta disciplina.</t>
        </r>
      </text>
    </comment>
    <comment ref="J702" authorId="0" shapeId="0" xr:uid="{00000000-0006-0000-0600-0000CB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2" authorId="0" shapeId="0" xr:uid="{00000000-0006-0000-0600-0000CC040000}">
      <text>
        <r>
          <rPr>
            <sz val="9"/>
            <color indexed="81"/>
            <rFont val="Tahoma"/>
            <family val="2"/>
          </rPr>
          <t>Carga horária que este docente Externo irá ministrar nesta disciplina.</t>
        </r>
      </text>
    </comment>
    <comment ref="B703" authorId="0" shapeId="0" xr:uid="{00000000-0006-0000-0600-0000CD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3" authorId="0" shapeId="0" xr:uid="{00000000-0006-0000-0600-0000CE040000}">
      <text>
        <r>
          <rPr>
            <sz val="9"/>
            <color indexed="81"/>
            <rFont val="Tahoma"/>
            <family val="2"/>
          </rPr>
          <t>Carga horária que este docente UFPE irá ministrar nesta disciplina.</t>
        </r>
      </text>
    </comment>
    <comment ref="J703" authorId="0" shapeId="0" xr:uid="{00000000-0006-0000-0600-0000CF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3" authorId="0" shapeId="0" xr:uid="{00000000-0006-0000-0600-0000D0040000}">
      <text>
        <r>
          <rPr>
            <sz val="9"/>
            <color indexed="81"/>
            <rFont val="Tahoma"/>
            <family val="2"/>
          </rPr>
          <t>Carga horária que este docente Externo irá ministrar nesta disciplina.</t>
        </r>
      </text>
    </comment>
    <comment ref="B704" authorId="0" shapeId="0" xr:uid="{00000000-0006-0000-0600-0000D1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4" authorId="0" shapeId="0" xr:uid="{00000000-0006-0000-0600-0000D2040000}">
      <text>
        <r>
          <rPr>
            <sz val="9"/>
            <color indexed="81"/>
            <rFont val="Tahoma"/>
            <family val="2"/>
          </rPr>
          <t>Carga horária que este docente UFPE irá ministrar nesta disciplina.</t>
        </r>
      </text>
    </comment>
    <comment ref="J704" authorId="0" shapeId="0" xr:uid="{00000000-0006-0000-0600-0000D3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4" authorId="0" shapeId="0" xr:uid="{00000000-0006-0000-0600-0000D4040000}">
      <text>
        <r>
          <rPr>
            <sz val="9"/>
            <color indexed="81"/>
            <rFont val="Tahoma"/>
            <family val="2"/>
          </rPr>
          <t>Carga horária que este docente Externo irá ministrar nesta disciplina.</t>
        </r>
      </text>
    </comment>
    <comment ref="B705" authorId="0" shapeId="0" xr:uid="{00000000-0006-0000-0600-0000D5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5" authorId="0" shapeId="0" xr:uid="{00000000-0006-0000-0600-0000D6040000}">
      <text>
        <r>
          <rPr>
            <sz val="9"/>
            <color indexed="81"/>
            <rFont val="Tahoma"/>
            <family val="2"/>
          </rPr>
          <t>Carga horária que este docente UFPE irá ministrar nesta disciplina.</t>
        </r>
      </text>
    </comment>
    <comment ref="J705" authorId="0" shapeId="0" xr:uid="{00000000-0006-0000-0600-0000D7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5" authorId="0" shapeId="0" xr:uid="{00000000-0006-0000-0600-0000D8040000}">
      <text>
        <r>
          <rPr>
            <sz val="9"/>
            <color indexed="81"/>
            <rFont val="Tahoma"/>
            <family val="2"/>
          </rPr>
          <t>Carga horária que este docente Externo irá ministrar nesta disciplina.</t>
        </r>
      </text>
    </comment>
    <comment ref="B706" authorId="0" shapeId="0" xr:uid="{00000000-0006-0000-0600-0000D9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6" authorId="0" shapeId="0" xr:uid="{00000000-0006-0000-0600-0000DA040000}">
      <text>
        <r>
          <rPr>
            <sz val="9"/>
            <color indexed="81"/>
            <rFont val="Tahoma"/>
            <family val="2"/>
          </rPr>
          <t>Carga horária que este docente UFPE irá ministrar nesta disciplina.</t>
        </r>
      </text>
    </comment>
    <comment ref="J706" authorId="0" shapeId="0" xr:uid="{00000000-0006-0000-0600-0000DB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6" authorId="0" shapeId="0" xr:uid="{00000000-0006-0000-0600-0000DC040000}">
      <text>
        <r>
          <rPr>
            <sz val="9"/>
            <color indexed="81"/>
            <rFont val="Tahoma"/>
            <family val="2"/>
          </rPr>
          <t>Carga horária que este docente Externo irá ministrar nesta disciplina.</t>
        </r>
      </text>
    </comment>
    <comment ref="B707" authorId="0" shapeId="0" xr:uid="{00000000-0006-0000-0600-0000DD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07" authorId="0" shapeId="0" xr:uid="{00000000-0006-0000-0600-0000DE040000}">
      <text>
        <r>
          <rPr>
            <sz val="9"/>
            <color indexed="81"/>
            <rFont val="Tahoma"/>
            <family val="2"/>
          </rPr>
          <t>Carga horária que este docente UFPE irá ministrar nesta disciplina.</t>
        </r>
      </text>
    </comment>
    <comment ref="J707" authorId="0" shapeId="0" xr:uid="{00000000-0006-0000-0600-0000DF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07" authorId="0" shapeId="0" xr:uid="{00000000-0006-0000-0600-0000E0040000}">
      <text>
        <r>
          <rPr>
            <sz val="9"/>
            <color indexed="81"/>
            <rFont val="Tahoma"/>
            <family val="2"/>
          </rPr>
          <t>Carga horária que este docente Externo irá ministrar nesta disciplina.</t>
        </r>
      </text>
    </comment>
    <comment ref="F712" authorId="0" shapeId="0" xr:uid="{00000000-0006-0000-0600-0000E1040000}">
      <text>
        <r>
          <rPr>
            <b/>
            <sz val="9"/>
            <color indexed="81"/>
            <rFont val="Tahoma"/>
            <family val="2"/>
          </rPr>
          <t>A carga horária da disciplina é a soma das cargas horárias de cada docente desta disciplina</t>
        </r>
      </text>
    </comment>
    <comment ref="F713" authorId="0" shapeId="0" xr:uid="{00000000-0006-0000-0600-0000E2040000}">
      <text>
        <r>
          <rPr>
            <b/>
            <sz val="9"/>
            <color indexed="81"/>
            <rFont val="Tahoma"/>
            <family val="2"/>
          </rPr>
          <t>Crédito = Carga horária / 15</t>
        </r>
      </text>
    </comment>
    <comment ref="C716" authorId="0" shapeId="0" xr:uid="{00000000-0006-0000-0600-0000E3040000}">
      <text>
        <r>
          <rPr>
            <sz val="9"/>
            <color indexed="81"/>
            <rFont val="Segoe UI"/>
            <family val="2"/>
          </rPr>
          <t>O 1o mês do curso será considerado como sendo o mês de assinatura do convênio.</t>
        </r>
      </text>
    </comment>
    <comment ref="B722" authorId="0" shapeId="0" xr:uid="{00000000-0006-0000-0600-0000E4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2" authorId="0" shapeId="0" xr:uid="{00000000-0006-0000-0600-0000E5040000}">
      <text>
        <r>
          <rPr>
            <sz val="9"/>
            <color indexed="81"/>
            <rFont val="Tahoma"/>
            <family val="2"/>
          </rPr>
          <t>Carga horária que este docente UFPE irá ministrar nesta disciplina.</t>
        </r>
      </text>
    </comment>
    <comment ref="J722" authorId="0" shapeId="0" xr:uid="{00000000-0006-0000-0600-0000E6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2" authorId="0" shapeId="0" xr:uid="{00000000-0006-0000-0600-0000E7040000}">
      <text>
        <r>
          <rPr>
            <sz val="9"/>
            <color indexed="81"/>
            <rFont val="Tahoma"/>
            <family val="2"/>
          </rPr>
          <t>Carga horária que este docente Externo irá ministrar nesta disciplina.</t>
        </r>
      </text>
    </comment>
    <comment ref="B723" authorId="0" shapeId="0" xr:uid="{00000000-0006-0000-0600-0000E8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3" authorId="0" shapeId="0" xr:uid="{00000000-0006-0000-0600-0000E9040000}">
      <text>
        <r>
          <rPr>
            <sz val="9"/>
            <color indexed="81"/>
            <rFont val="Tahoma"/>
            <family val="2"/>
          </rPr>
          <t>Carga horária que este docente UFPE irá ministrar nesta disciplina.</t>
        </r>
      </text>
    </comment>
    <comment ref="J723" authorId="0" shapeId="0" xr:uid="{00000000-0006-0000-0600-0000EA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3" authorId="0" shapeId="0" xr:uid="{00000000-0006-0000-0600-0000EB040000}">
      <text>
        <r>
          <rPr>
            <sz val="9"/>
            <color indexed="81"/>
            <rFont val="Tahoma"/>
            <family val="2"/>
          </rPr>
          <t>Carga horária que este docente Externo irá ministrar nesta disciplina.</t>
        </r>
      </text>
    </comment>
    <comment ref="B724" authorId="0" shapeId="0" xr:uid="{00000000-0006-0000-0600-0000EC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4" authorId="0" shapeId="0" xr:uid="{00000000-0006-0000-0600-0000ED040000}">
      <text>
        <r>
          <rPr>
            <sz val="9"/>
            <color indexed="81"/>
            <rFont val="Tahoma"/>
            <family val="2"/>
          </rPr>
          <t>Carga horária que este docente UFPE irá ministrar nesta disciplina.</t>
        </r>
      </text>
    </comment>
    <comment ref="J724" authorId="0" shapeId="0" xr:uid="{00000000-0006-0000-0600-0000EE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4" authorId="0" shapeId="0" xr:uid="{00000000-0006-0000-0600-0000EF040000}">
      <text>
        <r>
          <rPr>
            <sz val="9"/>
            <color indexed="81"/>
            <rFont val="Tahoma"/>
            <family val="2"/>
          </rPr>
          <t>Carga horária que este docente Externo irá ministrar nesta disciplina.</t>
        </r>
      </text>
    </comment>
    <comment ref="B725" authorId="0" shapeId="0" xr:uid="{00000000-0006-0000-0600-0000F0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5" authorId="0" shapeId="0" xr:uid="{00000000-0006-0000-0600-0000F1040000}">
      <text>
        <r>
          <rPr>
            <sz val="9"/>
            <color indexed="81"/>
            <rFont val="Tahoma"/>
            <family val="2"/>
          </rPr>
          <t>Carga horária que este docente UFPE irá ministrar nesta disciplina.</t>
        </r>
      </text>
    </comment>
    <comment ref="J725" authorId="0" shapeId="0" xr:uid="{00000000-0006-0000-0600-0000F2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5" authorId="0" shapeId="0" xr:uid="{00000000-0006-0000-0600-0000F3040000}">
      <text>
        <r>
          <rPr>
            <sz val="9"/>
            <color indexed="81"/>
            <rFont val="Tahoma"/>
            <family val="2"/>
          </rPr>
          <t>Carga horária que este docente Externo irá ministrar nesta disciplina.</t>
        </r>
      </text>
    </comment>
    <comment ref="B726" authorId="0" shapeId="0" xr:uid="{00000000-0006-0000-0600-0000F4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6" authorId="0" shapeId="0" xr:uid="{00000000-0006-0000-0600-0000F5040000}">
      <text>
        <r>
          <rPr>
            <sz val="9"/>
            <color indexed="81"/>
            <rFont val="Tahoma"/>
            <family val="2"/>
          </rPr>
          <t>Carga horária que este docente UFPE irá ministrar nesta disciplina.</t>
        </r>
      </text>
    </comment>
    <comment ref="J726" authorId="0" shapeId="0" xr:uid="{00000000-0006-0000-0600-0000F6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6" authorId="0" shapeId="0" xr:uid="{00000000-0006-0000-0600-0000F7040000}">
      <text>
        <r>
          <rPr>
            <sz val="9"/>
            <color indexed="81"/>
            <rFont val="Tahoma"/>
            <family val="2"/>
          </rPr>
          <t>Carga horária que este docente Externo irá ministrar nesta disciplina.</t>
        </r>
      </text>
    </comment>
    <comment ref="B727" authorId="0" shapeId="0" xr:uid="{00000000-0006-0000-0600-0000F8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7" authorId="0" shapeId="0" xr:uid="{00000000-0006-0000-0600-0000F9040000}">
      <text>
        <r>
          <rPr>
            <sz val="9"/>
            <color indexed="81"/>
            <rFont val="Tahoma"/>
            <family val="2"/>
          </rPr>
          <t>Carga horária que este docente UFPE irá ministrar nesta disciplina.</t>
        </r>
      </text>
    </comment>
    <comment ref="J727" authorId="0" shapeId="0" xr:uid="{00000000-0006-0000-0600-0000FA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7" authorId="0" shapeId="0" xr:uid="{00000000-0006-0000-0600-0000FB040000}">
      <text>
        <r>
          <rPr>
            <sz val="9"/>
            <color indexed="81"/>
            <rFont val="Tahoma"/>
            <family val="2"/>
          </rPr>
          <t>Carga horária que este docente Externo irá ministrar nesta disciplina.</t>
        </r>
      </text>
    </comment>
    <comment ref="B728" authorId="0" shapeId="0" xr:uid="{00000000-0006-0000-0600-0000FC0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8" authorId="0" shapeId="0" xr:uid="{00000000-0006-0000-0600-0000FD040000}">
      <text>
        <r>
          <rPr>
            <sz val="9"/>
            <color indexed="81"/>
            <rFont val="Tahoma"/>
            <family val="2"/>
          </rPr>
          <t>Carga horária que este docente UFPE irá ministrar nesta disciplina.</t>
        </r>
      </text>
    </comment>
    <comment ref="J728" authorId="0" shapeId="0" xr:uid="{00000000-0006-0000-0600-0000FE0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8" authorId="0" shapeId="0" xr:uid="{00000000-0006-0000-0600-0000FF040000}">
      <text>
        <r>
          <rPr>
            <sz val="9"/>
            <color indexed="81"/>
            <rFont val="Tahoma"/>
            <family val="2"/>
          </rPr>
          <t>Carga horária que este docente Externo irá ministrar nesta disciplina.</t>
        </r>
      </text>
    </comment>
    <comment ref="B729" authorId="0" shapeId="0" xr:uid="{00000000-0006-0000-0600-000000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29" authorId="0" shapeId="0" xr:uid="{00000000-0006-0000-0600-000001050000}">
      <text>
        <r>
          <rPr>
            <sz val="9"/>
            <color indexed="81"/>
            <rFont val="Tahoma"/>
            <family val="2"/>
          </rPr>
          <t>Carga horária que este docente UFPE irá ministrar nesta disciplina.</t>
        </r>
      </text>
    </comment>
    <comment ref="J729" authorId="0" shapeId="0" xr:uid="{00000000-0006-0000-0600-000002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29" authorId="0" shapeId="0" xr:uid="{00000000-0006-0000-0600-000003050000}">
      <text>
        <r>
          <rPr>
            <sz val="9"/>
            <color indexed="81"/>
            <rFont val="Tahoma"/>
            <family val="2"/>
          </rPr>
          <t>Carga horária que este docente Externo irá ministrar nesta disciplina.</t>
        </r>
      </text>
    </comment>
    <comment ref="B730" authorId="0" shapeId="0" xr:uid="{00000000-0006-0000-0600-000004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30" authorId="0" shapeId="0" xr:uid="{00000000-0006-0000-0600-000005050000}">
      <text>
        <r>
          <rPr>
            <sz val="9"/>
            <color indexed="81"/>
            <rFont val="Tahoma"/>
            <family val="2"/>
          </rPr>
          <t>Carga horária que este docente UFPE irá ministrar nesta disciplina.</t>
        </r>
      </text>
    </comment>
    <comment ref="J730" authorId="0" shapeId="0" xr:uid="{00000000-0006-0000-0600-000006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30" authorId="0" shapeId="0" xr:uid="{00000000-0006-0000-0600-000007050000}">
      <text>
        <r>
          <rPr>
            <sz val="9"/>
            <color indexed="81"/>
            <rFont val="Tahoma"/>
            <family val="2"/>
          </rPr>
          <t>Carga horária que este docente Externo irá ministrar nesta disciplina.</t>
        </r>
      </text>
    </comment>
    <comment ref="B731" authorId="0" shapeId="0" xr:uid="{00000000-0006-0000-0600-000008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31" authorId="0" shapeId="0" xr:uid="{00000000-0006-0000-0600-000009050000}">
      <text>
        <r>
          <rPr>
            <sz val="9"/>
            <color indexed="81"/>
            <rFont val="Tahoma"/>
            <family val="2"/>
          </rPr>
          <t>Carga horária que este docente UFPE irá ministrar nesta disciplina.</t>
        </r>
      </text>
    </comment>
    <comment ref="J731" authorId="0" shapeId="0" xr:uid="{00000000-0006-0000-0600-00000A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31" authorId="0" shapeId="0" xr:uid="{00000000-0006-0000-0600-00000B050000}">
      <text>
        <r>
          <rPr>
            <sz val="9"/>
            <color indexed="81"/>
            <rFont val="Tahoma"/>
            <family val="2"/>
          </rPr>
          <t>Carga horária que este docente Externo irá ministrar nesta disciplina.</t>
        </r>
      </text>
    </comment>
    <comment ref="F736" authorId="0" shapeId="0" xr:uid="{00000000-0006-0000-0600-00000C050000}">
      <text>
        <r>
          <rPr>
            <b/>
            <sz val="9"/>
            <color indexed="81"/>
            <rFont val="Tahoma"/>
            <family val="2"/>
          </rPr>
          <t>A carga horária da disciplina é a soma das cargas horárias de cada docente desta disciplina</t>
        </r>
      </text>
    </comment>
    <comment ref="F737" authorId="0" shapeId="0" xr:uid="{00000000-0006-0000-0600-00000D050000}">
      <text>
        <r>
          <rPr>
            <b/>
            <sz val="9"/>
            <color indexed="81"/>
            <rFont val="Tahoma"/>
            <family val="2"/>
          </rPr>
          <t>Crédito = Carga horária / 15</t>
        </r>
      </text>
    </comment>
    <comment ref="C740" authorId="0" shapeId="0" xr:uid="{00000000-0006-0000-0600-00000E050000}">
      <text>
        <r>
          <rPr>
            <sz val="9"/>
            <color indexed="81"/>
            <rFont val="Segoe UI"/>
            <family val="2"/>
          </rPr>
          <t>O 1o mês do curso será considerado como sendo o mês de assinatura do convênio.</t>
        </r>
      </text>
    </comment>
    <comment ref="B746" authorId="0" shapeId="0" xr:uid="{00000000-0006-0000-0600-00000F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46" authorId="0" shapeId="0" xr:uid="{00000000-0006-0000-0600-000010050000}">
      <text>
        <r>
          <rPr>
            <sz val="9"/>
            <color indexed="81"/>
            <rFont val="Tahoma"/>
            <family val="2"/>
          </rPr>
          <t>Carga horária que este docente UFPE irá ministrar nesta disciplina.</t>
        </r>
      </text>
    </comment>
    <comment ref="J746" authorId="0" shapeId="0" xr:uid="{00000000-0006-0000-0600-000011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46" authorId="0" shapeId="0" xr:uid="{00000000-0006-0000-0600-000012050000}">
      <text>
        <r>
          <rPr>
            <sz val="9"/>
            <color indexed="81"/>
            <rFont val="Tahoma"/>
            <family val="2"/>
          </rPr>
          <t>Carga horária que este docente Externo irá ministrar nesta disciplina.</t>
        </r>
      </text>
    </comment>
    <comment ref="B747" authorId="0" shapeId="0" xr:uid="{00000000-0006-0000-0600-000013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47" authorId="0" shapeId="0" xr:uid="{00000000-0006-0000-0600-000014050000}">
      <text>
        <r>
          <rPr>
            <sz val="9"/>
            <color indexed="81"/>
            <rFont val="Tahoma"/>
            <family val="2"/>
          </rPr>
          <t>Carga horária que este docente UFPE irá ministrar nesta disciplina.</t>
        </r>
      </text>
    </comment>
    <comment ref="J747" authorId="0" shapeId="0" xr:uid="{00000000-0006-0000-0600-000015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47" authorId="0" shapeId="0" xr:uid="{00000000-0006-0000-0600-000016050000}">
      <text>
        <r>
          <rPr>
            <sz val="9"/>
            <color indexed="81"/>
            <rFont val="Tahoma"/>
            <family val="2"/>
          </rPr>
          <t>Carga horária que este docente Externo irá ministrar nesta disciplina.</t>
        </r>
      </text>
    </comment>
    <comment ref="B748" authorId="0" shapeId="0" xr:uid="{00000000-0006-0000-0600-000017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48" authorId="0" shapeId="0" xr:uid="{00000000-0006-0000-0600-000018050000}">
      <text>
        <r>
          <rPr>
            <sz val="9"/>
            <color indexed="81"/>
            <rFont val="Tahoma"/>
            <family val="2"/>
          </rPr>
          <t>Carga horária que este docente UFPE irá ministrar nesta disciplina.</t>
        </r>
      </text>
    </comment>
    <comment ref="J748" authorId="0" shapeId="0" xr:uid="{00000000-0006-0000-0600-000019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48" authorId="0" shapeId="0" xr:uid="{00000000-0006-0000-0600-00001A050000}">
      <text>
        <r>
          <rPr>
            <sz val="9"/>
            <color indexed="81"/>
            <rFont val="Tahoma"/>
            <family val="2"/>
          </rPr>
          <t>Carga horária que este docente Externo irá ministrar nesta disciplina.</t>
        </r>
      </text>
    </comment>
    <comment ref="B749" authorId="0" shapeId="0" xr:uid="{00000000-0006-0000-0600-00001B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49" authorId="0" shapeId="0" xr:uid="{00000000-0006-0000-0600-00001C050000}">
      <text>
        <r>
          <rPr>
            <sz val="9"/>
            <color indexed="81"/>
            <rFont val="Tahoma"/>
            <family val="2"/>
          </rPr>
          <t>Carga horária que este docente UFPE irá ministrar nesta disciplina.</t>
        </r>
      </text>
    </comment>
    <comment ref="J749" authorId="0" shapeId="0" xr:uid="{00000000-0006-0000-0600-00001D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49" authorId="0" shapeId="0" xr:uid="{00000000-0006-0000-0600-00001E050000}">
      <text>
        <r>
          <rPr>
            <sz val="9"/>
            <color indexed="81"/>
            <rFont val="Tahoma"/>
            <family val="2"/>
          </rPr>
          <t>Carga horária que este docente Externo irá ministrar nesta disciplina.</t>
        </r>
      </text>
    </comment>
    <comment ref="B750" authorId="0" shapeId="0" xr:uid="{00000000-0006-0000-0600-00001F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0" authorId="0" shapeId="0" xr:uid="{00000000-0006-0000-0600-000020050000}">
      <text>
        <r>
          <rPr>
            <sz val="9"/>
            <color indexed="81"/>
            <rFont val="Tahoma"/>
            <family val="2"/>
          </rPr>
          <t>Carga horária que este docente UFPE irá ministrar nesta disciplina.</t>
        </r>
      </text>
    </comment>
    <comment ref="J750" authorId="0" shapeId="0" xr:uid="{00000000-0006-0000-0600-000021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0" authorId="0" shapeId="0" xr:uid="{00000000-0006-0000-0600-000022050000}">
      <text>
        <r>
          <rPr>
            <sz val="9"/>
            <color indexed="81"/>
            <rFont val="Tahoma"/>
            <family val="2"/>
          </rPr>
          <t>Carga horária que este docente Externo irá ministrar nesta disciplina.</t>
        </r>
      </text>
    </comment>
    <comment ref="B751" authorId="0" shapeId="0" xr:uid="{00000000-0006-0000-0600-000023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1" authorId="0" shapeId="0" xr:uid="{00000000-0006-0000-0600-000024050000}">
      <text>
        <r>
          <rPr>
            <sz val="9"/>
            <color indexed="81"/>
            <rFont val="Tahoma"/>
            <family val="2"/>
          </rPr>
          <t>Carga horária que este docente UFPE irá ministrar nesta disciplina.</t>
        </r>
      </text>
    </comment>
    <comment ref="J751" authorId="0" shapeId="0" xr:uid="{00000000-0006-0000-0600-000025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1" authorId="0" shapeId="0" xr:uid="{00000000-0006-0000-0600-000026050000}">
      <text>
        <r>
          <rPr>
            <sz val="9"/>
            <color indexed="81"/>
            <rFont val="Tahoma"/>
            <family val="2"/>
          </rPr>
          <t>Carga horária que este docente Externo irá ministrar nesta disciplina.</t>
        </r>
      </text>
    </comment>
    <comment ref="B752" authorId="0" shapeId="0" xr:uid="{00000000-0006-0000-0600-000027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2" authorId="0" shapeId="0" xr:uid="{00000000-0006-0000-0600-000028050000}">
      <text>
        <r>
          <rPr>
            <sz val="9"/>
            <color indexed="81"/>
            <rFont val="Tahoma"/>
            <family val="2"/>
          </rPr>
          <t>Carga horária que este docente UFPE irá ministrar nesta disciplina.</t>
        </r>
      </text>
    </comment>
    <comment ref="J752" authorId="0" shapeId="0" xr:uid="{00000000-0006-0000-0600-000029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2" authorId="0" shapeId="0" xr:uid="{00000000-0006-0000-0600-00002A050000}">
      <text>
        <r>
          <rPr>
            <sz val="9"/>
            <color indexed="81"/>
            <rFont val="Tahoma"/>
            <family val="2"/>
          </rPr>
          <t>Carga horária que este docente Externo irá ministrar nesta disciplina.</t>
        </r>
      </text>
    </comment>
    <comment ref="B753" authorId="0" shapeId="0" xr:uid="{00000000-0006-0000-0600-00002B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3" authorId="0" shapeId="0" xr:uid="{00000000-0006-0000-0600-00002C050000}">
      <text>
        <r>
          <rPr>
            <sz val="9"/>
            <color indexed="81"/>
            <rFont val="Tahoma"/>
            <family val="2"/>
          </rPr>
          <t>Carga horária que este docente UFPE irá ministrar nesta disciplina.</t>
        </r>
      </text>
    </comment>
    <comment ref="J753" authorId="0" shapeId="0" xr:uid="{00000000-0006-0000-0600-00002D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3" authorId="0" shapeId="0" xr:uid="{00000000-0006-0000-0600-00002E050000}">
      <text>
        <r>
          <rPr>
            <sz val="9"/>
            <color indexed="81"/>
            <rFont val="Tahoma"/>
            <family val="2"/>
          </rPr>
          <t>Carga horária que este docente Externo irá ministrar nesta disciplina.</t>
        </r>
      </text>
    </comment>
    <comment ref="B754" authorId="0" shapeId="0" xr:uid="{00000000-0006-0000-0600-00002F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4" authorId="0" shapeId="0" xr:uid="{00000000-0006-0000-0600-000030050000}">
      <text>
        <r>
          <rPr>
            <sz val="9"/>
            <color indexed="81"/>
            <rFont val="Tahoma"/>
            <family val="2"/>
          </rPr>
          <t>Carga horária que este docente UFPE irá ministrar nesta disciplina.</t>
        </r>
      </text>
    </comment>
    <comment ref="J754" authorId="0" shapeId="0" xr:uid="{00000000-0006-0000-0600-000031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4" authorId="0" shapeId="0" xr:uid="{00000000-0006-0000-0600-000032050000}">
      <text>
        <r>
          <rPr>
            <sz val="9"/>
            <color indexed="81"/>
            <rFont val="Tahoma"/>
            <family val="2"/>
          </rPr>
          <t>Carga horária que este docente Externo irá ministrar nesta disciplina.</t>
        </r>
      </text>
    </comment>
    <comment ref="B755" authorId="0" shapeId="0" xr:uid="{00000000-0006-0000-0600-000033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55" authorId="0" shapeId="0" xr:uid="{00000000-0006-0000-0600-000034050000}">
      <text>
        <r>
          <rPr>
            <sz val="9"/>
            <color indexed="81"/>
            <rFont val="Tahoma"/>
            <family val="2"/>
          </rPr>
          <t>Carga horária que este docente UFPE irá ministrar nesta disciplina.</t>
        </r>
      </text>
    </comment>
    <comment ref="J755" authorId="0" shapeId="0" xr:uid="{00000000-0006-0000-0600-000035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55" authorId="0" shapeId="0" xr:uid="{00000000-0006-0000-0600-000036050000}">
      <text>
        <r>
          <rPr>
            <sz val="9"/>
            <color indexed="81"/>
            <rFont val="Tahoma"/>
            <family val="2"/>
          </rPr>
          <t>Carga horária que este docente Externo irá ministrar nesta disciplina.</t>
        </r>
      </text>
    </comment>
    <comment ref="F760" authorId="0" shapeId="0" xr:uid="{00000000-0006-0000-0600-000037050000}">
      <text>
        <r>
          <rPr>
            <b/>
            <sz val="9"/>
            <color indexed="81"/>
            <rFont val="Tahoma"/>
            <family val="2"/>
          </rPr>
          <t>A carga horária da disciplina é a soma das cargas horárias de cada docente desta disciplina</t>
        </r>
      </text>
    </comment>
    <comment ref="F761" authorId="0" shapeId="0" xr:uid="{00000000-0006-0000-0600-000038050000}">
      <text>
        <r>
          <rPr>
            <b/>
            <sz val="9"/>
            <color indexed="81"/>
            <rFont val="Tahoma"/>
            <family val="2"/>
          </rPr>
          <t>Crédito = Carga horária / 15</t>
        </r>
      </text>
    </comment>
    <comment ref="C764" authorId="0" shapeId="0" xr:uid="{00000000-0006-0000-0600-000039050000}">
      <text>
        <r>
          <rPr>
            <sz val="9"/>
            <color indexed="81"/>
            <rFont val="Segoe UI"/>
            <family val="2"/>
          </rPr>
          <t>O 1o mês do curso será considerado como sendo o mês de assinatura do convênio.</t>
        </r>
      </text>
    </comment>
    <comment ref="B770" authorId="0" shapeId="0" xr:uid="{00000000-0006-0000-0600-00003A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0" authorId="0" shapeId="0" xr:uid="{00000000-0006-0000-0600-00003B050000}">
      <text>
        <r>
          <rPr>
            <sz val="9"/>
            <color indexed="81"/>
            <rFont val="Tahoma"/>
            <family val="2"/>
          </rPr>
          <t>Carga horária que este docente UFPE irá ministrar nesta disciplina.</t>
        </r>
      </text>
    </comment>
    <comment ref="J770" authorId="0" shapeId="0" xr:uid="{00000000-0006-0000-0600-00003C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0" authorId="0" shapeId="0" xr:uid="{00000000-0006-0000-0600-00003D050000}">
      <text>
        <r>
          <rPr>
            <sz val="9"/>
            <color indexed="81"/>
            <rFont val="Tahoma"/>
            <family val="2"/>
          </rPr>
          <t>Carga horária que este docente Externo irá ministrar nesta disciplina.</t>
        </r>
      </text>
    </comment>
    <comment ref="B771" authorId="0" shapeId="0" xr:uid="{00000000-0006-0000-0600-00003E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1" authorId="0" shapeId="0" xr:uid="{00000000-0006-0000-0600-00003F050000}">
      <text>
        <r>
          <rPr>
            <sz val="9"/>
            <color indexed="81"/>
            <rFont val="Tahoma"/>
            <family val="2"/>
          </rPr>
          <t>Carga horária que este docente UFPE irá ministrar nesta disciplina.</t>
        </r>
      </text>
    </comment>
    <comment ref="J771" authorId="0" shapeId="0" xr:uid="{00000000-0006-0000-0600-000040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1" authorId="0" shapeId="0" xr:uid="{00000000-0006-0000-0600-000041050000}">
      <text>
        <r>
          <rPr>
            <sz val="9"/>
            <color indexed="81"/>
            <rFont val="Tahoma"/>
            <family val="2"/>
          </rPr>
          <t>Carga horária que este docente Externo irá ministrar nesta disciplina.</t>
        </r>
      </text>
    </comment>
    <comment ref="B772" authorId="0" shapeId="0" xr:uid="{00000000-0006-0000-0600-000042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2" authorId="0" shapeId="0" xr:uid="{00000000-0006-0000-0600-000043050000}">
      <text>
        <r>
          <rPr>
            <sz val="9"/>
            <color indexed="81"/>
            <rFont val="Tahoma"/>
            <family val="2"/>
          </rPr>
          <t>Carga horária que este docente UFPE irá ministrar nesta disciplina.</t>
        </r>
      </text>
    </comment>
    <comment ref="J772" authorId="0" shapeId="0" xr:uid="{00000000-0006-0000-0600-000044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2" authorId="0" shapeId="0" xr:uid="{00000000-0006-0000-0600-000045050000}">
      <text>
        <r>
          <rPr>
            <sz val="9"/>
            <color indexed="81"/>
            <rFont val="Tahoma"/>
            <family val="2"/>
          </rPr>
          <t>Carga horária que este docente Externo irá ministrar nesta disciplina.</t>
        </r>
      </text>
    </comment>
    <comment ref="B773" authorId="0" shapeId="0" xr:uid="{00000000-0006-0000-0600-000046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3" authorId="0" shapeId="0" xr:uid="{00000000-0006-0000-0600-000047050000}">
      <text>
        <r>
          <rPr>
            <sz val="9"/>
            <color indexed="81"/>
            <rFont val="Tahoma"/>
            <family val="2"/>
          </rPr>
          <t>Carga horária que este docente UFPE irá ministrar nesta disciplina.</t>
        </r>
      </text>
    </comment>
    <comment ref="J773" authorId="0" shapeId="0" xr:uid="{00000000-0006-0000-0600-000048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3" authorId="0" shapeId="0" xr:uid="{00000000-0006-0000-0600-000049050000}">
      <text>
        <r>
          <rPr>
            <sz val="9"/>
            <color indexed="81"/>
            <rFont val="Tahoma"/>
            <family val="2"/>
          </rPr>
          <t>Carga horária que este docente Externo irá ministrar nesta disciplina.</t>
        </r>
      </text>
    </comment>
    <comment ref="B774" authorId="0" shapeId="0" xr:uid="{00000000-0006-0000-0600-00004A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4" authorId="0" shapeId="0" xr:uid="{00000000-0006-0000-0600-00004B050000}">
      <text>
        <r>
          <rPr>
            <sz val="9"/>
            <color indexed="81"/>
            <rFont val="Tahoma"/>
            <family val="2"/>
          </rPr>
          <t>Carga horária que este docente UFPE irá ministrar nesta disciplina.</t>
        </r>
      </text>
    </comment>
    <comment ref="J774" authorId="0" shapeId="0" xr:uid="{00000000-0006-0000-0600-00004C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4" authorId="0" shapeId="0" xr:uid="{00000000-0006-0000-0600-00004D050000}">
      <text>
        <r>
          <rPr>
            <sz val="9"/>
            <color indexed="81"/>
            <rFont val="Tahoma"/>
            <family val="2"/>
          </rPr>
          <t>Carga horária que este docente Externo irá ministrar nesta disciplina.</t>
        </r>
      </text>
    </comment>
    <comment ref="B775" authorId="0" shapeId="0" xr:uid="{00000000-0006-0000-0600-00004E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5" authorId="0" shapeId="0" xr:uid="{00000000-0006-0000-0600-00004F050000}">
      <text>
        <r>
          <rPr>
            <sz val="9"/>
            <color indexed="81"/>
            <rFont val="Tahoma"/>
            <family val="2"/>
          </rPr>
          <t>Carga horária que este docente UFPE irá ministrar nesta disciplina.</t>
        </r>
      </text>
    </comment>
    <comment ref="J775" authorId="0" shapeId="0" xr:uid="{00000000-0006-0000-0600-000050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5" authorId="0" shapeId="0" xr:uid="{00000000-0006-0000-0600-000051050000}">
      <text>
        <r>
          <rPr>
            <sz val="9"/>
            <color indexed="81"/>
            <rFont val="Tahoma"/>
            <family val="2"/>
          </rPr>
          <t>Carga horária que este docente Externo irá ministrar nesta disciplina.</t>
        </r>
      </text>
    </comment>
    <comment ref="B776" authorId="0" shapeId="0" xr:uid="{00000000-0006-0000-0600-000052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6" authorId="0" shapeId="0" xr:uid="{00000000-0006-0000-0600-000053050000}">
      <text>
        <r>
          <rPr>
            <sz val="9"/>
            <color indexed="81"/>
            <rFont val="Tahoma"/>
            <family val="2"/>
          </rPr>
          <t>Carga horária que este docente UFPE irá ministrar nesta disciplina.</t>
        </r>
      </text>
    </comment>
    <comment ref="J776" authorId="0" shapeId="0" xr:uid="{00000000-0006-0000-0600-000054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6" authorId="0" shapeId="0" xr:uid="{00000000-0006-0000-0600-000055050000}">
      <text>
        <r>
          <rPr>
            <sz val="9"/>
            <color indexed="81"/>
            <rFont val="Tahoma"/>
            <family val="2"/>
          </rPr>
          <t>Carga horária que este docente Externo irá ministrar nesta disciplina.</t>
        </r>
      </text>
    </comment>
    <comment ref="B777" authorId="0" shapeId="0" xr:uid="{00000000-0006-0000-0600-000056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7" authorId="0" shapeId="0" xr:uid="{00000000-0006-0000-0600-000057050000}">
      <text>
        <r>
          <rPr>
            <sz val="9"/>
            <color indexed="81"/>
            <rFont val="Tahoma"/>
            <family val="2"/>
          </rPr>
          <t>Carga horária que este docente UFPE irá ministrar nesta disciplina.</t>
        </r>
      </text>
    </comment>
    <comment ref="J777" authorId="0" shapeId="0" xr:uid="{00000000-0006-0000-0600-000058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7" authorId="0" shapeId="0" xr:uid="{00000000-0006-0000-0600-000059050000}">
      <text>
        <r>
          <rPr>
            <sz val="9"/>
            <color indexed="81"/>
            <rFont val="Tahoma"/>
            <family val="2"/>
          </rPr>
          <t>Carga horária que este docente Externo irá ministrar nesta disciplina.</t>
        </r>
      </text>
    </comment>
    <comment ref="B778" authorId="0" shapeId="0" xr:uid="{00000000-0006-0000-0600-00005A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8" authorId="0" shapeId="0" xr:uid="{00000000-0006-0000-0600-00005B050000}">
      <text>
        <r>
          <rPr>
            <sz val="9"/>
            <color indexed="81"/>
            <rFont val="Tahoma"/>
            <family val="2"/>
          </rPr>
          <t>Carga horária que este docente UFPE irá ministrar nesta disciplina.</t>
        </r>
      </text>
    </comment>
    <comment ref="J778" authorId="0" shapeId="0" xr:uid="{00000000-0006-0000-0600-00005C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8" authorId="0" shapeId="0" xr:uid="{00000000-0006-0000-0600-00005D050000}">
      <text>
        <r>
          <rPr>
            <sz val="9"/>
            <color indexed="81"/>
            <rFont val="Tahoma"/>
            <family val="2"/>
          </rPr>
          <t>Carga horária que este docente Externo irá ministrar nesta disciplina.</t>
        </r>
      </text>
    </comment>
    <comment ref="B779" authorId="0" shapeId="0" xr:uid="{00000000-0006-0000-0600-00005E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79" authorId="0" shapeId="0" xr:uid="{00000000-0006-0000-0600-00005F050000}">
      <text>
        <r>
          <rPr>
            <sz val="9"/>
            <color indexed="81"/>
            <rFont val="Tahoma"/>
            <family val="2"/>
          </rPr>
          <t>Carga horária que este docente UFPE irá ministrar nesta disciplina.</t>
        </r>
      </text>
    </comment>
    <comment ref="J779" authorId="0" shapeId="0" xr:uid="{00000000-0006-0000-0600-000060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79" authorId="0" shapeId="0" xr:uid="{00000000-0006-0000-0600-000061050000}">
      <text>
        <r>
          <rPr>
            <sz val="9"/>
            <color indexed="81"/>
            <rFont val="Tahoma"/>
            <family val="2"/>
          </rPr>
          <t>Carga horária que este docente Externo irá ministrar nesta disciplina.</t>
        </r>
      </text>
    </comment>
    <comment ref="F784" authorId="0" shapeId="0" xr:uid="{00000000-0006-0000-0600-000062050000}">
      <text>
        <r>
          <rPr>
            <b/>
            <sz val="9"/>
            <color indexed="81"/>
            <rFont val="Tahoma"/>
            <family val="2"/>
          </rPr>
          <t>A carga horária da disciplina é a soma das cargas horárias de cada docente desta disciplina</t>
        </r>
      </text>
    </comment>
    <comment ref="F785" authorId="0" shapeId="0" xr:uid="{00000000-0006-0000-0600-000063050000}">
      <text>
        <r>
          <rPr>
            <b/>
            <sz val="9"/>
            <color indexed="81"/>
            <rFont val="Tahoma"/>
            <family val="2"/>
          </rPr>
          <t>Crédito = Carga horária / 15</t>
        </r>
      </text>
    </comment>
    <comment ref="C788" authorId="0" shapeId="0" xr:uid="{00000000-0006-0000-0600-000064050000}">
      <text>
        <r>
          <rPr>
            <sz val="9"/>
            <color indexed="81"/>
            <rFont val="Segoe UI"/>
            <family val="2"/>
          </rPr>
          <t>O 1o mês do curso será considerado como sendo o mês de assinatura do convênio.</t>
        </r>
      </text>
    </comment>
    <comment ref="B794" authorId="0" shapeId="0" xr:uid="{00000000-0006-0000-0600-000065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4" authorId="0" shapeId="0" xr:uid="{00000000-0006-0000-0600-000066050000}">
      <text>
        <r>
          <rPr>
            <sz val="9"/>
            <color indexed="81"/>
            <rFont val="Tahoma"/>
            <family val="2"/>
          </rPr>
          <t>Carga horária que este docente UFPE irá ministrar nesta disciplina.</t>
        </r>
      </text>
    </comment>
    <comment ref="J794" authorId="0" shapeId="0" xr:uid="{00000000-0006-0000-0600-000067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4" authorId="0" shapeId="0" xr:uid="{00000000-0006-0000-0600-000068050000}">
      <text>
        <r>
          <rPr>
            <sz val="9"/>
            <color indexed="81"/>
            <rFont val="Tahoma"/>
            <family val="2"/>
          </rPr>
          <t>Carga horária que este docente Externo irá ministrar nesta disciplina.</t>
        </r>
      </text>
    </comment>
    <comment ref="B795" authorId="0" shapeId="0" xr:uid="{00000000-0006-0000-0600-000069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5" authorId="0" shapeId="0" xr:uid="{00000000-0006-0000-0600-00006A050000}">
      <text>
        <r>
          <rPr>
            <sz val="9"/>
            <color indexed="81"/>
            <rFont val="Tahoma"/>
            <family val="2"/>
          </rPr>
          <t>Carga horária que este docente UFPE irá ministrar nesta disciplina.</t>
        </r>
      </text>
    </comment>
    <comment ref="J795" authorId="0" shapeId="0" xr:uid="{00000000-0006-0000-0600-00006B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5" authorId="0" shapeId="0" xr:uid="{00000000-0006-0000-0600-00006C050000}">
      <text>
        <r>
          <rPr>
            <sz val="9"/>
            <color indexed="81"/>
            <rFont val="Tahoma"/>
            <family val="2"/>
          </rPr>
          <t>Carga horária que este docente Externo irá ministrar nesta disciplina.</t>
        </r>
      </text>
    </comment>
    <comment ref="B796" authorId="0" shapeId="0" xr:uid="{00000000-0006-0000-0600-00006D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6" authorId="0" shapeId="0" xr:uid="{00000000-0006-0000-0600-00006E050000}">
      <text>
        <r>
          <rPr>
            <sz val="9"/>
            <color indexed="81"/>
            <rFont val="Tahoma"/>
            <family val="2"/>
          </rPr>
          <t>Carga horária que este docente UFPE irá ministrar nesta disciplina.</t>
        </r>
      </text>
    </comment>
    <comment ref="J796" authorId="0" shapeId="0" xr:uid="{00000000-0006-0000-0600-00006F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6" authorId="0" shapeId="0" xr:uid="{00000000-0006-0000-0600-000070050000}">
      <text>
        <r>
          <rPr>
            <sz val="9"/>
            <color indexed="81"/>
            <rFont val="Tahoma"/>
            <family val="2"/>
          </rPr>
          <t>Carga horária que este docente Externo irá ministrar nesta disciplina.</t>
        </r>
      </text>
    </comment>
    <comment ref="B797" authorId="0" shapeId="0" xr:uid="{00000000-0006-0000-0600-000071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7" authorId="0" shapeId="0" xr:uid="{00000000-0006-0000-0600-000072050000}">
      <text>
        <r>
          <rPr>
            <sz val="9"/>
            <color indexed="81"/>
            <rFont val="Tahoma"/>
            <family val="2"/>
          </rPr>
          <t>Carga horária que este docente UFPE irá ministrar nesta disciplina.</t>
        </r>
      </text>
    </comment>
    <comment ref="J797" authorId="0" shapeId="0" xr:uid="{00000000-0006-0000-0600-000073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7" authorId="0" shapeId="0" xr:uid="{00000000-0006-0000-0600-000074050000}">
      <text>
        <r>
          <rPr>
            <sz val="9"/>
            <color indexed="81"/>
            <rFont val="Tahoma"/>
            <family val="2"/>
          </rPr>
          <t>Carga horária que este docente Externo irá ministrar nesta disciplina.</t>
        </r>
      </text>
    </comment>
    <comment ref="B798" authorId="0" shapeId="0" xr:uid="{00000000-0006-0000-0600-000075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8" authorId="0" shapeId="0" xr:uid="{00000000-0006-0000-0600-000076050000}">
      <text>
        <r>
          <rPr>
            <sz val="9"/>
            <color indexed="81"/>
            <rFont val="Tahoma"/>
            <family val="2"/>
          </rPr>
          <t>Carga horária que este docente UFPE irá ministrar nesta disciplina.</t>
        </r>
      </text>
    </comment>
    <comment ref="J798" authorId="0" shapeId="0" xr:uid="{00000000-0006-0000-0600-000077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8" authorId="0" shapeId="0" xr:uid="{00000000-0006-0000-0600-000078050000}">
      <text>
        <r>
          <rPr>
            <sz val="9"/>
            <color indexed="81"/>
            <rFont val="Tahoma"/>
            <family val="2"/>
          </rPr>
          <t>Carga horária que este docente Externo irá ministrar nesta disciplina.</t>
        </r>
      </text>
    </comment>
    <comment ref="B799" authorId="0" shapeId="0" xr:uid="{00000000-0006-0000-0600-000079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799" authorId="0" shapeId="0" xr:uid="{00000000-0006-0000-0600-00007A050000}">
      <text>
        <r>
          <rPr>
            <sz val="9"/>
            <color indexed="81"/>
            <rFont val="Tahoma"/>
            <family val="2"/>
          </rPr>
          <t>Carga horária que este docente UFPE irá ministrar nesta disciplina.</t>
        </r>
      </text>
    </comment>
    <comment ref="J799" authorId="0" shapeId="0" xr:uid="{00000000-0006-0000-0600-00007B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799" authorId="0" shapeId="0" xr:uid="{00000000-0006-0000-0600-00007C050000}">
      <text>
        <r>
          <rPr>
            <sz val="9"/>
            <color indexed="81"/>
            <rFont val="Tahoma"/>
            <family val="2"/>
          </rPr>
          <t>Carga horária que este docente Externo irá ministrar nesta disciplina.</t>
        </r>
      </text>
    </comment>
    <comment ref="B800" authorId="0" shapeId="0" xr:uid="{00000000-0006-0000-0600-00007D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00" authorId="0" shapeId="0" xr:uid="{00000000-0006-0000-0600-00007E050000}">
      <text>
        <r>
          <rPr>
            <sz val="9"/>
            <color indexed="81"/>
            <rFont val="Tahoma"/>
            <family val="2"/>
          </rPr>
          <t>Carga horária que este docente UFPE irá ministrar nesta disciplina.</t>
        </r>
      </text>
    </comment>
    <comment ref="J800" authorId="0" shapeId="0" xr:uid="{00000000-0006-0000-0600-00007F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00" authorId="0" shapeId="0" xr:uid="{00000000-0006-0000-0600-000080050000}">
      <text>
        <r>
          <rPr>
            <sz val="9"/>
            <color indexed="81"/>
            <rFont val="Tahoma"/>
            <family val="2"/>
          </rPr>
          <t>Carga horária que este docente Externo irá ministrar nesta disciplina.</t>
        </r>
      </text>
    </comment>
    <comment ref="B801" authorId="0" shapeId="0" xr:uid="{00000000-0006-0000-0600-000081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01" authorId="0" shapeId="0" xr:uid="{00000000-0006-0000-0600-000082050000}">
      <text>
        <r>
          <rPr>
            <sz val="9"/>
            <color indexed="81"/>
            <rFont val="Tahoma"/>
            <family val="2"/>
          </rPr>
          <t>Carga horária que este docente UFPE irá ministrar nesta disciplina.</t>
        </r>
      </text>
    </comment>
    <comment ref="J801" authorId="0" shapeId="0" xr:uid="{00000000-0006-0000-0600-000083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01" authorId="0" shapeId="0" xr:uid="{00000000-0006-0000-0600-000084050000}">
      <text>
        <r>
          <rPr>
            <sz val="9"/>
            <color indexed="81"/>
            <rFont val="Tahoma"/>
            <family val="2"/>
          </rPr>
          <t>Carga horária que este docente Externo irá ministrar nesta disciplina.</t>
        </r>
      </text>
    </comment>
    <comment ref="B802" authorId="0" shapeId="0" xr:uid="{00000000-0006-0000-0600-000085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02" authorId="0" shapeId="0" xr:uid="{00000000-0006-0000-0600-000086050000}">
      <text>
        <r>
          <rPr>
            <sz val="9"/>
            <color indexed="81"/>
            <rFont val="Tahoma"/>
            <family val="2"/>
          </rPr>
          <t>Carga horária que este docente UFPE irá ministrar nesta disciplina.</t>
        </r>
      </text>
    </comment>
    <comment ref="J802" authorId="0" shapeId="0" xr:uid="{00000000-0006-0000-0600-000087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02" authorId="0" shapeId="0" xr:uid="{00000000-0006-0000-0600-000088050000}">
      <text>
        <r>
          <rPr>
            <sz val="9"/>
            <color indexed="81"/>
            <rFont val="Tahoma"/>
            <family val="2"/>
          </rPr>
          <t>Carga horária que este docente Externo irá ministrar nesta disciplina.</t>
        </r>
      </text>
    </comment>
    <comment ref="B803" authorId="0" shapeId="0" xr:uid="{00000000-0006-0000-0600-000089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03" authorId="0" shapeId="0" xr:uid="{00000000-0006-0000-0600-00008A050000}">
      <text>
        <r>
          <rPr>
            <sz val="9"/>
            <color indexed="81"/>
            <rFont val="Tahoma"/>
            <family val="2"/>
          </rPr>
          <t>Carga horária que este docente UFPE irá ministrar nesta disciplina.</t>
        </r>
      </text>
    </comment>
    <comment ref="J803" authorId="0" shapeId="0" xr:uid="{00000000-0006-0000-0600-00008B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03" authorId="0" shapeId="0" xr:uid="{00000000-0006-0000-0600-00008C050000}">
      <text>
        <r>
          <rPr>
            <sz val="9"/>
            <color indexed="81"/>
            <rFont val="Tahoma"/>
            <family val="2"/>
          </rPr>
          <t>Carga horária que este docente Externo irá ministrar nesta disciplina.</t>
        </r>
      </text>
    </comment>
    <comment ref="F808" authorId="0" shapeId="0" xr:uid="{00000000-0006-0000-0600-00008D050000}">
      <text>
        <r>
          <rPr>
            <b/>
            <sz val="9"/>
            <color indexed="81"/>
            <rFont val="Tahoma"/>
            <family val="2"/>
          </rPr>
          <t>A carga horária da disciplina é a soma das cargas horárias de cada docente desta disciplina</t>
        </r>
      </text>
    </comment>
    <comment ref="F809" authorId="0" shapeId="0" xr:uid="{00000000-0006-0000-0600-00008E050000}">
      <text>
        <r>
          <rPr>
            <b/>
            <sz val="9"/>
            <color indexed="81"/>
            <rFont val="Tahoma"/>
            <family val="2"/>
          </rPr>
          <t>Crédito = Carga horária / 15</t>
        </r>
      </text>
    </comment>
    <comment ref="C812" authorId="0" shapeId="0" xr:uid="{00000000-0006-0000-0600-00008F050000}">
      <text>
        <r>
          <rPr>
            <sz val="9"/>
            <color indexed="81"/>
            <rFont val="Segoe UI"/>
            <family val="2"/>
          </rPr>
          <t>O 1o mês do curso será considerado como sendo o mês de assinatura do convênio.</t>
        </r>
      </text>
    </comment>
    <comment ref="B818" authorId="0" shapeId="0" xr:uid="{00000000-0006-0000-0600-000090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18" authorId="0" shapeId="0" xr:uid="{00000000-0006-0000-0600-000091050000}">
      <text>
        <r>
          <rPr>
            <sz val="9"/>
            <color indexed="81"/>
            <rFont val="Tahoma"/>
            <family val="2"/>
          </rPr>
          <t>Carga horária que este docente UFPE irá ministrar nesta disciplina.</t>
        </r>
      </text>
    </comment>
    <comment ref="J818" authorId="0" shapeId="0" xr:uid="{00000000-0006-0000-0600-000092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18" authorId="0" shapeId="0" xr:uid="{00000000-0006-0000-0600-000093050000}">
      <text>
        <r>
          <rPr>
            <sz val="9"/>
            <color indexed="81"/>
            <rFont val="Tahoma"/>
            <family val="2"/>
          </rPr>
          <t>Carga horária que este docente Externo irá ministrar nesta disciplina.</t>
        </r>
      </text>
    </comment>
    <comment ref="B819" authorId="0" shapeId="0" xr:uid="{00000000-0006-0000-0600-000094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19" authorId="0" shapeId="0" xr:uid="{00000000-0006-0000-0600-000095050000}">
      <text>
        <r>
          <rPr>
            <sz val="9"/>
            <color indexed="81"/>
            <rFont val="Tahoma"/>
            <family val="2"/>
          </rPr>
          <t>Carga horária que este docente UFPE irá ministrar nesta disciplina.</t>
        </r>
      </text>
    </comment>
    <comment ref="J819" authorId="0" shapeId="0" xr:uid="{00000000-0006-0000-0600-000096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19" authorId="0" shapeId="0" xr:uid="{00000000-0006-0000-0600-000097050000}">
      <text>
        <r>
          <rPr>
            <sz val="9"/>
            <color indexed="81"/>
            <rFont val="Tahoma"/>
            <family val="2"/>
          </rPr>
          <t>Carga horária que este docente Externo irá ministrar nesta disciplina.</t>
        </r>
      </text>
    </comment>
    <comment ref="B820" authorId="0" shapeId="0" xr:uid="{00000000-0006-0000-0600-000098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0" authorId="0" shapeId="0" xr:uid="{00000000-0006-0000-0600-000099050000}">
      <text>
        <r>
          <rPr>
            <sz val="9"/>
            <color indexed="81"/>
            <rFont val="Tahoma"/>
            <family val="2"/>
          </rPr>
          <t>Carga horária que este docente UFPE irá ministrar nesta disciplina.</t>
        </r>
      </text>
    </comment>
    <comment ref="J820" authorId="0" shapeId="0" xr:uid="{00000000-0006-0000-0600-00009A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0" authorId="0" shapeId="0" xr:uid="{00000000-0006-0000-0600-00009B050000}">
      <text>
        <r>
          <rPr>
            <sz val="9"/>
            <color indexed="81"/>
            <rFont val="Tahoma"/>
            <family val="2"/>
          </rPr>
          <t>Carga horária que este docente Externo irá ministrar nesta disciplina.</t>
        </r>
      </text>
    </comment>
    <comment ref="B821" authorId="0" shapeId="0" xr:uid="{00000000-0006-0000-0600-00009C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1" authorId="0" shapeId="0" xr:uid="{00000000-0006-0000-0600-00009D050000}">
      <text>
        <r>
          <rPr>
            <sz val="9"/>
            <color indexed="81"/>
            <rFont val="Tahoma"/>
            <family val="2"/>
          </rPr>
          <t>Carga horária que este docente UFPE irá ministrar nesta disciplina.</t>
        </r>
      </text>
    </comment>
    <comment ref="J821" authorId="0" shapeId="0" xr:uid="{00000000-0006-0000-0600-00009E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1" authorId="0" shapeId="0" xr:uid="{00000000-0006-0000-0600-00009F050000}">
      <text>
        <r>
          <rPr>
            <sz val="9"/>
            <color indexed="81"/>
            <rFont val="Tahoma"/>
            <family val="2"/>
          </rPr>
          <t>Carga horária que este docente Externo irá ministrar nesta disciplina.</t>
        </r>
      </text>
    </comment>
    <comment ref="B822" authorId="0" shapeId="0" xr:uid="{00000000-0006-0000-0600-0000A0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2" authorId="0" shapeId="0" xr:uid="{00000000-0006-0000-0600-0000A1050000}">
      <text>
        <r>
          <rPr>
            <sz val="9"/>
            <color indexed="81"/>
            <rFont val="Tahoma"/>
            <family val="2"/>
          </rPr>
          <t>Carga horária que este docente UFPE irá ministrar nesta disciplina.</t>
        </r>
      </text>
    </comment>
    <comment ref="J822" authorId="0" shapeId="0" xr:uid="{00000000-0006-0000-0600-0000A2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2" authorId="0" shapeId="0" xr:uid="{00000000-0006-0000-0600-0000A3050000}">
      <text>
        <r>
          <rPr>
            <sz val="9"/>
            <color indexed="81"/>
            <rFont val="Tahoma"/>
            <family val="2"/>
          </rPr>
          <t>Carga horária que este docente Externo irá ministrar nesta disciplina.</t>
        </r>
      </text>
    </comment>
    <comment ref="B823" authorId="0" shapeId="0" xr:uid="{00000000-0006-0000-0600-0000A4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3" authorId="0" shapeId="0" xr:uid="{00000000-0006-0000-0600-0000A5050000}">
      <text>
        <r>
          <rPr>
            <sz val="9"/>
            <color indexed="81"/>
            <rFont val="Tahoma"/>
            <family val="2"/>
          </rPr>
          <t>Carga horária que este docente UFPE irá ministrar nesta disciplina.</t>
        </r>
      </text>
    </comment>
    <comment ref="J823" authorId="0" shapeId="0" xr:uid="{00000000-0006-0000-0600-0000A6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3" authorId="0" shapeId="0" xr:uid="{00000000-0006-0000-0600-0000A7050000}">
      <text>
        <r>
          <rPr>
            <sz val="9"/>
            <color indexed="81"/>
            <rFont val="Tahoma"/>
            <family val="2"/>
          </rPr>
          <t>Carga horária que este docente Externo irá ministrar nesta disciplina.</t>
        </r>
      </text>
    </comment>
    <comment ref="B824" authorId="0" shapeId="0" xr:uid="{00000000-0006-0000-0600-0000A8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4" authorId="0" shapeId="0" xr:uid="{00000000-0006-0000-0600-0000A9050000}">
      <text>
        <r>
          <rPr>
            <sz val="9"/>
            <color indexed="81"/>
            <rFont val="Tahoma"/>
            <family val="2"/>
          </rPr>
          <t>Carga horária que este docente UFPE irá ministrar nesta disciplina.</t>
        </r>
      </text>
    </comment>
    <comment ref="J824" authorId="0" shapeId="0" xr:uid="{00000000-0006-0000-0600-0000AA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4" authorId="0" shapeId="0" xr:uid="{00000000-0006-0000-0600-0000AB050000}">
      <text>
        <r>
          <rPr>
            <sz val="9"/>
            <color indexed="81"/>
            <rFont val="Tahoma"/>
            <family val="2"/>
          </rPr>
          <t>Carga horária que este docente Externo irá ministrar nesta disciplina.</t>
        </r>
      </text>
    </comment>
    <comment ref="B825" authorId="0" shapeId="0" xr:uid="{00000000-0006-0000-0600-0000AC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5" authorId="0" shapeId="0" xr:uid="{00000000-0006-0000-0600-0000AD050000}">
      <text>
        <r>
          <rPr>
            <sz val="9"/>
            <color indexed="81"/>
            <rFont val="Tahoma"/>
            <family val="2"/>
          </rPr>
          <t>Carga horária que este docente UFPE irá ministrar nesta disciplina.</t>
        </r>
      </text>
    </comment>
    <comment ref="J825" authorId="0" shapeId="0" xr:uid="{00000000-0006-0000-0600-0000AE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5" authorId="0" shapeId="0" xr:uid="{00000000-0006-0000-0600-0000AF050000}">
      <text>
        <r>
          <rPr>
            <sz val="9"/>
            <color indexed="81"/>
            <rFont val="Tahoma"/>
            <family val="2"/>
          </rPr>
          <t>Carga horária que este docente Externo irá ministrar nesta disciplina.</t>
        </r>
      </text>
    </comment>
    <comment ref="B826" authorId="0" shapeId="0" xr:uid="{00000000-0006-0000-0600-0000B0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6" authorId="0" shapeId="0" xr:uid="{00000000-0006-0000-0600-0000B1050000}">
      <text>
        <r>
          <rPr>
            <sz val="9"/>
            <color indexed="81"/>
            <rFont val="Tahoma"/>
            <family val="2"/>
          </rPr>
          <t>Carga horária que este docente UFPE irá ministrar nesta disciplina.</t>
        </r>
      </text>
    </comment>
    <comment ref="J826" authorId="0" shapeId="0" xr:uid="{00000000-0006-0000-0600-0000B2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6" authorId="0" shapeId="0" xr:uid="{00000000-0006-0000-0600-0000B3050000}">
      <text>
        <r>
          <rPr>
            <sz val="9"/>
            <color indexed="81"/>
            <rFont val="Tahoma"/>
            <family val="2"/>
          </rPr>
          <t>Carga horária que este docente Externo irá ministrar nesta disciplina.</t>
        </r>
      </text>
    </comment>
    <comment ref="B827" authorId="0" shapeId="0" xr:uid="{00000000-0006-0000-0600-0000B4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27" authorId="0" shapeId="0" xr:uid="{00000000-0006-0000-0600-0000B5050000}">
      <text>
        <r>
          <rPr>
            <sz val="9"/>
            <color indexed="81"/>
            <rFont val="Tahoma"/>
            <family val="2"/>
          </rPr>
          <t>Carga horária que este docente UFPE irá ministrar nesta disciplina.</t>
        </r>
      </text>
    </comment>
    <comment ref="J827" authorId="0" shapeId="0" xr:uid="{00000000-0006-0000-0600-0000B6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27" authorId="0" shapeId="0" xr:uid="{00000000-0006-0000-0600-0000B7050000}">
      <text>
        <r>
          <rPr>
            <sz val="9"/>
            <color indexed="81"/>
            <rFont val="Tahoma"/>
            <family val="2"/>
          </rPr>
          <t>Carga horária que este docente Externo irá ministrar nesta disciplina.</t>
        </r>
      </text>
    </comment>
    <comment ref="F832" authorId="0" shapeId="0" xr:uid="{00000000-0006-0000-0600-0000B8050000}">
      <text>
        <r>
          <rPr>
            <b/>
            <sz val="9"/>
            <color indexed="81"/>
            <rFont val="Tahoma"/>
            <family val="2"/>
          </rPr>
          <t>A carga horária da disciplina é a soma das cargas horárias de cada docente desta disciplina</t>
        </r>
      </text>
    </comment>
    <comment ref="F833" authorId="0" shapeId="0" xr:uid="{00000000-0006-0000-0600-0000B9050000}">
      <text>
        <r>
          <rPr>
            <b/>
            <sz val="9"/>
            <color indexed="81"/>
            <rFont val="Tahoma"/>
            <family val="2"/>
          </rPr>
          <t>Crédito = Carga horária / 15</t>
        </r>
      </text>
    </comment>
    <comment ref="C836" authorId="0" shapeId="0" xr:uid="{00000000-0006-0000-0600-0000BA050000}">
      <text>
        <r>
          <rPr>
            <sz val="9"/>
            <color indexed="81"/>
            <rFont val="Segoe UI"/>
            <family val="2"/>
          </rPr>
          <t>O 1o mês do curso será considerado como sendo o mês de assinatura do convênio.</t>
        </r>
      </text>
    </comment>
    <comment ref="B842" authorId="0" shapeId="0" xr:uid="{00000000-0006-0000-0600-0000BB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2" authorId="0" shapeId="0" xr:uid="{00000000-0006-0000-0600-0000BC050000}">
      <text>
        <r>
          <rPr>
            <sz val="9"/>
            <color indexed="81"/>
            <rFont val="Tahoma"/>
            <family val="2"/>
          </rPr>
          <t>Carga horária que este docente UFPE irá ministrar nesta disciplina.</t>
        </r>
      </text>
    </comment>
    <comment ref="J842" authorId="0" shapeId="0" xr:uid="{00000000-0006-0000-0600-0000BD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2" authorId="0" shapeId="0" xr:uid="{00000000-0006-0000-0600-0000BE050000}">
      <text>
        <r>
          <rPr>
            <sz val="9"/>
            <color indexed="81"/>
            <rFont val="Tahoma"/>
            <family val="2"/>
          </rPr>
          <t>Carga horária que este docente Externo irá ministrar nesta disciplina.</t>
        </r>
      </text>
    </comment>
    <comment ref="B843" authorId="0" shapeId="0" xr:uid="{00000000-0006-0000-0600-0000BF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3" authorId="0" shapeId="0" xr:uid="{00000000-0006-0000-0600-0000C0050000}">
      <text>
        <r>
          <rPr>
            <sz val="9"/>
            <color indexed="81"/>
            <rFont val="Tahoma"/>
            <family val="2"/>
          </rPr>
          <t>Carga horária que este docente UFPE irá ministrar nesta disciplina.</t>
        </r>
      </text>
    </comment>
    <comment ref="J843" authorId="0" shapeId="0" xr:uid="{00000000-0006-0000-0600-0000C1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3" authorId="0" shapeId="0" xr:uid="{00000000-0006-0000-0600-0000C2050000}">
      <text>
        <r>
          <rPr>
            <sz val="9"/>
            <color indexed="81"/>
            <rFont val="Tahoma"/>
            <family val="2"/>
          </rPr>
          <t>Carga horária que este docente Externo irá ministrar nesta disciplina.</t>
        </r>
      </text>
    </comment>
    <comment ref="B844" authorId="0" shapeId="0" xr:uid="{00000000-0006-0000-0600-0000C3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4" authorId="0" shapeId="0" xr:uid="{00000000-0006-0000-0600-0000C4050000}">
      <text>
        <r>
          <rPr>
            <sz val="9"/>
            <color indexed="81"/>
            <rFont val="Tahoma"/>
            <family val="2"/>
          </rPr>
          <t>Carga horária que este docente UFPE irá ministrar nesta disciplina.</t>
        </r>
      </text>
    </comment>
    <comment ref="J844" authorId="0" shapeId="0" xr:uid="{00000000-0006-0000-0600-0000C5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4" authorId="0" shapeId="0" xr:uid="{00000000-0006-0000-0600-0000C6050000}">
      <text>
        <r>
          <rPr>
            <sz val="9"/>
            <color indexed="81"/>
            <rFont val="Tahoma"/>
            <family val="2"/>
          </rPr>
          <t>Carga horária que este docente Externo irá ministrar nesta disciplina.</t>
        </r>
      </text>
    </comment>
    <comment ref="B845" authorId="0" shapeId="0" xr:uid="{00000000-0006-0000-0600-0000C7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5" authorId="0" shapeId="0" xr:uid="{00000000-0006-0000-0600-0000C8050000}">
      <text>
        <r>
          <rPr>
            <sz val="9"/>
            <color indexed="81"/>
            <rFont val="Tahoma"/>
            <family val="2"/>
          </rPr>
          <t>Carga horária que este docente UFPE irá ministrar nesta disciplina.</t>
        </r>
      </text>
    </comment>
    <comment ref="J845" authorId="0" shapeId="0" xr:uid="{00000000-0006-0000-0600-0000C9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5" authorId="0" shapeId="0" xr:uid="{00000000-0006-0000-0600-0000CA050000}">
      <text>
        <r>
          <rPr>
            <sz val="9"/>
            <color indexed="81"/>
            <rFont val="Tahoma"/>
            <family val="2"/>
          </rPr>
          <t>Carga horária que este docente Externo irá ministrar nesta disciplina.</t>
        </r>
      </text>
    </comment>
    <comment ref="B846" authorId="0" shapeId="0" xr:uid="{00000000-0006-0000-0600-0000CB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6" authorId="0" shapeId="0" xr:uid="{00000000-0006-0000-0600-0000CC050000}">
      <text>
        <r>
          <rPr>
            <sz val="9"/>
            <color indexed="81"/>
            <rFont val="Tahoma"/>
            <family val="2"/>
          </rPr>
          <t>Carga horária que este docente UFPE irá ministrar nesta disciplina.</t>
        </r>
      </text>
    </comment>
    <comment ref="J846" authorId="0" shapeId="0" xr:uid="{00000000-0006-0000-0600-0000CD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6" authorId="0" shapeId="0" xr:uid="{00000000-0006-0000-0600-0000CE050000}">
      <text>
        <r>
          <rPr>
            <sz val="9"/>
            <color indexed="81"/>
            <rFont val="Tahoma"/>
            <family val="2"/>
          </rPr>
          <t>Carga horária que este docente Externo irá ministrar nesta disciplina.</t>
        </r>
      </text>
    </comment>
    <comment ref="B847" authorId="0" shapeId="0" xr:uid="{00000000-0006-0000-0600-0000CF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7" authorId="0" shapeId="0" xr:uid="{00000000-0006-0000-0600-0000D0050000}">
      <text>
        <r>
          <rPr>
            <sz val="9"/>
            <color indexed="81"/>
            <rFont val="Tahoma"/>
            <family val="2"/>
          </rPr>
          <t>Carga horária que este docente UFPE irá ministrar nesta disciplina.</t>
        </r>
      </text>
    </comment>
    <comment ref="J847" authorId="0" shapeId="0" xr:uid="{00000000-0006-0000-0600-0000D1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7" authorId="0" shapeId="0" xr:uid="{00000000-0006-0000-0600-0000D2050000}">
      <text>
        <r>
          <rPr>
            <sz val="9"/>
            <color indexed="81"/>
            <rFont val="Tahoma"/>
            <family val="2"/>
          </rPr>
          <t>Carga horária que este docente Externo irá ministrar nesta disciplina.</t>
        </r>
      </text>
    </comment>
    <comment ref="B848" authorId="0" shapeId="0" xr:uid="{00000000-0006-0000-0600-0000D3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8" authorId="0" shapeId="0" xr:uid="{00000000-0006-0000-0600-0000D4050000}">
      <text>
        <r>
          <rPr>
            <sz val="9"/>
            <color indexed="81"/>
            <rFont val="Tahoma"/>
            <family val="2"/>
          </rPr>
          <t>Carga horária que este docente UFPE irá ministrar nesta disciplina.</t>
        </r>
      </text>
    </comment>
    <comment ref="J848" authorId="0" shapeId="0" xr:uid="{00000000-0006-0000-0600-0000D5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8" authorId="0" shapeId="0" xr:uid="{00000000-0006-0000-0600-0000D6050000}">
      <text>
        <r>
          <rPr>
            <sz val="9"/>
            <color indexed="81"/>
            <rFont val="Tahoma"/>
            <family val="2"/>
          </rPr>
          <t>Carga horária que este docente Externo irá ministrar nesta disciplina.</t>
        </r>
      </text>
    </comment>
    <comment ref="B849" authorId="0" shapeId="0" xr:uid="{00000000-0006-0000-0600-0000D7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49" authorId="0" shapeId="0" xr:uid="{00000000-0006-0000-0600-0000D8050000}">
      <text>
        <r>
          <rPr>
            <sz val="9"/>
            <color indexed="81"/>
            <rFont val="Tahoma"/>
            <family val="2"/>
          </rPr>
          <t>Carga horária que este docente UFPE irá ministrar nesta disciplina.</t>
        </r>
      </text>
    </comment>
    <comment ref="J849" authorId="0" shapeId="0" xr:uid="{00000000-0006-0000-0600-0000D9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49" authorId="0" shapeId="0" xr:uid="{00000000-0006-0000-0600-0000DA050000}">
      <text>
        <r>
          <rPr>
            <sz val="9"/>
            <color indexed="81"/>
            <rFont val="Tahoma"/>
            <family val="2"/>
          </rPr>
          <t>Carga horária que este docente Externo irá ministrar nesta disciplina.</t>
        </r>
      </text>
    </comment>
    <comment ref="B850" authorId="0" shapeId="0" xr:uid="{00000000-0006-0000-0600-0000DB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50" authorId="0" shapeId="0" xr:uid="{00000000-0006-0000-0600-0000DC050000}">
      <text>
        <r>
          <rPr>
            <sz val="9"/>
            <color indexed="81"/>
            <rFont val="Tahoma"/>
            <family val="2"/>
          </rPr>
          <t>Carga horária que este docente UFPE irá ministrar nesta disciplina.</t>
        </r>
      </text>
    </comment>
    <comment ref="J850" authorId="0" shapeId="0" xr:uid="{00000000-0006-0000-0600-0000DD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50" authorId="0" shapeId="0" xr:uid="{00000000-0006-0000-0600-0000DE050000}">
      <text>
        <r>
          <rPr>
            <sz val="9"/>
            <color indexed="81"/>
            <rFont val="Tahoma"/>
            <family val="2"/>
          </rPr>
          <t>Carga horária que este docente Externo irá ministrar nesta disciplina.</t>
        </r>
      </text>
    </comment>
    <comment ref="B851" authorId="0" shapeId="0" xr:uid="{00000000-0006-0000-0600-0000DF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51" authorId="0" shapeId="0" xr:uid="{00000000-0006-0000-0600-0000E0050000}">
      <text>
        <r>
          <rPr>
            <sz val="9"/>
            <color indexed="81"/>
            <rFont val="Tahoma"/>
            <family val="2"/>
          </rPr>
          <t>Carga horária que este docente UFPE irá ministrar nesta disciplina.</t>
        </r>
      </text>
    </comment>
    <comment ref="J851" authorId="0" shapeId="0" xr:uid="{00000000-0006-0000-0600-0000E1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51" authorId="0" shapeId="0" xr:uid="{00000000-0006-0000-0600-0000E2050000}">
      <text>
        <r>
          <rPr>
            <sz val="9"/>
            <color indexed="81"/>
            <rFont val="Tahoma"/>
            <family val="2"/>
          </rPr>
          <t>Carga horária que este docente Externo irá ministrar nesta disciplina.</t>
        </r>
      </text>
    </comment>
    <comment ref="F856" authorId="0" shapeId="0" xr:uid="{00000000-0006-0000-0600-0000E3050000}">
      <text>
        <r>
          <rPr>
            <b/>
            <sz val="9"/>
            <color indexed="81"/>
            <rFont val="Tahoma"/>
            <family val="2"/>
          </rPr>
          <t>A carga horária da disciplina é a soma das cargas horárias de cada docente desta disciplina</t>
        </r>
      </text>
    </comment>
    <comment ref="F857" authorId="0" shapeId="0" xr:uid="{00000000-0006-0000-0600-0000E4050000}">
      <text>
        <r>
          <rPr>
            <b/>
            <sz val="9"/>
            <color indexed="81"/>
            <rFont val="Tahoma"/>
            <family val="2"/>
          </rPr>
          <t>Crédito = Carga horária / 15</t>
        </r>
      </text>
    </comment>
    <comment ref="C860" authorId="0" shapeId="0" xr:uid="{00000000-0006-0000-0600-0000E5050000}">
      <text>
        <r>
          <rPr>
            <sz val="9"/>
            <color indexed="81"/>
            <rFont val="Segoe UI"/>
            <family val="2"/>
          </rPr>
          <t>O 1o mês do curso será considerado como sendo o mês de assinatura do convênio.</t>
        </r>
      </text>
    </comment>
    <comment ref="B866" authorId="0" shapeId="0" xr:uid="{00000000-0006-0000-0600-0000E6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66" authorId="0" shapeId="0" xr:uid="{00000000-0006-0000-0600-0000E7050000}">
      <text>
        <r>
          <rPr>
            <sz val="9"/>
            <color indexed="81"/>
            <rFont val="Tahoma"/>
            <family val="2"/>
          </rPr>
          <t>Carga horária que este docente UFPE irá ministrar nesta disciplina.</t>
        </r>
      </text>
    </comment>
    <comment ref="J866" authorId="0" shapeId="0" xr:uid="{00000000-0006-0000-0600-0000E8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66" authorId="0" shapeId="0" xr:uid="{00000000-0006-0000-0600-0000E9050000}">
      <text>
        <r>
          <rPr>
            <sz val="9"/>
            <color indexed="81"/>
            <rFont val="Tahoma"/>
            <family val="2"/>
          </rPr>
          <t>Carga horária que este docente Externo irá ministrar nesta disciplina.</t>
        </r>
      </text>
    </comment>
    <comment ref="B867" authorId="0" shapeId="0" xr:uid="{00000000-0006-0000-0600-0000EA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67" authorId="0" shapeId="0" xr:uid="{00000000-0006-0000-0600-0000EB050000}">
      <text>
        <r>
          <rPr>
            <sz val="9"/>
            <color indexed="81"/>
            <rFont val="Tahoma"/>
            <family val="2"/>
          </rPr>
          <t>Carga horária que este docente UFPE irá ministrar nesta disciplina.</t>
        </r>
      </text>
    </comment>
    <comment ref="J867" authorId="0" shapeId="0" xr:uid="{00000000-0006-0000-0600-0000EC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67" authorId="0" shapeId="0" xr:uid="{00000000-0006-0000-0600-0000ED050000}">
      <text>
        <r>
          <rPr>
            <sz val="9"/>
            <color indexed="81"/>
            <rFont val="Tahoma"/>
            <family val="2"/>
          </rPr>
          <t>Carga horária que este docente Externo irá ministrar nesta disciplina.</t>
        </r>
      </text>
    </comment>
    <comment ref="B868" authorId="0" shapeId="0" xr:uid="{00000000-0006-0000-0600-0000EE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68" authorId="0" shapeId="0" xr:uid="{00000000-0006-0000-0600-0000EF050000}">
      <text>
        <r>
          <rPr>
            <sz val="9"/>
            <color indexed="81"/>
            <rFont val="Tahoma"/>
            <family val="2"/>
          </rPr>
          <t>Carga horária que este docente UFPE irá ministrar nesta disciplina.</t>
        </r>
      </text>
    </comment>
    <comment ref="J868" authorId="0" shapeId="0" xr:uid="{00000000-0006-0000-0600-0000F0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68" authorId="0" shapeId="0" xr:uid="{00000000-0006-0000-0600-0000F1050000}">
      <text>
        <r>
          <rPr>
            <sz val="9"/>
            <color indexed="81"/>
            <rFont val="Tahoma"/>
            <family val="2"/>
          </rPr>
          <t>Carga horária que este docente Externo irá ministrar nesta disciplina.</t>
        </r>
      </text>
    </comment>
    <comment ref="B869" authorId="0" shapeId="0" xr:uid="{00000000-0006-0000-0600-0000F2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69" authorId="0" shapeId="0" xr:uid="{00000000-0006-0000-0600-0000F3050000}">
      <text>
        <r>
          <rPr>
            <sz val="9"/>
            <color indexed="81"/>
            <rFont val="Tahoma"/>
            <family val="2"/>
          </rPr>
          <t>Carga horária que este docente UFPE irá ministrar nesta disciplina.</t>
        </r>
      </text>
    </comment>
    <comment ref="J869" authorId="0" shapeId="0" xr:uid="{00000000-0006-0000-0600-0000F4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69" authorId="0" shapeId="0" xr:uid="{00000000-0006-0000-0600-0000F5050000}">
      <text>
        <r>
          <rPr>
            <sz val="9"/>
            <color indexed="81"/>
            <rFont val="Tahoma"/>
            <family val="2"/>
          </rPr>
          <t>Carga horária que este docente Externo irá ministrar nesta disciplina.</t>
        </r>
      </text>
    </comment>
    <comment ref="B870" authorId="0" shapeId="0" xr:uid="{00000000-0006-0000-0600-0000F6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0" authorId="0" shapeId="0" xr:uid="{00000000-0006-0000-0600-0000F7050000}">
      <text>
        <r>
          <rPr>
            <sz val="9"/>
            <color indexed="81"/>
            <rFont val="Tahoma"/>
            <family val="2"/>
          </rPr>
          <t>Carga horária que este docente UFPE irá ministrar nesta disciplina.</t>
        </r>
      </text>
    </comment>
    <comment ref="J870" authorId="0" shapeId="0" xr:uid="{00000000-0006-0000-0600-0000F8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0" authorId="0" shapeId="0" xr:uid="{00000000-0006-0000-0600-0000F9050000}">
      <text>
        <r>
          <rPr>
            <sz val="9"/>
            <color indexed="81"/>
            <rFont val="Tahoma"/>
            <family val="2"/>
          </rPr>
          <t>Carga horária que este docente Externo irá ministrar nesta disciplina.</t>
        </r>
      </text>
    </comment>
    <comment ref="B871" authorId="0" shapeId="0" xr:uid="{00000000-0006-0000-0600-0000FA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1" authorId="0" shapeId="0" xr:uid="{00000000-0006-0000-0600-0000FB050000}">
      <text>
        <r>
          <rPr>
            <sz val="9"/>
            <color indexed="81"/>
            <rFont val="Tahoma"/>
            <family val="2"/>
          </rPr>
          <t>Carga horária que este docente UFPE irá ministrar nesta disciplina.</t>
        </r>
      </text>
    </comment>
    <comment ref="J871" authorId="0" shapeId="0" xr:uid="{00000000-0006-0000-0600-0000FC05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1" authorId="0" shapeId="0" xr:uid="{00000000-0006-0000-0600-0000FD050000}">
      <text>
        <r>
          <rPr>
            <sz val="9"/>
            <color indexed="81"/>
            <rFont val="Tahoma"/>
            <family val="2"/>
          </rPr>
          <t>Carga horária que este docente Externo irá ministrar nesta disciplina.</t>
        </r>
      </text>
    </comment>
    <comment ref="B872" authorId="0" shapeId="0" xr:uid="{00000000-0006-0000-0600-0000FE05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2" authorId="0" shapeId="0" xr:uid="{00000000-0006-0000-0600-0000FF050000}">
      <text>
        <r>
          <rPr>
            <sz val="9"/>
            <color indexed="81"/>
            <rFont val="Tahoma"/>
            <family val="2"/>
          </rPr>
          <t>Carga horária que este docente UFPE irá ministrar nesta disciplina.</t>
        </r>
      </text>
    </comment>
    <comment ref="J872" authorId="0" shapeId="0" xr:uid="{00000000-0006-0000-0600-000000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2" authorId="0" shapeId="0" xr:uid="{00000000-0006-0000-0600-000001060000}">
      <text>
        <r>
          <rPr>
            <sz val="9"/>
            <color indexed="81"/>
            <rFont val="Tahoma"/>
            <family val="2"/>
          </rPr>
          <t>Carga horária que este docente Externo irá ministrar nesta disciplina.</t>
        </r>
      </text>
    </comment>
    <comment ref="B873" authorId="0" shapeId="0" xr:uid="{00000000-0006-0000-0600-000002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3" authorId="0" shapeId="0" xr:uid="{00000000-0006-0000-0600-000003060000}">
      <text>
        <r>
          <rPr>
            <sz val="9"/>
            <color indexed="81"/>
            <rFont val="Tahoma"/>
            <family val="2"/>
          </rPr>
          <t>Carga horária que este docente UFPE irá ministrar nesta disciplina.</t>
        </r>
      </text>
    </comment>
    <comment ref="J873" authorId="0" shapeId="0" xr:uid="{00000000-0006-0000-0600-000004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3" authorId="0" shapeId="0" xr:uid="{00000000-0006-0000-0600-000005060000}">
      <text>
        <r>
          <rPr>
            <sz val="9"/>
            <color indexed="81"/>
            <rFont val="Tahoma"/>
            <family val="2"/>
          </rPr>
          <t>Carga horária que este docente Externo irá ministrar nesta disciplina.</t>
        </r>
      </text>
    </comment>
    <comment ref="B874" authorId="0" shapeId="0" xr:uid="{00000000-0006-0000-0600-000006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4" authorId="0" shapeId="0" xr:uid="{00000000-0006-0000-0600-000007060000}">
      <text>
        <r>
          <rPr>
            <sz val="9"/>
            <color indexed="81"/>
            <rFont val="Tahoma"/>
            <family val="2"/>
          </rPr>
          <t>Carga horária que este docente UFPE irá ministrar nesta disciplina.</t>
        </r>
      </text>
    </comment>
    <comment ref="J874" authorId="0" shapeId="0" xr:uid="{00000000-0006-0000-0600-000008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4" authorId="0" shapeId="0" xr:uid="{00000000-0006-0000-0600-000009060000}">
      <text>
        <r>
          <rPr>
            <sz val="9"/>
            <color indexed="81"/>
            <rFont val="Tahoma"/>
            <family val="2"/>
          </rPr>
          <t>Carga horária que este docente Externo irá ministrar nesta disciplina.</t>
        </r>
      </text>
    </comment>
    <comment ref="B875" authorId="0" shapeId="0" xr:uid="{00000000-0006-0000-0600-00000A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75" authorId="0" shapeId="0" xr:uid="{00000000-0006-0000-0600-00000B060000}">
      <text>
        <r>
          <rPr>
            <sz val="9"/>
            <color indexed="81"/>
            <rFont val="Tahoma"/>
            <family val="2"/>
          </rPr>
          <t>Carga horária que este docente UFPE irá ministrar nesta disciplina.</t>
        </r>
      </text>
    </comment>
    <comment ref="J875" authorId="0" shapeId="0" xr:uid="{00000000-0006-0000-0600-00000C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75" authorId="0" shapeId="0" xr:uid="{00000000-0006-0000-0600-00000D060000}">
      <text>
        <r>
          <rPr>
            <sz val="9"/>
            <color indexed="81"/>
            <rFont val="Tahoma"/>
            <family val="2"/>
          </rPr>
          <t>Carga horária que este docente Externo irá ministrar nesta disciplina.</t>
        </r>
      </text>
    </comment>
    <comment ref="F880" authorId="0" shapeId="0" xr:uid="{00000000-0006-0000-0600-00000E060000}">
      <text>
        <r>
          <rPr>
            <b/>
            <sz val="9"/>
            <color indexed="81"/>
            <rFont val="Tahoma"/>
            <family val="2"/>
          </rPr>
          <t>A carga horária da disciplina é a soma das cargas horárias de cada docente desta disciplina</t>
        </r>
      </text>
    </comment>
    <comment ref="F881" authorId="0" shapeId="0" xr:uid="{00000000-0006-0000-0600-00000F060000}">
      <text>
        <r>
          <rPr>
            <b/>
            <sz val="9"/>
            <color indexed="81"/>
            <rFont val="Tahoma"/>
            <family val="2"/>
          </rPr>
          <t>Crédito = Carga horária / 15</t>
        </r>
      </text>
    </comment>
    <comment ref="C884" authorId="0" shapeId="0" xr:uid="{00000000-0006-0000-0600-000010060000}">
      <text>
        <r>
          <rPr>
            <sz val="9"/>
            <color indexed="81"/>
            <rFont val="Segoe UI"/>
            <family val="2"/>
          </rPr>
          <t>O 1o mês do curso será considerado como sendo o mês de assinatura do convênio.</t>
        </r>
      </text>
    </comment>
    <comment ref="B890" authorId="0" shapeId="0" xr:uid="{00000000-0006-0000-0600-000011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0" authorId="0" shapeId="0" xr:uid="{00000000-0006-0000-0600-000012060000}">
      <text>
        <r>
          <rPr>
            <sz val="9"/>
            <color indexed="81"/>
            <rFont val="Tahoma"/>
            <family val="2"/>
          </rPr>
          <t>Carga horária que este docente UFPE irá ministrar nesta disciplina.</t>
        </r>
      </text>
    </comment>
    <comment ref="J890" authorId="0" shapeId="0" xr:uid="{00000000-0006-0000-0600-000013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0" authorId="0" shapeId="0" xr:uid="{00000000-0006-0000-0600-000014060000}">
      <text>
        <r>
          <rPr>
            <sz val="9"/>
            <color indexed="81"/>
            <rFont val="Tahoma"/>
            <family val="2"/>
          </rPr>
          <t>Carga horária que este docente Externo irá ministrar nesta disciplina.</t>
        </r>
      </text>
    </comment>
    <comment ref="B891" authorId="0" shapeId="0" xr:uid="{00000000-0006-0000-0600-000015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1" authorId="0" shapeId="0" xr:uid="{00000000-0006-0000-0600-000016060000}">
      <text>
        <r>
          <rPr>
            <sz val="9"/>
            <color indexed="81"/>
            <rFont val="Tahoma"/>
            <family val="2"/>
          </rPr>
          <t>Carga horária que este docente UFPE irá ministrar nesta disciplina.</t>
        </r>
      </text>
    </comment>
    <comment ref="J891" authorId="0" shapeId="0" xr:uid="{00000000-0006-0000-0600-000017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1" authorId="0" shapeId="0" xr:uid="{00000000-0006-0000-0600-000018060000}">
      <text>
        <r>
          <rPr>
            <sz val="9"/>
            <color indexed="81"/>
            <rFont val="Tahoma"/>
            <family val="2"/>
          </rPr>
          <t>Carga horária que este docente Externo irá ministrar nesta disciplina.</t>
        </r>
      </text>
    </comment>
    <comment ref="B892" authorId="0" shapeId="0" xr:uid="{00000000-0006-0000-0600-000019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2" authorId="0" shapeId="0" xr:uid="{00000000-0006-0000-0600-00001A060000}">
      <text>
        <r>
          <rPr>
            <sz val="9"/>
            <color indexed="81"/>
            <rFont val="Tahoma"/>
            <family val="2"/>
          </rPr>
          <t>Carga horária que este docente UFPE irá ministrar nesta disciplina.</t>
        </r>
      </text>
    </comment>
    <comment ref="J892" authorId="0" shapeId="0" xr:uid="{00000000-0006-0000-0600-00001B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2" authorId="0" shapeId="0" xr:uid="{00000000-0006-0000-0600-00001C060000}">
      <text>
        <r>
          <rPr>
            <sz val="9"/>
            <color indexed="81"/>
            <rFont val="Tahoma"/>
            <family val="2"/>
          </rPr>
          <t>Carga horária que este docente Externo irá ministrar nesta disciplina.</t>
        </r>
      </text>
    </comment>
    <comment ref="B893" authorId="0" shapeId="0" xr:uid="{00000000-0006-0000-0600-00001D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3" authorId="0" shapeId="0" xr:uid="{00000000-0006-0000-0600-00001E060000}">
      <text>
        <r>
          <rPr>
            <sz val="9"/>
            <color indexed="81"/>
            <rFont val="Tahoma"/>
            <family val="2"/>
          </rPr>
          <t>Carga horária que este docente UFPE irá ministrar nesta disciplina.</t>
        </r>
      </text>
    </comment>
    <comment ref="J893" authorId="0" shapeId="0" xr:uid="{00000000-0006-0000-0600-00001F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3" authorId="0" shapeId="0" xr:uid="{00000000-0006-0000-0600-000020060000}">
      <text>
        <r>
          <rPr>
            <sz val="9"/>
            <color indexed="81"/>
            <rFont val="Tahoma"/>
            <family val="2"/>
          </rPr>
          <t>Carga horária que este docente Externo irá ministrar nesta disciplina.</t>
        </r>
      </text>
    </comment>
    <comment ref="B894" authorId="0" shapeId="0" xr:uid="{00000000-0006-0000-0600-000021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4" authorId="0" shapeId="0" xr:uid="{00000000-0006-0000-0600-000022060000}">
      <text>
        <r>
          <rPr>
            <sz val="9"/>
            <color indexed="81"/>
            <rFont val="Tahoma"/>
            <family val="2"/>
          </rPr>
          <t>Carga horária que este docente UFPE irá ministrar nesta disciplina.</t>
        </r>
      </text>
    </comment>
    <comment ref="J894" authorId="0" shapeId="0" xr:uid="{00000000-0006-0000-0600-000023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4" authorId="0" shapeId="0" xr:uid="{00000000-0006-0000-0600-000024060000}">
      <text>
        <r>
          <rPr>
            <sz val="9"/>
            <color indexed="81"/>
            <rFont val="Tahoma"/>
            <family val="2"/>
          </rPr>
          <t>Carga horária que este docente Externo irá ministrar nesta disciplina.</t>
        </r>
      </text>
    </comment>
    <comment ref="B895" authorId="0" shapeId="0" xr:uid="{00000000-0006-0000-0600-000025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5" authorId="0" shapeId="0" xr:uid="{00000000-0006-0000-0600-000026060000}">
      <text>
        <r>
          <rPr>
            <sz val="9"/>
            <color indexed="81"/>
            <rFont val="Tahoma"/>
            <family val="2"/>
          </rPr>
          <t>Carga horária que este docente UFPE irá ministrar nesta disciplina.</t>
        </r>
      </text>
    </comment>
    <comment ref="J895" authorId="0" shapeId="0" xr:uid="{00000000-0006-0000-0600-000027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5" authorId="0" shapeId="0" xr:uid="{00000000-0006-0000-0600-000028060000}">
      <text>
        <r>
          <rPr>
            <sz val="9"/>
            <color indexed="81"/>
            <rFont val="Tahoma"/>
            <family val="2"/>
          </rPr>
          <t>Carga horária que este docente Externo irá ministrar nesta disciplina.</t>
        </r>
      </text>
    </comment>
    <comment ref="B896" authorId="0" shapeId="0" xr:uid="{00000000-0006-0000-0600-000029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6" authorId="0" shapeId="0" xr:uid="{00000000-0006-0000-0600-00002A060000}">
      <text>
        <r>
          <rPr>
            <sz val="9"/>
            <color indexed="81"/>
            <rFont val="Tahoma"/>
            <family val="2"/>
          </rPr>
          <t>Carga horária que este docente UFPE irá ministrar nesta disciplina.</t>
        </r>
      </text>
    </comment>
    <comment ref="J896" authorId="0" shapeId="0" xr:uid="{00000000-0006-0000-0600-00002B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6" authorId="0" shapeId="0" xr:uid="{00000000-0006-0000-0600-00002C060000}">
      <text>
        <r>
          <rPr>
            <sz val="9"/>
            <color indexed="81"/>
            <rFont val="Tahoma"/>
            <family val="2"/>
          </rPr>
          <t>Carga horária que este docente Externo irá ministrar nesta disciplina.</t>
        </r>
      </text>
    </comment>
    <comment ref="B897" authorId="0" shapeId="0" xr:uid="{00000000-0006-0000-0600-00002D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7" authorId="0" shapeId="0" xr:uid="{00000000-0006-0000-0600-00002E060000}">
      <text>
        <r>
          <rPr>
            <sz val="9"/>
            <color indexed="81"/>
            <rFont val="Tahoma"/>
            <family val="2"/>
          </rPr>
          <t>Carga horária que este docente UFPE irá ministrar nesta disciplina.</t>
        </r>
      </text>
    </comment>
    <comment ref="J897" authorId="0" shapeId="0" xr:uid="{00000000-0006-0000-0600-00002F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7" authorId="0" shapeId="0" xr:uid="{00000000-0006-0000-0600-000030060000}">
      <text>
        <r>
          <rPr>
            <sz val="9"/>
            <color indexed="81"/>
            <rFont val="Tahoma"/>
            <family val="2"/>
          </rPr>
          <t>Carga horária que este docente Externo irá ministrar nesta disciplina.</t>
        </r>
      </text>
    </comment>
    <comment ref="B898" authorId="0" shapeId="0" xr:uid="{00000000-0006-0000-0600-000031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8" authorId="0" shapeId="0" xr:uid="{00000000-0006-0000-0600-000032060000}">
      <text>
        <r>
          <rPr>
            <sz val="9"/>
            <color indexed="81"/>
            <rFont val="Tahoma"/>
            <family val="2"/>
          </rPr>
          <t>Carga horária que este docente UFPE irá ministrar nesta disciplina.</t>
        </r>
      </text>
    </comment>
    <comment ref="J898" authorId="0" shapeId="0" xr:uid="{00000000-0006-0000-0600-000033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8" authorId="0" shapeId="0" xr:uid="{00000000-0006-0000-0600-000034060000}">
      <text>
        <r>
          <rPr>
            <sz val="9"/>
            <color indexed="81"/>
            <rFont val="Tahoma"/>
            <family val="2"/>
          </rPr>
          <t>Carga horária que este docente Externo irá ministrar nesta disciplina.</t>
        </r>
      </text>
    </comment>
    <comment ref="B899" authorId="0" shapeId="0" xr:uid="{00000000-0006-0000-0600-000035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899" authorId="0" shapeId="0" xr:uid="{00000000-0006-0000-0600-000036060000}">
      <text>
        <r>
          <rPr>
            <sz val="9"/>
            <color indexed="81"/>
            <rFont val="Tahoma"/>
            <family val="2"/>
          </rPr>
          <t>Carga horária que este docente UFPE irá ministrar nesta disciplina.</t>
        </r>
      </text>
    </comment>
    <comment ref="J899" authorId="0" shapeId="0" xr:uid="{00000000-0006-0000-0600-000037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899" authorId="0" shapeId="0" xr:uid="{00000000-0006-0000-0600-000038060000}">
      <text>
        <r>
          <rPr>
            <sz val="9"/>
            <color indexed="81"/>
            <rFont val="Tahoma"/>
            <family val="2"/>
          </rPr>
          <t>Carga horária que este docente Externo irá ministrar nesta disciplina.</t>
        </r>
      </text>
    </comment>
    <comment ref="F904" authorId="0" shapeId="0" xr:uid="{00000000-0006-0000-0600-000039060000}">
      <text>
        <r>
          <rPr>
            <b/>
            <sz val="9"/>
            <color indexed="81"/>
            <rFont val="Tahoma"/>
            <family val="2"/>
          </rPr>
          <t>A carga horária da disciplina é a soma das cargas horárias de cada docente desta disciplina</t>
        </r>
      </text>
    </comment>
    <comment ref="F905" authorId="0" shapeId="0" xr:uid="{00000000-0006-0000-0600-00003A060000}">
      <text>
        <r>
          <rPr>
            <b/>
            <sz val="9"/>
            <color indexed="81"/>
            <rFont val="Tahoma"/>
            <family val="2"/>
          </rPr>
          <t>Crédito = Carga horária / 15</t>
        </r>
      </text>
    </comment>
    <comment ref="C908" authorId="0" shapeId="0" xr:uid="{00000000-0006-0000-0600-00003B060000}">
      <text>
        <r>
          <rPr>
            <sz val="9"/>
            <color indexed="81"/>
            <rFont val="Segoe UI"/>
            <family val="2"/>
          </rPr>
          <t>O 1o mês do curso será considerado como sendo o mês de assinatura do convênio.</t>
        </r>
      </text>
    </comment>
    <comment ref="B914" authorId="0" shapeId="0" xr:uid="{00000000-0006-0000-0600-00003C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4" authorId="0" shapeId="0" xr:uid="{00000000-0006-0000-0600-00003D060000}">
      <text>
        <r>
          <rPr>
            <sz val="9"/>
            <color indexed="81"/>
            <rFont val="Tahoma"/>
            <family val="2"/>
          </rPr>
          <t>Carga horária que este docente UFPE irá ministrar nesta disciplina.</t>
        </r>
      </text>
    </comment>
    <comment ref="J914" authorId="0" shapeId="0" xr:uid="{00000000-0006-0000-0600-00003E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4" authorId="0" shapeId="0" xr:uid="{00000000-0006-0000-0600-00003F060000}">
      <text>
        <r>
          <rPr>
            <sz val="9"/>
            <color indexed="81"/>
            <rFont val="Tahoma"/>
            <family val="2"/>
          </rPr>
          <t>Carga horária que este docente Externo irá ministrar nesta disciplina.</t>
        </r>
      </text>
    </comment>
    <comment ref="B915" authorId="0" shapeId="0" xr:uid="{00000000-0006-0000-0600-000040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5" authorId="0" shapeId="0" xr:uid="{00000000-0006-0000-0600-000041060000}">
      <text>
        <r>
          <rPr>
            <sz val="9"/>
            <color indexed="81"/>
            <rFont val="Tahoma"/>
            <family val="2"/>
          </rPr>
          <t>Carga horária que este docente UFPE irá ministrar nesta disciplina.</t>
        </r>
      </text>
    </comment>
    <comment ref="J915" authorId="0" shapeId="0" xr:uid="{00000000-0006-0000-0600-000042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5" authorId="0" shapeId="0" xr:uid="{00000000-0006-0000-0600-000043060000}">
      <text>
        <r>
          <rPr>
            <sz val="9"/>
            <color indexed="81"/>
            <rFont val="Tahoma"/>
            <family val="2"/>
          </rPr>
          <t>Carga horária que este docente Externo irá ministrar nesta disciplina.</t>
        </r>
      </text>
    </comment>
    <comment ref="B916" authorId="0" shapeId="0" xr:uid="{00000000-0006-0000-0600-000044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6" authorId="0" shapeId="0" xr:uid="{00000000-0006-0000-0600-000045060000}">
      <text>
        <r>
          <rPr>
            <sz val="9"/>
            <color indexed="81"/>
            <rFont val="Tahoma"/>
            <family val="2"/>
          </rPr>
          <t>Carga horária que este docente UFPE irá ministrar nesta disciplina.</t>
        </r>
      </text>
    </comment>
    <comment ref="J916" authorId="0" shapeId="0" xr:uid="{00000000-0006-0000-0600-000046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6" authorId="0" shapeId="0" xr:uid="{00000000-0006-0000-0600-000047060000}">
      <text>
        <r>
          <rPr>
            <sz val="9"/>
            <color indexed="81"/>
            <rFont val="Tahoma"/>
            <family val="2"/>
          </rPr>
          <t>Carga horária que este docente Externo irá ministrar nesta disciplina.</t>
        </r>
      </text>
    </comment>
    <comment ref="B917" authorId="0" shapeId="0" xr:uid="{00000000-0006-0000-0600-000048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7" authorId="0" shapeId="0" xr:uid="{00000000-0006-0000-0600-000049060000}">
      <text>
        <r>
          <rPr>
            <sz val="9"/>
            <color indexed="81"/>
            <rFont val="Tahoma"/>
            <family val="2"/>
          </rPr>
          <t>Carga horária que este docente UFPE irá ministrar nesta disciplina.</t>
        </r>
      </text>
    </comment>
    <comment ref="J917" authorId="0" shapeId="0" xr:uid="{00000000-0006-0000-0600-00004A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7" authorId="0" shapeId="0" xr:uid="{00000000-0006-0000-0600-00004B060000}">
      <text>
        <r>
          <rPr>
            <sz val="9"/>
            <color indexed="81"/>
            <rFont val="Tahoma"/>
            <family val="2"/>
          </rPr>
          <t>Carga horária que este docente Externo irá ministrar nesta disciplina.</t>
        </r>
      </text>
    </comment>
    <comment ref="B918" authorId="0" shapeId="0" xr:uid="{00000000-0006-0000-0600-00004C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8" authorId="0" shapeId="0" xr:uid="{00000000-0006-0000-0600-00004D060000}">
      <text>
        <r>
          <rPr>
            <sz val="9"/>
            <color indexed="81"/>
            <rFont val="Tahoma"/>
            <family val="2"/>
          </rPr>
          <t>Carga horária que este docente UFPE irá ministrar nesta disciplina.</t>
        </r>
      </text>
    </comment>
    <comment ref="J918" authorId="0" shapeId="0" xr:uid="{00000000-0006-0000-0600-00004E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8" authorId="0" shapeId="0" xr:uid="{00000000-0006-0000-0600-00004F060000}">
      <text>
        <r>
          <rPr>
            <sz val="9"/>
            <color indexed="81"/>
            <rFont val="Tahoma"/>
            <family val="2"/>
          </rPr>
          <t>Carga horária que este docente Externo irá ministrar nesta disciplina.</t>
        </r>
      </text>
    </comment>
    <comment ref="B919" authorId="0" shapeId="0" xr:uid="{00000000-0006-0000-0600-000050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19" authorId="0" shapeId="0" xr:uid="{00000000-0006-0000-0600-000051060000}">
      <text>
        <r>
          <rPr>
            <sz val="9"/>
            <color indexed="81"/>
            <rFont val="Tahoma"/>
            <family val="2"/>
          </rPr>
          <t>Carga horária que este docente UFPE irá ministrar nesta disciplina.</t>
        </r>
      </text>
    </comment>
    <comment ref="J919" authorId="0" shapeId="0" xr:uid="{00000000-0006-0000-0600-000052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19" authorId="0" shapeId="0" xr:uid="{00000000-0006-0000-0600-000053060000}">
      <text>
        <r>
          <rPr>
            <sz val="9"/>
            <color indexed="81"/>
            <rFont val="Tahoma"/>
            <family val="2"/>
          </rPr>
          <t>Carga horária que este docente Externo irá ministrar nesta disciplina.</t>
        </r>
      </text>
    </comment>
    <comment ref="B920" authorId="0" shapeId="0" xr:uid="{00000000-0006-0000-0600-000054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20" authorId="0" shapeId="0" xr:uid="{00000000-0006-0000-0600-000055060000}">
      <text>
        <r>
          <rPr>
            <sz val="9"/>
            <color indexed="81"/>
            <rFont val="Tahoma"/>
            <family val="2"/>
          </rPr>
          <t>Carga horária que este docente UFPE irá ministrar nesta disciplina.</t>
        </r>
      </text>
    </comment>
    <comment ref="J920" authorId="0" shapeId="0" xr:uid="{00000000-0006-0000-0600-000056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20" authorId="0" shapeId="0" xr:uid="{00000000-0006-0000-0600-000057060000}">
      <text>
        <r>
          <rPr>
            <sz val="9"/>
            <color indexed="81"/>
            <rFont val="Tahoma"/>
            <family val="2"/>
          </rPr>
          <t>Carga horária que este docente Externo irá ministrar nesta disciplina.</t>
        </r>
      </text>
    </comment>
    <comment ref="B921" authorId="0" shapeId="0" xr:uid="{00000000-0006-0000-0600-000058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21" authorId="0" shapeId="0" xr:uid="{00000000-0006-0000-0600-000059060000}">
      <text>
        <r>
          <rPr>
            <sz val="9"/>
            <color indexed="81"/>
            <rFont val="Tahoma"/>
            <family val="2"/>
          </rPr>
          <t>Carga horária que este docente UFPE irá ministrar nesta disciplina.</t>
        </r>
      </text>
    </comment>
    <comment ref="J921" authorId="0" shapeId="0" xr:uid="{00000000-0006-0000-0600-00005A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21" authorId="0" shapeId="0" xr:uid="{00000000-0006-0000-0600-00005B060000}">
      <text>
        <r>
          <rPr>
            <sz val="9"/>
            <color indexed="81"/>
            <rFont val="Tahoma"/>
            <family val="2"/>
          </rPr>
          <t>Carga horária que este docente Externo irá ministrar nesta disciplina.</t>
        </r>
      </text>
    </comment>
    <comment ref="B922" authorId="0" shapeId="0" xr:uid="{00000000-0006-0000-0600-00005C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22" authorId="0" shapeId="0" xr:uid="{00000000-0006-0000-0600-00005D060000}">
      <text>
        <r>
          <rPr>
            <sz val="9"/>
            <color indexed="81"/>
            <rFont val="Tahoma"/>
            <family val="2"/>
          </rPr>
          <t>Carga horária que este docente UFPE irá ministrar nesta disciplina.</t>
        </r>
      </text>
    </comment>
    <comment ref="J922" authorId="0" shapeId="0" xr:uid="{00000000-0006-0000-0600-00005E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22" authorId="0" shapeId="0" xr:uid="{00000000-0006-0000-0600-00005F060000}">
      <text>
        <r>
          <rPr>
            <sz val="9"/>
            <color indexed="81"/>
            <rFont val="Tahoma"/>
            <family val="2"/>
          </rPr>
          <t>Carga horária que este docente Externo irá ministrar nesta disciplina.</t>
        </r>
      </text>
    </comment>
    <comment ref="B923" authorId="0" shapeId="0" xr:uid="{00000000-0006-0000-0600-000060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23" authorId="0" shapeId="0" xr:uid="{00000000-0006-0000-0600-000061060000}">
      <text>
        <r>
          <rPr>
            <sz val="9"/>
            <color indexed="81"/>
            <rFont val="Tahoma"/>
            <family val="2"/>
          </rPr>
          <t>Carga horária que este docente UFPE irá ministrar nesta disciplina.</t>
        </r>
      </text>
    </comment>
    <comment ref="J923" authorId="0" shapeId="0" xr:uid="{00000000-0006-0000-0600-000062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23" authorId="0" shapeId="0" xr:uid="{00000000-0006-0000-0600-000063060000}">
      <text>
        <r>
          <rPr>
            <sz val="9"/>
            <color indexed="81"/>
            <rFont val="Tahoma"/>
            <family val="2"/>
          </rPr>
          <t>Carga horária que este docente Externo irá ministrar nesta disciplina.</t>
        </r>
      </text>
    </comment>
    <comment ref="F928" authorId="0" shapeId="0" xr:uid="{00000000-0006-0000-0600-000064060000}">
      <text>
        <r>
          <rPr>
            <b/>
            <sz val="9"/>
            <color indexed="81"/>
            <rFont val="Tahoma"/>
            <family val="2"/>
          </rPr>
          <t>A carga horária da disciplina é a soma das cargas horárias de cada docente desta disciplina</t>
        </r>
      </text>
    </comment>
    <comment ref="F929" authorId="0" shapeId="0" xr:uid="{00000000-0006-0000-0600-000065060000}">
      <text>
        <r>
          <rPr>
            <b/>
            <sz val="9"/>
            <color indexed="81"/>
            <rFont val="Tahoma"/>
            <family val="2"/>
          </rPr>
          <t>Crédito = Carga horária / 15</t>
        </r>
      </text>
    </comment>
    <comment ref="C932" authorId="0" shapeId="0" xr:uid="{00000000-0006-0000-0600-000066060000}">
      <text>
        <r>
          <rPr>
            <sz val="9"/>
            <color indexed="81"/>
            <rFont val="Segoe UI"/>
            <family val="2"/>
          </rPr>
          <t>O 1o mês do curso será considerado como sendo o mês de assinatura do convênio.</t>
        </r>
      </text>
    </comment>
    <comment ref="B938" authorId="0" shapeId="0" xr:uid="{00000000-0006-0000-0600-000067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38" authorId="0" shapeId="0" xr:uid="{00000000-0006-0000-0600-000068060000}">
      <text>
        <r>
          <rPr>
            <sz val="9"/>
            <color indexed="81"/>
            <rFont val="Tahoma"/>
            <family val="2"/>
          </rPr>
          <t>Carga horária que este docente UFPE irá ministrar nesta disciplina.</t>
        </r>
      </text>
    </comment>
    <comment ref="J938" authorId="0" shapeId="0" xr:uid="{00000000-0006-0000-0600-000069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38" authorId="0" shapeId="0" xr:uid="{00000000-0006-0000-0600-00006A060000}">
      <text>
        <r>
          <rPr>
            <sz val="9"/>
            <color indexed="81"/>
            <rFont val="Tahoma"/>
            <family val="2"/>
          </rPr>
          <t>Carga horária que este docente Externo irá ministrar nesta disciplina.</t>
        </r>
      </text>
    </comment>
    <comment ref="B939" authorId="0" shapeId="0" xr:uid="{00000000-0006-0000-0600-00006B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39" authorId="0" shapeId="0" xr:uid="{00000000-0006-0000-0600-00006C060000}">
      <text>
        <r>
          <rPr>
            <sz val="9"/>
            <color indexed="81"/>
            <rFont val="Tahoma"/>
            <family val="2"/>
          </rPr>
          <t>Carga horária que este docente UFPE irá ministrar nesta disciplina.</t>
        </r>
      </text>
    </comment>
    <comment ref="J939" authorId="0" shapeId="0" xr:uid="{00000000-0006-0000-0600-00006D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39" authorId="0" shapeId="0" xr:uid="{00000000-0006-0000-0600-00006E060000}">
      <text>
        <r>
          <rPr>
            <sz val="9"/>
            <color indexed="81"/>
            <rFont val="Tahoma"/>
            <family val="2"/>
          </rPr>
          <t>Carga horária que este docente Externo irá ministrar nesta disciplina.</t>
        </r>
      </text>
    </comment>
    <comment ref="B940" authorId="0" shapeId="0" xr:uid="{00000000-0006-0000-0600-00006F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0" authorId="0" shapeId="0" xr:uid="{00000000-0006-0000-0600-000070060000}">
      <text>
        <r>
          <rPr>
            <sz val="9"/>
            <color indexed="81"/>
            <rFont val="Tahoma"/>
            <family val="2"/>
          </rPr>
          <t>Carga horária que este docente UFPE irá ministrar nesta disciplina.</t>
        </r>
      </text>
    </comment>
    <comment ref="J940" authorId="0" shapeId="0" xr:uid="{00000000-0006-0000-0600-000071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0" authorId="0" shapeId="0" xr:uid="{00000000-0006-0000-0600-000072060000}">
      <text>
        <r>
          <rPr>
            <sz val="9"/>
            <color indexed="81"/>
            <rFont val="Tahoma"/>
            <family val="2"/>
          </rPr>
          <t>Carga horária que este docente Externo irá ministrar nesta disciplina.</t>
        </r>
      </text>
    </comment>
    <comment ref="B941" authorId="0" shapeId="0" xr:uid="{00000000-0006-0000-0600-000073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1" authorId="0" shapeId="0" xr:uid="{00000000-0006-0000-0600-000074060000}">
      <text>
        <r>
          <rPr>
            <sz val="9"/>
            <color indexed="81"/>
            <rFont val="Tahoma"/>
            <family val="2"/>
          </rPr>
          <t>Carga horária que este docente UFPE irá ministrar nesta disciplina.</t>
        </r>
      </text>
    </comment>
    <comment ref="J941" authorId="0" shapeId="0" xr:uid="{00000000-0006-0000-0600-000075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1" authorId="0" shapeId="0" xr:uid="{00000000-0006-0000-0600-000076060000}">
      <text>
        <r>
          <rPr>
            <sz val="9"/>
            <color indexed="81"/>
            <rFont val="Tahoma"/>
            <family val="2"/>
          </rPr>
          <t>Carga horária que este docente Externo irá ministrar nesta disciplina.</t>
        </r>
      </text>
    </comment>
    <comment ref="B942" authorId="0" shapeId="0" xr:uid="{00000000-0006-0000-0600-000077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2" authorId="0" shapeId="0" xr:uid="{00000000-0006-0000-0600-000078060000}">
      <text>
        <r>
          <rPr>
            <sz val="9"/>
            <color indexed="81"/>
            <rFont val="Tahoma"/>
            <family val="2"/>
          </rPr>
          <t>Carga horária que este docente UFPE irá ministrar nesta disciplina.</t>
        </r>
      </text>
    </comment>
    <comment ref="J942" authorId="0" shapeId="0" xr:uid="{00000000-0006-0000-0600-000079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2" authorId="0" shapeId="0" xr:uid="{00000000-0006-0000-0600-00007A060000}">
      <text>
        <r>
          <rPr>
            <sz val="9"/>
            <color indexed="81"/>
            <rFont val="Tahoma"/>
            <family val="2"/>
          </rPr>
          <t>Carga horária que este docente Externo irá ministrar nesta disciplina.</t>
        </r>
      </text>
    </comment>
    <comment ref="B943" authorId="0" shapeId="0" xr:uid="{00000000-0006-0000-0600-00007B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3" authorId="0" shapeId="0" xr:uid="{00000000-0006-0000-0600-00007C060000}">
      <text>
        <r>
          <rPr>
            <sz val="9"/>
            <color indexed="81"/>
            <rFont val="Tahoma"/>
            <family val="2"/>
          </rPr>
          <t>Carga horária que este docente UFPE irá ministrar nesta disciplina.</t>
        </r>
      </text>
    </comment>
    <comment ref="J943" authorId="0" shapeId="0" xr:uid="{00000000-0006-0000-0600-00007D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3" authorId="0" shapeId="0" xr:uid="{00000000-0006-0000-0600-00007E060000}">
      <text>
        <r>
          <rPr>
            <sz val="9"/>
            <color indexed="81"/>
            <rFont val="Tahoma"/>
            <family val="2"/>
          </rPr>
          <t>Carga horária que este docente Externo irá ministrar nesta disciplina.</t>
        </r>
      </text>
    </comment>
    <comment ref="B944" authorId="0" shapeId="0" xr:uid="{00000000-0006-0000-0600-00007F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4" authorId="0" shapeId="0" xr:uid="{00000000-0006-0000-0600-000080060000}">
      <text>
        <r>
          <rPr>
            <sz val="9"/>
            <color indexed="81"/>
            <rFont val="Tahoma"/>
            <family val="2"/>
          </rPr>
          <t>Carga horária que este docente UFPE irá ministrar nesta disciplina.</t>
        </r>
      </text>
    </comment>
    <comment ref="J944" authorId="0" shapeId="0" xr:uid="{00000000-0006-0000-0600-000081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4" authorId="0" shapeId="0" xr:uid="{00000000-0006-0000-0600-000082060000}">
      <text>
        <r>
          <rPr>
            <sz val="9"/>
            <color indexed="81"/>
            <rFont val="Tahoma"/>
            <family val="2"/>
          </rPr>
          <t>Carga horária que este docente Externo irá ministrar nesta disciplina.</t>
        </r>
      </text>
    </comment>
    <comment ref="B945" authorId="0" shapeId="0" xr:uid="{00000000-0006-0000-0600-000083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5" authorId="0" shapeId="0" xr:uid="{00000000-0006-0000-0600-000084060000}">
      <text>
        <r>
          <rPr>
            <sz val="9"/>
            <color indexed="81"/>
            <rFont val="Tahoma"/>
            <family val="2"/>
          </rPr>
          <t>Carga horária que este docente UFPE irá ministrar nesta disciplina.</t>
        </r>
      </text>
    </comment>
    <comment ref="J945" authorId="0" shapeId="0" xr:uid="{00000000-0006-0000-0600-000085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5" authorId="0" shapeId="0" xr:uid="{00000000-0006-0000-0600-000086060000}">
      <text>
        <r>
          <rPr>
            <sz val="9"/>
            <color indexed="81"/>
            <rFont val="Tahoma"/>
            <family val="2"/>
          </rPr>
          <t>Carga horária que este docente Externo irá ministrar nesta disciplina.</t>
        </r>
      </text>
    </comment>
    <comment ref="B946" authorId="0" shapeId="0" xr:uid="{00000000-0006-0000-0600-000087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6" authorId="0" shapeId="0" xr:uid="{00000000-0006-0000-0600-000088060000}">
      <text>
        <r>
          <rPr>
            <sz val="9"/>
            <color indexed="81"/>
            <rFont val="Tahoma"/>
            <family val="2"/>
          </rPr>
          <t>Carga horária que este docente UFPE irá ministrar nesta disciplina.</t>
        </r>
      </text>
    </comment>
    <comment ref="J946" authorId="0" shapeId="0" xr:uid="{00000000-0006-0000-0600-000089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6" authorId="0" shapeId="0" xr:uid="{00000000-0006-0000-0600-00008A060000}">
      <text>
        <r>
          <rPr>
            <sz val="9"/>
            <color indexed="81"/>
            <rFont val="Tahoma"/>
            <family val="2"/>
          </rPr>
          <t>Carga horária que este docente Externo irá ministrar nesta disciplina.</t>
        </r>
      </text>
    </comment>
    <comment ref="B947" authorId="0" shapeId="0" xr:uid="{00000000-0006-0000-0600-00008B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47" authorId="0" shapeId="0" xr:uid="{00000000-0006-0000-0600-00008C060000}">
      <text>
        <r>
          <rPr>
            <sz val="9"/>
            <color indexed="81"/>
            <rFont val="Tahoma"/>
            <family val="2"/>
          </rPr>
          <t>Carga horária que este docente UFPE irá ministrar nesta disciplina.</t>
        </r>
      </text>
    </comment>
    <comment ref="J947" authorId="0" shapeId="0" xr:uid="{00000000-0006-0000-0600-00008D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47" authorId="0" shapeId="0" xr:uid="{00000000-0006-0000-0600-00008E060000}">
      <text>
        <r>
          <rPr>
            <sz val="9"/>
            <color indexed="81"/>
            <rFont val="Tahoma"/>
            <family val="2"/>
          </rPr>
          <t>Carga horária que este docente Externo irá ministrar nesta disciplina.</t>
        </r>
      </text>
    </comment>
    <comment ref="F952" authorId="0" shapeId="0" xr:uid="{00000000-0006-0000-0600-00008F060000}">
      <text>
        <r>
          <rPr>
            <b/>
            <sz val="9"/>
            <color indexed="81"/>
            <rFont val="Tahoma"/>
            <family val="2"/>
          </rPr>
          <t>A carga horária da disciplina é a soma das cargas horárias de cada docente desta disciplina</t>
        </r>
      </text>
    </comment>
    <comment ref="F953" authorId="0" shapeId="0" xr:uid="{00000000-0006-0000-0600-000090060000}">
      <text>
        <r>
          <rPr>
            <b/>
            <sz val="9"/>
            <color indexed="81"/>
            <rFont val="Tahoma"/>
            <family val="2"/>
          </rPr>
          <t>Crédito = Carga horária / 15</t>
        </r>
      </text>
    </comment>
    <comment ref="C956" authorId="0" shapeId="0" xr:uid="{00000000-0006-0000-0600-000091060000}">
      <text>
        <r>
          <rPr>
            <sz val="9"/>
            <color indexed="81"/>
            <rFont val="Segoe UI"/>
            <family val="2"/>
          </rPr>
          <t>O 1o mês do curso será considerado como sendo o mês de assinatura do convênio.</t>
        </r>
      </text>
    </comment>
    <comment ref="B962" authorId="0" shapeId="0" xr:uid="{00000000-0006-0000-0600-000092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2" authorId="0" shapeId="0" xr:uid="{00000000-0006-0000-0600-000093060000}">
      <text>
        <r>
          <rPr>
            <sz val="9"/>
            <color indexed="81"/>
            <rFont val="Tahoma"/>
            <family val="2"/>
          </rPr>
          <t>Carga horária que este docente UFPE irá ministrar nesta disciplina.</t>
        </r>
      </text>
    </comment>
    <comment ref="J962" authorId="0" shapeId="0" xr:uid="{00000000-0006-0000-0600-000094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2" authorId="0" shapeId="0" xr:uid="{00000000-0006-0000-0600-000095060000}">
      <text>
        <r>
          <rPr>
            <sz val="9"/>
            <color indexed="81"/>
            <rFont val="Tahoma"/>
            <family val="2"/>
          </rPr>
          <t>Carga horária que este docente Externo irá ministrar nesta disciplina.</t>
        </r>
      </text>
    </comment>
    <comment ref="B963" authorId="0" shapeId="0" xr:uid="{00000000-0006-0000-0600-000096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3" authorId="0" shapeId="0" xr:uid="{00000000-0006-0000-0600-000097060000}">
      <text>
        <r>
          <rPr>
            <sz val="9"/>
            <color indexed="81"/>
            <rFont val="Tahoma"/>
            <family val="2"/>
          </rPr>
          <t>Carga horária que este docente UFPE irá ministrar nesta disciplina.</t>
        </r>
      </text>
    </comment>
    <comment ref="J963" authorId="0" shapeId="0" xr:uid="{00000000-0006-0000-0600-000098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3" authorId="0" shapeId="0" xr:uid="{00000000-0006-0000-0600-000099060000}">
      <text>
        <r>
          <rPr>
            <sz val="9"/>
            <color indexed="81"/>
            <rFont val="Tahoma"/>
            <family val="2"/>
          </rPr>
          <t>Carga horária que este docente Externo irá ministrar nesta disciplina.</t>
        </r>
      </text>
    </comment>
    <comment ref="B964" authorId="0" shapeId="0" xr:uid="{00000000-0006-0000-0600-00009A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4" authorId="0" shapeId="0" xr:uid="{00000000-0006-0000-0600-00009B060000}">
      <text>
        <r>
          <rPr>
            <sz val="9"/>
            <color indexed="81"/>
            <rFont val="Tahoma"/>
            <family val="2"/>
          </rPr>
          <t>Carga horária que este docente UFPE irá ministrar nesta disciplina.</t>
        </r>
      </text>
    </comment>
    <comment ref="J964" authorId="0" shapeId="0" xr:uid="{00000000-0006-0000-0600-00009C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4" authorId="0" shapeId="0" xr:uid="{00000000-0006-0000-0600-00009D060000}">
      <text>
        <r>
          <rPr>
            <sz val="9"/>
            <color indexed="81"/>
            <rFont val="Tahoma"/>
            <family val="2"/>
          </rPr>
          <t>Carga horária que este docente Externo irá ministrar nesta disciplina.</t>
        </r>
      </text>
    </comment>
    <comment ref="B965" authorId="0" shapeId="0" xr:uid="{00000000-0006-0000-0600-00009E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5" authorId="0" shapeId="0" xr:uid="{00000000-0006-0000-0600-00009F060000}">
      <text>
        <r>
          <rPr>
            <sz val="9"/>
            <color indexed="81"/>
            <rFont val="Tahoma"/>
            <family val="2"/>
          </rPr>
          <t>Carga horária que este docente UFPE irá ministrar nesta disciplina.</t>
        </r>
      </text>
    </comment>
    <comment ref="J965" authorId="0" shapeId="0" xr:uid="{00000000-0006-0000-0600-0000A0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5" authorId="0" shapeId="0" xr:uid="{00000000-0006-0000-0600-0000A1060000}">
      <text>
        <r>
          <rPr>
            <sz val="9"/>
            <color indexed="81"/>
            <rFont val="Tahoma"/>
            <family val="2"/>
          </rPr>
          <t>Carga horária que este docente Externo irá ministrar nesta disciplina.</t>
        </r>
      </text>
    </comment>
    <comment ref="B966" authorId="0" shapeId="0" xr:uid="{00000000-0006-0000-0600-0000A2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6" authorId="0" shapeId="0" xr:uid="{00000000-0006-0000-0600-0000A3060000}">
      <text>
        <r>
          <rPr>
            <sz val="9"/>
            <color indexed="81"/>
            <rFont val="Tahoma"/>
            <family val="2"/>
          </rPr>
          <t>Carga horária que este docente UFPE irá ministrar nesta disciplina.</t>
        </r>
      </text>
    </comment>
    <comment ref="J966" authorId="0" shapeId="0" xr:uid="{00000000-0006-0000-0600-0000A4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6" authorId="0" shapeId="0" xr:uid="{00000000-0006-0000-0600-0000A5060000}">
      <text>
        <r>
          <rPr>
            <sz val="9"/>
            <color indexed="81"/>
            <rFont val="Tahoma"/>
            <family val="2"/>
          </rPr>
          <t>Carga horária que este docente Externo irá ministrar nesta disciplina.</t>
        </r>
      </text>
    </comment>
    <comment ref="B967" authorId="0" shapeId="0" xr:uid="{00000000-0006-0000-0600-0000A6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7" authorId="0" shapeId="0" xr:uid="{00000000-0006-0000-0600-0000A7060000}">
      <text>
        <r>
          <rPr>
            <sz val="9"/>
            <color indexed="81"/>
            <rFont val="Tahoma"/>
            <family val="2"/>
          </rPr>
          <t>Carga horária que este docente UFPE irá ministrar nesta disciplina.</t>
        </r>
      </text>
    </comment>
    <comment ref="J967" authorId="0" shapeId="0" xr:uid="{00000000-0006-0000-0600-0000A8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7" authorId="0" shapeId="0" xr:uid="{00000000-0006-0000-0600-0000A9060000}">
      <text>
        <r>
          <rPr>
            <sz val="9"/>
            <color indexed="81"/>
            <rFont val="Tahoma"/>
            <family val="2"/>
          </rPr>
          <t>Carga horária que este docente Externo irá ministrar nesta disciplina.</t>
        </r>
      </text>
    </comment>
    <comment ref="B968" authorId="0" shapeId="0" xr:uid="{00000000-0006-0000-0600-0000AA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8" authorId="0" shapeId="0" xr:uid="{00000000-0006-0000-0600-0000AB060000}">
      <text>
        <r>
          <rPr>
            <sz val="9"/>
            <color indexed="81"/>
            <rFont val="Tahoma"/>
            <family val="2"/>
          </rPr>
          <t>Carga horária que este docente UFPE irá ministrar nesta disciplina.</t>
        </r>
      </text>
    </comment>
    <comment ref="J968" authorId="0" shapeId="0" xr:uid="{00000000-0006-0000-0600-0000AC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8" authorId="0" shapeId="0" xr:uid="{00000000-0006-0000-0600-0000AD060000}">
      <text>
        <r>
          <rPr>
            <sz val="9"/>
            <color indexed="81"/>
            <rFont val="Tahoma"/>
            <family val="2"/>
          </rPr>
          <t>Carga horária que este docente Externo irá ministrar nesta disciplina.</t>
        </r>
      </text>
    </comment>
    <comment ref="B969" authorId="0" shapeId="0" xr:uid="{00000000-0006-0000-0600-0000AE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69" authorId="0" shapeId="0" xr:uid="{00000000-0006-0000-0600-0000AF060000}">
      <text>
        <r>
          <rPr>
            <sz val="9"/>
            <color indexed="81"/>
            <rFont val="Tahoma"/>
            <family val="2"/>
          </rPr>
          <t>Carga horária que este docente UFPE irá ministrar nesta disciplina.</t>
        </r>
      </text>
    </comment>
    <comment ref="J969" authorId="0" shapeId="0" xr:uid="{00000000-0006-0000-0600-0000B0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69" authorId="0" shapeId="0" xr:uid="{00000000-0006-0000-0600-0000B1060000}">
      <text>
        <r>
          <rPr>
            <sz val="9"/>
            <color indexed="81"/>
            <rFont val="Tahoma"/>
            <family val="2"/>
          </rPr>
          <t>Carga horária que este docente Externo irá ministrar nesta disciplina.</t>
        </r>
      </text>
    </comment>
    <comment ref="B970" authorId="0" shapeId="0" xr:uid="{00000000-0006-0000-0600-0000B2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70" authorId="0" shapeId="0" xr:uid="{00000000-0006-0000-0600-0000B3060000}">
      <text>
        <r>
          <rPr>
            <sz val="9"/>
            <color indexed="81"/>
            <rFont val="Tahoma"/>
            <family val="2"/>
          </rPr>
          <t>Carga horária que este docente UFPE irá ministrar nesta disciplina.</t>
        </r>
      </text>
    </comment>
    <comment ref="J970" authorId="0" shapeId="0" xr:uid="{00000000-0006-0000-0600-0000B4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70" authorId="0" shapeId="0" xr:uid="{00000000-0006-0000-0600-0000B5060000}">
      <text>
        <r>
          <rPr>
            <sz val="9"/>
            <color indexed="81"/>
            <rFont val="Tahoma"/>
            <family val="2"/>
          </rPr>
          <t>Carga horária que este docente Externo irá ministrar nesta disciplina.</t>
        </r>
      </text>
    </comment>
    <comment ref="B971" authorId="0" shapeId="0" xr:uid="{00000000-0006-0000-0600-0000B6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71" authorId="0" shapeId="0" xr:uid="{00000000-0006-0000-0600-0000B7060000}">
      <text>
        <r>
          <rPr>
            <sz val="9"/>
            <color indexed="81"/>
            <rFont val="Tahoma"/>
            <family val="2"/>
          </rPr>
          <t>Carga horária que este docente UFPE irá ministrar nesta disciplina.</t>
        </r>
      </text>
    </comment>
    <comment ref="J971" authorId="0" shapeId="0" xr:uid="{00000000-0006-0000-0600-0000B8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71" authorId="0" shapeId="0" xr:uid="{00000000-0006-0000-0600-0000B9060000}">
      <text>
        <r>
          <rPr>
            <sz val="9"/>
            <color indexed="81"/>
            <rFont val="Tahoma"/>
            <family val="2"/>
          </rPr>
          <t>Carga horária que este docente Externo irá ministrar nesta disciplina.</t>
        </r>
      </text>
    </comment>
    <comment ref="F976" authorId="0" shapeId="0" xr:uid="{00000000-0006-0000-0600-0000BA060000}">
      <text>
        <r>
          <rPr>
            <b/>
            <sz val="9"/>
            <color indexed="81"/>
            <rFont val="Tahoma"/>
            <family val="2"/>
          </rPr>
          <t>A carga horária da disciplina é a soma das cargas horárias de cada docente desta disciplina</t>
        </r>
      </text>
    </comment>
    <comment ref="F977" authorId="0" shapeId="0" xr:uid="{00000000-0006-0000-0600-0000BB060000}">
      <text>
        <r>
          <rPr>
            <b/>
            <sz val="9"/>
            <color indexed="81"/>
            <rFont val="Tahoma"/>
            <family val="2"/>
          </rPr>
          <t>Crédito = Carga horária / 15</t>
        </r>
      </text>
    </comment>
    <comment ref="C980" authorId="0" shapeId="0" xr:uid="{00000000-0006-0000-0600-0000BC060000}">
      <text>
        <r>
          <rPr>
            <sz val="9"/>
            <color indexed="81"/>
            <rFont val="Segoe UI"/>
            <family val="2"/>
          </rPr>
          <t>O 1o mês do curso será considerado como sendo o mês de assinatura do convênio.</t>
        </r>
      </text>
    </comment>
    <comment ref="B986" authorId="0" shapeId="0" xr:uid="{00000000-0006-0000-0600-0000BD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86" authorId="0" shapeId="0" xr:uid="{00000000-0006-0000-0600-0000BE060000}">
      <text>
        <r>
          <rPr>
            <sz val="9"/>
            <color indexed="81"/>
            <rFont val="Tahoma"/>
            <family val="2"/>
          </rPr>
          <t>Carga horária que este docente UFPE irá ministrar nesta disciplina.</t>
        </r>
      </text>
    </comment>
    <comment ref="J986" authorId="0" shapeId="0" xr:uid="{00000000-0006-0000-0600-0000BF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86" authorId="0" shapeId="0" xr:uid="{00000000-0006-0000-0600-0000C0060000}">
      <text>
        <r>
          <rPr>
            <sz val="9"/>
            <color indexed="81"/>
            <rFont val="Tahoma"/>
            <family val="2"/>
          </rPr>
          <t>Carga horária que este docente Externo irá ministrar nesta disciplina.</t>
        </r>
      </text>
    </comment>
    <comment ref="B987" authorId="0" shapeId="0" xr:uid="{00000000-0006-0000-0600-0000C1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87" authorId="0" shapeId="0" xr:uid="{00000000-0006-0000-0600-0000C2060000}">
      <text>
        <r>
          <rPr>
            <sz val="9"/>
            <color indexed="81"/>
            <rFont val="Tahoma"/>
            <family val="2"/>
          </rPr>
          <t>Carga horária que este docente UFPE irá ministrar nesta disciplina.</t>
        </r>
      </text>
    </comment>
    <comment ref="J987" authorId="0" shapeId="0" xr:uid="{00000000-0006-0000-0600-0000C3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87" authorId="0" shapeId="0" xr:uid="{00000000-0006-0000-0600-0000C4060000}">
      <text>
        <r>
          <rPr>
            <sz val="9"/>
            <color indexed="81"/>
            <rFont val="Tahoma"/>
            <family val="2"/>
          </rPr>
          <t>Carga horária que este docente Externo irá ministrar nesta disciplina.</t>
        </r>
      </text>
    </comment>
    <comment ref="B988" authorId="0" shapeId="0" xr:uid="{00000000-0006-0000-0600-0000C5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88" authorId="0" shapeId="0" xr:uid="{00000000-0006-0000-0600-0000C6060000}">
      <text>
        <r>
          <rPr>
            <sz val="9"/>
            <color indexed="81"/>
            <rFont val="Tahoma"/>
            <family val="2"/>
          </rPr>
          <t>Carga horária que este docente UFPE irá ministrar nesta disciplina.</t>
        </r>
      </text>
    </comment>
    <comment ref="J988" authorId="0" shapeId="0" xr:uid="{00000000-0006-0000-0600-0000C7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88" authorId="0" shapeId="0" xr:uid="{00000000-0006-0000-0600-0000C8060000}">
      <text>
        <r>
          <rPr>
            <sz val="9"/>
            <color indexed="81"/>
            <rFont val="Tahoma"/>
            <family val="2"/>
          </rPr>
          <t>Carga horária que este docente Externo irá ministrar nesta disciplina.</t>
        </r>
      </text>
    </comment>
    <comment ref="B989" authorId="0" shapeId="0" xr:uid="{00000000-0006-0000-0600-0000C9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89" authorId="0" shapeId="0" xr:uid="{00000000-0006-0000-0600-0000CA060000}">
      <text>
        <r>
          <rPr>
            <sz val="9"/>
            <color indexed="81"/>
            <rFont val="Tahoma"/>
            <family val="2"/>
          </rPr>
          <t>Carga horária que este docente UFPE irá ministrar nesta disciplina.</t>
        </r>
      </text>
    </comment>
    <comment ref="J989" authorId="0" shapeId="0" xr:uid="{00000000-0006-0000-0600-0000CB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89" authorId="0" shapeId="0" xr:uid="{00000000-0006-0000-0600-0000CC060000}">
      <text>
        <r>
          <rPr>
            <sz val="9"/>
            <color indexed="81"/>
            <rFont val="Tahoma"/>
            <family val="2"/>
          </rPr>
          <t>Carga horária que este docente Externo irá ministrar nesta disciplina.</t>
        </r>
      </text>
    </comment>
    <comment ref="B990" authorId="0" shapeId="0" xr:uid="{00000000-0006-0000-0600-0000CD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0" authorId="0" shapeId="0" xr:uid="{00000000-0006-0000-0600-0000CE060000}">
      <text>
        <r>
          <rPr>
            <sz val="9"/>
            <color indexed="81"/>
            <rFont val="Tahoma"/>
            <family val="2"/>
          </rPr>
          <t>Carga horária que este docente UFPE irá ministrar nesta disciplina.</t>
        </r>
      </text>
    </comment>
    <comment ref="J990" authorId="0" shapeId="0" xr:uid="{00000000-0006-0000-0600-0000CF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0" authorId="0" shapeId="0" xr:uid="{00000000-0006-0000-0600-0000D0060000}">
      <text>
        <r>
          <rPr>
            <sz val="9"/>
            <color indexed="81"/>
            <rFont val="Tahoma"/>
            <family val="2"/>
          </rPr>
          <t>Carga horária que este docente Externo irá ministrar nesta disciplina.</t>
        </r>
      </text>
    </comment>
    <comment ref="B991" authorId="0" shapeId="0" xr:uid="{00000000-0006-0000-0600-0000D1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1" authorId="0" shapeId="0" xr:uid="{00000000-0006-0000-0600-0000D2060000}">
      <text>
        <r>
          <rPr>
            <sz val="9"/>
            <color indexed="81"/>
            <rFont val="Tahoma"/>
            <family val="2"/>
          </rPr>
          <t>Carga horária que este docente UFPE irá ministrar nesta disciplina.</t>
        </r>
      </text>
    </comment>
    <comment ref="J991" authorId="0" shapeId="0" xr:uid="{00000000-0006-0000-0600-0000D3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1" authorId="0" shapeId="0" xr:uid="{00000000-0006-0000-0600-0000D4060000}">
      <text>
        <r>
          <rPr>
            <sz val="9"/>
            <color indexed="81"/>
            <rFont val="Tahoma"/>
            <family val="2"/>
          </rPr>
          <t>Carga horária que este docente Externo irá ministrar nesta disciplina.</t>
        </r>
      </text>
    </comment>
    <comment ref="B992" authorId="0" shapeId="0" xr:uid="{00000000-0006-0000-0600-0000D5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2" authorId="0" shapeId="0" xr:uid="{00000000-0006-0000-0600-0000D6060000}">
      <text>
        <r>
          <rPr>
            <sz val="9"/>
            <color indexed="81"/>
            <rFont val="Tahoma"/>
            <family val="2"/>
          </rPr>
          <t>Carga horária que este docente UFPE irá ministrar nesta disciplina.</t>
        </r>
      </text>
    </comment>
    <comment ref="J992" authorId="0" shapeId="0" xr:uid="{00000000-0006-0000-0600-0000D7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2" authorId="0" shapeId="0" xr:uid="{00000000-0006-0000-0600-0000D8060000}">
      <text>
        <r>
          <rPr>
            <sz val="9"/>
            <color indexed="81"/>
            <rFont val="Tahoma"/>
            <family val="2"/>
          </rPr>
          <t>Carga horária que este docente Externo irá ministrar nesta disciplina.</t>
        </r>
      </text>
    </comment>
    <comment ref="B993" authorId="0" shapeId="0" xr:uid="{00000000-0006-0000-0600-0000D9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3" authorId="0" shapeId="0" xr:uid="{00000000-0006-0000-0600-0000DA060000}">
      <text>
        <r>
          <rPr>
            <sz val="9"/>
            <color indexed="81"/>
            <rFont val="Tahoma"/>
            <family val="2"/>
          </rPr>
          <t>Carga horária que este docente UFPE irá ministrar nesta disciplina.</t>
        </r>
      </text>
    </comment>
    <comment ref="J993" authorId="0" shapeId="0" xr:uid="{00000000-0006-0000-0600-0000DB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3" authorId="0" shapeId="0" xr:uid="{00000000-0006-0000-0600-0000DC060000}">
      <text>
        <r>
          <rPr>
            <sz val="9"/>
            <color indexed="81"/>
            <rFont val="Tahoma"/>
            <family val="2"/>
          </rPr>
          <t>Carga horária que este docente Externo irá ministrar nesta disciplina.</t>
        </r>
      </text>
    </comment>
    <comment ref="B994" authorId="0" shapeId="0" xr:uid="{00000000-0006-0000-0600-0000DD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4" authorId="0" shapeId="0" xr:uid="{00000000-0006-0000-0600-0000DE060000}">
      <text>
        <r>
          <rPr>
            <sz val="9"/>
            <color indexed="81"/>
            <rFont val="Tahoma"/>
            <family val="2"/>
          </rPr>
          <t>Carga horária que este docente UFPE irá ministrar nesta disciplina.</t>
        </r>
      </text>
    </comment>
    <comment ref="J994" authorId="0" shapeId="0" xr:uid="{00000000-0006-0000-0600-0000DF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4" authorId="0" shapeId="0" xr:uid="{00000000-0006-0000-0600-0000E0060000}">
      <text>
        <r>
          <rPr>
            <sz val="9"/>
            <color indexed="81"/>
            <rFont val="Tahoma"/>
            <family val="2"/>
          </rPr>
          <t>Carga horária que este docente Externo irá ministrar nesta disciplina.</t>
        </r>
      </text>
    </comment>
    <comment ref="B995" authorId="0" shapeId="0" xr:uid="{00000000-0006-0000-0600-0000E1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995" authorId="0" shapeId="0" xr:uid="{00000000-0006-0000-0600-0000E2060000}">
      <text>
        <r>
          <rPr>
            <sz val="9"/>
            <color indexed="81"/>
            <rFont val="Tahoma"/>
            <family val="2"/>
          </rPr>
          <t>Carga horária que este docente UFPE irá ministrar nesta disciplina.</t>
        </r>
      </text>
    </comment>
    <comment ref="J995" authorId="0" shapeId="0" xr:uid="{00000000-0006-0000-0600-0000E3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995" authorId="0" shapeId="0" xr:uid="{00000000-0006-0000-0600-0000E4060000}">
      <text>
        <r>
          <rPr>
            <sz val="9"/>
            <color indexed="81"/>
            <rFont val="Tahoma"/>
            <family val="2"/>
          </rPr>
          <t>Carga horária que este docente Externo irá ministrar nesta disciplina.</t>
        </r>
      </text>
    </comment>
    <comment ref="F1000" authorId="0" shapeId="0" xr:uid="{00000000-0006-0000-0600-0000E5060000}">
      <text>
        <r>
          <rPr>
            <b/>
            <sz val="9"/>
            <color indexed="81"/>
            <rFont val="Tahoma"/>
            <family val="2"/>
          </rPr>
          <t>A carga horária da disciplina é a soma das cargas horárias de cada docente desta disciplina</t>
        </r>
      </text>
    </comment>
    <comment ref="F1001" authorId="0" shapeId="0" xr:uid="{00000000-0006-0000-0600-0000E6060000}">
      <text>
        <r>
          <rPr>
            <b/>
            <sz val="9"/>
            <color indexed="81"/>
            <rFont val="Tahoma"/>
            <family val="2"/>
          </rPr>
          <t>Crédito = Carga horária / 15</t>
        </r>
      </text>
    </comment>
    <comment ref="C1004" authorId="0" shapeId="0" xr:uid="{00000000-0006-0000-0600-0000E7060000}">
      <text>
        <r>
          <rPr>
            <sz val="9"/>
            <color indexed="81"/>
            <rFont val="Segoe UI"/>
            <family val="2"/>
          </rPr>
          <t>O 1o mês do curso será considerado como sendo o mês de assinatura do convênio.</t>
        </r>
      </text>
    </comment>
    <comment ref="B1010" authorId="0" shapeId="0" xr:uid="{00000000-0006-0000-0600-0000E8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0" authorId="0" shapeId="0" xr:uid="{00000000-0006-0000-0600-0000E9060000}">
      <text>
        <r>
          <rPr>
            <sz val="9"/>
            <color indexed="81"/>
            <rFont val="Tahoma"/>
            <family val="2"/>
          </rPr>
          <t>Carga horária que este docente UFPE irá ministrar nesta disciplina.</t>
        </r>
      </text>
    </comment>
    <comment ref="J1010" authorId="0" shapeId="0" xr:uid="{00000000-0006-0000-0600-0000EA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0" authorId="0" shapeId="0" xr:uid="{00000000-0006-0000-0600-0000EB060000}">
      <text>
        <r>
          <rPr>
            <sz val="9"/>
            <color indexed="81"/>
            <rFont val="Tahoma"/>
            <family val="2"/>
          </rPr>
          <t>Carga horária que este docente Externo irá ministrar nesta disciplina.</t>
        </r>
      </text>
    </comment>
    <comment ref="B1011" authorId="0" shapeId="0" xr:uid="{00000000-0006-0000-0600-0000EC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1" authorId="0" shapeId="0" xr:uid="{00000000-0006-0000-0600-0000ED060000}">
      <text>
        <r>
          <rPr>
            <sz val="9"/>
            <color indexed="81"/>
            <rFont val="Tahoma"/>
            <family val="2"/>
          </rPr>
          <t>Carga horária que este docente UFPE irá ministrar nesta disciplina.</t>
        </r>
      </text>
    </comment>
    <comment ref="J1011" authorId="0" shapeId="0" xr:uid="{00000000-0006-0000-0600-0000EE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1" authorId="0" shapeId="0" xr:uid="{00000000-0006-0000-0600-0000EF060000}">
      <text>
        <r>
          <rPr>
            <sz val="9"/>
            <color indexed="81"/>
            <rFont val="Tahoma"/>
            <family val="2"/>
          </rPr>
          <t>Carga horária que este docente Externo irá ministrar nesta disciplina.</t>
        </r>
      </text>
    </comment>
    <comment ref="B1012" authorId="0" shapeId="0" xr:uid="{00000000-0006-0000-0600-0000F0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2" authorId="0" shapeId="0" xr:uid="{00000000-0006-0000-0600-0000F1060000}">
      <text>
        <r>
          <rPr>
            <sz val="9"/>
            <color indexed="81"/>
            <rFont val="Tahoma"/>
            <family val="2"/>
          </rPr>
          <t>Carga horária que este docente UFPE irá ministrar nesta disciplina.</t>
        </r>
      </text>
    </comment>
    <comment ref="J1012" authorId="0" shapeId="0" xr:uid="{00000000-0006-0000-0600-0000F2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2" authorId="0" shapeId="0" xr:uid="{00000000-0006-0000-0600-0000F3060000}">
      <text>
        <r>
          <rPr>
            <sz val="9"/>
            <color indexed="81"/>
            <rFont val="Tahoma"/>
            <family val="2"/>
          </rPr>
          <t>Carga horária que este docente Externo irá ministrar nesta disciplina.</t>
        </r>
      </text>
    </comment>
    <comment ref="B1013" authorId="0" shapeId="0" xr:uid="{00000000-0006-0000-0600-0000F4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3" authorId="0" shapeId="0" xr:uid="{00000000-0006-0000-0600-0000F5060000}">
      <text>
        <r>
          <rPr>
            <sz val="9"/>
            <color indexed="81"/>
            <rFont val="Tahoma"/>
            <family val="2"/>
          </rPr>
          <t>Carga horária que este docente UFPE irá ministrar nesta disciplina.</t>
        </r>
      </text>
    </comment>
    <comment ref="J1013" authorId="0" shapeId="0" xr:uid="{00000000-0006-0000-0600-0000F6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3" authorId="0" shapeId="0" xr:uid="{00000000-0006-0000-0600-0000F7060000}">
      <text>
        <r>
          <rPr>
            <sz val="9"/>
            <color indexed="81"/>
            <rFont val="Tahoma"/>
            <family val="2"/>
          </rPr>
          <t>Carga horária que este docente Externo irá ministrar nesta disciplina.</t>
        </r>
      </text>
    </comment>
    <comment ref="B1014" authorId="0" shapeId="0" xr:uid="{00000000-0006-0000-0600-0000F8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4" authorId="0" shapeId="0" xr:uid="{00000000-0006-0000-0600-0000F9060000}">
      <text>
        <r>
          <rPr>
            <sz val="9"/>
            <color indexed="81"/>
            <rFont val="Tahoma"/>
            <family val="2"/>
          </rPr>
          <t>Carga horária que este docente UFPE irá ministrar nesta disciplina.</t>
        </r>
      </text>
    </comment>
    <comment ref="J1014" authorId="0" shapeId="0" xr:uid="{00000000-0006-0000-0600-0000FA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4" authorId="0" shapeId="0" xr:uid="{00000000-0006-0000-0600-0000FB060000}">
      <text>
        <r>
          <rPr>
            <sz val="9"/>
            <color indexed="81"/>
            <rFont val="Tahoma"/>
            <family val="2"/>
          </rPr>
          <t>Carga horária que este docente Externo irá ministrar nesta disciplina.</t>
        </r>
      </text>
    </comment>
    <comment ref="B1015" authorId="0" shapeId="0" xr:uid="{00000000-0006-0000-0600-0000FC06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5" authorId="0" shapeId="0" xr:uid="{00000000-0006-0000-0600-0000FD060000}">
      <text>
        <r>
          <rPr>
            <sz val="9"/>
            <color indexed="81"/>
            <rFont val="Tahoma"/>
            <family val="2"/>
          </rPr>
          <t>Carga horária que este docente UFPE irá ministrar nesta disciplina.</t>
        </r>
      </text>
    </comment>
    <comment ref="J1015" authorId="0" shapeId="0" xr:uid="{00000000-0006-0000-0600-0000FE06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5" authorId="0" shapeId="0" xr:uid="{00000000-0006-0000-0600-0000FF060000}">
      <text>
        <r>
          <rPr>
            <sz val="9"/>
            <color indexed="81"/>
            <rFont val="Tahoma"/>
            <family val="2"/>
          </rPr>
          <t>Carga horária que este docente Externo irá ministrar nesta disciplina.</t>
        </r>
      </text>
    </comment>
    <comment ref="B1016" authorId="0" shapeId="0" xr:uid="{00000000-0006-0000-0600-000000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6" authorId="0" shapeId="0" xr:uid="{00000000-0006-0000-0600-000001070000}">
      <text>
        <r>
          <rPr>
            <sz val="9"/>
            <color indexed="81"/>
            <rFont val="Tahoma"/>
            <family val="2"/>
          </rPr>
          <t>Carga horária que este docente UFPE irá ministrar nesta disciplina.</t>
        </r>
      </text>
    </comment>
    <comment ref="J1016" authorId="0" shapeId="0" xr:uid="{00000000-0006-0000-0600-000002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6" authorId="0" shapeId="0" xr:uid="{00000000-0006-0000-0600-000003070000}">
      <text>
        <r>
          <rPr>
            <sz val="9"/>
            <color indexed="81"/>
            <rFont val="Tahoma"/>
            <family val="2"/>
          </rPr>
          <t>Carga horária que este docente Externo irá ministrar nesta disciplina.</t>
        </r>
      </text>
    </comment>
    <comment ref="B1017" authorId="0" shapeId="0" xr:uid="{00000000-0006-0000-0600-000004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7" authorId="0" shapeId="0" xr:uid="{00000000-0006-0000-0600-000005070000}">
      <text>
        <r>
          <rPr>
            <sz val="9"/>
            <color indexed="81"/>
            <rFont val="Tahoma"/>
            <family val="2"/>
          </rPr>
          <t>Carga horária que este docente UFPE irá ministrar nesta disciplina.</t>
        </r>
      </text>
    </comment>
    <comment ref="J1017" authorId="0" shapeId="0" xr:uid="{00000000-0006-0000-0600-000006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7" authorId="0" shapeId="0" xr:uid="{00000000-0006-0000-0600-000007070000}">
      <text>
        <r>
          <rPr>
            <sz val="9"/>
            <color indexed="81"/>
            <rFont val="Tahoma"/>
            <family val="2"/>
          </rPr>
          <t>Carga horária que este docente Externo irá ministrar nesta disciplina.</t>
        </r>
      </text>
    </comment>
    <comment ref="B1018" authorId="0" shapeId="0" xr:uid="{00000000-0006-0000-0600-000008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8" authorId="0" shapeId="0" xr:uid="{00000000-0006-0000-0600-000009070000}">
      <text>
        <r>
          <rPr>
            <sz val="9"/>
            <color indexed="81"/>
            <rFont val="Tahoma"/>
            <family val="2"/>
          </rPr>
          <t>Carga horária que este docente UFPE irá ministrar nesta disciplina.</t>
        </r>
      </text>
    </comment>
    <comment ref="J1018" authorId="0" shapeId="0" xr:uid="{00000000-0006-0000-0600-00000A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8" authorId="0" shapeId="0" xr:uid="{00000000-0006-0000-0600-00000B070000}">
      <text>
        <r>
          <rPr>
            <sz val="9"/>
            <color indexed="81"/>
            <rFont val="Tahoma"/>
            <family val="2"/>
          </rPr>
          <t>Carga horária que este docente Externo irá ministrar nesta disciplina.</t>
        </r>
      </text>
    </comment>
    <comment ref="B1019" authorId="0" shapeId="0" xr:uid="{00000000-0006-0000-0600-00000C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19" authorId="0" shapeId="0" xr:uid="{00000000-0006-0000-0600-00000D070000}">
      <text>
        <r>
          <rPr>
            <sz val="9"/>
            <color indexed="81"/>
            <rFont val="Tahoma"/>
            <family val="2"/>
          </rPr>
          <t>Carga horária que este docente UFPE irá ministrar nesta disciplina.</t>
        </r>
      </text>
    </comment>
    <comment ref="J1019" authorId="0" shapeId="0" xr:uid="{00000000-0006-0000-0600-00000E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19" authorId="0" shapeId="0" xr:uid="{00000000-0006-0000-0600-00000F070000}">
      <text>
        <r>
          <rPr>
            <sz val="9"/>
            <color indexed="81"/>
            <rFont val="Tahoma"/>
            <family val="2"/>
          </rPr>
          <t>Carga horária que este docente Externo irá ministrar nesta disciplina.</t>
        </r>
      </text>
    </comment>
    <comment ref="F1024" authorId="0" shapeId="0" xr:uid="{00000000-0006-0000-0600-000010070000}">
      <text>
        <r>
          <rPr>
            <b/>
            <sz val="9"/>
            <color indexed="81"/>
            <rFont val="Tahoma"/>
            <family val="2"/>
          </rPr>
          <t>A carga horária da disciplina é a soma das cargas horárias de cada docente desta disciplina</t>
        </r>
      </text>
    </comment>
    <comment ref="F1025" authorId="0" shapeId="0" xr:uid="{00000000-0006-0000-0600-000011070000}">
      <text>
        <r>
          <rPr>
            <b/>
            <sz val="9"/>
            <color indexed="81"/>
            <rFont val="Tahoma"/>
            <family val="2"/>
          </rPr>
          <t>Crédito = Carga horária / 15</t>
        </r>
      </text>
    </comment>
    <comment ref="C1028" authorId="0" shapeId="0" xr:uid="{00000000-0006-0000-0600-000012070000}">
      <text>
        <r>
          <rPr>
            <sz val="9"/>
            <color indexed="81"/>
            <rFont val="Segoe UI"/>
            <family val="2"/>
          </rPr>
          <t>O 1o mês do curso será considerado como sendo o mês de assinatura do convênio.</t>
        </r>
      </text>
    </comment>
    <comment ref="B1034" authorId="0" shapeId="0" xr:uid="{00000000-0006-0000-0600-000013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4" authorId="0" shapeId="0" xr:uid="{00000000-0006-0000-0600-000014070000}">
      <text>
        <r>
          <rPr>
            <sz val="9"/>
            <color indexed="81"/>
            <rFont val="Tahoma"/>
            <family val="2"/>
          </rPr>
          <t>Carga horária que este docente UFPE irá ministrar nesta disciplina.</t>
        </r>
      </text>
    </comment>
    <comment ref="J1034" authorId="0" shapeId="0" xr:uid="{00000000-0006-0000-0600-000015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4" authorId="0" shapeId="0" xr:uid="{00000000-0006-0000-0600-000016070000}">
      <text>
        <r>
          <rPr>
            <sz val="9"/>
            <color indexed="81"/>
            <rFont val="Tahoma"/>
            <family val="2"/>
          </rPr>
          <t>Carga horária que este docente Externo irá ministrar nesta disciplina.</t>
        </r>
      </text>
    </comment>
    <comment ref="B1035" authorId="0" shapeId="0" xr:uid="{00000000-0006-0000-0600-000017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5" authorId="0" shapeId="0" xr:uid="{00000000-0006-0000-0600-000018070000}">
      <text>
        <r>
          <rPr>
            <sz val="9"/>
            <color indexed="81"/>
            <rFont val="Tahoma"/>
            <family val="2"/>
          </rPr>
          <t>Carga horária que este docente UFPE irá ministrar nesta disciplina.</t>
        </r>
      </text>
    </comment>
    <comment ref="J1035" authorId="0" shapeId="0" xr:uid="{00000000-0006-0000-0600-000019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5" authorId="0" shapeId="0" xr:uid="{00000000-0006-0000-0600-00001A070000}">
      <text>
        <r>
          <rPr>
            <sz val="9"/>
            <color indexed="81"/>
            <rFont val="Tahoma"/>
            <family val="2"/>
          </rPr>
          <t>Carga horária que este docente Externo irá ministrar nesta disciplina.</t>
        </r>
      </text>
    </comment>
    <comment ref="B1036" authorId="0" shapeId="0" xr:uid="{00000000-0006-0000-0600-00001B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6" authorId="0" shapeId="0" xr:uid="{00000000-0006-0000-0600-00001C070000}">
      <text>
        <r>
          <rPr>
            <sz val="9"/>
            <color indexed="81"/>
            <rFont val="Tahoma"/>
            <family val="2"/>
          </rPr>
          <t>Carga horária que este docente UFPE irá ministrar nesta disciplina.</t>
        </r>
      </text>
    </comment>
    <comment ref="J1036" authorId="0" shapeId="0" xr:uid="{00000000-0006-0000-0600-00001D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6" authorId="0" shapeId="0" xr:uid="{00000000-0006-0000-0600-00001E070000}">
      <text>
        <r>
          <rPr>
            <sz val="9"/>
            <color indexed="81"/>
            <rFont val="Tahoma"/>
            <family val="2"/>
          </rPr>
          <t>Carga horária que este docente Externo irá ministrar nesta disciplina.</t>
        </r>
      </text>
    </comment>
    <comment ref="B1037" authorId="0" shapeId="0" xr:uid="{00000000-0006-0000-0600-00001F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7" authorId="0" shapeId="0" xr:uid="{00000000-0006-0000-0600-000020070000}">
      <text>
        <r>
          <rPr>
            <sz val="9"/>
            <color indexed="81"/>
            <rFont val="Tahoma"/>
            <family val="2"/>
          </rPr>
          <t>Carga horária que este docente UFPE irá ministrar nesta disciplina.</t>
        </r>
      </text>
    </comment>
    <comment ref="J1037" authorId="0" shapeId="0" xr:uid="{00000000-0006-0000-0600-000021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7" authorId="0" shapeId="0" xr:uid="{00000000-0006-0000-0600-000022070000}">
      <text>
        <r>
          <rPr>
            <sz val="9"/>
            <color indexed="81"/>
            <rFont val="Tahoma"/>
            <family val="2"/>
          </rPr>
          <t>Carga horária que este docente Externo irá ministrar nesta disciplina.</t>
        </r>
      </text>
    </comment>
    <comment ref="B1038" authorId="0" shapeId="0" xr:uid="{00000000-0006-0000-0600-000023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8" authorId="0" shapeId="0" xr:uid="{00000000-0006-0000-0600-000024070000}">
      <text>
        <r>
          <rPr>
            <sz val="9"/>
            <color indexed="81"/>
            <rFont val="Tahoma"/>
            <family val="2"/>
          </rPr>
          <t>Carga horária que este docente UFPE irá ministrar nesta disciplina.</t>
        </r>
      </text>
    </comment>
    <comment ref="J1038" authorId="0" shapeId="0" xr:uid="{00000000-0006-0000-0600-000025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8" authorId="0" shapeId="0" xr:uid="{00000000-0006-0000-0600-000026070000}">
      <text>
        <r>
          <rPr>
            <sz val="9"/>
            <color indexed="81"/>
            <rFont val="Tahoma"/>
            <family val="2"/>
          </rPr>
          <t>Carga horária que este docente Externo irá ministrar nesta disciplina.</t>
        </r>
      </text>
    </comment>
    <comment ref="B1039" authorId="0" shapeId="0" xr:uid="{00000000-0006-0000-0600-000027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39" authorId="0" shapeId="0" xr:uid="{00000000-0006-0000-0600-000028070000}">
      <text>
        <r>
          <rPr>
            <sz val="9"/>
            <color indexed="81"/>
            <rFont val="Tahoma"/>
            <family val="2"/>
          </rPr>
          <t>Carga horária que este docente UFPE irá ministrar nesta disciplina.</t>
        </r>
      </text>
    </comment>
    <comment ref="J1039" authorId="0" shapeId="0" xr:uid="{00000000-0006-0000-0600-000029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39" authorId="0" shapeId="0" xr:uid="{00000000-0006-0000-0600-00002A070000}">
      <text>
        <r>
          <rPr>
            <sz val="9"/>
            <color indexed="81"/>
            <rFont val="Tahoma"/>
            <family val="2"/>
          </rPr>
          <t>Carga horária que este docente Externo irá ministrar nesta disciplina.</t>
        </r>
      </text>
    </comment>
    <comment ref="B1040" authorId="0" shapeId="0" xr:uid="{00000000-0006-0000-0600-00002B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40" authorId="0" shapeId="0" xr:uid="{00000000-0006-0000-0600-00002C070000}">
      <text>
        <r>
          <rPr>
            <sz val="9"/>
            <color indexed="81"/>
            <rFont val="Tahoma"/>
            <family val="2"/>
          </rPr>
          <t>Carga horária que este docente UFPE irá ministrar nesta disciplina.</t>
        </r>
      </text>
    </comment>
    <comment ref="J1040" authorId="0" shapeId="0" xr:uid="{00000000-0006-0000-0600-00002D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40" authorId="0" shapeId="0" xr:uid="{00000000-0006-0000-0600-00002E070000}">
      <text>
        <r>
          <rPr>
            <sz val="9"/>
            <color indexed="81"/>
            <rFont val="Tahoma"/>
            <family val="2"/>
          </rPr>
          <t>Carga horária que este docente Externo irá ministrar nesta disciplina.</t>
        </r>
      </text>
    </comment>
    <comment ref="B1041" authorId="0" shapeId="0" xr:uid="{00000000-0006-0000-0600-00002F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41" authorId="0" shapeId="0" xr:uid="{00000000-0006-0000-0600-000030070000}">
      <text>
        <r>
          <rPr>
            <sz val="9"/>
            <color indexed="81"/>
            <rFont val="Tahoma"/>
            <family val="2"/>
          </rPr>
          <t>Carga horária que este docente UFPE irá ministrar nesta disciplina.</t>
        </r>
      </text>
    </comment>
    <comment ref="J1041" authorId="0" shapeId="0" xr:uid="{00000000-0006-0000-0600-000031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41" authorId="0" shapeId="0" xr:uid="{00000000-0006-0000-0600-000032070000}">
      <text>
        <r>
          <rPr>
            <sz val="9"/>
            <color indexed="81"/>
            <rFont val="Tahoma"/>
            <family val="2"/>
          </rPr>
          <t>Carga horária que este docente Externo irá ministrar nesta disciplina.</t>
        </r>
      </text>
    </comment>
    <comment ref="B1042" authorId="0" shapeId="0" xr:uid="{00000000-0006-0000-0600-000033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42" authorId="0" shapeId="0" xr:uid="{00000000-0006-0000-0600-000034070000}">
      <text>
        <r>
          <rPr>
            <sz val="9"/>
            <color indexed="81"/>
            <rFont val="Tahoma"/>
            <family val="2"/>
          </rPr>
          <t>Carga horária que este docente UFPE irá ministrar nesta disciplina.</t>
        </r>
      </text>
    </comment>
    <comment ref="J1042" authorId="0" shapeId="0" xr:uid="{00000000-0006-0000-0600-000035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42" authorId="0" shapeId="0" xr:uid="{00000000-0006-0000-0600-000036070000}">
      <text>
        <r>
          <rPr>
            <sz val="9"/>
            <color indexed="81"/>
            <rFont val="Tahoma"/>
            <family val="2"/>
          </rPr>
          <t>Carga horária que este docente Externo irá ministrar nesta disciplina.</t>
        </r>
      </text>
    </comment>
    <comment ref="B1043" authorId="0" shapeId="0" xr:uid="{00000000-0006-0000-0600-000037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43" authorId="0" shapeId="0" xr:uid="{00000000-0006-0000-0600-000038070000}">
      <text>
        <r>
          <rPr>
            <sz val="9"/>
            <color indexed="81"/>
            <rFont val="Tahoma"/>
            <family val="2"/>
          </rPr>
          <t>Carga horária que este docente UFPE irá ministrar nesta disciplina.</t>
        </r>
      </text>
    </comment>
    <comment ref="J1043" authorId="0" shapeId="0" xr:uid="{00000000-0006-0000-0600-000039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43" authorId="0" shapeId="0" xr:uid="{00000000-0006-0000-0600-00003A070000}">
      <text>
        <r>
          <rPr>
            <sz val="9"/>
            <color indexed="81"/>
            <rFont val="Tahoma"/>
            <family val="2"/>
          </rPr>
          <t>Carga horária que este docente Externo irá ministrar nesta disciplina.</t>
        </r>
      </text>
    </comment>
    <comment ref="F1048" authorId="0" shapeId="0" xr:uid="{00000000-0006-0000-0600-00003B070000}">
      <text>
        <r>
          <rPr>
            <b/>
            <sz val="9"/>
            <color indexed="81"/>
            <rFont val="Tahoma"/>
            <family val="2"/>
          </rPr>
          <t>A carga horária da disciplina é a soma das cargas horárias de cada docente desta disciplina</t>
        </r>
      </text>
    </comment>
    <comment ref="F1049" authorId="0" shapeId="0" xr:uid="{00000000-0006-0000-0600-00003C070000}">
      <text>
        <r>
          <rPr>
            <b/>
            <sz val="9"/>
            <color indexed="81"/>
            <rFont val="Tahoma"/>
            <family val="2"/>
          </rPr>
          <t>Crédito = Carga horária / 15</t>
        </r>
      </text>
    </comment>
    <comment ref="C1052" authorId="0" shapeId="0" xr:uid="{00000000-0006-0000-0600-00003D070000}">
      <text>
        <r>
          <rPr>
            <sz val="9"/>
            <color indexed="81"/>
            <rFont val="Segoe UI"/>
            <family val="2"/>
          </rPr>
          <t>O 1o mês do curso será considerado como sendo o mês de assinatura do convênio.</t>
        </r>
      </text>
    </comment>
    <comment ref="B1058" authorId="0" shapeId="0" xr:uid="{00000000-0006-0000-0600-00003E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58" authorId="0" shapeId="0" xr:uid="{00000000-0006-0000-0600-00003F070000}">
      <text>
        <r>
          <rPr>
            <sz val="9"/>
            <color indexed="81"/>
            <rFont val="Tahoma"/>
            <family val="2"/>
          </rPr>
          <t>Carga horária que este docente UFPE irá ministrar nesta disciplina.</t>
        </r>
      </text>
    </comment>
    <comment ref="J1058" authorId="0" shapeId="0" xr:uid="{00000000-0006-0000-0600-000040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58" authorId="0" shapeId="0" xr:uid="{00000000-0006-0000-0600-000041070000}">
      <text>
        <r>
          <rPr>
            <sz val="9"/>
            <color indexed="81"/>
            <rFont val="Tahoma"/>
            <family val="2"/>
          </rPr>
          <t>Carga horária que este docente Externo irá ministrar nesta disciplina.</t>
        </r>
      </text>
    </comment>
    <comment ref="B1059" authorId="0" shapeId="0" xr:uid="{00000000-0006-0000-0600-000042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59" authorId="0" shapeId="0" xr:uid="{00000000-0006-0000-0600-000043070000}">
      <text>
        <r>
          <rPr>
            <sz val="9"/>
            <color indexed="81"/>
            <rFont val="Tahoma"/>
            <family val="2"/>
          </rPr>
          <t>Carga horária que este docente UFPE irá ministrar nesta disciplina.</t>
        </r>
      </text>
    </comment>
    <comment ref="J1059" authorId="0" shapeId="0" xr:uid="{00000000-0006-0000-0600-000044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59" authorId="0" shapeId="0" xr:uid="{00000000-0006-0000-0600-000045070000}">
      <text>
        <r>
          <rPr>
            <sz val="9"/>
            <color indexed="81"/>
            <rFont val="Tahoma"/>
            <family val="2"/>
          </rPr>
          <t>Carga horária que este docente Externo irá ministrar nesta disciplina.</t>
        </r>
      </text>
    </comment>
    <comment ref="B1060" authorId="0" shapeId="0" xr:uid="{00000000-0006-0000-0600-000046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0" authorId="0" shapeId="0" xr:uid="{00000000-0006-0000-0600-000047070000}">
      <text>
        <r>
          <rPr>
            <sz val="9"/>
            <color indexed="81"/>
            <rFont val="Tahoma"/>
            <family val="2"/>
          </rPr>
          <t>Carga horária que este docente UFPE irá ministrar nesta disciplina.</t>
        </r>
      </text>
    </comment>
    <comment ref="J1060" authorId="0" shapeId="0" xr:uid="{00000000-0006-0000-0600-000048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0" authorId="0" shapeId="0" xr:uid="{00000000-0006-0000-0600-000049070000}">
      <text>
        <r>
          <rPr>
            <sz val="9"/>
            <color indexed="81"/>
            <rFont val="Tahoma"/>
            <family val="2"/>
          </rPr>
          <t>Carga horária que este docente Externo irá ministrar nesta disciplina.</t>
        </r>
      </text>
    </comment>
    <comment ref="B1061" authorId="0" shapeId="0" xr:uid="{00000000-0006-0000-0600-00004A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1" authorId="0" shapeId="0" xr:uid="{00000000-0006-0000-0600-00004B070000}">
      <text>
        <r>
          <rPr>
            <sz val="9"/>
            <color indexed="81"/>
            <rFont val="Tahoma"/>
            <family val="2"/>
          </rPr>
          <t>Carga horária que este docente UFPE irá ministrar nesta disciplina.</t>
        </r>
      </text>
    </comment>
    <comment ref="J1061" authorId="0" shapeId="0" xr:uid="{00000000-0006-0000-0600-00004C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1" authorId="0" shapeId="0" xr:uid="{00000000-0006-0000-0600-00004D070000}">
      <text>
        <r>
          <rPr>
            <sz val="9"/>
            <color indexed="81"/>
            <rFont val="Tahoma"/>
            <family val="2"/>
          </rPr>
          <t>Carga horária que este docente Externo irá ministrar nesta disciplina.</t>
        </r>
      </text>
    </comment>
    <comment ref="B1062" authorId="0" shapeId="0" xr:uid="{00000000-0006-0000-0600-00004E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2" authorId="0" shapeId="0" xr:uid="{00000000-0006-0000-0600-00004F070000}">
      <text>
        <r>
          <rPr>
            <sz val="9"/>
            <color indexed="81"/>
            <rFont val="Tahoma"/>
            <family val="2"/>
          </rPr>
          <t>Carga horária que este docente UFPE irá ministrar nesta disciplina.</t>
        </r>
      </text>
    </comment>
    <comment ref="J1062" authorId="0" shapeId="0" xr:uid="{00000000-0006-0000-0600-000050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2" authorId="0" shapeId="0" xr:uid="{00000000-0006-0000-0600-000051070000}">
      <text>
        <r>
          <rPr>
            <sz val="9"/>
            <color indexed="81"/>
            <rFont val="Tahoma"/>
            <family val="2"/>
          </rPr>
          <t>Carga horária que este docente Externo irá ministrar nesta disciplina.</t>
        </r>
      </text>
    </comment>
    <comment ref="B1063" authorId="0" shapeId="0" xr:uid="{00000000-0006-0000-0600-000052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3" authorId="0" shapeId="0" xr:uid="{00000000-0006-0000-0600-000053070000}">
      <text>
        <r>
          <rPr>
            <sz val="9"/>
            <color indexed="81"/>
            <rFont val="Tahoma"/>
            <family val="2"/>
          </rPr>
          <t>Carga horária que este docente UFPE irá ministrar nesta disciplina.</t>
        </r>
      </text>
    </comment>
    <comment ref="J1063" authorId="0" shapeId="0" xr:uid="{00000000-0006-0000-0600-000054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3" authorId="0" shapeId="0" xr:uid="{00000000-0006-0000-0600-000055070000}">
      <text>
        <r>
          <rPr>
            <sz val="9"/>
            <color indexed="81"/>
            <rFont val="Tahoma"/>
            <family val="2"/>
          </rPr>
          <t>Carga horária que este docente Externo irá ministrar nesta disciplina.</t>
        </r>
      </text>
    </comment>
    <comment ref="B1064" authorId="0" shapeId="0" xr:uid="{00000000-0006-0000-0600-000056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4" authorId="0" shapeId="0" xr:uid="{00000000-0006-0000-0600-000057070000}">
      <text>
        <r>
          <rPr>
            <sz val="9"/>
            <color indexed="81"/>
            <rFont val="Tahoma"/>
            <family val="2"/>
          </rPr>
          <t>Carga horária que este docente UFPE irá ministrar nesta disciplina.</t>
        </r>
      </text>
    </comment>
    <comment ref="J1064" authorId="0" shapeId="0" xr:uid="{00000000-0006-0000-0600-000058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4" authorId="0" shapeId="0" xr:uid="{00000000-0006-0000-0600-000059070000}">
      <text>
        <r>
          <rPr>
            <sz val="9"/>
            <color indexed="81"/>
            <rFont val="Tahoma"/>
            <family val="2"/>
          </rPr>
          <t>Carga horária que este docente Externo irá ministrar nesta disciplina.</t>
        </r>
      </text>
    </comment>
    <comment ref="B1065" authorId="0" shapeId="0" xr:uid="{00000000-0006-0000-0600-00005A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5" authorId="0" shapeId="0" xr:uid="{00000000-0006-0000-0600-00005B070000}">
      <text>
        <r>
          <rPr>
            <sz val="9"/>
            <color indexed="81"/>
            <rFont val="Tahoma"/>
            <family val="2"/>
          </rPr>
          <t>Carga horária que este docente UFPE irá ministrar nesta disciplina.</t>
        </r>
      </text>
    </comment>
    <comment ref="J1065" authorId="0" shapeId="0" xr:uid="{00000000-0006-0000-0600-00005C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5" authorId="0" shapeId="0" xr:uid="{00000000-0006-0000-0600-00005D070000}">
      <text>
        <r>
          <rPr>
            <sz val="9"/>
            <color indexed="81"/>
            <rFont val="Tahoma"/>
            <family val="2"/>
          </rPr>
          <t>Carga horária que este docente Externo irá ministrar nesta disciplina.</t>
        </r>
      </text>
    </comment>
    <comment ref="B1066" authorId="0" shapeId="0" xr:uid="{00000000-0006-0000-0600-00005E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6" authorId="0" shapeId="0" xr:uid="{00000000-0006-0000-0600-00005F070000}">
      <text>
        <r>
          <rPr>
            <sz val="9"/>
            <color indexed="81"/>
            <rFont val="Tahoma"/>
            <family val="2"/>
          </rPr>
          <t>Carga horária que este docente UFPE irá ministrar nesta disciplina.</t>
        </r>
      </text>
    </comment>
    <comment ref="J1066" authorId="0" shapeId="0" xr:uid="{00000000-0006-0000-0600-000060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6" authorId="0" shapeId="0" xr:uid="{00000000-0006-0000-0600-000061070000}">
      <text>
        <r>
          <rPr>
            <sz val="9"/>
            <color indexed="81"/>
            <rFont val="Tahoma"/>
            <family val="2"/>
          </rPr>
          <t>Carga horária que este docente Externo irá ministrar nesta disciplina.</t>
        </r>
      </text>
    </comment>
    <comment ref="B1067" authorId="0" shapeId="0" xr:uid="{00000000-0006-0000-0600-000062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67" authorId="0" shapeId="0" xr:uid="{00000000-0006-0000-0600-000063070000}">
      <text>
        <r>
          <rPr>
            <sz val="9"/>
            <color indexed="81"/>
            <rFont val="Tahoma"/>
            <family val="2"/>
          </rPr>
          <t>Carga horária que este docente UFPE irá ministrar nesta disciplina.</t>
        </r>
      </text>
    </comment>
    <comment ref="J1067" authorId="0" shapeId="0" xr:uid="{00000000-0006-0000-0600-000064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67" authorId="0" shapeId="0" xr:uid="{00000000-0006-0000-0600-000065070000}">
      <text>
        <r>
          <rPr>
            <sz val="9"/>
            <color indexed="81"/>
            <rFont val="Tahoma"/>
            <family val="2"/>
          </rPr>
          <t>Carga horária que este docente Externo irá ministrar nesta disciplina.</t>
        </r>
      </text>
    </comment>
    <comment ref="F1072" authorId="0" shapeId="0" xr:uid="{00000000-0006-0000-0600-000066070000}">
      <text>
        <r>
          <rPr>
            <b/>
            <sz val="9"/>
            <color indexed="81"/>
            <rFont val="Tahoma"/>
            <family val="2"/>
          </rPr>
          <t>A carga horária da disciplina é a soma das cargas horárias de cada docente desta disciplina</t>
        </r>
      </text>
    </comment>
    <comment ref="F1073" authorId="0" shapeId="0" xr:uid="{00000000-0006-0000-0600-000067070000}">
      <text>
        <r>
          <rPr>
            <b/>
            <sz val="9"/>
            <color indexed="81"/>
            <rFont val="Tahoma"/>
            <family val="2"/>
          </rPr>
          <t>Crédito = Carga horária / 15</t>
        </r>
      </text>
    </comment>
    <comment ref="C1076" authorId="0" shapeId="0" xr:uid="{00000000-0006-0000-0600-000068070000}">
      <text>
        <r>
          <rPr>
            <sz val="9"/>
            <color indexed="81"/>
            <rFont val="Segoe UI"/>
            <family val="2"/>
          </rPr>
          <t>O 1o mês do curso será considerado como sendo o mês de assinatura do convênio.</t>
        </r>
      </text>
    </comment>
    <comment ref="B1082" authorId="0" shapeId="0" xr:uid="{00000000-0006-0000-0600-000069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2" authorId="0" shapeId="0" xr:uid="{00000000-0006-0000-0600-00006A070000}">
      <text>
        <r>
          <rPr>
            <sz val="9"/>
            <color indexed="81"/>
            <rFont val="Tahoma"/>
            <family val="2"/>
          </rPr>
          <t>Carga horária que este docente UFPE irá ministrar nesta disciplina.</t>
        </r>
      </text>
    </comment>
    <comment ref="J1082" authorId="0" shapeId="0" xr:uid="{00000000-0006-0000-0600-00006B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2" authorId="0" shapeId="0" xr:uid="{00000000-0006-0000-0600-00006C070000}">
      <text>
        <r>
          <rPr>
            <sz val="9"/>
            <color indexed="81"/>
            <rFont val="Tahoma"/>
            <family val="2"/>
          </rPr>
          <t>Carga horária que este docente Externo irá ministrar nesta disciplina.</t>
        </r>
      </text>
    </comment>
    <comment ref="B1083" authorId="0" shapeId="0" xr:uid="{00000000-0006-0000-0600-00006D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3" authorId="0" shapeId="0" xr:uid="{00000000-0006-0000-0600-00006E070000}">
      <text>
        <r>
          <rPr>
            <sz val="9"/>
            <color indexed="81"/>
            <rFont val="Tahoma"/>
            <family val="2"/>
          </rPr>
          <t>Carga horária que este docente UFPE irá ministrar nesta disciplina.</t>
        </r>
      </text>
    </comment>
    <comment ref="J1083" authorId="0" shapeId="0" xr:uid="{00000000-0006-0000-0600-00006F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3" authorId="0" shapeId="0" xr:uid="{00000000-0006-0000-0600-000070070000}">
      <text>
        <r>
          <rPr>
            <sz val="9"/>
            <color indexed="81"/>
            <rFont val="Tahoma"/>
            <family val="2"/>
          </rPr>
          <t>Carga horária que este docente Externo irá ministrar nesta disciplina.</t>
        </r>
      </text>
    </comment>
    <comment ref="B1084" authorId="0" shapeId="0" xr:uid="{00000000-0006-0000-0600-000071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4" authorId="0" shapeId="0" xr:uid="{00000000-0006-0000-0600-000072070000}">
      <text>
        <r>
          <rPr>
            <sz val="9"/>
            <color indexed="81"/>
            <rFont val="Tahoma"/>
            <family val="2"/>
          </rPr>
          <t>Carga horária que este docente UFPE irá ministrar nesta disciplina.</t>
        </r>
      </text>
    </comment>
    <comment ref="J1084" authorId="0" shapeId="0" xr:uid="{00000000-0006-0000-0600-000073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4" authorId="0" shapeId="0" xr:uid="{00000000-0006-0000-0600-000074070000}">
      <text>
        <r>
          <rPr>
            <sz val="9"/>
            <color indexed="81"/>
            <rFont val="Tahoma"/>
            <family val="2"/>
          </rPr>
          <t>Carga horária que este docente Externo irá ministrar nesta disciplina.</t>
        </r>
      </text>
    </comment>
    <comment ref="B1085" authorId="0" shapeId="0" xr:uid="{00000000-0006-0000-0600-000075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5" authorId="0" shapeId="0" xr:uid="{00000000-0006-0000-0600-000076070000}">
      <text>
        <r>
          <rPr>
            <sz val="9"/>
            <color indexed="81"/>
            <rFont val="Tahoma"/>
            <family val="2"/>
          </rPr>
          <t>Carga horária que este docente UFPE irá ministrar nesta disciplina.</t>
        </r>
      </text>
    </comment>
    <comment ref="J1085" authorId="0" shapeId="0" xr:uid="{00000000-0006-0000-0600-000077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5" authorId="0" shapeId="0" xr:uid="{00000000-0006-0000-0600-000078070000}">
      <text>
        <r>
          <rPr>
            <sz val="9"/>
            <color indexed="81"/>
            <rFont val="Tahoma"/>
            <family val="2"/>
          </rPr>
          <t>Carga horária que este docente Externo irá ministrar nesta disciplina.</t>
        </r>
      </text>
    </comment>
    <comment ref="B1086" authorId="0" shapeId="0" xr:uid="{00000000-0006-0000-0600-000079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6" authorId="0" shapeId="0" xr:uid="{00000000-0006-0000-0600-00007A070000}">
      <text>
        <r>
          <rPr>
            <sz val="9"/>
            <color indexed="81"/>
            <rFont val="Tahoma"/>
            <family val="2"/>
          </rPr>
          <t>Carga horária que este docente UFPE irá ministrar nesta disciplina.</t>
        </r>
      </text>
    </comment>
    <comment ref="J1086" authorId="0" shapeId="0" xr:uid="{00000000-0006-0000-0600-00007B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6" authorId="0" shapeId="0" xr:uid="{00000000-0006-0000-0600-00007C070000}">
      <text>
        <r>
          <rPr>
            <sz val="9"/>
            <color indexed="81"/>
            <rFont val="Tahoma"/>
            <family val="2"/>
          </rPr>
          <t>Carga horária que este docente Externo irá ministrar nesta disciplina.</t>
        </r>
      </text>
    </comment>
    <comment ref="B1087" authorId="0" shapeId="0" xr:uid="{00000000-0006-0000-0600-00007D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7" authorId="0" shapeId="0" xr:uid="{00000000-0006-0000-0600-00007E070000}">
      <text>
        <r>
          <rPr>
            <sz val="9"/>
            <color indexed="81"/>
            <rFont val="Tahoma"/>
            <family val="2"/>
          </rPr>
          <t>Carga horária que este docente UFPE irá ministrar nesta disciplina.</t>
        </r>
      </text>
    </comment>
    <comment ref="J1087" authorId="0" shapeId="0" xr:uid="{00000000-0006-0000-0600-00007F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7" authorId="0" shapeId="0" xr:uid="{00000000-0006-0000-0600-000080070000}">
      <text>
        <r>
          <rPr>
            <sz val="9"/>
            <color indexed="81"/>
            <rFont val="Tahoma"/>
            <family val="2"/>
          </rPr>
          <t>Carga horária que este docente Externo irá ministrar nesta disciplina.</t>
        </r>
      </text>
    </comment>
    <comment ref="B1088" authorId="0" shapeId="0" xr:uid="{00000000-0006-0000-0600-000081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8" authorId="0" shapeId="0" xr:uid="{00000000-0006-0000-0600-000082070000}">
      <text>
        <r>
          <rPr>
            <sz val="9"/>
            <color indexed="81"/>
            <rFont val="Tahoma"/>
            <family val="2"/>
          </rPr>
          <t>Carga horária que este docente UFPE irá ministrar nesta disciplina.</t>
        </r>
      </text>
    </comment>
    <comment ref="J1088" authorId="0" shapeId="0" xr:uid="{00000000-0006-0000-0600-000083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8" authorId="0" shapeId="0" xr:uid="{00000000-0006-0000-0600-000084070000}">
      <text>
        <r>
          <rPr>
            <sz val="9"/>
            <color indexed="81"/>
            <rFont val="Tahoma"/>
            <family val="2"/>
          </rPr>
          <t>Carga horária que este docente Externo irá ministrar nesta disciplina.</t>
        </r>
      </text>
    </comment>
    <comment ref="B1089" authorId="0" shapeId="0" xr:uid="{00000000-0006-0000-0600-000085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89" authorId="0" shapeId="0" xr:uid="{00000000-0006-0000-0600-000086070000}">
      <text>
        <r>
          <rPr>
            <sz val="9"/>
            <color indexed="81"/>
            <rFont val="Tahoma"/>
            <family val="2"/>
          </rPr>
          <t>Carga horária que este docente UFPE irá ministrar nesta disciplina.</t>
        </r>
      </text>
    </comment>
    <comment ref="J1089" authorId="0" shapeId="0" xr:uid="{00000000-0006-0000-0600-000087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89" authorId="0" shapeId="0" xr:uid="{00000000-0006-0000-0600-000088070000}">
      <text>
        <r>
          <rPr>
            <sz val="9"/>
            <color indexed="81"/>
            <rFont val="Tahoma"/>
            <family val="2"/>
          </rPr>
          <t>Carga horária que este docente Externo irá ministrar nesta disciplina.</t>
        </r>
      </text>
    </comment>
    <comment ref="B1090" authorId="0" shapeId="0" xr:uid="{00000000-0006-0000-0600-000089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90" authorId="0" shapeId="0" xr:uid="{00000000-0006-0000-0600-00008A070000}">
      <text>
        <r>
          <rPr>
            <sz val="9"/>
            <color indexed="81"/>
            <rFont val="Tahoma"/>
            <family val="2"/>
          </rPr>
          <t>Carga horária que este docente UFPE irá ministrar nesta disciplina.</t>
        </r>
      </text>
    </comment>
    <comment ref="J1090" authorId="0" shapeId="0" xr:uid="{00000000-0006-0000-0600-00008B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90" authorId="0" shapeId="0" xr:uid="{00000000-0006-0000-0600-00008C070000}">
      <text>
        <r>
          <rPr>
            <sz val="9"/>
            <color indexed="81"/>
            <rFont val="Tahoma"/>
            <family val="2"/>
          </rPr>
          <t>Carga horária que este docente Externo irá ministrar nesta disciplina.</t>
        </r>
      </text>
    </comment>
    <comment ref="B1091" authorId="0" shapeId="0" xr:uid="{00000000-0006-0000-0600-00008D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091" authorId="0" shapeId="0" xr:uid="{00000000-0006-0000-0600-00008E070000}">
      <text>
        <r>
          <rPr>
            <sz val="9"/>
            <color indexed="81"/>
            <rFont val="Tahoma"/>
            <family val="2"/>
          </rPr>
          <t>Carga horária que este docente UFPE irá ministrar nesta disciplina.</t>
        </r>
      </text>
    </comment>
    <comment ref="J1091" authorId="0" shapeId="0" xr:uid="{00000000-0006-0000-0600-00008F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091" authorId="0" shapeId="0" xr:uid="{00000000-0006-0000-0600-000090070000}">
      <text>
        <r>
          <rPr>
            <sz val="9"/>
            <color indexed="81"/>
            <rFont val="Tahoma"/>
            <family val="2"/>
          </rPr>
          <t>Carga horária que este docente Externo irá ministrar nesta disciplina.</t>
        </r>
      </text>
    </comment>
    <comment ref="F1096" authorId="0" shapeId="0" xr:uid="{00000000-0006-0000-0600-000091070000}">
      <text>
        <r>
          <rPr>
            <b/>
            <sz val="9"/>
            <color indexed="81"/>
            <rFont val="Tahoma"/>
            <family val="2"/>
          </rPr>
          <t>A carga horária da disciplina é a soma das cargas horárias de cada docente desta disciplina</t>
        </r>
      </text>
    </comment>
    <comment ref="F1097" authorId="0" shapeId="0" xr:uid="{00000000-0006-0000-0600-000092070000}">
      <text>
        <r>
          <rPr>
            <b/>
            <sz val="9"/>
            <color indexed="81"/>
            <rFont val="Tahoma"/>
            <family val="2"/>
          </rPr>
          <t>Crédito = Carga horária / 15</t>
        </r>
      </text>
    </comment>
    <comment ref="C1100" authorId="0" shapeId="0" xr:uid="{00000000-0006-0000-0600-000093070000}">
      <text>
        <r>
          <rPr>
            <sz val="9"/>
            <color indexed="81"/>
            <rFont val="Segoe UI"/>
            <family val="2"/>
          </rPr>
          <t>O 1o mês do curso será considerado como sendo o mês de assinatura do convênio.</t>
        </r>
      </text>
    </comment>
    <comment ref="B1106" authorId="0" shapeId="0" xr:uid="{00000000-0006-0000-0600-000094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06" authorId="0" shapeId="0" xr:uid="{00000000-0006-0000-0600-000095070000}">
      <text>
        <r>
          <rPr>
            <sz val="9"/>
            <color indexed="81"/>
            <rFont val="Tahoma"/>
            <family val="2"/>
          </rPr>
          <t>Carga horária que este docente UFPE irá ministrar nesta disciplina.</t>
        </r>
      </text>
    </comment>
    <comment ref="J1106" authorId="0" shapeId="0" xr:uid="{00000000-0006-0000-0600-000096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06" authorId="0" shapeId="0" xr:uid="{00000000-0006-0000-0600-000097070000}">
      <text>
        <r>
          <rPr>
            <sz val="9"/>
            <color indexed="81"/>
            <rFont val="Tahoma"/>
            <family val="2"/>
          </rPr>
          <t>Carga horária que este docente Externo irá ministrar nesta disciplina.</t>
        </r>
      </text>
    </comment>
    <comment ref="B1107" authorId="0" shapeId="0" xr:uid="{00000000-0006-0000-0600-000098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07" authorId="0" shapeId="0" xr:uid="{00000000-0006-0000-0600-000099070000}">
      <text>
        <r>
          <rPr>
            <sz val="9"/>
            <color indexed="81"/>
            <rFont val="Tahoma"/>
            <family val="2"/>
          </rPr>
          <t>Carga horária que este docente UFPE irá ministrar nesta disciplina.</t>
        </r>
      </text>
    </comment>
    <comment ref="J1107" authorId="0" shapeId="0" xr:uid="{00000000-0006-0000-0600-00009A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07" authorId="0" shapeId="0" xr:uid="{00000000-0006-0000-0600-00009B070000}">
      <text>
        <r>
          <rPr>
            <sz val="9"/>
            <color indexed="81"/>
            <rFont val="Tahoma"/>
            <family val="2"/>
          </rPr>
          <t>Carga horária que este docente Externo irá ministrar nesta disciplina.</t>
        </r>
      </text>
    </comment>
    <comment ref="B1108" authorId="0" shapeId="0" xr:uid="{00000000-0006-0000-0600-00009C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08" authorId="0" shapeId="0" xr:uid="{00000000-0006-0000-0600-00009D070000}">
      <text>
        <r>
          <rPr>
            <sz val="9"/>
            <color indexed="81"/>
            <rFont val="Tahoma"/>
            <family val="2"/>
          </rPr>
          <t>Carga horária que este docente UFPE irá ministrar nesta disciplina.</t>
        </r>
      </text>
    </comment>
    <comment ref="J1108" authorId="0" shapeId="0" xr:uid="{00000000-0006-0000-0600-00009E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08" authorId="0" shapeId="0" xr:uid="{00000000-0006-0000-0600-00009F070000}">
      <text>
        <r>
          <rPr>
            <sz val="9"/>
            <color indexed="81"/>
            <rFont val="Tahoma"/>
            <family val="2"/>
          </rPr>
          <t>Carga horária que este docente Externo irá ministrar nesta disciplina.</t>
        </r>
      </text>
    </comment>
    <comment ref="B1109" authorId="0" shapeId="0" xr:uid="{00000000-0006-0000-0600-0000A0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09" authorId="0" shapeId="0" xr:uid="{00000000-0006-0000-0600-0000A1070000}">
      <text>
        <r>
          <rPr>
            <sz val="9"/>
            <color indexed="81"/>
            <rFont val="Tahoma"/>
            <family val="2"/>
          </rPr>
          <t>Carga horária que este docente UFPE irá ministrar nesta disciplina.</t>
        </r>
      </text>
    </comment>
    <comment ref="J1109" authorId="0" shapeId="0" xr:uid="{00000000-0006-0000-0600-0000A2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09" authorId="0" shapeId="0" xr:uid="{00000000-0006-0000-0600-0000A3070000}">
      <text>
        <r>
          <rPr>
            <sz val="9"/>
            <color indexed="81"/>
            <rFont val="Tahoma"/>
            <family val="2"/>
          </rPr>
          <t>Carga horária que este docente Externo irá ministrar nesta disciplina.</t>
        </r>
      </text>
    </comment>
    <comment ref="B1110" authorId="0" shapeId="0" xr:uid="{00000000-0006-0000-0600-0000A4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0" authorId="0" shapeId="0" xr:uid="{00000000-0006-0000-0600-0000A5070000}">
      <text>
        <r>
          <rPr>
            <sz val="9"/>
            <color indexed="81"/>
            <rFont val="Tahoma"/>
            <family val="2"/>
          </rPr>
          <t>Carga horária que este docente UFPE irá ministrar nesta disciplina.</t>
        </r>
      </text>
    </comment>
    <comment ref="J1110" authorId="0" shapeId="0" xr:uid="{00000000-0006-0000-0600-0000A6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0" authorId="0" shapeId="0" xr:uid="{00000000-0006-0000-0600-0000A7070000}">
      <text>
        <r>
          <rPr>
            <sz val="9"/>
            <color indexed="81"/>
            <rFont val="Tahoma"/>
            <family val="2"/>
          </rPr>
          <t>Carga horária que este docente Externo irá ministrar nesta disciplina.</t>
        </r>
      </text>
    </comment>
    <comment ref="B1111" authorId="0" shapeId="0" xr:uid="{00000000-0006-0000-0600-0000A8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1" authorId="0" shapeId="0" xr:uid="{00000000-0006-0000-0600-0000A9070000}">
      <text>
        <r>
          <rPr>
            <sz val="9"/>
            <color indexed="81"/>
            <rFont val="Tahoma"/>
            <family val="2"/>
          </rPr>
          <t>Carga horária que este docente UFPE irá ministrar nesta disciplina.</t>
        </r>
      </text>
    </comment>
    <comment ref="J1111" authorId="0" shapeId="0" xr:uid="{00000000-0006-0000-0600-0000AA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1" authorId="0" shapeId="0" xr:uid="{00000000-0006-0000-0600-0000AB070000}">
      <text>
        <r>
          <rPr>
            <sz val="9"/>
            <color indexed="81"/>
            <rFont val="Tahoma"/>
            <family val="2"/>
          </rPr>
          <t>Carga horária que este docente Externo irá ministrar nesta disciplina.</t>
        </r>
      </text>
    </comment>
    <comment ref="B1112" authorId="0" shapeId="0" xr:uid="{00000000-0006-0000-0600-0000AC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2" authorId="0" shapeId="0" xr:uid="{00000000-0006-0000-0600-0000AD070000}">
      <text>
        <r>
          <rPr>
            <sz val="9"/>
            <color indexed="81"/>
            <rFont val="Tahoma"/>
            <family val="2"/>
          </rPr>
          <t>Carga horária que este docente UFPE irá ministrar nesta disciplina.</t>
        </r>
      </text>
    </comment>
    <comment ref="J1112" authorId="0" shapeId="0" xr:uid="{00000000-0006-0000-0600-0000AE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2" authorId="0" shapeId="0" xr:uid="{00000000-0006-0000-0600-0000AF070000}">
      <text>
        <r>
          <rPr>
            <sz val="9"/>
            <color indexed="81"/>
            <rFont val="Tahoma"/>
            <family val="2"/>
          </rPr>
          <t>Carga horária que este docente Externo irá ministrar nesta disciplina.</t>
        </r>
      </text>
    </comment>
    <comment ref="B1113" authorId="0" shapeId="0" xr:uid="{00000000-0006-0000-0600-0000B0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3" authorId="0" shapeId="0" xr:uid="{00000000-0006-0000-0600-0000B1070000}">
      <text>
        <r>
          <rPr>
            <sz val="9"/>
            <color indexed="81"/>
            <rFont val="Tahoma"/>
            <family val="2"/>
          </rPr>
          <t>Carga horária que este docente UFPE irá ministrar nesta disciplina.</t>
        </r>
      </text>
    </comment>
    <comment ref="J1113" authorId="0" shapeId="0" xr:uid="{00000000-0006-0000-0600-0000B2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3" authorId="0" shapeId="0" xr:uid="{00000000-0006-0000-0600-0000B3070000}">
      <text>
        <r>
          <rPr>
            <sz val="9"/>
            <color indexed="81"/>
            <rFont val="Tahoma"/>
            <family val="2"/>
          </rPr>
          <t>Carga horária que este docente Externo irá ministrar nesta disciplina.</t>
        </r>
      </text>
    </comment>
    <comment ref="B1114" authorId="0" shapeId="0" xr:uid="{00000000-0006-0000-0600-0000B4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4" authorId="0" shapeId="0" xr:uid="{00000000-0006-0000-0600-0000B5070000}">
      <text>
        <r>
          <rPr>
            <sz val="9"/>
            <color indexed="81"/>
            <rFont val="Tahoma"/>
            <family val="2"/>
          </rPr>
          <t>Carga horária que este docente UFPE irá ministrar nesta disciplina.</t>
        </r>
      </text>
    </comment>
    <comment ref="J1114" authorId="0" shapeId="0" xr:uid="{00000000-0006-0000-0600-0000B6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4" authorId="0" shapeId="0" xr:uid="{00000000-0006-0000-0600-0000B7070000}">
      <text>
        <r>
          <rPr>
            <sz val="9"/>
            <color indexed="81"/>
            <rFont val="Tahoma"/>
            <family val="2"/>
          </rPr>
          <t>Carga horária que este docente Externo irá ministrar nesta disciplina.</t>
        </r>
      </text>
    </comment>
    <comment ref="B1115" authorId="0" shapeId="0" xr:uid="{00000000-0006-0000-0600-0000B8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15" authorId="0" shapeId="0" xr:uid="{00000000-0006-0000-0600-0000B9070000}">
      <text>
        <r>
          <rPr>
            <sz val="9"/>
            <color indexed="81"/>
            <rFont val="Tahoma"/>
            <family val="2"/>
          </rPr>
          <t>Carga horária que este docente UFPE irá ministrar nesta disciplina.</t>
        </r>
      </text>
    </comment>
    <comment ref="J1115" authorId="0" shapeId="0" xr:uid="{00000000-0006-0000-0600-0000BA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15" authorId="0" shapeId="0" xr:uid="{00000000-0006-0000-0600-0000BB070000}">
      <text>
        <r>
          <rPr>
            <sz val="9"/>
            <color indexed="81"/>
            <rFont val="Tahoma"/>
            <family val="2"/>
          </rPr>
          <t>Carga horária que este docente Externo irá ministrar nesta disciplina.</t>
        </r>
      </text>
    </comment>
    <comment ref="F1120" authorId="0" shapeId="0" xr:uid="{00000000-0006-0000-0600-0000BC070000}">
      <text>
        <r>
          <rPr>
            <b/>
            <sz val="9"/>
            <color indexed="81"/>
            <rFont val="Tahoma"/>
            <family val="2"/>
          </rPr>
          <t>A carga horária da disciplina é a soma das cargas horárias de cada docente desta disciplina</t>
        </r>
      </text>
    </comment>
    <comment ref="F1121" authorId="0" shapeId="0" xr:uid="{00000000-0006-0000-0600-0000BD070000}">
      <text>
        <r>
          <rPr>
            <b/>
            <sz val="9"/>
            <color indexed="81"/>
            <rFont val="Tahoma"/>
            <family val="2"/>
          </rPr>
          <t>Crédito = Carga horária / 15</t>
        </r>
      </text>
    </comment>
    <comment ref="C1124" authorId="0" shapeId="0" xr:uid="{00000000-0006-0000-0600-0000BE070000}">
      <text>
        <r>
          <rPr>
            <sz val="9"/>
            <color indexed="81"/>
            <rFont val="Segoe UI"/>
            <family val="2"/>
          </rPr>
          <t>O 1o mês do curso será considerado como sendo o mês de assinatura do convênio.</t>
        </r>
      </text>
    </comment>
    <comment ref="B1130" authorId="0" shapeId="0" xr:uid="{00000000-0006-0000-0600-0000BF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0" authorId="0" shapeId="0" xr:uid="{00000000-0006-0000-0600-0000C0070000}">
      <text>
        <r>
          <rPr>
            <sz val="9"/>
            <color indexed="81"/>
            <rFont val="Tahoma"/>
            <family val="2"/>
          </rPr>
          <t>Carga horária que este docente UFPE irá ministrar nesta disciplina.</t>
        </r>
      </text>
    </comment>
    <comment ref="J1130" authorId="0" shapeId="0" xr:uid="{00000000-0006-0000-0600-0000C1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0" authorId="0" shapeId="0" xr:uid="{00000000-0006-0000-0600-0000C2070000}">
      <text>
        <r>
          <rPr>
            <sz val="9"/>
            <color indexed="81"/>
            <rFont val="Tahoma"/>
            <family val="2"/>
          </rPr>
          <t>Carga horária que este docente Externo irá ministrar nesta disciplina.</t>
        </r>
      </text>
    </comment>
    <comment ref="B1131" authorId="0" shapeId="0" xr:uid="{00000000-0006-0000-0600-0000C3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1" authorId="0" shapeId="0" xr:uid="{00000000-0006-0000-0600-0000C4070000}">
      <text>
        <r>
          <rPr>
            <sz val="9"/>
            <color indexed="81"/>
            <rFont val="Tahoma"/>
            <family val="2"/>
          </rPr>
          <t>Carga horária que este docente UFPE irá ministrar nesta disciplina.</t>
        </r>
      </text>
    </comment>
    <comment ref="J1131" authorId="0" shapeId="0" xr:uid="{00000000-0006-0000-0600-0000C5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1" authorId="0" shapeId="0" xr:uid="{00000000-0006-0000-0600-0000C6070000}">
      <text>
        <r>
          <rPr>
            <sz val="9"/>
            <color indexed="81"/>
            <rFont val="Tahoma"/>
            <family val="2"/>
          </rPr>
          <t>Carga horária que este docente Externo irá ministrar nesta disciplina.</t>
        </r>
      </text>
    </comment>
    <comment ref="B1132" authorId="0" shapeId="0" xr:uid="{00000000-0006-0000-0600-0000C7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2" authorId="0" shapeId="0" xr:uid="{00000000-0006-0000-0600-0000C8070000}">
      <text>
        <r>
          <rPr>
            <sz val="9"/>
            <color indexed="81"/>
            <rFont val="Tahoma"/>
            <family val="2"/>
          </rPr>
          <t>Carga horária que este docente UFPE irá ministrar nesta disciplina.</t>
        </r>
      </text>
    </comment>
    <comment ref="J1132" authorId="0" shapeId="0" xr:uid="{00000000-0006-0000-0600-0000C9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2" authorId="0" shapeId="0" xr:uid="{00000000-0006-0000-0600-0000CA070000}">
      <text>
        <r>
          <rPr>
            <sz val="9"/>
            <color indexed="81"/>
            <rFont val="Tahoma"/>
            <family val="2"/>
          </rPr>
          <t>Carga horária que este docente Externo irá ministrar nesta disciplina.</t>
        </r>
      </text>
    </comment>
    <comment ref="B1133" authorId="0" shapeId="0" xr:uid="{00000000-0006-0000-0600-0000CB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3" authorId="0" shapeId="0" xr:uid="{00000000-0006-0000-0600-0000CC070000}">
      <text>
        <r>
          <rPr>
            <sz val="9"/>
            <color indexed="81"/>
            <rFont val="Tahoma"/>
            <family val="2"/>
          </rPr>
          <t>Carga horária que este docente UFPE irá ministrar nesta disciplina.</t>
        </r>
      </text>
    </comment>
    <comment ref="J1133" authorId="0" shapeId="0" xr:uid="{00000000-0006-0000-0600-0000CD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3" authorId="0" shapeId="0" xr:uid="{00000000-0006-0000-0600-0000CE070000}">
      <text>
        <r>
          <rPr>
            <sz val="9"/>
            <color indexed="81"/>
            <rFont val="Tahoma"/>
            <family val="2"/>
          </rPr>
          <t>Carga horária que este docente Externo irá ministrar nesta disciplina.</t>
        </r>
      </text>
    </comment>
    <comment ref="B1134" authorId="0" shapeId="0" xr:uid="{00000000-0006-0000-0600-0000CF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4" authorId="0" shapeId="0" xr:uid="{00000000-0006-0000-0600-0000D0070000}">
      <text>
        <r>
          <rPr>
            <sz val="9"/>
            <color indexed="81"/>
            <rFont val="Tahoma"/>
            <family val="2"/>
          </rPr>
          <t>Carga horária que este docente UFPE irá ministrar nesta disciplina.</t>
        </r>
      </text>
    </comment>
    <comment ref="J1134" authorId="0" shapeId="0" xr:uid="{00000000-0006-0000-0600-0000D1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4" authorId="0" shapeId="0" xr:uid="{00000000-0006-0000-0600-0000D2070000}">
      <text>
        <r>
          <rPr>
            <sz val="9"/>
            <color indexed="81"/>
            <rFont val="Tahoma"/>
            <family val="2"/>
          </rPr>
          <t>Carga horária que este docente Externo irá ministrar nesta disciplina.</t>
        </r>
      </text>
    </comment>
    <comment ref="B1135" authorId="0" shapeId="0" xr:uid="{00000000-0006-0000-0600-0000D3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5" authorId="0" shapeId="0" xr:uid="{00000000-0006-0000-0600-0000D4070000}">
      <text>
        <r>
          <rPr>
            <sz val="9"/>
            <color indexed="81"/>
            <rFont val="Tahoma"/>
            <family val="2"/>
          </rPr>
          <t>Carga horária que este docente UFPE irá ministrar nesta disciplina.</t>
        </r>
      </text>
    </comment>
    <comment ref="J1135" authorId="0" shapeId="0" xr:uid="{00000000-0006-0000-0600-0000D5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5" authorId="0" shapeId="0" xr:uid="{00000000-0006-0000-0600-0000D6070000}">
      <text>
        <r>
          <rPr>
            <sz val="9"/>
            <color indexed="81"/>
            <rFont val="Tahoma"/>
            <family val="2"/>
          </rPr>
          <t>Carga horária que este docente Externo irá ministrar nesta disciplina.</t>
        </r>
      </text>
    </comment>
    <comment ref="B1136" authorId="0" shapeId="0" xr:uid="{00000000-0006-0000-0600-0000D7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6" authorId="0" shapeId="0" xr:uid="{00000000-0006-0000-0600-0000D8070000}">
      <text>
        <r>
          <rPr>
            <sz val="9"/>
            <color indexed="81"/>
            <rFont val="Tahoma"/>
            <family val="2"/>
          </rPr>
          <t>Carga horária que este docente UFPE irá ministrar nesta disciplina.</t>
        </r>
      </text>
    </comment>
    <comment ref="J1136" authorId="0" shapeId="0" xr:uid="{00000000-0006-0000-0600-0000D9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6" authorId="0" shapeId="0" xr:uid="{00000000-0006-0000-0600-0000DA070000}">
      <text>
        <r>
          <rPr>
            <sz val="9"/>
            <color indexed="81"/>
            <rFont val="Tahoma"/>
            <family val="2"/>
          </rPr>
          <t>Carga horária que este docente Externo irá ministrar nesta disciplina.</t>
        </r>
      </text>
    </comment>
    <comment ref="B1137" authorId="0" shapeId="0" xr:uid="{00000000-0006-0000-0600-0000DB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7" authorId="0" shapeId="0" xr:uid="{00000000-0006-0000-0600-0000DC070000}">
      <text>
        <r>
          <rPr>
            <sz val="9"/>
            <color indexed="81"/>
            <rFont val="Tahoma"/>
            <family val="2"/>
          </rPr>
          <t>Carga horária que este docente UFPE irá ministrar nesta disciplina.</t>
        </r>
      </text>
    </comment>
    <comment ref="J1137" authorId="0" shapeId="0" xr:uid="{00000000-0006-0000-0600-0000DD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7" authorId="0" shapeId="0" xr:uid="{00000000-0006-0000-0600-0000DE070000}">
      <text>
        <r>
          <rPr>
            <sz val="9"/>
            <color indexed="81"/>
            <rFont val="Tahoma"/>
            <family val="2"/>
          </rPr>
          <t>Carga horária que este docente Externo irá ministrar nesta disciplina.</t>
        </r>
      </text>
    </comment>
    <comment ref="B1138" authorId="0" shapeId="0" xr:uid="{00000000-0006-0000-0600-0000DF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8" authorId="0" shapeId="0" xr:uid="{00000000-0006-0000-0600-0000E0070000}">
      <text>
        <r>
          <rPr>
            <sz val="9"/>
            <color indexed="81"/>
            <rFont val="Tahoma"/>
            <family val="2"/>
          </rPr>
          <t>Carga horária que este docente UFPE irá ministrar nesta disciplina.</t>
        </r>
      </text>
    </comment>
    <comment ref="J1138" authorId="0" shapeId="0" xr:uid="{00000000-0006-0000-0600-0000E1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8" authorId="0" shapeId="0" xr:uid="{00000000-0006-0000-0600-0000E2070000}">
      <text>
        <r>
          <rPr>
            <sz val="9"/>
            <color indexed="81"/>
            <rFont val="Tahoma"/>
            <family val="2"/>
          </rPr>
          <t>Carga horária que este docente Externo irá ministrar nesta disciplina.</t>
        </r>
      </text>
    </comment>
    <comment ref="B1139" authorId="0" shapeId="0" xr:uid="{00000000-0006-0000-0600-0000E3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39" authorId="0" shapeId="0" xr:uid="{00000000-0006-0000-0600-0000E4070000}">
      <text>
        <r>
          <rPr>
            <sz val="9"/>
            <color indexed="81"/>
            <rFont val="Tahoma"/>
            <family val="2"/>
          </rPr>
          <t>Carga horária que este docente UFPE irá ministrar nesta disciplina.</t>
        </r>
      </text>
    </comment>
    <comment ref="J1139" authorId="0" shapeId="0" xr:uid="{00000000-0006-0000-0600-0000E5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39" authorId="0" shapeId="0" xr:uid="{00000000-0006-0000-0600-0000E6070000}">
      <text>
        <r>
          <rPr>
            <sz val="9"/>
            <color indexed="81"/>
            <rFont val="Tahoma"/>
            <family val="2"/>
          </rPr>
          <t>Carga horária que este docente Externo irá ministrar nesta disciplina.</t>
        </r>
      </text>
    </comment>
    <comment ref="F1144" authorId="0" shapeId="0" xr:uid="{00000000-0006-0000-0600-0000E7070000}">
      <text>
        <r>
          <rPr>
            <b/>
            <sz val="9"/>
            <color indexed="81"/>
            <rFont val="Tahoma"/>
            <family val="2"/>
          </rPr>
          <t>A carga horária da disciplina é a soma das cargas horárias de cada docente desta disciplina</t>
        </r>
      </text>
    </comment>
    <comment ref="F1145" authorId="0" shapeId="0" xr:uid="{00000000-0006-0000-0600-0000E8070000}">
      <text>
        <r>
          <rPr>
            <b/>
            <sz val="9"/>
            <color indexed="81"/>
            <rFont val="Tahoma"/>
            <family val="2"/>
          </rPr>
          <t>Crédito = Carga horária / 15</t>
        </r>
      </text>
    </comment>
    <comment ref="C1148" authorId="0" shapeId="0" xr:uid="{00000000-0006-0000-0600-0000E9070000}">
      <text>
        <r>
          <rPr>
            <sz val="9"/>
            <color indexed="81"/>
            <rFont val="Segoe UI"/>
            <family val="2"/>
          </rPr>
          <t>O 1o mês do curso será considerado como sendo o mês de assinatura do convênio.</t>
        </r>
      </text>
    </comment>
    <comment ref="B1154" authorId="0" shapeId="0" xr:uid="{00000000-0006-0000-0600-0000EA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4" authorId="0" shapeId="0" xr:uid="{00000000-0006-0000-0600-0000EB070000}">
      <text>
        <r>
          <rPr>
            <sz val="9"/>
            <color indexed="81"/>
            <rFont val="Tahoma"/>
            <family val="2"/>
          </rPr>
          <t>Carga horária que este docente UFPE irá ministrar nesta disciplina.</t>
        </r>
      </text>
    </comment>
    <comment ref="J1154" authorId="0" shapeId="0" xr:uid="{00000000-0006-0000-0600-0000EC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4" authorId="0" shapeId="0" xr:uid="{00000000-0006-0000-0600-0000ED070000}">
      <text>
        <r>
          <rPr>
            <sz val="9"/>
            <color indexed="81"/>
            <rFont val="Tahoma"/>
            <family val="2"/>
          </rPr>
          <t>Carga horária que este docente Externo irá ministrar nesta disciplina.</t>
        </r>
      </text>
    </comment>
    <comment ref="B1155" authorId="0" shapeId="0" xr:uid="{00000000-0006-0000-0600-0000EE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5" authorId="0" shapeId="0" xr:uid="{00000000-0006-0000-0600-0000EF070000}">
      <text>
        <r>
          <rPr>
            <sz val="9"/>
            <color indexed="81"/>
            <rFont val="Tahoma"/>
            <family val="2"/>
          </rPr>
          <t>Carga horária que este docente UFPE irá ministrar nesta disciplina.</t>
        </r>
      </text>
    </comment>
    <comment ref="J1155" authorId="0" shapeId="0" xr:uid="{00000000-0006-0000-0600-0000F0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5" authorId="0" shapeId="0" xr:uid="{00000000-0006-0000-0600-0000F1070000}">
      <text>
        <r>
          <rPr>
            <sz val="9"/>
            <color indexed="81"/>
            <rFont val="Tahoma"/>
            <family val="2"/>
          </rPr>
          <t>Carga horária que este docente Externo irá ministrar nesta disciplina.</t>
        </r>
      </text>
    </comment>
    <comment ref="B1156" authorId="0" shapeId="0" xr:uid="{00000000-0006-0000-0600-0000F2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6" authorId="0" shapeId="0" xr:uid="{00000000-0006-0000-0600-0000F3070000}">
      <text>
        <r>
          <rPr>
            <sz val="9"/>
            <color indexed="81"/>
            <rFont val="Tahoma"/>
            <family val="2"/>
          </rPr>
          <t>Carga horária que este docente UFPE irá ministrar nesta disciplina.</t>
        </r>
      </text>
    </comment>
    <comment ref="J1156" authorId="0" shapeId="0" xr:uid="{00000000-0006-0000-0600-0000F4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6" authorId="0" shapeId="0" xr:uid="{00000000-0006-0000-0600-0000F5070000}">
      <text>
        <r>
          <rPr>
            <sz val="9"/>
            <color indexed="81"/>
            <rFont val="Tahoma"/>
            <family val="2"/>
          </rPr>
          <t>Carga horária que este docente Externo irá ministrar nesta disciplina.</t>
        </r>
      </text>
    </comment>
    <comment ref="B1157" authorId="0" shapeId="0" xr:uid="{00000000-0006-0000-0600-0000F6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7" authorId="0" shapeId="0" xr:uid="{00000000-0006-0000-0600-0000F7070000}">
      <text>
        <r>
          <rPr>
            <sz val="9"/>
            <color indexed="81"/>
            <rFont val="Tahoma"/>
            <family val="2"/>
          </rPr>
          <t>Carga horária que este docente UFPE irá ministrar nesta disciplina.</t>
        </r>
      </text>
    </comment>
    <comment ref="J1157" authorId="0" shapeId="0" xr:uid="{00000000-0006-0000-0600-0000F8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7" authorId="0" shapeId="0" xr:uid="{00000000-0006-0000-0600-0000F9070000}">
      <text>
        <r>
          <rPr>
            <sz val="9"/>
            <color indexed="81"/>
            <rFont val="Tahoma"/>
            <family val="2"/>
          </rPr>
          <t>Carga horária que este docente Externo irá ministrar nesta disciplina.</t>
        </r>
      </text>
    </comment>
    <comment ref="B1158" authorId="0" shapeId="0" xr:uid="{00000000-0006-0000-0600-0000FA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8" authorId="0" shapeId="0" xr:uid="{00000000-0006-0000-0600-0000FB070000}">
      <text>
        <r>
          <rPr>
            <sz val="9"/>
            <color indexed="81"/>
            <rFont val="Tahoma"/>
            <family val="2"/>
          </rPr>
          <t>Carga horária que este docente UFPE irá ministrar nesta disciplina.</t>
        </r>
      </text>
    </comment>
    <comment ref="J1158" authorId="0" shapeId="0" xr:uid="{00000000-0006-0000-0600-0000FC07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8" authorId="0" shapeId="0" xr:uid="{00000000-0006-0000-0600-0000FD070000}">
      <text>
        <r>
          <rPr>
            <sz val="9"/>
            <color indexed="81"/>
            <rFont val="Tahoma"/>
            <family val="2"/>
          </rPr>
          <t>Carga horária que este docente Externo irá ministrar nesta disciplina.</t>
        </r>
      </text>
    </comment>
    <comment ref="B1159" authorId="0" shapeId="0" xr:uid="{00000000-0006-0000-0600-0000FE07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59" authorId="0" shapeId="0" xr:uid="{00000000-0006-0000-0600-0000FF070000}">
      <text>
        <r>
          <rPr>
            <sz val="9"/>
            <color indexed="81"/>
            <rFont val="Tahoma"/>
            <family val="2"/>
          </rPr>
          <t>Carga horária que este docente UFPE irá ministrar nesta disciplina.</t>
        </r>
      </text>
    </comment>
    <comment ref="J1159" authorId="0" shapeId="0" xr:uid="{00000000-0006-0000-0600-000000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59" authorId="0" shapeId="0" xr:uid="{00000000-0006-0000-0600-000001080000}">
      <text>
        <r>
          <rPr>
            <sz val="9"/>
            <color indexed="81"/>
            <rFont val="Tahoma"/>
            <family val="2"/>
          </rPr>
          <t>Carga horária que este docente Externo irá ministrar nesta disciplina.</t>
        </r>
      </text>
    </comment>
    <comment ref="B1160" authorId="0" shapeId="0" xr:uid="{00000000-0006-0000-0600-000002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60" authorId="0" shapeId="0" xr:uid="{00000000-0006-0000-0600-000003080000}">
      <text>
        <r>
          <rPr>
            <sz val="9"/>
            <color indexed="81"/>
            <rFont val="Tahoma"/>
            <family val="2"/>
          </rPr>
          <t>Carga horária que este docente UFPE irá ministrar nesta disciplina.</t>
        </r>
      </text>
    </comment>
    <comment ref="J1160" authorId="0" shapeId="0" xr:uid="{00000000-0006-0000-0600-000004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60" authorId="0" shapeId="0" xr:uid="{00000000-0006-0000-0600-000005080000}">
      <text>
        <r>
          <rPr>
            <sz val="9"/>
            <color indexed="81"/>
            <rFont val="Tahoma"/>
            <family val="2"/>
          </rPr>
          <t>Carga horária que este docente Externo irá ministrar nesta disciplina.</t>
        </r>
      </text>
    </comment>
    <comment ref="B1161" authorId="0" shapeId="0" xr:uid="{00000000-0006-0000-0600-000006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61" authorId="0" shapeId="0" xr:uid="{00000000-0006-0000-0600-000007080000}">
      <text>
        <r>
          <rPr>
            <sz val="9"/>
            <color indexed="81"/>
            <rFont val="Tahoma"/>
            <family val="2"/>
          </rPr>
          <t>Carga horária que este docente UFPE irá ministrar nesta disciplina.</t>
        </r>
      </text>
    </comment>
    <comment ref="J1161" authorId="0" shapeId="0" xr:uid="{00000000-0006-0000-0600-000008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61" authorId="0" shapeId="0" xr:uid="{00000000-0006-0000-0600-000009080000}">
      <text>
        <r>
          <rPr>
            <sz val="9"/>
            <color indexed="81"/>
            <rFont val="Tahoma"/>
            <family val="2"/>
          </rPr>
          <t>Carga horária que este docente Externo irá ministrar nesta disciplina.</t>
        </r>
      </text>
    </comment>
    <comment ref="B1162" authorId="0" shapeId="0" xr:uid="{00000000-0006-0000-0600-00000A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62" authorId="0" shapeId="0" xr:uid="{00000000-0006-0000-0600-00000B080000}">
      <text>
        <r>
          <rPr>
            <sz val="9"/>
            <color indexed="81"/>
            <rFont val="Tahoma"/>
            <family val="2"/>
          </rPr>
          <t>Carga horária que este docente UFPE irá ministrar nesta disciplina.</t>
        </r>
      </text>
    </comment>
    <comment ref="J1162" authorId="0" shapeId="0" xr:uid="{00000000-0006-0000-0600-00000C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62" authorId="0" shapeId="0" xr:uid="{00000000-0006-0000-0600-00000D080000}">
      <text>
        <r>
          <rPr>
            <sz val="9"/>
            <color indexed="81"/>
            <rFont val="Tahoma"/>
            <family val="2"/>
          </rPr>
          <t>Carga horária que este docente Externo irá ministrar nesta disciplina.</t>
        </r>
      </text>
    </comment>
    <comment ref="B1163" authorId="0" shapeId="0" xr:uid="{00000000-0006-0000-0600-00000E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63" authorId="0" shapeId="0" xr:uid="{00000000-0006-0000-0600-00000F080000}">
      <text>
        <r>
          <rPr>
            <sz val="9"/>
            <color indexed="81"/>
            <rFont val="Tahoma"/>
            <family val="2"/>
          </rPr>
          <t>Carga horária que este docente UFPE irá ministrar nesta disciplina.</t>
        </r>
      </text>
    </comment>
    <comment ref="J1163" authorId="0" shapeId="0" xr:uid="{00000000-0006-0000-0600-000010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63" authorId="0" shapeId="0" xr:uid="{00000000-0006-0000-0600-000011080000}">
      <text>
        <r>
          <rPr>
            <sz val="9"/>
            <color indexed="81"/>
            <rFont val="Tahoma"/>
            <family val="2"/>
          </rPr>
          <t>Carga horária que este docente Externo irá ministrar nesta disciplina.</t>
        </r>
      </text>
    </comment>
    <comment ref="F1168" authorId="0" shapeId="0" xr:uid="{00000000-0006-0000-0600-000012080000}">
      <text>
        <r>
          <rPr>
            <b/>
            <sz val="9"/>
            <color indexed="81"/>
            <rFont val="Tahoma"/>
            <family val="2"/>
          </rPr>
          <t>A carga horária da disciplina é a soma das cargas horárias de cada docente desta disciplina</t>
        </r>
      </text>
    </comment>
    <comment ref="F1169" authorId="0" shapeId="0" xr:uid="{00000000-0006-0000-0600-000013080000}">
      <text>
        <r>
          <rPr>
            <b/>
            <sz val="9"/>
            <color indexed="81"/>
            <rFont val="Tahoma"/>
            <family val="2"/>
          </rPr>
          <t>Crédito = Carga horária / 15</t>
        </r>
      </text>
    </comment>
    <comment ref="C1172" authorId="0" shapeId="0" xr:uid="{00000000-0006-0000-0600-000014080000}">
      <text>
        <r>
          <rPr>
            <sz val="9"/>
            <color indexed="81"/>
            <rFont val="Segoe UI"/>
            <family val="2"/>
          </rPr>
          <t>O 1o mês do curso será considerado como sendo o mês de assinatura do convênio.</t>
        </r>
      </text>
    </comment>
    <comment ref="B1178" authorId="0" shapeId="0" xr:uid="{00000000-0006-0000-0600-000015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78" authorId="0" shapeId="0" xr:uid="{00000000-0006-0000-0600-000016080000}">
      <text>
        <r>
          <rPr>
            <sz val="9"/>
            <color indexed="81"/>
            <rFont val="Tahoma"/>
            <family val="2"/>
          </rPr>
          <t>Carga horária que este docente UFPE irá ministrar nesta disciplina.</t>
        </r>
      </text>
    </comment>
    <comment ref="J1178" authorId="0" shapeId="0" xr:uid="{00000000-0006-0000-0600-000017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78" authorId="0" shapeId="0" xr:uid="{00000000-0006-0000-0600-000018080000}">
      <text>
        <r>
          <rPr>
            <sz val="9"/>
            <color indexed="81"/>
            <rFont val="Tahoma"/>
            <family val="2"/>
          </rPr>
          <t>Carga horária que este docente Externo irá ministrar nesta disciplina.</t>
        </r>
      </text>
    </comment>
    <comment ref="B1179" authorId="0" shapeId="0" xr:uid="{00000000-0006-0000-0600-000019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79" authorId="0" shapeId="0" xr:uid="{00000000-0006-0000-0600-00001A080000}">
      <text>
        <r>
          <rPr>
            <sz val="9"/>
            <color indexed="81"/>
            <rFont val="Tahoma"/>
            <family val="2"/>
          </rPr>
          <t>Carga horária que este docente UFPE irá ministrar nesta disciplina.</t>
        </r>
      </text>
    </comment>
    <comment ref="J1179" authorId="0" shapeId="0" xr:uid="{00000000-0006-0000-0600-00001B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79" authorId="0" shapeId="0" xr:uid="{00000000-0006-0000-0600-00001C080000}">
      <text>
        <r>
          <rPr>
            <sz val="9"/>
            <color indexed="81"/>
            <rFont val="Tahoma"/>
            <family val="2"/>
          </rPr>
          <t>Carga horária que este docente Externo irá ministrar nesta disciplina.</t>
        </r>
      </text>
    </comment>
    <comment ref="B1180" authorId="0" shapeId="0" xr:uid="{00000000-0006-0000-0600-00001D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0" authorId="0" shapeId="0" xr:uid="{00000000-0006-0000-0600-00001E080000}">
      <text>
        <r>
          <rPr>
            <sz val="9"/>
            <color indexed="81"/>
            <rFont val="Tahoma"/>
            <family val="2"/>
          </rPr>
          <t>Carga horária que este docente UFPE irá ministrar nesta disciplina.</t>
        </r>
      </text>
    </comment>
    <comment ref="J1180" authorId="0" shapeId="0" xr:uid="{00000000-0006-0000-0600-00001F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0" authorId="0" shapeId="0" xr:uid="{00000000-0006-0000-0600-000020080000}">
      <text>
        <r>
          <rPr>
            <sz val="9"/>
            <color indexed="81"/>
            <rFont val="Tahoma"/>
            <family val="2"/>
          </rPr>
          <t>Carga horária que este docente Externo irá ministrar nesta disciplina.</t>
        </r>
      </text>
    </comment>
    <comment ref="B1181" authorId="0" shapeId="0" xr:uid="{00000000-0006-0000-0600-000021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1" authorId="0" shapeId="0" xr:uid="{00000000-0006-0000-0600-000022080000}">
      <text>
        <r>
          <rPr>
            <sz val="9"/>
            <color indexed="81"/>
            <rFont val="Tahoma"/>
            <family val="2"/>
          </rPr>
          <t>Carga horária que este docente UFPE irá ministrar nesta disciplina.</t>
        </r>
      </text>
    </comment>
    <comment ref="J1181" authorId="0" shapeId="0" xr:uid="{00000000-0006-0000-0600-000023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1" authorId="0" shapeId="0" xr:uid="{00000000-0006-0000-0600-000024080000}">
      <text>
        <r>
          <rPr>
            <sz val="9"/>
            <color indexed="81"/>
            <rFont val="Tahoma"/>
            <family val="2"/>
          </rPr>
          <t>Carga horária que este docente Externo irá ministrar nesta disciplina.</t>
        </r>
      </text>
    </comment>
    <comment ref="B1182" authorId="0" shapeId="0" xr:uid="{00000000-0006-0000-0600-000025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2" authorId="0" shapeId="0" xr:uid="{00000000-0006-0000-0600-000026080000}">
      <text>
        <r>
          <rPr>
            <sz val="9"/>
            <color indexed="81"/>
            <rFont val="Tahoma"/>
            <family val="2"/>
          </rPr>
          <t>Carga horária que este docente UFPE irá ministrar nesta disciplina.</t>
        </r>
      </text>
    </comment>
    <comment ref="J1182" authorId="0" shapeId="0" xr:uid="{00000000-0006-0000-0600-000027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2" authorId="0" shapeId="0" xr:uid="{00000000-0006-0000-0600-000028080000}">
      <text>
        <r>
          <rPr>
            <sz val="9"/>
            <color indexed="81"/>
            <rFont val="Tahoma"/>
            <family val="2"/>
          </rPr>
          <t>Carga horária que este docente Externo irá ministrar nesta disciplina.</t>
        </r>
      </text>
    </comment>
    <comment ref="B1183" authorId="0" shapeId="0" xr:uid="{00000000-0006-0000-0600-000029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3" authorId="0" shapeId="0" xr:uid="{00000000-0006-0000-0600-00002A080000}">
      <text>
        <r>
          <rPr>
            <sz val="9"/>
            <color indexed="81"/>
            <rFont val="Tahoma"/>
            <family val="2"/>
          </rPr>
          <t>Carga horária que este docente UFPE irá ministrar nesta disciplina.</t>
        </r>
      </text>
    </comment>
    <comment ref="J1183" authorId="0" shapeId="0" xr:uid="{00000000-0006-0000-0600-00002B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3" authorId="0" shapeId="0" xr:uid="{00000000-0006-0000-0600-00002C080000}">
      <text>
        <r>
          <rPr>
            <sz val="9"/>
            <color indexed="81"/>
            <rFont val="Tahoma"/>
            <family val="2"/>
          </rPr>
          <t>Carga horária que este docente Externo irá ministrar nesta disciplina.</t>
        </r>
      </text>
    </comment>
    <comment ref="B1184" authorId="0" shapeId="0" xr:uid="{00000000-0006-0000-0600-00002D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4" authorId="0" shapeId="0" xr:uid="{00000000-0006-0000-0600-00002E080000}">
      <text>
        <r>
          <rPr>
            <sz val="9"/>
            <color indexed="81"/>
            <rFont val="Tahoma"/>
            <family val="2"/>
          </rPr>
          <t>Carga horária que este docente UFPE irá ministrar nesta disciplina.</t>
        </r>
      </text>
    </comment>
    <comment ref="J1184" authorId="0" shapeId="0" xr:uid="{00000000-0006-0000-0600-00002F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4" authorId="0" shapeId="0" xr:uid="{00000000-0006-0000-0600-000030080000}">
      <text>
        <r>
          <rPr>
            <sz val="9"/>
            <color indexed="81"/>
            <rFont val="Tahoma"/>
            <family val="2"/>
          </rPr>
          <t>Carga horária que este docente Externo irá ministrar nesta disciplina.</t>
        </r>
      </text>
    </comment>
    <comment ref="B1185" authorId="0" shapeId="0" xr:uid="{00000000-0006-0000-0600-000031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5" authorId="0" shapeId="0" xr:uid="{00000000-0006-0000-0600-000032080000}">
      <text>
        <r>
          <rPr>
            <sz val="9"/>
            <color indexed="81"/>
            <rFont val="Tahoma"/>
            <family val="2"/>
          </rPr>
          <t>Carga horária que este docente UFPE irá ministrar nesta disciplina.</t>
        </r>
      </text>
    </comment>
    <comment ref="J1185" authorId="0" shapeId="0" xr:uid="{00000000-0006-0000-0600-000033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5" authorId="0" shapeId="0" xr:uid="{00000000-0006-0000-0600-000034080000}">
      <text>
        <r>
          <rPr>
            <sz val="9"/>
            <color indexed="81"/>
            <rFont val="Tahoma"/>
            <family val="2"/>
          </rPr>
          <t>Carga horária que este docente Externo irá ministrar nesta disciplina.</t>
        </r>
      </text>
    </comment>
    <comment ref="B1186" authorId="0" shapeId="0" xr:uid="{00000000-0006-0000-0600-000035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6" authorId="0" shapeId="0" xr:uid="{00000000-0006-0000-0600-000036080000}">
      <text>
        <r>
          <rPr>
            <sz val="9"/>
            <color indexed="81"/>
            <rFont val="Tahoma"/>
            <family val="2"/>
          </rPr>
          <t>Carga horária que este docente UFPE irá ministrar nesta disciplina.</t>
        </r>
      </text>
    </comment>
    <comment ref="J1186" authorId="0" shapeId="0" xr:uid="{00000000-0006-0000-0600-000037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6" authorId="0" shapeId="0" xr:uid="{00000000-0006-0000-0600-000038080000}">
      <text>
        <r>
          <rPr>
            <sz val="9"/>
            <color indexed="81"/>
            <rFont val="Tahoma"/>
            <family val="2"/>
          </rPr>
          <t>Carga horária que este docente Externo irá ministrar nesta disciplina.</t>
        </r>
      </text>
    </comment>
    <comment ref="B1187" authorId="0" shapeId="0" xr:uid="{00000000-0006-0000-0600-000039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187" authorId="0" shapeId="0" xr:uid="{00000000-0006-0000-0600-00003A080000}">
      <text>
        <r>
          <rPr>
            <sz val="9"/>
            <color indexed="81"/>
            <rFont val="Tahoma"/>
            <family val="2"/>
          </rPr>
          <t>Carga horária que este docente UFPE irá ministrar nesta disciplina.</t>
        </r>
      </text>
    </comment>
    <comment ref="J1187" authorId="0" shapeId="0" xr:uid="{00000000-0006-0000-0600-00003B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187" authorId="0" shapeId="0" xr:uid="{00000000-0006-0000-0600-00003C080000}">
      <text>
        <r>
          <rPr>
            <sz val="9"/>
            <color indexed="81"/>
            <rFont val="Tahoma"/>
            <family val="2"/>
          </rPr>
          <t>Carga horária que este docente Externo irá ministrar nesta disciplina.</t>
        </r>
      </text>
    </comment>
    <comment ref="F1192" authorId="0" shapeId="0" xr:uid="{00000000-0006-0000-0600-00003D080000}">
      <text>
        <r>
          <rPr>
            <b/>
            <sz val="9"/>
            <color indexed="81"/>
            <rFont val="Tahoma"/>
            <family val="2"/>
          </rPr>
          <t>A carga horária da disciplina é a soma das cargas horárias de cada docente desta disciplina</t>
        </r>
      </text>
    </comment>
    <comment ref="F1193" authorId="0" shapeId="0" xr:uid="{00000000-0006-0000-0600-00003E080000}">
      <text>
        <r>
          <rPr>
            <b/>
            <sz val="9"/>
            <color indexed="81"/>
            <rFont val="Tahoma"/>
            <family val="2"/>
          </rPr>
          <t>Crédito = Carga horária / 15</t>
        </r>
      </text>
    </comment>
    <comment ref="C1196" authorId="0" shapeId="0" xr:uid="{00000000-0006-0000-0600-00003F080000}">
      <text>
        <r>
          <rPr>
            <sz val="9"/>
            <color indexed="81"/>
            <rFont val="Segoe UI"/>
            <family val="2"/>
          </rPr>
          <t>O 1o mês do curso será considerado como sendo o mês de assinatura do convênio.</t>
        </r>
      </text>
    </comment>
    <comment ref="B1202" authorId="0" shapeId="0" xr:uid="{00000000-0006-0000-0600-000040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2" authorId="0" shapeId="0" xr:uid="{00000000-0006-0000-0600-000041080000}">
      <text>
        <r>
          <rPr>
            <sz val="9"/>
            <color indexed="81"/>
            <rFont val="Tahoma"/>
            <family val="2"/>
          </rPr>
          <t>Carga horária que este docente UFPE irá ministrar nesta disciplina.</t>
        </r>
      </text>
    </comment>
    <comment ref="J1202" authorId="0" shapeId="0" xr:uid="{00000000-0006-0000-0600-000042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2" authorId="0" shapeId="0" xr:uid="{00000000-0006-0000-0600-000043080000}">
      <text>
        <r>
          <rPr>
            <sz val="9"/>
            <color indexed="81"/>
            <rFont val="Tahoma"/>
            <family val="2"/>
          </rPr>
          <t>Carga horária que este docente Externo irá ministrar nesta disciplina.</t>
        </r>
      </text>
    </comment>
    <comment ref="B1203" authorId="0" shapeId="0" xr:uid="{00000000-0006-0000-0600-000044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3" authorId="0" shapeId="0" xr:uid="{00000000-0006-0000-0600-000045080000}">
      <text>
        <r>
          <rPr>
            <sz val="9"/>
            <color indexed="81"/>
            <rFont val="Tahoma"/>
            <family val="2"/>
          </rPr>
          <t>Carga horária que este docente UFPE irá ministrar nesta disciplina.</t>
        </r>
      </text>
    </comment>
    <comment ref="J1203" authorId="0" shapeId="0" xr:uid="{00000000-0006-0000-0600-000046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3" authorId="0" shapeId="0" xr:uid="{00000000-0006-0000-0600-000047080000}">
      <text>
        <r>
          <rPr>
            <sz val="9"/>
            <color indexed="81"/>
            <rFont val="Tahoma"/>
            <family val="2"/>
          </rPr>
          <t>Carga horária que este docente Externo irá ministrar nesta disciplina.</t>
        </r>
      </text>
    </comment>
    <comment ref="B1204" authorId="0" shapeId="0" xr:uid="{00000000-0006-0000-0600-000048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4" authorId="0" shapeId="0" xr:uid="{00000000-0006-0000-0600-000049080000}">
      <text>
        <r>
          <rPr>
            <sz val="9"/>
            <color indexed="81"/>
            <rFont val="Tahoma"/>
            <family val="2"/>
          </rPr>
          <t>Carga horária que este docente UFPE irá ministrar nesta disciplina.</t>
        </r>
      </text>
    </comment>
    <comment ref="J1204" authorId="0" shapeId="0" xr:uid="{00000000-0006-0000-0600-00004A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4" authorId="0" shapeId="0" xr:uid="{00000000-0006-0000-0600-00004B080000}">
      <text>
        <r>
          <rPr>
            <sz val="9"/>
            <color indexed="81"/>
            <rFont val="Tahoma"/>
            <family val="2"/>
          </rPr>
          <t>Carga horária que este docente Externo irá ministrar nesta disciplina.</t>
        </r>
      </text>
    </comment>
    <comment ref="B1205" authorId="0" shapeId="0" xr:uid="{00000000-0006-0000-0600-00004C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5" authorId="0" shapeId="0" xr:uid="{00000000-0006-0000-0600-00004D080000}">
      <text>
        <r>
          <rPr>
            <sz val="9"/>
            <color indexed="81"/>
            <rFont val="Tahoma"/>
            <family val="2"/>
          </rPr>
          <t>Carga horária que este docente UFPE irá ministrar nesta disciplina.</t>
        </r>
      </text>
    </comment>
    <comment ref="J1205" authorId="0" shapeId="0" xr:uid="{00000000-0006-0000-0600-00004E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5" authorId="0" shapeId="0" xr:uid="{00000000-0006-0000-0600-00004F080000}">
      <text>
        <r>
          <rPr>
            <sz val="9"/>
            <color indexed="81"/>
            <rFont val="Tahoma"/>
            <family val="2"/>
          </rPr>
          <t>Carga horária que este docente Externo irá ministrar nesta disciplina.</t>
        </r>
      </text>
    </comment>
    <comment ref="B1206" authorId="0" shapeId="0" xr:uid="{00000000-0006-0000-0600-000050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6" authorId="0" shapeId="0" xr:uid="{00000000-0006-0000-0600-000051080000}">
      <text>
        <r>
          <rPr>
            <sz val="9"/>
            <color indexed="81"/>
            <rFont val="Tahoma"/>
            <family val="2"/>
          </rPr>
          <t>Carga horária que este docente UFPE irá ministrar nesta disciplina.</t>
        </r>
      </text>
    </comment>
    <comment ref="J1206" authorId="0" shapeId="0" xr:uid="{00000000-0006-0000-0600-000052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6" authorId="0" shapeId="0" xr:uid="{00000000-0006-0000-0600-000053080000}">
      <text>
        <r>
          <rPr>
            <sz val="9"/>
            <color indexed="81"/>
            <rFont val="Tahoma"/>
            <family val="2"/>
          </rPr>
          <t>Carga horária que este docente Externo irá ministrar nesta disciplina.</t>
        </r>
      </text>
    </comment>
    <comment ref="B1207" authorId="0" shapeId="0" xr:uid="{00000000-0006-0000-0600-000054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7" authorId="0" shapeId="0" xr:uid="{00000000-0006-0000-0600-000055080000}">
      <text>
        <r>
          <rPr>
            <sz val="9"/>
            <color indexed="81"/>
            <rFont val="Tahoma"/>
            <family val="2"/>
          </rPr>
          <t>Carga horária que este docente UFPE irá ministrar nesta disciplina.</t>
        </r>
      </text>
    </comment>
    <comment ref="J1207" authorId="0" shapeId="0" xr:uid="{00000000-0006-0000-0600-000056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7" authorId="0" shapeId="0" xr:uid="{00000000-0006-0000-0600-000057080000}">
      <text>
        <r>
          <rPr>
            <sz val="9"/>
            <color indexed="81"/>
            <rFont val="Tahoma"/>
            <family val="2"/>
          </rPr>
          <t>Carga horária que este docente Externo irá ministrar nesta disciplina.</t>
        </r>
      </text>
    </comment>
    <comment ref="B1208" authorId="0" shapeId="0" xr:uid="{00000000-0006-0000-0600-000058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8" authorId="0" shapeId="0" xr:uid="{00000000-0006-0000-0600-000059080000}">
      <text>
        <r>
          <rPr>
            <sz val="9"/>
            <color indexed="81"/>
            <rFont val="Tahoma"/>
            <family val="2"/>
          </rPr>
          <t>Carga horária que este docente UFPE irá ministrar nesta disciplina.</t>
        </r>
      </text>
    </comment>
    <comment ref="J1208" authorId="0" shapeId="0" xr:uid="{00000000-0006-0000-0600-00005A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8" authorId="0" shapeId="0" xr:uid="{00000000-0006-0000-0600-00005B080000}">
      <text>
        <r>
          <rPr>
            <sz val="9"/>
            <color indexed="81"/>
            <rFont val="Tahoma"/>
            <family val="2"/>
          </rPr>
          <t>Carga horária que este docente Externo irá ministrar nesta disciplina.</t>
        </r>
      </text>
    </comment>
    <comment ref="B1209" authorId="0" shapeId="0" xr:uid="{00000000-0006-0000-0600-00005C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09" authorId="0" shapeId="0" xr:uid="{00000000-0006-0000-0600-00005D080000}">
      <text>
        <r>
          <rPr>
            <sz val="9"/>
            <color indexed="81"/>
            <rFont val="Tahoma"/>
            <family val="2"/>
          </rPr>
          <t>Carga horária que este docente UFPE irá ministrar nesta disciplina.</t>
        </r>
      </text>
    </comment>
    <comment ref="J1209" authorId="0" shapeId="0" xr:uid="{00000000-0006-0000-0600-00005E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09" authorId="0" shapeId="0" xr:uid="{00000000-0006-0000-0600-00005F080000}">
      <text>
        <r>
          <rPr>
            <sz val="9"/>
            <color indexed="81"/>
            <rFont val="Tahoma"/>
            <family val="2"/>
          </rPr>
          <t>Carga horária que este docente Externo irá ministrar nesta disciplina.</t>
        </r>
      </text>
    </comment>
    <comment ref="B1210" authorId="0" shapeId="0" xr:uid="{00000000-0006-0000-0600-000060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10" authorId="0" shapeId="0" xr:uid="{00000000-0006-0000-0600-000061080000}">
      <text>
        <r>
          <rPr>
            <sz val="9"/>
            <color indexed="81"/>
            <rFont val="Tahoma"/>
            <family val="2"/>
          </rPr>
          <t>Carga horária que este docente UFPE irá ministrar nesta disciplina.</t>
        </r>
      </text>
    </comment>
    <comment ref="J1210" authorId="0" shapeId="0" xr:uid="{00000000-0006-0000-0600-000062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10" authorId="0" shapeId="0" xr:uid="{00000000-0006-0000-0600-000063080000}">
      <text>
        <r>
          <rPr>
            <sz val="9"/>
            <color indexed="81"/>
            <rFont val="Tahoma"/>
            <family val="2"/>
          </rPr>
          <t>Carga horária que este docente Externo irá ministrar nesta disciplina.</t>
        </r>
      </text>
    </comment>
    <comment ref="B1211" authorId="0" shapeId="0" xr:uid="{00000000-0006-0000-0600-000064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11" authorId="0" shapeId="0" xr:uid="{00000000-0006-0000-0600-000065080000}">
      <text>
        <r>
          <rPr>
            <sz val="9"/>
            <color indexed="81"/>
            <rFont val="Tahoma"/>
            <family val="2"/>
          </rPr>
          <t>Carga horária que este docente UFPE irá ministrar nesta disciplina.</t>
        </r>
      </text>
    </comment>
    <comment ref="J1211" authorId="0" shapeId="0" xr:uid="{00000000-0006-0000-0600-000066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11" authorId="0" shapeId="0" xr:uid="{00000000-0006-0000-0600-000067080000}">
      <text>
        <r>
          <rPr>
            <sz val="9"/>
            <color indexed="81"/>
            <rFont val="Tahoma"/>
            <family val="2"/>
          </rPr>
          <t>Carga horária que este docente Externo irá ministrar nesta disciplina.</t>
        </r>
      </text>
    </comment>
    <comment ref="F1216" authorId="0" shapeId="0" xr:uid="{00000000-0006-0000-0600-000068080000}">
      <text>
        <r>
          <rPr>
            <b/>
            <sz val="9"/>
            <color indexed="81"/>
            <rFont val="Tahoma"/>
            <family val="2"/>
          </rPr>
          <t>A carga horária da disciplina é a soma das cargas horárias de cada docente desta disciplina</t>
        </r>
      </text>
    </comment>
    <comment ref="F1217" authorId="0" shapeId="0" xr:uid="{00000000-0006-0000-0600-000069080000}">
      <text>
        <r>
          <rPr>
            <b/>
            <sz val="9"/>
            <color indexed="81"/>
            <rFont val="Tahoma"/>
            <family val="2"/>
          </rPr>
          <t>Crédito = Carga horária / 15</t>
        </r>
      </text>
    </comment>
    <comment ref="C1220" authorId="0" shapeId="0" xr:uid="{00000000-0006-0000-0600-00006A080000}">
      <text>
        <r>
          <rPr>
            <sz val="9"/>
            <color indexed="81"/>
            <rFont val="Segoe UI"/>
            <family val="2"/>
          </rPr>
          <t>O 1o mês do curso será considerado como sendo o mês de assinatura do convênio.</t>
        </r>
      </text>
    </comment>
    <comment ref="B1226" authorId="0" shapeId="0" xr:uid="{00000000-0006-0000-0600-00006B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26" authorId="0" shapeId="0" xr:uid="{00000000-0006-0000-0600-00006C080000}">
      <text>
        <r>
          <rPr>
            <sz val="9"/>
            <color indexed="81"/>
            <rFont val="Tahoma"/>
            <family val="2"/>
          </rPr>
          <t>Carga horária que este docente UFPE irá ministrar nesta disciplina.</t>
        </r>
      </text>
    </comment>
    <comment ref="J1226" authorId="0" shapeId="0" xr:uid="{00000000-0006-0000-0600-00006D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26" authorId="0" shapeId="0" xr:uid="{00000000-0006-0000-0600-00006E080000}">
      <text>
        <r>
          <rPr>
            <sz val="9"/>
            <color indexed="81"/>
            <rFont val="Tahoma"/>
            <family val="2"/>
          </rPr>
          <t>Carga horária que este docente Externo irá ministrar nesta disciplina.</t>
        </r>
      </text>
    </comment>
    <comment ref="B1227" authorId="0" shapeId="0" xr:uid="{00000000-0006-0000-0600-00006F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27" authorId="0" shapeId="0" xr:uid="{00000000-0006-0000-0600-000070080000}">
      <text>
        <r>
          <rPr>
            <sz val="9"/>
            <color indexed="81"/>
            <rFont val="Tahoma"/>
            <family val="2"/>
          </rPr>
          <t>Carga horária que este docente UFPE irá ministrar nesta disciplina.</t>
        </r>
      </text>
    </comment>
    <comment ref="J1227" authorId="0" shapeId="0" xr:uid="{00000000-0006-0000-0600-000071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27" authorId="0" shapeId="0" xr:uid="{00000000-0006-0000-0600-000072080000}">
      <text>
        <r>
          <rPr>
            <sz val="9"/>
            <color indexed="81"/>
            <rFont val="Tahoma"/>
            <family val="2"/>
          </rPr>
          <t>Carga horária que este docente Externo irá ministrar nesta disciplina.</t>
        </r>
      </text>
    </comment>
    <comment ref="B1228" authorId="0" shapeId="0" xr:uid="{00000000-0006-0000-0600-000073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28" authorId="0" shapeId="0" xr:uid="{00000000-0006-0000-0600-000074080000}">
      <text>
        <r>
          <rPr>
            <sz val="9"/>
            <color indexed="81"/>
            <rFont val="Tahoma"/>
            <family val="2"/>
          </rPr>
          <t>Carga horária que este docente UFPE irá ministrar nesta disciplina.</t>
        </r>
      </text>
    </comment>
    <comment ref="J1228" authorId="0" shapeId="0" xr:uid="{00000000-0006-0000-0600-000075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28" authorId="0" shapeId="0" xr:uid="{00000000-0006-0000-0600-000076080000}">
      <text>
        <r>
          <rPr>
            <sz val="9"/>
            <color indexed="81"/>
            <rFont val="Tahoma"/>
            <family val="2"/>
          </rPr>
          <t>Carga horária que este docente Externo irá ministrar nesta disciplina.</t>
        </r>
      </text>
    </comment>
    <comment ref="B1229" authorId="0" shapeId="0" xr:uid="{00000000-0006-0000-0600-000077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29" authorId="0" shapeId="0" xr:uid="{00000000-0006-0000-0600-000078080000}">
      <text>
        <r>
          <rPr>
            <sz val="9"/>
            <color indexed="81"/>
            <rFont val="Tahoma"/>
            <family val="2"/>
          </rPr>
          <t>Carga horária que este docente UFPE irá ministrar nesta disciplina.</t>
        </r>
      </text>
    </comment>
    <comment ref="J1229" authorId="0" shapeId="0" xr:uid="{00000000-0006-0000-0600-000079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29" authorId="0" shapeId="0" xr:uid="{00000000-0006-0000-0600-00007A080000}">
      <text>
        <r>
          <rPr>
            <sz val="9"/>
            <color indexed="81"/>
            <rFont val="Tahoma"/>
            <family val="2"/>
          </rPr>
          <t>Carga horária que este docente Externo irá ministrar nesta disciplina.</t>
        </r>
      </text>
    </comment>
    <comment ref="B1230" authorId="0" shapeId="0" xr:uid="{00000000-0006-0000-0600-00007B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0" authorId="0" shapeId="0" xr:uid="{00000000-0006-0000-0600-00007C080000}">
      <text>
        <r>
          <rPr>
            <sz val="9"/>
            <color indexed="81"/>
            <rFont val="Tahoma"/>
            <family val="2"/>
          </rPr>
          <t>Carga horária que este docente UFPE irá ministrar nesta disciplina.</t>
        </r>
      </text>
    </comment>
    <comment ref="J1230" authorId="0" shapeId="0" xr:uid="{00000000-0006-0000-0600-00007D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0" authorId="0" shapeId="0" xr:uid="{00000000-0006-0000-0600-00007E080000}">
      <text>
        <r>
          <rPr>
            <sz val="9"/>
            <color indexed="81"/>
            <rFont val="Tahoma"/>
            <family val="2"/>
          </rPr>
          <t>Carga horária que este docente Externo irá ministrar nesta disciplina.</t>
        </r>
      </text>
    </comment>
    <comment ref="B1231" authorId="0" shapeId="0" xr:uid="{00000000-0006-0000-0600-00007F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1" authorId="0" shapeId="0" xr:uid="{00000000-0006-0000-0600-000080080000}">
      <text>
        <r>
          <rPr>
            <sz val="9"/>
            <color indexed="81"/>
            <rFont val="Tahoma"/>
            <family val="2"/>
          </rPr>
          <t>Carga horária que este docente UFPE irá ministrar nesta disciplina.</t>
        </r>
      </text>
    </comment>
    <comment ref="J1231" authorId="0" shapeId="0" xr:uid="{00000000-0006-0000-0600-000081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1" authorId="0" shapeId="0" xr:uid="{00000000-0006-0000-0600-000082080000}">
      <text>
        <r>
          <rPr>
            <sz val="9"/>
            <color indexed="81"/>
            <rFont val="Tahoma"/>
            <family val="2"/>
          </rPr>
          <t>Carga horária que este docente Externo irá ministrar nesta disciplina.</t>
        </r>
      </text>
    </comment>
    <comment ref="B1232" authorId="0" shapeId="0" xr:uid="{00000000-0006-0000-0600-000083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2" authorId="0" shapeId="0" xr:uid="{00000000-0006-0000-0600-000084080000}">
      <text>
        <r>
          <rPr>
            <sz val="9"/>
            <color indexed="81"/>
            <rFont val="Tahoma"/>
            <family val="2"/>
          </rPr>
          <t>Carga horária que este docente UFPE irá ministrar nesta disciplina.</t>
        </r>
      </text>
    </comment>
    <comment ref="J1232" authorId="0" shapeId="0" xr:uid="{00000000-0006-0000-0600-000085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2" authorId="0" shapeId="0" xr:uid="{00000000-0006-0000-0600-000086080000}">
      <text>
        <r>
          <rPr>
            <sz val="9"/>
            <color indexed="81"/>
            <rFont val="Tahoma"/>
            <family val="2"/>
          </rPr>
          <t>Carga horária que este docente Externo irá ministrar nesta disciplina.</t>
        </r>
      </text>
    </comment>
    <comment ref="B1233" authorId="0" shapeId="0" xr:uid="{00000000-0006-0000-0600-000087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3" authorId="0" shapeId="0" xr:uid="{00000000-0006-0000-0600-000088080000}">
      <text>
        <r>
          <rPr>
            <sz val="9"/>
            <color indexed="81"/>
            <rFont val="Tahoma"/>
            <family val="2"/>
          </rPr>
          <t>Carga horária que este docente UFPE irá ministrar nesta disciplina.</t>
        </r>
      </text>
    </comment>
    <comment ref="J1233" authorId="0" shapeId="0" xr:uid="{00000000-0006-0000-0600-000089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3" authorId="0" shapeId="0" xr:uid="{00000000-0006-0000-0600-00008A080000}">
      <text>
        <r>
          <rPr>
            <sz val="9"/>
            <color indexed="81"/>
            <rFont val="Tahoma"/>
            <family val="2"/>
          </rPr>
          <t>Carga horária que este docente Externo irá ministrar nesta disciplina.</t>
        </r>
      </text>
    </comment>
    <comment ref="B1234" authorId="0" shapeId="0" xr:uid="{00000000-0006-0000-0600-00008B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4" authorId="0" shapeId="0" xr:uid="{00000000-0006-0000-0600-00008C080000}">
      <text>
        <r>
          <rPr>
            <sz val="9"/>
            <color indexed="81"/>
            <rFont val="Tahoma"/>
            <family val="2"/>
          </rPr>
          <t>Carga horária que este docente UFPE irá ministrar nesta disciplina.</t>
        </r>
      </text>
    </comment>
    <comment ref="J1234" authorId="0" shapeId="0" xr:uid="{00000000-0006-0000-0600-00008D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4" authorId="0" shapeId="0" xr:uid="{00000000-0006-0000-0600-00008E080000}">
      <text>
        <r>
          <rPr>
            <sz val="9"/>
            <color indexed="81"/>
            <rFont val="Tahoma"/>
            <family val="2"/>
          </rPr>
          <t>Carga horária que este docente Externo irá ministrar nesta disciplina.</t>
        </r>
      </text>
    </comment>
    <comment ref="B1235" authorId="0" shapeId="0" xr:uid="{00000000-0006-0000-0600-00008F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35" authorId="0" shapeId="0" xr:uid="{00000000-0006-0000-0600-000090080000}">
      <text>
        <r>
          <rPr>
            <sz val="9"/>
            <color indexed="81"/>
            <rFont val="Tahoma"/>
            <family val="2"/>
          </rPr>
          <t>Carga horária que este docente UFPE irá ministrar nesta disciplina.</t>
        </r>
      </text>
    </comment>
    <comment ref="J1235" authorId="0" shapeId="0" xr:uid="{00000000-0006-0000-0600-000091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35" authorId="0" shapeId="0" xr:uid="{00000000-0006-0000-0600-000092080000}">
      <text>
        <r>
          <rPr>
            <sz val="9"/>
            <color indexed="81"/>
            <rFont val="Tahoma"/>
            <family val="2"/>
          </rPr>
          <t>Carga horária que este docente Externo irá ministrar nesta disciplina.</t>
        </r>
      </text>
    </comment>
    <comment ref="F1240" authorId="0" shapeId="0" xr:uid="{00000000-0006-0000-0600-000093080000}">
      <text>
        <r>
          <rPr>
            <b/>
            <sz val="9"/>
            <color indexed="81"/>
            <rFont val="Tahoma"/>
            <family val="2"/>
          </rPr>
          <t>A carga horária da disciplina é a soma das cargas horárias de cada docente desta disciplina</t>
        </r>
      </text>
    </comment>
    <comment ref="F1241" authorId="0" shapeId="0" xr:uid="{00000000-0006-0000-0600-000094080000}">
      <text>
        <r>
          <rPr>
            <b/>
            <sz val="9"/>
            <color indexed="81"/>
            <rFont val="Tahoma"/>
            <family val="2"/>
          </rPr>
          <t>Crédito = Carga horária / 15</t>
        </r>
      </text>
    </comment>
    <comment ref="C1244" authorId="0" shapeId="0" xr:uid="{00000000-0006-0000-0600-000095080000}">
      <text>
        <r>
          <rPr>
            <sz val="9"/>
            <color indexed="81"/>
            <rFont val="Segoe UI"/>
            <family val="2"/>
          </rPr>
          <t>O 1o mês do curso será considerado como sendo o mês de assinatura do convênio.</t>
        </r>
      </text>
    </comment>
    <comment ref="B1250" authorId="0" shapeId="0" xr:uid="{00000000-0006-0000-0600-000096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0" authorId="0" shapeId="0" xr:uid="{00000000-0006-0000-0600-000097080000}">
      <text>
        <r>
          <rPr>
            <sz val="9"/>
            <color indexed="81"/>
            <rFont val="Tahoma"/>
            <family val="2"/>
          </rPr>
          <t>Carga horária que este docente UFPE irá ministrar nesta disciplina.</t>
        </r>
      </text>
    </comment>
    <comment ref="J1250" authorId="0" shapeId="0" xr:uid="{00000000-0006-0000-0600-000098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0" authorId="0" shapeId="0" xr:uid="{00000000-0006-0000-0600-000099080000}">
      <text>
        <r>
          <rPr>
            <sz val="9"/>
            <color indexed="81"/>
            <rFont val="Tahoma"/>
            <family val="2"/>
          </rPr>
          <t>Carga horária que este docente Externo irá ministrar nesta disciplina.</t>
        </r>
      </text>
    </comment>
    <comment ref="B1251" authorId="0" shapeId="0" xr:uid="{00000000-0006-0000-0600-00009A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1" authorId="0" shapeId="0" xr:uid="{00000000-0006-0000-0600-00009B080000}">
      <text>
        <r>
          <rPr>
            <sz val="9"/>
            <color indexed="81"/>
            <rFont val="Tahoma"/>
            <family val="2"/>
          </rPr>
          <t>Carga horária que este docente UFPE irá ministrar nesta disciplina.</t>
        </r>
      </text>
    </comment>
    <comment ref="J1251" authorId="0" shapeId="0" xr:uid="{00000000-0006-0000-0600-00009C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1" authorId="0" shapeId="0" xr:uid="{00000000-0006-0000-0600-00009D080000}">
      <text>
        <r>
          <rPr>
            <sz val="9"/>
            <color indexed="81"/>
            <rFont val="Tahoma"/>
            <family val="2"/>
          </rPr>
          <t>Carga horária que este docente Externo irá ministrar nesta disciplina.</t>
        </r>
      </text>
    </comment>
    <comment ref="B1252" authorId="0" shapeId="0" xr:uid="{00000000-0006-0000-0600-00009E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2" authorId="0" shapeId="0" xr:uid="{00000000-0006-0000-0600-00009F080000}">
      <text>
        <r>
          <rPr>
            <sz val="9"/>
            <color indexed="81"/>
            <rFont val="Tahoma"/>
            <family val="2"/>
          </rPr>
          <t>Carga horária que este docente UFPE irá ministrar nesta disciplina.</t>
        </r>
      </text>
    </comment>
    <comment ref="J1252" authorId="0" shapeId="0" xr:uid="{00000000-0006-0000-0600-0000A0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2" authorId="0" shapeId="0" xr:uid="{00000000-0006-0000-0600-0000A1080000}">
      <text>
        <r>
          <rPr>
            <sz val="9"/>
            <color indexed="81"/>
            <rFont val="Tahoma"/>
            <family val="2"/>
          </rPr>
          <t>Carga horária que este docente Externo irá ministrar nesta disciplina.</t>
        </r>
      </text>
    </comment>
    <comment ref="B1253" authorId="0" shapeId="0" xr:uid="{00000000-0006-0000-0600-0000A2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3" authorId="0" shapeId="0" xr:uid="{00000000-0006-0000-0600-0000A3080000}">
      <text>
        <r>
          <rPr>
            <sz val="9"/>
            <color indexed="81"/>
            <rFont val="Tahoma"/>
            <family val="2"/>
          </rPr>
          <t>Carga horária que este docente UFPE irá ministrar nesta disciplina.</t>
        </r>
      </text>
    </comment>
    <comment ref="J1253" authorId="0" shapeId="0" xr:uid="{00000000-0006-0000-0600-0000A4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3" authorId="0" shapeId="0" xr:uid="{00000000-0006-0000-0600-0000A5080000}">
      <text>
        <r>
          <rPr>
            <sz val="9"/>
            <color indexed="81"/>
            <rFont val="Tahoma"/>
            <family val="2"/>
          </rPr>
          <t>Carga horária que este docente Externo irá ministrar nesta disciplina.</t>
        </r>
      </text>
    </comment>
    <comment ref="B1254" authorId="0" shapeId="0" xr:uid="{00000000-0006-0000-0600-0000A6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4" authorId="0" shapeId="0" xr:uid="{00000000-0006-0000-0600-0000A7080000}">
      <text>
        <r>
          <rPr>
            <sz val="9"/>
            <color indexed="81"/>
            <rFont val="Tahoma"/>
            <family val="2"/>
          </rPr>
          <t>Carga horária que este docente UFPE irá ministrar nesta disciplina.</t>
        </r>
      </text>
    </comment>
    <comment ref="J1254" authorId="0" shapeId="0" xr:uid="{00000000-0006-0000-0600-0000A8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4" authorId="0" shapeId="0" xr:uid="{00000000-0006-0000-0600-0000A9080000}">
      <text>
        <r>
          <rPr>
            <sz val="9"/>
            <color indexed="81"/>
            <rFont val="Tahoma"/>
            <family val="2"/>
          </rPr>
          <t>Carga horária que este docente Externo irá ministrar nesta disciplina.</t>
        </r>
      </text>
    </comment>
    <comment ref="B1255" authorId="0" shapeId="0" xr:uid="{00000000-0006-0000-0600-0000AA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5" authorId="0" shapeId="0" xr:uid="{00000000-0006-0000-0600-0000AB080000}">
      <text>
        <r>
          <rPr>
            <sz val="9"/>
            <color indexed="81"/>
            <rFont val="Tahoma"/>
            <family val="2"/>
          </rPr>
          <t>Carga horária que este docente UFPE irá ministrar nesta disciplina.</t>
        </r>
      </text>
    </comment>
    <comment ref="J1255" authorId="0" shapeId="0" xr:uid="{00000000-0006-0000-0600-0000AC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5" authorId="0" shapeId="0" xr:uid="{00000000-0006-0000-0600-0000AD080000}">
      <text>
        <r>
          <rPr>
            <sz val="9"/>
            <color indexed="81"/>
            <rFont val="Tahoma"/>
            <family val="2"/>
          </rPr>
          <t>Carga horária que este docente Externo irá ministrar nesta disciplina.</t>
        </r>
      </text>
    </comment>
    <comment ref="B1256" authorId="0" shapeId="0" xr:uid="{00000000-0006-0000-0600-0000AE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6" authorId="0" shapeId="0" xr:uid="{00000000-0006-0000-0600-0000AF080000}">
      <text>
        <r>
          <rPr>
            <sz val="9"/>
            <color indexed="81"/>
            <rFont val="Tahoma"/>
            <family val="2"/>
          </rPr>
          <t>Carga horária que este docente UFPE irá ministrar nesta disciplina.</t>
        </r>
      </text>
    </comment>
    <comment ref="J1256" authorId="0" shapeId="0" xr:uid="{00000000-0006-0000-0600-0000B0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6" authorId="0" shapeId="0" xr:uid="{00000000-0006-0000-0600-0000B1080000}">
      <text>
        <r>
          <rPr>
            <sz val="9"/>
            <color indexed="81"/>
            <rFont val="Tahoma"/>
            <family val="2"/>
          </rPr>
          <t>Carga horária que este docente Externo irá ministrar nesta disciplina.</t>
        </r>
      </text>
    </comment>
    <comment ref="B1257" authorId="0" shapeId="0" xr:uid="{00000000-0006-0000-0600-0000B2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7" authorId="0" shapeId="0" xr:uid="{00000000-0006-0000-0600-0000B3080000}">
      <text>
        <r>
          <rPr>
            <sz val="9"/>
            <color indexed="81"/>
            <rFont val="Tahoma"/>
            <family val="2"/>
          </rPr>
          <t>Carga horária que este docente UFPE irá ministrar nesta disciplina.</t>
        </r>
      </text>
    </comment>
    <comment ref="J1257" authorId="0" shapeId="0" xr:uid="{00000000-0006-0000-0600-0000B4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7" authorId="0" shapeId="0" xr:uid="{00000000-0006-0000-0600-0000B5080000}">
      <text>
        <r>
          <rPr>
            <sz val="9"/>
            <color indexed="81"/>
            <rFont val="Tahoma"/>
            <family val="2"/>
          </rPr>
          <t>Carga horária que este docente Externo irá ministrar nesta disciplina.</t>
        </r>
      </text>
    </comment>
    <comment ref="B1258" authorId="0" shapeId="0" xr:uid="{00000000-0006-0000-0600-0000B6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8" authorId="0" shapeId="0" xr:uid="{00000000-0006-0000-0600-0000B7080000}">
      <text>
        <r>
          <rPr>
            <sz val="9"/>
            <color indexed="81"/>
            <rFont val="Tahoma"/>
            <family val="2"/>
          </rPr>
          <t>Carga horária que este docente UFPE irá ministrar nesta disciplina.</t>
        </r>
      </text>
    </comment>
    <comment ref="J1258" authorId="0" shapeId="0" xr:uid="{00000000-0006-0000-0600-0000B8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8" authorId="0" shapeId="0" xr:uid="{00000000-0006-0000-0600-0000B9080000}">
      <text>
        <r>
          <rPr>
            <sz val="9"/>
            <color indexed="81"/>
            <rFont val="Tahoma"/>
            <family val="2"/>
          </rPr>
          <t>Carga horária que este docente Externo irá ministrar nesta disciplina.</t>
        </r>
      </text>
    </comment>
    <comment ref="B1259" authorId="0" shapeId="0" xr:uid="{00000000-0006-0000-0600-0000BA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59" authorId="0" shapeId="0" xr:uid="{00000000-0006-0000-0600-0000BB080000}">
      <text>
        <r>
          <rPr>
            <sz val="9"/>
            <color indexed="81"/>
            <rFont val="Tahoma"/>
            <family val="2"/>
          </rPr>
          <t>Carga horária que este docente UFPE irá ministrar nesta disciplina.</t>
        </r>
      </text>
    </comment>
    <comment ref="J1259" authorId="0" shapeId="0" xr:uid="{00000000-0006-0000-0600-0000BC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59" authorId="0" shapeId="0" xr:uid="{00000000-0006-0000-0600-0000BD080000}">
      <text>
        <r>
          <rPr>
            <sz val="9"/>
            <color indexed="81"/>
            <rFont val="Tahoma"/>
            <family val="2"/>
          </rPr>
          <t>Carga horária que este docente Externo irá ministrar nesta disciplina.</t>
        </r>
      </text>
    </comment>
    <comment ref="F1264" authorId="0" shapeId="0" xr:uid="{00000000-0006-0000-0600-0000BE080000}">
      <text>
        <r>
          <rPr>
            <b/>
            <sz val="9"/>
            <color indexed="81"/>
            <rFont val="Tahoma"/>
            <family val="2"/>
          </rPr>
          <t>A carga horária da disciplina é a soma das cargas horárias de cada docente desta disciplina</t>
        </r>
      </text>
    </comment>
    <comment ref="F1265" authorId="0" shapeId="0" xr:uid="{00000000-0006-0000-0600-0000BF080000}">
      <text>
        <r>
          <rPr>
            <b/>
            <sz val="9"/>
            <color indexed="81"/>
            <rFont val="Tahoma"/>
            <family val="2"/>
          </rPr>
          <t>Crédito = Carga horária / 15</t>
        </r>
      </text>
    </comment>
    <comment ref="C1268" authorId="0" shapeId="0" xr:uid="{00000000-0006-0000-0600-0000C0080000}">
      <text>
        <r>
          <rPr>
            <sz val="9"/>
            <color indexed="81"/>
            <rFont val="Segoe UI"/>
            <family val="2"/>
          </rPr>
          <t>O 1o mês do curso será considerado como sendo o mês de assinatura do convênio.</t>
        </r>
      </text>
    </comment>
    <comment ref="B1274" authorId="0" shapeId="0" xr:uid="{00000000-0006-0000-0600-0000C1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4" authorId="0" shapeId="0" xr:uid="{00000000-0006-0000-0600-0000C2080000}">
      <text>
        <r>
          <rPr>
            <sz val="9"/>
            <color indexed="81"/>
            <rFont val="Tahoma"/>
            <family val="2"/>
          </rPr>
          <t>Carga horária que este docente UFPE irá ministrar nesta disciplina.</t>
        </r>
      </text>
    </comment>
    <comment ref="J1274" authorId="0" shapeId="0" xr:uid="{00000000-0006-0000-0600-0000C3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4" authorId="0" shapeId="0" xr:uid="{00000000-0006-0000-0600-0000C4080000}">
      <text>
        <r>
          <rPr>
            <sz val="9"/>
            <color indexed="81"/>
            <rFont val="Tahoma"/>
            <family val="2"/>
          </rPr>
          <t>Carga horária que este docente Externo irá ministrar nesta disciplina.</t>
        </r>
      </text>
    </comment>
    <comment ref="B1275" authorId="0" shapeId="0" xr:uid="{00000000-0006-0000-0600-0000C5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5" authorId="0" shapeId="0" xr:uid="{00000000-0006-0000-0600-0000C6080000}">
      <text>
        <r>
          <rPr>
            <sz val="9"/>
            <color indexed="81"/>
            <rFont val="Tahoma"/>
            <family val="2"/>
          </rPr>
          <t>Carga horária que este docente UFPE irá ministrar nesta disciplina.</t>
        </r>
      </text>
    </comment>
    <comment ref="J1275" authorId="0" shapeId="0" xr:uid="{00000000-0006-0000-0600-0000C7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5" authorId="0" shapeId="0" xr:uid="{00000000-0006-0000-0600-0000C8080000}">
      <text>
        <r>
          <rPr>
            <sz val="9"/>
            <color indexed="81"/>
            <rFont val="Tahoma"/>
            <family val="2"/>
          </rPr>
          <t>Carga horária que este docente Externo irá ministrar nesta disciplina.</t>
        </r>
      </text>
    </comment>
    <comment ref="B1276" authorId="0" shapeId="0" xr:uid="{00000000-0006-0000-0600-0000C9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6" authorId="0" shapeId="0" xr:uid="{00000000-0006-0000-0600-0000CA080000}">
      <text>
        <r>
          <rPr>
            <sz val="9"/>
            <color indexed="81"/>
            <rFont val="Tahoma"/>
            <family val="2"/>
          </rPr>
          <t>Carga horária que este docente UFPE irá ministrar nesta disciplina.</t>
        </r>
      </text>
    </comment>
    <comment ref="J1276" authorId="0" shapeId="0" xr:uid="{00000000-0006-0000-0600-0000CB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6" authorId="0" shapeId="0" xr:uid="{00000000-0006-0000-0600-0000CC080000}">
      <text>
        <r>
          <rPr>
            <sz val="9"/>
            <color indexed="81"/>
            <rFont val="Tahoma"/>
            <family val="2"/>
          </rPr>
          <t>Carga horária que este docente Externo irá ministrar nesta disciplina.</t>
        </r>
      </text>
    </comment>
    <comment ref="B1277" authorId="0" shapeId="0" xr:uid="{00000000-0006-0000-0600-0000CD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7" authorId="0" shapeId="0" xr:uid="{00000000-0006-0000-0600-0000CE080000}">
      <text>
        <r>
          <rPr>
            <sz val="9"/>
            <color indexed="81"/>
            <rFont val="Tahoma"/>
            <family val="2"/>
          </rPr>
          <t>Carga horária que este docente UFPE irá ministrar nesta disciplina.</t>
        </r>
      </text>
    </comment>
    <comment ref="J1277" authorId="0" shapeId="0" xr:uid="{00000000-0006-0000-0600-0000CF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7" authorId="0" shapeId="0" xr:uid="{00000000-0006-0000-0600-0000D0080000}">
      <text>
        <r>
          <rPr>
            <sz val="9"/>
            <color indexed="81"/>
            <rFont val="Tahoma"/>
            <family val="2"/>
          </rPr>
          <t>Carga horária que este docente Externo irá ministrar nesta disciplina.</t>
        </r>
      </text>
    </comment>
    <comment ref="B1278" authorId="0" shapeId="0" xr:uid="{00000000-0006-0000-0600-0000D1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8" authorId="0" shapeId="0" xr:uid="{00000000-0006-0000-0600-0000D2080000}">
      <text>
        <r>
          <rPr>
            <sz val="9"/>
            <color indexed="81"/>
            <rFont val="Tahoma"/>
            <family val="2"/>
          </rPr>
          <t>Carga horária que este docente UFPE irá ministrar nesta disciplina.</t>
        </r>
      </text>
    </comment>
    <comment ref="J1278" authorId="0" shapeId="0" xr:uid="{00000000-0006-0000-0600-0000D3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8" authorId="0" shapeId="0" xr:uid="{00000000-0006-0000-0600-0000D4080000}">
      <text>
        <r>
          <rPr>
            <sz val="9"/>
            <color indexed="81"/>
            <rFont val="Tahoma"/>
            <family val="2"/>
          </rPr>
          <t>Carga horária que este docente Externo irá ministrar nesta disciplina.</t>
        </r>
      </text>
    </comment>
    <comment ref="B1279" authorId="0" shapeId="0" xr:uid="{00000000-0006-0000-0600-0000D5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79" authorId="0" shapeId="0" xr:uid="{00000000-0006-0000-0600-0000D6080000}">
      <text>
        <r>
          <rPr>
            <sz val="9"/>
            <color indexed="81"/>
            <rFont val="Tahoma"/>
            <family val="2"/>
          </rPr>
          <t>Carga horária que este docente UFPE irá ministrar nesta disciplina.</t>
        </r>
      </text>
    </comment>
    <comment ref="J1279" authorId="0" shapeId="0" xr:uid="{00000000-0006-0000-0600-0000D7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79" authorId="0" shapeId="0" xr:uid="{00000000-0006-0000-0600-0000D8080000}">
      <text>
        <r>
          <rPr>
            <sz val="9"/>
            <color indexed="81"/>
            <rFont val="Tahoma"/>
            <family val="2"/>
          </rPr>
          <t>Carga horária que este docente Externo irá ministrar nesta disciplina.</t>
        </r>
      </text>
    </comment>
    <comment ref="B1280" authorId="0" shapeId="0" xr:uid="{00000000-0006-0000-0600-0000D9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80" authorId="0" shapeId="0" xr:uid="{00000000-0006-0000-0600-0000DA080000}">
      <text>
        <r>
          <rPr>
            <sz val="9"/>
            <color indexed="81"/>
            <rFont val="Tahoma"/>
            <family val="2"/>
          </rPr>
          <t>Carga horária que este docente UFPE irá ministrar nesta disciplina.</t>
        </r>
      </text>
    </comment>
    <comment ref="J1280" authorId="0" shapeId="0" xr:uid="{00000000-0006-0000-0600-0000DB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80" authorId="0" shapeId="0" xr:uid="{00000000-0006-0000-0600-0000DC080000}">
      <text>
        <r>
          <rPr>
            <sz val="9"/>
            <color indexed="81"/>
            <rFont val="Tahoma"/>
            <family val="2"/>
          </rPr>
          <t>Carga horária que este docente Externo irá ministrar nesta disciplina.</t>
        </r>
      </text>
    </comment>
    <comment ref="B1281" authorId="0" shapeId="0" xr:uid="{00000000-0006-0000-0600-0000DD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81" authorId="0" shapeId="0" xr:uid="{00000000-0006-0000-0600-0000DE080000}">
      <text>
        <r>
          <rPr>
            <sz val="9"/>
            <color indexed="81"/>
            <rFont val="Tahoma"/>
            <family val="2"/>
          </rPr>
          <t>Carga horária que este docente UFPE irá ministrar nesta disciplina.</t>
        </r>
      </text>
    </comment>
    <comment ref="J1281" authorId="0" shapeId="0" xr:uid="{00000000-0006-0000-0600-0000DF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81" authorId="0" shapeId="0" xr:uid="{00000000-0006-0000-0600-0000E0080000}">
      <text>
        <r>
          <rPr>
            <sz val="9"/>
            <color indexed="81"/>
            <rFont val="Tahoma"/>
            <family val="2"/>
          </rPr>
          <t>Carga horária que este docente Externo irá ministrar nesta disciplina.</t>
        </r>
      </text>
    </comment>
    <comment ref="B1282" authorId="0" shapeId="0" xr:uid="{00000000-0006-0000-0600-0000E1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82" authorId="0" shapeId="0" xr:uid="{00000000-0006-0000-0600-0000E2080000}">
      <text>
        <r>
          <rPr>
            <sz val="9"/>
            <color indexed="81"/>
            <rFont val="Tahoma"/>
            <family val="2"/>
          </rPr>
          <t>Carga horária que este docente UFPE irá ministrar nesta disciplina.</t>
        </r>
      </text>
    </comment>
    <comment ref="J1282" authorId="0" shapeId="0" xr:uid="{00000000-0006-0000-0600-0000E3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82" authorId="0" shapeId="0" xr:uid="{00000000-0006-0000-0600-0000E4080000}">
      <text>
        <r>
          <rPr>
            <sz val="9"/>
            <color indexed="81"/>
            <rFont val="Tahoma"/>
            <family val="2"/>
          </rPr>
          <t>Carga horária que este docente Externo irá ministrar nesta disciplina.</t>
        </r>
      </text>
    </comment>
    <comment ref="B1283" authorId="0" shapeId="0" xr:uid="{00000000-0006-0000-0600-0000E5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83" authorId="0" shapeId="0" xr:uid="{00000000-0006-0000-0600-0000E6080000}">
      <text>
        <r>
          <rPr>
            <sz val="9"/>
            <color indexed="81"/>
            <rFont val="Tahoma"/>
            <family val="2"/>
          </rPr>
          <t>Carga horária que este docente UFPE irá ministrar nesta disciplina.</t>
        </r>
      </text>
    </comment>
    <comment ref="J1283" authorId="0" shapeId="0" xr:uid="{00000000-0006-0000-0600-0000E7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83" authorId="0" shapeId="0" xr:uid="{00000000-0006-0000-0600-0000E8080000}">
      <text>
        <r>
          <rPr>
            <sz val="9"/>
            <color indexed="81"/>
            <rFont val="Tahoma"/>
            <family val="2"/>
          </rPr>
          <t>Carga horária que este docente Externo irá ministrar nesta disciplina.</t>
        </r>
      </text>
    </comment>
    <comment ref="F1288" authorId="0" shapeId="0" xr:uid="{00000000-0006-0000-0600-0000E9080000}">
      <text>
        <r>
          <rPr>
            <b/>
            <sz val="9"/>
            <color indexed="81"/>
            <rFont val="Tahoma"/>
            <family val="2"/>
          </rPr>
          <t>A carga horária da disciplina é a soma das cargas horárias de cada docente desta disciplina</t>
        </r>
      </text>
    </comment>
    <comment ref="F1289" authorId="0" shapeId="0" xr:uid="{00000000-0006-0000-0600-0000EA080000}">
      <text>
        <r>
          <rPr>
            <b/>
            <sz val="9"/>
            <color indexed="81"/>
            <rFont val="Tahoma"/>
            <family val="2"/>
          </rPr>
          <t>Crédito = Carga horária / 15</t>
        </r>
      </text>
    </comment>
    <comment ref="C1292" authorId="0" shapeId="0" xr:uid="{00000000-0006-0000-0600-0000EB080000}">
      <text>
        <r>
          <rPr>
            <sz val="9"/>
            <color indexed="81"/>
            <rFont val="Segoe UI"/>
            <family val="2"/>
          </rPr>
          <t>O 1o mês do curso será considerado como sendo o mês de assinatura do convênio.</t>
        </r>
      </text>
    </comment>
    <comment ref="B1298" authorId="0" shapeId="0" xr:uid="{00000000-0006-0000-0600-0000EC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98" authorId="0" shapeId="0" xr:uid="{00000000-0006-0000-0600-0000ED080000}">
      <text>
        <r>
          <rPr>
            <sz val="9"/>
            <color indexed="81"/>
            <rFont val="Tahoma"/>
            <family val="2"/>
          </rPr>
          <t>Carga horária que este docente UFPE irá ministrar nesta disciplina.</t>
        </r>
      </text>
    </comment>
    <comment ref="J1298" authorId="0" shapeId="0" xr:uid="{00000000-0006-0000-0600-0000EE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98" authorId="0" shapeId="0" xr:uid="{00000000-0006-0000-0600-0000EF080000}">
      <text>
        <r>
          <rPr>
            <sz val="9"/>
            <color indexed="81"/>
            <rFont val="Tahoma"/>
            <family val="2"/>
          </rPr>
          <t>Carga horária que este docente Externo irá ministrar nesta disciplina.</t>
        </r>
      </text>
    </comment>
    <comment ref="B1299" authorId="0" shapeId="0" xr:uid="{00000000-0006-0000-0600-0000F0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299" authorId="0" shapeId="0" xr:uid="{00000000-0006-0000-0600-0000F1080000}">
      <text>
        <r>
          <rPr>
            <sz val="9"/>
            <color indexed="81"/>
            <rFont val="Tahoma"/>
            <family val="2"/>
          </rPr>
          <t>Carga horária que este docente UFPE irá ministrar nesta disciplina.</t>
        </r>
      </text>
    </comment>
    <comment ref="J1299" authorId="0" shapeId="0" xr:uid="{00000000-0006-0000-0600-0000F2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299" authorId="0" shapeId="0" xr:uid="{00000000-0006-0000-0600-0000F3080000}">
      <text>
        <r>
          <rPr>
            <sz val="9"/>
            <color indexed="81"/>
            <rFont val="Tahoma"/>
            <family val="2"/>
          </rPr>
          <t>Carga horária que este docente Externo irá ministrar nesta disciplina.</t>
        </r>
      </text>
    </comment>
    <comment ref="B1300" authorId="0" shapeId="0" xr:uid="{00000000-0006-0000-0600-0000F4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0" authorId="0" shapeId="0" xr:uid="{00000000-0006-0000-0600-0000F5080000}">
      <text>
        <r>
          <rPr>
            <sz val="9"/>
            <color indexed="81"/>
            <rFont val="Tahoma"/>
            <family val="2"/>
          </rPr>
          <t>Carga horária que este docente UFPE irá ministrar nesta disciplina.</t>
        </r>
      </text>
    </comment>
    <comment ref="J1300" authorId="0" shapeId="0" xr:uid="{00000000-0006-0000-0600-0000F6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0" authorId="0" shapeId="0" xr:uid="{00000000-0006-0000-0600-0000F7080000}">
      <text>
        <r>
          <rPr>
            <sz val="9"/>
            <color indexed="81"/>
            <rFont val="Tahoma"/>
            <family val="2"/>
          </rPr>
          <t>Carga horária que este docente Externo irá ministrar nesta disciplina.</t>
        </r>
      </text>
    </comment>
    <comment ref="B1301" authorId="0" shapeId="0" xr:uid="{00000000-0006-0000-0600-0000F8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1" authorId="0" shapeId="0" xr:uid="{00000000-0006-0000-0600-0000F9080000}">
      <text>
        <r>
          <rPr>
            <sz val="9"/>
            <color indexed="81"/>
            <rFont val="Tahoma"/>
            <family val="2"/>
          </rPr>
          <t>Carga horária que este docente UFPE irá ministrar nesta disciplina.</t>
        </r>
      </text>
    </comment>
    <comment ref="J1301" authorId="0" shapeId="0" xr:uid="{00000000-0006-0000-0600-0000FA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1" authorId="0" shapeId="0" xr:uid="{00000000-0006-0000-0600-0000FB080000}">
      <text>
        <r>
          <rPr>
            <sz val="9"/>
            <color indexed="81"/>
            <rFont val="Tahoma"/>
            <family val="2"/>
          </rPr>
          <t>Carga horária que este docente Externo irá ministrar nesta disciplina.</t>
        </r>
      </text>
    </comment>
    <comment ref="B1302" authorId="0" shapeId="0" xr:uid="{00000000-0006-0000-0600-0000FC08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2" authorId="0" shapeId="0" xr:uid="{00000000-0006-0000-0600-0000FD080000}">
      <text>
        <r>
          <rPr>
            <sz val="9"/>
            <color indexed="81"/>
            <rFont val="Tahoma"/>
            <family val="2"/>
          </rPr>
          <t>Carga horária que este docente UFPE irá ministrar nesta disciplina.</t>
        </r>
      </text>
    </comment>
    <comment ref="J1302" authorId="0" shapeId="0" xr:uid="{00000000-0006-0000-0600-0000FE08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2" authorId="0" shapeId="0" xr:uid="{00000000-0006-0000-0600-0000FF080000}">
      <text>
        <r>
          <rPr>
            <sz val="9"/>
            <color indexed="81"/>
            <rFont val="Tahoma"/>
            <family val="2"/>
          </rPr>
          <t>Carga horária que este docente Externo irá ministrar nesta disciplina.</t>
        </r>
      </text>
    </comment>
    <comment ref="B1303" authorId="0" shapeId="0" xr:uid="{00000000-0006-0000-0600-000000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3" authorId="0" shapeId="0" xr:uid="{00000000-0006-0000-0600-000001090000}">
      <text>
        <r>
          <rPr>
            <sz val="9"/>
            <color indexed="81"/>
            <rFont val="Tahoma"/>
            <family val="2"/>
          </rPr>
          <t>Carga horária que este docente UFPE irá ministrar nesta disciplina.</t>
        </r>
      </text>
    </comment>
    <comment ref="J1303" authorId="0" shapeId="0" xr:uid="{00000000-0006-0000-0600-000002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3" authorId="0" shapeId="0" xr:uid="{00000000-0006-0000-0600-000003090000}">
      <text>
        <r>
          <rPr>
            <sz val="9"/>
            <color indexed="81"/>
            <rFont val="Tahoma"/>
            <family val="2"/>
          </rPr>
          <t>Carga horária que este docente Externo irá ministrar nesta disciplina.</t>
        </r>
      </text>
    </comment>
    <comment ref="B1304" authorId="0" shapeId="0" xr:uid="{00000000-0006-0000-0600-000004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4" authorId="0" shapeId="0" xr:uid="{00000000-0006-0000-0600-000005090000}">
      <text>
        <r>
          <rPr>
            <sz val="9"/>
            <color indexed="81"/>
            <rFont val="Tahoma"/>
            <family val="2"/>
          </rPr>
          <t>Carga horária que este docente UFPE irá ministrar nesta disciplina.</t>
        </r>
      </text>
    </comment>
    <comment ref="J1304" authorId="0" shapeId="0" xr:uid="{00000000-0006-0000-0600-000006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4" authorId="0" shapeId="0" xr:uid="{00000000-0006-0000-0600-000007090000}">
      <text>
        <r>
          <rPr>
            <sz val="9"/>
            <color indexed="81"/>
            <rFont val="Tahoma"/>
            <family val="2"/>
          </rPr>
          <t>Carga horária que este docente Externo irá ministrar nesta disciplina.</t>
        </r>
      </text>
    </comment>
    <comment ref="B1305" authorId="0" shapeId="0" xr:uid="{00000000-0006-0000-0600-000008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5" authorId="0" shapeId="0" xr:uid="{00000000-0006-0000-0600-000009090000}">
      <text>
        <r>
          <rPr>
            <sz val="9"/>
            <color indexed="81"/>
            <rFont val="Tahoma"/>
            <family val="2"/>
          </rPr>
          <t>Carga horária que este docente UFPE irá ministrar nesta disciplina.</t>
        </r>
      </text>
    </comment>
    <comment ref="J1305" authorId="0" shapeId="0" xr:uid="{00000000-0006-0000-0600-00000A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5" authorId="0" shapeId="0" xr:uid="{00000000-0006-0000-0600-00000B090000}">
      <text>
        <r>
          <rPr>
            <sz val="9"/>
            <color indexed="81"/>
            <rFont val="Tahoma"/>
            <family val="2"/>
          </rPr>
          <t>Carga horária que este docente Externo irá ministrar nesta disciplina.</t>
        </r>
      </text>
    </comment>
    <comment ref="B1306" authorId="0" shapeId="0" xr:uid="{00000000-0006-0000-0600-00000C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6" authorId="0" shapeId="0" xr:uid="{00000000-0006-0000-0600-00000D090000}">
      <text>
        <r>
          <rPr>
            <sz val="9"/>
            <color indexed="81"/>
            <rFont val="Tahoma"/>
            <family val="2"/>
          </rPr>
          <t>Carga horária que este docente UFPE irá ministrar nesta disciplina.</t>
        </r>
      </text>
    </comment>
    <comment ref="J1306" authorId="0" shapeId="0" xr:uid="{00000000-0006-0000-0600-00000E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6" authorId="0" shapeId="0" xr:uid="{00000000-0006-0000-0600-00000F090000}">
      <text>
        <r>
          <rPr>
            <sz val="9"/>
            <color indexed="81"/>
            <rFont val="Tahoma"/>
            <family val="2"/>
          </rPr>
          <t>Carga horária que este docente Externo irá ministrar nesta disciplina.</t>
        </r>
      </text>
    </comment>
    <comment ref="B1307" authorId="0" shapeId="0" xr:uid="{00000000-0006-0000-0600-000010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07" authorId="0" shapeId="0" xr:uid="{00000000-0006-0000-0600-000011090000}">
      <text>
        <r>
          <rPr>
            <sz val="9"/>
            <color indexed="81"/>
            <rFont val="Tahoma"/>
            <family val="2"/>
          </rPr>
          <t>Carga horária que este docente UFPE irá ministrar nesta disciplina.</t>
        </r>
      </text>
    </comment>
    <comment ref="J1307" authorId="0" shapeId="0" xr:uid="{00000000-0006-0000-0600-000012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07" authorId="0" shapeId="0" xr:uid="{00000000-0006-0000-0600-000013090000}">
      <text>
        <r>
          <rPr>
            <sz val="9"/>
            <color indexed="81"/>
            <rFont val="Tahoma"/>
            <family val="2"/>
          </rPr>
          <t>Carga horária que este docente Externo irá ministrar nesta disciplina.</t>
        </r>
      </text>
    </comment>
    <comment ref="F1312" authorId="0" shapeId="0" xr:uid="{00000000-0006-0000-0600-000014090000}">
      <text>
        <r>
          <rPr>
            <b/>
            <sz val="9"/>
            <color indexed="81"/>
            <rFont val="Tahoma"/>
            <family val="2"/>
          </rPr>
          <t>A carga horária da disciplina é a soma das cargas horárias de cada docente desta disciplina</t>
        </r>
      </text>
    </comment>
    <comment ref="F1313" authorId="0" shapeId="0" xr:uid="{00000000-0006-0000-0600-000015090000}">
      <text>
        <r>
          <rPr>
            <b/>
            <sz val="9"/>
            <color indexed="81"/>
            <rFont val="Tahoma"/>
            <family val="2"/>
          </rPr>
          <t>Crédito = Carga horária / 15</t>
        </r>
      </text>
    </comment>
    <comment ref="C1316" authorId="0" shapeId="0" xr:uid="{00000000-0006-0000-0600-000016090000}">
      <text>
        <r>
          <rPr>
            <sz val="9"/>
            <color indexed="81"/>
            <rFont val="Segoe UI"/>
            <family val="2"/>
          </rPr>
          <t>O 1o mês do curso será considerado como sendo o mês de assinatura do convênio.</t>
        </r>
      </text>
    </comment>
    <comment ref="B1322" authorId="0" shapeId="0" xr:uid="{00000000-0006-0000-0600-000017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2" authorId="0" shapeId="0" xr:uid="{00000000-0006-0000-0600-000018090000}">
      <text>
        <r>
          <rPr>
            <sz val="9"/>
            <color indexed="81"/>
            <rFont val="Tahoma"/>
            <family val="2"/>
          </rPr>
          <t>Carga horária que este docente UFPE irá ministrar nesta disciplina.</t>
        </r>
      </text>
    </comment>
    <comment ref="J1322" authorId="0" shapeId="0" xr:uid="{00000000-0006-0000-0600-000019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2" authorId="0" shapeId="0" xr:uid="{00000000-0006-0000-0600-00001A090000}">
      <text>
        <r>
          <rPr>
            <sz val="9"/>
            <color indexed="81"/>
            <rFont val="Tahoma"/>
            <family val="2"/>
          </rPr>
          <t>Carga horária que este docente Externo irá ministrar nesta disciplina.</t>
        </r>
      </text>
    </comment>
    <comment ref="B1323" authorId="0" shapeId="0" xr:uid="{00000000-0006-0000-0600-00001B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3" authorId="0" shapeId="0" xr:uid="{00000000-0006-0000-0600-00001C090000}">
      <text>
        <r>
          <rPr>
            <sz val="9"/>
            <color indexed="81"/>
            <rFont val="Tahoma"/>
            <family val="2"/>
          </rPr>
          <t>Carga horária que este docente UFPE irá ministrar nesta disciplina.</t>
        </r>
      </text>
    </comment>
    <comment ref="J1323" authorId="0" shapeId="0" xr:uid="{00000000-0006-0000-0600-00001D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3" authorId="0" shapeId="0" xr:uid="{00000000-0006-0000-0600-00001E090000}">
      <text>
        <r>
          <rPr>
            <sz val="9"/>
            <color indexed="81"/>
            <rFont val="Tahoma"/>
            <family val="2"/>
          </rPr>
          <t>Carga horária que este docente Externo irá ministrar nesta disciplina.</t>
        </r>
      </text>
    </comment>
    <comment ref="B1324" authorId="0" shapeId="0" xr:uid="{00000000-0006-0000-0600-00001F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4" authorId="0" shapeId="0" xr:uid="{00000000-0006-0000-0600-000020090000}">
      <text>
        <r>
          <rPr>
            <sz val="9"/>
            <color indexed="81"/>
            <rFont val="Tahoma"/>
            <family val="2"/>
          </rPr>
          <t>Carga horária que este docente UFPE irá ministrar nesta disciplina.</t>
        </r>
      </text>
    </comment>
    <comment ref="J1324" authorId="0" shapeId="0" xr:uid="{00000000-0006-0000-0600-000021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4" authorId="0" shapeId="0" xr:uid="{00000000-0006-0000-0600-000022090000}">
      <text>
        <r>
          <rPr>
            <sz val="9"/>
            <color indexed="81"/>
            <rFont val="Tahoma"/>
            <family val="2"/>
          </rPr>
          <t>Carga horária que este docente Externo irá ministrar nesta disciplina.</t>
        </r>
      </text>
    </comment>
    <comment ref="B1325" authorId="0" shapeId="0" xr:uid="{00000000-0006-0000-0600-000023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5" authorId="0" shapeId="0" xr:uid="{00000000-0006-0000-0600-000024090000}">
      <text>
        <r>
          <rPr>
            <sz val="9"/>
            <color indexed="81"/>
            <rFont val="Tahoma"/>
            <family val="2"/>
          </rPr>
          <t>Carga horária que este docente UFPE irá ministrar nesta disciplina.</t>
        </r>
      </text>
    </comment>
    <comment ref="J1325" authorId="0" shapeId="0" xr:uid="{00000000-0006-0000-0600-000025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5" authorId="0" shapeId="0" xr:uid="{00000000-0006-0000-0600-000026090000}">
      <text>
        <r>
          <rPr>
            <sz val="9"/>
            <color indexed="81"/>
            <rFont val="Tahoma"/>
            <family val="2"/>
          </rPr>
          <t>Carga horária que este docente Externo irá ministrar nesta disciplina.</t>
        </r>
      </text>
    </comment>
    <comment ref="B1326" authorId="0" shapeId="0" xr:uid="{00000000-0006-0000-0600-000027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6" authorId="0" shapeId="0" xr:uid="{00000000-0006-0000-0600-000028090000}">
      <text>
        <r>
          <rPr>
            <sz val="9"/>
            <color indexed="81"/>
            <rFont val="Tahoma"/>
            <family val="2"/>
          </rPr>
          <t>Carga horária que este docente UFPE irá ministrar nesta disciplina.</t>
        </r>
      </text>
    </comment>
    <comment ref="J1326" authorId="0" shapeId="0" xr:uid="{00000000-0006-0000-0600-000029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6" authorId="0" shapeId="0" xr:uid="{00000000-0006-0000-0600-00002A090000}">
      <text>
        <r>
          <rPr>
            <sz val="9"/>
            <color indexed="81"/>
            <rFont val="Tahoma"/>
            <family val="2"/>
          </rPr>
          <t>Carga horária que este docente Externo irá ministrar nesta disciplina.</t>
        </r>
      </text>
    </comment>
    <comment ref="B1327" authorId="0" shapeId="0" xr:uid="{00000000-0006-0000-0600-00002B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7" authorId="0" shapeId="0" xr:uid="{00000000-0006-0000-0600-00002C090000}">
      <text>
        <r>
          <rPr>
            <sz val="9"/>
            <color indexed="81"/>
            <rFont val="Tahoma"/>
            <family val="2"/>
          </rPr>
          <t>Carga horária que este docente UFPE irá ministrar nesta disciplina.</t>
        </r>
      </text>
    </comment>
    <comment ref="J1327" authorId="0" shapeId="0" xr:uid="{00000000-0006-0000-0600-00002D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7" authorId="0" shapeId="0" xr:uid="{00000000-0006-0000-0600-00002E090000}">
      <text>
        <r>
          <rPr>
            <sz val="9"/>
            <color indexed="81"/>
            <rFont val="Tahoma"/>
            <family val="2"/>
          </rPr>
          <t>Carga horária que este docente Externo irá ministrar nesta disciplina.</t>
        </r>
      </text>
    </comment>
    <comment ref="B1328" authorId="0" shapeId="0" xr:uid="{00000000-0006-0000-0600-00002F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8" authorId="0" shapeId="0" xr:uid="{00000000-0006-0000-0600-000030090000}">
      <text>
        <r>
          <rPr>
            <sz val="9"/>
            <color indexed="81"/>
            <rFont val="Tahoma"/>
            <family val="2"/>
          </rPr>
          <t>Carga horária que este docente UFPE irá ministrar nesta disciplina.</t>
        </r>
      </text>
    </comment>
    <comment ref="J1328" authorId="0" shapeId="0" xr:uid="{00000000-0006-0000-0600-000031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8" authorId="0" shapeId="0" xr:uid="{00000000-0006-0000-0600-000032090000}">
      <text>
        <r>
          <rPr>
            <sz val="9"/>
            <color indexed="81"/>
            <rFont val="Tahoma"/>
            <family val="2"/>
          </rPr>
          <t>Carga horária que este docente Externo irá ministrar nesta disciplina.</t>
        </r>
      </text>
    </comment>
    <comment ref="B1329" authorId="0" shapeId="0" xr:uid="{00000000-0006-0000-0600-000033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29" authorId="0" shapeId="0" xr:uid="{00000000-0006-0000-0600-000034090000}">
      <text>
        <r>
          <rPr>
            <sz val="9"/>
            <color indexed="81"/>
            <rFont val="Tahoma"/>
            <family val="2"/>
          </rPr>
          <t>Carga horária que este docente UFPE irá ministrar nesta disciplina.</t>
        </r>
      </text>
    </comment>
    <comment ref="J1329" authorId="0" shapeId="0" xr:uid="{00000000-0006-0000-0600-000035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29" authorId="0" shapeId="0" xr:uid="{00000000-0006-0000-0600-000036090000}">
      <text>
        <r>
          <rPr>
            <sz val="9"/>
            <color indexed="81"/>
            <rFont val="Tahoma"/>
            <family val="2"/>
          </rPr>
          <t>Carga horária que este docente Externo irá ministrar nesta disciplina.</t>
        </r>
      </text>
    </comment>
    <comment ref="B1330" authorId="0" shapeId="0" xr:uid="{00000000-0006-0000-0600-000037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30" authorId="0" shapeId="0" xr:uid="{00000000-0006-0000-0600-000038090000}">
      <text>
        <r>
          <rPr>
            <sz val="9"/>
            <color indexed="81"/>
            <rFont val="Tahoma"/>
            <family val="2"/>
          </rPr>
          <t>Carga horária que este docente UFPE irá ministrar nesta disciplina.</t>
        </r>
      </text>
    </comment>
    <comment ref="J1330" authorId="0" shapeId="0" xr:uid="{00000000-0006-0000-0600-000039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30" authorId="0" shapeId="0" xr:uid="{00000000-0006-0000-0600-00003A090000}">
      <text>
        <r>
          <rPr>
            <sz val="9"/>
            <color indexed="81"/>
            <rFont val="Tahoma"/>
            <family val="2"/>
          </rPr>
          <t>Carga horária que este docente Externo irá ministrar nesta disciplina.</t>
        </r>
      </text>
    </comment>
    <comment ref="B1331" authorId="0" shapeId="0" xr:uid="{00000000-0006-0000-0600-00003B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31" authorId="0" shapeId="0" xr:uid="{00000000-0006-0000-0600-00003C090000}">
      <text>
        <r>
          <rPr>
            <sz val="9"/>
            <color indexed="81"/>
            <rFont val="Tahoma"/>
            <family val="2"/>
          </rPr>
          <t>Carga horária que este docente UFPE irá ministrar nesta disciplina.</t>
        </r>
      </text>
    </comment>
    <comment ref="J1331" authorId="0" shapeId="0" xr:uid="{00000000-0006-0000-0600-00003D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31" authorId="0" shapeId="0" xr:uid="{00000000-0006-0000-0600-00003E090000}">
      <text>
        <r>
          <rPr>
            <sz val="9"/>
            <color indexed="81"/>
            <rFont val="Tahoma"/>
            <family val="2"/>
          </rPr>
          <t>Carga horária que este docente Externo irá ministrar nesta disciplina.</t>
        </r>
      </text>
    </comment>
    <comment ref="F1336" authorId="0" shapeId="0" xr:uid="{00000000-0006-0000-0600-00003F090000}">
      <text>
        <r>
          <rPr>
            <b/>
            <sz val="9"/>
            <color indexed="81"/>
            <rFont val="Tahoma"/>
            <family val="2"/>
          </rPr>
          <t>A carga horária da disciplina é a soma das cargas horárias de cada docente desta disciplina</t>
        </r>
      </text>
    </comment>
    <comment ref="F1337" authorId="0" shapeId="0" xr:uid="{00000000-0006-0000-0600-000040090000}">
      <text>
        <r>
          <rPr>
            <b/>
            <sz val="9"/>
            <color indexed="81"/>
            <rFont val="Tahoma"/>
            <family val="2"/>
          </rPr>
          <t>Crédito = Carga horária / 15</t>
        </r>
      </text>
    </comment>
    <comment ref="C1340" authorId="0" shapeId="0" xr:uid="{00000000-0006-0000-0600-000041090000}">
      <text>
        <r>
          <rPr>
            <sz val="9"/>
            <color indexed="81"/>
            <rFont val="Segoe UI"/>
            <family val="2"/>
          </rPr>
          <t>O 1o mês do curso será considerado como sendo o mês de assinatura do convênio.</t>
        </r>
      </text>
    </comment>
    <comment ref="B1346" authorId="0" shapeId="0" xr:uid="{00000000-0006-0000-0600-000042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46" authorId="0" shapeId="0" xr:uid="{00000000-0006-0000-0600-000043090000}">
      <text>
        <r>
          <rPr>
            <sz val="9"/>
            <color indexed="81"/>
            <rFont val="Tahoma"/>
            <family val="2"/>
          </rPr>
          <t>Carga horária que este docente UFPE irá ministrar nesta disciplina.</t>
        </r>
      </text>
    </comment>
    <comment ref="J1346" authorId="0" shapeId="0" xr:uid="{00000000-0006-0000-0600-000044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46" authorId="0" shapeId="0" xr:uid="{00000000-0006-0000-0600-000045090000}">
      <text>
        <r>
          <rPr>
            <sz val="9"/>
            <color indexed="81"/>
            <rFont val="Tahoma"/>
            <family val="2"/>
          </rPr>
          <t>Carga horária que este docente Externo irá ministrar nesta disciplina.</t>
        </r>
      </text>
    </comment>
    <comment ref="B1347" authorId="0" shapeId="0" xr:uid="{00000000-0006-0000-0600-000046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47" authorId="0" shapeId="0" xr:uid="{00000000-0006-0000-0600-000047090000}">
      <text>
        <r>
          <rPr>
            <sz val="9"/>
            <color indexed="81"/>
            <rFont val="Tahoma"/>
            <family val="2"/>
          </rPr>
          <t>Carga horária que este docente UFPE irá ministrar nesta disciplina.</t>
        </r>
      </text>
    </comment>
    <comment ref="J1347" authorId="0" shapeId="0" xr:uid="{00000000-0006-0000-0600-000048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47" authorId="0" shapeId="0" xr:uid="{00000000-0006-0000-0600-000049090000}">
      <text>
        <r>
          <rPr>
            <sz val="9"/>
            <color indexed="81"/>
            <rFont val="Tahoma"/>
            <family val="2"/>
          </rPr>
          <t>Carga horária que este docente Externo irá ministrar nesta disciplina.</t>
        </r>
      </text>
    </comment>
    <comment ref="B1348" authorId="0" shapeId="0" xr:uid="{00000000-0006-0000-0600-00004A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48" authorId="0" shapeId="0" xr:uid="{00000000-0006-0000-0600-00004B090000}">
      <text>
        <r>
          <rPr>
            <sz val="9"/>
            <color indexed="81"/>
            <rFont val="Tahoma"/>
            <family val="2"/>
          </rPr>
          <t>Carga horária que este docente UFPE irá ministrar nesta disciplina.</t>
        </r>
      </text>
    </comment>
    <comment ref="J1348" authorId="0" shapeId="0" xr:uid="{00000000-0006-0000-0600-00004C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48" authorId="0" shapeId="0" xr:uid="{00000000-0006-0000-0600-00004D090000}">
      <text>
        <r>
          <rPr>
            <sz val="9"/>
            <color indexed="81"/>
            <rFont val="Tahoma"/>
            <family val="2"/>
          </rPr>
          <t>Carga horária que este docente Externo irá ministrar nesta disciplina.</t>
        </r>
      </text>
    </comment>
    <comment ref="B1349" authorId="0" shapeId="0" xr:uid="{00000000-0006-0000-0600-00004E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49" authorId="0" shapeId="0" xr:uid="{00000000-0006-0000-0600-00004F090000}">
      <text>
        <r>
          <rPr>
            <sz val="9"/>
            <color indexed="81"/>
            <rFont val="Tahoma"/>
            <family val="2"/>
          </rPr>
          <t>Carga horária que este docente UFPE irá ministrar nesta disciplina.</t>
        </r>
      </text>
    </comment>
    <comment ref="J1349" authorId="0" shapeId="0" xr:uid="{00000000-0006-0000-0600-000050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49" authorId="0" shapeId="0" xr:uid="{00000000-0006-0000-0600-000051090000}">
      <text>
        <r>
          <rPr>
            <sz val="9"/>
            <color indexed="81"/>
            <rFont val="Tahoma"/>
            <family val="2"/>
          </rPr>
          <t>Carga horária que este docente Externo irá ministrar nesta disciplina.</t>
        </r>
      </text>
    </comment>
    <comment ref="B1350" authorId="0" shapeId="0" xr:uid="{00000000-0006-0000-0600-000052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0" authorId="0" shapeId="0" xr:uid="{00000000-0006-0000-0600-000053090000}">
      <text>
        <r>
          <rPr>
            <sz val="9"/>
            <color indexed="81"/>
            <rFont val="Tahoma"/>
            <family val="2"/>
          </rPr>
          <t>Carga horária que este docente UFPE irá ministrar nesta disciplina.</t>
        </r>
      </text>
    </comment>
    <comment ref="J1350" authorId="0" shapeId="0" xr:uid="{00000000-0006-0000-0600-000054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0" authorId="0" shapeId="0" xr:uid="{00000000-0006-0000-0600-000055090000}">
      <text>
        <r>
          <rPr>
            <sz val="9"/>
            <color indexed="81"/>
            <rFont val="Tahoma"/>
            <family val="2"/>
          </rPr>
          <t>Carga horária que este docente Externo irá ministrar nesta disciplina.</t>
        </r>
      </text>
    </comment>
    <comment ref="B1351" authorId="0" shapeId="0" xr:uid="{00000000-0006-0000-0600-000056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1" authorId="0" shapeId="0" xr:uid="{00000000-0006-0000-0600-000057090000}">
      <text>
        <r>
          <rPr>
            <sz val="9"/>
            <color indexed="81"/>
            <rFont val="Tahoma"/>
            <family val="2"/>
          </rPr>
          <t>Carga horária que este docente UFPE irá ministrar nesta disciplina.</t>
        </r>
      </text>
    </comment>
    <comment ref="J1351" authorId="0" shapeId="0" xr:uid="{00000000-0006-0000-0600-000058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1" authorId="0" shapeId="0" xr:uid="{00000000-0006-0000-0600-000059090000}">
      <text>
        <r>
          <rPr>
            <sz val="9"/>
            <color indexed="81"/>
            <rFont val="Tahoma"/>
            <family val="2"/>
          </rPr>
          <t>Carga horária que este docente Externo irá ministrar nesta disciplina.</t>
        </r>
      </text>
    </comment>
    <comment ref="B1352" authorId="0" shapeId="0" xr:uid="{00000000-0006-0000-0600-00005A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2" authorId="0" shapeId="0" xr:uid="{00000000-0006-0000-0600-00005B090000}">
      <text>
        <r>
          <rPr>
            <sz val="9"/>
            <color indexed="81"/>
            <rFont val="Tahoma"/>
            <family val="2"/>
          </rPr>
          <t>Carga horária que este docente UFPE irá ministrar nesta disciplina.</t>
        </r>
      </text>
    </comment>
    <comment ref="J1352" authorId="0" shapeId="0" xr:uid="{00000000-0006-0000-0600-00005C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2" authorId="0" shapeId="0" xr:uid="{00000000-0006-0000-0600-00005D090000}">
      <text>
        <r>
          <rPr>
            <sz val="9"/>
            <color indexed="81"/>
            <rFont val="Tahoma"/>
            <family val="2"/>
          </rPr>
          <t>Carga horária que este docente Externo irá ministrar nesta disciplina.</t>
        </r>
      </text>
    </comment>
    <comment ref="B1353" authorId="0" shapeId="0" xr:uid="{00000000-0006-0000-0600-00005E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3" authorId="0" shapeId="0" xr:uid="{00000000-0006-0000-0600-00005F090000}">
      <text>
        <r>
          <rPr>
            <sz val="9"/>
            <color indexed="81"/>
            <rFont val="Tahoma"/>
            <family val="2"/>
          </rPr>
          <t>Carga horária que este docente UFPE irá ministrar nesta disciplina.</t>
        </r>
      </text>
    </comment>
    <comment ref="J1353" authorId="0" shapeId="0" xr:uid="{00000000-0006-0000-0600-000060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3" authorId="0" shapeId="0" xr:uid="{00000000-0006-0000-0600-000061090000}">
      <text>
        <r>
          <rPr>
            <sz val="9"/>
            <color indexed="81"/>
            <rFont val="Tahoma"/>
            <family val="2"/>
          </rPr>
          <t>Carga horária que este docente Externo irá ministrar nesta disciplina.</t>
        </r>
      </text>
    </comment>
    <comment ref="B1354" authorId="0" shapeId="0" xr:uid="{00000000-0006-0000-0600-000062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4" authorId="0" shapeId="0" xr:uid="{00000000-0006-0000-0600-000063090000}">
      <text>
        <r>
          <rPr>
            <sz val="9"/>
            <color indexed="81"/>
            <rFont val="Tahoma"/>
            <family val="2"/>
          </rPr>
          <t>Carga horária que este docente UFPE irá ministrar nesta disciplina.</t>
        </r>
      </text>
    </comment>
    <comment ref="J1354" authorId="0" shapeId="0" xr:uid="{00000000-0006-0000-0600-000064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4" authorId="0" shapeId="0" xr:uid="{00000000-0006-0000-0600-000065090000}">
      <text>
        <r>
          <rPr>
            <sz val="9"/>
            <color indexed="81"/>
            <rFont val="Tahoma"/>
            <family val="2"/>
          </rPr>
          <t>Carga horária que este docente Externo irá ministrar nesta disciplina.</t>
        </r>
      </text>
    </comment>
    <comment ref="B1355" authorId="0" shapeId="0" xr:uid="{00000000-0006-0000-0600-000066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55" authorId="0" shapeId="0" xr:uid="{00000000-0006-0000-0600-000067090000}">
      <text>
        <r>
          <rPr>
            <sz val="9"/>
            <color indexed="81"/>
            <rFont val="Tahoma"/>
            <family val="2"/>
          </rPr>
          <t>Carga horária que este docente UFPE irá ministrar nesta disciplina.</t>
        </r>
      </text>
    </comment>
    <comment ref="J1355" authorId="0" shapeId="0" xr:uid="{00000000-0006-0000-0600-000068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55" authorId="0" shapeId="0" xr:uid="{00000000-0006-0000-0600-000069090000}">
      <text>
        <r>
          <rPr>
            <sz val="9"/>
            <color indexed="81"/>
            <rFont val="Tahoma"/>
            <family val="2"/>
          </rPr>
          <t>Carga horária que este docente Externo irá ministrar nesta disciplina.</t>
        </r>
      </text>
    </comment>
    <comment ref="F1360" authorId="0" shapeId="0" xr:uid="{00000000-0006-0000-0600-00006A090000}">
      <text>
        <r>
          <rPr>
            <b/>
            <sz val="9"/>
            <color indexed="81"/>
            <rFont val="Tahoma"/>
            <family val="2"/>
          </rPr>
          <t>A carga horária da disciplina é a soma das cargas horárias de cada docente desta disciplina</t>
        </r>
      </text>
    </comment>
    <comment ref="F1361" authorId="0" shapeId="0" xr:uid="{00000000-0006-0000-0600-00006B090000}">
      <text>
        <r>
          <rPr>
            <b/>
            <sz val="9"/>
            <color indexed="81"/>
            <rFont val="Tahoma"/>
            <family val="2"/>
          </rPr>
          <t>Crédito = Carga horária / 15</t>
        </r>
      </text>
    </comment>
    <comment ref="C1364" authorId="0" shapeId="0" xr:uid="{00000000-0006-0000-0600-00006C090000}">
      <text>
        <r>
          <rPr>
            <sz val="9"/>
            <color indexed="81"/>
            <rFont val="Segoe UI"/>
            <family val="2"/>
          </rPr>
          <t>O 1o mês do curso será considerado como sendo o mês de assinatura do convênio.</t>
        </r>
      </text>
    </comment>
    <comment ref="B1370" authorId="0" shapeId="0" xr:uid="{00000000-0006-0000-0600-00006D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0" authorId="0" shapeId="0" xr:uid="{00000000-0006-0000-0600-00006E090000}">
      <text>
        <r>
          <rPr>
            <sz val="9"/>
            <color indexed="81"/>
            <rFont val="Tahoma"/>
            <family val="2"/>
          </rPr>
          <t>Carga horária que este docente UFPE irá ministrar nesta disciplina.</t>
        </r>
      </text>
    </comment>
    <comment ref="J1370" authorId="0" shapeId="0" xr:uid="{00000000-0006-0000-0600-00006F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0" authorId="0" shapeId="0" xr:uid="{00000000-0006-0000-0600-000070090000}">
      <text>
        <r>
          <rPr>
            <sz val="9"/>
            <color indexed="81"/>
            <rFont val="Tahoma"/>
            <family val="2"/>
          </rPr>
          <t>Carga horária que este docente Externo irá ministrar nesta disciplina.</t>
        </r>
      </text>
    </comment>
    <comment ref="B1371" authorId="0" shapeId="0" xr:uid="{00000000-0006-0000-0600-000071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1" authorId="0" shapeId="0" xr:uid="{00000000-0006-0000-0600-000072090000}">
      <text>
        <r>
          <rPr>
            <sz val="9"/>
            <color indexed="81"/>
            <rFont val="Tahoma"/>
            <family val="2"/>
          </rPr>
          <t>Carga horária que este docente UFPE irá ministrar nesta disciplina.</t>
        </r>
      </text>
    </comment>
    <comment ref="J1371" authorId="0" shapeId="0" xr:uid="{00000000-0006-0000-0600-000073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1" authorId="0" shapeId="0" xr:uid="{00000000-0006-0000-0600-000074090000}">
      <text>
        <r>
          <rPr>
            <sz val="9"/>
            <color indexed="81"/>
            <rFont val="Tahoma"/>
            <family val="2"/>
          </rPr>
          <t>Carga horária que este docente Externo irá ministrar nesta disciplina.</t>
        </r>
      </text>
    </comment>
    <comment ref="B1372" authorId="0" shapeId="0" xr:uid="{00000000-0006-0000-0600-000075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2" authorId="0" shapeId="0" xr:uid="{00000000-0006-0000-0600-000076090000}">
      <text>
        <r>
          <rPr>
            <sz val="9"/>
            <color indexed="81"/>
            <rFont val="Tahoma"/>
            <family val="2"/>
          </rPr>
          <t>Carga horária que este docente UFPE irá ministrar nesta disciplina.</t>
        </r>
      </text>
    </comment>
    <comment ref="J1372" authorId="0" shapeId="0" xr:uid="{00000000-0006-0000-0600-000077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2" authorId="0" shapeId="0" xr:uid="{00000000-0006-0000-0600-000078090000}">
      <text>
        <r>
          <rPr>
            <sz val="9"/>
            <color indexed="81"/>
            <rFont val="Tahoma"/>
            <family val="2"/>
          </rPr>
          <t>Carga horária que este docente Externo irá ministrar nesta disciplina.</t>
        </r>
      </text>
    </comment>
    <comment ref="B1373" authorId="0" shapeId="0" xr:uid="{00000000-0006-0000-0600-000079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3" authorId="0" shapeId="0" xr:uid="{00000000-0006-0000-0600-00007A090000}">
      <text>
        <r>
          <rPr>
            <sz val="9"/>
            <color indexed="81"/>
            <rFont val="Tahoma"/>
            <family val="2"/>
          </rPr>
          <t>Carga horária que este docente UFPE irá ministrar nesta disciplina.</t>
        </r>
      </text>
    </comment>
    <comment ref="J1373" authorId="0" shapeId="0" xr:uid="{00000000-0006-0000-0600-00007B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3" authorId="0" shapeId="0" xr:uid="{00000000-0006-0000-0600-00007C090000}">
      <text>
        <r>
          <rPr>
            <sz val="9"/>
            <color indexed="81"/>
            <rFont val="Tahoma"/>
            <family val="2"/>
          </rPr>
          <t>Carga horária que este docente Externo irá ministrar nesta disciplina.</t>
        </r>
      </text>
    </comment>
    <comment ref="B1374" authorId="0" shapeId="0" xr:uid="{00000000-0006-0000-0600-00007D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4" authorId="0" shapeId="0" xr:uid="{00000000-0006-0000-0600-00007E090000}">
      <text>
        <r>
          <rPr>
            <sz val="9"/>
            <color indexed="81"/>
            <rFont val="Tahoma"/>
            <family val="2"/>
          </rPr>
          <t>Carga horária que este docente UFPE irá ministrar nesta disciplina.</t>
        </r>
      </text>
    </comment>
    <comment ref="J1374" authorId="0" shapeId="0" xr:uid="{00000000-0006-0000-0600-00007F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4" authorId="0" shapeId="0" xr:uid="{00000000-0006-0000-0600-000080090000}">
      <text>
        <r>
          <rPr>
            <sz val="9"/>
            <color indexed="81"/>
            <rFont val="Tahoma"/>
            <family val="2"/>
          </rPr>
          <t>Carga horária que este docente Externo irá ministrar nesta disciplina.</t>
        </r>
      </text>
    </comment>
    <comment ref="B1375" authorId="0" shapeId="0" xr:uid="{00000000-0006-0000-0600-000081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5" authorId="0" shapeId="0" xr:uid="{00000000-0006-0000-0600-000082090000}">
      <text>
        <r>
          <rPr>
            <sz val="9"/>
            <color indexed="81"/>
            <rFont val="Tahoma"/>
            <family val="2"/>
          </rPr>
          <t>Carga horária que este docente UFPE irá ministrar nesta disciplina.</t>
        </r>
      </text>
    </comment>
    <comment ref="J1375" authorId="0" shapeId="0" xr:uid="{00000000-0006-0000-0600-000083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5" authorId="0" shapeId="0" xr:uid="{00000000-0006-0000-0600-000084090000}">
      <text>
        <r>
          <rPr>
            <sz val="9"/>
            <color indexed="81"/>
            <rFont val="Tahoma"/>
            <family val="2"/>
          </rPr>
          <t>Carga horária que este docente Externo irá ministrar nesta disciplina.</t>
        </r>
      </text>
    </comment>
    <comment ref="B1376" authorId="0" shapeId="0" xr:uid="{00000000-0006-0000-0600-000085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6" authorId="0" shapeId="0" xr:uid="{00000000-0006-0000-0600-000086090000}">
      <text>
        <r>
          <rPr>
            <sz val="9"/>
            <color indexed="81"/>
            <rFont val="Tahoma"/>
            <family val="2"/>
          </rPr>
          <t>Carga horária que este docente UFPE irá ministrar nesta disciplina.</t>
        </r>
      </text>
    </comment>
    <comment ref="J1376" authorId="0" shapeId="0" xr:uid="{00000000-0006-0000-0600-000087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6" authorId="0" shapeId="0" xr:uid="{00000000-0006-0000-0600-000088090000}">
      <text>
        <r>
          <rPr>
            <sz val="9"/>
            <color indexed="81"/>
            <rFont val="Tahoma"/>
            <family val="2"/>
          </rPr>
          <t>Carga horária que este docente Externo irá ministrar nesta disciplina.</t>
        </r>
      </text>
    </comment>
    <comment ref="B1377" authorId="0" shapeId="0" xr:uid="{00000000-0006-0000-0600-000089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7" authorId="0" shapeId="0" xr:uid="{00000000-0006-0000-0600-00008A090000}">
      <text>
        <r>
          <rPr>
            <sz val="9"/>
            <color indexed="81"/>
            <rFont val="Tahoma"/>
            <family val="2"/>
          </rPr>
          <t>Carga horária que este docente UFPE irá ministrar nesta disciplina.</t>
        </r>
      </text>
    </comment>
    <comment ref="J1377" authorId="0" shapeId="0" xr:uid="{00000000-0006-0000-0600-00008B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7" authorId="0" shapeId="0" xr:uid="{00000000-0006-0000-0600-00008C090000}">
      <text>
        <r>
          <rPr>
            <sz val="9"/>
            <color indexed="81"/>
            <rFont val="Tahoma"/>
            <family val="2"/>
          </rPr>
          <t>Carga horária que este docente Externo irá ministrar nesta disciplina.</t>
        </r>
      </text>
    </comment>
    <comment ref="B1378" authorId="0" shapeId="0" xr:uid="{00000000-0006-0000-0600-00008D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8" authorId="0" shapeId="0" xr:uid="{00000000-0006-0000-0600-00008E090000}">
      <text>
        <r>
          <rPr>
            <sz val="9"/>
            <color indexed="81"/>
            <rFont val="Tahoma"/>
            <family val="2"/>
          </rPr>
          <t>Carga horária que este docente UFPE irá ministrar nesta disciplina.</t>
        </r>
      </text>
    </comment>
    <comment ref="J1378" authorId="0" shapeId="0" xr:uid="{00000000-0006-0000-0600-00008F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8" authorId="0" shapeId="0" xr:uid="{00000000-0006-0000-0600-000090090000}">
      <text>
        <r>
          <rPr>
            <sz val="9"/>
            <color indexed="81"/>
            <rFont val="Tahoma"/>
            <family val="2"/>
          </rPr>
          <t>Carga horária que este docente Externo irá ministrar nesta disciplina.</t>
        </r>
      </text>
    </comment>
    <comment ref="B1379" authorId="0" shapeId="0" xr:uid="{00000000-0006-0000-0600-000091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79" authorId="0" shapeId="0" xr:uid="{00000000-0006-0000-0600-000092090000}">
      <text>
        <r>
          <rPr>
            <sz val="9"/>
            <color indexed="81"/>
            <rFont val="Tahoma"/>
            <family val="2"/>
          </rPr>
          <t>Carga horária que este docente UFPE irá ministrar nesta disciplina.</t>
        </r>
      </text>
    </comment>
    <comment ref="J1379" authorId="0" shapeId="0" xr:uid="{00000000-0006-0000-0600-000093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79" authorId="0" shapeId="0" xr:uid="{00000000-0006-0000-0600-000094090000}">
      <text>
        <r>
          <rPr>
            <sz val="9"/>
            <color indexed="81"/>
            <rFont val="Tahoma"/>
            <family val="2"/>
          </rPr>
          <t>Carga horária que este docente Externo irá ministrar nesta disciplina.</t>
        </r>
      </text>
    </comment>
    <comment ref="F1384" authorId="0" shapeId="0" xr:uid="{00000000-0006-0000-0600-000095090000}">
      <text>
        <r>
          <rPr>
            <b/>
            <sz val="9"/>
            <color indexed="81"/>
            <rFont val="Tahoma"/>
            <family val="2"/>
          </rPr>
          <t>A carga horária da disciplina é a soma das cargas horárias de cada docente desta disciplina</t>
        </r>
      </text>
    </comment>
    <comment ref="F1385" authorId="0" shapeId="0" xr:uid="{00000000-0006-0000-0600-000096090000}">
      <text>
        <r>
          <rPr>
            <b/>
            <sz val="9"/>
            <color indexed="81"/>
            <rFont val="Tahoma"/>
            <family val="2"/>
          </rPr>
          <t>Crédito = Carga horária / 15</t>
        </r>
      </text>
    </comment>
    <comment ref="C1388" authorId="0" shapeId="0" xr:uid="{00000000-0006-0000-0600-000097090000}">
      <text>
        <r>
          <rPr>
            <sz val="9"/>
            <color indexed="81"/>
            <rFont val="Segoe UI"/>
            <family val="2"/>
          </rPr>
          <t>O 1o mês do curso será considerado como sendo o mês de assinatura do convênio.</t>
        </r>
      </text>
    </comment>
    <comment ref="B1394" authorId="0" shapeId="0" xr:uid="{00000000-0006-0000-0600-000098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4" authorId="0" shapeId="0" xr:uid="{00000000-0006-0000-0600-000099090000}">
      <text>
        <r>
          <rPr>
            <sz val="9"/>
            <color indexed="81"/>
            <rFont val="Tahoma"/>
            <family val="2"/>
          </rPr>
          <t>Carga horária que este docente UFPE irá ministrar nesta disciplina.</t>
        </r>
      </text>
    </comment>
    <comment ref="J1394" authorId="0" shapeId="0" xr:uid="{00000000-0006-0000-0600-00009A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4" authorId="0" shapeId="0" xr:uid="{00000000-0006-0000-0600-00009B090000}">
      <text>
        <r>
          <rPr>
            <sz val="9"/>
            <color indexed="81"/>
            <rFont val="Tahoma"/>
            <family val="2"/>
          </rPr>
          <t>Carga horária que este docente Externo irá ministrar nesta disciplina.</t>
        </r>
      </text>
    </comment>
    <comment ref="B1395" authorId="0" shapeId="0" xr:uid="{00000000-0006-0000-0600-00009C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5" authorId="0" shapeId="0" xr:uid="{00000000-0006-0000-0600-00009D090000}">
      <text>
        <r>
          <rPr>
            <sz val="9"/>
            <color indexed="81"/>
            <rFont val="Tahoma"/>
            <family val="2"/>
          </rPr>
          <t>Carga horária que este docente UFPE irá ministrar nesta disciplina.</t>
        </r>
      </text>
    </comment>
    <comment ref="J1395" authorId="0" shapeId="0" xr:uid="{00000000-0006-0000-0600-00009E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5" authorId="0" shapeId="0" xr:uid="{00000000-0006-0000-0600-00009F090000}">
      <text>
        <r>
          <rPr>
            <sz val="9"/>
            <color indexed="81"/>
            <rFont val="Tahoma"/>
            <family val="2"/>
          </rPr>
          <t>Carga horária que este docente Externo irá ministrar nesta disciplina.</t>
        </r>
      </text>
    </comment>
    <comment ref="B1396" authorId="0" shapeId="0" xr:uid="{00000000-0006-0000-0600-0000A0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6" authorId="0" shapeId="0" xr:uid="{00000000-0006-0000-0600-0000A1090000}">
      <text>
        <r>
          <rPr>
            <sz val="9"/>
            <color indexed="81"/>
            <rFont val="Tahoma"/>
            <family val="2"/>
          </rPr>
          <t>Carga horária que este docente UFPE irá ministrar nesta disciplina.</t>
        </r>
      </text>
    </comment>
    <comment ref="J1396" authorId="0" shapeId="0" xr:uid="{00000000-0006-0000-0600-0000A2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6" authorId="0" shapeId="0" xr:uid="{00000000-0006-0000-0600-0000A3090000}">
      <text>
        <r>
          <rPr>
            <sz val="9"/>
            <color indexed="81"/>
            <rFont val="Tahoma"/>
            <family val="2"/>
          </rPr>
          <t>Carga horária que este docente Externo irá ministrar nesta disciplina.</t>
        </r>
      </text>
    </comment>
    <comment ref="B1397" authorId="0" shapeId="0" xr:uid="{00000000-0006-0000-0600-0000A4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7" authorId="0" shapeId="0" xr:uid="{00000000-0006-0000-0600-0000A5090000}">
      <text>
        <r>
          <rPr>
            <sz val="9"/>
            <color indexed="81"/>
            <rFont val="Tahoma"/>
            <family val="2"/>
          </rPr>
          <t>Carga horária que este docente UFPE irá ministrar nesta disciplina.</t>
        </r>
      </text>
    </comment>
    <comment ref="J1397" authorId="0" shapeId="0" xr:uid="{00000000-0006-0000-0600-0000A6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7" authorId="0" shapeId="0" xr:uid="{00000000-0006-0000-0600-0000A7090000}">
      <text>
        <r>
          <rPr>
            <sz val="9"/>
            <color indexed="81"/>
            <rFont val="Tahoma"/>
            <family val="2"/>
          </rPr>
          <t>Carga horária que este docente Externo irá ministrar nesta disciplina.</t>
        </r>
      </text>
    </comment>
    <comment ref="B1398" authorId="0" shapeId="0" xr:uid="{00000000-0006-0000-0600-0000A8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8" authorId="0" shapeId="0" xr:uid="{00000000-0006-0000-0600-0000A9090000}">
      <text>
        <r>
          <rPr>
            <sz val="9"/>
            <color indexed="81"/>
            <rFont val="Tahoma"/>
            <family val="2"/>
          </rPr>
          <t>Carga horária que este docente UFPE irá ministrar nesta disciplina.</t>
        </r>
      </text>
    </comment>
    <comment ref="J1398" authorId="0" shapeId="0" xr:uid="{00000000-0006-0000-0600-0000AA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8" authorId="0" shapeId="0" xr:uid="{00000000-0006-0000-0600-0000AB090000}">
      <text>
        <r>
          <rPr>
            <sz val="9"/>
            <color indexed="81"/>
            <rFont val="Tahoma"/>
            <family val="2"/>
          </rPr>
          <t>Carga horária que este docente Externo irá ministrar nesta disciplina.</t>
        </r>
      </text>
    </comment>
    <comment ref="B1399" authorId="0" shapeId="0" xr:uid="{00000000-0006-0000-0600-0000AC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399" authorId="0" shapeId="0" xr:uid="{00000000-0006-0000-0600-0000AD090000}">
      <text>
        <r>
          <rPr>
            <sz val="9"/>
            <color indexed="81"/>
            <rFont val="Tahoma"/>
            <family val="2"/>
          </rPr>
          <t>Carga horária que este docente UFPE irá ministrar nesta disciplina.</t>
        </r>
      </text>
    </comment>
    <comment ref="J1399" authorId="0" shapeId="0" xr:uid="{00000000-0006-0000-0600-0000AE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399" authorId="0" shapeId="0" xr:uid="{00000000-0006-0000-0600-0000AF090000}">
      <text>
        <r>
          <rPr>
            <sz val="9"/>
            <color indexed="81"/>
            <rFont val="Tahoma"/>
            <family val="2"/>
          </rPr>
          <t>Carga horária que este docente Externo irá ministrar nesta disciplina.</t>
        </r>
      </text>
    </comment>
    <comment ref="B1400" authorId="0" shapeId="0" xr:uid="{00000000-0006-0000-0600-0000B0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00" authorId="0" shapeId="0" xr:uid="{00000000-0006-0000-0600-0000B1090000}">
      <text>
        <r>
          <rPr>
            <sz val="9"/>
            <color indexed="81"/>
            <rFont val="Tahoma"/>
            <family val="2"/>
          </rPr>
          <t>Carga horária que este docente UFPE irá ministrar nesta disciplina.</t>
        </r>
      </text>
    </comment>
    <comment ref="J1400" authorId="0" shapeId="0" xr:uid="{00000000-0006-0000-0600-0000B2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00" authorId="0" shapeId="0" xr:uid="{00000000-0006-0000-0600-0000B3090000}">
      <text>
        <r>
          <rPr>
            <sz val="9"/>
            <color indexed="81"/>
            <rFont val="Tahoma"/>
            <family val="2"/>
          </rPr>
          <t>Carga horária que este docente Externo irá ministrar nesta disciplina.</t>
        </r>
      </text>
    </comment>
    <comment ref="B1401" authorId="0" shapeId="0" xr:uid="{00000000-0006-0000-0600-0000B4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01" authorId="0" shapeId="0" xr:uid="{00000000-0006-0000-0600-0000B5090000}">
      <text>
        <r>
          <rPr>
            <sz val="9"/>
            <color indexed="81"/>
            <rFont val="Tahoma"/>
            <family val="2"/>
          </rPr>
          <t>Carga horária que este docente UFPE irá ministrar nesta disciplina.</t>
        </r>
      </text>
    </comment>
    <comment ref="J1401" authorId="0" shapeId="0" xr:uid="{00000000-0006-0000-0600-0000B6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01" authorId="0" shapeId="0" xr:uid="{00000000-0006-0000-0600-0000B7090000}">
      <text>
        <r>
          <rPr>
            <sz val="9"/>
            <color indexed="81"/>
            <rFont val="Tahoma"/>
            <family val="2"/>
          </rPr>
          <t>Carga horária que este docente Externo irá ministrar nesta disciplina.</t>
        </r>
      </text>
    </comment>
    <comment ref="B1402" authorId="0" shapeId="0" xr:uid="{00000000-0006-0000-0600-0000B8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02" authorId="0" shapeId="0" xr:uid="{00000000-0006-0000-0600-0000B9090000}">
      <text>
        <r>
          <rPr>
            <sz val="9"/>
            <color indexed="81"/>
            <rFont val="Tahoma"/>
            <family val="2"/>
          </rPr>
          <t>Carga horária que este docente UFPE irá ministrar nesta disciplina.</t>
        </r>
      </text>
    </comment>
    <comment ref="J1402" authorId="0" shapeId="0" xr:uid="{00000000-0006-0000-0600-0000BA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02" authorId="0" shapeId="0" xr:uid="{00000000-0006-0000-0600-0000BB090000}">
      <text>
        <r>
          <rPr>
            <sz val="9"/>
            <color indexed="81"/>
            <rFont val="Tahoma"/>
            <family val="2"/>
          </rPr>
          <t>Carga horária que este docente Externo irá ministrar nesta disciplina.</t>
        </r>
      </text>
    </comment>
    <comment ref="B1403" authorId="0" shapeId="0" xr:uid="{00000000-0006-0000-0600-0000BC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03" authorId="0" shapeId="0" xr:uid="{00000000-0006-0000-0600-0000BD090000}">
      <text>
        <r>
          <rPr>
            <sz val="9"/>
            <color indexed="81"/>
            <rFont val="Tahoma"/>
            <family val="2"/>
          </rPr>
          <t>Carga horária que este docente UFPE irá ministrar nesta disciplina.</t>
        </r>
      </text>
    </comment>
    <comment ref="J1403" authorId="0" shapeId="0" xr:uid="{00000000-0006-0000-0600-0000BE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03" authorId="0" shapeId="0" xr:uid="{00000000-0006-0000-0600-0000BF090000}">
      <text>
        <r>
          <rPr>
            <sz val="9"/>
            <color indexed="81"/>
            <rFont val="Tahoma"/>
            <family val="2"/>
          </rPr>
          <t>Carga horária que este docente Externo irá ministrar nesta disciplina.</t>
        </r>
      </text>
    </comment>
    <comment ref="F1408" authorId="0" shapeId="0" xr:uid="{00000000-0006-0000-0600-0000C0090000}">
      <text>
        <r>
          <rPr>
            <b/>
            <sz val="9"/>
            <color indexed="81"/>
            <rFont val="Tahoma"/>
            <family val="2"/>
          </rPr>
          <t>A carga horária da disciplina é a soma das cargas horárias de cada docente desta disciplina</t>
        </r>
      </text>
    </comment>
    <comment ref="F1409" authorId="0" shapeId="0" xr:uid="{00000000-0006-0000-0600-0000C1090000}">
      <text>
        <r>
          <rPr>
            <b/>
            <sz val="9"/>
            <color indexed="81"/>
            <rFont val="Tahoma"/>
            <family val="2"/>
          </rPr>
          <t>Crédito = Carga horária / 15</t>
        </r>
      </text>
    </comment>
    <comment ref="C1412" authorId="0" shapeId="0" xr:uid="{00000000-0006-0000-0600-0000C2090000}">
      <text>
        <r>
          <rPr>
            <sz val="9"/>
            <color indexed="81"/>
            <rFont val="Segoe UI"/>
            <family val="2"/>
          </rPr>
          <t>O 1o mês do curso será considerado como sendo o mês de assinatura do convênio.</t>
        </r>
      </text>
    </comment>
    <comment ref="B1418" authorId="0" shapeId="0" xr:uid="{00000000-0006-0000-0600-0000C3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18" authorId="0" shapeId="0" xr:uid="{00000000-0006-0000-0600-0000C4090000}">
      <text>
        <r>
          <rPr>
            <sz val="9"/>
            <color indexed="81"/>
            <rFont val="Tahoma"/>
            <family val="2"/>
          </rPr>
          <t>Carga horária que este docente UFPE irá ministrar nesta disciplina.</t>
        </r>
      </text>
    </comment>
    <comment ref="J1418" authorId="0" shapeId="0" xr:uid="{00000000-0006-0000-0600-0000C5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18" authorId="0" shapeId="0" xr:uid="{00000000-0006-0000-0600-0000C6090000}">
      <text>
        <r>
          <rPr>
            <sz val="9"/>
            <color indexed="81"/>
            <rFont val="Tahoma"/>
            <family val="2"/>
          </rPr>
          <t>Carga horária que este docente Externo irá ministrar nesta disciplina.</t>
        </r>
      </text>
    </comment>
    <comment ref="B1419" authorId="0" shapeId="0" xr:uid="{00000000-0006-0000-0600-0000C7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19" authorId="0" shapeId="0" xr:uid="{00000000-0006-0000-0600-0000C8090000}">
      <text>
        <r>
          <rPr>
            <sz val="9"/>
            <color indexed="81"/>
            <rFont val="Tahoma"/>
            <family val="2"/>
          </rPr>
          <t>Carga horária que este docente UFPE irá ministrar nesta disciplina.</t>
        </r>
      </text>
    </comment>
    <comment ref="J1419" authorId="0" shapeId="0" xr:uid="{00000000-0006-0000-0600-0000C9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19" authorId="0" shapeId="0" xr:uid="{00000000-0006-0000-0600-0000CA090000}">
      <text>
        <r>
          <rPr>
            <sz val="9"/>
            <color indexed="81"/>
            <rFont val="Tahoma"/>
            <family val="2"/>
          </rPr>
          <t>Carga horária que este docente Externo irá ministrar nesta disciplina.</t>
        </r>
      </text>
    </comment>
    <comment ref="B1420" authorId="0" shapeId="0" xr:uid="{00000000-0006-0000-0600-0000CB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0" authorId="0" shapeId="0" xr:uid="{00000000-0006-0000-0600-0000CC090000}">
      <text>
        <r>
          <rPr>
            <sz val="9"/>
            <color indexed="81"/>
            <rFont val="Tahoma"/>
            <family val="2"/>
          </rPr>
          <t>Carga horária que este docente UFPE irá ministrar nesta disciplina.</t>
        </r>
      </text>
    </comment>
    <comment ref="J1420" authorId="0" shapeId="0" xr:uid="{00000000-0006-0000-0600-0000CD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0" authorId="0" shapeId="0" xr:uid="{00000000-0006-0000-0600-0000CE090000}">
      <text>
        <r>
          <rPr>
            <sz val="9"/>
            <color indexed="81"/>
            <rFont val="Tahoma"/>
            <family val="2"/>
          </rPr>
          <t>Carga horária que este docente Externo irá ministrar nesta disciplina.</t>
        </r>
      </text>
    </comment>
    <comment ref="B1421" authorId="0" shapeId="0" xr:uid="{00000000-0006-0000-0600-0000CF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1" authorId="0" shapeId="0" xr:uid="{00000000-0006-0000-0600-0000D0090000}">
      <text>
        <r>
          <rPr>
            <sz val="9"/>
            <color indexed="81"/>
            <rFont val="Tahoma"/>
            <family val="2"/>
          </rPr>
          <t>Carga horária que este docente UFPE irá ministrar nesta disciplina.</t>
        </r>
      </text>
    </comment>
    <comment ref="J1421" authorId="0" shapeId="0" xr:uid="{00000000-0006-0000-0600-0000D1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1" authorId="0" shapeId="0" xr:uid="{00000000-0006-0000-0600-0000D2090000}">
      <text>
        <r>
          <rPr>
            <sz val="9"/>
            <color indexed="81"/>
            <rFont val="Tahoma"/>
            <family val="2"/>
          </rPr>
          <t>Carga horária que este docente Externo irá ministrar nesta disciplina.</t>
        </r>
      </text>
    </comment>
    <comment ref="B1422" authorId="0" shapeId="0" xr:uid="{00000000-0006-0000-0600-0000D3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2" authorId="0" shapeId="0" xr:uid="{00000000-0006-0000-0600-0000D4090000}">
      <text>
        <r>
          <rPr>
            <sz val="9"/>
            <color indexed="81"/>
            <rFont val="Tahoma"/>
            <family val="2"/>
          </rPr>
          <t>Carga horária que este docente UFPE irá ministrar nesta disciplina.</t>
        </r>
      </text>
    </comment>
    <comment ref="J1422" authorId="0" shapeId="0" xr:uid="{00000000-0006-0000-0600-0000D5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2" authorId="0" shapeId="0" xr:uid="{00000000-0006-0000-0600-0000D6090000}">
      <text>
        <r>
          <rPr>
            <sz val="9"/>
            <color indexed="81"/>
            <rFont val="Tahoma"/>
            <family val="2"/>
          </rPr>
          <t>Carga horária que este docente Externo irá ministrar nesta disciplina.</t>
        </r>
      </text>
    </comment>
    <comment ref="B1423" authorId="0" shapeId="0" xr:uid="{00000000-0006-0000-0600-0000D7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3" authorId="0" shapeId="0" xr:uid="{00000000-0006-0000-0600-0000D8090000}">
      <text>
        <r>
          <rPr>
            <sz val="9"/>
            <color indexed="81"/>
            <rFont val="Tahoma"/>
            <family val="2"/>
          </rPr>
          <t>Carga horária que este docente UFPE irá ministrar nesta disciplina.</t>
        </r>
      </text>
    </comment>
    <comment ref="J1423" authorId="0" shapeId="0" xr:uid="{00000000-0006-0000-0600-0000D9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3" authorId="0" shapeId="0" xr:uid="{00000000-0006-0000-0600-0000DA090000}">
      <text>
        <r>
          <rPr>
            <sz val="9"/>
            <color indexed="81"/>
            <rFont val="Tahoma"/>
            <family val="2"/>
          </rPr>
          <t>Carga horária que este docente Externo irá ministrar nesta disciplina.</t>
        </r>
      </text>
    </comment>
    <comment ref="B1424" authorId="0" shapeId="0" xr:uid="{00000000-0006-0000-0600-0000DB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4" authorId="0" shapeId="0" xr:uid="{00000000-0006-0000-0600-0000DC090000}">
      <text>
        <r>
          <rPr>
            <sz val="9"/>
            <color indexed="81"/>
            <rFont val="Tahoma"/>
            <family val="2"/>
          </rPr>
          <t>Carga horária que este docente UFPE irá ministrar nesta disciplina.</t>
        </r>
      </text>
    </comment>
    <comment ref="J1424" authorId="0" shapeId="0" xr:uid="{00000000-0006-0000-0600-0000DD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4" authorId="0" shapeId="0" xr:uid="{00000000-0006-0000-0600-0000DE090000}">
      <text>
        <r>
          <rPr>
            <sz val="9"/>
            <color indexed="81"/>
            <rFont val="Tahoma"/>
            <family val="2"/>
          </rPr>
          <t>Carga horária que este docente Externo irá ministrar nesta disciplina.</t>
        </r>
      </text>
    </comment>
    <comment ref="B1425" authorId="0" shapeId="0" xr:uid="{00000000-0006-0000-0600-0000DF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5" authorId="0" shapeId="0" xr:uid="{00000000-0006-0000-0600-0000E0090000}">
      <text>
        <r>
          <rPr>
            <sz val="9"/>
            <color indexed="81"/>
            <rFont val="Tahoma"/>
            <family val="2"/>
          </rPr>
          <t>Carga horária que este docente UFPE irá ministrar nesta disciplina.</t>
        </r>
      </text>
    </comment>
    <comment ref="J1425" authorId="0" shapeId="0" xr:uid="{00000000-0006-0000-0600-0000E1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5" authorId="0" shapeId="0" xr:uid="{00000000-0006-0000-0600-0000E2090000}">
      <text>
        <r>
          <rPr>
            <sz val="9"/>
            <color indexed="81"/>
            <rFont val="Tahoma"/>
            <family val="2"/>
          </rPr>
          <t>Carga horária que este docente Externo irá ministrar nesta disciplina.</t>
        </r>
      </text>
    </comment>
    <comment ref="B1426" authorId="0" shapeId="0" xr:uid="{00000000-0006-0000-0600-0000E3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6" authorId="0" shapeId="0" xr:uid="{00000000-0006-0000-0600-0000E4090000}">
      <text>
        <r>
          <rPr>
            <sz val="9"/>
            <color indexed="81"/>
            <rFont val="Tahoma"/>
            <family val="2"/>
          </rPr>
          <t>Carga horária que este docente UFPE irá ministrar nesta disciplina.</t>
        </r>
      </text>
    </comment>
    <comment ref="J1426" authorId="0" shapeId="0" xr:uid="{00000000-0006-0000-0600-0000E5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6" authorId="0" shapeId="0" xr:uid="{00000000-0006-0000-0600-0000E6090000}">
      <text>
        <r>
          <rPr>
            <sz val="9"/>
            <color indexed="81"/>
            <rFont val="Tahoma"/>
            <family val="2"/>
          </rPr>
          <t>Carga horária que este docente Externo irá ministrar nesta disciplina.</t>
        </r>
      </text>
    </comment>
    <comment ref="B1427" authorId="0" shapeId="0" xr:uid="{00000000-0006-0000-0600-0000E7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27" authorId="0" shapeId="0" xr:uid="{00000000-0006-0000-0600-0000E8090000}">
      <text>
        <r>
          <rPr>
            <sz val="9"/>
            <color indexed="81"/>
            <rFont val="Tahoma"/>
            <family val="2"/>
          </rPr>
          <t>Carga horária que este docente UFPE irá ministrar nesta disciplina.</t>
        </r>
      </text>
    </comment>
    <comment ref="J1427" authorId="0" shapeId="0" xr:uid="{00000000-0006-0000-0600-0000E9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27" authorId="0" shapeId="0" xr:uid="{00000000-0006-0000-0600-0000EA090000}">
      <text>
        <r>
          <rPr>
            <sz val="9"/>
            <color indexed="81"/>
            <rFont val="Tahoma"/>
            <family val="2"/>
          </rPr>
          <t>Carga horária que este docente Externo irá ministrar nesta disciplina.</t>
        </r>
      </text>
    </comment>
    <comment ref="F1432" authorId="0" shapeId="0" xr:uid="{00000000-0006-0000-0600-0000EB090000}">
      <text>
        <r>
          <rPr>
            <b/>
            <sz val="9"/>
            <color indexed="81"/>
            <rFont val="Tahoma"/>
            <family val="2"/>
          </rPr>
          <t>A carga horária da disciplina é a soma das cargas horárias de cada docente desta disciplina</t>
        </r>
      </text>
    </comment>
    <comment ref="F1433" authorId="0" shapeId="0" xr:uid="{00000000-0006-0000-0600-0000EC090000}">
      <text>
        <r>
          <rPr>
            <b/>
            <sz val="9"/>
            <color indexed="81"/>
            <rFont val="Tahoma"/>
            <family val="2"/>
          </rPr>
          <t>Crédito = Carga horária / 15</t>
        </r>
      </text>
    </comment>
    <comment ref="C1436" authorId="0" shapeId="0" xr:uid="{00000000-0006-0000-0600-0000ED090000}">
      <text>
        <r>
          <rPr>
            <sz val="9"/>
            <color indexed="81"/>
            <rFont val="Segoe UI"/>
            <family val="2"/>
          </rPr>
          <t>O 1o mês do curso será considerado como sendo o mês de assinatura do convênio.</t>
        </r>
      </text>
    </comment>
    <comment ref="B1442" authorId="0" shapeId="0" xr:uid="{00000000-0006-0000-0600-0000EE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2" authorId="0" shapeId="0" xr:uid="{00000000-0006-0000-0600-0000EF090000}">
      <text>
        <r>
          <rPr>
            <sz val="9"/>
            <color indexed="81"/>
            <rFont val="Tahoma"/>
            <family val="2"/>
          </rPr>
          <t>Carga horária que este docente UFPE irá ministrar nesta disciplina.</t>
        </r>
      </text>
    </comment>
    <comment ref="J1442" authorId="0" shapeId="0" xr:uid="{00000000-0006-0000-0600-0000F0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2" authorId="0" shapeId="0" xr:uid="{00000000-0006-0000-0600-0000F1090000}">
      <text>
        <r>
          <rPr>
            <sz val="9"/>
            <color indexed="81"/>
            <rFont val="Tahoma"/>
            <family val="2"/>
          </rPr>
          <t>Carga horária que este docente Externo irá ministrar nesta disciplina.</t>
        </r>
      </text>
    </comment>
    <comment ref="B1443" authorId="0" shapeId="0" xr:uid="{00000000-0006-0000-0600-0000F2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3" authorId="0" shapeId="0" xr:uid="{00000000-0006-0000-0600-0000F3090000}">
      <text>
        <r>
          <rPr>
            <sz val="9"/>
            <color indexed="81"/>
            <rFont val="Tahoma"/>
            <family val="2"/>
          </rPr>
          <t>Carga horária que este docente UFPE irá ministrar nesta disciplina.</t>
        </r>
      </text>
    </comment>
    <comment ref="J1443" authorId="0" shapeId="0" xr:uid="{00000000-0006-0000-0600-0000F4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3" authorId="0" shapeId="0" xr:uid="{00000000-0006-0000-0600-0000F5090000}">
      <text>
        <r>
          <rPr>
            <sz val="9"/>
            <color indexed="81"/>
            <rFont val="Tahoma"/>
            <family val="2"/>
          </rPr>
          <t>Carga horária que este docente Externo irá ministrar nesta disciplina.</t>
        </r>
      </text>
    </comment>
    <comment ref="B1444" authorId="0" shapeId="0" xr:uid="{00000000-0006-0000-0600-0000F6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4" authorId="0" shapeId="0" xr:uid="{00000000-0006-0000-0600-0000F7090000}">
      <text>
        <r>
          <rPr>
            <sz val="9"/>
            <color indexed="81"/>
            <rFont val="Tahoma"/>
            <family val="2"/>
          </rPr>
          <t>Carga horária que este docente UFPE irá ministrar nesta disciplina.</t>
        </r>
      </text>
    </comment>
    <comment ref="J1444" authorId="0" shapeId="0" xr:uid="{00000000-0006-0000-0600-0000F8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4" authorId="0" shapeId="0" xr:uid="{00000000-0006-0000-0600-0000F9090000}">
      <text>
        <r>
          <rPr>
            <sz val="9"/>
            <color indexed="81"/>
            <rFont val="Tahoma"/>
            <family val="2"/>
          </rPr>
          <t>Carga horária que este docente Externo irá ministrar nesta disciplina.</t>
        </r>
      </text>
    </comment>
    <comment ref="B1445" authorId="0" shapeId="0" xr:uid="{00000000-0006-0000-0600-0000FA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5" authorId="0" shapeId="0" xr:uid="{00000000-0006-0000-0600-0000FB090000}">
      <text>
        <r>
          <rPr>
            <sz val="9"/>
            <color indexed="81"/>
            <rFont val="Tahoma"/>
            <family val="2"/>
          </rPr>
          <t>Carga horária que este docente UFPE irá ministrar nesta disciplina.</t>
        </r>
      </text>
    </comment>
    <comment ref="J1445" authorId="0" shapeId="0" xr:uid="{00000000-0006-0000-0600-0000FC09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5" authorId="0" shapeId="0" xr:uid="{00000000-0006-0000-0600-0000FD090000}">
      <text>
        <r>
          <rPr>
            <sz val="9"/>
            <color indexed="81"/>
            <rFont val="Tahoma"/>
            <family val="2"/>
          </rPr>
          <t>Carga horária que este docente Externo irá ministrar nesta disciplina.</t>
        </r>
      </text>
    </comment>
    <comment ref="B1446" authorId="0" shapeId="0" xr:uid="{00000000-0006-0000-0600-0000FE09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6" authorId="0" shapeId="0" xr:uid="{00000000-0006-0000-0600-0000FF090000}">
      <text>
        <r>
          <rPr>
            <sz val="9"/>
            <color indexed="81"/>
            <rFont val="Tahoma"/>
            <family val="2"/>
          </rPr>
          <t>Carga horária que este docente UFPE irá ministrar nesta disciplina.</t>
        </r>
      </text>
    </comment>
    <comment ref="J1446" authorId="0" shapeId="0" xr:uid="{00000000-0006-0000-0600-000000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6" authorId="0" shapeId="0" xr:uid="{00000000-0006-0000-0600-0000010A0000}">
      <text>
        <r>
          <rPr>
            <sz val="9"/>
            <color indexed="81"/>
            <rFont val="Tahoma"/>
            <family val="2"/>
          </rPr>
          <t>Carga horária que este docente Externo irá ministrar nesta disciplina.</t>
        </r>
      </text>
    </comment>
    <comment ref="B1447" authorId="0" shapeId="0" xr:uid="{00000000-0006-0000-0600-000002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7" authorId="0" shapeId="0" xr:uid="{00000000-0006-0000-0600-0000030A0000}">
      <text>
        <r>
          <rPr>
            <sz val="9"/>
            <color indexed="81"/>
            <rFont val="Tahoma"/>
            <family val="2"/>
          </rPr>
          <t>Carga horária que este docente UFPE irá ministrar nesta disciplina.</t>
        </r>
      </text>
    </comment>
    <comment ref="J1447" authorId="0" shapeId="0" xr:uid="{00000000-0006-0000-0600-000004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7" authorId="0" shapeId="0" xr:uid="{00000000-0006-0000-0600-0000050A0000}">
      <text>
        <r>
          <rPr>
            <sz val="9"/>
            <color indexed="81"/>
            <rFont val="Tahoma"/>
            <family val="2"/>
          </rPr>
          <t>Carga horária que este docente Externo irá ministrar nesta disciplina.</t>
        </r>
      </text>
    </comment>
    <comment ref="B1448" authorId="0" shapeId="0" xr:uid="{00000000-0006-0000-0600-000006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8" authorId="0" shapeId="0" xr:uid="{00000000-0006-0000-0600-0000070A0000}">
      <text>
        <r>
          <rPr>
            <sz val="9"/>
            <color indexed="81"/>
            <rFont val="Tahoma"/>
            <family val="2"/>
          </rPr>
          <t>Carga horária que este docente UFPE irá ministrar nesta disciplina.</t>
        </r>
      </text>
    </comment>
    <comment ref="J1448" authorId="0" shapeId="0" xr:uid="{00000000-0006-0000-0600-000008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8" authorId="0" shapeId="0" xr:uid="{00000000-0006-0000-0600-0000090A0000}">
      <text>
        <r>
          <rPr>
            <sz val="9"/>
            <color indexed="81"/>
            <rFont val="Tahoma"/>
            <family val="2"/>
          </rPr>
          <t>Carga horária que este docente Externo irá ministrar nesta disciplina.</t>
        </r>
      </text>
    </comment>
    <comment ref="B1449" authorId="0" shapeId="0" xr:uid="{00000000-0006-0000-0600-00000A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49" authorId="0" shapeId="0" xr:uid="{00000000-0006-0000-0600-00000B0A0000}">
      <text>
        <r>
          <rPr>
            <sz val="9"/>
            <color indexed="81"/>
            <rFont val="Tahoma"/>
            <family val="2"/>
          </rPr>
          <t>Carga horária que este docente UFPE irá ministrar nesta disciplina.</t>
        </r>
      </text>
    </comment>
    <comment ref="J1449" authorId="0" shapeId="0" xr:uid="{00000000-0006-0000-0600-00000C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49" authorId="0" shapeId="0" xr:uid="{00000000-0006-0000-0600-00000D0A0000}">
      <text>
        <r>
          <rPr>
            <sz val="9"/>
            <color indexed="81"/>
            <rFont val="Tahoma"/>
            <family val="2"/>
          </rPr>
          <t>Carga horária que este docente Externo irá ministrar nesta disciplina.</t>
        </r>
      </text>
    </comment>
    <comment ref="B1450" authorId="0" shapeId="0" xr:uid="{00000000-0006-0000-0600-00000E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50" authorId="0" shapeId="0" xr:uid="{00000000-0006-0000-0600-00000F0A0000}">
      <text>
        <r>
          <rPr>
            <sz val="9"/>
            <color indexed="81"/>
            <rFont val="Tahoma"/>
            <family val="2"/>
          </rPr>
          <t>Carga horária que este docente UFPE irá ministrar nesta disciplina.</t>
        </r>
      </text>
    </comment>
    <comment ref="J1450" authorId="0" shapeId="0" xr:uid="{00000000-0006-0000-0600-000010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50" authorId="0" shapeId="0" xr:uid="{00000000-0006-0000-0600-0000110A0000}">
      <text>
        <r>
          <rPr>
            <sz val="9"/>
            <color indexed="81"/>
            <rFont val="Tahoma"/>
            <family val="2"/>
          </rPr>
          <t>Carga horária que este docente Externo irá ministrar nesta disciplina.</t>
        </r>
      </text>
    </comment>
    <comment ref="B1451" authorId="0" shapeId="0" xr:uid="{00000000-0006-0000-0600-000012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51" authorId="0" shapeId="0" xr:uid="{00000000-0006-0000-0600-0000130A0000}">
      <text>
        <r>
          <rPr>
            <sz val="9"/>
            <color indexed="81"/>
            <rFont val="Tahoma"/>
            <family val="2"/>
          </rPr>
          <t>Carga horária que este docente UFPE irá ministrar nesta disciplina.</t>
        </r>
      </text>
    </comment>
    <comment ref="J1451" authorId="0" shapeId="0" xr:uid="{00000000-0006-0000-0600-000014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51" authorId="0" shapeId="0" xr:uid="{00000000-0006-0000-0600-0000150A0000}">
      <text>
        <r>
          <rPr>
            <sz val="9"/>
            <color indexed="81"/>
            <rFont val="Tahoma"/>
            <family val="2"/>
          </rPr>
          <t>Carga horária que este docente Externo irá ministrar nesta disciplina.</t>
        </r>
      </text>
    </comment>
    <comment ref="F1456" authorId="0" shapeId="0" xr:uid="{00000000-0006-0000-0600-0000160A0000}">
      <text>
        <r>
          <rPr>
            <b/>
            <sz val="9"/>
            <color indexed="81"/>
            <rFont val="Tahoma"/>
            <family val="2"/>
          </rPr>
          <t>A carga horária da disciplina é a soma das cargas horárias de cada docente desta disciplina</t>
        </r>
      </text>
    </comment>
    <comment ref="F1457" authorId="0" shapeId="0" xr:uid="{00000000-0006-0000-0600-0000170A0000}">
      <text>
        <r>
          <rPr>
            <b/>
            <sz val="9"/>
            <color indexed="81"/>
            <rFont val="Tahoma"/>
            <family val="2"/>
          </rPr>
          <t>Crédito = Carga horária / 15</t>
        </r>
      </text>
    </comment>
    <comment ref="C1460" authorId="0" shapeId="0" xr:uid="{00000000-0006-0000-0600-0000180A0000}">
      <text>
        <r>
          <rPr>
            <sz val="9"/>
            <color indexed="81"/>
            <rFont val="Segoe UI"/>
            <family val="2"/>
          </rPr>
          <t>O 1o mês do curso será considerado como sendo o mês de assinatura do convênio.</t>
        </r>
      </text>
    </comment>
    <comment ref="B1466" authorId="0" shapeId="0" xr:uid="{00000000-0006-0000-0600-000019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66" authorId="0" shapeId="0" xr:uid="{00000000-0006-0000-0600-00001A0A0000}">
      <text>
        <r>
          <rPr>
            <sz val="9"/>
            <color indexed="81"/>
            <rFont val="Tahoma"/>
            <family val="2"/>
          </rPr>
          <t>Carga horária que este docente UFPE irá ministrar nesta disciplina.</t>
        </r>
      </text>
    </comment>
    <comment ref="J1466" authorId="0" shapeId="0" xr:uid="{00000000-0006-0000-0600-00001B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66" authorId="0" shapeId="0" xr:uid="{00000000-0006-0000-0600-00001C0A0000}">
      <text>
        <r>
          <rPr>
            <sz val="9"/>
            <color indexed="81"/>
            <rFont val="Tahoma"/>
            <family val="2"/>
          </rPr>
          <t>Carga horária que este docente Externo irá ministrar nesta disciplina.</t>
        </r>
      </text>
    </comment>
    <comment ref="B1467" authorId="0" shapeId="0" xr:uid="{00000000-0006-0000-0600-00001D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67" authorId="0" shapeId="0" xr:uid="{00000000-0006-0000-0600-00001E0A0000}">
      <text>
        <r>
          <rPr>
            <sz val="9"/>
            <color indexed="81"/>
            <rFont val="Tahoma"/>
            <family val="2"/>
          </rPr>
          <t>Carga horária que este docente UFPE irá ministrar nesta disciplina.</t>
        </r>
      </text>
    </comment>
    <comment ref="J1467" authorId="0" shapeId="0" xr:uid="{00000000-0006-0000-0600-00001F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67" authorId="0" shapeId="0" xr:uid="{00000000-0006-0000-0600-0000200A0000}">
      <text>
        <r>
          <rPr>
            <sz val="9"/>
            <color indexed="81"/>
            <rFont val="Tahoma"/>
            <family val="2"/>
          </rPr>
          <t>Carga horária que este docente Externo irá ministrar nesta disciplina.</t>
        </r>
      </text>
    </comment>
    <comment ref="B1468" authorId="0" shapeId="0" xr:uid="{00000000-0006-0000-0600-000021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68" authorId="0" shapeId="0" xr:uid="{00000000-0006-0000-0600-0000220A0000}">
      <text>
        <r>
          <rPr>
            <sz val="9"/>
            <color indexed="81"/>
            <rFont val="Tahoma"/>
            <family val="2"/>
          </rPr>
          <t>Carga horária que este docente UFPE irá ministrar nesta disciplina.</t>
        </r>
      </text>
    </comment>
    <comment ref="J1468" authorId="0" shapeId="0" xr:uid="{00000000-0006-0000-0600-000023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68" authorId="0" shapeId="0" xr:uid="{00000000-0006-0000-0600-0000240A0000}">
      <text>
        <r>
          <rPr>
            <sz val="9"/>
            <color indexed="81"/>
            <rFont val="Tahoma"/>
            <family val="2"/>
          </rPr>
          <t>Carga horária que este docente Externo irá ministrar nesta disciplina.</t>
        </r>
      </text>
    </comment>
    <comment ref="B1469" authorId="0" shapeId="0" xr:uid="{00000000-0006-0000-0600-000025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69" authorId="0" shapeId="0" xr:uid="{00000000-0006-0000-0600-0000260A0000}">
      <text>
        <r>
          <rPr>
            <sz val="9"/>
            <color indexed="81"/>
            <rFont val="Tahoma"/>
            <family val="2"/>
          </rPr>
          <t>Carga horária que este docente UFPE irá ministrar nesta disciplina.</t>
        </r>
      </text>
    </comment>
    <comment ref="J1469" authorId="0" shapeId="0" xr:uid="{00000000-0006-0000-0600-000027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69" authorId="0" shapeId="0" xr:uid="{00000000-0006-0000-0600-0000280A0000}">
      <text>
        <r>
          <rPr>
            <sz val="9"/>
            <color indexed="81"/>
            <rFont val="Tahoma"/>
            <family val="2"/>
          </rPr>
          <t>Carga horária que este docente Externo irá ministrar nesta disciplina.</t>
        </r>
      </text>
    </comment>
    <comment ref="B1470" authorId="0" shapeId="0" xr:uid="{00000000-0006-0000-0600-000029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0" authorId="0" shapeId="0" xr:uid="{00000000-0006-0000-0600-00002A0A0000}">
      <text>
        <r>
          <rPr>
            <sz val="9"/>
            <color indexed="81"/>
            <rFont val="Tahoma"/>
            <family val="2"/>
          </rPr>
          <t>Carga horária que este docente UFPE irá ministrar nesta disciplina.</t>
        </r>
      </text>
    </comment>
    <comment ref="J1470" authorId="0" shapeId="0" xr:uid="{00000000-0006-0000-0600-00002B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0" authorId="0" shapeId="0" xr:uid="{00000000-0006-0000-0600-00002C0A0000}">
      <text>
        <r>
          <rPr>
            <sz val="9"/>
            <color indexed="81"/>
            <rFont val="Tahoma"/>
            <family val="2"/>
          </rPr>
          <t>Carga horária que este docente Externo irá ministrar nesta disciplina.</t>
        </r>
      </text>
    </comment>
    <comment ref="B1471" authorId="0" shapeId="0" xr:uid="{00000000-0006-0000-0600-00002D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1" authorId="0" shapeId="0" xr:uid="{00000000-0006-0000-0600-00002E0A0000}">
      <text>
        <r>
          <rPr>
            <sz val="9"/>
            <color indexed="81"/>
            <rFont val="Tahoma"/>
            <family val="2"/>
          </rPr>
          <t>Carga horária que este docente UFPE irá ministrar nesta disciplina.</t>
        </r>
      </text>
    </comment>
    <comment ref="J1471" authorId="0" shapeId="0" xr:uid="{00000000-0006-0000-0600-00002F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1" authorId="0" shapeId="0" xr:uid="{00000000-0006-0000-0600-0000300A0000}">
      <text>
        <r>
          <rPr>
            <sz val="9"/>
            <color indexed="81"/>
            <rFont val="Tahoma"/>
            <family val="2"/>
          </rPr>
          <t>Carga horária que este docente Externo irá ministrar nesta disciplina.</t>
        </r>
      </text>
    </comment>
    <comment ref="B1472" authorId="0" shapeId="0" xr:uid="{00000000-0006-0000-0600-000031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2" authorId="0" shapeId="0" xr:uid="{00000000-0006-0000-0600-0000320A0000}">
      <text>
        <r>
          <rPr>
            <sz val="9"/>
            <color indexed="81"/>
            <rFont val="Tahoma"/>
            <family val="2"/>
          </rPr>
          <t>Carga horária que este docente UFPE irá ministrar nesta disciplina.</t>
        </r>
      </text>
    </comment>
    <comment ref="J1472" authorId="0" shapeId="0" xr:uid="{00000000-0006-0000-0600-000033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2" authorId="0" shapeId="0" xr:uid="{00000000-0006-0000-0600-0000340A0000}">
      <text>
        <r>
          <rPr>
            <sz val="9"/>
            <color indexed="81"/>
            <rFont val="Tahoma"/>
            <family val="2"/>
          </rPr>
          <t>Carga horária que este docente Externo irá ministrar nesta disciplina.</t>
        </r>
      </text>
    </comment>
    <comment ref="B1473" authorId="0" shapeId="0" xr:uid="{00000000-0006-0000-0600-000035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3" authorId="0" shapeId="0" xr:uid="{00000000-0006-0000-0600-0000360A0000}">
      <text>
        <r>
          <rPr>
            <sz val="9"/>
            <color indexed="81"/>
            <rFont val="Tahoma"/>
            <family val="2"/>
          </rPr>
          <t>Carga horária que este docente UFPE irá ministrar nesta disciplina.</t>
        </r>
      </text>
    </comment>
    <comment ref="J1473" authorId="0" shapeId="0" xr:uid="{00000000-0006-0000-0600-000037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3" authorId="0" shapeId="0" xr:uid="{00000000-0006-0000-0600-0000380A0000}">
      <text>
        <r>
          <rPr>
            <sz val="9"/>
            <color indexed="81"/>
            <rFont val="Tahoma"/>
            <family val="2"/>
          </rPr>
          <t>Carga horária que este docente Externo irá ministrar nesta disciplina.</t>
        </r>
      </text>
    </comment>
    <comment ref="B1474" authorId="0" shapeId="0" xr:uid="{00000000-0006-0000-0600-000039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4" authorId="0" shapeId="0" xr:uid="{00000000-0006-0000-0600-00003A0A0000}">
      <text>
        <r>
          <rPr>
            <sz val="9"/>
            <color indexed="81"/>
            <rFont val="Tahoma"/>
            <family val="2"/>
          </rPr>
          <t>Carga horária que este docente UFPE irá ministrar nesta disciplina.</t>
        </r>
      </text>
    </comment>
    <comment ref="J1474" authorId="0" shapeId="0" xr:uid="{00000000-0006-0000-0600-00003B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4" authorId="0" shapeId="0" xr:uid="{00000000-0006-0000-0600-00003C0A0000}">
      <text>
        <r>
          <rPr>
            <sz val="9"/>
            <color indexed="81"/>
            <rFont val="Tahoma"/>
            <family val="2"/>
          </rPr>
          <t>Carga horária que este docente Externo irá ministrar nesta disciplina.</t>
        </r>
      </text>
    </comment>
    <comment ref="B1475" authorId="0" shapeId="0" xr:uid="{00000000-0006-0000-0600-00003D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75" authorId="0" shapeId="0" xr:uid="{00000000-0006-0000-0600-00003E0A0000}">
      <text>
        <r>
          <rPr>
            <sz val="9"/>
            <color indexed="81"/>
            <rFont val="Tahoma"/>
            <family val="2"/>
          </rPr>
          <t>Carga horária que este docente UFPE irá ministrar nesta disciplina.</t>
        </r>
      </text>
    </comment>
    <comment ref="J1475" authorId="0" shapeId="0" xr:uid="{00000000-0006-0000-0600-00003F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75" authorId="0" shapeId="0" xr:uid="{00000000-0006-0000-0600-0000400A0000}">
      <text>
        <r>
          <rPr>
            <sz val="9"/>
            <color indexed="81"/>
            <rFont val="Tahoma"/>
            <family val="2"/>
          </rPr>
          <t>Carga horária que este docente Externo irá ministrar nesta disciplina.</t>
        </r>
      </text>
    </comment>
    <comment ref="F1480" authorId="0" shapeId="0" xr:uid="{00000000-0006-0000-0600-0000410A0000}">
      <text>
        <r>
          <rPr>
            <b/>
            <sz val="9"/>
            <color indexed="81"/>
            <rFont val="Tahoma"/>
            <family val="2"/>
          </rPr>
          <t>A carga horária da disciplina é a soma das cargas horárias de cada docente desta disciplina</t>
        </r>
      </text>
    </comment>
    <comment ref="F1481" authorId="0" shapeId="0" xr:uid="{00000000-0006-0000-0600-0000420A0000}">
      <text>
        <r>
          <rPr>
            <b/>
            <sz val="9"/>
            <color indexed="81"/>
            <rFont val="Tahoma"/>
            <family val="2"/>
          </rPr>
          <t>Crédito = Carga horária / 15</t>
        </r>
      </text>
    </comment>
    <comment ref="C1484" authorId="0" shapeId="0" xr:uid="{00000000-0006-0000-0600-0000430A0000}">
      <text>
        <r>
          <rPr>
            <sz val="9"/>
            <color indexed="81"/>
            <rFont val="Segoe UI"/>
            <family val="2"/>
          </rPr>
          <t>O 1o mês do curso será considerado como sendo o mês de assinatura do convênio.</t>
        </r>
      </text>
    </comment>
    <comment ref="B1490" authorId="0" shapeId="0" xr:uid="{00000000-0006-0000-0600-000044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0" authorId="0" shapeId="0" xr:uid="{00000000-0006-0000-0600-0000450A0000}">
      <text>
        <r>
          <rPr>
            <sz val="9"/>
            <color indexed="81"/>
            <rFont val="Tahoma"/>
            <family val="2"/>
          </rPr>
          <t>Carga horária que este docente UFPE irá ministrar nesta disciplina.</t>
        </r>
      </text>
    </comment>
    <comment ref="J1490" authorId="0" shapeId="0" xr:uid="{00000000-0006-0000-0600-000046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0" authorId="0" shapeId="0" xr:uid="{00000000-0006-0000-0600-0000470A0000}">
      <text>
        <r>
          <rPr>
            <sz val="9"/>
            <color indexed="81"/>
            <rFont val="Tahoma"/>
            <family val="2"/>
          </rPr>
          <t>Carga horária que este docente Externo irá ministrar nesta disciplina.</t>
        </r>
      </text>
    </comment>
    <comment ref="B1491" authorId="0" shapeId="0" xr:uid="{00000000-0006-0000-0600-000048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1" authorId="0" shapeId="0" xr:uid="{00000000-0006-0000-0600-0000490A0000}">
      <text>
        <r>
          <rPr>
            <sz val="9"/>
            <color indexed="81"/>
            <rFont val="Tahoma"/>
            <family val="2"/>
          </rPr>
          <t>Carga horária que este docente UFPE irá ministrar nesta disciplina.</t>
        </r>
      </text>
    </comment>
    <comment ref="J1491" authorId="0" shapeId="0" xr:uid="{00000000-0006-0000-0600-00004A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1" authorId="0" shapeId="0" xr:uid="{00000000-0006-0000-0600-00004B0A0000}">
      <text>
        <r>
          <rPr>
            <sz val="9"/>
            <color indexed="81"/>
            <rFont val="Tahoma"/>
            <family val="2"/>
          </rPr>
          <t>Carga horária que este docente Externo irá ministrar nesta disciplina.</t>
        </r>
      </text>
    </comment>
    <comment ref="B1492" authorId="0" shapeId="0" xr:uid="{00000000-0006-0000-0600-00004C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2" authorId="0" shapeId="0" xr:uid="{00000000-0006-0000-0600-00004D0A0000}">
      <text>
        <r>
          <rPr>
            <sz val="9"/>
            <color indexed="81"/>
            <rFont val="Tahoma"/>
            <family val="2"/>
          </rPr>
          <t>Carga horária que este docente UFPE irá ministrar nesta disciplina.</t>
        </r>
      </text>
    </comment>
    <comment ref="J1492" authorId="0" shapeId="0" xr:uid="{00000000-0006-0000-0600-00004E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2" authorId="0" shapeId="0" xr:uid="{00000000-0006-0000-0600-00004F0A0000}">
      <text>
        <r>
          <rPr>
            <sz val="9"/>
            <color indexed="81"/>
            <rFont val="Tahoma"/>
            <family val="2"/>
          </rPr>
          <t>Carga horária que este docente Externo irá ministrar nesta disciplina.</t>
        </r>
      </text>
    </comment>
    <comment ref="B1493" authorId="0" shapeId="0" xr:uid="{00000000-0006-0000-0600-000050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3" authorId="0" shapeId="0" xr:uid="{00000000-0006-0000-0600-0000510A0000}">
      <text>
        <r>
          <rPr>
            <sz val="9"/>
            <color indexed="81"/>
            <rFont val="Tahoma"/>
            <family val="2"/>
          </rPr>
          <t>Carga horária que este docente UFPE irá ministrar nesta disciplina.</t>
        </r>
      </text>
    </comment>
    <comment ref="J1493" authorId="0" shapeId="0" xr:uid="{00000000-0006-0000-0600-000052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3" authorId="0" shapeId="0" xr:uid="{00000000-0006-0000-0600-0000530A0000}">
      <text>
        <r>
          <rPr>
            <sz val="9"/>
            <color indexed="81"/>
            <rFont val="Tahoma"/>
            <family val="2"/>
          </rPr>
          <t>Carga horária que este docente Externo irá ministrar nesta disciplina.</t>
        </r>
      </text>
    </comment>
    <comment ref="B1494" authorId="0" shapeId="0" xr:uid="{00000000-0006-0000-0600-000054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4" authorId="0" shapeId="0" xr:uid="{00000000-0006-0000-0600-0000550A0000}">
      <text>
        <r>
          <rPr>
            <sz val="9"/>
            <color indexed="81"/>
            <rFont val="Tahoma"/>
            <family val="2"/>
          </rPr>
          <t>Carga horária que este docente UFPE irá ministrar nesta disciplina.</t>
        </r>
      </text>
    </comment>
    <comment ref="J1494" authorId="0" shapeId="0" xr:uid="{00000000-0006-0000-0600-000056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4" authorId="0" shapeId="0" xr:uid="{00000000-0006-0000-0600-0000570A0000}">
      <text>
        <r>
          <rPr>
            <sz val="9"/>
            <color indexed="81"/>
            <rFont val="Tahoma"/>
            <family val="2"/>
          </rPr>
          <t>Carga horária que este docente Externo irá ministrar nesta disciplina.</t>
        </r>
      </text>
    </comment>
    <comment ref="B1495" authorId="0" shapeId="0" xr:uid="{00000000-0006-0000-0600-000058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5" authorId="0" shapeId="0" xr:uid="{00000000-0006-0000-0600-0000590A0000}">
      <text>
        <r>
          <rPr>
            <sz val="9"/>
            <color indexed="81"/>
            <rFont val="Tahoma"/>
            <family val="2"/>
          </rPr>
          <t>Carga horária que este docente UFPE irá ministrar nesta disciplina.</t>
        </r>
      </text>
    </comment>
    <comment ref="J1495" authorId="0" shapeId="0" xr:uid="{00000000-0006-0000-0600-00005A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5" authorId="0" shapeId="0" xr:uid="{00000000-0006-0000-0600-00005B0A0000}">
      <text>
        <r>
          <rPr>
            <sz val="9"/>
            <color indexed="81"/>
            <rFont val="Tahoma"/>
            <family val="2"/>
          </rPr>
          <t>Carga horária que este docente Externo irá ministrar nesta disciplina.</t>
        </r>
      </text>
    </comment>
    <comment ref="B1496" authorId="0" shapeId="0" xr:uid="{00000000-0006-0000-0600-00005C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6" authorId="0" shapeId="0" xr:uid="{00000000-0006-0000-0600-00005D0A0000}">
      <text>
        <r>
          <rPr>
            <sz val="9"/>
            <color indexed="81"/>
            <rFont val="Tahoma"/>
            <family val="2"/>
          </rPr>
          <t>Carga horária que este docente UFPE irá ministrar nesta disciplina.</t>
        </r>
      </text>
    </comment>
    <comment ref="J1496" authorId="0" shapeId="0" xr:uid="{00000000-0006-0000-0600-00005E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6" authorId="0" shapeId="0" xr:uid="{00000000-0006-0000-0600-00005F0A0000}">
      <text>
        <r>
          <rPr>
            <sz val="9"/>
            <color indexed="81"/>
            <rFont val="Tahoma"/>
            <family val="2"/>
          </rPr>
          <t>Carga horária que este docente Externo irá ministrar nesta disciplina.</t>
        </r>
      </text>
    </comment>
    <comment ref="B1497" authorId="0" shapeId="0" xr:uid="{00000000-0006-0000-0600-000060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7" authorId="0" shapeId="0" xr:uid="{00000000-0006-0000-0600-0000610A0000}">
      <text>
        <r>
          <rPr>
            <sz val="9"/>
            <color indexed="81"/>
            <rFont val="Tahoma"/>
            <family val="2"/>
          </rPr>
          <t>Carga horária que este docente UFPE irá ministrar nesta disciplina.</t>
        </r>
      </text>
    </comment>
    <comment ref="J1497" authorId="0" shapeId="0" xr:uid="{00000000-0006-0000-0600-000062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7" authorId="0" shapeId="0" xr:uid="{00000000-0006-0000-0600-0000630A0000}">
      <text>
        <r>
          <rPr>
            <sz val="9"/>
            <color indexed="81"/>
            <rFont val="Tahoma"/>
            <family val="2"/>
          </rPr>
          <t>Carga horária que este docente Externo irá ministrar nesta disciplina.</t>
        </r>
      </text>
    </comment>
    <comment ref="B1498" authorId="0" shapeId="0" xr:uid="{00000000-0006-0000-0600-000064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8" authorId="0" shapeId="0" xr:uid="{00000000-0006-0000-0600-0000650A0000}">
      <text>
        <r>
          <rPr>
            <sz val="9"/>
            <color indexed="81"/>
            <rFont val="Tahoma"/>
            <family val="2"/>
          </rPr>
          <t>Carga horária que este docente UFPE irá ministrar nesta disciplina.</t>
        </r>
      </text>
    </comment>
    <comment ref="J1498" authorId="0" shapeId="0" xr:uid="{00000000-0006-0000-0600-000066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8" authorId="0" shapeId="0" xr:uid="{00000000-0006-0000-0600-0000670A0000}">
      <text>
        <r>
          <rPr>
            <sz val="9"/>
            <color indexed="81"/>
            <rFont val="Tahoma"/>
            <family val="2"/>
          </rPr>
          <t>Carga horária que este docente Externo irá ministrar nesta disciplina.</t>
        </r>
      </text>
    </comment>
    <comment ref="B1499" authorId="0" shapeId="0" xr:uid="{00000000-0006-0000-0600-000068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499" authorId="0" shapeId="0" xr:uid="{00000000-0006-0000-0600-0000690A0000}">
      <text>
        <r>
          <rPr>
            <sz val="9"/>
            <color indexed="81"/>
            <rFont val="Tahoma"/>
            <family val="2"/>
          </rPr>
          <t>Carga horária que este docente UFPE irá ministrar nesta disciplina.</t>
        </r>
      </text>
    </comment>
    <comment ref="J1499" authorId="0" shapeId="0" xr:uid="{00000000-0006-0000-0600-00006A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499" authorId="0" shapeId="0" xr:uid="{00000000-0006-0000-0600-00006B0A0000}">
      <text>
        <r>
          <rPr>
            <sz val="9"/>
            <color indexed="81"/>
            <rFont val="Tahoma"/>
            <family val="2"/>
          </rPr>
          <t>Carga horária que este docente Externo irá ministrar nesta disciplina.</t>
        </r>
      </text>
    </comment>
    <comment ref="F1504" authorId="0" shapeId="0" xr:uid="{00000000-0006-0000-0600-00006C0A0000}">
      <text>
        <r>
          <rPr>
            <b/>
            <sz val="9"/>
            <color indexed="81"/>
            <rFont val="Tahoma"/>
            <family val="2"/>
          </rPr>
          <t>A carga horária da disciplina é a soma das cargas horárias de cada docente desta disciplina</t>
        </r>
      </text>
    </comment>
    <comment ref="F1505" authorId="0" shapeId="0" xr:uid="{00000000-0006-0000-0600-00006D0A0000}">
      <text>
        <r>
          <rPr>
            <b/>
            <sz val="9"/>
            <color indexed="81"/>
            <rFont val="Tahoma"/>
            <family val="2"/>
          </rPr>
          <t>Crédito = Carga horária / 15</t>
        </r>
      </text>
    </comment>
    <comment ref="C1508" authorId="0" shapeId="0" xr:uid="{00000000-0006-0000-0600-00006E0A0000}">
      <text>
        <r>
          <rPr>
            <sz val="9"/>
            <color indexed="81"/>
            <rFont val="Segoe UI"/>
            <family val="2"/>
          </rPr>
          <t>O 1o mês do curso será considerado como sendo o mês de assinatura do convênio.</t>
        </r>
      </text>
    </comment>
    <comment ref="B1514" authorId="0" shapeId="0" xr:uid="{00000000-0006-0000-0600-00006F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4" authorId="0" shapeId="0" xr:uid="{00000000-0006-0000-0600-0000700A0000}">
      <text>
        <r>
          <rPr>
            <sz val="9"/>
            <color indexed="81"/>
            <rFont val="Tahoma"/>
            <family val="2"/>
          </rPr>
          <t>Carga horária que este docente UFPE irá ministrar nesta disciplina.</t>
        </r>
      </text>
    </comment>
    <comment ref="J1514" authorId="0" shapeId="0" xr:uid="{00000000-0006-0000-0600-000071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4" authorId="0" shapeId="0" xr:uid="{00000000-0006-0000-0600-0000720A0000}">
      <text>
        <r>
          <rPr>
            <sz val="9"/>
            <color indexed="81"/>
            <rFont val="Tahoma"/>
            <family val="2"/>
          </rPr>
          <t>Carga horária que este docente Externo irá ministrar nesta disciplina.</t>
        </r>
      </text>
    </comment>
    <comment ref="B1515" authorId="0" shapeId="0" xr:uid="{00000000-0006-0000-0600-000073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5" authorId="0" shapeId="0" xr:uid="{00000000-0006-0000-0600-0000740A0000}">
      <text>
        <r>
          <rPr>
            <sz val="9"/>
            <color indexed="81"/>
            <rFont val="Tahoma"/>
            <family val="2"/>
          </rPr>
          <t>Carga horária que este docente UFPE irá ministrar nesta disciplina.</t>
        </r>
      </text>
    </comment>
    <comment ref="J1515" authorId="0" shapeId="0" xr:uid="{00000000-0006-0000-0600-000075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5" authorId="0" shapeId="0" xr:uid="{00000000-0006-0000-0600-0000760A0000}">
      <text>
        <r>
          <rPr>
            <sz val="9"/>
            <color indexed="81"/>
            <rFont val="Tahoma"/>
            <family val="2"/>
          </rPr>
          <t>Carga horária que este docente Externo irá ministrar nesta disciplina.</t>
        </r>
      </text>
    </comment>
    <comment ref="B1516" authorId="0" shapeId="0" xr:uid="{00000000-0006-0000-0600-000077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6" authorId="0" shapeId="0" xr:uid="{00000000-0006-0000-0600-0000780A0000}">
      <text>
        <r>
          <rPr>
            <sz val="9"/>
            <color indexed="81"/>
            <rFont val="Tahoma"/>
            <family val="2"/>
          </rPr>
          <t>Carga horária que este docente UFPE irá ministrar nesta disciplina.</t>
        </r>
      </text>
    </comment>
    <comment ref="J1516" authorId="0" shapeId="0" xr:uid="{00000000-0006-0000-0600-000079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6" authorId="0" shapeId="0" xr:uid="{00000000-0006-0000-0600-00007A0A0000}">
      <text>
        <r>
          <rPr>
            <sz val="9"/>
            <color indexed="81"/>
            <rFont val="Tahoma"/>
            <family val="2"/>
          </rPr>
          <t>Carga horária que este docente Externo irá ministrar nesta disciplina.</t>
        </r>
      </text>
    </comment>
    <comment ref="B1517" authorId="0" shapeId="0" xr:uid="{00000000-0006-0000-0600-00007B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7" authorId="0" shapeId="0" xr:uid="{00000000-0006-0000-0600-00007C0A0000}">
      <text>
        <r>
          <rPr>
            <sz val="9"/>
            <color indexed="81"/>
            <rFont val="Tahoma"/>
            <family val="2"/>
          </rPr>
          <t>Carga horária que este docente UFPE irá ministrar nesta disciplina.</t>
        </r>
      </text>
    </comment>
    <comment ref="J1517" authorId="0" shapeId="0" xr:uid="{00000000-0006-0000-0600-00007D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7" authorId="0" shapeId="0" xr:uid="{00000000-0006-0000-0600-00007E0A0000}">
      <text>
        <r>
          <rPr>
            <sz val="9"/>
            <color indexed="81"/>
            <rFont val="Tahoma"/>
            <family val="2"/>
          </rPr>
          <t>Carga horária que este docente Externo irá ministrar nesta disciplina.</t>
        </r>
      </text>
    </comment>
    <comment ref="B1518" authorId="0" shapeId="0" xr:uid="{00000000-0006-0000-0600-00007F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8" authorId="0" shapeId="0" xr:uid="{00000000-0006-0000-0600-0000800A0000}">
      <text>
        <r>
          <rPr>
            <sz val="9"/>
            <color indexed="81"/>
            <rFont val="Tahoma"/>
            <family val="2"/>
          </rPr>
          <t>Carga horária que este docente UFPE irá ministrar nesta disciplina.</t>
        </r>
      </text>
    </comment>
    <comment ref="J1518" authorId="0" shapeId="0" xr:uid="{00000000-0006-0000-0600-000081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8" authorId="0" shapeId="0" xr:uid="{00000000-0006-0000-0600-0000820A0000}">
      <text>
        <r>
          <rPr>
            <sz val="9"/>
            <color indexed="81"/>
            <rFont val="Tahoma"/>
            <family val="2"/>
          </rPr>
          <t>Carga horária que este docente Externo irá ministrar nesta disciplina.</t>
        </r>
      </text>
    </comment>
    <comment ref="B1519" authorId="0" shapeId="0" xr:uid="{00000000-0006-0000-0600-000083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19" authorId="0" shapeId="0" xr:uid="{00000000-0006-0000-0600-0000840A0000}">
      <text>
        <r>
          <rPr>
            <sz val="9"/>
            <color indexed="81"/>
            <rFont val="Tahoma"/>
            <family val="2"/>
          </rPr>
          <t>Carga horária que este docente UFPE irá ministrar nesta disciplina.</t>
        </r>
      </text>
    </comment>
    <comment ref="J1519" authorId="0" shapeId="0" xr:uid="{00000000-0006-0000-0600-000085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19" authorId="0" shapeId="0" xr:uid="{00000000-0006-0000-0600-0000860A0000}">
      <text>
        <r>
          <rPr>
            <sz val="9"/>
            <color indexed="81"/>
            <rFont val="Tahoma"/>
            <family val="2"/>
          </rPr>
          <t>Carga horária que este docente Externo irá ministrar nesta disciplina.</t>
        </r>
      </text>
    </comment>
    <comment ref="B1520" authorId="0" shapeId="0" xr:uid="{00000000-0006-0000-0600-000087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20" authorId="0" shapeId="0" xr:uid="{00000000-0006-0000-0600-0000880A0000}">
      <text>
        <r>
          <rPr>
            <sz val="9"/>
            <color indexed="81"/>
            <rFont val="Tahoma"/>
            <family val="2"/>
          </rPr>
          <t>Carga horária que este docente UFPE irá ministrar nesta disciplina.</t>
        </r>
      </text>
    </comment>
    <comment ref="J1520" authorId="0" shapeId="0" xr:uid="{00000000-0006-0000-0600-000089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20" authorId="0" shapeId="0" xr:uid="{00000000-0006-0000-0600-00008A0A0000}">
      <text>
        <r>
          <rPr>
            <sz val="9"/>
            <color indexed="81"/>
            <rFont val="Tahoma"/>
            <family val="2"/>
          </rPr>
          <t>Carga horária que este docente Externo irá ministrar nesta disciplina.</t>
        </r>
      </text>
    </comment>
    <comment ref="B1521" authorId="0" shapeId="0" xr:uid="{00000000-0006-0000-0600-00008B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21" authorId="0" shapeId="0" xr:uid="{00000000-0006-0000-0600-00008C0A0000}">
      <text>
        <r>
          <rPr>
            <sz val="9"/>
            <color indexed="81"/>
            <rFont val="Tahoma"/>
            <family val="2"/>
          </rPr>
          <t>Carga horária que este docente UFPE irá ministrar nesta disciplina.</t>
        </r>
      </text>
    </comment>
    <comment ref="J1521" authorId="0" shapeId="0" xr:uid="{00000000-0006-0000-0600-00008D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21" authorId="0" shapeId="0" xr:uid="{00000000-0006-0000-0600-00008E0A0000}">
      <text>
        <r>
          <rPr>
            <sz val="9"/>
            <color indexed="81"/>
            <rFont val="Tahoma"/>
            <family val="2"/>
          </rPr>
          <t>Carga horária que este docente Externo irá ministrar nesta disciplina.</t>
        </r>
      </text>
    </comment>
    <comment ref="B1522" authorId="0" shapeId="0" xr:uid="{00000000-0006-0000-0600-00008F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22" authorId="0" shapeId="0" xr:uid="{00000000-0006-0000-0600-0000900A0000}">
      <text>
        <r>
          <rPr>
            <sz val="9"/>
            <color indexed="81"/>
            <rFont val="Tahoma"/>
            <family val="2"/>
          </rPr>
          <t>Carga horária que este docente UFPE irá ministrar nesta disciplina.</t>
        </r>
      </text>
    </comment>
    <comment ref="J1522" authorId="0" shapeId="0" xr:uid="{00000000-0006-0000-0600-000091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22" authorId="0" shapeId="0" xr:uid="{00000000-0006-0000-0600-0000920A0000}">
      <text>
        <r>
          <rPr>
            <sz val="9"/>
            <color indexed="81"/>
            <rFont val="Tahoma"/>
            <family val="2"/>
          </rPr>
          <t>Carga horária que este docente Externo irá ministrar nesta disciplina.</t>
        </r>
      </text>
    </comment>
    <comment ref="B1523" authorId="0" shapeId="0" xr:uid="{00000000-0006-0000-0600-000093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23" authorId="0" shapeId="0" xr:uid="{00000000-0006-0000-0600-0000940A0000}">
      <text>
        <r>
          <rPr>
            <sz val="9"/>
            <color indexed="81"/>
            <rFont val="Tahoma"/>
            <family val="2"/>
          </rPr>
          <t>Carga horária que este docente UFPE irá ministrar nesta disciplina.</t>
        </r>
      </text>
    </comment>
    <comment ref="J1523" authorId="0" shapeId="0" xr:uid="{00000000-0006-0000-0600-000095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23" authorId="0" shapeId="0" xr:uid="{00000000-0006-0000-0600-0000960A0000}">
      <text>
        <r>
          <rPr>
            <sz val="9"/>
            <color indexed="81"/>
            <rFont val="Tahoma"/>
            <family val="2"/>
          </rPr>
          <t>Carga horária que este docente Externo irá ministrar nesta disciplina.</t>
        </r>
      </text>
    </comment>
    <comment ref="F1528" authorId="0" shapeId="0" xr:uid="{00000000-0006-0000-0600-0000970A0000}">
      <text>
        <r>
          <rPr>
            <b/>
            <sz val="9"/>
            <color indexed="81"/>
            <rFont val="Tahoma"/>
            <family val="2"/>
          </rPr>
          <t>A carga horária da disciplina é a soma das cargas horárias de cada docente desta disciplina</t>
        </r>
      </text>
    </comment>
    <comment ref="F1529" authorId="0" shapeId="0" xr:uid="{00000000-0006-0000-0600-0000980A0000}">
      <text>
        <r>
          <rPr>
            <b/>
            <sz val="9"/>
            <color indexed="81"/>
            <rFont val="Tahoma"/>
            <family val="2"/>
          </rPr>
          <t>Crédito = Carga horária / 15</t>
        </r>
      </text>
    </comment>
    <comment ref="C1532" authorId="0" shapeId="0" xr:uid="{00000000-0006-0000-0600-0000990A0000}">
      <text>
        <r>
          <rPr>
            <sz val="9"/>
            <color indexed="81"/>
            <rFont val="Segoe UI"/>
            <family val="2"/>
          </rPr>
          <t>O 1o mês do curso será considerado como sendo o mês de assinatura do convênio.</t>
        </r>
      </text>
    </comment>
    <comment ref="B1538" authorId="0" shapeId="0" xr:uid="{00000000-0006-0000-0600-00009A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38" authorId="0" shapeId="0" xr:uid="{00000000-0006-0000-0600-00009B0A0000}">
      <text>
        <r>
          <rPr>
            <sz val="9"/>
            <color indexed="81"/>
            <rFont val="Tahoma"/>
            <family val="2"/>
          </rPr>
          <t>Carga horária que este docente UFPE irá ministrar nesta disciplina.</t>
        </r>
      </text>
    </comment>
    <comment ref="J1538" authorId="0" shapeId="0" xr:uid="{00000000-0006-0000-0600-00009C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38" authorId="0" shapeId="0" xr:uid="{00000000-0006-0000-0600-00009D0A0000}">
      <text>
        <r>
          <rPr>
            <sz val="9"/>
            <color indexed="81"/>
            <rFont val="Tahoma"/>
            <family val="2"/>
          </rPr>
          <t>Carga horária que este docente Externo irá ministrar nesta disciplina.</t>
        </r>
      </text>
    </comment>
    <comment ref="B1539" authorId="0" shapeId="0" xr:uid="{00000000-0006-0000-0600-00009E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39" authorId="0" shapeId="0" xr:uid="{00000000-0006-0000-0600-00009F0A0000}">
      <text>
        <r>
          <rPr>
            <sz val="9"/>
            <color indexed="81"/>
            <rFont val="Tahoma"/>
            <family val="2"/>
          </rPr>
          <t>Carga horária que este docente UFPE irá ministrar nesta disciplina.</t>
        </r>
      </text>
    </comment>
    <comment ref="J1539" authorId="0" shapeId="0" xr:uid="{00000000-0006-0000-0600-0000A0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39" authorId="0" shapeId="0" xr:uid="{00000000-0006-0000-0600-0000A10A0000}">
      <text>
        <r>
          <rPr>
            <sz val="9"/>
            <color indexed="81"/>
            <rFont val="Tahoma"/>
            <family val="2"/>
          </rPr>
          <t>Carga horária que este docente Externo irá ministrar nesta disciplina.</t>
        </r>
      </text>
    </comment>
    <comment ref="B1540" authorId="0" shapeId="0" xr:uid="{00000000-0006-0000-0600-0000A2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0" authorId="0" shapeId="0" xr:uid="{00000000-0006-0000-0600-0000A30A0000}">
      <text>
        <r>
          <rPr>
            <sz val="9"/>
            <color indexed="81"/>
            <rFont val="Tahoma"/>
            <family val="2"/>
          </rPr>
          <t>Carga horária que este docente UFPE irá ministrar nesta disciplina.</t>
        </r>
      </text>
    </comment>
    <comment ref="J1540" authorId="0" shapeId="0" xr:uid="{00000000-0006-0000-0600-0000A4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0" authorId="0" shapeId="0" xr:uid="{00000000-0006-0000-0600-0000A50A0000}">
      <text>
        <r>
          <rPr>
            <sz val="9"/>
            <color indexed="81"/>
            <rFont val="Tahoma"/>
            <family val="2"/>
          </rPr>
          <t>Carga horária que este docente Externo irá ministrar nesta disciplina.</t>
        </r>
      </text>
    </comment>
    <comment ref="B1541" authorId="0" shapeId="0" xr:uid="{00000000-0006-0000-0600-0000A6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1" authorId="0" shapeId="0" xr:uid="{00000000-0006-0000-0600-0000A70A0000}">
      <text>
        <r>
          <rPr>
            <sz val="9"/>
            <color indexed="81"/>
            <rFont val="Tahoma"/>
            <family val="2"/>
          </rPr>
          <t>Carga horária que este docente UFPE irá ministrar nesta disciplina.</t>
        </r>
      </text>
    </comment>
    <comment ref="J1541" authorId="0" shapeId="0" xr:uid="{00000000-0006-0000-0600-0000A8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1" authorId="0" shapeId="0" xr:uid="{00000000-0006-0000-0600-0000A90A0000}">
      <text>
        <r>
          <rPr>
            <sz val="9"/>
            <color indexed="81"/>
            <rFont val="Tahoma"/>
            <family val="2"/>
          </rPr>
          <t>Carga horária que este docente Externo irá ministrar nesta disciplina.</t>
        </r>
      </text>
    </comment>
    <comment ref="B1542" authorId="0" shapeId="0" xr:uid="{00000000-0006-0000-0600-0000AA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2" authorId="0" shapeId="0" xr:uid="{00000000-0006-0000-0600-0000AB0A0000}">
      <text>
        <r>
          <rPr>
            <sz val="9"/>
            <color indexed="81"/>
            <rFont val="Tahoma"/>
            <family val="2"/>
          </rPr>
          <t>Carga horária que este docente UFPE irá ministrar nesta disciplina.</t>
        </r>
      </text>
    </comment>
    <comment ref="J1542" authorId="0" shapeId="0" xr:uid="{00000000-0006-0000-0600-0000AC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2" authorId="0" shapeId="0" xr:uid="{00000000-0006-0000-0600-0000AD0A0000}">
      <text>
        <r>
          <rPr>
            <sz val="9"/>
            <color indexed="81"/>
            <rFont val="Tahoma"/>
            <family val="2"/>
          </rPr>
          <t>Carga horária que este docente Externo irá ministrar nesta disciplina.</t>
        </r>
      </text>
    </comment>
    <comment ref="B1543" authorId="0" shapeId="0" xr:uid="{00000000-0006-0000-0600-0000AE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3" authorId="0" shapeId="0" xr:uid="{00000000-0006-0000-0600-0000AF0A0000}">
      <text>
        <r>
          <rPr>
            <sz val="9"/>
            <color indexed="81"/>
            <rFont val="Tahoma"/>
            <family val="2"/>
          </rPr>
          <t>Carga horária que este docente UFPE irá ministrar nesta disciplina.</t>
        </r>
      </text>
    </comment>
    <comment ref="J1543" authorId="0" shapeId="0" xr:uid="{00000000-0006-0000-0600-0000B0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3" authorId="0" shapeId="0" xr:uid="{00000000-0006-0000-0600-0000B10A0000}">
      <text>
        <r>
          <rPr>
            <sz val="9"/>
            <color indexed="81"/>
            <rFont val="Tahoma"/>
            <family val="2"/>
          </rPr>
          <t>Carga horária que este docente Externo irá ministrar nesta disciplina.</t>
        </r>
      </text>
    </comment>
    <comment ref="B1544" authorId="0" shapeId="0" xr:uid="{00000000-0006-0000-0600-0000B2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4" authorId="0" shapeId="0" xr:uid="{00000000-0006-0000-0600-0000B30A0000}">
      <text>
        <r>
          <rPr>
            <sz val="9"/>
            <color indexed="81"/>
            <rFont val="Tahoma"/>
            <family val="2"/>
          </rPr>
          <t>Carga horária que este docente UFPE irá ministrar nesta disciplina.</t>
        </r>
      </text>
    </comment>
    <comment ref="J1544" authorId="0" shapeId="0" xr:uid="{00000000-0006-0000-0600-0000B4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4" authorId="0" shapeId="0" xr:uid="{00000000-0006-0000-0600-0000B50A0000}">
      <text>
        <r>
          <rPr>
            <sz val="9"/>
            <color indexed="81"/>
            <rFont val="Tahoma"/>
            <family val="2"/>
          </rPr>
          <t>Carga horária que este docente Externo irá ministrar nesta disciplina.</t>
        </r>
      </text>
    </comment>
    <comment ref="B1545" authorId="0" shapeId="0" xr:uid="{00000000-0006-0000-0600-0000B6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5" authorId="0" shapeId="0" xr:uid="{00000000-0006-0000-0600-0000B70A0000}">
      <text>
        <r>
          <rPr>
            <sz val="9"/>
            <color indexed="81"/>
            <rFont val="Tahoma"/>
            <family val="2"/>
          </rPr>
          <t>Carga horária que este docente UFPE irá ministrar nesta disciplina.</t>
        </r>
      </text>
    </comment>
    <comment ref="J1545" authorId="0" shapeId="0" xr:uid="{00000000-0006-0000-0600-0000B8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5" authorId="0" shapeId="0" xr:uid="{00000000-0006-0000-0600-0000B90A0000}">
      <text>
        <r>
          <rPr>
            <sz val="9"/>
            <color indexed="81"/>
            <rFont val="Tahoma"/>
            <family val="2"/>
          </rPr>
          <t>Carga horária que este docente Externo irá ministrar nesta disciplina.</t>
        </r>
      </text>
    </comment>
    <comment ref="B1546" authorId="0" shapeId="0" xr:uid="{00000000-0006-0000-0600-0000BA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6" authorId="0" shapeId="0" xr:uid="{00000000-0006-0000-0600-0000BB0A0000}">
      <text>
        <r>
          <rPr>
            <sz val="9"/>
            <color indexed="81"/>
            <rFont val="Tahoma"/>
            <family val="2"/>
          </rPr>
          <t>Carga horária que este docente UFPE irá ministrar nesta disciplina.</t>
        </r>
      </text>
    </comment>
    <comment ref="J1546" authorId="0" shapeId="0" xr:uid="{00000000-0006-0000-0600-0000BC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6" authorId="0" shapeId="0" xr:uid="{00000000-0006-0000-0600-0000BD0A0000}">
      <text>
        <r>
          <rPr>
            <sz val="9"/>
            <color indexed="81"/>
            <rFont val="Tahoma"/>
            <family val="2"/>
          </rPr>
          <t>Carga horária que este docente Externo irá ministrar nesta disciplina.</t>
        </r>
      </text>
    </comment>
    <comment ref="B1547" authorId="0" shapeId="0" xr:uid="{00000000-0006-0000-0600-0000BE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47" authorId="0" shapeId="0" xr:uid="{00000000-0006-0000-0600-0000BF0A0000}">
      <text>
        <r>
          <rPr>
            <sz val="9"/>
            <color indexed="81"/>
            <rFont val="Tahoma"/>
            <family val="2"/>
          </rPr>
          <t>Carga horária que este docente UFPE irá ministrar nesta disciplina.</t>
        </r>
      </text>
    </comment>
    <comment ref="J1547" authorId="0" shapeId="0" xr:uid="{00000000-0006-0000-0600-0000C0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47" authorId="0" shapeId="0" xr:uid="{00000000-0006-0000-0600-0000C10A0000}">
      <text>
        <r>
          <rPr>
            <sz val="9"/>
            <color indexed="81"/>
            <rFont val="Tahoma"/>
            <family val="2"/>
          </rPr>
          <t>Carga horária que este docente Externo irá ministrar nesta disciplina.</t>
        </r>
      </text>
    </comment>
    <comment ref="F1552" authorId="0" shapeId="0" xr:uid="{00000000-0006-0000-0600-0000C20A0000}">
      <text>
        <r>
          <rPr>
            <b/>
            <sz val="9"/>
            <color indexed="81"/>
            <rFont val="Tahoma"/>
            <family val="2"/>
          </rPr>
          <t>A carga horária da disciplina é a soma das cargas horárias de cada docente desta disciplina</t>
        </r>
      </text>
    </comment>
    <comment ref="F1553" authorId="0" shapeId="0" xr:uid="{00000000-0006-0000-0600-0000C30A0000}">
      <text>
        <r>
          <rPr>
            <b/>
            <sz val="9"/>
            <color indexed="81"/>
            <rFont val="Tahoma"/>
            <family val="2"/>
          </rPr>
          <t>Crédito = Carga horária / 15</t>
        </r>
      </text>
    </comment>
    <comment ref="C1556" authorId="0" shapeId="0" xr:uid="{00000000-0006-0000-0600-0000C40A0000}">
      <text>
        <r>
          <rPr>
            <sz val="9"/>
            <color indexed="81"/>
            <rFont val="Segoe UI"/>
            <family val="2"/>
          </rPr>
          <t>O 1o mês do curso será considerado como sendo o mês de assinatura do convênio.</t>
        </r>
      </text>
    </comment>
    <comment ref="B1562" authorId="0" shapeId="0" xr:uid="{00000000-0006-0000-0600-0000C5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2" authorId="0" shapeId="0" xr:uid="{00000000-0006-0000-0600-0000C60A0000}">
      <text>
        <r>
          <rPr>
            <sz val="9"/>
            <color indexed="81"/>
            <rFont val="Tahoma"/>
            <family val="2"/>
          </rPr>
          <t>Carga horária que este docente UFPE irá ministrar nesta disciplina.</t>
        </r>
      </text>
    </comment>
    <comment ref="J1562" authorId="0" shapeId="0" xr:uid="{00000000-0006-0000-0600-0000C7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2" authorId="0" shapeId="0" xr:uid="{00000000-0006-0000-0600-0000C80A0000}">
      <text>
        <r>
          <rPr>
            <sz val="9"/>
            <color indexed="81"/>
            <rFont val="Tahoma"/>
            <family val="2"/>
          </rPr>
          <t>Carga horária que este docente Externo irá ministrar nesta disciplina.</t>
        </r>
      </text>
    </comment>
    <comment ref="B1563" authorId="0" shapeId="0" xr:uid="{00000000-0006-0000-0600-0000C9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3" authorId="0" shapeId="0" xr:uid="{00000000-0006-0000-0600-0000CA0A0000}">
      <text>
        <r>
          <rPr>
            <sz val="9"/>
            <color indexed="81"/>
            <rFont val="Tahoma"/>
            <family val="2"/>
          </rPr>
          <t>Carga horária que este docente UFPE irá ministrar nesta disciplina.</t>
        </r>
      </text>
    </comment>
    <comment ref="J1563" authorId="0" shapeId="0" xr:uid="{00000000-0006-0000-0600-0000CB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3" authorId="0" shapeId="0" xr:uid="{00000000-0006-0000-0600-0000CC0A0000}">
      <text>
        <r>
          <rPr>
            <sz val="9"/>
            <color indexed="81"/>
            <rFont val="Tahoma"/>
            <family val="2"/>
          </rPr>
          <t>Carga horária que este docente Externo irá ministrar nesta disciplina.</t>
        </r>
      </text>
    </comment>
    <comment ref="B1564" authorId="0" shapeId="0" xr:uid="{00000000-0006-0000-0600-0000CD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4" authorId="0" shapeId="0" xr:uid="{00000000-0006-0000-0600-0000CE0A0000}">
      <text>
        <r>
          <rPr>
            <sz val="9"/>
            <color indexed="81"/>
            <rFont val="Tahoma"/>
            <family val="2"/>
          </rPr>
          <t>Carga horária que este docente UFPE irá ministrar nesta disciplina.</t>
        </r>
      </text>
    </comment>
    <comment ref="J1564" authorId="0" shapeId="0" xr:uid="{00000000-0006-0000-0600-0000CF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4" authorId="0" shapeId="0" xr:uid="{00000000-0006-0000-0600-0000D00A0000}">
      <text>
        <r>
          <rPr>
            <sz val="9"/>
            <color indexed="81"/>
            <rFont val="Tahoma"/>
            <family val="2"/>
          </rPr>
          <t>Carga horária que este docente Externo irá ministrar nesta disciplina.</t>
        </r>
      </text>
    </comment>
    <comment ref="B1565" authorId="0" shapeId="0" xr:uid="{00000000-0006-0000-0600-0000D1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5" authorId="0" shapeId="0" xr:uid="{00000000-0006-0000-0600-0000D20A0000}">
      <text>
        <r>
          <rPr>
            <sz val="9"/>
            <color indexed="81"/>
            <rFont val="Tahoma"/>
            <family val="2"/>
          </rPr>
          <t>Carga horária que este docente UFPE irá ministrar nesta disciplina.</t>
        </r>
      </text>
    </comment>
    <comment ref="J1565" authorId="0" shapeId="0" xr:uid="{00000000-0006-0000-0600-0000D3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5" authorId="0" shapeId="0" xr:uid="{00000000-0006-0000-0600-0000D40A0000}">
      <text>
        <r>
          <rPr>
            <sz val="9"/>
            <color indexed="81"/>
            <rFont val="Tahoma"/>
            <family val="2"/>
          </rPr>
          <t>Carga horária que este docente Externo irá ministrar nesta disciplina.</t>
        </r>
      </text>
    </comment>
    <comment ref="B1566" authorId="0" shapeId="0" xr:uid="{00000000-0006-0000-0600-0000D5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6" authorId="0" shapeId="0" xr:uid="{00000000-0006-0000-0600-0000D60A0000}">
      <text>
        <r>
          <rPr>
            <sz val="9"/>
            <color indexed="81"/>
            <rFont val="Tahoma"/>
            <family val="2"/>
          </rPr>
          <t>Carga horária que este docente UFPE irá ministrar nesta disciplina.</t>
        </r>
      </text>
    </comment>
    <comment ref="J1566" authorId="0" shapeId="0" xr:uid="{00000000-0006-0000-0600-0000D7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6" authorId="0" shapeId="0" xr:uid="{00000000-0006-0000-0600-0000D80A0000}">
      <text>
        <r>
          <rPr>
            <sz val="9"/>
            <color indexed="81"/>
            <rFont val="Tahoma"/>
            <family val="2"/>
          </rPr>
          <t>Carga horária que este docente Externo irá ministrar nesta disciplina.</t>
        </r>
      </text>
    </comment>
    <comment ref="B1567" authorId="0" shapeId="0" xr:uid="{00000000-0006-0000-0600-0000D9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7" authorId="0" shapeId="0" xr:uid="{00000000-0006-0000-0600-0000DA0A0000}">
      <text>
        <r>
          <rPr>
            <sz val="9"/>
            <color indexed="81"/>
            <rFont val="Tahoma"/>
            <family val="2"/>
          </rPr>
          <t>Carga horária que este docente UFPE irá ministrar nesta disciplina.</t>
        </r>
      </text>
    </comment>
    <comment ref="J1567" authorId="0" shapeId="0" xr:uid="{00000000-0006-0000-0600-0000DB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7" authorId="0" shapeId="0" xr:uid="{00000000-0006-0000-0600-0000DC0A0000}">
      <text>
        <r>
          <rPr>
            <sz val="9"/>
            <color indexed="81"/>
            <rFont val="Tahoma"/>
            <family val="2"/>
          </rPr>
          <t>Carga horária que este docente Externo irá ministrar nesta disciplina.</t>
        </r>
      </text>
    </comment>
    <comment ref="B1568" authorId="0" shapeId="0" xr:uid="{00000000-0006-0000-0600-0000DD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8" authorId="0" shapeId="0" xr:uid="{00000000-0006-0000-0600-0000DE0A0000}">
      <text>
        <r>
          <rPr>
            <sz val="9"/>
            <color indexed="81"/>
            <rFont val="Tahoma"/>
            <family val="2"/>
          </rPr>
          <t>Carga horária que este docente UFPE irá ministrar nesta disciplina.</t>
        </r>
      </text>
    </comment>
    <comment ref="J1568" authorId="0" shapeId="0" xr:uid="{00000000-0006-0000-0600-0000DF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8" authorId="0" shapeId="0" xr:uid="{00000000-0006-0000-0600-0000E00A0000}">
      <text>
        <r>
          <rPr>
            <sz val="9"/>
            <color indexed="81"/>
            <rFont val="Tahoma"/>
            <family val="2"/>
          </rPr>
          <t>Carga horária que este docente Externo irá ministrar nesta disciplina.</t>
        </r>
      </text>
    </comment>
    <comment ref="B1569" authorId="0" shapeId="0" xr:uid="{00000000-0006-0000-0600-0000E1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69" authorId="0" shapeId="0" xr:uid="{00000000-0006-0000-0600-0000E20A0000}">
      <text>
        <r>
          <rPr>
            <sz val="9"/>
            <color indexed="81"/>
            <rFont val="Tahoma"/>
            <family val="2"/>
          </rPr>
          <t>Carga horária que este docente UFPE irá ministrar nesta disciplina.</t>
        </r>
      </text>
    </comment>
    <comment ref="J1569" authorId="0" shapeId="0" xr:uid="{00000000-0006-0000-0600-0000E3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69" authorId="0" shapeId="0" xr:uid="{00000000-0006-0000-0600-0000E40A0000}">
      <text>
        <r>
          <rPr>
            <sz val="9"/>
            <color indexed="81"/>
            <rFont val="Tahoma"/>
            <family val="2"/>
          </rPr>
          <t>Carga horária que este docente Externo irá ministrar nesta disciplina.</t>
        </r>
      </text>
    </comment>
    <comment ref="B1570" authorId="0" shapeId="0" xr:uid="{00000000-0006-0000-0600-0000E5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70" authorId="0" shapeId="0" xr:uid="{00000000-0006-0000-0600-0000E60A0000}">
      <text>
        <r>
          <rPr>
            <sz val="9"/>
            <color indexed="81"/>
            <rFont val="Tahoma"/>
            <family val="2"/>
          </rPr>
          <t>Carga horária que este docente UFPE irá ministrar nesta disciplina.</t>
        </r>
      </text>
    </comment>
    <comment ref="J1570" authorId="0" shapeId="0" xr:uid="{00000000-0006-0000-0600-0000E7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70" authorId="0" shapeId="0" xr:uid="{00000000-0006-0000-0600-0000E80A0000}">
      <text>
        <r>
          <rPr>
            <sz val="9"/>
            <color indexed="81"/>
            <rFont val="Tahoma"/>
            <family val="2"/>
          </rPr>
          <t>Carga horária que este docente Externo irá ministrar nesta disciplina.</t>
        </r>
      </text>
    </comment>
    <comment ref="B1571" authorId="0" shapeId="0" xr:uid="{00000000-0006-0000-0600-0000E9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71" authorId="0" shapeId="0" xr:uid="{00000000-0006-0000-0600-0000EA0A0000}">
      <text>
        <r>
          <rPr>
            <sz val="9"/>
            <color indexed="81"/>
            <rFont val="Tahoma"/>
            <family val="2"/>
          </rPr>
          <t>Carga horária que este docente UFPE irá ministrar nesta disciplina.</t>
        </r>
      </text>
    </comment>
    <comment ref="J1571" authorId="0" shapeId="0" xr:uid="{00000000-0006-0000-0600-0000EB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71" authorId="0" shapeId="0" xr:uid="{00000000-0006-0000-0600-0000EC0A0000}">
      <text>
        <r>
          <rPr>
            <sz val="9"/>
            <color indexed="81"/>
            <rFont val="Tahoma"/>
            <family val="2"/>
          </rPr>
          <t>Carga horária que este docente Externo irá ministrar nesta disciplina.</t>
        </r>
      </text>
    </comment>
    <comment ref="F1576" authorId="0" shapeId="0" xr:uid="{00000000-0006-0000-0600-0000ED0A0000}">
      <text>
        <r>
          <rPr>
            <b/>
            <sz val="9"/>
            <color indexed="81"/>
            <rFont val="Tahoma"/>
            <family val="2"/>
          </rPr>
          <t>A carga horária da disciplina é a soma das cargas horárias de cada docente desta disciplina</t>
        </r>
      </text>
    </comment>
    <comment ref="F1577" authorId="0" shapeId="0" xr:uid="{00000000-0006-0000-0600-0000EE0A0000}">
      <text>
        <r>
          <rPr>
            <b/>
            <sz val="9"/>
            <color indexed="81"/>
            <rFont val="Tahoma"/>
            <family val="2"/>
          </rPr>
          <t>Crédito = Carga horária / 15</t>
        </r>
      </text>
    </comment>
    <comment ref="C1580" authorId="0" shapeId="0" xr:uid="{00000000-0006-0000-0600-0000EF0A0000}">
      <text>
        <r>
          <rPr>
            <sz val="9"/>
            <color indexed="81"/>
            <rFont val="Segoe UI"/>
            <family val="2"/>
          </rPr>
          <t>O 1o mês do curso será considerado como sendo o mês de assinatura do convênio.</t>
        </r>
      </text>
    </comment>
    <comment ref="B1586" authorId="0" shapeId="0" xr:uid="{00000000-0006-0000-0600-0000F0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86" authorId="0" shapeId="0" xr:uid="{00000000-0006-0000-0600-0000F10A0000}">
      <text>
        <r>
          <rPr>
            <sz val="9"/>
            <color indexed="81"/>
            <rFont val="Tahoma"/>
            <family val="2"/>
          </rPr>
          <t>Carga horária que este docente UFPE irá ministrar nesta disciplina.</t>
        </r>
      </text>
    </comment>
    <comment ref="J1586" authorId="0" shapeId="0" xr:uid="{00000000-0006-0000-0600-0000F2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86" authorId="0" shapeId="0" xr:uid="{00000000-0006-0000-0600-0000F30A0000}">
      <text>
        <r>
          <rPr>
            <sz val="9"/>
            <color indexed="81"/>
            <rFont val="Tahoma"/>
            <family val="2"/>
          </rPr>
          <t>Carga horária que este docente Externo irá ministrar nesta disciplina.</t>
        </r>
      </text>
    </comment>
    <comment ref="B1587" authorId="0" shapeId="0" xr:uid="{00000000-0006-0000-0600-0000F4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87" authorId="0" shapeId="0" xr:uid="{00000000-0006-0000-0600-0000F50A0000}">
      <text>
        <r>
          <rPr>
            <sz val="9"/>
            <color indexed="81"/>
            <rFont val="Tahoma"/>
            <family val="2"/>
          </rPr>
          <t>Carga horária que este docente UFPE irá ministrar nesta disciplina.</t>
        </r>
      </text>
    </comment>
    <comment ref="J1587" authorId="0" shapeId="0" xr:uid="{00000000-0006-0000-0600-0000F6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87" authorId="0" shapeId="0" xr:uid="{00000000-0006-0000-0600-0000F70A0000}">
      <text>
        <r>
          <rPr>
            <sz val="9"/>
            <color indexed="81"/>
            <rFont val="Tahoma"/>
            <family val="2"/>
          </rPr>
          <t>Carga horária que este docente Externo irá ministrar nesta disciplina.</t>
        </r>
      </text>
    </comment>
    <comment ref="B1588" authorId="0" shapeId="0" xr:uid="{00000000-0006-0000-0600-0000F8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88" authorId="0" shapeId="0" xr:uid="{00000000-0006-0000-0600-0000F90A0000}">
      <text>
        <r>
          <rPr>
            <sz val="9"/>
            <color indexed="81"/>
            <rFont val="Tahoma"/>
            <family val="2"/>
          </rPr>
          <t>Carga horária que este docente UFPE irá ministrar nesta disciplina.</t>
        </r>
      </text>
    </comment>
    <comment ref="J1588" authorId="0" shapeId="0" xr:uid="{00000000-0006-0000-0600-0000FA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88" authorId="0" shapeId="0" xr:uid="{00000000-0006-0000-0600-0000FB0A0000}">
      <text>
        <r>
          <rPr>
            <sz val="9"/>
            <color indexed="81"/>
            <rFont val="Tahoma"/>
            <family val="2"/>
          </rPr>
          <t>Carga horária que este docente Externo irá ministrar nesta disciplina.</t>
        </r>
      </text>
    </comment>
    <comment ref="B1589" authorId="0" shapeId="0" xr:uid="{00000000-0006-0000-0600-0000FC0A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89" authorId="0" shapeId="0" xr:uid="{00000000-0006-0000-0600-0000FD0A0000}">
      <text>
        <r>
          <rPr>
            <sz val="9"/>
            <color indexed="81"/>
            <rFont val="Tahoma"/>
            <family val="2"/>
          </rPr>
          <t>Carga horária que este docente UFPE irá ministrar nesta disciplina.</t>
        </r>
      </text>
    </comment>
    <comment ref="J1589" authorId="0" shapeId="0" xr:uid="{00000000-0006-0000-0600-0000FE0A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89" authorId="0" shapeId="0" xr:uid="{00000000-0006-0000-0600-0000FF0A0000}">
      <text>
        <r>
          <rPr>
            <sz val="9"/>
            <color indexed="81"/>
            <rFont val="Tahoma"/>
            <family val="2"/>
          </rPr>
          <t>Carga horária que este docente Externo irá ministrar nesta disciplina.</t>
        </r>
      </text>
    </comment>
    <comment ref="B1590" authorId="0" shapeId="0" xr:uid="{00000000-0006-0000-0600-000000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0" authorId="0" shapeId="0" xr:uid="{00000000-0006-0000-0600-0000010B0000}">
      <text>
        <r>
          <rPr>
            <sz val="9"/>
            <color indexed="81"/>
            <rFont val="Tahoma"/>
            <family val="2"/>
          </rPr>
          <t>Carga horária que este docente UFPE irá ministrar nesta disciplina.</t>
        </r>
      </text>
    </comment>
    <comment ref="J1590" authorId="0" shapeId="0" xr:uid="{00000000-0006-0000-0600-000002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0" authorId="0" shapeId="0" xr:uid="{00000000-0006-0000-0600-0000030B0000}">
      <text>
        <r>
          <rPr>
            <sz val="9"/>
            <color indexed="81"/>
            <rFont val="Tahoma"/>
            <family val="2"/>
          </rPr>
          <t>Carga horária que este docente Externo irá ministrar nesta disciplina.</t>
        </r>
      </text>
    </comment>
    <comment ref="B1591" authorId="0" shapeId="0" xr:uid="{00000000-0006-0000-0600-000004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1" authorId="0" shapeId="0" xr:uid="{00000000-0006-0000-0600-0000050B0000}">
      <text>
        <r>
          <rPr>
            <sz val="9"/>
            <color indexed="81"/>
            <rFont val="Tahoma"/>
            <family val="2"/>
          </rPr>
          <t>Carga horária que este docente UFPE irá ministrar nesta disciplina.</t>
        </r>
      </text>
    </comment>
    <comment ref="J1591" authorId="0" shapeId="0" xr:uid="{00000000-0006-0000-0600-000006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1" authorId="0" shapeId="0" xr:uid="{00000000-0006-0000-0600-0000070B0000}">
      <text>
        <r>
          <rPr>
            <sz val="9"/>
            <color indexed="81"/>
            <rFont val="Tahoma"/>
            <family val="2"/>
          </rPr>
          <t>Carga horária que este docente Externo irá ministrar nesta disciplina.</t>
        </r>
      </text>
    </comment>
    <comment ref="B1592" authorId="0" shapeId="0" xr:uid="{00000000-0006-0000-0600-000008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2" authorId="0" shapeId="0" xr:uid="{00000000-0006-0000-0600-0000090B0000}">
      <text>
        <r>
          <rPr>
            <sz val="9"/>
            <color indexed="81"/>
            <rFont val="Tahoma"/>
            <family val="2"/>
          </rPr>
          <t>Carga horária que este docente UFPE irá ministrar nesta disciplina.</t>
        </r>
      </text>
    </comment>
    <comment ref="J1592" authorId="0" shapeId="0" xr:uid="{00000000-0006-0000-0600-00000A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2" authorId="0" shapeId="0" xr:uid="{00000000-0006-0000-0600-00000B0B0000}">
      <text>
        <r>
          <rPr>
            <sz val="9"/>
            <color indexed="81"/>
            <rFont val="Tahoma"/>
            <family val="2"/>
          </rPr>
          <t>Carga horária que este docente Externo irá ministrar nesta disciplina.</t>
        </r>
      </text>
    </comment>
    <comment ref="B1593" authorId="0" shapeId="0" xr:uid="{00000000-0006-0000-0600-00000C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3" authorId="0" shapeId="0" xr:uid="{00000000-0006-0000-0600-00000D0B0000}">
      <text>
        <r>
          <rPr>
            <sz val="9"/>
            <color indexed="81"/>
            <rFont val="Tahoma"/>
            <family val="2"/>
          </rPr>
          <t>Carga horária que este docente UFPE irá ministrar nesta disciplina.</t>
        </r>
      </text>
    </comment>
    <comment ref="J1593" authorId="0" shapeId="0" xr:uid="{00000000-0006-0000-0600-00000E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3" authorId="0" shapeId="0" xr:uid="{00000000-0006-0000-0600-00000F0B0000}">
      <text>
        <r>
          <rPr>
            <sz val="9"/>
            <color indexed="81"/>
            <rFont val="Tahoma"/>
            <family val="2"/>
          </rPr>
          <t>Carga horária que este docente Externo irá ministrar nesta disciplina.</t>
        </r>
      </text>
    </comment>
    <comment ref="B1594" authorId="0" shapeId="0" xr:uid="{00000000-0006-0000-0600-000010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4" authorId="0" shapeId="0" xr:uid="{00000000-0006-0000-0600-0000110B0000}">
      <text>
        <r>
          <rPr>
            <sz val="9"/>
            <color indexed="81"/>
            <rFont val="Tahoma"/>
            <family val="2"/>
          </rPr>
          <t>Carga horária que este docente UFPE irá ministrar nesta disciplina.</t>
        </r>
      </text>
    </comment>
    <comment ref="J1594" authorId="0" shapeId="0" xr:uid="{00000000-0006-0000-0600-000012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4" authorId="0" shapeId="0" xr:uid="{00000000-0006-0000-0600-0000130B0000}">
      <text>
        <r>
          <rPr>
            <sz val="9"/>
            <color indexed="81"/>
            <rFont val="Tahoma"/>
            <family val="2"/>
          </rPr>
          <t>Carga horária que este docente Externo irá ministrar nesta disciplina.</t>
        </r>
      </text>
    </comment>
    <comment ref="B1595" authorId="0" shapeId="0" xr:uid="{00000000-0006-0000-0600-000014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595" authorId="0" shapeId="0" xr:uid="{00000000-0006-0000-0600-0000150B0000}">
      <text>
        <r>
          <rPr>
            <sz val="9"/>
            <color indexed="81"/>
            <rFont val="Tahoma"/>
            <family val="2"/>
          </rPr>
          <t>Carga horária que este docente UFPE irá ministrar nesta disciplina.</t>
        </r>
      </text>
    </comment>
    <comment ref="J1595" authorId="0" shapeId="0" xr:uid="{00000000-0006-0000-0600-000016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595" authorId="0" shapeId="0" xr:uid="{00000000-0006-0000-0600-0000170B0000}">
      <text>
        <r>
          <rPr>
            <sz val="9"/>
            <color indexed="81"/>
            <rFont val="Tahoma"/>
            <family val="2"/>
          </rPr>
          <t>Carga horária que este docente Externo irá ministrar nesta disciplina.</t>
        </r>
      </text>
    </comment>
    <comment ref="F1600" authorId="0" shapeId="0" xr:uid="{00000000-0006-0000-0600-0000180B0000}">
      <text>
        <r>
          <rPr>
            <b/>
            <sz val="9"/>
            <color indexed="81"/>
            <rFont val="Tahoma"/>
            <family val="2"/>
          </rPr>
          <t>A carga horária da disciplina é a soma das cargas horárias de cada docente desta disciplina</t>
        </r>
      </text>
    </comment>
    <comment ref="F1601" authorId="0" shapeId="0" xr:uid="{00000000-0006-0000-0600-0000190B0000}">
      <text>
        <r>
          <rPr>
            <b/>
            <sz val="9"/>
            <color indexed="81"/>
            <rFont val="Tahoma"/>
            <family val="2"/>
          </rPr>
          <t>Crédito = Carga horária / 15</t>
        </r>
      </text>
    </comment>
    <comment ref="C1604" authorId="0" shapeId="0" xr:uid="{00000000-0006-0000-0600-00001A0B0000}">
      <text>
        <r>
          <rPr>
            <sz val="9"/>
            <color indexed="81"/>
            <rFont val="Segoe UI"/>
            <family val="2"/>
          </rPr>
          <t>O 1o mês do curso será considerado como sendo o mês de assinatura do convênio.</t>
        </r>
      </text>
    </comment>
    <comment ref="B1610" authorId="0" shapeId="0" xr:uid="{00000000-0006-0000-0600-00001B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0" authorId="0" shapeId="0" xr:uid="{00000000-0006-0000-0600-00001C0B0000}">
      <text>
        <r>
          <rPr>
            <sz val="9"/>
            <color indexed="81"/>
            <rFont val="Tahoma"/>
            <family val="2"/>
          </rPr>
          <t>Carga horária que este docente UFPE irá ministrar nesta disciplina.</t>
        </r>
      </text>
    </comment>
    <comment ref="J1610" authorId="0" shapeId="0" xr:uid="{00000000-0006-0000-0600-00001D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0" authorId="0" shapeId="0" xr:uid="{00000000-0006-0000-0600-00001E0B0000}">
      <text>
        <r>
          <rPr>
            <sz val="9"/>
            <color indexed="81"/>
            <rFont val="Tahoma"/>
            <family val="2"/>
          </rPr>
          <t>Carga horária que este docente Externo irá ministrar nesta disciplina.</t>
        </r>
      </text>
    </comment>
    <comment ref="B1611" authorId="0" shapeId="0" xr:uid="{00000000-0006-0000-0600-00001F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1" authorId="0" shapeId="0" xr:uid="{00000000-0006-0000-0600-0000200B0000}">
      <text>
        <r>
          <rPr>
            <sz val="9"/>
            <color indexed="81"/>
            <rFont val="Tahoma"/>
            <family val="2"/>
          </rPr>
          <t>Carga horária que este docente UFPE irá ministrar nesta disciplina.</t>
        </r>
      </text>
    </comment>
    <comment ref="J1611" authorId="0" shapeId="0" xr:uid="{00000000-0006-0000-0600-000021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1" authorId="0" shapeId="0" xr:uid="{00000000-0006-0000-0600-0000220B0000}">
      <text>
        <r>
          <rPr>
            <sz val="9"/>
            <color indexed="81"/>
            <rFont val="Tahoma"/>
            <family val="2"/>
          </rPr>
          <t>Carga horária que este docente Externo irá ministrar nesta disciplina.</t>
        </r>
      </text>
    </comment>
    <comment ref="B1612" authorId="0" shapeId="0" xr:uid="{00000000-0006-0000-0600-000023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2" authorId="0" shapeId="0" xr:uid="{00000000-0006-0000-0600-0000240B0000}">
      <text>
        <r>
          <rPr>
            <sz val="9"/>
            <color indexed="81"/>
            <rFont val="Tahoma"/>
            <family val="2"/>
          </rPr>
          <t>Carga horária que este docente UFPE irá ministrar nesta disciplina.</t>
        </r>
      </text>
    </comment>
    <comment ref="J1612" authorId="0" shapeId="0" xr:uid="{00000000-0006-0000-0600-000025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2" authorId="0" shapeId="0" xr:uid="{00000000-0006-0000-0600-0000260B0000}">
      <text>
        <r>
          <rPr>
            <sz val="9"/>
            <color indexed="81"/>
            <rFont val="Tahoma"/>
            <family val="2"/>
          </rPr>
          <t>Carga horária que este docente Externo irá ministrar nesta disciplina.</t>
        </r>
      </text>
    </comment>
    <comment ref="B1613" authorId="0" shapeId="0" xr:uid="{00000000-0006-0000-0600-000027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3" authorId="0" shapeId="0" xr:uid="{00000000-0006-0000-0600-0000280B0000}">
      <text>
        <r>
          <rPr>
            <sz val="9"/>
            <color indexed="81"/>
            <rFont val="Tahoma"/>
            <family val="2"/>
          </rPr>
          <t>Carga horária que este docente UFPE irá ministrar nesta disciplina.</t>
        </r>
      </text>
    </comment>
    <comment ref="J1613" authorId="0" shapeId="0" xr:uid="{00000000-0006-0000-0600-000029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3" authorId="0" shapeId="0" xr:uid="{00000000-0006-0000-0600-00002A0B0000}">
      <text>
        <r>
          <rPr>
            <sz val="9"/>
            <color indexed="81"/>
            <rFont val="Tahoma"/>
            <family val="2"/>
          </rPr>
          <t>Carga horária que este docente Externo irá ministrar nesta disciplina.</t>
        </r>
      </text>
    </comment>
    <comment ref="B1614" authorId="0" shapeId="0" xr:uid="{00000000-0006-0000-0600-00002B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4" authorId="0" shapeId="0" xr:uid="{00000000-0006-0000-0600-00002C0B0000}">
      <text>
        <r>
          <rPr>
            <sz val="9"/>
            <color indexed="81"/>
            <rFont val="Tahoma"/>
            <family val="2"/>
          </rPr>
          <t>Carga horária que este docente UFPE irá ministrar nesta disciplina.</t>
        </r>
      </text>
    </comment>
    <comment ref="J1614" authorId="0" shapeId="0" xr:uid="{00000000-0006-0000-0600-00002D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4" authorId="0" shapeId="0" xr:uid="{00000000-0006-0000-0600-00002E0B0000}">
      <text>
        <r>
          <rPr>
            <sz val="9"/>
            <color indexed="81"/>
            <rFont val="Tahoma"/>
            <family val="2"/>
          </rPr>
          <t>Carga horária que este docente Externo irá ministrar nesta disciplina.</t>
        </r>
      </text>
    </comment>
    <comment ref="B1615" authorId="0" shapeId="0" xr:uid="{00000000-0006-0000-0600-00002F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5" authorId="0" shapeId="0" xr:uid="{00000000-0006-0000-0600-0000300B0000}">
      <text>
        <r>
          <rPr>
            <sz val="9"/>
            <color indexed="81"/>
            <rFont val="Tahoma"/>
            <family val="2"/>
          </rPr>
          <t>Carga horária que este docente UFPE irá ministrar nesta disciplina.</t>
        </r>
      </text>
    </comment>
    <comment ref="J1615" authorId="0" shapeId="0" xr:uid="{00000000-0006-0000-0600-000031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5" authorId="0" shapeId="0" xr:uid="{00000000-0006-0000-0600-0000320B0000}">
      <text>
        <r>
          <rPr>
            <sz val="9"/>
            <color indexed="81"/>
            <rFont val="Tahoma"/>
            <family val="2"/>
          </rPr>
          <t>Carga horária que este docente Externo irá ministrar nesta disciplina.</t>
        </r>
      </text>
    </comment>
    <comment ref="B1616" authorId="0" shapeId="0" xr:uid="{00000000-0006-0000-0600-000033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6" authorId="0" shapeId="0" xr:uid="{00000000-0006-0000-0600-0000340B0000}">
      <text>
        <r>
          <rPr>
            <sz val="9"/>
            <color indexed="81"/>
            <rFont val="Tahoma"/>
            <family val="2"/>
          </rPr>
          <t>Carga horária que este docente UFPE irá ministrar nesta disciplina.</t>
        </r>
      </text>
    </comment>
    <comment ref="J1616" authorId="0" shapeId="0" xr:uid="{00000000-0006-0000-0600-000035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6" authorId="0" shapeId="0" xr:uid="{00000000-0006-0000-0600-0000360B0000}">
      <text>
        <r>
          <rPr>
            <sz val="9"/>
            <color indexed="81"/>
            <rFont val="Tahoma"/>
            <family val="2"/>
          </rPr>
          <t>Carga horária que este docente Externo irá ministrar nesta disciplina.</t>
        </r>
      </text>
    </comment>
    <comment ref="B1617" authorId="0" shapeId="0" xr:uid="{00000000-0006-0000-0600-000037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7" authorId="0" shapeId="0" xr:uid="{00000000-0006-0000-0600-0000380B0000}">
      <text>
        <r>
          <rPr>
            <sz val="9"/>
            <color indexed="81"/>
            <rFont val="Tahoma"/>
            <family val="2"/>
          </rPr>
          <t>Carga horária que este docente UFPE irá ministrar nesta disciplina.</t>
        </r>
      </text>
    </comment>
    <comment ref="J1617" authorId="0" shapeId="0" xr:uid="{00000000-0006-0000-0600-000039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7" authorId="0" shapeId="0" xr:uid="{00000000-0006-0000-0600-00003A0B0000}">
      <text>
        <r>
          <rPr>
            <sz val="9"/>
            <color indexed="81"/>
            <rFont val="Tahoma"/>
            <family val="2"/>
          </rPr>
          <t>Carga horária que este docente Externo irá ministrar nesta disciplina.</t>
        </r>
      </text>
    </comment>
    <comment ref="B1618" authorId="0" shapeId="0" xr:uid="{00000000-0006-0000-0600-00003B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8" authorId="0" shapeId="0" xr:uid="{00000000-0006-0000-0600-00003C0B0000}">
      <text>
        <r>
          <rPr>
            <sz val="9"/>
            <color indexed="81"/>
            <rFont val="Tahoma"/>
            <family val="2"/>
          </rPr>
          <t>Carga horária que este docente UFPE irá ministrar nesta disciplina.</t>
        </r>
      </text>
    </comment>
    <comment ref="J1618" authorId="0" shapeId="0" xr:uid="{00000000-0006-0000-0600-00003D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8" authorId="0" shapeId="0" xr:uid="{00000000-0006-0000-0600-00003E0B0000}">
      <text>
        <r>
          <rPr>
            <sz val="9"/>
            <color indexed="81"/>
            <rFont val="Tahoma"/>
            <family val="2"/>
          </rPr>
          <t>Carga horária que este docente Externo irá ministrar nesta disciplina.</t>
        </r>
      </text>
    </comment>
    <comment ref="B1619" authorId="0" shapeId="0" xr:uid="{00000000-0006-0000-0600-00003F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19" authorId="0" shapeId="0" xr:uid="{00000000-0006-0000-0600-0000400B0000}">
      <text>
        <r>
          <rPr>
            <sz val="9"/>
            <color indexed="81"/>
            <rFont val="Tahoma"/>
            <family val="2"/>
          </rPr>
          <t>Carga horária que este docente UFPE irá ministrar nesta disciplina.</t>
        </r>
      </text>
    </comment>
    <comment ref="J1619" authorId="0" shapeId="0" xr:uid="{00000000-0006-0000-0600-000041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19" authorId="0" shapeId="0" xr:uid="{00000000-0006-0000-0600-0000420B0000}">
      <text>
        <r>
          <rPr>
            <sz val="9"/>
            <color indexed="81"/>
            <rFont val="Tahoma"/>
            <family val="2"/>
          </rPr>
          <t>Carga horária que este docente Externo irá ministrar nesta disciplina.</t>
        </r>
      </text>
    </comment>
    <comment ref="F1624" authorId="0" shapeId="0" xr:uid="{00000000-0006-0000-0600-0000430B0000}">
      <text>
        <r>
          <rPr>
            <b/>
            <sz val="9"/>
            <color indexed="81"/>
            <rFont val="Tahoma"/>
            <family val="2"/>
          </rPr>
          <t>A carga horária da disciplina é a soma das cargas horárias de cada docente desta disciplina</t>
        </r>
      </text>
    </comment>
    <comment ref="F1625" authorId="0" shapeId="0" xr:uid="{00000000-0006-0000-0600-0000440B0000}">
      <text>
        <r>
          <rPr>
            <b/>
            <sz val="9"/>
            <color indexed="81"/>
            <rFont val="Tahoma"/>
            <family val="2"/>
          </rPr>
          <t>Crédito = Carga horária / 15</t>
        </r>
      </text>
    </comment>
    <comment ref="C1628" authorId="0" shapeId="0" xr:uid="{00000000-0006-0000-0600-0000450B0000}">
      <text>
        <r>
          <rPr>
            <sz val="9"/>
            <color indexed="81"/>
            <rFont val="Segoe UI"/>
            <family val="2"/>
          </rPr>
          <t>O 1o mês do curso será considerado como sendo o mês de assinatura do convênio.</t>
        </r>
      </text>
    </comment>
    <comment ref="B1634" authorId="0" shapeId="0" xr:uid="{00000000-0006-0000-0600-000046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4" authorId="0" shapeId="0" xr:uid="{00000000-0006-0000-0600-0000470B0000}">
      <text>
        <r>
          <rPr>
            <sz val="9"/>
            <color indexed="81"/>
            <rFont val="Tahoma"/>
            <family val="2"/>
          </rPr>
          <t>Carga horária que este docente UFPE irá ministrar nesta disciplina.</t>
        </r>
      </text>
    </comment>
    <comment ref="J1634" authorId="0" shapeId="0" xr:uid="{00000000-0006-0000-0600-000048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4" authorId="0" shapeId="0" xr:uid="{00000000-0006-0000-0600-0000490B0000}">
      <text>
        <r>
          <rPr>
            <sz val="9"/>
            <color indexed="81"/>
            <rFont val="Tahoma"/>
            <family val="2"/>
          </rPr>
          <t>Carga horária que este docente Externo irá ministrar nesta disciplina.</t>
        </r>
      </text>
    </comment>
    <comment ref="B1635" authorId="0" shapeId="0" xr:uid="{00000000-0006-0000-0600-00004A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5" authorId="0" shapeId="0" xr:uid="{00000000-0006-0000-0600-00004B0B0000}">
      <text>
        <r>
          <rPr>
            <sz val="9"/>
            <color indexed="81"/>
            <rFont val="Tahoma"/>
            <family val="2"/>
          </rPr>
          <t>Carga horária que este docente UFPE irá ministrar nesta disciplina.</t>
        </r>
      </text>
    </comment>
    <comment ref="J1635" authorId="0" shapeId="0" xr:uid="{00000000-0006-0000-0600-00004C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5" authorId="0" shapeId="0" xr:uid="{00000000-0006-0000-0600-00004D0B0000}">
      <text>
        <r>
          <rPr>
            <sz val="9"/>
            <color indexed="81"/>
            <rFont val="Tahoma"/>
            <family val="2"/>
          </rPr>
          <t>Carga horária que este docente Externo irá ministrar nesta disciplina.</t>
        </r>
      </text>
    </comment>
    <comment ref="B1636" authorId="0" shapeId="0" xr:uid="{00000000-0006-0000-0600-00004E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6" authorId="0" shapeId="0" xr:uid="{00000000-0006-0000-0600-00004F0B0000}">
      <text>
        <r>
          <rPr>
            <sz val="9"/>
            <color indexed="81"/>
            <rFont val="Tahoma"/>
            <family val="2"/>
          </rPr>
          <t>Carga horária que este docente UFPE irá ministrar nesta disciplina.</t>
        </r>
      </text>
    </comment>
    <comment ref="J1636" authorId="0" shapeId="0" xr:uid="{00000000-0006-0000-0600-000050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6" authorId="0" shapeId="0" xr:uid="{00000000-0006-0000-0600-0000510B0000}">
      <text>
        <r>
          <rPr>
            <sz val="9"/>
            <color indexed="81"/>
            <rFont val="Tahoma"/>
            <family val="2"/>
          </rPr>
          <t>Carga horária que este docente Externo irá ministrar nesta disciplina.</t>
        </r>
      </text>
    </comment>
    <comment ref="B1637" authorId="0" shapeId="0" xr:uid="{00000000-0006-0000-0600-000052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7" authorId="0" shapeId="0" xr:uid="{00000000-0006-0000-0600-0000530B0000}">
      <text>
        <r>
          <rPr>
            <sz val="9"/>
            <color indexed="81"/>
            <rFont val="Tahoma"/>
            <family val="2"/>
          </rPr>
          <t>Carga horária que este docente UFPE irá ministrar nesta disciplina.</t>
        </r>
      </text>
    </comment>
    <comment ref="J1637" authorId="0" shapeId="0" xr:uid="{00000000-0006-0000-0600-000054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7" authorId="0" shapeId="0" xr:uid="{00000000-0006-0000-0600-0000550B0000}">
      <text>
        <r>
          <rPr>
            <sz val="9"/>
            <color indexed="81"/>
            <rFont val="Tahoma"/>
            <family val="2"/>
          </rPr>
          <t>Carga horária que este docente Externo irá ministrar nesta disciplina.</t>
        </r>
      </text>
    </comment>
    <comment ref="B1638" authorId="0" shapeId="0" xr:uid="{00000000-0006-0000-0600-000056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8" authorId="0" shapeId="0" xr:uid="{00000000-0006-0000-0600-0000570B0000}">
      <text>
        <r>
          <rPr>
            <sz val="9"/>
            <color indexed="81"/>
            <rFont val="Tahoma"/>
            <family val="2"/>
          </rPr>
          <t>Carga horária que este docente UFPE irá ministrar nesta disciplina.</t>
        </r>
      </text>
    </comment>
    <comment ref="J1638" authorId="0" shapeId="0" xr:uid="{00000000-0006-0000-0600-000058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8" authorId="0" shapeId="0" xr:uid="{00000000-0006-0000-0600-0000590B0000}">
      <text>
        <r>
          <rPr>
            <sz val="9"/>
            <color indexed="81"/>
            <rFont val="Tahoma"/>
            <family val="2"/>
          </rPr>
          <t>Carga horária que este docente Externo irá ministrar nesta disciplina.</t>
        </r>
      </text>
    </comment>
    <comment ref="B1639" authorId="0" shapeId="0" xr:uid="{00000000-0006-0000-0600-00005A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39" authorId="0" shapeId="0" xr:uid="{00000000-0006-0000-0600-00005B0B0000}">
      <text>
        <r>
          <rPr>
            <sz val="9"/>
            <color indexed="81"/>
            <rFont val="Tahoma"/>
            <family val="2"/>
          </rPr>
          <t>Carga horária que este docente UFPE irá ministrar nesta disciplina.</t>
        </r>
      </text>
    </comment>
    <comment ref="J1639" authorId="0" shapeId="0" xr:uid="{00000000-0006-0000-0600-00005C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39" authorId="0" shapeId="0" xr:uid="{00000000-0006-0000-0600-00005D0B0000}">
      <text>
        <r>
          <rPr>
            <sz val="9"/>
            <color indexed="81"/>
            <rFont val="Tahoma"/>
            <family val="2"/>
          </rPr>
          <t>Carga horária que este docente Externo irá ministrar nesta disciplina.</t>
        </r>
      </text>
    </comment>
    <comment ref="B1640" authorId="0" shapeId="0" xr:uid="{00000000-0006-0000-0600-00005E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40" authorId="0" shapeId="0" xr:uid="{00000000-0006-0000-0600-00005F0B0000}">
      <text>
        <r>
          <rPr>
            <sz val="9"/>
            <color indexed="81"/>
            <rFont val="Tahoma"/>
            <family val="2"/>
          </rPr>
          <t>Carga horária que este docente UFPE irá ministrar nesta disciplina.</t>
        </r>
      </text>
    </comment>
    <comment ref="J1640" authorId="0" shapeId="0" xr:uid="{00000000-0006-0000-0600-000060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40" authorId="0" shapeId="0" xr:uid="{00000000-0006-0000-0600-0000610B0000}">
      <text>
        <r>
          <rPr>
            <sz val="9"/>
            <color indexed="81"/>
            <rFont val="Tahoma"/>
            <family val="2"/>
          </rPr>
          <t>Carga horária que este docente Externo irá ministrar nesta disciplina.</t>
        </r>
      </text>
    </comment>
    <comment ref="B1641" authorId="0" shapeId="0" xr:uid="{00000000-0006-0000-0600-000062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41" authorId="0" shapeId="0" xr:uid="{00000000-0006-0000-0600-0000630B0000}">
      <text>
        <r>
          <rPr>
            <sz val="9"/>
            <color indexed="81"/>
            <rFont val="Tahoma"/>
            <family val="2"/>
          </rPr>
          <t>Carga horária que este docente UFPE irá ministrar nesta disciplina.</t>
        </r>
      </text>
    </comment>
    <comment ref="J1641" authorId="0" shapeId="0" xr:uid="{00000000-0006-0000-0600-000064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41" authorId="0" shapeId="0" xr:uid="{00000000-0006-0000-0600-0000650B0000}">
      <text>
        <r>
          <rPr>
            <sz val="9"/>
            <color indexed="81"/>
            <rFont val="Tahoma"/>
            <family val="2"/>
          </rPr>
          <t>Carga horária que este docente Externo irá ministrar nesta disciplina.</t>
        </r>
      </text>
    </comment>
    <comment ref="B1642" authorId="0" shapeId="0" xr:uid="{00000000-0006-0000-0600-000066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42" authorId="0" shapeId="0" xr:uid="{00000000-0006-0000-0600-0000670B0000}">
      <text>
        <r>
          <rPr>
            <sz val="9"/>
            <color indexed="81"/>
            <rFont val="Tahoma"/>
            <family val="2"/>
          </rPr>
          <t>Carga horária que este docente UFPE irá ministrar nesta disciplina.</t>
        </r>
      </text>
    </comment>
    <comment ref="J1642" authorId="0" shapeId="0" xr:uid="{00000000-0006-0000-0600-000068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42" authorId="0" shapeId="0" xr:uid="{00000000-0006-0000-0600-0000690B0000}">
      <text>
        <r>
          <rPr>
            <sz val="9"/>
            <color indexed="81"/>
            <rFont val="Tahoma"/>
            <family val="2"/>
          </rPr>
          <t>Carga horária que este docente Externo irá ministrar nesta disciplina.</t>
        </r>
      </text>
    </comment>
    <comment ref="B1643" authorId="0" shapeId="0" xr:uid="{00000000-0006-0000-0600-00006A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43" authorId="0" shapeId="0" xr:uid="{00000000-0006-0000-0600-00006B0B0000}">
      <text>
        <r>
          <rPr>
            <sz val="9"/>
            <color indexed="81"/>
            <rFont val="Tahoma"/>
            <family val="2"/>
          </rPr>
          <t>Carga horária que este docente UFPE irá ministrar nesta disciplina.</t>
        </r>
      </text>
    </comment>
    <comment ref="J1643" authorId="0" shapeId="0" xr:uid="{00000000-0006-0000-0600-00006C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43" authorId="0" shapeId="0" xr:uid="{00000000-0006-0000-0600-00006D0B0000}">
      <text>
        <r>
          <rPr>
            <sz val="9"/>
            <color indexed="81"/>
            <rFont val="Tahoma"/>
            <family val="2"/>
          </rPr>
          <t>Carga horária que este docente Externo irá ministrar nesta disciplina.</t>
        </r>
      </text>
    </comment>
    <comment ref="F1648" authorId="0" shapeId="0" xr:uid="{00000000-0006-0000-0600-00006E0B0000}">
      <text>
        <r>
          <rPr>
            <b/>
            <sz val="9"/>
            <color indexed="81"/>
            <rFont val="Tahoma"/>
            <family val="2"/>
          </rPr>
          <t>A carga horária da disciplina é a soma das cargas horárias de cada docente desta disciplina</t>
        </r>
      </text>
    </comment>
    <comment ref="F1649" authorId="0" shapeId="0" xr:uid="{00000000-0006-0000-0600-00006F0B0000}">
      <text>
        <r>
          <rPr>
            <b/>
            <sz val="9"/>
            <color indexed="81"/>
            <rFont val="Tahoma"/>
            <family val="2"/>
          </rPr>
          <t>Crédito = Carga horária / 15</t>
        </r>
      </text>
    </comment>
    <comment ref="C1652" authorId="0" shapeId="0" xr:uid="{00000000-0006-0000-0600-0000700B0000}">
      <text>
        <r>
          <rPr>
            <sz val="9"/>
            <color indexed="81"/>
            <rFont val="Segoe UI"/>
            <family val="2"/>
          </rPr>
          <t>O 1o mês do curso será considerado como sendo o mês de assinatura do convênio.</t>
        </r>
      </text>
    </comment>
    <comment ref="B1658" authorId="0" shapeId="0" xr:uid="{00000000-0006-0000-0600-000071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58" authorId="0" shapeId="0" xr:uid="{00000000-0006-0000-0600-0000720B0000}">
      <text>
        <r>
          <rPr>
            <sz val="9"/>
            <color indexed="81"/>
            <rFont val="Tahoma"/>
            <family val="2"/>
          </rPr>
          <t>Carga horária que este docente UFPE irá ministrar nesta disciplina.</t>
        </r>
      </text>
    </comment>
    <comment ref="J1658" authorId="0" shapeId="0" xr:uid="{00000000-0006-0000-0600-000073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58" authorId="0" shapeId="0" xr:uid="{00000000-0006-0000-0600-0000740B0000}">
      <text>
        <r>
          <rPr>
            <sz val="9"/>
            <color indexed="81"/>
            <rFont val="Tahoma"/>
            <family val="2"/>
          </rPr>
          <t>Carga horária que este docente Externo irá ministrar nesta disciplina.</t>
        </r>
      </text>
    </comment>
    <comment ref="B1659" authorId="0" shapeId="0" xr:uid="{00000000-0006-0000-0600-000075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59" authorId="0" shapeId="0" xr:uid="{00000000-0006-0000-0600-0000760B0000}">
      <text>
        <r>
          <rPr>
            <sz val="9"/>
            <color indexed="81"/>
            <rFont val="Tahoma"/>
            <family val="2"/>
          </rPr>
          <t>Carga horária que este docente UFPE irá ministrar nesta disciplina.</t>
        </r>
      </text>
    </comment>
    <comment ref="J1659" authorId="0" shapeId="0" xr:uid="{00000000-0006-0000-0600-000077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59" authorId="0" shapeId="0" xr:uid="{00000000-0006-0000-0600-0000780B0000}">
      <text>
        <r>
          <rPr>
            <sz val="9"/>
            <color indexed="81"/>
            <rFont val="Tahoma"/>
            <family val="2"/>
          </rPr>
          <t>Carga horária que este docente Externo irá ministrar nesta disciplina.</t>
        </r>
      </text>
    </comment>
    <comment ref="B1660" authorId="0" shapeId="0" xr:uid="{00000000-0006-0000-0600-000079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0" authorId="0" shapeId="0" xr:uid="{00000000-0006-0000-0600-00007A0B0000}">
      <text>
        <r>
          <rPr>
            <sz val="9"/>
            <color indexed="81"/>
            <rFont val="Tahoma"/>
            <family val="2"/>
          </rPr>
          <t>Carga horária que este docente UFPE irá ministrar nesta disciplina.</t>
        </r>
      </text>
    </comment>
    <comment ref="J1660" authorId="0" shapeId="0" xr:uid="{00000000-0006-0000-0600-00007B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0" authorId="0" shapeId="0" xr:uid="{00000000-0006-0000-0600-00007C0B0000}">
      <text>
        <r>
          <rPr>
            <sz val="9"/>
            <color indexed="81"/>
            <rFont val="Tahoma"/>
            <family val="2"/>
          </rPr>
          <t>Carga horária que este docente Externo irá ministrar nesta disciplina.</t>
        </r>
      </text>
    </comment>
    <comment ref="B1661" authorId="0" shapeId="0" xr:uid="{00000000-0006-0000-0600-00007D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1" authorId="0" shapeId="0" xr:uid="{00000000-0006-0000-0600-00007E0B0000}">
      <text>
        <r>
          <rPr>
            <sz val="9"/>
            <color indexed="81"/>
            <rFont val="Tahoma"/>
            <family val="2"/>
          </rPr>
          <t>Carga horária que este docente UFPE irá ministrar nesta disciplina.</t>
        </r>
      </text>
    </comment>
    <comment ref="J1661" authorId="0" shapeId="0" xr:uid="{00000000-0006-0000-0600-00007F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1" authorId="0" shapeId="0" xr:uid="{00000000-0006-0000-0600-0000800B0000}">
      <text>
        <r>
          <rPr>
            <sz val="9"/>
            <color indexed="81"/>
            <rFont val="Tahoma"/>
            <family val="2"/>
          </rPr>
          <t>Carga horária que este docente Externo irá ministrar nesta disciplina.</t>
        </r>
      </text>
    </comment>
    <comment ref="B1662" authorId="0" shapeId="0" xr:uid="{00000000-0006-0000-0600-000081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2" authorId="0" shapeId="0" xr:uid="{00000000-0006-0000-0600-0000820B0000}">
      <text>
        <r>
          <rPr>
            <sz val="9"/>
            <color indexed="81"/>
            <rFont val="Tahoma"/>
            <family val="2"/>
          </rPr>
          <t>Carga horária que este docente UFPE irá ministrar nesta disciplina.</t>
        </r>
      </text>
    </comment>
    <comment ref="J1662" authorId="0" shapeId="0" xr:uid="{00000000-0006-0000-0600-000083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2" authorId="0" shapeId="0" xr:uid="{00000000-0006-0000-0600-0000840B0000}">
      <text>
        <r>
          <rPr>
            <sz val="9"/>
            <color indexed="81"/>
            <rFont val="Tahoma"/>
            <family val="2"/>
          </rPr>
          <t>Carga horária que este docente Externo irá ministrar nesta disciplina.</t>
        </r>
      </text>
    </comment>
    <comment ref="B1663" authorId="0" shapeId="0" xr:uid="{00000000-0006-0000-0600-000085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3" authorId="0" shapeId="0" xr:uid="{00000000-0006-0000-0600-0000860B0000}">
      <text>
        <r>
          <rPr>
            <sz val="9"/>
            <color indexed="81"/>
            <rFont val="Tahoma"/>
            <family val="2"/>
          </rPr>
          <t>Carga horária que este docente UFPE irá ministrar nesta disciplina.</t>
        </r>
      </text>
    </comment>
    <comment ref="J1663" authorId="0" shapeId="0" xr:uid="{00000000-0006-0000-0600-000087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3" authorId="0" shapeId="0" xr:uid="{00000000-0006-0000-0600-0000880B0000}">
      <text>
        <r>
          <rPr>
            <sz val="9"/>
            <color indexed="81"/>
            <rFont val="Tahoma"/>
            <family val="2"/>
          </rPr>
          <t>Carga horária que este docente Externo irá ministrar nesta disciplina.</t>
        </r>
      </text>
    </comment>
    <comment ref="B1664" authorId="0" shapeId="0" xr:uid="{00000000-0006-0000-0600-000089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4" authorId="0" shapeId="0" xr:uid="{00000000-0006-0000-0600-00008A0B0000}">
      <text>
        <r>
          <rPr>
            <sz val="9"/>
            <color indexed="81"/>
            <rFont val="Tahoma"/>
            <family val="2"/>
          </rPr>
          <t>Carga horária que este docente UFPE irá ministrar nesta disciplina.</t>
        </r>
      </text>
    </comment>
    <comment ref="J1664" authorId="0" shapeId="0" xr:uid="{00000000-0006-0000-0600-00008B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4" authorId="0" shapeId="0" xr:uid="{00000000-0006-0000-0600-00008C0B0000}">
      <text>
        <r>
          <rPr>
            <sz val="9"/>
            <color indexed="81"/>
            <rFont val="Tahoma"/>
            <family val="2"/>
          </rPr>
          <t>Carga horária que este docente Externo irá ministrar nesta disciplina.</t>
        </r>
      </text>
    </comment>
    <comment ref="B1665" authorId="0" shapeId="0" xr:uid="{00000000-0006-0000-0600-00008D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5" authorId="0" shapeId="0" xr:uid="{00000000-0006-0000-0600-00008E0B0000}">
      <text>
        <r>
          <rPr>
            <sz val="9"/>
            <color indexed="81"/>
            <rFont val="Tahoma"/>
            <family val="2"/>
          </rPr>
          <t>Carga horária que este docente UFPE irá ministrar nesta disciplina.</t>
        </r>
      </text>
    </comment>
    <comment ref="J1665" authorId="0" shapeId="0" xr:uid="{00000000-0006-0000-0600-00008F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5" authorId="0" shapeId="0" xr:uid="{00000000-0006-0000-0600-0000900B0000}">
      <text>
        <r>
          <rPr>
            <sz val="9"/>
            <color indexed="81"/>
            <rFont val="Tahoma"/>
            <family val="2"/>
          </rPr>
          <t>Carga horária que este docente Externo irá ministrar nesta disciplina.</t>
        </r>
      </text>
    </comment>
    <comment ref="B1666" authorId="0" shapeId="0" xr:uid="{00000000-0006-0000-0600-000091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6" authorId="0" shapeId="0" xr:uid="{00000000-0006-0000-0600-0000920B0000}">
      <text>
        <r>
          <rPr>
            <sz val="9"/>
            <color indexed="81"/>
            <rFont val="Tahoma"/>
            <family val="2"/>
          </rPr>
          <t>Carga horária que este docente UFPE irá ministrar nesta disciplina.</t>
        </r>
      </text>
    </comment>
    <comment ref="J1666" authorId="0" shapeId="0" xr:uid="{00000000-0006-0000-0600-000093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6" authorId="0" shapeId="0" xr:uid="{00000000-0006-0000-0600-0000940B0000}">
      <text>
        <r>
          <rPr>
            <sz val="9"/>
            <color indexed="81"/>
            <rFont val="Tahoma"/>
            <family val="2"/>
          </rPr>
          <t>Carga horária que este docente Externo irá ministrar nesta disciplina.</t>
        </r>
      </text>
    </comment>
    <comment ref="B1667" authorId="0" shapeId="0" xr:uid="{00000000-0006-0000-0600-000095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67" authorId="0" shapeId="0" xr:uid="{00000000-0006-0000-0600-0000960B0000}">
      <text>
        <r>
          <rPr>
            <sz val="9"/>
            <color indexed="81"/>
            <rFont val="Tahoma"/>
            <family val="2"/>
          </rPr>
          <t>Carga horária que este docente UFPE irá ministrar nesta disciplina.</t>
        </r>
      </text>
    </comment>
    <comment ref="J1667" authorId="0" shapeId="0" xr:uid="{00000000-0006-0000-0600-000097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67" authorId="0" shapeId="0" xr:uid="{00000000-0006-0000-0600-0000980B0000}">
      <text>
        <r>
          <rPr>
            <sz val="9"/>
            <color indexed="81"/>
            <rFont val="Tahoma"/>
            <family val="2"/>
          </rPr>
          <t>Carga horária que este docente Externo irá ministrar nesta disciplina.</t>
        </r>
      </text>
    </comment>
    <comment ref="F1672" authorId="0" shapeId="0" xr:uid="{00000000-0006-0000-0600-0000990B0000}">
      <text>
        <r>
          <rPr>
            <b/>
            <sz val="9"/>
            <color indexed="81"/>
            <rFont val="Tahoma"/>
            <family val="2"/>
          </rPr>
          <t>A carga horária da disciplina é a soma das cargas horárias de cada docente desta disciplina</t>
        </r>
      </text>
    </comment>
    <comment ref="F1673" authorId="0" shapeId="0" xr:uid="{00000000-0006-0000-0600-00009A0B0000}">
      <text>
        <r>
          <rPr>
            <b/>
            <sz val="9"/>
            <color indexed="81"/>
            <rFont val="Tahoma"/>
            <family val="2"/>
          </rPr>
          <t>Crédito = Carga horária / 15</t>
        </r>
      </text>
    </comment>
    <comment ref="C1676" authorId="0" shapeId="0" xr:uid="{00000000-0006-0000-0600-00009B0B0000}">
      <text>
        <r>
          <rPr>
            <sz val="9"/>
            <color indexed="81"/>
            <rFont val="Segoe UI"/>
            <family val="2"/>
          </rPr>
          <t>O 1o mês do curso será considerado como sendo o mês de assinatura do convênio.</t>
        </r>
      </text>
    </comment>
    <comment ref="B1682" authorId="0" shapeId="0" xr:uid="{00000000-0006-0000-0600-00009C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2" authorId="0" shapeId="0" xr:uid="{00000000-0006-0000-0600-00009D0B0000}">
      <text>
        <r>
          <rPr>
            <sz val="9"/>
            <color indexed="81"/>
            <rFont val="Tahoma"/>
            <family val="2"/>
          </rPr>
          <t>Carga horária que este docente UFPE irá ministrar nesta disciplina.</t>
        </r>
      </text>
    </comment>
    <comment ref="J1682" authorId="0" shapeId="0" xr:uid="{00000000-0006-0000-0600-00009E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2" authorId="0" shapeId="0" xr:uid="{00000000-0006-0000-0600-00009F0B0000}">
      <text>
        <r>
          <rPr>
            <sz val="9"/>
            <color indexed="81"/>
            <rFont val="Tahoma"/>
            <family val="2"/>
          </rPr>
          <t>Carga horária que este docente Externo irá ministrar nesta disciplina.</t>
        </r>
      </text>
    </comment>
    <comment ref="B1683" authorId="0" shapeId="0" xr:uid="{00000000-0006-0000-0600-0000A0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3" authorId="0" shapeId="0" xr:uid="{00000000-0006-0000-0600-0000A10B0000}">
      <text>
        <r>
          <rPr>
            <sz val="9"/>
            <color indexed="81"/>
            <rFont val="Tahoma"/>
            <family val="2"/>
          </rPr>
          <t>Carga horária que este docente UFPE irá ministrar nesta disciplina.</t>
        </r>
      </text>
    </comment>
    <comment ref="J1683" authorId="0" shapeId="0" xr:uid="{00000000-0006-0000-0600-0000A2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3" authorId="0" shapeId="0" xr:uid="{00000000-0006-0000-0600-0000A30B0000}">
      <text>
        <r>
          <rPr>
            <sz val="9"/>
            <color indexed="81"/>
            <rFont val="Tahoma"/>
            <family val="2"/>
          </rPr>
          <t>Carga horária que este docente Externo irá ministrar nesta disciplina.</t>
        </r>
      </text>
    </comment>
    <comment ref="B1684" authorId="0" shapeId="0" xr:uid="{00000000-0006-0000-0600-0000A4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4" authorId="0" shapeId="0" xr:uid="{00000000-0006-0000-0600-0000A50B0000}">
      <text>
        <r>
          <rPr>
            <sz val="9"/>
            <color indexed="81"/>
            <rFont val="Tahoma"/>
            <family val="2"/>
          </rPr>
          <t>Carga horária que este docente UFPE irá ministrar nesta disciplina.</t>
        </r>
      </text>
    </comment>
    <comment ref="J1684" authorId="0" shapeId="0" xr:uid="{00000000-0006-0000-0600-0000A6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4" authorId="0" shapeId="0" xr:uid="{00000000-0006-0000-0600-0000A70B0000}">
      <text>
        <r>
          <rPr>
            <sz val="9"/>
            <color indexed="81"/>
            <rFont val="Tahoma"/>
            <family val="2"/>
          </rPr>
          <t>Carga horária que este docente Externo irá ministrar nesta disciplina.</t>
        </r>
      </text>
    </comment>
    <comment ref="B1685" authorId="0" shapeId="0" xr:uid="{00000000-0006-0000-0600-0000A8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5" authorId="0" shapeId="0" xr:uid="{00000000-0006-0000-0600-0000A90B0000}">
      <text>
        <r>
          <rPr>
            <sz val="9"/>
            <color indexed="81"/>
            <rFont val="Tahoma"/>
            <family val="2"/>
          </rPr>
          <t>Carga horária que este docente UFPE irá ministrar nesta disciplina.</t>
        </r>
      </text>
    </comment>
    <comment ref="J1685" authorId="0" shapeId="0" xr:uid="{00000000-0006-0000-0600-0000AA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5" authorId="0" shapeId="0" xr:uid="{00000000-0006-0000-0600-0000AB0B0000}">
      <text>
        <r>
          <rPr>
            <sz val="9"/>
            <color indexed="81"/>
            <rFont val="Tahoma"/>
            <family val="2"/>
          </rPr>
          <t>Carga horária que este docente Externo irá ministrar nesta disciplina.</t>
        </r>
      </text>
    </comment>
    <comment ref="B1686" authorId="0" shapeId="0" xr:uid="{00000000-0006-0000-0600-0000AC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6" authorId="0" shapeId="0" xr:uid="{00000000-0006-0000-0600-0000AD0B0000}">
      <text>
        <r>
          <rPr>
            <sz val="9"/>
            <color indexed="81"/>
            <rFont val="Tahoma"/>
            <family val="2"/>
          </rPr>
          <t>Carga horária que este docente UFPE irá ministrar nesta disciplina.</t>
        </r>
      </text>
    </comment>
    <comment ref="J1686" authorId="0" shapeId="0" xr:uid="{00000000-0006-0000-0600-0000AE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6" authorId="0" shapeId="0" xr:uid="{00000000-0006-0000-0600-0000AF0B0000}">
      <text>
        <r>
          <rPr>
            <sz val="9"/>
            <color indexed="81"/>
            <rFont val="Tahoma"/>
            <family val="2"/>
          </rPr>
          <t>Carga horária que este docente Externo irá ministrar nesta disciplina.</t>
        </r>
      </text>
    </comment>
    <comment ref="B1687" authorId="0" shapeId="0" xr:uid="{00000000-0006-0000-0600-0000B0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7" authorId="0" shapeId="0" xr:uid="{00000000-0006-0000-0600-0000B10B0000}">
      <text>
        <r>
          <rPr>
            <sz val="9"/>
            <color indexed="81"/>
            <rFont val="Tahoma"/>
            <family val="2"/>
          </rPr>
          <t>Carga horária que este docente UFPE irá ministrar nesta disciplina.</t>
        </r>
      </text>
    </comment>
    <comment ref="J1687" authorId="0" shapeId="0" xr:uid="{00000000-0006-0000-0600-0000B2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7" authorId="0" shapeId="0" xr:uid="{00000000-0006-0000-0600-0000B30B0000}">
      <text>
        <r>
          <rPr>
            <sz val="9"/>
            <color indexed="81"/>
            <rFont val="Tahoma"/>
            <family val="2"/>
          </rPr>
          <t>Carga horária que este docente Externo irá ministrar nesta disciplina.</t>
        </r>
      </text>
    </comment>
    <comment ref="B1688" authorId="0" shapeId="0" xr:uid="{00000000-0006-0000-0600-0000B4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8" authorId="0" shapeId="0" xr:uid="{00000000-0006-0000-0600-0000B50B0000}">
      <text>
        <r>
          <rPr>
            <sz val="9"/>
            <color indexed="81"/>
            <rFont val="Tahoma"/>
            <family val="2"/>
          </rPr>
          <t>Carga horária que este docente UFPE irá ministrar nesta disciplina.</t>
        </r>
      </text>
    </comment>
    <comment ref="J1688" authorId="0" shapeId="0" xr:uid="{00000000-0006-0000-0600-0000B6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8" authorId="0" shapeId="0" xr:uid="{00000000-0006-0000-0600-0000B70B0000}">
      <text>
        <r>
          <rPr>
            <sz val="9"/>
            <color indexed="81"/>
            <rFont val="Tahoma"/>
            <family val="2"/>
          </rPr>
          <t>Carga horária que este docente Externo irá ministrar nesta disciplina.</t>
        </r>
      </text>
    </comment>
    <comment ref="B1689" authorId="0" shapeId="0" xr:uid="{00000000-0006-0000-0600-0000B8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89" authorId="0" shapeId="0" xr:uid="{00000000-0006-0000-0600-0000B90B0000}">
      <text>
        <r>
          <rPr>
            <sz val="9"/>
            <color indexed="81"/>
            <rFont val="Tahoma"/>
            <family val="2"/>
          </rPr>
          <t>Carga horária que este docente UFPE irá ministrar nesta disciplina.</t>
        </r>
      </text>
    </comment>
    <comment ref="J1689" authorId="0" shapeId="0" xr:uid="{00000000-0006-0000-0600-0000BA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89" authorId="0" shapeId="0" xr:uid="{00000000-0006-0000-0600-0000BB0B0000}">
      <text>
        <r>
          <rPr>
            <sz val="9"/>
            <color indexed="81"/>
            <rFont val="Tahoma"/>
            <family val="2"/>
          </rPr>
          <t>Carga horária que este docente Externo irá ministrar nesta disciplina.</t>
        </r>
      </text>
    </comment>
    <comment ref="B1690" authorId="0" shapeId="0" xr:uid="{00000000-0006-0000-0600-0000BC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90" authorId="0" shapeId="0" xr:uid="{00000000-0006-0000-0600-0000BD0B0000}">
      <text>
        <r>
          <rPr>
            <sz val="9"/>
            <color indexed="81"/>
            <rFont val="Tahoma"/>
            <family val="2"/>
          </rPr>
          <t>Carga horária que este docente UFPE irá ministrar nesta disciplina.</t>
        </r>
      </text>
    </comment>
    <comment ref="J1690" authorId="0" shapeId="0" xr:uid="{00000000-0006-0000-0600-0000BE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90" authorId="0" shapeId="0" xr:uid="{00000000-0006-0000-0600-0000BF0B0000}">
      <text>
        <r>
          <rPr>
            <sz val="9"/>
            <color indexed="81"/>
            <rFont val="Tahoma"/>
            <family val="2"/>
          </rPr>
          <t>Carga horária que este docente Externo irá ministrar nesta disciplina.</t>
        </r>
      </text>
    </comment>
    <comment ref="B1691" authorId="0" shapeId="0" xr:uid="{00000000-0006-0000-0600-0000C0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691" authorId="0" shapeId="0" xr:uid="{00000000-0006-0000-0600-0000C10B0000}">
      <text>
        <r>
          <rPr>
            <sz val="9"/>
            <color indexed="81"/>
            <rFont val="Tahoma"/>
            <family val="2"/>
          </rPr>
          <t>Carga horária que este docente UFPE irá ministrar nesta disciplina.</t>
        </r>
      </text>
    </comment>
    <comment ref="J1691" authorId="0" shapeId="0" xr:uid="{00000000-0006-0000-0600-0000C2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691" authorId="0" shapeId="0" xr:uid="{00000000-0006-0000-0600-0000C30B0000}">
      <text>
        <r>
          <rPr>
            <sz val="9"/>
            <color indexed="81"/>
            <rFont val="Tahoma"/>
            <family val="2"/>
          </rPr>
          <t>Carga horária que este docente Externo irá ministrar nesta disciplina.</t>
        </r>
      </text>
    </comment>
    <comment ref="F1696" authorId="0" shapeId="0" xr:uid="{00000000-0006-0000-0600-0000C40B0000}">
      <text>
        <r>
          <rPr>
            <b/>
            <sz val="9"/>
            <color indexed="81"/>
            <rFont val="Tahoma"/>
            <family val="2"/>
          </rPr>
          <t>A carga horária da disciplina é a soma das cargas horárias de cada docente desta disciplina</t>
        </r>
      </text>
    </comment>
    <comment ref="F1697" authorId="0" shapeId="0" xr:uid="{00000000-0006-0000-0600-0000C50B0000}">
      <text>
        <r>
          <rPr>
            <b/>
            <sz val="9"/>
            <color indexed="81"/>
            <rFont val="Tahoma"/>
            <family val="2"/>
          </rPr>
          <t>Crédito = Carga horária / 15</t>
        </r>
      </text>
    </comment>
    <comment ref="C1700" authorId="0" shapeId="0" xr:uid="{00000000-0006-0000-0600-0000C60B0000}">
      <text>
        <r>
          <rPr>
            <sz val="9"/>
            <color indexed="81"/>
            <rFont val="Segoe UI"/>
            <family val="2"/>
          </rPr>
          <t>O 1o mês do curso será considerado como sendo o mês de assinatura do convênio.</t>
        </r>
      </text>
    </comment>
    <comment ref="B1706" authorId="0" shapeId="0" xr:uid="{00000000-0006-0000-0600-0000C7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06" authorId="0" shapeId="0" xr:uid="{00000000-0006-0000-0600-0000C80B0000}">
      <text>
        <r>
          <rPr>
            <sz val="9"/>
            <color indexed="81"/>
            <rFont val="Tahoma"/>
            <family val="2"/>
          </rPr>
          <t>Carga horária que este docente UFPE irá ministrar nesta disciplina.</t>
        </r>
      </text>
    </comment>
    <comment ref="J1706" authorId="0" shapeId="0" xr:uid="{00000000-0006-0000-0600-0000C9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06" authorId="0" shapeId="0" xr:uid="{00000000-0006-0000-0600-0000CA0B0000}">
      <text>
        <r>
          <rPr>
            <sz val="9"/>
            <color indexed="81"/>
            <rFont val="Tahoma"/>
            <family val="2"/>
          </rPr>
          <t>Carga horária que este docente Externo irá ministrar nesta disciplina.</t>
        </r>
      </text>
    </comment>
    <comment ref="B1707" authorId="0" shapeId="0" xr:uid="{00000000-0006-0000-0600-0000CB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07" authorId="0" shapeId="0" xr:uid="{00000000-0006-0000-0600-0000CC0B0000}">
      <text>
        <r>
          <rPr>
            <sz val="9"/>
            <color indexed="81"/>
            <rFont val="Tahoma"/>
            <family val="2"/>
          </rPr>
          <t>Carga horária que este docente UFPE irá ministrar nesta disciplina.</t>
        </r>
      </text>
    </comment>
    <comment ref="J1707" authorId="0" shapeId="0" xr:uid="{00000000-0006-0000-0600-0000CD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07" authorId="0" shapeId="0" xr:uid="{00000000-0006-0000-0600-0000CE0B0000}">
      <text>
        <r>
          <rPr>
            <sz val="9"/>
            <color indexed="81"/>
            <rFont val="Tahoma"/>
            <family val="2"/>
          </rPr>
          <t>Carga horária que este docente Externo irá ministrar nesta disciplina.</t>
        </r>
      </text>
    </comment>
    <comment ref="B1708" authorId="0" shapeId="0" xr:uid="{00000000-0006-0000-0600-0000CF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08" authorId="0" shapeId="0" xr:uid="{00000000-0006-0000-0600-0000D00B0000}">
      <text>
        <r>
          <rPr>
            <sz val="9"/>
            <color indexed="81"/>
            <rFont val="Tahoma"/>
            <family val="2"/>
          </rPr>
          <t>Carga horária que este docente UFPE irá ministrar nesta disciplina.</t>
        </r>
      </text>
    </comment>
    <comment ref="J1708" authorId="0" shapeId="0" xr:uid="{00000000-0006-0000-0600-0000D1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08" authorId="0" shapeId="0" xr:uid="{00000000-0006-0000-0600-0000D20B0000}">
      <text>
        <r>
          <rPr>
            <sz val="9"/>
            <color indexed="81"/>
            <rFont val="Tahoma"/>
            <family val="2"/>
          </rPr>
          <t>Carga horária que este docente Externo irá ministrar nesta disciplina.</t>
        </r>
      </text>
    </comment>
    <comment ref="B1709" authorId="0" shapeId="0" xr:uid="{00000000-0006-0000-0600-0000D3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09" authorId="0" shapeId="0" xr:uid="{00000000-0006-0000-0600-0000D40B0000}">
      <text>
        <r>
          <rPr>
            <sz val="9"/>
            <color indexed="81"/>
            <rFont val="Tahoma"/>
            <family val="2"/>
          </rPr>
          <t>Carga horária que este docente UFPE irá ministrar nesta disciplina.</t>
        </r>
      </text>
    </comment>
    <comment ref="J1709" authorId="0" shapeId="0" xr:uid="{00000000-0006-0000-0600-0000D5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09" authorId="0" shapeId="0" xr:uid="{00000000-0006-0000-0600-0000D60B0000}">
      <text>
        <r>
          <rPr>
            <sz val="9"/>
            <color indexed="81"/>
            <rFont val="Tahoma"/>
            <family val="2"/>
          </rPr>
          <t>Carga horária que este docente Externo irá ministrar nesta disciplina.</t>
        </r>
      </text>
    </comment>
    <comment ref="B1710" authorId="0" shapeId="0" xr:uid="{00000000-0006-0000-0600-0000D7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0" authorId="0" shapeId="0" xr:uid="{00000000-0006-0000-0600-0000D80B0000}">
      <text>
        <r>
          <rPr>
            <sz val="9"/>
            <color indexed="81"/>
            <rFont val="Tahoma"/>
            <family val="2"/>
          </rPr>
          <t>Carga horária que este docente UFPE irá ministrar nesta disciplina.</t>
        </r>
      </text>
    </comment>
    <comment ref="J1710" authorId="0" shapeId="0" xr:uid="{00000000-0006-0000-0600-0000D9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0" authorId="0" shapeId="0" xr:uid="{00000000-0006-0000-0600-0000DA0B0000}">
      <text>
        <r>
          <rPr>
            <sz val="9"/>
            <color indexed="81"/>
            <rFont val="Tahoma"/>
            <family val="2"/>
          </rPr>
          <t>Carga horária que este docente Externo irá ministrar nesta disciplina.</t>
        </r>
      </text>
    </comment>
    <comment ref="B1711" authorId="0" shapeId="0" xr:uid="{00000000-0006-0000-0600-0000DB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1" authorId="0" shapeId="0" xr:uid="{00000000-0006-0000-0600-0000DC0B0000}">
      <text>
        <r>
          <rPr>
            <sz val="9"/>
            <color indexed="81"/>
            <rFont val="Tahoma"/>
            <family val="2"/>
          </rPr>
          <t>Carga horária que este docente UFPE irá ministrar nesta disciplina.</t>
        </r>
      </text>
    </comment>
    <comment ref="J1711" authorId="0" shapeId="0" xr:uid="{00000000-0006-0000-0600-0000DD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1" authorId="0" shapeId="0" xr:uid="{00000000-0006-0000-0600-0000DE0B0000}">
      <text>
        <r>
          <rPr>
            <sz val="9"/>
            <color indexed="81"/>
            <rFont val="Tahoma"/>
            <family val="2"/>
          </rPr>
          <t>Carga horária que este docente Externo irá ministrar nesta disciplina.</t>
        </r>
      </text>
    </comment>
    <comment ref="B1712" authorId="0" shapeId="0" xr:uid="{00000000-0006-0000-0600-0000DF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2" authorId="0" shapeId="0" xr:uid="{00000000-0006-0000-0600-0000E00B0000}">
      <text>
        <r>
          <rPr>
            <sz val="9"/>
            <color indexed="81"/>
            <rFont val="Tahoma"/>
            <family val="2"/>
          </rPr>
          <t>Carga horária que este docente UFPE irá ministrar nesta disciplina.</t>
        </r>
      </text>
    </comment>
    <comment ref="J1712" authorId="0" shapeId="0" xr:uid="{00000000-0006-0000-0600-0000E1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2" authorId="0" shapeId="0" xr:uid="{00000000-0006-0000-0600-0000E20B0000}">
      <text>
        <r>
          <rPr>
            <sz val="9"/>
            <color indexed="81"/>
            <rFont val="Tahoma"/>
            <family val="2"/>
          </rPr>
          <t>Carga horária que este docente Externo irá ministrar nesta disciplina.</t>
        </r>
      </text>
    </comment>
    <comment ref="B1713" authorId="0" shapeId="0" xr:uid="{00000000-0006-0000-0600-0000E3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3" authorId="0" shapeId="0" xr:uid="{00000000-0006-0000-0600-0000E40B0000}">
      <text>
        <r>
          <rPr>
            <sz val="9"/>
            <color indexed="81"/>
            <rFont val="Tahoma"/>
            <family val="2"/>
          </rPr>
          <t>Carga horária que este docente UFPE irá ministrar nesta disciplina.</t>
        </r>
      </text>
    </comment>
    <comment ref="J1713" authorId="0" shapeId="0" xr:uid="{00000000-0006-0000-0600-0000E5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3" authorId="0" shapeId="0" xr:uid="{00000000-0006-0000-0600-0000E60B0000}">
      <text>
        <r>
          <rPr>
            <sz val="9"/>
            <color indexed="81"/>
            <rFont val="Tahoma"/>
            <family val="2"/>
          </rPr>
          <t>Carga horária que este docente Externo irá ministrar nesta disciplina.</t>
        </r>
      </text>
    </comment>
    <comment ref="B1714" authorId="0" shapeId="0" xr:uid="{00000000-0006-0000-0600-0000E7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4" authorId="0" shapeId="0" xr:uid="{00000000-0006-0000-0600-0000E80B0000}">
      <text>
        <r>
          <rPr>
            <sz val="9"/>
            <color indexed="81"/>
            <rFont val="Tahoma"/>
            <family val="2"/>
          </rPr>
          <t>Carga horária que este docente UFPE irá ministrar nesta disciplina.</t>
        </r>
      </text>
    </comment>
    <comment ref="J1714" authorId="0" shapeId="0" xr:uid="{00000000-0006-0000-0600-0000E9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4" authorId="0" shapeId="0" xr:uid="{00000000-0006-0000-0600-0000EA0B0000}">
      <text>
        <r>
          <rPr>
            <sz val="9"/>
            <color indexed="81"/>
            <rFont val="Tahoma"/>
            <family val="2"/>
          </rPr>
          <t>Carga horária que este docente Externo irá ministrar nesta disciplina.</t>
        </r>
      </text>
    </comment>
    <comment ref="B1715" authorId="0" shapeId="0" xr:uid="{00000000-0006-0000-0600-0000EB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15" authorId="0" shapeId="0" xr:uid="{00000000-0006-0000-0600-0000EC0B0000}">
      <text>
        <r>
          <rPr>
            <sz val="9"/>
            <color indexed="81"/>
            <rFont val="Tahoma"/>
            <family val="2"/>
          </rPr>
          <t>Carga horária que este docente UFPE irá ministrar nesta disciplina.</t>
        </r>
      </text>
    </comment>
    <comment ref="J1715" authorId="0" shapeId="0" xr:uid="{00000000-0006-0000-0600-0000ED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15" authorId="0" shapeId="0" xr:uid="{00000000-0006-0000-0600-0000EE0B0000}">
      <text>
        <r>
          <rPr>
            <sz val="9"/>
            <color indexed="81"/>
            <rFont val="Tahoma"/>
            <family val="2"/>
          </rPr>
          <t>Carga horária que este docente Externo irá ministrar nesta disciplina.</t>
        </r>
      </text>
    </comment>
    <comment ref="F1720" authorId="0" shapeId="0" xr:uid="{00000000-0006-0000-0600-0000EF0B0000}">
      <text>
        <r>
          <rPr>
            <b/>
            <sz val="9"/>
            <color indexed="81"/>
            <rFont val="Tahoma"/>
            <family val="2"/>
          </rPr>
          <t>A carga horária da disciplina é a soma das cargas horárias de cada docente desta disciplina</t>
        </r>
      </text>
    </comment>
    <comment ref="F1721" authorId="0" shapeId="0" xr:uid="{00000000-0006-0000-0600-0000F00B0000}">
      <text>
        <r>
          <rPr>
            <b/>
            <sz val="9"/>
            <color indexed="81"/>
            <rFont val="Tahoma"/>
            <family val="2"/>
          </rPr>
          <t>Crédito = Carga horária / 15</t>
        </r>
      </text>
    </comment>
    <comment ref="C1724" authorId="0" shapeId="0" xr:uid="{00000000-0006-0000-0600-0000F10B0000}">
      <text>
        <r>
          <rPr>
            <sz val="9"/>
            <color indexed="81"/>
            <rFont val="Segoe UI"/>
            <family val="2"/>
          </rPr>
          <t>O 1o mês do curso será considerado como sendo o mês de assinatura do convênio.</t>
        </r>
      </text>
    </comment>
    <comment ref="B1730" authorId="0" shapeId="0" xr:uid="{00000000-0006-0000-0600-0000F2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0" authorId="0" shapeId="0" xr:uid="{00000000-0006-0000-0600-0000F30B0000}">
      <text>
        <r>
          <rPr>
            <sz val="9"/>
            <color indexed="81"/>
            <rFont val="Tahoma"/>
            <family val="2"/>
          </rPr>
          <t>Carga horária que este docente UFPE irá ministrar nesta disciplina.</t>
        </r>
      </text>
    </comment>
    <comment ref="J1730" authorId="0" shapeId="0" xr:uid="{00000000-0006-0000-0600-0000F4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0" authorId="0" shapeId="0" xr:uid="{00000000-0006-0000-0600-0000F50B0000}">
      <text>
        <r>
          <rPr>
            <sz val="9"/>
            <color indexed="81"/>
            <rFont val="Tahoma"/>
            <family val="2"/>
          </rPr>
          <t>Carga horária que este docente Externo irá ministrar nesta disciplina.</t>
        </r>
      </text>
    </comment>
    <comment ref="B1731" authorId="0" shapeId="0" xr:uid="{00000000-0006-0000-0600-0000F6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1" authorId="0" shapeId="0" xr:uid="{00000000-0006-0000-0600-0000F70B0000}">
      <text>
        <r>
          <rPr>
            <sz val="9"/>
            <color indexed="81"/>
            <rFont val="Tahoma"/>
            <family val="2"/>
          </rPr>
          <t>Carga horária que este docente UFPE irá ministrar nesta disciplina.</t>
        </r>
      </text>
    </comment>
    <comment ref="J1731" authorId="0" shapeId="0" xr:uid="{00000000-0006-0000-0600-0000F8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1" authorId="0" shapeId="0" xr:uid="{00000000-0006-0000-0600-0000F90B0000}">
      <text>
        <r>
          <rPr>
            <sz val="9"/>
            <color indexed="81"/>
            <rFont val="Tahoma"/>
            <family val="2"/>
          </rPr>
          <t>Carga horária que este docente Externo irá ministrar nesta disciplina.</t>
        </r>
      </text>
    </comment>
    <comment ref="B1732" authorId="0" shapeId="0" xr:uid="{00000000-0006-0000-0600-0000FA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2" authorId="0" shapeId="0" xr:uid="{00000000-0006-0000-0600-0000FB0B0000}">
      <text>
        <r>
          <rPr>
            <sz val="9"/>
            <color indexed="81"/>
            <rFont val="Tahoma"/>
            <family val="2"/>
          </rPr>
          <t>Carga horária que este docente UFPE irá ministrar nesta disciplina.</t>
        </r>
      </text>
    </comment>
    <comment ref="J1732" authorId="0" shapeId="0" xr:uid="{00000000-0006-0000-0600-0000FC0B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2" authorId="0" shapeId="0" xr:uid="{00000000-0006-0000-0600-0000FD0B0000}">
      <text>
        <r>
          <rPr>
            <sz val="9"/>
            <color indexed="81"/>
            <rFont val="Tahoma"/>
            <family val="2"/>
          </rPr>
          <t>Carga horária que este docente Externo irá ministrar nesta disciplina.</t>
        </r>
      </text>
    </comment>
    <comment ref="B1733" authorId="0" shapeId="0" xr:uid="{00000000-0006-0000-0600-0000FE0B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3" authorId="0" shapeId="0" xr:uid="{00000000-0006-0000-0600-0000FF0B0000}">
      <text>
        <r>
          <rPr>
            <sz val="9"/>
            <color indexed="81"/>
            <rFont val="Tahoma"/>
            <family val="2"/>
          </rPr>
          <t>Carga horária que este docente UFPE irá ministrar nesta disciplina.</t>
        </r>
      </text>
    </comment>
    <comment ref="J1733" authorId="0" shapeId="0" xr:uid="{00000000-0006-0000-0600-000000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3" authorId="0" shapeId="0" xr:uid="{00000000-0006-0000-0600-0000010C0000}">
      <text>
        <r>
          <rPr>
            <sz val="9"/>
            <color indexed="81"/>
            <rFont val="Tahoma"/>
            <family val="2"/>
          </rPr>
          <t>Carga horária que este docente Externo irá ministrar nesta disciplina.</t>
        </r>
      </text>
    </comment>
    <comment ref="B1734" authorId="0" shapeId="0" xr:uid="{00000000-0006-0000-0600-000002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4" authorId="0" shapeId="0" xr:uid="{00000000-0006-0000-0600-0000030C0000}">
      <text>
        <r>
          <rPr>
            <sz val="9"/>
            <color indexed="81"/>
            <rFont val="Tahoma"/>
            <family val="2"/>
          </rPr>
          <t>Carga horária que este docente UFPE irá ministrar nesta disciplina.</t>
        </r>
      </text>
    </comment>
    <comment ref="J1734" authorId="0" shapeId="0" xr:uid="{00000000-0006-0000-0600-000004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4" authorId="0" shapeId="0" xr:uid="{00000000-0006-0000-0600-0000050C0000}">
      <text>
        <r>
          <rPr>
            <sz val="9"/>
            <color indexed="81"/>
            <rFont val="Tahoma"/>
            <family val="2"/>
          </rPr>
          <t>Carga horária que este docente Externo irá ministrar nesta disciplina.</t>
        </r>
      </text>
    </comment>
    <comment ref="B1735" authorId="0" shapeId="0" xr:uid="{00000000-0006-0000-0600-000006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5" authorId="0" shapeId="0" xr:uid="{00000000-0006-0000-0600-0000070C0000}">
      <text>
        <r>
          <rPr>
            <sz val="9"/>
            <color indexed="81"/>
            <rFont val="Tahoma"/>
            <family val="2"/>
          </rPr>
          <t>Carga horária que este docente UFPE irá ministrar nesta disciplina.</t>
        </r>
      </text>
    </comment>
    <comment ref="J1735" authorId="0" shapeId="0" xr:uid="{00000000-0006-0000-0600-000008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5" authorId="0" shapeId="0" xr:uid="{00000000-0006-0000-0600-0000090C0000}">
      <text>
        <r>
          <rPr>
            <sz val="9"/>
            <color indexed="81"/>
            <rFont val="Tahoma"/>
            <family val="2"/>
          </rPr>
          <t>Carga horária que este docente Externo irá ministrar nesta disciplina.</t>
        </r>
      </text>
    </comment>
    <comment ref="B1736" authorId="0" shapeId="0" xr:uid="{00000000-0006-0000-0600-00000A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6" authorId="0" shapeId="0" xr:uid="{00000000-0006-0000-0600-00000B0C0000}">
      <text>
        <r>
          <rPr>
            <sz val="9"/>
            <color indexed="81"/>
            <rFont val="Tahoma"/>
            <family val="2"/>
          </rPr>
          <t>Carga horária que este docente UFPE irá ministrar nesta disciplina.</t>
        </r>
      </text>
    </comment>
    <comment ref="J1736" authorId="0" shapeId="0" xr:uid="{00000000-0006-0000-0600-00000C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6" authorId="0" shapeId="0" xr:uid="{00000000-0006-0000-0600-00000D0C0000}">
      <text>
        <r>
          <rPr>
            <sz val="9"/>
            <color indexed="81"/>
            <rFont val="Tahoma"/>
            <family val="2"/>
          </rPr>
          <t>Carga horária que este docente Externo irá ministrar nesta disciplina.</t>
        </r>
      </text>
    </comment>
    <comment ref="B1737" authorId="0" shapeId="0" xr:uid="{00000000-0006-0000-0600-00000E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7" authorId="0" shapeId="0" xr:uid="{00000000-0006-0000-0600-00000F0C0000}">
      <text>
        <r>
          <rPr>
            <sz val="9"/>
            <color indexed="81"/>
            <rFont val="Tahoma"/>
            <family val="2"/>
          </rPr>
          <t>Carga horária que este docente UFPE irá ministrar nesta disciplina.</t>
        </r>
      </text>
    </comment>
    <comment ref="J1737" authorId="0" shapeId="0" xr:uid="{00000000-0006-0000-0600-000010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7" authorId="0" shapeId="0" xr:uid="{00000000-0006-0000-0600-0000110C0000}">
      <text>
        <r>
          <rPr>
            <sz val="9"/>
            <color indexed="81"/>
            <rFont val="Tahoma"/>
            <family val="2"/>
          </rPr>
          <t>Carga horária que este docente Externo irá ministrar nesta disciplina.</t>
        </r>
      </text>
    </comment>
    <comment ref="B1738" authorId="0" shapeId="0" xr:uid="{00000000-0006-0000-0600-000012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8" authorId="0" shapeId="0" xr:uid="{00000000-0006-0000-0600-0000130C0000}">
      <text>
        <r>
          <rPr>
            <sz val="9"/>
            <color indexed="81"/>
            <rFont val="Tahoma"/>
            <family val="2"/>
          </rPr>
          <t>Carga horária que este docente UFPE irá ministrar nesta disciplina.</t>
        </r>
      </text>
    </comment>
    <comment ref="J1738" authorId="0" shapeId="0" xr:uid="{00000000-0006-0000-0600-000014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8" authorId="0" shapeId="0" xr:uid="{00000000-0006-0000-0600-0000150C0000}">
      <text>
        <r>
          <rPr>
            <sz val="9"/>
            <color indexed="81"/>
            <rFont val="Tahoma"/>
            <family val="2"/>
          </rPr>
          <t>Carga horária que este docente Externo irá ministrar nesta disciplina.</t>
        </r>
      </text>
    </comment>
    <comment ref="B1739" authorId="0" shapeId="0" xr:uid="{00000000-0006-0000-0600-000016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39" authorId="0" shapeId="0" xr:uid="{00000000-0006-0000-0600-0000170C0000}">
      <text>
        <r>
          <rPr>
            <sz val="9"/>
            <color indexed="81"/>
            <rFont val="Tahoma"/>
            <family val="2"/>
          </rPr>
          <t>Carga horária que este docente UFPE irá ministrar nesta disciplina.</t>
        </r>
      </text>
    </comment>
    <comment ref="J1739" authorId="0" shapeId="0" xr:uid="{00000000-0006-0000-0600-000018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39" authorId="0" shapeId="0" xr:uid="{00000000-0006-0000-0600-0000190C0000}">
      <text>
        <r>
          <rPr>
            <sz val="9"/>
            <color indexed="81"/>
            <rFont val="Tahoma"/>
            <family val="2"/>
          </rPr>
          <t>Carga horária que este docente Externo irá ministrar nesta disciplina.</t>
        </r>
      </text>
    </comment>
    <comment ref="F1744" authorId="0" shapeId="0" xr:uid="{00000000-0006-0000-0600-00001A0C0000}">
      <text>
        <r>
          <rPr>
            <b/>
            <sz val="9"/>
            <color indexed="81"/>
            <rFont val="Tahoma"/>
            <family val="2"/>
          </rPr>
          <t>A carga horária da disciplina é a soma das cargas horárias de cada docente desta disciplina</t>
        </r>
      </text>
    </comment>
    <comment ref="F1745" authorId="0" shapeId="0" xr:uid="{00000000-0006-0000-0600-00001B0C0000}">
      <text>
        <r>
          <rPr>
            <b/>
            <sz val="9"/>
            <color indexed="81"/>
            <rFont val="Tahoma"/>
            <family val="2"/>
          </rPr>
          <t>Crédito = Carga horária / 15</t>
        </r>
      </text>
    </comment>
    <comment ref="C1748" authorId="0" shapeId="0" xr:uid="{00000000-0006-0000-0600-00001C0C0000}">
      <text>
        <r>
          <rPr>
            <sz val="9"/>
            <color indexed="81"/>
            <rFont val="Segoe UI"/>
            <family val="2"/>
          </rPr>
          <t>O 1o mês do curso será considerado como sendo o mês de assinatura do convênio.</t>
        </r>
      </text>
    </comment>
    <comment ref="B1754" authorId="0" shapeId="0" xr:uid="{00000000-0006-0000-0600-00001D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4" authorId="0" shapeId="0" xr:uid="{00000000-0006-0000-0600-00001E0C0000}">
      <text>
        <r>
          <rPr>
            <sz val="9"/>
            <color indexed="81"/>
            <rFont val="Tahoma"/>
            <family val="2"/>
          </rPr>
          <t>Carga horária que este docente UFPE irá ministrar nesta disciplina.</t>
        </r>
      </text>
    </comment>
    <comment ref="J1754" authorId="0" shapeId="0" xr:uid="{00000000-0006-0000-0600-00001F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4" authorId="0" shapeId="0" xr:uid="{00000000-0006-0000-0600-0000200C0000}">
      <text>
        <r>
          <rPr>
            <sz val="9"/>
            <color indexed="81"/>
            <rFont val="Tahoma"/>
            <family val="2"/>
          </rPr>
          <t>Carga horária que este docente Externo irá ministrar nesta disciplina.</t>
        </r>
      </text>
    </comment>
    <comment ref="B1755" authorId="0" shapeId="0" xr:uid="{00000000-0006-0000-0600-000021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5" authorId="0" shapeId="0" xr:uid="{00000000-0006-0000-0600-0000220C0000}">
      <text>
        <r>
          <rPr>
            <sz val="9"/>
            <color indexed="81"/>
            <rFont val="Tahoma"/>
            <family val="2"/>
          </rPr>
          <t>Carga horária que este docente UFPE irá ministrar nesta disciplina.</t>
        </r>
      </text>
    </comment>
    <comment ref="J1755" authorId="0" shapeId="0" xr:uid="{00000000-0006-0000-0600-000023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5" authorId="0" shapeId="0" xr:uid="{00000000-0006-0000-0600-0000240C0000}">
      <text>
        <r>
          <rPr>
            <sz val="9"/>
            <color indexed="81"/>
            <rFont val="Tahoma"/>
            <family val="2"/>
          </rPr>
          <t>Carga horária que este docente Externo irá ministrar nesta disciplina.</t>
        </r>
      </text>
    </comment>
    <comment ref="B1756" authorId="0" shapeId="0" xr:uid="{00000000-0006-0000-0600-000025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6" authorId="0" shapeId="0" xr:uid="{00000000-0006-0000-0600-0000260C0000}">
      <text>
        <r>
          <rPr>
            <sz val="9"/>
            <color indexed="81"/>
            <rFont val="Tahoma"/>
            <family val="2"/>
          </rPr>
          <t>Carga horária que este docente UFPE irá ministrar nesta disciplina.</t>
        </r>
      </text>
    </comment>
    <comment ref="J1756" authorId="0" shapeId="0" xr:uid="{00000000-0006-0000-0600-000027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6" authorId="0" shapeId="0" xr:uid="{00000000-0006-0000-0600-0000280C0000}">
      <text>
        <r>
          <rPr>
            <sz val="9"/>
            <color indexed="81"/>
            <rFont val="Tahoma"/>
            <family val="2"/>
          </rPr>
          <t>Carga horária que este docente Externo irá ministrar nesta disciplina.</t>
        </r>
      </text>
    </comment>
    <comment ref="B1757" authorId="0" shapeId="0" xr:uid="{00000000-0006-0000-0600-000029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7" authorId="0" shapeId="0" xr:uid="{00000000-0006-0000-0600-00002A0C0000}">
      <text>
        <r>
          <rPr>
            <sz val="9"/>
            <color indexed="81"/>
            <rFont val="Tahoma"/>
            <family val="2"/>
          </rPr>
          <t>Carga horária que este docente UFPE irá ministrar nesta disciplina.</t>
        </r>
      </text>
    </comment>
    <comment ref="J1757" authorId="0" shapeId="0" xr:uid="{00000000-0006-0000-0600-00002B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7" authorId="0" shapeId="0" xr:uid="{00000000-0006-0000-0600-00002C0C0000}">
      <text>
        <r>
          <rPr>
            <sz val="9"/>
            <color indexed="81"/>
            <rFont val="Tahoma"/>
            <family val="2"/>
          </rPr>
          <t>Carga horária que este docente Externo irá ministrar nesta disciplina.</t>
        </r>
      </text>
    </comment>
    <comment ref="B1758" authorId="0" shapeId="0" xr:uid="{00000000-0006-0000-0600-00002D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8" authorId="0" shapeId="0" xr:uid="{00000000-0006-0000-0600-00002E0C0000}">
      <text>
        <r>
          <rPr>
            <sz val="9"/>
            <color indexed="81"/>
            <rFont val="Tahoma"/>
            <family val="2"/>
          </rPr>
          <t>Carga horária que este docente UFPE irá ministrar nesta disciplina.</t>
        </r>
      </text>
    </comment>
    <comment ref="J1758" authorId="0" shapeId="0" xr:uid="{00000000-0006-0000-0600-00002F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8" authorId="0" shapeId="0" xr:uid="{00000000-0006-0000-0600-0000300C0000}">
      <text>
        <r>
          <rPr>
            <sz val="9"/>
            <color indexed="81"/>
            <rFont val="Tahoma"/>
            <family val="2"/>
          </rPr>
          <t>Carga horária que este docente Externo irá ministrar nesta disciplina.</t>
        </r>
      </text>
    </comment>
    <comment ref="B1759" authorId="0" shapeId="0" xr:uid="{00000000-0006-0000-0600-000031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59" authorId="0" shapeId="0" xr:uid="{00000000-0006-0000-0600-0000320C0000}">
      <text>
        <r>
          <rPr>
            <sz val="9"/>
            <color indexed="81"/>
            <rFont val="Tahoma"/>
            <family val="2"/>
          </rPr>
          <t>Carga horária que este docente UFPE irá ministrar nesta disciplina.</t>
        </r>
      </text>
    </comment>
    <comment ref="J1759" authorId="0" shapeId="0" xr:uid="{00000000-0006-0000-0600-000033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59" authorId="0" shapeId="0" xr:uid="{00000000-0006-0000-0600-0000340C0000}">
      <text>
        <r>
          <rPr>
            <sz val="9"/>
            <color indexed="81"/>
            <rFont val="Tahoma"/>
            <family val="2"/>
          </rPr>
          <t>Carga horária que este docente Externo irá ministrar nesta disciplina.</t>
        </r>
      </text>
    </comment>
    <comment ref="B1760" authorId="0" shapeId="0" xr:uid="{00000000-0006-0000-0600-000035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60" authorId="0" shapeId="0" xr:uid="{00000000-0006-0000-0600-0000360C0000}">
      <text>
        <r>
          <rPr>
            <sz val="9"/>
            <color indexed="81"/>
            <rFont val="Tahoma"/>
            <family val="2"/>
          </rPr>
          <t>Carga horária que este docente UFPE irá ministrar nesta disciplina.</t>
        </r>
      </text>
    </comment>
    <comment ref="J1760" authorId="0" shapeId="0" xr:uid="{00000000-0006-0000-0600-000037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60" authorId="0" shapeId="0" xr:uid="{00000000-0006-0000-0600-0000380C0000}">
      <text>
        <r>
          <rPr>
            <sz val="9"/>
            <color indexed="81"/>
            <rFont val="Tahoma"/>
            <family val="2"/>
          </rPr>
          <t>Carga horária que este docente Externo irá ministrar nesta disciplina.</t>
        </r>
      </text>
    </comment>
    <comment ref="B1761" authorId="0" shapeId="0" xr:uid="{00000000-0006-0000-0600-000039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61" authorId="0" shapeId="0" xr:uid="{00000000-0006-0000-0600-00003A0C0000}">
      <text>
        <r>
          <rPr>
            <sz val="9"/>
            <color indexed="81"/>
            <rFont val="Tahoma"/>
            <family val="2"/>
          </rPr>
          <t>Carga horária que este docente UFPE irá ministrar nesta disciplina.</t>
        </r>
      </text>
    </comment>
    <comment ref="J1761" authorId="0" shapeId="0" xr:uid="{00000000-0006-0000-0600-00003B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61" authorId="0" shapeId="0" xr:uid="{00000000-0006-0000-0600-00003C0C0000}">
      <text>
        <r>
          <rPr>
            <sz val="9"/>
            <color indexed="81"/>
            <rFont val="Tahoma"/>
            <family val="2"/>
          </rPr>
          <t>Carga horária que este docente Externo irá ministrar nesta disciplina.</t>
        </r>
      </text>
    </comment>
    <comment ref="B1762" authorId="0" shapeId="0" xr:uid="{00000000-0006-0000-0600-00003D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62" authorId="0" shapeId="0" xr:uid="{00000000-0006-0000-0600-00003E0C0000}">
      <text>
        <r>
          <rPr>
            <sz val="9"/>
            <color indexed="81"/>
            <rFont val="Tahoma"/>
            <family val="2"/>
          </rPr>
          <t>Carga horária que este docente UFPE irá ministrar nesta disciplina.</t>
        </r>
      </text>
    </comment>
    <comment ref="J1762" authorId="0" shapeId="0" xr:uid="{00000000-0006-0000-0600-00003F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62" authorId="0" shapeId="0" xr:uid="{00000000-0006-0000-0600-0000400C0000}">
      <text>
        <r>
          <rPr>
            <sz val="9"/>
            <color indexed="81"/>
            <rFont val="Tahoma"/>
            <family val="2"/>
          </rPr>
          <t>Carga horária que este docente Externo irá ministrar nesta disciplina.</t>
        </r>
      </text>
    </comment>
    <comment ref="B1763" authorId="0" shapeId="0" xr:uid="{00000000-0006-0000-0600-000041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63" authorId="0" shapeId="0" xr:uid="{00000000-0006-0000-0600-0000420C0000}">
      <text>
        <r>
          <rPr>
            <sz val="9"/>
            <color indexed="81"/>
            <rFont val="Tahoma"/>
            <family val="2"/>
          </rPr>
          <t>Carga horária que este docente UFPE irá ministrar nesta disciplina.</t>
        </r>
      </text>
    </comment>
    <comment ref="J1763" authorId="0" shapeId="0" xr:uid="{00000000-0006-0000-0600-000043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63" authorId="0" shapeId="0" xr:uid="{00000000-0006-0000-0600-0000440C0000}">
      <text>
        <r>
          <rPr>
            <sz val="9"/>
            <color indexed="81"/>
            <rFont val="Tahoma"/>
            <family val="2"/>
          </rPr>
          <t>Carga horária que este docente Externo irá ministrar nesta disciplina.</t>
        </r>
      </text>
    </comment>
    <comment ref="F1768" authorId="0" shapeId="0" xr:uid="{00000000-0006-0000-0600-0000450C0000}">
      <text>
        <r>
          <rPr>
            <b/>
            <sz val="9"/>
            <color indexed="81"/>
            <rFont val="Tahoma"/>
            <family val="2"/>
          </rPr>
          <t>A carga horária da disciplina é a soma das cargas horárias de cada docente desta disciplina</t>
        </r>
      </text>
    </comment>
    <comment ref="F1769" authorId="0" shapeId="0" xr:uid="{00000000-0006-0000-0600-0000460C0000}">
      <text>
        <r>
          <rPr>
            <b/>
            <sz val="9"/>
            <color indexed="81"/>
            <rFont val="Tahoma"/>
            <family val="2"/>
          </rPr>
          <t>Crédito = Carga horária / 15</t>
        </r>
      </text>
    </comment>
    <comment ref="C1772" authorId="0" shapeId="0" xr:uid="{00000000-0006-0000-0600-0000470C0000}">
      <text>
        <r>
          <rPr>
            <sz val="9"/>
            <color indexed="81"/>
            <rFont val="Segoe UI"/>
            <family val="2"/>
          </rPr>
          <t>O 1o mês do curso será considerado como sendo o mês de assinatura do convênio.</t>
        </r>
      </text>
    </comment>
    <comment ref="B1778" authorId="0" shapeId="0" xr:uid="{00000000-0006-0000-0600-000048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78" authorId="0" shapeId="0" xr:uid="{00000000-0006-0000-0600-0000490C0000}">
      <text>
        <r>
          <rPr>
            <sz val="9"/>
            <color indexed="81"/>
            <rFont val="Tahoma"/>
            <family val="2"/>
          </rPr>
          <t>Carga horária que este docente UFPE irá ministrar nesta disciplina.</t>
        </r>
      </text>
    </comment>
    <comment ref="J1778" authorId="0" shapeId="0" xr:uid="{00000000-0006-0000-0600-00004A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78" authorId="0" shapeId="0" xr:uid="{00000000-0006-0000-0600-00004B0C0000}">
      <text>
        <r>
          <rPr>
            <sz val="9"/>
            <color indexed="81"/>
            <rFont val="Tahoma"/>
            <family val="2"/>
          </rPr>
          <t>Carga horária que este docente Externo irá ministrar nesta disciplina.</t>
        </r>
      </text>
    </comment>
    <comment ref="B1779" authorId="0" shapeId="0" xr:uid="{00000000-0006-0000-0600-00004C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79" authorId="0" shapeId="0" xr:uid="{00000000-0006-0000-0600-00004D0C0000}">
      <text>
        <r>
          <rPr>
            <sz val="9"/>
            <color indexed="81"/>
            <rFont val="Tahoma"/>
            <family val="2"/>
          </rPr>
          <t>Carga horária que este docente UFPE irá ministrar nesta disciplina.</t>
        </r>
      </text>
    </comment>
    <comment ref="J1779" authorId="0" shapeId="0" xr:uid="{00000000-0006-0000-0600-00004E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79" authorId="0" shapeId="0" xr:uid="{00000000-0006-0000-0600-00004F0C0000}">
      <text>
        <r>
          <rPr>
            <sz val="9"/>
            <color indexed="81"/>
            <rFont val="Tahoma"/>
            <family val="2"/>
          </rPr>
          <t>Carga horária que este docente Externo irá ministrar nesta disciplina.</t>
        </r>
      </text>
    </comment>
    <comment ref="B1780" authorId="0" shapeId="0" xr:uid="{00000000-0006-0000-0600-000050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0" authorId="0" shapeId="0" xr:uid="{00000000-0006-0000-0600-0000510C0000}">
      <text>
        <r>
          <rPr>
            <sz val="9"/>
            <color indexed="81"/>
            <rFont val="Tahoma"/>
            <family val="2"/>
          </rPr>
          <t>Carga horária que este docente UFPE irá ministrar nesta disciplina.</t>
        </r>
      </text>
    </comment>
    <comment ref="J1780" authorId="0" shapeId="0" xr:uid="{00000000-0006-0000-0600-000052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0" authorId="0" shapeId="0" xr:uid="{00000000-0006-0000-0600-0000530C0000}">
      <text>
        <r>
          <rPr>
            <sz val="9"/>
            <color indexed="81"/>
            <rFont val="Tahoma"/>
            <family val="2"/>
          </rPr>
          <t>Carga horária que este docente Externo irá ministrar nesta disciplina.</t>
        </r>
      </text>
    </comment>
    <comment ref="B1781" authorId="0" shapeId="0" xr:uid="{00000000-0006-0000-0600-000054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1" authorId="0" shapeId="0" xr:uid="{00000000-0006-0000-0600-0000550C0000}">
      <text>
        <r>
          <rPr>
            <sz val="9"/>
            <color indexed="81"/>
            <rFont val="Tahoma"/>
            <family val="2"/>
          </rPr>
          <t>Carga horária que este docente UFPE irá ministrar nesta disciplina.</t>
        </r>
      </text>
    </comment>
    <comment ref="J1781" authorId="0" shapeId="0" xr:uid="{00000000-0006-0000-0600-000056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1" authorId="0" shapeId="0" xr:uid="{00000000-0006-0000-0600-0000570C0000}">
      <text>
        <r>
          <rPr>
            <sz val="9"/>
            <color indexed="81"/>
            <rFont val="Tahoma"/>
            <family val="2"/>
          </rPr>
          <t>Carga horária que este docente Externo irá ministrar nesta disciplina.</t>
        </r>
      </text>
    </comment>
    <comment ref="B1782" authorId="0" shapeId="0" xr:uid="{00000000-0006-0000-0600-000058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2" authorId="0" shapeId="0" xr:uid="{00000000-0006-0000-0600-0000590C0000}">
      <text>
        <r>
          <rPr>
            <sz val="9"/>
            <color indexed="81"/>
            <rFont val="Tahoma"/>
            <family val="2"/>
          </rPr>
          <t>Carga horária que este docente UFPE irá ministrar nesta disciplina.</t>
        </r>
      </text>
    </comment>
    <comment ref="J1782" authorId="0" shapeId="0" xr:uid="{00000000-0006-0000-0600-00005A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2" authorId="0" shapeId="0" xr:uid="{00000000-0006-0000-0600-00005B0C0000}">
      <text>
        <r>
          <rPr>
            <sz val="9"/>
            <color indexed="81"/>
            <rFont val="Tahoma"/>
            <family val="2"/>
          </rPr>
          <t>Carga horária que este docente Externo irá ministrar nesta disciplina.</t>
        </r>
      </text>
    </comment>
    <comment ref="B1783" authorId="0" shapeId="0" xr:uid="{00000000-0006-0000-0600-00005C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3" authorId="0" shapeId="0" xr:uid="{00000000-0006-0000-0600-00005D0C0000}">
      <text>
        <r>
          <rPr>
            <sz val="9"/>
            <color indexed="81"/>
            <rFont val="Tahoma"/>
            <family val="2"/>
          </rPr>
          <t>Carga horária que este docente UFPE irá ministrar nesta disciplina.</t>
        </r>
      </text>
    </comment>
    <comment ref="J1783" authorId="0" shapeId="0" xr:uid="{00000000-0006-0000-0600-00005E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3" authorId="0" shapeId="0" xr:uid="{00000000-0006-0000-0600-00005F0C0000}">
      <text>
        <r>
          <rPr>
            <sz val="9"/>
            <color indexed="81"/>
            <rFont val="Tahoma"/>
            <family val="2"/>
          </rPr>
          <t>Carga horária que este docente Externo irá ministrar nesta disciplina.</t>
        </r>
      </text>
    </comment>
    <comment ref="B1784" authorId="0" shapeId="0" xr:uid="{00000000-0006-0000-0600-000060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4" authorId="0" shapeId="0" xr:uid="{00000000-0006-0000-0600-0000610C0000}">
      <text>
        <r>
          <rPr>
            <sz val="9"/>
            <color indexed="81"/>
            <rFont val="Tahoma"/>
            <family val="2"/>
          </rPr>
          <t>Carga horária que este docente UFPE irá ministrar nesta disciplina.</t>
        </r>
      </text>
    </comment>
    <comment ref="J1784" authorId="0" shapeId="0" xr:uid="{00000000-0006-0000-0600-000062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4" authorId="0" shapeId="0" xr:uid="{00000000-0006-0000-0600-0000630C0000}">
      <text>
        <r>
          <rPr>
            <sz val="9"/>
            <color indexed="81"/>
            <rFont val="Tahoma"/>
            <family val="2"/>
          </rPr>
          <t>Carga horária que este docente Externo irá ministrar nesta disciplina.</t>
        </r>
      </text>
    </comment>
    <comment ref="B1785" authorId="0" shapeId="0" xr:uid="{00000000-0006-0000-0600-000064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5" authorId="0" shapeId="0" xr:uid="{00000000-0006-0000-0600-0000650C0000}">
      <text>
        <r>
          <rPr>
            <sz val="9"/>
            <color indexed="81"/>
            <rFont val="Tahoma"/>
            <family val="2"/>
          </rPr>
          <t>Carga horária que este docente UFPE irá ministrar nesta disciplina.</t>
        </r>
      </text>
    </comment>
    <comment ref="J1785" authorId="0" shapeId="0" xr:uid="{00000000-0006-0000-0600-000066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5" authorId="0" shapeId="0" xr:uid="{00000000-0006-0000-0600-0000670C0000}">
      <text>
        <r>
          <rPr>
            <sz val="9"/>
            <color indexed="81"/>
            <rFont val="Tahoma"/>
            <family val="2"/>
          </rPr>
          <t>Carga horária que este docente Externo irá ministrar nesta disciplina.</t>
        </r>
      </text>
    </comment>
    <comment ref="B1786" authorId="0" shapeId="0" xr:uid="{00000000-0006-0000-0600-000068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6" authorId="0" shapeId="0" xr:uid="{00000000-0006-0000-0600-0000690C0000}">
      <text>
        <r>
          <rPr>
            <sz val="9"/>
            <color indexed="81"/>
            <rFont val="Tahoma"/>
            <family val="2"/>
          </rPr>
          <t>Carga horária que este docente UFPE irá ministrar nesta disciplina.</t>
        </r>
      </text>
    </comment>
    <comment ref="J1786" authorId="0" shapeId="0" xr:uid="{00000000-0006-0000-0600-00006A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6" authorId="0" shapeId="0" xr:uid="{00000000-0006-0000-0600-00006B0C0000}">
      <text>
        <r>
          <rPr>
            <sz val="9"/>
            <color indexed="81"/>
            <rFont val="Tahoma"/>
            <family val="2"/>
          </rPr>
          <t>Carga horária que este docente Externo irá ministrar nesta disciplina.</t>
        </r>
      </text>
    </comment>
    <comment ref="B1787" authorId="0" shapeId="0" xr:uid="{00000000-0006-0000-0600-00006C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787" authorId="0" shapeId="0" xr:uid="{00000000-0006-0000-0600-00006D0C0000}">
      <text>
        <r>
          <rPr>
            <sz val="9"/>
            <color indexed="81"/>
            <rFont val="Tahoma"/>
            <family val="2"/>
          </rPr>
          <t>Carga horária que este docente UFPE irá ministrar nesta disciplina.</t>
        </r>
      </text>
    </comment>
    <comment ref="J1787" authorId="0" shapeId="0" xr:uid="{00000000-0006-0000-0600-00006E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787" authorId="0" shapeId="0" xr:uid="{00000000-0006-0000-0600-00006F0C0000}">
      <text>
        <r>
          <rPr>
            <sz val="9"/>
            <color indexed="81"/>
            <rFont val="Tahoma"/>
            <family val="2"/>
          </rPr>
          <t>Carga horária que este docente Externo irá ministrar nesta disciplina.</t>
        </r>
      </text>
    </comment>
    <comment ref="F1792" authorId="0" shapeId="0" xr:uid="{00000000-0006-0000-0600-0000700C0000}">
      <text>
        <r>
          <rPr>
            <b/>
            <sz val="9"/>
            <color indexed="81"/>
            <rFont val="Tahoma"/>
            <family val="2"/>
          </rPr>
          <t>A carga horária da disciplina é a soma das cargas horárias de cada docente desta disciplina</t>
        </r>
      </text>
    </comment>
    <comment ref="F1793" authorId="0" shapeId="0" xr:uid="{00000000-0006-0000-0600-0000710C0000}">
      <text>
        <r>
          <rPr>
            <b/>
            <sz val="9"/>
            <color indexed="81"/>
            <rFont val="Tahoma"/>
            <family val="2"/>
          </rPr>
          <t>Crédito = Carga horária / 15</t>
        </r>
      </text>
    </comment>
    <comment ref="C1796" authorId="0" shapeId="0" xr:uid="{00000000-0006-0000-0600-0000720C0000}">
      <text>
        <r>
          <rPr>
            <sz val="9"/>
            <color indexed="81"/>
            <rFont val="Segoe UI"/>
            <family val="2"/>
          </rPr>
          <t>O 1o mês do curso será considerado como sendo o mês de assinatura do convênio.</t>
        </r>
      </text>
    </comment>
    <comment ref="B1802" authorId="0" shapeId="0" xr:uid="{00000000-0006-0000-0600-000073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2" authorId="0" shapeId="0" xr:uid="{00000000-0006-0000-0600-0000740C0000}">
      <text>
        <r>
          <rPr>
            <sz val="9"/>
            <color indexed="81"/>
            <rFont val="Tahoma"/>
            <family val="2"/>
          </rPr>
          <t>Carga horária que este docente UFPE irá ministrar nesta disciplina.</t>
        </r>
      </text>
    </comment>
    <comment ref="J1802" authorId="0" shapeId="0" xr:uid="{00000000-0006-0000-0600-000075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2" authorId="0" shapeId="0" xr:uid="{00000000-0006-0000-0600-0000760C0000}">
      <text>
        <r>
          <rPr>
            <sz val="9"/>
            <color indexed="81"/>
            <rFont val="Tahoma"/>
            <family val="2"/>
          </rPr>
          <t>Carga horária que este docente Externo irá ministrar nesta disciplina.</t>
        </r>
      </text>
    </comment>
    <comment ref="B1803" authorId="0" shapeId="0" xr:uid="{00000000-0006-0000-0600-000077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3" authorId="0" shapeId="0" xr:uid="{00000000-0006-0000-0600-0000780C0000}">
      <text>
        <r>
          <rPr>
            <sz val="9"/>
            <color indexed="81"/>
            <rFont val="Tahoma"/>
            <family val="2"/>
          </rPr>
          <t>Carga horária que este docente UFPE irá ministrar nesta disciplina.</t>
        </r>
      </text>
    </comment>
    <comment ref="J1803" authorId="0" shapeId="0" xr:uid="{00000000-0006-0000-0600-000079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3" authorId="0" shapeId="0" xr:uid="{00000000-0006-0000-0600-00007A0C0000}">
      <text>
        <r>
          <rPr>
            <sz val="9"/>
            <color indexed="81"/>
            <rFont val="Tahoma"/>
            <family val="2"/>
          </rPr>
          <t>Carga horária que este docente Externo irá ministrar nesta disciplina.</t>
        </r>
      </text>
    </comment>
    <comment ref="B1804" authorId="0" shapeId="0" xr:uid="{00000000-0006-0000-0600-00007B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4" authorId="0" shapeId="0" xr:uid="{00000000-0006-0000-0600-00007C0C0000}">
      <text>
        <r>
          <rPr>
            <sz val="9"/>
            <color indexed="81"/>
            <rFont val="Tahoma"/>
            <family val="2"/>
          </rPr>
          <t>Carga horária que este docente UFPE irá ministrar nesta disciplina.</t>
        </r>
      </text>
    </comment>
    <comment ref="J1804" authorId="0" shapeId="0" xr:uid="{00000000-0006-0000-0600-00007D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4" authorId="0" shapeId="0" xr:uid="{00000000-0006-0000-0600-00007E0C0000}">
      <text>
        <r>
          <rPr>
            <sz val="9"/>
            <color indexed="81"/>
            <rFont val="Tahoma"/>
            <family val="2"/>
          </rPr>
          <t>Carga horária que este docente Externo irá ministrar nesta disciplina.</t>
        </r>
      </text>
    </comment>
    <comment ref="B1805" authorId="0" shapeId="0" xr:uid="{00000000-0006-0000-0600-00007F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5" authorId="0" shapeId="0" xr:uid="{00000000-0006-0000-0600-0000800C0000}">
      <text>
        <r>
          <rPr>
            <sz val="9"/>
            <color indexed="81"/>
            <rFont val="Tahoma"/>
            <family val="2"/>
          </rPr>
          <t>Carga horária que este docente UFPE irá ministrar nesta disciplina.</t>
        </r>
      </text>
    </comment>
    <comment ref="J1805" authorId="0" shapeId="0" xr:uid="{00000000-0006-0000-0600-000081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5" authorId="0" shapeId="0" xr:uid="{00000000-0006-0000-0600-0000820C0000}">
      <text>
        <r>
          <rPr>
            <sz val="9"/>
            <color indexed="81"/>
            <rFont val="Tahoma"/>
            <family val="2"/>
          </rPr>
          <t>Carga horária que este docente Externo irá ministrar nesta disciplina.</t>
        </r>
      </text>
    </comment>
    <comment ref="B1806" authorId="0" shapeId="0" xr:uid="{00000000-0006-0000-0600-000083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6" authorId="0" shapeId="0" xr:uid="{00000000-0006-0000-0600-0000840C0000}">
      <text>
        <r>
          <rPr>
            <sz val="9"/>
            <color indexed="81"/>
            <rFont val="Tahoma"/>
            <family val="2"/>
          </rPr>
          <t>Carga horária que este docente UFPE irá ministrar nesta disciplina.</t>
        </r>
      </text>
    </comment>
    <comment ref="J1806" authorId="0" shapeId="0" xr:uid="{00000000-0006-0000-0600-000085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6" authorId="0" shapeId="0" xr:uid="{00000000-0006-0000-0600-0000860C0000}">
      <text>
        <r>
          <rPr>
            <sz val="9"/>
            <color indexed="81"/>
            <rFont val="Tahoma"/>
            <family val="2"/>
          </rPr>
          <t>Carga horária que este docente Externo irá ministrar nesta disciplina.</t>
        </r>
      </text>
    </comment>
    <comment ref="B1807" authorId="0" shapeId="0" xr:uid="{00000000-0006-0000-0600-000087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7" authorId="0" shapeId="0" xr:uid="{00000000-0006-0000-0600-0000880C0000}">
      <text>
        <r>
          <rPr>
            <sz val="9"/>
            <color indexed="81"/>
            <rFont val="Tahoma"/>
            <family val="2"/>
          </rPr>
          <t>Carga horária que este docente UFPE irá ministrar nesta disciplina.</t>
        </r>
      </text>
    </comment>
    <comment ref="J1807" authorId="0" shapeId="0" xr:uid="{00000000-0006-0000-0600-000089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7" authorId="0" shapeId="0" xr:uid="{00000000-0006-0000-0600-00008A0C0000}">
      <text>
        <r>
          <rPr>
            <sz val="9"/>
            <color indexed="81"/>
            <rFont val="Tahoma"/>
            <family val="2"/>
          </rPr>
          <t>Carga horária que este docente Externo irá ministrar nesta disciplina.</t>
        </r>
      </text>
    </comment>
    <comment ref="B1808" authorId="0" shapeId="0" xr:uid="{00000000-0006-0000-0600-00008B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8" authorId="0" shapeId="0" xr:uid="{00000000-0006-0000-0600-00008C0C0000}">
      <text>
        <r>
          <rPr>
            <sz val="9"/>
            <color indexed="81"/>
            <rFont val="Tahoma"/>
            <family val="2"/>
          </rPr>
          <t>Carga horária que este docente UFPE irá ministrar nesta disciplina.</t>
        </r>
      </text>
    </comment>
    <comment ref="J1808" authorId="0" shapeId="0" xr:uid="{00000000-0006-0000-0600-00008D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8" authorId="0" shapeId="0" xr:uid="{00000000-0006-0000-0600-00008E0C0000}">
      <text>
        <r>
          <rPr>
            <sz val="9"/>
            <color indexed="81"/>
            <rFont val="Tahoma"/>
            <family val="2"/>
          </rPr>
          <t>Carga horária que este docente Externo irá ministrar nesta disciplina.</t>
        </r>
      </text>
    </comment>
    <comment ref="B1809" authorId="0" shapeId="0" xr:uid="{00000000-0006-0000-0600-00008F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09" authorId="0" shapeId="0" xr:uid="{00000000-0006-0000-0600-0000900C0000}">
      <text>
        <r>
          <rPr>
            <sz val="9"/>
            <color indexed="81"/>
            <rFont val="Tahoma"/>
            <family val="2"/>
          </rPr>
          <t>Carga horária que este docente UFPE irá ministrar nesta disciplina.</t>
        </r>
      </text>
    </comment>
    <comment ref="J1809" authorId="0" shapeId="0" xr:uid="{00000000-0006-0000-0600-000091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09" authorId="0" shapeId="0" xr:uid="{00000000-0006-0000-0600-0000920C0000}">
      <text>
        <r>
          <rPr>
            <sz val="9"/>
            <color indexed="81"/>
            <rFont val="Tahoma"/>
            <family val="2"/>
          </rPr>
          <t>Carga horária que este docente Externo irá ministrar nesta disciplina.</t>
        </r>
      </text>
    </comment>
    <comment ref="B1810" authorId="0" shapeId="0" xr:uid="{00000000-0006-0000-0600-000093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10" authorId="0" shapeId="0" xr:uid="{00000000-0006-0000-0600-0000940C0000}">
      <text>
        <r>
          <rPr>
            <sz val="9"/>
            <color indexed="81"/>
            <rFont val="Tahoma"/>
            <family val="2"/>
          </rPr>
          <t>Carga horária que este docente UFPE irá ministrar nesta disciplina.</t>
        </r>
      </text>
    </comment>
    <comment ref="J1810" authorId="0" shapeId="0" xr:uid="{00000000-0006-0000-0600-000095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10" authorId="0" shapeId="0" xr:uid="{00000000-0006-0000-0600-0000960C0000}">
      <text>
        <r>
          <rPr>
            <sz val="9"/>
            <color indexed="81"/>
            <rFont val="Tahoma"/>
            <family val="2"/>
          </rPr>
          <t>Carga horária que este docente Externo irá ministrar nesta disciplina.</t>
        </r>
      </text>
    </comment>
    <comment ref="B1811" authorId="0" shapeId="0" xr:uid="{00000000-0006-0000-0600-000097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11" authorId="0" shapeId="0" xr:uid="{00000000-0006-0000-0600-0000980C0000}">
      <text>
        <r>
          <rPr>
            <sz val="9"/>
            <color indexed="81"/>
            <rFont val="Tahoma"/>
            <family val="2"/>
          </rPr>
          <t>Carga horária que este docente UFPE irá ministrar nesta disciplina.</t>
        </r>
      </text>
    </comment>
    <comment ref="J1811" authorId="0" shapeId="0" xr:uid="{00000000-0006-0000-0600-000099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11" authorId="0" shapeId="0" xr:uid="{00000000-0006-0000-0600-00009A0C0000}">
      <text>
        <r>
          <rPr>
            <sz val="9"/>
            <color indexed="81"/>
            <rFont val="Tahoma"/>
            <family val="2"/>
          </rPr>
          <t>Carga horária que este docente Externo irá ministrar nesta disciplina.</t>
        </r>
      </text>
    </comment>
    <comment ref="F1816" authorId="0" shapeId="0" xr:uid="{00000000-0006-0000-0600-00009B0C0000}">
      <text>
        <r>
          <rPr>
            <b/>
            <sz val="9"/>
            <color indexed="81"/>
            <rFont val="Tahoma"/>
            <family val="2"/>
          </rPr>
          <t>A carga horária da disciplina é a soma das cargas horárias de cada docente desta disciplina</t>
        </r>
      </text>
    </comment>
    <comment ref="F1817" authorId="0" shapeId="0" xr:uid="{00000000-0006-0000-0600-00009C0C0000}">
      <text>
        <r>
          <rPr>
            <b/>
            <sz val="9"/>
            <color indexed="81"/>
            <rFont val="Tahoma"/>
            <family val="2"/>
          </rPr>
          <t>Crédito = Carga horária / 15</t>
        </r>
      </text>
    </comment>
    <comment ref="C1820" authorId="0" shapeId="0" xr:uid="{00000000-0006-0000-0600-00009D0C0000}">
      <text>
        <r>
          <rPr>
            <sz val="9"/>
            <color indexed="81"/>
            <rFont val="Segoe UI"/>
            <family val="2"/>
          </rPr>
          <t>O 1o mês do curso será considerado como sendo o mês de assinatura do convênio.</t>
        </r>
      </text>
    </comment>
    <comment ref="B1826" authorId="0" shapeId="0" xr:uid="{00000000-0006-0000-0600-00009E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26" authorId="0" shapeId="0" xr:uid="{00000000-0006-0000-0600-00009F0C0000}">
      <text>
        <r>
          <rPr>
            <sz val="9"/>
            <color indexed="81"/>
            <rFont val="Tahoma"/>
            <family val="2"/>
          </rPr>
          <t>Carga horária que este docente UFPE irá ministrar nesta disciplina.</t>
        </r>
      </text>
    </comment>
    <comment ref="J1826" authorId="0" shapeId="0" xr:uid="{00000000-0006-0000-0600-0000A0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26" authorId="0" shapeId="0" xr:uid="{00000000-0006-0000-0600-0000A10C0000}">
      <text>
        <r>
          <rPr>
            <sz val="9"/>
            <color indexed="81"/>
            <rFont val="Tahoma"/>
            <family val="2"/>
          </rPr>
          <t>Carga horária que este docente Externo irá ministrar nesta disciplina.</t>
        </r>
      </text>
    </comment>
    <comment ref="B1827" authorId="0" shapeId="0" xr:uid="{00000000-0006-0000-0600-0000A2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27" authorId="0" shapeId="0" xr:uid="{00000000-0006-0000-0600-0000A30C0000}">
      <text>
        <r>
          <rPr>
            <sz val="9"/>
            <color indexed="81"/>
            <rFont val="Tahoma"/>
            <family val="2"/>
          </rPr>
          <t>Carga horária que este docente UFPE irá ministrar nesta disciplina.</t>
        </r>
      </text>
    </comment>
    <comment ref="J1827" authorId="0" shapeId="0" xr:uid="{00000000-0006-0000-0600-0000A4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27" authorId="0" shapeId="0" xr:uid="{00000000-0006-0000-0600-0000A50C0000}">
      <text>
        <r>
          <rPr>
            <sz val="9"/>
            <color indexed="81"/>
            <rFont val="Tahoma"/>
            <family val="2"/>
          </rPr>
          <t>Carga horária que este docente Externo irá ministrar nesta disciplina.</t>
        </r>
      </text>
    </comment>
    <comment ref="B1828" authorId="0" shapeId="0" xr:uid="{00000000-0006-0000-0600-0000A6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28" authorId="0" shapeId="0" xr:uid="{00000000-0006-0000-0600-0000A70C0000}">
      <text>
        <r>
          <rPr>
            <sz val="9"/>
            <color indexed="81"/>
            <rFont val="Tahoma"/>
            <family val="2"/>
          </rPr>
          <t>Carga horária que este docente UFPE irá ministrar nesta disciplina.</t>
        </r>
      </text>
    </comment>
    <comment ref="J1828" authorId="0" shapeId="0" xr:uid="{00000000-0006-0000-0600-0000A8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28" authorId="0" shapeId="0" xr:uid="{00000000-0006-0000-0600-0000A90C0000}">
      <text>
        <r>
          <rPr>
            <sz val="9"/>
            <color indexed="81"/>
            <rFont val="Tahoma"/>
            <family val="2"/>
          </rPr>
          <t>Carga horária que este docente Externo irá ministrar nesta disciplina.</t>
        </r>
      </text>
    </comment>
    <comment ref="B1829" authorId="0" shapeId="0" xr:uid="{00000000-0006-0000-0600-0000AA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29" authorId="0" shapeId="0" xr:uid="{00000000-0006-0000-0600-0000AB0C0000}">
      <text>
        <r>
          <rPr>
            <sz val="9"/>
            <color indexed="81"/>
            <rFont val="Tahoma"/>
            <family val="2"/>
          </rPr>
          <t>Carga horária que este docente UFPE irá ministrar nesta disciplina.</t>
        </r>
      </text>
    </comment>
    <comment ref="J1829" authorId="0" shapeId="0" xr:uid="{00000000-0006-0000-0600-0000AC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29" authorId="0" shapeId="0" xr:uid="{00000000-0006-0000-0600-0000AD0C0000}">
      <text>
        <r>
          <rPr>
            <sz val="9"/>
            <color indexed="81"/>
            <rFont val="Tahoma"/>
            <family val="2"/>
          </rPr>
          <t>Carga horária que este docente Externo irá ministrar nesta disciplina.</t>
        </r>
      </text>
    </comment>
    <comment ref="B1830" authorId="0" shapeId="0" xr:uid="{00000000-0006-0000-0600-0000AE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0" authorId="0" shapeId="0" xr:uid="{00000000-0006-0000-0600-0000AF0C0000}">
      <text>
        <r>
          <rPr>
            <sz val="9"/>
            <color indexed="81"/>
            <rFont val="Tahoma"/>
            <family val="2"/>
          </rPr>
          <t>Carga horária que este docente UFPE irá ministrar nesta disciplina.</t>
        </r>
      </text>
    </comment>
    <comment ref="J1830" authorId="0" shapeId="0" xr:uid="{00000000-0006-0000-0600-0000B0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0" authorId="0" shapeId="0" xr:uid="{00000000-0006-0000-0600-0000B10C0000}">
      <text>
        <r>
          <rPr>
            <sz val="9"/>
            <color indexed="81"/>
            <rFont val="Tahoma"/>
            <family val="2"/>
          </rPr>
          <t>Carga horária que este docente Externo irá ministrar nesta disciplina.</t>
        </r>
      </text>
    </comment>
    <comment ref="B1831" authorId="0" shapeId="0" xr:uid="{00000000-0006-0000-0600-0000B2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1" authorId="0" shapeId="0" xr:uid="{00000000-0006-0000-0600-0000B30C0000}">
      <text>
        <r>
          <rPr>
            <sz val="9"/>
            <color indexed="81"/>
            <rFont val="Tahoma"/>
            <family val="2"/>
          </rPr>
          <t>Carga horária que este docente UFPE irá ministrar nesta disciplina.</t>
        </r>
      </text>
    </comment>
    <comment ref="J1831" authorId="0" shapeId="0" xr:uid="{00000000-0006-0000-0600-0000B4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1" authorId="0" shapeId="0" xr:uid="{00000000-0006-0000-0600-0000B50C0000}">
      <text>
        <r>
          <rPr>
            <sz val="9"/>
            <color indexed="81"/>
            <rFont val="Tahoma"/>
            <family val="2"/>
          </rPr>
          <t>Carga horária que este docente Externo irá ministrar nesta disciplina.</t>
        </r>
      </text>
    </comment>
    <comment ref="B1832" authorId="0" shapeId="0" xr:uid="{00000000-0006-0000-0600-0000B6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2" authorId="0" shapeId="0" xr:uid="{00000000-0006-0000-0600-0000B70C0000}">
      <text>
        <r>
          <rPr>
            <sz val="9"/>
            <color indexed="81"/>
            <rFont val="Tahoma"/>
            <family val="2"/>
          </rPr>
          <t>Carga horária que este docente UFPE irá ministrar nesta disciplina.</t>
        </r>
      </text>
    </comment>
    <comment ref="J1832" authorId="0" shapeId="0" xr:uid="{00000000-0006-0000-0600-0000B8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2" authorId="0" shapeId="0" xr:uid="{00000000-0006-0000-0600-0000B90C0000}">
      <text>
        <r>
          <rPr>
            <sz val="9"/>
            <color indexed="81"/>
            <rFont val="Tahoma"/>
            <family val="2"/>
          </rPr>
          <t>Carga horária que este docente Externo irá ministrar nesta disciplina.</t>
        </r>
      </text>
    </comment>
    <comment ref="B1833" authorId="0" shapeId="0" xr:uid="{00000000-0006-0000-0600-0000BA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3" authorId="0" shapeId="0" xr:uid="{00000000-0006-0000-0600-0000BB0C0000}">
      <text>
        <r>
          <rPr>
            <sz val="9"/>
            <color indexed="81"/>
            <rFont val="Tahoma"/>
            <family val="2"/>
          </rPr>
          <t>Carga horária que este docente UFPE irá ministrar nesta disciplina.</t>
        </r>
      </text>
    </comment>
    <comment ref="J1833" authorId="0" shapeId="0" xr:uid="{00000000-0006-0000-0600-0000BC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3" authorId="0" shapeId="0" xr:uid="{00000000-0006-0000-0600-0000BD0C0000}">
      <text>
        <r>
          <rPr>
            <sz val="9"/>
            <color indexed="81"/>
            <rFont val="Tahoma"/>
            <family val="2"/>
          </rPr>
          <t>Carga horária que este docente Externo irá ministrar nesta disciplina.</t>
        </r>
      </text>
    </comment>
    <comment ref="B1834" authorId="0" shapeId="0" xr:uid="{00000000-0006-0000-0600-0000BE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4" authorId="0" shapeId="0" xr:uid="{00000000-0006-0000-0600-0000BF0C0000}">
      <text>
        <r>
          <rPr>
            <sz val="9"/>
            <color indexed="81"/>
            <rFont val="Tahoma"/>
            <family val="2"/>
          </rPr>
          <t>Carga horária que este docente UFPE irá ministrar nesta disciplina.</t>
        </r>
      </text>
    </comment>
    <comment ref="J1834" authorId="0" shapeId="0" xr:uid="{00000000-0006-0000-0600-0000C0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4" authorId="0" shapeId="0" xr:uid="{00000000-0006-0000-0600-0000C10C0000}">
      <text>
        <r>
          <rPr>
            <sz val="9"/>
            <color indexed="81"/>
            <rFont val="Tahoma"/>
            <family val="2"/>
          </rPr>
          <t>Carga horária que este docente Externo irá ministrar nesta disciplina.</t>
        </r>
      </text>
    </comment>
    <comment ref="B1835" authorId="0" shapeId="0" xr:uid="{00000000-0006-0000-0600-0000C2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35" authorId="0" shapeId="0" xr:uid="{00000000-0006-0000-0600-0000C30C0000}">
      <text>
        <r>
          <rPr>
            <sz val="9"/>
            <color indexed="81"/>
            <rFont val="Tahoma"/>
            <family val="2"/>
          </rPr>
          <t>Carga horária que este docente UFPE irá ministrar nesta disciplina.</t>
        </r>
      </text>
    </comment>
    <comment ref="J1835" authorId="0" shapeId="0" xr:uid="{00000000-0006-0000-0600-0000C4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35" authorId="0" shapeId="0" xr:uid="{00000000-0006-0000-0600-0000C50C0000}">
      <text>
        <r>
          <rPr>
            <sz val="9"/>
            <color indexed="81"/>
            <rFont val="Tahoma"/>
            <family val="2"/>
          </rPr>
          <t>Carga horária que este docente Externo irá ministrar nesta disciplina.</t>
        </r>
      </text>
    </comment>
    <comment ref="F1840" authorId="0" shapeId="0" xr:uid="{00000000-0006-0000-0600-0000C60C0000}">
      <text>
        <r>
          <rPr>
            <b/>
            <sz val="9"/>
            <color indexed="81"/>
            <rFont val="Tahoma"/>
            <family val="2"/>
          </rPr>
          <t>A carga horária da disciplina é a soma das cargas horárias de cada docente desta disciplina</t>
        </r>
      </text>
    </comment>
    <comment ref="F1841" authorId="0" shapeId="0" xr:uid="{00000000-0006-0000-0600-0000C70C0000}">
      <text>
        <r>
          <rPr>
            <b/>
            <sz val="9"/>
            <color indexed="81"/>
            <rFont val="Tahoma"/>
            <family val="2"/>
          </rPr>
          <t>Crédito = Carga horária / 15</t>
        </r>
      </text>
    </comment>
    <comment ref="C1844" authorId="0" shapeId="0" xr:uid="{00000000-0006-0000-0600-0000C80C0000}">
      <text>
        <r>
          <rPr>
            <sz val="9"/>
            <color indexed="81"/>
            <rFont val="Segoe UI"/>
            <family val="2"/>
          </rPr>
          <t>O 1o mês do curso será considerado como sendo o mês de assinatura do convênio.</t>
        </r>
      </text>
    </comment>
    <comment ref="B1850" authorId="0" shapeId="0" xr:uid="{00000000-0006-0000-0600-0000C9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0" authorId="0" shapeId="0" xr:uid="{00000000-0006-0000-0600-0000CA0C0000}">
      <text>
        <r>
          <rPr>
            <sz val="9"/>
            <color indexed="81"/>
            <rFont val="Tahoma"/>
            <family val="2"/>
          </rPr>
          <t>Carga horária que este docente UFPE irá ministrar nesta disciplina.</t>
        </r>
      </text>
    </comment>
    <comment ref="J1850" authorId="0" shapeId="0" xr:uid="{00000000-0006-0000-0600-0000CB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0" authorId="0" shapeId="0" xr:uid="{00000000-0006-0000-0600-0000CC0C0000}">
      <text>
        <r>
          <rPr>
            <sz val="9"/>
            <color indexed="81"/>
            <rFont val="Tahoma"/>
            <family val="2"/>
          </rPr>
          <t>Carga horária que este docente Externo irá ministrar nesta disciplina.</t>
        </r>
      </text>
    </comment>
    <comment ref="B1851" authorId="0" shapeId="0" xr:uid="{00000000-0006-0000-0600-0000CD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1" authorId="0" shapeId="0" xr:uid="{00000000-0006-0000-0600-0000CE0C0000}">
      <text>
        <r>
          <rPr>
            <sz val="9"/>
            <color indexed="81"/>
            <rFont val="Tahoma"/>
            <family val="2"/>
          </rPr>
          <t>Carga horária que este docente UFPE irá ministrar nesta disciplina.</t>
        </r>
      </text>
    </comment>
    <comment ref="J1851" authorId="0" shapeId="0" xr:uid="{00000000-0006-0000-0600-0000CF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1" authorId="0" shapeId="0" xr:uid="{00000000-0006-0000-0600-0000D00C0000}">
      <text>
        <r>
          <rPr>
            <sz val="9"/>
            <color indexed="81"/>
            <rFont val="Tahoma"/>
            <family val="2"/>
          </rPr>
          <t>Carga horária que este docente Externo irá ministrar nesta disciplina.</t>
        </r>
      </text>
    </comment>
    <comment ref="B1852" authorId="0" shapeId="0" xr:uid="{00000000-0006-0000-0600-0000D1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2" authorId="0" shapeId="0" xr:uid="{00000000-0006-0000-0600-0000D20C0000}">
      <text>
        <r>
          <rPr>
            <sz val="9"/>
            <color indexed="81"/>
            <rFont val="Tahoma"/>
            <family val="2"/>
          </rPr>
          <t>Carga horária que este docente UFPE irá ministrar nesta disciplina.</t>
        </r>
      </text>
    </comment>
    <comment ref="J1852" authorId="0" shapeId="0" xr:uid="{00000000-0006-0000-0600-0000D3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2" authorId="0" shapeId="0" xr:uid="{00000000-0006-0000-0600-0000D40C0000}">
      <text>
        <r>
          <rPr>
            <sz val="9"/>
            <color indexed="81"/>
            <rFont val="Tahoma"/>
            <family val="2"/>
          </rPr>
          <t>Carga horária que este docente Externo irá ministrar nesta disciplina.</t>
        </r>
      </text>
    </comment>
    <comment ref="B1853" authorId="0" shapeId="0" xr:uid="{00000000-0006-0000-0600-0000D5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3" authorId="0" shapeId="0" xr:uid="{00000000-0006-0000-0600-0000D60C0000}">
      <text>
        <r>
          <rPr>
            <sz val="9"/>
            <color indexed="81"/>
            <rFont val="Tahoma"/>
            <family val="2"/>
          </rPr>
          <t>Carga horária que este docente UFPE irá ministrar nesta disciplina.</t>
        </r>
      </text>
    </comment>
    <comment ref="J1853" authorId="0" shapeId="0" xr:uid="{00000000-0006-0000-0600-0000D7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3" authorId="0" shapeId="0" xr:uid="{00000000-0006-0000-0600-0000D80C0000}">
      <text>
        <r>
          <rPr>
            <sz val="9"/>
            <color indexed="81"/>
            <rFont val="Tahoma"/>
            <family val="2"/>
          </rPr>
          <t>Carga horária que este docente Externo irá ministrar nesta disciplina.</t>
        </r>
      </text>
    </comment>
    <comment ref="B1854" authorId="0" shapeId="0" xr:uid="{00000000-0006-0000-0600-0000D9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4" authorId="0" shapeId="0" xr:uid="{00000000-0006-0000-0600-0000DA0C0000}">
      <text>
        <r>
          <rPr>
            <sz val="9"/>
            <color indexed="81"/>
            <rFont val="Tahoma"/>
            <family val="2"/>
          </rPr>
          <t>Carga horária que este docente UFPE irá ministrar nesta disciplina.</t>
        </r>
      </text>
    </comment>
    <comment ref="J1854" authorId="0" shapeId="0" xr:uid="{00000000-0006-0000-0600-0000DB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4" authorId="0" shapeId="0" xr:uid="{00000000-0006-0000-0600-0000DC0C0000}">
      <text>
        <r>
          <rPr>
            <sz val="9"/>
            <color indexed="81"/>
            <rFont val="Tahoma"/>
            <family val="2"/>
          </rPr>
          <t>Carga horária que este docente Externo irá ministrar nesta disciplina.</t>
        </r>
      </text>
    </comment>
    <comment ref="B1855" authorId="0" shapeId="0" xr:uid="{00000000-0006-0000-0600-0000DD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5" authorId="0" shapeId="0" xr:uid="{00000000-0006-0000-0600-0000DE0C0000}">
      <text>
        <r>
          <rPr>
            <sz val="9"/>
            <color indexed="81"/>
            <rFont val="Tahoma"/>
            <family val="2"/>
          </rPr>
          <t>Carga horária que este docente UFPE irá ministrar nesta disciplina.</t>
        </r>
      </text>
    </comment>
    <comment ref="J1855" authorId="0" shapeId="0" xr:uid="{00000000-0006-0000-0600-0000DF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5" authorId="0" shapeId="0" xr:uid="{00000000-0006-0000-0600-0000E00C0000}">
      <text>
        <r>
          <rPr>
            <sz val="9"/>
            <color indexed="81"/>
            <rFont val="Tahoma"/>
            <family val="2"/>
          </rPr>
          <t>Carga horária que este docente Externo irá ministrar nesta disciplina.</t>
        </r>
      </text>
    </comment>
    <comment ref="B1856" authorId="0" shapeId="0" xr:uid="{00000000-0006-0000-0600-0000E1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6" authorId="0" shapeId="0" xr:uid="{00000000-0006-0000-0600-0000E20C0000}">
      <text>
        <r>
          <rPr>
            <sz val="9"/>
            <color indexed="81"/>
            <rFont val="Tahoma"/>
            <family val="2"/>
          </rPr>
          <t>Carga horária que este docente UFPE irá ministrar nesta disciplina.</t>
        </r>
      </text>
    </comment>
    <comment ref="J1856" authorId="0" shapeId="0" xr:uid="{00000000-0006-0000-0600-0000E3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6" authorId="0" shapeId="0" xr:uid="{00000000-0006-0000-0600-0000E40C0000}">
      <text>
        <r>
          <rPr>
            <sz val="9"/>
            <color indexed="81"/>
            <rFont val="Tahoma"/>
            <family val="2"/>
          </rPr>
          <t>Carga horária que este docente Externo irá ministrar nesta disciplina.</t>
        </r>
      </text>
    </comment>
    <comment ref="B1857" authorId="0" shapeId="0" xr:uid="{00000000-0006-0000-0600-0000E5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7" authorId="0" shapeId="0" xr:uid="{00000000-0006-0000-0600-0000E60C0000}">
      <text>
        <r>
          <rPr>
            <sz val="9"/>
            <color indexed="81"/>
            <rFont val="Tahoma"/>
            <family val="2"/>
          </rPr>
          <t>Carga horária que este docente UFPE irá ministrar nesta disciplina.</t>
        </r>
      </text>
    </comment>
    <comment ref="J1857" authorId="0" shapeId="0" xr:uid="{00000000-0006-0000-0600-0000E7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7" authorId="0" shapeId="0" xr:uid="{00000000-0006-0000-0600-0000E80C0000}">
      <text>
        <r>
          <rPr>
            <sz val="9"/>
            <color indexed="81"/>
            <rFont val="Tahoma"/>
            <family val="2"/>
          </rPr>
          <t>Carga horária que este docente Externo irá ministrar nesta disciplina.</t>
        </r>
      </text>
    </comment>
    <comment ref="B1858" authorId="0" shapeId="0" xr:uid="{00000000-0006-0000-0600-0000E9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8" authorId="0" shapeId="0" xr:uid="{00000000-0006-0000-0600-0000EA0C0000}">
      <text>
        <r>
          <rPr>
            <sz val="9"/>
            <color indexed="81"/>
            <rFont val="Tahoma"/>
            <family val="2"/>
          </rPr>
          <t>Carga horária que este docente UFPE irá ministrar nesta disciplina.</t>
        </r>
      </text>
    </comment>
    <comment ref="J1858" authorId="0" shapeId="0" xr:uid="{00000000-0006-0000-0600-0000EB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8" authorId="0" shapeId="0" xr:uid="{00000000-0006-0000-0600-0000EC0C0000}">
      <text>
        <r>
          <rPr>
            <sz val="9"/>
            <color indexed="81"/>
            <rFont val="Tahoma"/>
            <family val="2"/>
          </rPr>
          <t>Carga horária que este docente Externo irá ministrar nesta disciplina.</t>
        </r>
      </text>
    </comment>
    <comment ref="B1859" authorId="0" shapeId="0" xr:uid="{00000000-0006-0000-0600-0000ED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59" authorId="0" shapeId="0" xr:uid="{00000000-0006-0000-0600-0000EE0C0000}">
      <text>
        <r>
          <rPr>
            <sz val="9"/>
            <color indexed="81"/>
            <rFont val="Tahoma"/>
            <family val="2"/>
          </rPr>
          <t>Carga horária que este docente UFPE irá ministrar nesta disciplina.</t>
        </r>
      </text>
    </comment>
    <comment ref="J1859" authorId="0" shapeId="0" xr:uid="{00000000-0006-0000-0600-0000EF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59" authorId="0" shapeId="0" xr:uid="{00000000-0006-0000-0600-0000F00C0000}">
      <text>
        <r>
          <rPr>
            <sz val="9"/>
            <color indexed="81"/>
            <rFont val="Tahoma"/>
            <family val="2"/>
          </rPr>
          <t>Carga horária que este docente Externo irá ministrar nesta disciplina.</t>
        </r>
      </text>
    </comment>
    <comment ref="F1864" authorId="0" shapeId="0" xr:uid="{00000000-0006-0000-0600-0000F10C0000}">
      <text>
        <r>
          <rPr>
            <b/>
            <sz val="9"/>
            <color indexed="81"/>
            <rFont val="Tahoma"/>
            <family val="2"/>
          </rPr>
          <t>A carga horária da disciplina é a soma das cargas horárias de cada docente desta disciplina</t>
        </r>
      </text>
    </comment>
    <comment ref="F1865" authorId="0" shapeId="0" xr:uid="{00000000-0006-0000-0600-0000F20C0000}">
      <text>
        <r>
          <rPr>
            <b/>
            <sz val="9"/>
            <color indexed="81"/>
            <rFont val="Tahoma"/>
            <family val="2"/>
          </rPr>
          <t>Crédito = Carga horária / 15</t>
        </r>
      </text>
    </comment>
    <comment ref="C1868" authorId="0" shapeId="0" xr:uid="{00000000-0006-0000-0600-0000F30C0000}">
      <text>
        <r>
          <rPr>
            <sz val="9"/>
            <color indexed="81"/>
            <rFont val="Segoe UI"/>
            <family val="2"/>
          </rPr>
          <t>O 1o mês do curso será considerado como sendo o mês de assinatura do convênio.</t>
        </r>
      </text>
    </comment>
    <comment ref="B1874" authorId="0" shapeId="0" xr:uid="{00000000-0006-0000-0600-0000F4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4" authorId="0" shapeId="0" xr:uid="{00000000-0006-0000-0600-0000F50C0000}">
      <text>
        <r>
          <rPr>
            <sz val="9"/>
            <color indexed="81"/>
            <rFont val="Tahoma"/>
            <family val="2"/>
          </rPr>
          <t>Carga horária que este docente UFPE irá ministrar nesta disciplina.</t>
        </r>
      </text>
    </comment>
    <comment ref="J1874" authorId="0" shapeId="0" xr:uid="{00000000-0006-0000-0600-0000F6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4" authorId="0" shapeId="0" xr:uid="{00000000-0006-0000-0600-0000F70C0000}">
      <text>
        <r>
          <rPr>
            <sz val="9"/>
            <color indexed="81"/>
            <rFont val="Tahoma"/>
            <family val="2"/>
          </rPr>
          <t>Carga horária que este docente Externo irá ministrar nesta disciplina.</t>
        </r>
      </text>
    </comment>
    <comment ref="B1875" authorId="0" shapeId="0" xr:uid="{00000000-0006-0000-0600-0000F8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5" authorId="0" shapeId="0" xr:uid="{00000000-0006-0000-0600-0000F90C0000}">
      <text>
        <r>
          <rPr>
            <sz val="9"/>
            <color indexed="81"/>
            <rFont val="Tahoma"/>
            <family val="2"/>
          </rPr>
          <t>Carga horária que este docente UFPE irá ministrar nesta disciplina.</t>
        </r>
      </text>
    </comment>
    <comment ref="J1875" authorId="0" shapeId="0" xr:uid="{00000000-0006-0000-0600-0000FA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5" authorId="0" shapeId="0" xr:uid="{00000000-0006-0000-0600-0000FB0C0000}">
      <text>
        <r>
          <rPr>
            <sz val="9"/>
            <color indexed="81"/>
            <rFont val="Tahoma"/>
            <family val="2"/>
          </rPr>
          <t>Carga horária que este docente Externo irá ministrar nesta disciplina.</t>
        </r>
      </text>
    </comment>
    <comment ref="B1876" authorId="0" shapeId="0" xr:uid="{00000000-0006-0000-0600-0000FC0C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6" authorId="0" shapeId="0" xr:uid="{00000000-0006-0000-0600-0000FD0C0000}">
      <text>
        <r>
          <rPr>
            <sz val="9"/>
            <color indexed="81"/>
            <rFont val="Tahoma"/>
            <family val="2"/>
          </rPr>
          <t>Carga horária que este docente UFPE irá ministrar nesta disciplina.</t>
        </r>
      </text>
    </comment>
    <comment ref="J1876" authorId="0" shapeId="0" xr:uid="{00000000-0006-0000-0600-0000FE0C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6" authorId="0" shapeId="0" xr:uid="{00000000-0006-0000-0600-0000FF0C0000}">
      <text>
        <r>
          <rPr>
            <sz val="9"/>
            <color indexed="81"/>
            <rFont val="Tahoma"/>
            <family val="2"/>
          </rPr>
          <t>Carga horária que este docente Externo irá ministrar nesta disciplina.</t>
        </r>
      </text>
    </comment>
    <comment ref="B1877" authorId="0" shapeId="0" xr:uid="{00000000-0006-0000-0600-000000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7" authorId="0" shapeId="0" xr:uid="{00000000-0006-0000-0600-0000010D0000}">
      <text>
        <r>
          <rPr>
            <sz val="9"/>
            <color indexed="81"/>
            <rFont val="Tahoma"/>
            <family val="2"/>
          </rPr>
          <t>Carga horária que este docente UFPE irá ministrar nesta disciplina.</t>
        </r>
      </text>
    </comment>
    <comment ref="J1877" authorId="0" shapeId="0" xr:uid="{00000000-0006-0000-0600-000002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7" authorId="0" shapeId="0" xr:uid="{00000000-0006-0000-0600-0000030D0000}">
      <text>
        <r>
          <rPr>
            <sz val="9"/>
            <color indexed="81"/>
            <rFont val="Tahoma"/>
            <family val="2"/>
          </rPr>
          <t>Carga horária que este docente Externo irá ministrar nesta disciplina.</t>
        </r>
      </text>
    </comment>
    <comment ref="B1878" authorId="0" shapeId="0" xr:uid="{00000000-0006-0000-0600-000004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8" authorId="0" shapeId="0" xr:uid="{00000000-0006-0000-0600-0000050D0000}">
      <text>
        <r>
          <rPr>
            <sz val="9"/>
            <color indexed="81"/>
            <rFont val="Tahoma"/>
            <family val="2"/>
          </rPr>
          <t>Carga horária que este docente UFPE irá ministrar nesta disciplina.</t>
        </r>
      </text>
    </comment>
    <comment ref="J1878" authorId="0" shapeId="0" xr:uid="{00000000-0006-0000-0600-000006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8" authorId="0" shapeId="0" xr:uid="{00000000-0006-0000-0600-0000070D0000}">
      <text>
        <r>
          <rPr>
            <sz val="9"/>
            <color indexed="81"/>
            <rFont val="Tahoma"/>
            <family val="2"/>
          </rPr>
          <t>Carga horária que este docente Externo irá ministrar nesta disciplina.</t>
        </r>
      </text>
    </comment>
    <comment ref="B1879" authorId="0" shapeId="0" xr:uid="{00000000-0006-0000-0600-000008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79" authorId="0" shapeId="0" xr:uid="{00000000-0006-0000-0600-0000090D0000}">
      <text>
        <r>
          <rPr>
            <sz val="9"/>
            <color indexed="81"/>
            <rFont val="Tahoma"/>
            <family val="2"/>
          </rPr>
          <t>Carga horária que este docente UFPE irá ministrar nesta disciplina.</t>
        </r>
      </text>
    </comment>
    <comment ref="J1879" authorId="0" shapeId="0" xr:uid="{00000000-0006-0000-0600-00000A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79" authorId="0" shapeId="0" xr:uid="{00000000-0006-0000-0600-00000B0D0000}">
      <text>
        <r>
          <rPr>
            <sz val="9"/>
            <color indexed="81"/>
            <rFont val="Tahoma"/>
            <family val="2"/>
          </rPr>
          <t>Carga horária que este docente Externo irá ministrar nesta disciplina.</t>
        </r>
      </text>
    </comment>
    <comment ref="B1880" authorId="0" shapeId="0" xr:uid="{00000000-0006-0000-0600-00000C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80" authorId="0" shapeId="0" xr:uid="{00000000-0006-0000-0600-00000D0D0000}">
      <text>
        <r>
          <rPr>
            <sz val="9"/>
            <color indexed="81"/>
            <rFont val="Tahoma"/>
            <family val="2"/>
          </rPr>
          <t>Carga horária que este docente UFPE irá ministrar nesta disciplina.</t>
        </r>
      </text>
    </comment>
    <comment ref="J1880" authorId="0" shapeId="0" xr:uid="{00000000-0006-0000-0600-00000E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80" authorId="0" shapeId="0" xr:uid="{00000000-0006-0000-0600-00000F0D0000}">
      <text>
        <r>
          <rPr>
            <sz val="9"/>
            <color indexed="81"/>
            <rFont val="Tahoma"/>
            <family val="2"/>
          </rPr>
          <t>Carga horária que este docente Externo irá ministrar nesta disciplina.</t>
        </r>
      </text>
    </comment>
    <comment ref="B1881" authorId="0" shapeId="0" xr:uid="{00000000-0006-0000-0600-000010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81" authorId="0" shapeId="0" xr:uid="{00000000-0006-0000-0600-0000110D0000}">
      <text>
        <r>
          <rPr>
            <sz val="9"/>
            <color indexed="81"/>
            <rFont val="Tahoma"/>
            <family val="2"/>
          </rPr>
          <t>Carga horária que este docente UFPE irá ministrar nesta disciplina.</t>
        </r>
      </text>
    </comment>
    <comment ref="J1881" authorId="0" shapeId="0" xr:uid="{00000000-0006-0000-0600-000012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81" authorId="0" shapeId="0" xr:uid="{00000000-0006-0000-0600-0000130D0000}">
      <text>
        <r>
          <rPr>
            <sz val="9"/>
            <color indexed="81"/>
            <rFont val="Tahoma"/>
            <family val="2"/>
          </rPr>
          <t>Carga horária que este docente Externo irá ministrar nesta disciplina.</t>
        </r>
      </text>
    </comment>
    <comment ref="B1882" authorId="0" shapeId="0" xr:uid="{00000000-0006-0000-0600-000014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82" authorId="0" shapeId="0" xr:uid="{00000000-0006-0000-0600-0000150D0000}">
      <text>
        <r>
          <rPr>
            <sz val="9"/>
            <color indexed="81"/>
            <rFont val="Tahoma"/>
            <family val="2"/>
          </rPr>
          <t>Carga horária que este docente UFPE irá ministrar nesta disciplina.</t>
        </r>
      </text>
    </comment>
    <comment ref="J1882" authorId="0" shapeId="0" xr:uid="{00000000-0006-0000-0600-000016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82" authorId="0" shapeId="0" xr:uid="{00000000-0006-0000-0600-0000170D0000}">
      <text>
        <r>
          <rPr>
            <sz val="9"/>
            <color indexed="81"/>
            <rFont val="Tahoma"/>
            <family val="2"/>
          </rPr>
          <t>Carga horária que este docente Externo irá ministrar nesta disciplina.</t>
        </r>
      </text>
    </comment>
    <comment ref="B1883" authorId="0" shapeId="0" xr:uid="{00000000-0006-0000-0600-000018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83" authorId="0" shapeId="0" xr:uid="{00000000-0006-0000-0600-0000190D0000}">
      <text>
        <r>
          <rPr>
            <sz val="9"/>
            <color indexed="81"/>
            <rFont val="Tahoma"/>
            <family val="2"/>
          </rPr>
          <t>Carga horária que este docente UFPE irá ministrar nesta disciplina.</t>
        </r>
      </text>
    </comment>
    <comment ref="J1883" authorId="0" shapeId="0" xr:uid="{00000000-0006-0000-0600-00001A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83" authorId="0" shapeId="0" xr:uid="{00000000-0006-0000-0600-00001B0D0000}">
      <text>
        <r>
          <rPr>
            <sz val="9"/>
            <color indexed="81"/>
            <rFont val="Tahoma"/>
            <family val="2"/>
          </rPr>
          <t>Carga horária que este docente Externo irá ministrar nesta disciplina.</t>
        </r>
      </text>
    </comment>
    <comment ref="F1888" authorId="0" shapeId="0" xr:uid="{00000000-0006-0000-0600-00001C0D0000}">
      <text>
        <r>
          <rPr>
            <b/>
            <sz val="9"/>
            <color indexed="81"/>
            <rFont val="Tahoma"/>
            <family val="2"/>
          </rPr>
          <t>A carga horária da disciplina é a soma das cargas horárias de cada docente desta disciplina</t>
        </r>
      </text>
    </comment>
    <comment ref="F1889" authorId="0" shapeId="0" xr:uid="{00000000-0006-0000-0600-00001D0D0000}">
      <text>
        <r>
          <rPr>
            <b/>
            <sz val="9"/>
            <color indexed="81"/>
            <rFont val="Tahoma"/>
            <family val="2"/>
          </rPr>
          <t>Crédito = Carga horária / 15</t>
        </r>
      </text>
    </comment>
    <comment ref="C1892" authorId="0" shapeId="0" xr:uid="{00000000-0006-0000-0600-00001E0D0000}">
      <text>
        <r>
          <rPr>
            <sz val="9"/>
            <color indexed="81"/>
            <rFont val="Segoe UI"/>
            <family val="2"/>
          </rPr>
          <t>O 1o mês do curso será considerado como sendo o mês de assinatura do convênio.</t>
        </r>
      </text>
    </comment>
    <comment ref="B1898" authorId="0" shapeId="0" xr:uid="{00000000-0006-0000-0600-00001F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98" authorId="0" shapeId="0" xr:uid="{00000000-0006-0000-0600-0000200D0000}">
      <text>
        <r>
          <rPr>
            <sz val="9"/>
            <color indexed="81"/>
            <rFont val="Tahoma"/>
            <family val="2"/>
          </rPr>
          <t>Carga horária que este docente UFPE irá ministrar nesta disciplina.</t>
        </r>
      </text>
    </comment>
    <comment ref="J1898" authorId="0" shapeId="0" xr:uid="{00000000-0006-0000-0600-000021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98" authorId="0" shapeId="0" xr:uid="{00000000-0006-0000-0600-0000220D0000}">
      <text>
        <r>
          <rPr>
            <sz val="9"/>
            <color indexed="81"/>
            <rFont val="Tahoma"/>
            <family val="2"/>
          </rPr>
          <t>Carga horária que este docente Externo irá ministrar nesta disciplina.</t>
        </r>
      </text>
    </comment>
    <comment ref="B1899" authorId="0" shapeId="0" xr:uid="{00000000-0006-0000-0600-000023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899" authorId="0" shapeId="0" xr:uid="{00000000-0006-0000-0600-0000240D0000}">
      <text>
        <r>
          <rPr>
            <sz val="9"/>
            <color indexed="81"/>
            <rFont val="Tahoma"/>
            <family val="2"/>
          </rPr>
          <t>Carga horária que este docente UFPE irá ministrar nesta disciplina.</t>
        </r>
      </text>
    </comment>
    <comment ref="J1899" authorId="0" shapeId="0" xr:uid="{00000000-0006-0000-0600-000025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899" authorId="0" shapeId="0" xr:uid="{00000000-0006-0000-0600-0000260D0000}">
      <text>
        <r>
          <rPr>
            <sz val="9"/>
            <color indexed="81"/>
            <rFont val="Tahoma"/>
            <family val="2"/>
          </rPr>
          <t>Carga horária que este docente Externo irá ministrar nesta disciplina.</t>
        </r>
      </text>
    </comment>
    <comment ref="B1900" authorId="0" shapeId="0" xr:uid="{00000000-0006-0000-0600-000027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0" authorId="0" shapeId="0" xr:uid="{00000000-0006-0000-0600-0000280D0000}">
      <text>
        <r>
          <rPr>
            <sz val="9"/>
            <color indexed="81"/>
            <rFont val="Tahoma"/>
            <family val="2"/>
          </rPr>
          <t>Carga horária que este docente UFPE irá ministrar nesta disciplina.</t>
        </r>
      </text>
    </comment>
    <comment ref="J1900" authorId="0" shapeId="0" xr:uid="{00000000-0006-0000-0600-000029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0" authorId="0" shapeId="0" xr:uid="{00000000-0006-0000-0600-00002A0D0000}">
      <text>
        <r>
          <rPr>
            <sz val="9"/>
            <color indexed="81"/>
            <rFont val="Tahoma"/>
            <family val="2"/>
          </rPr>
          <t>Carga horária que este docente Externo irá ministrar nesta disciplina.</t>
        </r>
      </text>
    </comment>
    <comment ref="B1901" authorId="0" shapeId="0" xr:uid="{00000000-0006-0000-0600-00002B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1" authorId="0" shapeId="0" xr:uid="{00000000-0006-0000-0600-00002C0D0000}">
      <text>
        <r>
          <rPr>
            <sz val="9"/>
            <color indexed="81"/>
            <rFont val="Tahoma"/>
            <family val="2"/>
          </rPr>
          <t>Carga horária que este docente UFPE irá ministrar nesta disciplina.</t>
        </r>
      </text>
    </comment>
    <comment ref="J1901" authorId="0" shapeId="0" xr:uid="{00000000-0006-0000-0600-00002D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1" authorId="0" shapeId="0" xr:uid="{00000000-0006-0000-0600-00002E0D0000}">
      <text>
        <r>
          <rPr>
            <sz val="9"/>
            <color indexed="81"/>
            <rFont val="Tahoma"/>
            <family val="2"/>
          </rPr>
          <t>Carga horária que este docente Externo irá ministrar nesta disciplina.</t>
        </r>
      </text>
    </comment>
    <comment ref="B1902" authorId="0" shapeId="0" xr:uid="{00000000-0006-0000-0600-00002F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2" authorId="0" shapeId="0" xr:uid="{00000000-0006-0000-0600-0000300D0000}">
      <text>
        <r>
          <rPr>
            <sz val="9"/>
            <color indexed="81"/>
            <rFont val="Tahoma"/>
            <family val="2"/>
          </rPr>
          <t>Carga horária que este docente UFPE irá ministrar nesta disciplina.</t>
        </r>
      </text>
    </comment>
    <comment ref="J1902" authorId="0" shapeId="0" xr:uid="{00000000-0006-0000-0600-000031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2" authorId="0" shapeId="0" xr:uid="{00000000-0006-0000-0600-0000320D0000}">
      <text>
        <r>
          <rPr>
            <sz val="9"/>
            <color indexed="81"/>
            <rFont val="Tahoma"/>
            <family val="2"/>
          </rPr>
          <t>Carga horária que este docente Externo irá ministrar nesta disciplina.</t>
        </r>
      </text>
    </comment>
    <comment ref="B1903" authorId="0" shapeId="0" xr:uid="{00000000-0006-0000-0600-000033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3" authorId="0" shapeId="0" xr:uid="{00000000-0006-0000-0600-0000340D0000}">
      <text>
        <r>
          <rPr>
            <sz val="9"/>
            <color indexed="81"/>
            <rFont val="Tahoma"/>
            <family val="2"/>
          </rPr>
          <t>Carga horária que este docente UFPE irá ministrar nesta disciplina.</t>
        </r>
      </text>
    </comment>
    <comment ref="J1903" authorId="0" shapeId="0" xr:uid="{00000000-0006-0000-0600-000035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3" authorId="0" shapeId="0" xr:uid="{00000000-0006-0000-0600-0000360D0000}">
      <text>
        <r>
          <rPr>
            <sz val="9"/>
            <color indexed="81"/>
            <rFont val="Tahoma"/>
            <family val="2"/>
          </rPr>
          <t>Carga horária que este docente Externo irá ministrar nesta disciplina.</t>
        </r>
      </text>
    </comment>
    <comment ref="B1904" authorId="0" shapeId="0" xr:uid="{00000000-0006-0000-0600-000037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4" authorId="0" shapeId="0" xr:uid="{00000000-0006-0000-0600-0000380D0000}">
      <text>
        <r>
          <rPr>
            <sz val="9"/>
            <color indexed="81"/>
            <rFont val="Tahoma"/>
            <family val="2"/>
          </rPr>
          <t>Carga horária que este docente UFPE irá ministrar nesta disciplina.</t>
        </r>
      </text>
    </comment>
    <comment ref="J1904" authorId="0" shapeId="0" xr:uid="{00000000-0006-0000-0600-000039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4" authorId="0" shapeId="0" xr:uid="{00000000-0006-0000-0600-00003A0D0000}">
      <text>
        <r>
          <rPr>
            <sz val="9"/>
            <color indexed="81"/>
            <rFont val="Tahoma"/>
            <family val="2"/>
          </rPr>
          <t>Carga horária que este docente Externo irá ministrar nesta disciplina.</t>
        </r>
      </text>
    </comment>
    <comment ref="B1905" authorId="0" shapeId="0" xr:uid="{00000000-0006-0000-0600-00003B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5" authorId="0" shapeId="0" xr:uid="{00000000-0006-0000-0600-00003C0D0000}">
      <text>
        <r>
          <rPr>
            <sz val="9"/>
            <color indexed="81"/>
            <rFont val="Tahoma"/>
            <family val="2"/>
          </rPr>
          <t>Carga horária que este docente UFPE irá ministrar nesta disciplina.</t>
        </r>
      </text>
    </comment>
    <comment ref="J1905" authorId="0" shapeId="0" xr:uid="{00000000-0006-0000-0600-00003D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5" authorId="0" shapeId="0" xr:uid="{00000000-0006-0000-0600-00003E0D0000}">
      <text>
        <r>
          <rPr>
            <sz val="9"/>
            <color indexed="81"/>
            <rFont val="Tahoma"/>
            <family val="2"/>
          </rPr>
          <t>Carga horária que este docente Externo irá ministrar nesta disciplina.</t>
        </r>
      </text>
    </comment>
    <comment ref="B1906" authorId="0" shapeId="0" xr:uid="{00000000-0006-0000-0600-00003F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6" authorId="0" shapeId="0" xr:uid="{00000000-0006-0000-0600-0000400D0000}">
      <text>
        <r>
          <rPr>
            <sz val="9"/>
            <color indexed="81"/>
            <rFont val="Tahoma"/>
            <family val="2"/>
          </rPr>
          <t>Carga horária que este docente UFPE irá ministrar nesta disciplina.</t>
        </r>
      </text>
    </comment>
    <comment ref="J1906" authorId="0" shapeId="0" xr:uid="{00000000-0006-0000-0600-000041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6" authorId="0" shapeId="0" xr:uid="{00000000-0006-0000-0600-0000420D0000}">
      <text>
        <r>
          <rPr>
            <sz val="9"/>
            <color indexed="81"/>
            <rFont val="Tahoma"/>
            <family val="2"/>
          </rPr>
          <t>Carga horária que este docente Externo irá ministrar nesta disciplina.</t>
        </r>
      </text>
    </comment>
    <comment ref="B1907" authorId="0" shapeId="0" xr:uid="{00000000-0006-0000-0600-000043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07" authorId="0" shapeId="0" xr:uid="{00000000-0006-0000-0600-0000440D0000}">
      <text>
        <r>
          <rPr>
            <sz val="9"/>
            <color indexed="81"/>
            <rFont val="Tahoma"/>
            <family val="2"/>
          </rPr>
          <t>Carga horária que este docente UFPE irá ministrar nesta disciplina.</t>
        </r>
      </text>
    </comment>
    <comment ref="J1907" authorId="0" shapeId="0" xr:uid="{00000000-0006-0000-0600-000045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07" authorId="0" shapeId="0" xr:uid="{00000000-0006-0000-0600-0000460D0000}">
      <text>
        <r>
          <rPr>
            <sz val="9"/>
            <color indexed="81"/>
            <rFont val="Tahoma"/>
            <family val="2"/>
          </rPr>
          <t>Carga horária que este docente Externo irá ministrar nesta disciplina.</t>
        </r>
      </text>
    </comment>
    <comment ref="F1912" authorId="0" shapeId="0" xr:uid="{00000000-0006-0000-0600-0000470D0000}">
      <text>
        <r>
          <rPr>
            <b/>
            <sz val="9"/>
            <color indexed="81"/>
            <rFont val="Tahoma"/>
            <family val="2"/>
          </rPr>
          <t>A carga horária da disciplina é a soma das cargas horárias de cada docente desta disciplina</t>
        </r>
      </text>
    </comment>
    <comment ref="F1913" authorId="0" shapeId="0" xr:uid="{00000000-0006-0000-0600-0000480D0000}">
      <text>
        <r>
          <rPr>
            <b/>
            <sz val="9"/>
            <color indexed="81"/>
            <rFont val="Tahoma"/>
            <family val="2"/>
          </rPr>
          <t>Crédito = Carga horária / 15</t>
        </r>
      </text>
    </comment>
    <comment ref="C1916" authorId="0" shapeId="0" xr:uid="{00000000-0006-0000-0600-0000490D0000}">
      <text>
        <r>
          <rPr>
            <sz val="9"/>
            <color indexed="81"/>
            <rFont val="Segoe UI"/>
            <family val="2"/>
          </rPr>
          <t>O 1o mês do curso será considerado como sendo o mês de assinatura do convênio.</t>
        </r>
      </text>
    </comment>
    <comment ref="B1922" authorId="0" shapeId="0" xr:uid="{00000000-0006-0000-0600-00004A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2" authorId="0" shapeId="0" xr:uid="{00000000-0006-0000-0600-00004B0D0000}">
      <text>
        <r>
          <rPr>
            <sz val="9"/>
            <color indexed="81"/>
            <rFont val="Tahoma"/>
            <family val="2"/>
          </rPr>
          <t>Carga horária que este docente UFPE irá ministrar nesta disciplina.</t>
        </r>
      </text>
    </comment>
    <comment ref="J1922" authorId="0" shapeId="0" xr:uid="{00000000-0006-0000-0600-00004C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2" authorId="0" shapeId="0" xr:uid="{00000000-0006-0000-0600-00004D0D0000}">
      <text>
        <r>
          <rPr>
            <sz val="9"/>
            <color indexed="81"/>
            <rFont val="Tahoma"/>
            <family val="2"/>
          </rPr>
          <t>Carga horária que este docente Externo irá ministrar nesta disciplina.</t>
        </r>
      </text>
    </comment>
    <comment ref="B1923" authorId="0" shapeId="0" xr:uid="{00000000-0006-0000-0600-00004E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3" authorId="0" shapeId="0" xr:uid="{00000000-0006-0000-0600-00004F0D0000}">
      <text>
        <r>
          <rPr>
            <sz val="9"/>
            <color indexed="81"/>
            <rFont val="Tahoma"/>
            <family val="2"/>
          </rPr>
          <t>Carga horária que este docente UFPE irá ministrar nesta disciplina.</t>
        </r>
      </text>
    </comment>
    <comment ref="J1923" authorId="0" shapeId="0" xr:uid="{00000000-0006-0000-0600-000050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3" authorId="0" shapeId="0" xr:uid="{00000000-0006-0000-0600-0000510D0000}">
      <text>
        <r>
          <rPr>
            <sz val="9"/>
            <color indexed="81"/>
            <rFont val="Tahoma"/>
            <family val="2"/>
          </rPr>
          <t>Carga horária que este docente Externo irá ministrar nesta disciplina.</t>
        </r>
      </text>
    </comment>
    <comment ref="B1924" authorId="0" shapeId="0" xr:uid="{00000000-0006-0000-0600-000052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4" authorId="0" shapeId="0" xr:uid="{00000000-0006-0000-0600-0000530D0000}">
      <text>
        <r>
          <rPr>
            <sz val="9"/>
            <color indexed="81"/>
            <rFont val="Tahoma"/>
            <family val="2"/>
          </rPr>
          <t>Carga horária que este docente UFPE irá ministrar nesta disciplina.</t>
        </r>
      </text>
    </comment>
    <comment ref="J1924" authorId="0" shapeId="0" xr:uid="{00000000-0006-0000-0600-000054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4" authorId="0" shapeId="0" xr:uid="{00000000-0006-0000-0600-0000550D0000}">
      <text>
        <r>
          <rPr>
            <sz val="9"/>
            <color indexed="81"/>
            <rFont val="Tahoma"/>
            <family val="2"/>
          </rPr>
          <t>Carga horária que este docente Externo irá ministrar nesta disciplina.</t>
        </r>
      </text>
    </comment>
    <comment ref="B1925" authorId="0" shapeId="0" xr:uid="{00000000-0006-0000-0600-000056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5" authorId="0" shapeId="0" xr:uid="{00000000-0006-0000-0600-0000570D0000}">
      <text>
        <r>
          <rPr>
            <sz val="9"/>
            <color indexed="81"/>
            <rFont val="Tahoma"/>
            <family val="2"/>
          </rPr>
          <t>Carga horária que este docente UFPE irá ministrar nesta disciplina.</t>
        </r>
      </text>
    </comment>
    <comment ref="J1925" authorId="0" shapeId="0" xr:uid="{00000000-0006-0000-0600-000058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5" authorId="0" shapeId="0" xr:uid="{00000000-0006-0000-0600-0000590D0000}">
      <text>
        <r>
          <rPr>
            <sz val="9"/>
            <color indexed="81"/>
            <rFont val="Tahoma"/>
            <family val="2"/>
          </rPr>
          <t>Carga horária que este docente Externo irá ministrar nesta disciplina.</t>
        </r>
      </text>
    </comment>
    <comment ref="B1926" authorId="0" shapeId="0" xr:uid="{00000000-0006-0000-0600-00005A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6" authorId="0" shapeId="0" xr:uid="{00000000-0006-0000-0600-00005B0D0000}">
      <text>
        <r>
          <rPr>
            <sz val="9"/>
            <color indexed="81"/>
            <rFont val="Tahoma"/>
            <family val="2"/>
          </rPr>
          <t>Carga horária que este docente UFPE irá ministrar nesta disciplina.</t>
        </r>
      </text>
    </comment>
    <comment ref="J1926" authorId="0" shapeId="0" xr:uid="{00000000-0006-0000-0600-00005C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6" authorId="0" shapeId="0" xr:uid="{00000000-0006-0000-0600-00005D0D0000}">
      <text>
        <r>
          <rPr>
            <sz val="9"/>
            <color indexed="81"/>
            <rFont val="Tahoma"/>
            <family val="2"/>
          </rPr>
          <t>Carga horária que este docente Externo irá ministrar nesta disciplina.</t>
        </r>
      </text>
    </comment>
    <comment ref="B1927" authorId="0" shapeId="0" xr:uid="{00000000-0006-0000-0600-00005E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7" authorId="0" shapeId="0" xr:uid="{00000000-0006-0000-0600-00005F0D0000}">
      <text>
        <r>
          <rPr>
            <sz val="9"/>
            <color indexed="81"/>
            <rFont val="Tahoma"/>
            <family val="2"/>
          </rPr>
          <t>Carga horária que este docente UFPE irá ministrar nesta disciplina.</t>
        </r>
      </text>
    </comment>
    <comment ref="J1927" authorId="0" shapeId="0" xr:uid="{00000000-0006-0000-0600-000060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7" authorId="0" shapeId="0" xr:uid="{00000000-0006-0000-0600-0000610D0000}">
      <text>
        <r>
          <rPr>
            <sz val="9"/>
            <color indexed="81"/>
            <rFont val="Tahoma"/>
            <family val="2"/>
          </rPr>
          <t>Carga horária que este docente Externo irá ministrar nesta disciplina.</t>
        </r>
      </text>
    </comment>
    <comment ref="B1928" authorId="0" shapeId="0" xr:uid="{00000000-0006-0000-0600-000062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8" authorId="0" shapeId="0" xr:uid="{00000000-0006-0000-0600-0000630D0000}">
      <text>
        <r>
          <rPr>
            <sz val="9"/>
            <color indexed="81"/>
            <rFont val="Tahoma"/>
            <family val="2"/>
          </rPr>
          <t>Carga horária que este docente UFPE irá ministrar nesta disciplina.</t>
        </r>
      </text>
    </comment>
    <comment ref="J1928" authorId="0" shapeId="0" xr:uid="{00000000-0006-0000-0600-000064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8" authorId="0" shapeId="0" xr:uid="{00000000-0006-0000-0600-0000650D0000}">
      <text>
        <r>
          <rPr>
            <sz val="9"/>
            <color indexed="81"/>
            <rFont val="Tahoma"/>
            <family val="2"/>
          </rPr>
          <t>Carga horária que este docente Externo irá ministrar nesta disciplina.</t>
        </r>
      </text>
    </comment>
    <comment ref="B1929" authorId="0" shapeId="0" xr:uid="{00000000-0006-0000-0600-000066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29" authorId="0" shapeId="0" xr:uid="{00000000-0006-0000-0600-0000670D0000}">
      <text>
        <r>
          <rPr>
            <sz val="9"/>
            <color indexed="81"/>
            <rFont val="Tahoma"/>
            <family val="2"/>
          </rPr>
          <t>Carga horária que este docente UFPE irá ministrar nesta disciplina.</t>
        </r>
      </text>
    </comment>
    <comment ref="J1929" authorId="0" shapeId="0" xr:uid="{00000000-0006-0000-0600-000068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29" authorId="0" shapeId="0" xr:uid="{00000000-0006-0000-0600-0000690D0000}">
      <text>
        <r>
          <rPr>
            <sz val="9"/>
            <color indexed="81"/>
            <rFont val="Tahoma"/>
            <family val="2"/>
          </rPr>
          <t>Carga horária que este docente Externo irá ministrar nesta disciplina.</t>
        </r>
      </text>
    </comment>
    <comment ref="B1930" authorId="0" shapeId="0" xr:uid="{00000000-0006-0000-0600-00006A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30" authorId="0" shapeId="0" xr:uid="{00000000-0006-0000-0600-00006B0D0000}">
      <text>
        <r>
          <rPr>
            <sz val="9"/>
            <color indexed="81"/>
            <rFont val="Tahoma"/>
            <family val="2"/>
          </rPr>
          <t>Carga horária que este docente UFPE irá ministrar nesta disciplina.</t>
        </r>
      </text>
    </comment>
    <comment ref="J1930" authorId="0" shapeId="0" xr:uid="{00000000-0006-0000-0600-00006C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30" authorId="0" shapeId="0" xr:uid="{00000000-0006-0000-0600-00006D0D0000}">
      <text>
        <r>
          <rPr>
            <sz val="9"/>
            <color indexed="81"/>
            <rFont val="Tahoma"/>
            <family val="2"/>
          </rPr>
          <t>Carga horária que este docente Externo irá ministrar nesta disciplina.</t>
        </r>
      </text>
    </comment>
    <comment ref="B1931" authorId="0" shapeId="0" xr:uid="{00000000-0006-0000-0600-00006E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31" authorId="0" shapeId="0" xr:uid="{00000000-0006-0000-0600-00006F0D0000}">
      <text>
        <r>
          <rPr>
            <sz val="9"/>
            <color indexed="81"/>
            <rFont val="Tahoma"/>
            <family val="2"/>
          </rPr>
          <t>Carga horária que este docente UFPE irá ministrar nesta disciplina.</t>
        </r>
      </text>
    </comment>
    <comment ref="J1931" authorId="0" shapeId="0" xr:uid="{00000000-0006-0000-0600-000070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31" authorId="0" shapeId="0" xr:uid="{00000000-0006-0000-0600-0000710D0000}">
      <text>
        <r>
          <rPr>
            <sz val="9"/>
            <color indexed="81"/>
            <rFont val="Tahoma"/>
            <family val="2"/>
          </rPr>
          <t>Carga horária que este docente Externo irá ministrar nesta disciplina.</t>
        </r>
      </text>
    </comment>
    <comment ref="F1936" authorId="0" shapeId="0" xr:uid="{00000000-0006-0000-0600-0000720D0000}">
      <text>
        <r>
          <rPr>
            <b/>
            <sz val="9"/>
            <color indexed="81"/>
            <rFont val="Tahoma"/>
            <family val="2"/>
          </rPr>
          <t>A carga horária da disciplina é a soma das cargas horárias de cada docente desta disciplina</t>
        </r>
      </text>
    </comment>
    <comment ref="F1937" authorId="0" shapeId="0" xr:uid="{00000000-0006-0000-0600-0000730D0000}">
      <text>
        <r>
          <rPr>
            <b/>
            <sz val="9"/>
            <color indexed="81"/>
            <rFont val="Tahoma"/>
            <family val="2"/>
          </rPr>
          <t>Crédito = Carga horária / 15</t>
        </r>
      </text>
    </comment>
    <comment ref="C1940" authorId="0" shapeId="0" xr:uid="{00000000-0006-0000-0600-0000740D0000}">
      <text>
        <r>
          <rPr>
            <sz val="9"/>
            <color indexed="81"/>
            <rFont val="Segoe UI"/>
            <family val="2"/>
          </rPr>
          <t>O 1o mês do curso será considerado como sendo o mês de assinatura do convênio.</t>
        </r>
      </text>
    </comment>
    <comment ref="B1946" authorId="0" shapeId="0" xr:uid="{00000000-0006-0000-0600-000075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46" authorId="0" shapeId="0" xr:uid="{00000000-0006-0000-0600-0000760D0000}">
      <text>
        <r>
          <rPr>
            <sz val="9"/>
            <color indexed="81"/>
            <rFont val="Tahoma"/>
            <family val="2"/>
          </rPr>
          <t>Carga horária que este docente UFPE irá ministrar nesta disciplina.</t>
        </r>
      </text>
    </comment>
    <comment ref="J1946" authorId="0" shapeId="0" xr:uid="{00000000-0006-0000-0600-000077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46" authorId="0" shapeId="0" xr:uid="{00000000-0006-0000-0600-0000780D0000}">
      <text>
        <r>
          <rPr>
            <sz val="9"/>
            <color indexed="81"/>
            <rFont val="Tahoma"/>
            <family val="2"/>
          </rPr>
          <t>Carga horária que este docente Externo irá ministrar nesta disciplina.</t>
        </r>
      </text>
    </comment>
    <comment ref="B1947" authorId="0" shapeId="0" xr:uid="{00000000-0006-0000-0600-000079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47" authorId="0" shapeId="0" xr:uid="{00000000-0006-0000-0600-00007A0D0000}">
      <text>
        <r>
          <rPr>
            <sz val="9"/>
            <color indexed="81"/>
            <rFont val="Tahoma"/>
            <family val="2"/>
          </rPr>
          <t>Carga horária que este docente UFPE irá ministrar nesta disciplina.</t>
        </r>
      </text>
    </comment>
    <comment ref="J1947" authorId="0" shapeId="0" xr:uid="{00000000-0006-0000-0600-00007B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47" authorId="0" shapeId="0" xr:uid="{00000000-0006-0000-0600-00007C0D0000}">
      <text>
        <r>
          <rPr>
            <sz val="9"/>
            <color indexed="81"/>
            <rFont val="Tahoma"/>
            <family val="2"/>
          </rPr>
          <t>Carga horária que este docente Externo irá ministrar nesta disciplina.</t>
        </r>
      </text>
    </comment>
    <comment ref="B1948" authorId="0" shapeId="0" xr:uid="{00000000-0006-0000-0600-00007D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48" authorId="0" shapeId="0" xr:uid="{00000000-0006-0000-0600-00007E0D0000}">
      <text>
        <r>
          <rPr>
            <sz val="9"/>
            <color indexed="81"/>
            <rFont val="Tahoma"/>
            <family val="2"/>
          </rPr>
          <t>Carga horária que este docente UFPE irá ministrar nesta disciplina.</t>
        </r>
      </text>
    </comment>
    <comment ref="J1948" authorId="0" shapeId="0" xr:uid="{00000000-0006-0000-0600-00007F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48" authorId="0" shapeId="0" xr:uid="{00000000-0006-0000-0600-0000800D0000}">
      <text>
        <r>
          <rPr>
            <sz val="9"/>
            <color indexed="81"/>
            <rFont val="Tahoma"/>
            <family val="2"/>
          </rPr>
          <t>Carga horária que este docente Externo irá ministrar nesta disciplina.</t>
        </r>
      </text>
    </comment>
    <comment ref="B1949" authorId="0" shapeId="0" xr:uid="{00000000-0006-0000-0600-000081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49" authorId="0" shapeId="0" xr:uid="{00000000-0006-0000-0600-0000820D0000}">
      <text>
        <r>
          <rPr>
            <sz val="9"/>
            <color indexed="81"/>
            <rFont val="Tahoma"/>
            <family val="2"/>
          </rPr>
          <t>Carga horária que este docente UFPE irá ministrar nesta disciplina.</t>
        </r>
      </text>
    </comment>
    <comment ref="J1949" authorId="0" shapeId="0" xr:uid="{00000000-0006-0000-0600-000083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49" authorId="0" shapeId="0" xr:uid="{00000000-0006-0000-0600-0000840D0000}">
      <text>
        <r>
          <rPr>
            <sz val="9"/>
            <color indexed="81"/>
            <rFont val="Tahoma"/>
            <family val="2"/>
          </rPr>
          <t>Carga horária que este docente Externo irá ministrar nesta disciplina.</t>
        </r>
      </text>
    </comment>
    <comment ref="B1950" authorId="0" shapeId="0" xr:uid="{00000000-0006-0000-0600-000085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0" authorId="0" shapeId="0" xr:uid="{00000000-0006-0000-0600-0000860D0000}">
      <text>
        <r>
          <rPr>
            <sz val="9"/>
            <color indexed="81"/>
            <rFont val="Tahoma"/>
            <family val="2"/>
          </rPr>
          <t>Carga horária que este docente UFPE irá ministrar nesta disciplina.</t>
        </r>
      </text>
    </comment>
    <comment ref="J1950" authorId="0" shapeId="0" xr:uid="{00000000-0006-0000-0600-000087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0" authorId="0" shapeId="0" xr:uid="{00000000-0006-0000-0600-0000880D0000}">
      <text>
        <r>
          <rPr>
            <sz val="9"/>
            <color indexed="81"/>
            <rFont val="Tahoma"/>
            <family val="2"/>
          </rPr>
          <t>Carga horária que este docente Externo irá ministrar nesta disciplina.</t>
        </r>
      </text>
    </comment>
    <comment ref="B1951" authorId="0" shapeId="0" xr:uid="{00000000-0006-0000-0600-000089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1" authorId="0" shapeId="0" xr:uid="{00000000-0006-0000-0600-00008A0D0000}">
      <text>
        <r>
          <rPr>
            <sz val="9"/>
            <color indexed="81"/>
            <rFont val="Tahoma"/>
            <family val="2"/>
          </rPr>
          <t>Carga horária que este docente UFPE irá ministrar nesta disciplina.</t>
        </r>
      </text>
    </comment>
    <comment ref="J1951" authorId="0" shapeId="0" xr:uid="{00000000-0006-0000-0600-00008B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1" authorId="0" shapeId="0" xr:uid="{00000000-0006-0000-0600-00008C0D0000}">
      <text>
        <r>
          <rPr>
            <sz val="9"/>
            <color indexed="81"/>
            <rFont val="Tahoma"/>
            <family val="2"/>
          </rPr>
          <t>Carga horária que este docente Externo irá ministrar nesta disciplina.</t>
        </r>
      </text>
    </comment>
    <comment ref="B1952" authorId="0" shapeId="0" xr:uid="{00000000-0006-0000-0600-00008D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2" authorId="0" shapeId="0" xr:uid="{00000000-0006-0000-0600-00008E0D0000}">
      <text>
        <r>
          <rPr>
            <sz val="9"/>
            <color indexed="81"/>
            <rFont val="Tahoma"/>
            <family val="2"/>
          </rPr>
          <t>Carga horária que este docente UFPE irá ministrar nesta disciplina.</t>
        </r>
      </text>
    </comment>
    <comment ref="J1952" authorId="0" shapeId="0" xr:uid="{00000000-0006-0000-0600-00008F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2" authorId="0" shapeId="0" xr:uid="{00000000-0006-0000-0600-0000900D0000}">
      <text>
        <r>
          <rPr>
            <sz val="9"/>
            <color indexed="81"/>
            <rFont val="Tahoma"/>
            <family val="2"/>
          </rPr>
          <t>Carga horária que este docente Externo irá ministrar nesta disciplina.</t>
        </r>
      </text>
    </comment>
    <comment ref="B1953" authorId="0" shapeId="0" xr:uid="{00000000-0006-0000-0600-000091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3" authorId="0" shapeId="0" xr:uid="{00000000-0006-0000-0600-0000920D0000}">
      <text>
        <r>
          <rPr>
            <sz val="9"/>
            <color indexed="81"/>
            <rFont val="Tahoma"/>
            <family val="2"/>
          </rPr>
          <t>Carga horária que este docente UFPE irá ministrar nesta disciplina.</t>
        </r>
      </text>
    </comment>
    <comment ref="J1953" authorId="0" shapeId="0" xr:uid="{00000000-0006-0000-0600-000093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3" authorId="0" shapeId="0" xr:uid="{00000000-0006-0000-0600-0000940D0000}">
      <text>
        <r>
          <rPr>
            <sz val="9"/>
            <color indexed="81"/>
            <rFont val="Tahoma"/>
            <family val="2"/>
          </rPr>
          <t>Carga horária que este docente Externo irá ministrar nesta disciplina.</t>
        </r>
      </text>
    </comment>
    <comment ref="B1954" authorId="0" shapeId="0" xr:uid="{00000000-0006-0000-0600-000095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4" authorId="0" shapeId="0" xr:uid="{00000000-0006-0000-0600-0000960D0000}">
      <text>
        <r>
          <rPr>
            <sz val="9"/>
            <color indexed="81"/>
            <rFont val="Tahoma"/>
            <family val="2"/>
          </rPr>
          <t>Carga horária que este docente UFPE irá ministrar nesta disciplina.</t>
        </r>
      </text>
    </comment>
    <comment ref="J1954" authorId="0" shapeId="0" xr:uid="{00000000-0006-0000-0600-000097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4" authorId="0" shapeId="0" xr:uid="{00000000-0006-0000-0600-0000980D0000}">
      <text>
        <r>
          <rPr>
            <sz val="9"/>
            <color indexed="81"/>
            <rFont val="Tahoma"/>
            <family val="2"/>
          </rPr>
          <t>Carga horária que este docente Externo irá ministrar nesta disciplina.</t>
        </r>
      </text>
    </comment>
    <comment ref="B1955" authorId="0" shapeId="0" xr:uid="{00000000-0006-0000-0600-000099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55" authorId="0" shapeId="0" xr:uid="{00000000-0006-0000-0600-00009A0D0000}">
      <text>
        <r>
          <rPr>
            <sz val="9"/>
            <color indexed="81"/>
            <rFont val="Tahoma"/>
            <family val="2"/>
          </rPr>
          <t>Carga horária que este docente UFPE irá ministrar nesta disciplina.</t>
        </r>
      </text>
    </comment>
    <comment ref="J1955" authorId="0" shapeId="0" xr:uid="{00000000-0006-0000-0600-00009B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55" authorId="0" shapeId="0" xr:uid="{00000000-0006-0000-0600-00009C0D0000}">
      <text>
        <r>
          <rPr>
            <sz val="9"/>
            <color indexed="81"/>
            <rFont val="Tahoma"/>
            <family val="2"/>
          </rPr>
          <t>Carga horária que este docente Externo irá ministrar nesta disciplina.</t>
        </r>
      </text>
    </comment>
    <comment ref="F1960" authorId="0" shapeId="0" xr:uid="{00000000-0006-0000-0600-00009D0D0000}">
      <text>
        <r>
          <rPr>
            <b/>
            <sz val="9"/>
            <color indexed="81"/>
            <rFont val="Tahoma"/>
            <family val="2"/>
          </rPr>
          <t>A carga horária da disciplina é a soma das cargas horárias de cada docente desta disciplina</t>
        </r>
      </text>
    </comment>
    <comment ref="F1961" authorId="0" shapeId="0" xr:uid="{00000000-0006-0000-0600-00009E0D0000}">
      <text>
        <r>
          <rPr>
            <b/>
            <sz val="9"/>
            <color indexed="81"/>
            <rFont val="Tahoma"/>
            <family val="2"/>
          </rPr>
          <t>Crédito = Carga horária / 15</t>
        </r>
      </text>
    </comment>
    <comment ref="C1964" authorId="0" shapeId="0" xr:uid="{00000000-0006-0000-0600-00009F0D0000}">
      <text>
        <r>
          <rPr>
            <sz val="9"/>
            <color indexed="81"/>
            <rFont val="Segoe UI"/>
            <family val="2"/>
          </rPr>
          <t>O 1o mês do curso será considerado como sendo o mês de assinatura do convênio.</t>
        </r>
      </text>
    </comment>
    <comment ref="B1970" authorId="0" shapeId="0" xr:uid="{00000000-0006-0000-0600-0000A0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0" authorId="0" shapeId="0" xr:uid="{00000000-0006-0000-0600-0000A10D0000}">
      <text>
        <r>
          <rPr>
            <sz val="9"/>
            <color indexed="81"/>
            <rFont val="Tahoma"/>
            <family val="2"/>
          </rPr>
          <t>Carga horária que este docente UFPE irá ministrar nesta disciplina.</t>
        </r>
      </text>
    </comment>
    <comment ref="J1970" authorId="0" shapeId="0" xr:uid="{00000000-0006-0000-0600-0000A2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0" authorId="0" shapeId="0" xr:uid="{00000000-0006-0000-0600-0000A30D0000}">
      <text>
        <r>
          <rPr>
            <sz val="9"/>
            <color indexed="81"/>
            <rFont val="Tahoma"/>
            <family val="2"/>
          </rPr>
          <t>Carga horária que este docente Externo irá ministrar nesta disciplina.</t>
        </r>
      </text>
    </comment>
    <comment ref="B1971" authorId="0" shapeId="0" xr:uid="{00000000-0006-0000-0600-0000A4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1" authorId="0" shapeId="0" xr:uid="{00000000-0006-0000-0600-0000A50D0000}">
      <text>
        <r>
          <rPr>
            <sz val="9"/>
            <color indexed="81"/>
            <rFont val="Tahoma"/>
            <family val="2"/>
          </rPr>
          <t>Carga horária que este docente UFPE irá ministrar nesta disciplina.</t>
        </r>
      </text>
    </comment>
    <comment ref="J1971" authorId="0" shapeId="0" xr:uid="{00000000-0006-0000-0600-0000A6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1" authorId="0" shapeId="0" xr:uid="{00000000-0006-0000-0600-0000A70D0000}">
      <text>
        <r>
          <rPr>
            <sz val="9"/>
            <color indexed="81"/>
            <rFont val="Tahoma"/>
            <family val="2"/>
          </rPr>
          <t>Carga horária que este docente Externo irá ministrar nesta disciplina.</t>
        </r>
      </text>
    </comment>
    <comment ref="B1972" authorId="0" shapeId="0" xr:uid="{00000000-0006-0000-0600-0000A8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2" authorId="0" shapeId="0" xr:uid="{00000000-0006-0000-0600-0000A90D0000}">
      <text>
        <r>
          <rPr>
            <sz val="9"/>
            <color indexed="81"/>
            <rFont val="Tahoma"/>
            <family val="2"/>
          </rPr>
          <t>Carga horária que este docente UFPE irá ministrar nesta disciplina.</t>
        </r>
      </text>
    </comment>
    <comment ref="J1972" authorId="0" shapeId="0" xr:uid="{00000000-0006-0000-0600-0000AA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2" authorId="0" shapeId="0" xr:uid="{00000000-0006-0000-0600-0000AB0D0000}">
      <text>
        <r>
          <rPr>
            <sz val="9"/>
            <color indexed="81"/>
            <rFont val="Tahoma"/>
            <family val="2"/>
          </rPr>
          <t>Carga horária que este docente Externo irá ministrar nesta disciplina.</t>
        </r>
      </text>
    </comment>
    <comment ref="B1973" authorId="0" shapeId="0" xr:uid="{00000000-0006-0000-0600-0000AC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3" authorId="0" shapeId="0" xr:uid="{00000000-0006-0000-0600-0000AD0D0000}">
      <text>
        <r>
          <rPr>
            <sz val="9"/>
            <color indexed="81"/>
            <rFont val="Tahoma"/>
            <family val="2"/>
          </rPr>
          <t>Carga horária que este docente UFPE irá ministrar nesta disciplina.</t>
        </r>
      </text>
    </comment>
    <comment ref="J1973" authorId="0" shapeId="0" xr:uid="{00000000-0006-0000-0600-0000AE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3" authorId="0" shapeId="0" xr:uid="{00000000-0006-0000-0600-0000AF0D0000}">
      <text>
        <r>
          <rPr>
            <sz val="9"/>
            <color indexed="81"/>
            <rFont val="Tahoma"/>
            <family val="2"/>
          </rPr>
          <t>Carga horária que este docente Externo irá ministrar nesta disciplina.</t>
        </r>
      </text>
    </comment>
    <comment ref="B1974" authorId="0" shapeId="0" xr:uid="{00000000-0006-0000-0600-0000B0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4" authorId="0" shapeId="0" xr:uid="{00000000-0006-0000-0600-0000B10D0000}">
      <text>
        <r>
          <rPr>
            <sz val="9"/>
            <color indexed="81"/>
            <rFont val="Tahoma"/>
            <family val="2"/>
          </rPr>
          <t>Carga horária que este docente UFPE irá ministrar nesta disciplina.</t>
        </r>
      </text>
    </comment>
    <comment ref="J1974" authorId="0" shapeId="0" xr:uid="{00000000-0006-0000-0600-0000B2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4" authorId="0" shapeId="0" xr:uid="{00000000-0006-0000-0600-0000B30D0000}">
      <text>
        <r>
          <rPr>
            <sz val="9"/>
            <color indexed="81"/>
            <rFont val="Tahoma"/>
            <family val="2"/>
          </rPr>
          <t>Carga horária que este docente Externo irá ministrar nesta disciplina.</t>
        </r>
      </text>
    </comment>
    <comment ref="B1975" authorId="0" shapeId="0" xr:uid="{00000000-0006-0000-0600-0000B4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5" authorId="0" shapeId="0" xr:uid="{00000000-0006-0000-0600-0000B50D0000}">
      <text>
        <r>
          <rPr>
            <sz val="9"/>
            <color indexed="81"/>
            <rFont val="Tahoma"/>
            <family val="2"/>
          </rPr>
          <t>Carga horária que este docente UFPE irá ministrar nesta disciplina.</t>
        </r>
      </text>
    </comment>
    <comment ref="J1975" authorId="0" shapeId="0" xr:uid="{00000000-0006-0000-0600-0000B6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5" authorId="0" shapeId="0" xr:uid="{00000000-0006-0000-0600-0000B70D0000}">
      <text>
        <r>
          <rPr>
            <sz val="9"/>
            <color indexed="81"/>
            <rFont val="Tahoma"/>
            <family val="2"/>
          </rPr>
          <t>Carga horária que este docente Externo irá ministrar nesta disciplina.</t>
        </r>
      </text>
    </comment>
    <comment ref="B1976" authorId="0" shapeId="0" xr:uid="{00000000-0006-0000-0600-0000B8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6" authorId="0" shapeId="0" xr:uid="{00000000-0006-0000-0600-0000B90D0000}">
      <text>
        <r>
          <rPr>
            <sz val="9"/>
            <color indexed="81"/>
            <rFont val="Tahoma"/>
            <family val="2"/>
          </rPr>
          <t>Carga horária que este docente UFPE irá ministrar nesta disciplina.</t>
        </r>
      </text>
    </comment>
    <comment ref="J1976" authorId="0" shapeId="0" xr:uid="{00000000-0006-0000-0600-0000BA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6" authorId="0" shapeId="0" xr:uid="{00000000-0006-0000-0600-0000BB0D0000}">
      <text>
        <r>
          <rPr>
            <sz val="9"/>
            <color indexed="81"/>
            <rFont val="Tahoma"/>
            <family val="2"/>
          </rPr>
          <t>Carga horária que este docente Externo irá ministrar nesta disciplina.</t>
        </r>
      </text>
    </comment>
    <comment ref="B1977" authorId="0" shapeId="0" xr:uid="{00000000-0006-0000-0600-0000BC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7" authorId="0" shapeId="0" xr:uid="{00000000-0006-0000-0600-0000BD0D0000}">
      <text>
        <r>
          <rPr>
            <sz val="9"/>
            <color indexed="81"/>
            <rFont val="Tahoma"/>
            <family val="2"/>
          </rPr>
          <t>Carga horária que este docente UFPE irá ministrar nesta disciplina.</t>
        </r>
      </text>
    </comment>
    <comment ref="J1977" authorId="0" shapeId="0" xr:uid="{00000000-0006-0000-0600-0000BE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7" authorId="0" shapeId="0" xr:uid="{00000000-0006-0000-0600-0000BF0D0000}">
      <text>
        <r>
          <rPr>
            <sz val="9"/>
            <color indexed="81"/>
            <rFont val="Tahoma"/>
            <family val="2"/>
          </rPr>
          <t>Carga horária que este docente Externo irá ministrar nesta disciplina.</t>
        </r>
      </text>
    </comment>
    <comment ref="B1978" authorId="0" shapeId="0" xr:uid="{00000000-0006-0000-0600-0000C0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8" authorId="0" shapeId="0" xr:uid="{00000000-0006-0000-0600-0000C10D0000}">
      <text>
        <r>
          <rPr>
            <sz val="9"/>
            <color indexed="81"/>
            <rFont val="Tahoma"/>
            <family val="2"/>
          </rPr>
          <t>Carga horária que este docente UFPE irá ministrar nesta disciplina.</t>
        </r>
      </text>
    </comment>
    <comment ref="J1978" authorId="0" shapeId="0" xr:uid="{00000000-0006-0000-0600-0000C2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8" authorId="0" shapeId="0" xr:uid="{00000000-0006-0000-0600-0000C30D0000}">
      <text>
        <r>
          <rPr>
            <sz val="9"/>
            <color indexed="81"/>
            <rFont val="Tahoma"/>
            <family val="2"/>
          </rPr>
          <t>Carga horária que este docente Externo irá ministrar nesta disciplina.</t>
        </r>
      </text>
    </comment>
    <comment ref="B1979" authorId="0" shapeId="0" xr:uid="{00000000-0006-0000-0600-0000C4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79" authorId="0" shapeId="0" xr:uid="{00000000-0006-0000-0600-0000C50D0000}">
      <text>
        <r>
          <rPr>
            <sz val="9"/>
            <color indexed="81"/>
            <rFont val="Tahoma"/>
            <family val="2"/>
          </rPr>
          <t>Carga horária que este docente UFPE irá ministrar nesta disciplina.</t>
        </r>
      </text>
    </comment>
    <comment ref="J1979" authorId="0" shapeId="0" xr:uid="{00000000-0006-0000-0600-0000C6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79" authorId="0" shapeId="0" xr:uid="{00000000-0006-0000-0600-0000C70D0000}">
      <text>
        <r>
          <rPr>
            <sz val="9"/>
            <color indexed="81"/>
            <rFont val="Tahoma"/>
            <family val="2"/>
          </rPr>
          <t>Carga horária que este docente Externo irá ministrar nesta disciplina.</t>
        </r>
      </text>
    </comment>
    <comment ref="F1984" authorId="0" shapeId="0" xr:uid="{00000000-0006-0000-0600-0000C80D0000}">
      <text>
        <r>
          <rPr>
            <b/>
            <sz val="9"/>
            <color indexed="81"/>
            <rFont val="Tahoma"/>
            <family val="2"/>
          </rPr>
          <t>A carga horária da disciplina é a soma das cargas horárias de cada docente desta disciplina</t>
        </r>
      </text>
    </comment>
    <comment ref="F1985" authorId="0" shapeId="0" xr:uid="{00000000-0006-0000-0600-0000C90D0000}">
      <text>
        <r>
          <rPr>
            <b/>
            <sz val="9"/>
            <color indexed="81"/>
            <rFont val="Tahoma"/>
            <family val="2"/>
          </rPr>
          <t>Crédito = Carga horária / 15</t>
        </r>
      </text>
    </comment>
    <comment ref="C1988" authorId="0" shapeId="0" xr:uid="{00000000-0006-0000-0600-0000CA0D0000}">
      <text>
        <r>
          <rPr>
            <sz val="9"/>
            <color indexed="81"/>
            <rFont val="Segoe UI"/>
            <family val="2"/>
          </rPr>
          <t>O 1o mês do curso será considerado como sendo o mês de assinatura do convênio.</t>
        </r>
      </text>
    </comment>
    <comment ref="B1994" authorId="0" shapeId="0" xr:uid="{00000000-0006-0000-0600-0000CB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4" authorId="0" shapeId="0" xr:uid="{00000000-0006-0000-0600-0000CC0D0000}">
      <text>
        <r>
          <rPr>
            <sz val="9"/>
            <color indexed="81"/>
            <rFont val="Tahoma"/>
            <family val="2"/>
          </rPr>
          <t>Carga horária que este docente UFPE irá ministrar nesta disciplina.</t>
        </r>
      </text>
    </comment>
    <comment ref="J1994" authorId="0" shapeId="0" xr:uid="{00000000-0006-0000-0600-0000CD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4" authorId="0" shapeId="0" xr:uid="{00000000-0006-0000-0600-0000CE0D0000}">
      <text>
        <r>
          <rPr>
            <sz val="9"/>
            <color indexed="81"/>
            <rFont val="Tahoma"/>
            <family val="2"/>
          </rPr>
          <t>Carga horária que este docente Externo irá ministrar nesta disciplina.</t>
        </r>
      </text>
    </comment>
    <comment ref="B1995" authorId="0" shapeId="0" xr:uid="{00000000-0006-0000-0600-0000CF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5" authorId="0" shapeId="0" xr:uid="{00000000-0006-0000-0600-0000D00D0000}">
      <text>
        <r>
          <rPr>
            <sz val="9"/>
            <color indexed="81"/>
            <rFont val="Tahoma"/>
            <family val="2"/>
          </rPr>
          <t>Carga horária que este docente UFPE irá ministrar nesta disciplina.</t>
        </r>
      </text>
    </comment>
    <comment ref="J1995" authorId="0" shapeId="0" xr:uid="{00000000-0006-0000-0600-0000D1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5" authorId="0" shapeId="0" xr:uid="{00000000-0006-0000-0600-0000D20D0000}">
      <text>
        <r>
          <rPr>
            <sz val="9"/>
            <color indexed="81"/>
            <rFont val="Tahoma"/>
            <family val="2"/>
          </rPr>
          <t>Carga horária que este docente Externo irá ministrar nesta disciplina.</t>
        </r>
      </text>
    </comment>
    <comment ref="B1996" authorId="0" shapeId="0" xr:uid="{00000000-0006-0000-0600-0000D3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6" authorId="0" shapeId="0" xr:uid="{00000000-0006-0000-0600-0000D40D0000}">
      <text>
        <r>
          <rPr>
            <sz val="9"/>
            <color indexed="81"/>
            <rFont val="Tahoma"/>
            <family val="2"/>
          </rPr>
          <t>Carga horária que este docente UFPE irá ministrar nesta disciplina.</t>
        </r>
      </text>
    </comment>
    <comment ref="J1996" authorId="0" shapeId="0" xr:uid="{00000000-0006-0000-0600-0000D5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6" authorId="0" shapeId="0" xr:uid="{00000000-0006-0000-0600-0000D60D0000}">
      <text>
        <r>
          <rPr>
            <sz val="9"/>
            <color indexed="81"/>
            <rFont val="Tahoma"/>
            <family val="2"/>
          </rPr>
          <t>Carga horária que este docente Externo irá ministrar nesta disciplina.</t>
        </r>
      </text>
    </comment>
    <comment ref="B1997" authorId="0" shapeId="0" xr:uid="{00000000-0006-0000-0600-0000D7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7" authorId="0" shapeId="0" xr:uid="{00000000-0006-0000-0600-0000D80D0000}">
      <text>
        <r>
          <rPr>
            <sz val="9"/>
            <color indexed="81"/>
            <rFont val="Tahoma"/>
            <family val="2"/>
          </rPr>
          <t>Carga horária que este docente UFPE irá ministrar nesta disciplina.</t>
        </r>
      </text>
    </comment>
    <comment ref="J1997" authorId="0" shapeId="0" xr:uid="{00000000-0006-0000-0600-0000D9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7" authorId="0" shapeId="0" xr:uid="{00000000-0006-0000-0600-0000DA0D0000}">
      <text>
        <r>
          <rPr>
            <sz val="9"/>
            <color indexed="81"/>
            <rFont val="Tahoma"/>
            <family val="2"/>
          </rPr>
          <t>Carga horária que este docente Externo irá ministrar nesta disciplina.</t>
        </r>
      </text>
    </comment>
    <comment ref="B1998" authorId="0" shapeId="0" xr:uid="{00000000-0006-0000-0600-0000DB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8" authorId="0" shapeId="0" xr:uid="{00000000-0006-0000-0600-0000DC0D0000}">
      <text>
        <r>
          <rPr>
            <sz val="9"/>
            <color indexed="81"/>
            <rFont val="Tahoma"/>
            <family val="2"/>
          </rPr>
          <t>Carga horária que este docente UFPE irá ministrar nesta disciplina.</t>
        </r>
      </text>
    </comment>
    <comment ref="J1998" authorId="0" shapeId="0" xr:uid="{00000000-0006-0000-0600-0000DD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8" authorId="0" shapeId="0" xr:uid="{00000000-0006-0000-0600-0000DE0D0000}">
      <text>
        <r>
          <rPr>
            <sz val="9"/>
            <color indexed="81"/>
            <rFont val="Tahoma"/>
            <family val="2"/>
          </rPr>
          <t>Carga horária que este docente Externo irá ministrar nesta disciplina.</t>
        </r>
      </text>
    </comment>
    <comment ref="B1999" authorId="0" shapeId="0" xr:uid="{00000000-0006-0000-0600-0000DF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1999" authorId="0" shapeId="0" xr:uid="{00000000-0006-0000-0600-0000E00D0000}">
      <text>
        <r>
          <rPr>
            <sz val="9"/>
            <color indexed="81"/>
            <rFont val="Tahoma"/>
            <family val="2"/>
          </rPr>
          <t>Carga horária que este docente UFPE irá ministrar nesta disciplina.</t>
        </r>
      </text>
    </comment>
    <comment ref="J1999" authorId="0" shapeId="0" xr:uid="{00000000-0006-0000-0600-0000E1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1999" authorId="0" shapeId="0" xr:uid="{00000000-0006-0000-0600-0000E20D0000}">
      <text>
        <r>
          <rPr>
            <sz val="9"/>
            <color indexed="81"/>
            <rFont val="Tahoma"/>
            <family val="2"/>
          </rPr>
          <t>Carga horária que este docente Externo irá ministrar nesta disciplina.</t>
        </r>
      </text>
    </comment>
    <comment ref="B2000" authorId="0" shapeId="0" xr:uid="{00000000-0006-0000-0600-0000E3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00" authorId="0" shapeId="0" xr:uid="{00000000-0006-0000-0600-0000E40D0000}">
      <text>
        <r>
          <rPr>
            <sz val="9"/>
            <color indexed="81"/>
            <rFont val="Tahoma"/>
            <family val="2"/>
          </rPr>
          <t>Carga horária que este docente UFPE irá ministrar nesta disciplina.</t>
        </r>
      </text>
    </comment>
    <comment ref="J2000" authorId="0" shapeId="0" xr:uid="{00000000-0006-0000-0600-0000E5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00" authorId="0" shapeId="0" xr:uid="{00000000-0006-0000-0600-0000E60D0000}">
      <text>
        <r>
          <rPr>
            <sz val="9"/>
            <color indexed="81"/>
            <rFont val="Tahoma"/>
            <family val="2"/>
          </rPr>
          <t>Carga horária que este docente Externo irá ministrar nesta disciplina.</t>
        </r>
      </text>
    </comment>
    <comment ref="B2001" authorId="0" shapeId="0" xr:uid="{00000000-0006-0000-0600-0000E7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01" authorId="0" shapeId="0" xr:uid="{00000000-0006-0000-0600-0000E80D0000}">
      <text>
        <r>
          <rPr>
            <sz val="9"/>
            <color indexed="81"/>
            <rFont val="Tahoma"/>
            <family val="2"/>
          </rPr>
          <t>Carga horária que este docente UFPE irá ministrar nesta disciplina.</t>
        </r>
      </text>
    </comment>
    <comment ref="J2001" authorId="0" shapeId="0" xr:uid="{00000000-0006-0000-0600-0000E9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01" authorId="0" shapeId="0" xr:uid="{00000000-0006-0000-0600-0000EA0D0000}">
      <text>
        <r>
          <rPr>
            <sz val="9"/>
            <color indexed="81"/>
            <rFont val="Tahoma"/>
            <family val="2"/>
          </rPr>
          <t>Carga horária que este docente Externo irá ministrar nesta disciplina.</t>
        </r>
      </text>
    </comment>
    <comment ref="B2002" authorId="0" shapeId="0" xr:uid="{00000000-0006-0000-0600-0000EB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02" authorId="0" shapeId="0" xr:uid="{00000000-0006-0000-0600-0000EC0D0000}">
      <text>
        <r>
          <rPr>
            <sz val="9"/>
            <color indexed="81"/>
            <rFont val="Tahoma"/>
            <family val="2"/>
          </rPr>
          <t>Carga horária que este docente UFPE irá ministrar nesta disciplina.</t>
        </r>
      </text>
    </comment>
    <comment ref="J2002" authorId="0" shapeId="0" xr:uid="{00000000-0006-0000-0600-0000ED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02" authorId="0" shapeId="0" xr:uid="{00000000-0006-0000-0600-0000EE0D0000}">
      <text>
        <r>
          <rPr>
            <sz val="9"/>
            <color indexed="81"/>
            <rFont val="Tahoma"/>
            <family val="2"/>
          </rPr>
          <t>Carga horária que este docente Externo irá ministrar nesta disciplina.</t>
        </r>
      </text>
    </comment>
    <comment ref="B2003" authorId="0" shapeId="0" xr:uid="{00000000-0006-0000-0600-0000EF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03" authorId="0" shapeId="0" xr:uid="{00000000-0006-0000-0600-0000F00D0000}">
      <text>
        <r>
          <rPr>
            <sz val="9"/>
            <color indexed="81"/>
            <rFont val="Tahoma"/>
            <family val="2"/>
          </rPr>
          <t>Carga horária que este docente UFPE irá ministrar nesta disciplina.</t>
        </r>
      </text>
    </comment>
    <comment ref="J2003" authorId="0" shapeId="0" xr:uid="{00000000-0006-0000-0600-0000F1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03" authorId="0" shapeId="0" xr:uid="{00000000-0006-0000-0600-0000F20D0000}">
      <text>
        <r>
          <rPr>
            <sz val="9"/>
            <color indexed="81"/>
            <rFont val="Tahoma"/>
            <family val="2"/>
          </rPr>
          <t>Carga horária que este docente Externo irá ministrar nesta disciplina.</t>
        </r>
      </text>
    </comment>
    <comment ref="F2008" authorId="0" shapeId="0" xr:uid="{00000000-0006-0000-0600-0000F30D0000}">
      <text>
        <r>
          <rPr>
            <b/>
            <sz val="9"/>
            <color indexed="81"/>
            <rFont val="Tahoma"/>
            <family val="2"/>
          </rPr>
          <t>A carga horária da disciplina é a soma das cargas horárias de cada docente desta disciplina</t>
        </r>
      </text>
    </comment>
    <comment ref="F2009" authorId="0" shapeId="0" xr:uid="{00000000-0006-0000-0600-0000F40D0000}">
      <text>
        <r>
          <rPr>
            <b/>
            <sz val="9"/>
            <color indexed="81"/>
            <rFont val="Tahoma"/>
            <family val="2"/>
          </rPr>
          <t>Crédito = Carga horária / 15</t>
        </r>
      </text>
    </comment>
    <comment ref="C2012" authorId="0" shapeId="0" xr:uid="{00000000-0006-0000-0600-0000F50D0000}">
      <text>
        <r>
          <rPr>
            <sz val="9"/>
            <color indexed="81"/>
            <rFont val="Segoe UI"/>
            <family val="2"/>
          </rPr>
          <t>O 1o mês do curso será considerado como sendo o mês de assinatura do convênio.</t>
        </r>
      </text>
    </comment>
    <comment ref="B2018" authorId="0" shapeId="0" xr:uid="{00000000-0006-0000-0600-0000F6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18" authorId="0" shapeId="0" xr:uid="{00000000-0006-0000-0600-0000F70D0000}">
      <text>
        <r>
          <rPr>
            <sz val="9"/>
            <color indexed="81"/>
            <rFont val="Tahoma"/>
            <family val="2"/>
          </rPr>
          <t>Carga horária que este docente UFPE irá ministrar nesta disciplina.</t>
        </r>
      </text>
    </comment>
    <comment ref="J2018" authorId="0" shapeId="0" xr:uid="{00000000-0006-0000-0600-0000F8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18" authorId="0" shapeId="0" xr:uid="{00000000-0006-0000-0600-0000F90D0000}">
      <text>
        <r>
          <rPr>
            <sz val="9"/>
            <color indexed="81"/>
            <rFont val="Tahoma"/>
            <family val="2"/>
          </rPr>
          <t>Carga horária que este docente Externo irá ministrar nesta disciplina.</t>
        </r>
      </text>
    </comment>
    <comment ref="B2019" authorId="0" shapeId="0" xr:uid="{00000000-0006-0000-0600-0000FA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19" authorId="0" shapeId="0" xr:uid="{00000000-0006-0000-0600-0000FB0D0000}">
      <text>
        <r>
          <rPr>
            <sz val="9"/>
            <color indexed="81"/>
            <rFont val="Tahoma"/>
            <family val="2"/>
          </rPr>
          <t>Carga horária que este docente UFPE irá ministrar nesta disciplina.</t>
        </r>
      </text>
    </comment>
    <comment ref="J2019" authorId="0" shapeId="0" xr:uid="{00000000-0006-0000-0600-0000FC0D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19" authorId="0" shapeId="0" xr:uid="{00000000-0006-0000-0600-0000FD0D0000}">
      <text>
        <r>
          <rPr>
            <sz val="9"/>
            <color indexed="81"/>
            <rFont val="Tahoma"/>
            <family val="2"/>
          </rPr>
          <t>Carga horária que este docente Externo irá ministrar nesta disciplina.</t>
        </r>
      </text>
    </comment>
    <comment ref="B2020" authorId="0" shapeId="0" xr:uid="{00000000-0006-0000-0600-0000FE0D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0" authorId="0" shapeId="0" xr:uid="{00000000-0006-0000-0600-0000FF0D0000}">
      <text>
        <r>
          <rPr>
            <sz val="9"/>
            <color indexed="81"/>
            <rFont val="Tahoma"/>
            <family val="2"/>
          </rPr>
          <t>Carga horária que este docente UFPE irá ministrar nesta disciplina.</t>
        </r>
      </text>
    </comment>
    <comment ref="J2020" authorId="0" shapeId="0" xr:uid="{00000000-0006-0000-0600-000000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0" authorId="0" shapeId="0" xr:uid="{00000000-0006-0000-0600-0000010E0000}">
      <text>
        <r>
          <rPr>
            <sz val="9"/>
            <color indexed="81"/>
            <rFont val="Tahoma"/>
            <family val="2"/>
          </rPr>
          <t>Carga horária que este docente Externo irá ministrar nesta disciplina.</t>
        </r>
      </text>
    </comment>
    <comment ref="B2021" authorId="0" shapeId="0" xr:uid="{00000000-0006-0000-0600-000002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1" authorId="0" shapeId="0" xr:uid="{00000000-0006-0000-0600-0000030E0000}">
      <text>
        <r>
          <rPr>
            <sz val="9"/>
            <color indexed="81"/>
            <rFont val="Tahoma"/>
            <family val="2"/>
          </rPr>
          <t>Carga horária que este docente UFPE irá ministrar nesta disciplina.</t>
        </r>
      </text>
    </comment>
    <comment ref="J2021" authorId="0" shapeId="0" xr:uid="{00000000-0006-0000-0600-000004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1" authorId="0" shapeId="0" xr:uid="{00000000-0006-0000-0600-0000050E0000}">
      <text>
        <r>
          <rPr>
            <sz val="9"/>
            <color indexed="81"/>
            <rFont val="Tahoma"/>
            <family val="2"/>
          </rPr>
          <t>Carga horária que este docente Externo irá ministrar nesta disciplina.</t>
        </r>
      </text>
    </comment>
    <comment ref="B2022" authorId="0" shapeId="0" xr:uid="{00000000-0006-0000-0600-000006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2" authorId="0" shapeId="0" xr:uid="{00000000-0006-0000-0600-0000070E0000}">
      <text>
        <r>
          <rPr>
            <sz val="9"/>
            <color indexed="81"/>
            <rFont val="Tahoma"/>
            <family val="2"/>
          </rPr>
          <t>Carga horária que este docente UFPE irá ministrar nesta disciplina.</t>
        </r>
      </text>
    </comment>
    <comment ref="J2022" authorId="0" shapeId="0" xr:uid="{00000000-0006-0000-0600-000008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2" authorId="0" shapeId="0" xr:uid="{00000000-0006-0000-0600-0000090E0000}">
      <text>
        <r>
          <rPr>
            <sz val="9"/>
            <color indexed="81"/>
            <rFont val="Tahoma"/>
            <family val="2"/>
          </rPr>
          <t>Carga horária que este docente Externo irá ministrar nesta disciplina.</t>
        </r>
      </text>
    </comment>
    <comment ref="B2023" authorId="0" shapeId="0" xr:uid="{00000000-0006-0000-0600-00000A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3" authorId="0" shapeId="0" xr:uid="{00000000-0006-0000-0600-00000B0E0000}">
      <text>
        <r>
          <rPr>
            <sz val="9"/>
            <color indexed="81"/>
            <rFont val="Tahoma"/>
            <family val="2"/>
          </rPr>
          <t>Carga horária que este docente UFPE irá ministrar nesta disciplina.</t>
        </r>
      </text>
    </comment>
    <comment ref="J2023" authorId="0" shapeId="0" xr:uid="{00000000-0006-0000-0600-00000C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3" authorId="0" shapeId="0" xr:uid="{00000000-0006-0000-0600-00000D0E0000}">
      <text>
        <r>
          <rPr>
            <sz val="9"/>
            <color indexed="81"/>
            <rFont val="Tahoma"/>
            <family val="2"/>
          </rPr>
          <t>Carga horária que este docente Externo irá ministrar nesta disciplina.</t>
        </r>
      </text>
    </comment>
    <comment ref="B2024" authorId="0" shapeId="0" xr:uid="{00000000-0006-0000-0600-00000E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4" authorId="0" shapeId="0" xr:uid="{00000000-0006-0000-0600-00000F0E0000}">
      <text>
        <r>
          <rPr>
            <sz val="9"/>
            <color indexed="81"/>
            <rFont val="Tahoma"/>
            <family val="2"/>
          </rPr>
          <t>Carga horária que este docente UFPE irá ministrar nesta disciplina.</t>
        </r>
      </text>
    </comment>
    <comment ref="J2024" authorId="0" shapeId="0" xr:uid="{00000000-0006-0000-0600-000010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4" authorId="0" shapeId="0" xr:uid="{00000000-0006-0000-0600-0000110E0000}">
      <text>
        <r>
          <rPr>
            <sz val="9"/>
            <color indexed="81"/>
            <rFont val="Tahoma"/>
            <family val="2"/>
          </rPr>
          <t>Carga horária que este docente Externo irá ministrar nesta disciplina.</t>
        </r>
      </text>
    </comment>
    <comment ref="B2025" authorId="0" shapeId="0" xr:uid="{00000000-0006-0000-0600-000012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5" authorId="0" shapeId="0" xr:uid="{00000000-0006-0000-0600-0000130E0000}">
      <text>
        <r>
          <rPr>
            <sz val="9"/>
            <color indexed="81"/>
            <rFont val="Tahoma"/>
            <family val="2"/>
          </rPr>
          <t>Carga horária que este docente UFPE irá ministrar nesta disciplina.</t>
        </r>
      </text>
    </comment>
    <comment ref="J2025" authorId="0" shapeId="0" xr:uid="{00000000-0006-0000-0600-000014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5" authorId="0" shapeId="0" xr:uid="{00000000-0006-0000-0600-0000150E0000}">
      <text>
        <r>
          <rPr>
            <sz val="9"/>
            <color indexed="81"/>
            <rFont val="Tahoma"/>
            <family val="2"/>
          </rPr>
          <t>Carga horária que este docente Externo irá ministrar nesta disciplina.</t>
        </r>
      </text>
    </comment>
    <comment ref="B2026" authorId="0" shapeId="0" xr:uid="{00000000-0006-0000-0600-000016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6" authorId="0" shapeId="0" xr:uid="{00000000-0006-0000-0600-0000170E0000}">
      <text>
        <r>
          <rPr>
            <sz val="9"/>
            <color indexed="81"/>
            <rFont val="Tahoma"/>
            <family val="2"/>
          </rPr>
          <t>Carga horária que este docente UFPE irá ministrar nesta disciplina.</t>
        </r>
      </text>
    </comment>
    <comment ref="J2026" authorId="0" shapeId="0" xr:uid="{00000000-0006-0000-0600-000018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6" authorId="0" shapeId="0" xr:uid="{00000000-0006-0000-0600-0000190E0000}">
      <text>
        <r>
          <rPr>
            <sz val="9"/>
            <color indexed="81"/>
            <rFont val="Tahoma"/>
            <family val="2"/>
          </rPr>
          <t>Carga horária que este docente Externo irá ministrar nesta disciplina.</t>
        </r>
      </text>
    </comment>
    <comment ref="B2027" authorId="0" shapeId="0" xr:uid="{00000000-0006-0000-0600-00001A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27" authorId="0" shapeId="0" xr:uid="{00000000-0006-0000-0600-00001B0E0000}">
      <text>
        <r>
          <rPr>
            <sz val="9"/>
            <color indexed="81"/>
            <rFont val="Tahoma"/>
            <family val="2"/>
          </rPr>
          <t>Carga horária que este docente UFPE irá ministrar nesta disciplina.</t>
        </r>
      </text>
    </comment>
    <comment ref="J2027" authorId="0" shapeId="0" xr:uid="{00000000-0006-0000-0600-00001C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27" authorId="0" shapeId="0" xr:uid="{00000000-0006-0000-0600-00001D0E0000}">
      <text>
        <r>
          <rPr>
            <sz val="9"/>
            <color indexed="81"/>
            <rFont val="Tahoma"/>
            <family val="2"/>
          </rPr>
          <t>Carga horária que este docente Externo irá ministrar nesta disciplina.</t>
        </r>
      </text>
    </comment>
    <comment ref="F2032" authorId="0" shapeId="0" xr:uid="{00000000-0006-0000-0600-00001E0E0000}">
      <text>
        <r>
          <rPr>
            <b/>
            <sz val="9"/>
            <color indexed="81"/>
            <rFont val="Tahoma"/>
            <family val="2"/>
          </rPr>
          <t>A carga horária da disciplina é a soma das cargas horárias de cada docente desta disciplina</t>
        </r>
      </text>
    </comment>
    <comment ref="F2033" authorId="0" shapeId="0" xr:uid="{00000000-0006-0000-0600-00001F0E0000}">
      <text>
        <r>
          <rPr>
            <b/>
            <sz val="9"/>
            <color indexed="81"/>
            <rFont val="Tahoma"/>
            <family val="2"/>
          </rPr>
          <t>Crédito = Carga horária / 15</t>
        </r>
      </text>
    </comment>
    <comment ref="C2036" authorId="0" shapeId="0" xr:uid="{00000000-0006-0000-0600-0000200E0000}">
      <text>
        <r>
          <rPr>
            <sz val="9"/>
            <color indexed="81"/>
            <rFont val="Segoe UI"/>
            <family val="2"/>
          </rPr>
          <t>O 1o mês do curso será considerado como sendo o mês de assinatura do convênio.</t>
        </r>
      </text>
    </comment>
    <comment ref="B2042" authorId="0" shapeId="0" xr:uid="{00000000-0006-0000-0600-000021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2" authorId="0" shapeId="0" xr:uid="{00000000-0006-0000-0600-0000220E0000}">
      <text>
        <r>
          <rPr>
            <sz val="9"/>
            <color indexed="81"/>
            <rFont val="Tahoma"/>
            <family val="2"/>
          </rPr>
          <t>Carga horária que este docente UFPE irá ministrar nesta disciplina.</t>
        </r>
      </text>
    </comment>
    <comment ref="J2042" authorId="0" shapeId="0" xr:uid="{00000000-0006-0000-0600-000023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2" authorId="0" shapeId="0" xr:uid="{00000000-0006-0000-0600-0000240E0000}">
      <text>
        <r>
          <rPr>
            <sz val="9"/>
            <color indexed="81"/>
            <rFont val="Tahoma"/>
            <family val="2"/>
          </rPr>
          <t>Carga horária que este docente Externo irá ministrar nesta disciplina.</t>
        </r>
      </text>
    </comment>
    <comment ref="B2043" authorId="0" shapeId="0" xr:uid="{00000000-0006-0000-0600-000025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3" authorId="0" shapeId="0" xr:uid="{00000000-0006-0000-0600-0000260E0000}">
      <text>
        <r>
          <rPr>
            <sz val="9"/>
            <color indexed="81"/>
            <rFont val="Tahoma"/>
            <family val="2"/>
          </rPr>
          <t>Carga horária que este docente UFPE irá ministrar nesta disciplina.</t>
        </r>
      </text>
    </comment>
    <comment ref="J2043" authorId="0" shapeId="0" xr:uid="{00000000-0006-0000-0600-000027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3" authorId="0" shapeId="0" xr:uid="{00000000-0006-0000-0600-0000280E0000}">
      <text>
        <r>
          <rPr>
            <sz val="9"/>
            <color indexed="81"/>
            <rFont val="Tahoma"/>
            <family val="2"/>
          </rPr>
          <t>Carga horária que este docente Externo irá ministrar nesta disciplina.</t>
        </r>
      </text>
    </comment>
    <comment ref="B2044" authorId="0" shapeId="0" xr:uid="{00000000-0006-0000-0600-000029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4" authorId="0" shapeId="0" xr:uid="{00000000-0006-0000-0600-00002A0E0000}">
      <text>
        <r>
          <rPr>
            <sz val="9"/>
            <color indexed="81"/>
            <rFont val="Tahoma"/>
            <family val="2"/>
          </rPr>
          <t>Carga horária que este docente UFPE irá ministrar nesta disciplina.</t>
        </r>
      </text>
    </comment>
    <comment ref="J2044" authorId="0" shapeId="0" xr:uid="{00000000-0006-0000-0600-00002B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4" authorId="0" shapeId="0" xr:uid="{00000000-0006-0000-0600-00002C0E0000}">
      <text>
        <r>
          <rPr>
            <sz val="9"/>
            <color indexed="81"/>
            <rFont val="Tahoma"/>
            <family val="2"/>
          </rPr>
          <t>Carga horária que este docente Externo irá ministrar nesta disciplina.</t>
        </r>
      </text>
    </comment>
    <comment ref="B2045" authorId="0" shapeId="0" xr:uid="{00000000-0006-0000-0600-00002D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5" authorId="0" shapeId="0" xr:uid="{00000000-0006-0000-0600-00002E0E0000}">
      <text>
        <r>
          <rPr>
            <sz val="9"/>
            <color indexed="81"/>
            <rFont val="Tahoma"/>
            <family val="2"/>
          </rPr>
          <t>Carga horária que este docente UFPE irá ministrar nesta disciplina.</t>
        </r>
      </text>
    </comment>
    <comment ref="J2045" authorId="0" shapeId="0" xr:uid="{00000000-0006-0000-0600-00002F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5" authorId="0" shapeId="0" xr:uid="{00000000-0006-0000-0600-0000300E0000}">
      <text>
        <r>
          <rPr>
            <sz val="9"/>
            <color indexed="81"/>
            <rFont val="Tahoma"/>
            <family val="2"/>
          </rPr>
          <t>Carga horária que este docente Externo irá ministrar nesta disciplina.</t>
        </r>
      </text>
    </comment>
    <comment ref="B2046" authorId="0" shapeId="0" xr:uid="{00000000-0006-0000-0600-000031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6" authorId="0" shapeId="0" xr:uid="{00000000-0006-0000-0600-0000320E0000}">
      <text>
        <r>
          <rPr>
            <sz val="9"/>
            <color indexed="81"/>
            <rFont val="Tahoma"/>
            <family val="2"/>
          </rPr>
          <t>Carga horária que este docente UFPE irá ministrar nesta disciplina.</t>
        </r>
      </text>
    </comment>
    <comment ref="J2046" authorId="0" shapeId="0" xr:uid="{00000000-0006-0000-0600-000033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6" authorId="0" shapeId="0" xr:uid="{00000000-0006-0000-0600-0000340E0000}">
      <text>
        <r>
          <rPr>
            <sz val="9"/>
            <color indexed="81"/>
            <rFont val="Tahoma"/>
            <family val="2"/>
          </rPr>
          <t>Carga horária que este docente Externo irá ministrar nesta disciplina.</t>
        </r>
      </text>
    </comment>
    <comment ref="B2047" authorId="0" shapeId="0" xr:uid="{00000000-0006-0000-0600-000035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7" authorId="0" shapeId="0" xr:uid="{00000000-0006-0000-0600-0000360E0000}">
      <text>
        <r>
          <rPr>
            <sz val="9"/>
            <color indexed="81"/>
            <rFont val="Tahoma"/>
            <family val="2"/>
          </rPr>
          <t>Carga horária que este docente UFPE irá ministrar nesta disciplina.</t>
        </r>
      </text>
    </comment>
    <comment ref="J2047" authorId="0" shapeId="0" xr:uid="{00000000-0006-0000-0600-000037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7" authorId="0" shapeId="0" xr:uid="{00000000-0006-0000-0600-0000380E0000}">
      <text>
        <r>
          <rPr>
            <sz val="9"/>
            <color indexed="81"/>
            <rFont val="Tahoma"/>
            <family val="2"/>
          </rPr>
          <t>Carga horária que este docente Externo irá ministrar nesta disciplina.</t>
        </r>
      </text>
    </comment>
    <comment ref="B2048" authorId="0" shapeId="0" xr:uid="{00000000-0006-0000-0600-000039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8" authorId="0" shapeId="0" xr:uid="{00000000-0006-0000-0600-00003A0E0000}">
      <text>
        <r>
          <rPr>
            <sz val="9"/>
            <color indexed="81"/>
            <rFont val="Tahoma"/>
            <family val="2"/>
          </rPr>
          <t>Carga horária que este docente UFPE irá ministrar nesta disciplina.</t>
        </r>
      </text>
    </comment>
    <comment ref="J2048" authorId="0" shapeId="0" xr:uid="{00000000-0006-0000-0600-00003B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8" authorId="0" shapeId="0" xr:uid="{00000000-0006-0000-0600-00003C0E0000}">
      <text>
        <r>
          <rPr>
            <sz val="9"/>
            <color indexed="81"/>
            <rFont val="Tahoma"/>
            <family val="2"/>
          </rPr>
          <t>Carga horária que este docente Externo irá ministrar nesta disciplina.</t>
        </r>
      </text>
    </comment>
    <comment ref="B2049" authorId="0" shapeId="0" xr:uid="{00000000-0006-0000-0600-00003D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49" authorId="0" shapeId="0" xr:uid="{00000000-0006-0000-0600-00003E0E0000}">
      <text>
        <r>
          <rPr>
            <sz val="9"/>
            <color indexed="81"/>
            <rFont val="Tahoma"/>
            <family val="2"/>
          </rPr>
          <t>Carga horária que este docente UFPE irá ministrar nesta disciplina.</t>
        </r>
      </text>
    </comment>
    <comment ref="J2049" authorId="0" shapeId="0" xr:uid="{00000000-0006-0000-0600-00003F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49" authorId="0" shapeId="0" xr:uid="{00000000-0006-0000-0600-0000400E0000}">
      <text>
        <r>
          <rPr>
            <sz val="9"/>
            <color indexed="81"/>
            <rFont val="Tahoma"/>
            <family val="2"/>
          </rPr>
          <t>Carga horária que este docente Externo irá ministrar nesta disciplina.</t>
        </r>
      </text>
    </comment>
    <comment ref="B2050" authorId="0" shapeId="0" xr:uid="{00000000-0006-0000-0600-000041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50" authorId="0" shapeId="0" xr:uid="{00000000-0006-0000-0600-0000420E0000}">
      <text>
        <r>
          <rPr>
            <sz val="9"/>
            <color indexed="81"/>
            <rFont val="Tahoma"/>
            <family val="2"/>
          </rPr>
          <t>Carga horária que este docente UFPE irá ministrar nesta disciplina.</t>
        </r>
      </text>
    </comment>
    <comment ref="J2050" authorId="0" shapeId="0" xr:uid="{00000000-0006-0000-0600-000043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50" authorId="0" shapeId="0" xr:uid="{00000000-0006-0000-0600-0000440E0000}">
      <text>
        <r>
          <rPr>
            <sz val="9"/>
            <color indexed="81"/>
            <rFont val="Tahoma"/>
            <family val="2"/>
          </rPr>
          <t>Carga horária que este docente Externo irá ministrar nesta disciplina.</t>
        </r>
      </text>
    </comment>
    <comment ref="B2051" authorId="0" shapeId="0" xr:uid="{00000000-0006-0000-0600-000045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51" authorId="0" shapeId="0" xr:uid="{00000000-0006-0000-0600-0000460E0000}">
      <text>
        <r>
          <rPr>
            <sz val="9"/>
            <color indexed="81"/>
            <rFont val="Tahoma"/>
            <family val="2"/>
          </rPr>
          <t>Carga horária que este docente UFPE irá ministrar nesta disciplina.</t>
        </r>
      </text>
    </comment>
    <comment ref="J2051" authorId="0" shapeId="0" xr:uid="{00000000-0006-0000-0600-000047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51" authorId="0" shapeId="0" xr:uid="{00000000-0006-0000-0600-0000480E0000}">
      <text>
        <r>
          <rPr>
            <sz val="9"/>
            <color indexed="81"/>
            <rFont val="Tahoma"/>
            <family val="2"/>
          </rPr>
          <t>Carga horária que este docente Externo irá ministrar nesta disciplina.</t>
        </r>
      </text>
    </comment>
    <comment ref="F2056" authorId="0" shapeId="0" xr:uid="{00000000-0006-0000-0600-0000490E0000}">
      <text>
        <r>
          <rPr>
            <b/>
            <sz val="9"/>
            <color indexed="81"/>
            <rFont val="Tahoma"/>
            <family val="2"/>
          </rPr>
          <t>A carga horária da disciplina é a soma das cargas horárias de cada docente desta disciplina</t>
        </r>
      </text>
    </comment>
    <comment ref="F2057" authorId="0" shapeId="0" xr:uid="{00000000-0006-0000-0600-00004A0E0000}">
      <text>
        <r>
          <rPr>
            <b/>
            <sz val="9"/>
            <color indexed="81"/>
            <rFont val="Tahoma"/>
            <family val="2"/>
          </rPr>
          <t>Crédito = Carga horária / 15</t>
        </r>
      </text>
    </comment>
    <comment ref="C2060" authorId="0" shapeId="0" xr:uid="{00000000-0006-0000-0600-00004B0E0000}">
      <text>
        <r>
          <rPr>
            <sz val="9"/>
            <color indexed="81"/>
            <rFont val="Segoe UI"/>
            <family val="2"/>
          </rPr>
          <t>O 1o mês do curso será considerado como sendo o mês de assinatura do convênio.</t>
        </r>
      </text>
    </comment>
    <comment ref="B2066" authorId="0" shapeId="0" xr:uid="{00000000-0006-0000-0600-00004C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66" authorId="0" shapeId="0" xr:uid="{00000000-0006-0000-0600-00004D0E0000}">
      <text>
        <r>
          <rPr>
            <sz val="9"/>
            <color indexed="81"/>
            <rFont val="Tahoma"/>
            <family val="2"/>
          </rPr>
          <t>Carga horária que este docente UFPE irá ministrar nesta disciplina.</t>
        </r>
      </text>
    </comment>
    <comment ref="J2066" authorId="0" shapeId="0" xr:uid="{00000000-0006-0000-0600-00004E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66" authorId="0" shapeId="0" xr:uid="{00000000-0006-0000-0600-00004F0E0000}">
      <text>
        <r>
          <rPr>
            <sz val="9"/>
            <color indexed="81"/>
            <rFont val="Tahoma"/>
            <family val="2"/>
          </rPr>
          <t>Carga horária que este docente Externo irá ministrar nesta disciplina.</t>
        </r>
      </text>
    </comment>
    <comment ref="B2067" authorId="0" shapeId="0" xr:uid="{00000000-0006-0000-0600-000050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67" authorId="0" shapeId="0" xr:uid="{00000000-0006-0000-0600-0000510E0000}">
      <text>
        <r>
          <rPr>
            <sz val="9"/>
            <color indexed="81"/>
            <rFont val="Tahoma"/>
            <family val="2"/>
          </rPr>
          <t>Carga horária que este docente UFPE irá ministrar nesta disciplina.</t>
        </r>
      </text>
    </comment>
    <comment ref="J2067" authorId="0" shapeId="0" xr:uid="{00000000-0006-0000-0600-000052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67" authorId="0" shapeId="0" xr:uid="{00000000-0006-0000-0600-0000530E0000}">
      <text>
        <r>
          <rPr>
            <sz val="9"/>
            <color indexed="81"/>
            <rFont val="Tahoma"/>
            <family val="2"/>
          </rPr>
          <t>Carga horária que este docente Externo irá ministrar nesta disciplina.</t>
        </r>
      </text>
    </comment>
    <comment ref="B2068" authorId="0" shapeId="0" xr:uid="{00000000-0006-0000-0600-000054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68" authorId="0" shapeId="0" xr:uid="{00000000-0006-0000-0600-0000550E0000}">
      <text>
        <r>
          <rPr>
            <sz val="9"/>
            <color indexed="81"/>
            <rFont val="Tahoma"/>
            <family val="2"/>
          </rPr>
          <t>Carga horária que este docente UFPE irá ministrar nesta disciplina.</t>
        </r>
      </text>
    </comment>
    <comment ref="J2068" authorId="0" shapeId="0" xr:uid="{00000000-0006-0000-0600-000056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68" authorId="0" shapeId="0" xr:uid="{00000000-0006-0000-0600-0000570E0000}">
      <text>
        <r>
          <rPr>
            <sz val="9"/>
            <color indexed="81"/>
            <rFont val="Tahoma"/>
            <family val="2"/>
          </rPr>
          <t>Carga horária que este docente Externo irá ministrar nesta disciplina.</t>
        </r>
      </text>
    </comment>
    <comment ref="B2069" authorId="0" shapeId="0" xr:uid="{00000000-0006-0000-0600-000058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69" authorId="0" shapeId="0" xr:uid="{00000000-0006-0000-0600-0000590E0000}">
      <text>
        <r>
          <rPr>
            <sz val="9"/>
            <color indexed="81"/>
            <rFont val="Tahoma"/>
            <family val="2"/>
          </rPr>
          <t>Carga horária que este docente UFPE irá ministrar nesta disciplina.</t>
        </r>
      </text>
    </comment>
    <comment ref="J2069" authorId="0" shapeId="0" xr:uid="{00000000-0006-0000-0600-00005A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69" authorId="0" shapeId="0" xr:uid="{00000000-0006-0000-0600-00005B0E0000}">
      <text>
        <r>
          <rPr>
            <sz val="9"/>
            <color indexed="81"/>
            <rFont val="Tahoma"/>
            <family val="2"/>
          </rPr>
          <t>Carga horária que este docente Externo irá ministrar nesta disciplina.</t>
        </r>
      </text>
    </comment>
    <comment ref="B2070" authorId="0" shapeId="0" xr:uid="{00000000-0006-0000-0600-00005C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0" authorId="0" shapeId="0" xr:uid="{00000000-0006-0000-0600-00005D0E0000}">
      <text>
        <r>
          <rPr>
            <sz val="9"/>
            <color indexed="81"/>
            <rFont val="Tahoma"/>
            <family val="2"/>
          </rPr>
          <t>Carga horária que este docente UFPE irá ministrar nesta disciplina.</t>
        </r>
      </text>
    </comment>
    <comment ref="J2070" authorId="0" shapeId="0" xr:uid="{00000000-0006-0000-0600-00005E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0" authorId="0" shapeId="0" xr:uid="{00000000-0006-0000-0600-00005F0E0000}">
      <text>
        <r>
          <rPr>
            <sz val="9"/>
            <color indexed="81"/>
            <rFont val="Tahoma"/>
            <family val="2"/>
          </rPr>
          <t>Carga horária que este docente Externo irá ministrar nesta disciplina.</t>
        </r>
      </text>
    </comment>
    <comment ref="B2071" authorId="0" shapeId="0" xr:uid="{00000000-0006-0000-0600-000060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1" authorId="0" shapeId="0" xr:uid="{00000000-0006-0000-0600-0000610E0000}">
      <text>
        <r>
          <rPr>
            <sz val="9"/>
            <color indexed="81"/>
            <rFont val="Tahoma"/>
            <family val="2"/>
          </rPr>
          <t>Carga horária que este docente UFPE irá ministrar nesta disciplina.</t>
        </r>
      </text>
    </comment>
    <comment ref="J2071" authorId="0" shapeId="0" xr:uid="{00000000-0006-0000-0600-000062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1" authorId="0" shapeId="0" xr:uid="{00000000-0006-0000-0600-0000630E0000}">
      <text>
        <r>
          <rPr>
            <sz val="9"/>
            <color indexed="81"/>
            <rFont val="Tahoma"/>
            <family val="2"/>
          </rPr>
          <t>Carga horária que este docente Externo irá ministrar nesta disciplina.</t>
        </r>
      </text>
    </comment>
    <comment ref="B2072" authorId="0" shapeId="0" xr:uid="{00000000-0006-0000-0600-000064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2" authorId="0" shapeId="0" xr:uid="{00000000-0006-0000-0600-0000650E0000}">
      <text>
        <r>
          <rPr>
            <sz val="9"/>
            <color indexed="81"/>
            <rFont val="Tahoma"/>
            <family val="2"/>
          </rPr>
          <t>Carga horária que este docente UFPE irá ministrar nesta disciplina.</t>
        </r>
      </text>
    </comment>
    <comment ref="J2072" authorId="0" shapeId="0" xr:uid="{00000000-0006-0000-0600-000066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2" authorId="0" shapeId="0" xr:uid="{00000000-0006-0000-0600-0000670E0000}">
      <text>
        <r>
          <rPr>
            <sz val="9"/>
            <color indexed="81"/>
            <rFont val="Tahoma"/>
            <family val="2"/>
          </rPr>
          <t>Carga horária que este docente Externo irá ministrar nesta disciplina.</t>
        </r>
      </text>
    </comment>
    <comment ref="B2073" authorId="0" shapeId="0" xr:uid="{00000000-0006-0000-0600-000068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3" authorId="0" shapeId="0" xr:uid="{00000000-0006-0000-0600-0000690E0000}">
      <text>
        <r>
          <rPr>
            <sz val="9"/>
            <color indexed="81"/>
            <rFont val="Tahoma"/>
            <family val="2"/>
          </rPr>
          <t>Carga horária que este docente UFPE irá ministrar nesta disciplina.</t>
        </r>
      </text>
    </comment>
    <comment ref="J2073" authorId="0" shapeId="0" xr:uid="{00000000-0006-0000-0600-00006A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3" authorId="0" shapeId="0" xr:uid="{00000000-0006-0000-0600-00006B0E0000}">
      <text>
        <r>
          <rPr>
            <sz val="9"/>
            <color indexed="81"/>
            <rFont val="Tahoma"/>
            <family val="2"/>
          </rPr>
          <t>Carga horária que este docente Externo irá ministrar nesta disciplina.</t>
        </r>
      </text>
    </comment>
    <comment ref="B2074" authorId="0" shapeId="0" xr:uid="{00000000-0006-0000-0600-00006C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4" authorId="0" shapeId="0" xr:uid="{00000000-0006-0000-0600-00006D0E0000}">
      <text>
        <r>
          <rPr>
            <sz val="9"/>
            <color indexed="81"/>
            <rFont val="Tahoma"/>
            <family val="2"/>
          </rPr>
          <t>Carga horária que este docente UFPE irá ministrar nesta disciplina.</t>
        </r>
      </text>
    </comment>
    <comment ref="J2074" authorId="0" shapeId="0" xr:uid="{00000000-0006-0000-0600-00006E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4" authorId="0" shapeId="0" xr:uid="{00000000-0006-0000-0600-00006F0E0000}">
      <text>
        <r>
          <rPr>
            <sz val="9"/>
            <color indexed="81"/>
            <rFont val="Tahoma"/>
            <family val="2"/>
          </rPr>
          <t>Carga horária que este docente Externo irá ministrar nesta disciplina.</t>
        </r>
      </text>
    </comment>
    <comment ref="B2075" authorId="0" shapeId="0" xr:uid="{00000000-0006-0000-0600-000070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75" authorId="0" shapeId="0" xr:uid="{00000000-0006-0000-0600-0000710E0000}">
      <text>
        <r>
          <rPr>
            <sz val="9"/>
            <color indexed="81"/>
            <rFont val="Tahoma"/>
            <family val="2"/>
          </rPr>
          <t>Carga horária que este docente UFPE irá ministrar nesta disciplina.</t>
        </r>
      </text>
    </comment>
    <comment ref="J2075" authorId="0" shapeId="0" xr:uid="{00000000-0006-0000-0600-000072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75" authorId="0" shapeId="0" xr:uid="{00000000-0006-0000-0600-0000730E0000}">
      <text>
        <r>
          <rPr>
            <sz val="9"/>
            <color indexed="81"/>
            <rFont val="Tahoma"/>
            <family val="2"/>
          </rPr>
          <t>Carga horária que este docente Externo irá ministrar nesta disciplina.</t>
        </r>
      </text>
    </comment>
    <comment ref="F2080" authorId="0" shapeId="0" xr:uid="{00000000-0006-0000-0600-0000740E0000}">
      <text>
        <r>
          <rPr>
            <b/>
            <sz val="9"/>
            <color indexed="81"/>
            <rFont val="Tahoma"/>
            <family val="2"/>
          </rPr>
          <t>A carga horária da disciplina é a soma das cargas horárias de cada docente desta disciplina</t>
        </r>
      </text>
    </comment>
    <comment ref="F2081" authorId="0" shapeId="0" xr:uid="{00000000-0006-0000-0600-0000750E0000}">
      <text>
        <r>
          <rPr>
            <b/>
            <sz val="9"/>
            <color indexed="81"/>
            <rFont val="Tahoma"/>
            <family val="2"/>
          </rPr>
          <t>Crédito = Carga horária / 15</t>
        </r>
      </text>
    </comment>
    <comment ref="C2084" authorId="0" shapeId="0" xr:uid="{00000000-0006-0000-0600-0000760E0000}">
      <text>
        <r>
          <rPr>
            <sz val="9"/>
            <color indexed="81"/>
            <rFont val="Segoe UI"/>
            <family val="2"/>
          </rPr>
          <t>O 1o mês do curso será considerado como sendo o mês de assinatura do convênio.</t>
        </r>
      </text>
    </comment>
    <comment ref="B2090" authorId="0" shapeId="0" xr:uid="{00000000-0006-0000-0600-000077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0" authorId="0" shapeId="0" xr:uid="{00000000-0006-0000-0600-0000780E0000}">
      <text>
        <r>
          <rPr>
            <sz val="9"/>
            <color indexed="81"/>
            <rFont val="Tahoma"/>
            <family val="2"/>
          </rPr>
          <t>Carga horária que este docente UFPE irá ministrar nesta disciplina.</t>
        </r>
      </text>
    </comment>
    <comment ref="J2090" authorId="0" shapeId="0" xr:uid="{00000000-0006-0000-0600-000079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0" authorId="0" shapeId="0" xr:uid="{00000000-0006-0000-0600-00007A0E0000}">
      <text>
        <r>
          <rPr>
            <sz val="9"/>
            <color indexed="81"/>
            <rFont val="Tahoma"/>
            <family val="2"/>
          </rPr>
          <t>Carga horária que este docente Externo irá ministrar nesta disciplina.</t>
        </r>
      </text>
    </comment>
    <comment ref="B2091" authorId="0" shapeId="0" xr:uid="{00000000-0006-0000-0600-00007B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1" authorId="0" shapeId="0" xr:uid="{00000000-0006-0000-0600-00007C0E0000}">
      <text>
        <r>
          <rPr>
            <sz val="9"/>
            <color indexed="81"/>
            <rFont val="Tahoma"/>
            <family val="2"/>
          </rPr>
          <t>Carga horária que este docente UFPE irá ministrar nesta disciplina.</t>
        </r>
      </text>
    </comment>
    <comment ref="J2091" authorId="0" shapeId="0" xr:uid="{00000000-0006-0000-0600-00007D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1" authorId="0" shapeId="0" xr:uid="{00000000-0006-0000-0600-00007E0E0000}">
      <text>
        <r>
          <rPr>
            <sz val="9"/>
            <color indexed="81"/>
            <rFont val="Tahoma"/>
            <family val="2"/>
          </rPr>
          <t>Carga horária que este docente Externo irá ministrar nesta disciplina.</t>
        </r>
      </text>
    </comment>
    <comment ref="B2092" authorId="0" shapeId="0" xr:uid="{00000000-0006-0000-0600-00007F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2" authorId="0" shapeId="0" xr:uid="{00000000-0006-0000-0600-0000800E0000}">
      <text>
        <r>
          <rPr>
            <sz val="9"/>
            <color indexed="81"/>
            <rFont val="Tahoma"/>
            <family val="2"/>
          </rPr>
          <t>Carga horária que este docente UFPE irá ministrar nesta disciplina.</t>
        </r>
      </text>
    </comment>
    <comment ref="J2092" authorId="0" shapeId="0" xr:uid="{00000000-0006-0000-0600-000081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2" authorId="0" shapeId="0" xr:uid="{00000000-0006-0000-0600-0000820E0000}">
      <text>
        <r>
          <rPr>
            <sz val="9"/>
            <color indexed="81"/>
            <rFont val="Tahoma"/>
            <family val="2"/>
          </rPr>
          <t>Carga horária que este docente Externo irá ministrar nesta disciplina.</t>
        </r>
      </text>
    </comment>
    <comment ref="B2093" authorId="0" shapeId="0" xr:uid="{00000000-0006-0000-0600-000083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3" authorId="0" shapeId="0" xr:uid="{00000000-0006-0000-0600-0000840E0000}">
      <text>
        <r>
          <rPr>
            <sz val="9"/>
            <color indexed="81"/>
            <rFont val="Tahoma"/>
            <family val="2"/>
          </rPr>
          <t>Carga horária que este docente UFPE irá ministrar nesta disciplina.</t>
        </r>
      </text>
    </comment>
    <comment ref="J2093" authorId="0" shapeId="0" xr:uid="{00000000-0006-0000-0600-000085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3" authorId="0" shapeId="0" xr:uid="{00000000-0006-0000-0600-0000860E0000}">
      <text>
        <r>
          <rPr>
            <sz val="9"/>
            <color indexed="81"/>
            <rFont val="Tahoma"/>
            <family val="2"/>
          </rPr>
          <t>Carga horária que este docente Externo irá ministrar nesta disciplina.</t>
        </r>
      </text>
    </comment>
    <comment ref="B2094" authorId="0" shapeId="0" xr:uid="{00000000-0006-0000-0600-000087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4" authorId="0" shapeId="0" xr:uid="{00000000-0006-0000-0600-0000880E0000}">
      <text>
        <r>
          <rPr>
            <sz val="9"/>
            <color indexed="81"/>
            <rFont val="Tahoma"/>
            <family val="2"/>
          </rPr>
          <t>Carga horária que este docente UFPE irá ministrar nesta disciplina.</t>
        </r>
      </text>
    </comment>
    <comment ref="J2094" authorId="0" shapeId="0" xr:uid="{00000000-0006-0000-0600-000089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4" authorId="0" shapeId="0" xr:uid="{00000000-0006-0000-0600-00008A0E0000}">
      <text>
        <r>
          <rPr>
            <sz val="9"/>
            <color indexed="81"/>
            <rFont val="Tahoma"/>
            <family val="2"/>
          </rPr>
          <t>Carga horária que este docente Externo irá ministrar nesta disciplina.</t>
        </r>
      </text>
    </comment>
    <comment ref="B2095" authorId="0" shapeId="0" xr:uid="{00000000-0006-0000-0600-00008B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5" authorId="0" shapeId="0" xr:uid="{00000000-0006-0000-0600-00008C0E0000}">
      <text>
        <r>
          <rPr>
            <sz val="9"/>
            <color indexed="81"/>
            <rFont val="Tahoma"/>
            <family val="2"/>
          </rPr>
          <t>Carga horária que este docente UFPE irá ministrar nesta disciplina.</t>
        </r>
      </text>
    </comment>
    <comment ref="J2095" authorId="0" shapeId="0" xr:uid="{00000000-0006-0000-0600-00008D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5" authorId="0" shapeId="0" xr:uid="{00000000-0006-0000-0600-00008E0E0000}">
      <text>
        <r>
          <rPr>
            <sz val="9"/>
            <color indexed="81"/>
            <rFont val="Tahoma"/>
            <family val="2"/>
          </rPr>
          <t>Carga horária que este docente Externo irá ministrar nesta disciplina.</t>
        </r>
      </text>
    </comment>
    <comment ref="B2096" authorId="0" shapeId="0" xr:uid="{00000000-0006-0000-0600-00008F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6" authorId="0" shapeId="0" xr:uid="{00000000-0006-0000-0600-0000900E0000}">
      <text>
        <r>
          <rPr>
            <sz val="9"/>
            <color indexed="81"/>
            <rFont val="Tahoma"/>
            <family val="2"/>
          </rPr>
          <t>Carga horária que este docente UFPE irá ministrar nesta disciplina.</t>
        </r>
      </text>
    </comment>
    <comment ref="J2096" authorId="0" shapeId="0" xr:uid="{00000000-0006-0000-0600-000091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6" authorId="0" shapeId="0" xr:uid="{00000000-0006-0000-0600-0000920E0000}">
      <text>
        <r>
          <rPr>
            <sz val="9"/>
            <color indexed="81"/>
            <rFont val="Tahoma"/>
            <family val="2"/>
          </rPr>
          <t>Carga horária que este docente Externo irá ministrar nesta disciplina.</t>
        </r>
      </text>
    </comment>
    <comment ref="B2097" authorId="0" shapeId="0" xr:uid="{00000000-0006-0000-0600-000093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7" authorId="0" shapeId="0" xr:uid="{00000000-0006-0000-0600-0000940E0000}">
      <text>
        <r>
          <rPr>
            <sz val="9"/>
            <color indexed="81"/>
            <rFont val="Tahoma"/>
            <family val="2"/>
          </rPr>
          <t>Carga horária que este docente UFPE irá ministrar nesta disciplina.</t>
        </r>
      </text>
    </comment>
    <comment ref="J2097" authorId="0" shapeId="0" xr:uid="{00000000-0006-0000-0600-000095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7" authorId="0" shapeId="0" xr:uid="{00000000-0006-0000-0600-0000960E0000}">
      <text>
        <r>
          <rPr>
            <sz val="9"/>
            <color indexed="81"/>
            <rFont val="Tahoma"/>
            <family val="2"/>
          </rPr>
          <t>Carga horária que este docente Externo irá ministrar nesta disciplina.</t>
        </r>
      </text>
    </comment>
    <comment ref="B2098" authorId="0" shapeId="0" xr:uid="{00000000-0006-0000-0600-000097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8" authorId="0" shapeId="0" xr:uid="{00000000-0006-0000-0600-0000980E0000}">
      <text>
        <r>
          <rPr>
            <sz val="9"/>
            <color indexed="81"/>
            <rFont val="Tahoma"/>
            <family val="2"/>
          </rPr>
          <t>Carga horária que este docente UFPE irá ministrar nesta disciplina.</t>
        </r>
      </text>
    </comment>
    <comment ref="J2098" authorId="0" shapeId="0" xr:uid="{00000000-0006-0000-0600-000099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8" authorId="0" shapeId="0" xr:uid="{00000000-0006-0000-0600-00009A0E0000}">
      <text>
        <r>
          <rPr>
            <sz val="9"/>
            <color indexed="81"/>
            <rFont val="Tahoma"/>
            <family val="2"/>
          </rPr>
          <t>Carga horária que este docente Externo irá ministrar nesta disciplina.</t>
        </r>
      </text>
    </comment>
    <comment ref="B2099" authorId="0" shapeId="0" xr:uid="{00000000-0006-0000-0600-00009B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099" authorId="0" shapeId="0" xr:uid="{00000000-0006-0000-0600-00009C0E0000}">
      <text>
        <r>
          <rPr>
            <sz val="9"/>
            <color indexed="81"/>
            <rFont val="Tahoma"/>
            <family val="2"/>
          </rPr>
          <t>Carga horária que este docente UFPE irá ministrar nesta disciplina.</t>
        </r>
      </text>
    </comment>
    <comment ref="J2099" authorId="0" shapeId="0" xr:uid="{00000000-0006-0000-0600-00009D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099" authorId="0" shapeId="0" xr:uid="{00000000-0006-0000-0600-00009E0E0000}">
      <text>
        <r>
          <rPr>
            <sz val="9"/>
            <color indexed="81"/>
            <rFont val="Tahoma"/>
            <family val="2"/>
          </rPr>
          <t>Carga horária que este docente Externo irá ministrar nesta disciplina.</t>
        </r>
      </text>
    </comment>
    <comment ref="F2104" authorId="0" shapeId="0" xr:uid="{00000000-0006-0000-0600-00009F0E0000}">
      <text>
        <r>
          <rPr>
            <b/>
            <sz val="9"/>
            <color indexed="81"/>
            <rFont val="Tahoma"/>
            <family val="2"/>
          </rPr>
          <t>A carga horária da disciplina é a soma das cargas horárias de cada docente desta disciplina</t>
        </r>
      </text>
    </comment>
    <comment ref="F2105" authorId="0" shapeId="0" xr:uid="{00000000-0006-0000-0600-0000A00E0000}">
      <text>
        <r>
          <rPr>
            <b/>
            <sz val="9"/>
            <color indexed="81"/>
            <rFont val="Tahoma"/>
            <family val="2"/>
          </rPr>
          <t>Crédito = Carga horária / 15</t>
        </r>
      </text>
    </comment>
    <comment ref="C2108" authorId="0" shapeId="0" xr:uid="{00000000-0006-0000-0600-0000A10E0000}">
      <text>
        <r>
          <rPr>
            <sz val="9"/>
            <color indexed="81"/>
            <rFont val="Segoe UI"/>
            <family val="2"/>
          </rPr>
          <t>O 1o mês do curso será considerado como sendo o mês de assinatura do convênio.</t>
        </r>
      </text>
    </comment>
    <comment ref="B2114" authorId="0" shapeId="0" xr:uid="{00000000-0006-0000-0600-0000A2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4" authorId="0" shapeId="0" xr:uid="{00000000-0006-0000-0600-0000A30E0000}">
      <text>
        <r>
          <rPr>
            <sz val="9"/>
            <color indexed="81"/>
            <rFont val="Tahoma"/>
            <family val="2"/>
          </rPr>
          <t>Carga horária que este docente UFPE irá ministrar nesta disciplina.</t>
        </r>
      </text>
    </comment>
    <comment ref="J2114" authorId="0" shapeId="0" xr:uid="{00000000-0006-0000-0600-0000A4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4" authorId="0" shapeId="0" xr:uid="{00000000-0006-0000-0600-0000A50E0000}">
      <text>
        <r>
          <rPr>
            <sz val="9"/>
            <color indexed="81"/>
            <rFont val="Tahoma"/>
            <family val="2"/>
          </rPr>
          <t>Carga horária que este docente Externo irá ministrar nesta disciplina.</t>
        </r>
      </text>
    </comment>
    <comment ref="B2115" authorId="0" shapeId="0" xr:uid="{00000000-0006-0000-0600-0000A6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5" authorId="0" shapeId="0" xr:uid="{00000000-0006-0000-0600-0000A70E0000}">
      <text>
        <r>
          <rPr>
            <sz val="9"/>
            <color indexed="81"/>
            <rFont val="Tahoma"/>
            <family val="2"/>
          </rPr>
          <t>Carga horária que este docente UFPE irá ministrar nesta disciplina.</t>
        </r>
      </text>
    </comment>
    <comment ref="J2115" authorId="0" shapeId="0" xr:uid="{00000000-0006-0000-0600-0000A8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5" authorId="0" shapeId="0" xr:uid="{00000000-0006-0000-0600-0000A90E0000}">
      <text>
        <r>
          <rPr>
            <sz val="9"/>
            <color indexed="81"/>
            <rFont val="Tahoma"/>
            <family val="2"/>
          </rPr>
          <t>Carga horária que este docente Externo irá ministrar nesta disciplina.</t>
        </r>
      </text>
    </comment>
    <comment ref="B2116" authorId="0" shapeId="0" xr:uid="{00000000-0006-0000-0600-0000AA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6" authorId="0" shapeId="0" xr:uid="{00000000-0006-0000-0600-0000AB0E0000}">
      <text>
        <r>
          <rPr>
            <sz val="9"/>
            <color indexed="81"/>
            <rFont val="Tahoma"/>
            <family val="2"/>
          </rPr>
          <t>Carga horária que este docente UFPE irá ministrar nesta disciplina.</t>
        </r>
      </text>
    </comment>
    <comment ref="J2116" authorId="0" shapeId="0" xr:uid="{00000000-0006-0000-0600-0000AC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6" authorId="0" shapeId="0" xr:uid="{00000000-0006-0000-0600-0000AD0E0000}">
      <text>
        <r>
          <rPr>
            <sz val="9"/>
            <color indexed="81"/>
            <rFont val="Tahoma"/>
            <family val="2"/>
          </rPr>
          <t>Carga horária que este docente Externo irá ministrar nesta disciplina.</t>
        </r>
      </text>
    </comment>
    <comment ref="B2117" authorId="0" shapeId="0" xr:uid="{00000000-0006-0000-0600-0000AE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7" authorId="0" shapeId="0" xr:uid="{00000000-0006-0000-0600-0000AF0E0000}">
      <text>
        <r>
          <rPr>
            <sz val="9"/>
            <color indexed="81"/>
            <rFont val="Tahoma"/>
            <family val="2"/>
          </rPr>
          <t>Carga horária que este docente UFPE irá ministrar nesta disciplina.</t>
        </r>
      </text>
    </comment>
    <comment ref="J2117" authorId="0" shapeId="0" xr:uid="{00000000-0006-0000-0600-0000B0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7" authorId="0" shapeId="0" xr:uid="{00000000-0006-0000-0600-0000B10E0000}">
      <text>
        <r>
          <rPr>
            <sz val="9"/>
            <color indexed="81"/>
            <rFont val="Tahoma"/>
            <family val="2"/>
          </rPr>
          <t>Carga horária que este docente Externo irá ministrar nesta disciplina.</t>
        </r>
      </text>
    </comment>
    <comment ref="B2118" authorId="0" shapeId="0" xr:uid="{00000000-0006-0000-0600-0000B2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8" authorId="0" shapeId="0" xr:uid="{00000000-0006-0000-0600-0000B30E0000}">
      <text>
        <r>
          <rPr>
            <sz val="9"/>
            <color indexed="81"/>
            <rFont val="Tahoma"/>
            <family val="2"/>
          </rPr>
          <t>Carga horária que este docente UFPE irá ministrar nesta disciplina.</t>
        </r>
      </text>
    </comment>
    <comment ref="J2118" authorId="0" shapeId="0" xr:uid="{00000000-0006-0000-0600-0000B4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8" authorId="0" shapeId="0" xr:uid="{00000000-0006-0000-0600-0000B50E0000}">
      <text>
        <r>
          <rPr>
            <sz val="9"/>
            <color indexed="81"/>
            <rFont val="Tahoma"/>
            <family val="2"/>
          </rPr>
          <t>Carga horária que este docente Externo irá ministrar nesta disciplina.</t>
        </r>
      </text>
    </comment>
    <comment ref="B2119" authorId="0" shapeId="0" xr:uid="{00000000-0006-0000-0600-0000B6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19" authorId="0" shapeId="0" xr:uid="{00000000-0006-0000-0600-0000B70E0000}">
      <text>
        <r>
          <rPr>
            <sz val="9"/>
            <color indexed="81"/>
            <rFont val="Tahoma"/>
            <family val="2"/>
          </rPr>
          <t>Carga horária que este docente UFPE irá ministrar nesta disciplina.</t>
        </r>
      </text>
    </comment>
    <comment ref="J2119" authorId="0" shapeId="0" xr:uid="{00000000-0006-0000-0600-0000B8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19" authorId="0" shapeId="0" xr:uid="{00000000-0006-0000-0600-0000B90E0000}">
      <text>
        <r>
          <rPr>
            <sz val="9"/>
            <color indexed="81"/>
            <rFont val="Tahoma"/>
            <family val="2"/>
          </rPr>
          <t>Carga horária que este docente Externo irá ministrar nesta disciplina.</t>
        </r>
      </text>
    </comment>
    <comment ref="B2120" authorId="0" shapeId="0" xr:uid="{00000000-0006-0000-0600-0000BA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20" authorId="0" shapeId="0" xr:uid="{00000000-0006-0000-0600-0000BB0E0000}">
      <text>
        <r>
          <rPr>
            <sz val="9"/>
            <color indexed="81"/>
            <rFont val="Tahoma"/>
            <family val="2"/>
          </rPr>
          <t>Carga horária que este docente UFPE irá ministrar nesta disciplina.</t>
        </r>
      </text>
    </comment>
    <comment ref="J2120" authorId="0" shapeId="0" xr:uid="{00000000-0006-0000-0600-0000BC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20" authorId="0" shapeId="0" xr:uid="{00000000-0006-0000-0600-0000BD0E0000}">
      <text>
        <r>
          <rPr>
            <sz val="9"/>
            <color indexed="81"/>
            <rFont val="Tahoma"/>
            <family val="2"/>
          </rPr>
          <t>Carga horária que este docente Externo irá ministrar nesta disciplina.</t>
        </r>
      </text>
    </comment>
    <comment ref="B2121" authorId="0" shapeId="0" xr:uid="{00000000-0006-0000-0600-0000BE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21" authorId="0" shapeId="0" xr:uid="{00000000-0006-0000-0600-0000BF0E0000}">
      <text>
        <r>
          <rPr>
            <sz val="9"/>
            <color indexed="81"/>
            <rFont val="Tahoma"/>
            <family val="2"/>
          </rPr>
          <t>Carga horária que este docente UFPE irá ministrar nesta disciplina.</t>
        </r>
      </text>
    </comment>
    <comment ref="J2121" authorId="0" shapeId="0" xr:uid="{00000000-0006-0000-0600-0000C0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21" authorId="0" shapeId="0" xr:uid="{00000000-0006-0000-0600-0000C10E0000}">
      <text>
        <r>
          <rPr>
            <sz val="9"/>
            <color indexed="81"/>
            <rFont val="Tahoma"/>
            <family val="2"/>
          </rPr>
          <t>Carga horária que este docente Externo irá ministrar nesta disciplina.</t>
        </r>
      </text>
    </comment>
    <comment ref="B2122" authorId="0" shapeId="0" xr:uid="{00000000-0006-0000-0600-0000C2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22" authorId="0" shapeId="0" xr:uid="{00000000-0006-0000-0600-0000C30E0000}">
      <text>
        <r>
          <rPr>
            <sz val="9"/>
            <color indexed="81"/>
            <rFont val="Tahoma"/>
            <family val="2"/>
          </rPr>
          <t>Carga horária que este docente UFPE irá ministrar nesta disciplina.</t>
        </r>
      </text>
    </comment>
    <comment ref="J2122" authorId="0" shapeId="0" xr:uid="{00000000-0006-0000-0600-0000C4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22" authorId="0" shapeId="0" xr:uid="{00000000-0006-0000-0600-0000C50E0000}">
      <text>
        <r>
          <rPr>
            <sz val="9"/>
            <color indexed="81"/>
            <rFont val="Tahoma"/>
            <family val="2"/>
          </rPr>
          <t>Carga horária que este docente Externo irá ministrar nesta disciplina.</t>
        </r>
      </text>
    </comment>
    <comment ref="B2123" authorId="0" shapeId="0" xr:uid="{00000000-0006-0000-0600-0000C6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23" authorId="0" shapeId="0" xr:uid="{00000000-0006-0000-0600-0000C70E0000}">
      <text>
        <r>
          <rPr>
            <sz val="9"/>
            <color indexed="81"/>
            <rFont val="Tahoma"/>
            <family val="2"/>
          </rPr>
          <t>Carga horária que este docente UFPE irá ministrar nesta disciplina.</t>
        </r>
      </text>
    </comment>
    <comment ref="J2123" authorId="0" shapeId="0" xr:uid="{00000000-0006-0000-0600-0000C8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23" authorId="0" shapeId="0" xr:uid="{00000000-0006-0000-0600-0000C90E0000}">
      <text>
        <r>
          <rPr>
            <sz val="9"/>
            <color indexed="81"/>
            <rFont val="Tahoma"/>
            <family val="2"/>
          </rPr>
          <t>Carga horária que este docente Externo irá ministrar nesta disciplina.</t>
        </r>
      </text>
    </comment>
    <comment ref="F2128" authorId="0" shapeId="0" xr:uid="{00000000-0006-0000-0600-0000CA0E0000}">
      <text>
        <r>
          <rPr>
            <b/>
            <sz val="9"/>
            <color indexed="81"/>
            <rFont val="Tahoma"/>
            <family val="2"/>
          </rPr>
          <t>A carga horária da disciplina é a soma das cargas horárias de cada docente desta disciplina</t>
        </r>
      </text>
    </comment>
    <comment ref="F2129" authorId="0" shapeId="0" xr:uid="{00000000-0006-0000-0600-0000CB0E0000}">
      <text>
        <r>
          <rPr>
            <b/>
            <sz val="9"/>
            <color indexed="81"/>
            <rFont val="Tahoma"/>
            <family val="2"/>
          </rPr>
          <t>Crédito = Carga horária / 15</t>
        </r>
      </text>
    </comment>
    <comment ref="C2132" authorId="0" shapeId="0" xr:uid="{00000000-0006-0000-0600-0000CC0E0000}">
      <text>
        <r>
          <rPr>
            <sz val="9"/>
            <color indexed="81"/>
            <rFont val="Segoe UI"/>
            <family val="2"/>
          </rPr>
          <t>O 1o mês do curso será considerado como sendo o mês de assinatura do convênio.</t>
        </r>
      </text>
    </comment>
    <comment ref="B2138" authorId="0" shapeId="0" xr:uid="{00000000-0006-0000-0600-0000CD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38" authorId="0" shapeId="0" xr:uid="{00000000-0006-0000-0600-0000CE0E0000}">
      <text>
        <r>
          <rPr>
            <sz val="9"/>
            <color indexed="81"/>
            <rFont val="Tahoma"/>
            <family val="2"/>
          </rPr>
          <t>Carga horária que este docente UFPE irá ministrar nesta disciplina.</t>
        </r>
      </text>
    </comment>
    <comment ref="J2138" authorId="0" shapeId="0" xr:uid="{00000000-0006-0000-0600-0000CF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38" authorId="0" shapeId="0" xr:uid="{00000000-0006-0000-0600-0000D00E0000}">
      <text>
        <r>
          <rPr>
            <sz val="9"/>
            <color indexed="81"/>
            <rFont val="Tahoma"/>
            <family val="2"/>
          </rPr>
          <t>Carga horária que este docente Externo irá ministrar nesta disciplina.</t>
        </r>
      </text>
    </comment>
    <comment ref="B2139" authorId="0" shapeId="0" xr:uid="{00000000-0006-0000-0600-0000D1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39" authorId="0" shapeId="0" xr:uid="{00000000-0006-0000-0600-0000D20E0000}">
      <text>
        <r>
          <rPr>
            <sz val="9"/>
            <color indexed="81"/>
            <rFont val="Tahoma"/>
            <family val="2"/>
          </rPr>
          <t>Carga horária que este docente UFPE irá ministrar nesta disciplina.</t>
        </r>
      </text>
    </comment>
    <comment ref="J2139" authorId="0" shapeId="0" xr:uid="{00000000-0006-0000-0600-0000D3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39" authorId="0" shapeId="0" xr:uid="{00000000-0006-0000-0600-0000D40E0000}">
      <text>
        <r>
          <rPr>
            <sz val="9"/>
            <color indexed="81"/>
            <rFont val="Tahoma"/>
            <family val="2"/>
          </rPr>
          <t>Carga horária que este docente Externo irá ministrar nesta disciplina.</t>
        </r>
      </text>
    </comment>
    <comment ref="B2140" authorId="0" shapeId="0" xr:uid="{00000000-0006-0000-0600-0000D5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0" authorId="0" shapeId="0" xr:uid="{00000000-0006-0000-0600-0000D60E0000}">
      <text>
        <r>
          <rPr>
            <sz val="9"/>
            <color indexed="81"/>
            <rFont val="Tahoma"/>
            <family val="2"/>
          </rPr>
          <t>Carga horária que este docente UFPE irá ministrar nesta disciplina.</t>
        </r>
      </text>
    </comment>
    <comment ref="J2140" authorId="0" shapeId="0" xr:uid="{00000000-0006-0000-0600-0000D7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0" authorId="0" shapeId="0" xr:uid="{00000000-0006-0000-0600-0000D80E0000}">
      <text>
        <r>
          <rPr>
            <sz val="9"/>
            <color indexed="81"/>
            <rFont val="Tahoma"/>
            <family val="2"/>
          </rPr>
          <t>Carga horária que este docente Externo irá ministrar nesta disciplina.</t>
        </r>
      </text>
    </comment>
    <comment ref="B2141" authorId="0" shapeId="0" xr:uid="{00000000-0006-0000-0600-0000D9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1" authorId="0" shapeId="0" xr:uid="{00000000-0006-0000-0600-0000DA0E0000}">
      <text>
        <r>
          <rPr>
            <sz val="9"/>
            <color indexed="81"/>
            <rFont val="Tahoma"/>
            <family val="2"/>
          </rPr>
          <t>Carga horária que este docente UFPE irá ministrar nesta disciplina.</t>
        </r>
      </text>
    </comment>
    <comment ref="J2141" authorId="0" shapeId="0" xr:uid="{00000000-0006-0000-0600-0000DB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1" authorId="0" shapeId="0" xr:uid="{00000000-0006-0000-0600-0000DC0E0000}">
      <text>
        <r>
          <rPr>
            <sz val="9"/>
            <color indexed="81"/>
            <rFont val="Tahoma"/>
            <family val="2"/>
          </rPr>
          <t>Carga horária que este docente Externo irá ministrar nesta disciplina.</t>
        </r>
      </text>
    </comment>
    <comment ref="B2142" authorId="0" shapeId="0" xr:uid="{00000000-0006-0000-0600-0000DD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2" authorId="0" shapeId="0" xr:uid="{00000000-0006-0000-0600-0000DE0E0000}">
      <text>
        <r>
          <rPr>
            <sz val="9"/>
            <color indexed="81"/>
            <rFont val="Tahoma"/>
            <family val="2"/>
          </rPr>
          <t>Carga horária que este docente UFPE irá ministrar nesta disciplina.</t>
        </r>
      </text>
    </comment>
    <comment ref="J2142" authorId="0" shapeId="0" xr:uid="{00000000-0006-0000-0600-0000DF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2" authorId="0" shapeId="0" xr:uid="{00000000-0006-0000-0600-0000E00E0000}">
      <text>
        <r>
          <rPr>
            <sz val="9"/>
            <color indexed="81"/>
            <rFont val="Tahoma"/>
            <family val="2"/>
          </rPr>
          <t>Carga horária que este docente Externo irá ministrar nesta disciplina.</t>
        </r>
      </text>
    </comment>
    <comment ref="B2143" authorId="0" shapeId="0" xr:uid="{00000000-0006-0000-0600-0000E1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3" authorId="0" shapeId="0" xr:uid="{00000000-0006-0000-0600-0000E20E0000}">
      <text>
        <r>
          <rPr>
            <sz val="9"/>
            <color indexed="81"/>
            <rFont val="Tahoma"/>
            <family val="2"/>
          </rPr>
          <t>Carga horária que este docente UFPE irá ministrar nesta disciplina.</t>
        </r>
      </text>
    </comment>
    <comment ref="J2143" authorId="0" shapeId="0" xr:uid="{00000000-0006-0000-0600-0000E3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3" authorId="0" shapeId="0" xr:uid="{00000000-0006-0000-0600-0000E40E0000}">
      <text>
        <r>
          <rPr>
            <sz val="9"/>
            <color indexed="81"/>
            <rFont val="Tahoma"/>
            <family val="2"/>
          </rPr>
          <t>Carga horária que este docente Externo irá ministrar nesta disciplina.</t>
        </r>
      </text>
    </comment>
    <comment ref="B2144" authorId="0" shapeId="0" xr:uid="{00000000-0006-0000-0600-0000E5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4" authorId="0" shapeId="0" xr:uid="{00000000-0006-0000-0600-0000E60E0000}">
      <text>
        <r>
          <rPr>
            <sz val="9"/>
            <color indexed="81"/>
            <rFont val="Tahoma"/>
            <family val="2"/>
          </rPr>
          <t>Carga horária que este docente UFPE irá ministrar nesta disciplina.</t>
        </r>
      </text>
    </comment>
    <comment ref="J2144" authorId="0" shapeId="0" xr:uid="{00000000-0006-0000-0600-0000E7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4" authorId="0" shapeId="0" xr:uid="{00000000-0006-0000-0600-0000E80E0000}">
      <text>
        <r>
          <rPr>
            <sz val="9"/>
            <color indexed="81"/>
            <rFont val="Tahoma"/>
            <family val="2"/>
          </rPr>
          <t>Carga horária que este docente Externo irá ministrar nesta disciplina.</t>
        </r>
      </text>
    </comment>
    <comment ref="B2145" authorId="0" shapeId="0" xr:uid="{00000000-0006-0000-0600-0000E9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5" authorId="0" shapeId="0" xr:uid="{00000000-0006-0000-0600-0000EA0E0000}">
      <text>
        <r>
          <rPr>
            <sz val="9"/>
            <color indexed="81"/>
            <rFont val="Tahoma"/>
            <family val="2"/>
          </rPr>
          <t>Carga horária que este docente UFPE irá ministrar nesta disciplina.</t>
        </r>
      </text>
    </comment>
    <comment ref="J2145" authorId="0" shapeId="0" xr:uid="{00000000-0006-0000-0600-0000EB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5" authorId="0" shapeId="0" xr:uid="{00000000-0006-0000-0600-0000EC0E0000}">
      <text>
        <r>
          <rPr>
            <sz val="9"/>
            <color indexed="81"/>
            <rFont val="Tahoma"/>
            <family val="2"/>
          </rPr>
          <t>Carga horária que este docente Externo irá ministrar nesta disciplina.</t>
        </r>
      </text>
    </comment>
    <comment ref="B2146" authorId="0" shapeId="0" xr:uid="{00000000-0006-0000-0600-0000ED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6" authorId="0" shapeId="0" xr:uid="{00000000-0006-0000-0600-0000EE0E0000}">
      <text>
        <r>
          <rPr>
            <sz val="9"/>
            <color indexed="81"/>
            <rFont val="Tahoma"/>
            <family val="2"/>
          </rPr>
          <t>Carga horária que este docente UFPE irá ministrar nesta disciplina.</t>
        </r>
      </text>
    </comment>
    <comment ref="J2146" authorId="0" shapeId="0" xr:uid="{00000000-0006-0000-0600-0000EF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6" authorId="0" shapeId="0" xr:uid="{00000000-0006-0000-0600-0000F00E0000}">
      <text>
        <r>
          <rPr>
            <sz val="9"/>
            <color indexed="81"/>
            <rFont val="Tahoma"/>
            <family val="2"/>
          </rPr>
          <t>Carga horária que este docente Externo irá ministrar nesta disciplina.</t>
        </r>
      </text>
    </comment>
    <comment ref="B2147" authorId="0" shapeId="0" xr:uid="{00000000-0006-0000-0600-0000F1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47" authorId="0" shapeId="0" xr:uid="{00000000-0006-0000-0600-0000F20E0000}">
      <text>
        <r>
          <rPr>
            <sz val="9"/>
            <color indexed="81"/>
            <rFont val="Tahoma"/>
            <family val="2"/>
          </rPr>
          <t>Carga horária que este docente UFPE irá ministrar nesta disciplina.</t>
        </r>
      </text>
    </comment>
    <comment ref="J2147" authorId="0" shapeId="0" xr:uid="{00000000-0006-0000-0600-0000F3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47" authorId="0" shapeId="0" xr:uid="{00000000-0006-0000-0600-0000F40E0000}">
      <text>
        <r>
          <rPr>
            <sz val="9"/>
            <color indexed="81"/>
            <rFont val="Tahoma"/>
            <family val="2"/>
          </rPr>
          <t>Carga horária que este docente Externo irá ministrar nesta disciplina.</t>
        </r>
      </text>
    </comment>
    <comment ref="F2152" authorId="0" shapeId="0" xr:uid="{00000000-0006-0000-0600-0000F50E0000}">
      <text>
        <r>
          <rPr>
            <b/>
            <sz val="9"/>
            <color indexed="81"/>
            <rFont val="Tahoma"/>
            <family val="2"/>
          </rPr>
          <t>A carga horária da disciplina é a soma das cargas horárias de cada docente desta disciplina</t>
        </r>
      </text>
    </comment>
    <comment ref="F2153" authorId="0" shapeId="0" xr:uid="{00000000-0006-0000-0600-0000F60E0000}">
      <text>
        <r>
          <rPr>
            <b/>
            <sz val="9"/>
            <color indexed="81"/>
            <rFont val="Tahoma"/>
            <family val="2"/>
          </rPr>
          <t>Crédito = Carga horária / 15</t>
        </r>
      </text>
    </comment>
    <comment ref="C2156" authorId="0" shapeId="0" xr:uid="{00000000-0006-0000-0600-0000F70E0000}">
      <text>
        <r>
          <rPr>
            <sz val="9"/>
            <color indexed="81"/>
            <rFont val="Segoe UI"/>
            <family val="2"/>
          </rPr>
          <t>O 1o mês do curso será considerado como sendo o mês de assinatura do convênio.</t>
        </r>
      </text>
    </comment>
    <comment ref="B2162" authorId="0" shapeId="0" xr:uid="{00000000-0006-0000-0600-0000F8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2" authorId="0" shapeId="0" xr:uid="{00000000-0006-0000-0600-0000F90E0000}">
      <text>
        <r>
          <rPr>
            <sz val="9"/>
            <color indexed="81"/>
            <rFont val="Tahoma"/>
            <family val="2"/>
          </rPr>
          <t>Carga horária que este docente UFPE irá ministrar nesta disciplina.</t>
        </r>
      </text>
    </comment>
    <comment ref="J2162" authorId="0" shapeId="0" xr:uid="{00000000-0006-0000-0600-0000FA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2" authorId="0" shapeId="0" xr:uid="{00000000-0006-0000-0600-0000FB0E0000}">
      <text>
        <r>
          <rPr>
            <sz val="9"/>
            <color indexed="81"/>
            <rFont val="Tahoma"/>
            <family val="2"/>
          </rPr>
          <t>Carga horária que este docente Externo irá ministrar nesta disciplina.</t>
        </r>
      </text>
    </comment>
    <comment ref="B2163" authorId="0" shapeId="0" xr:uid="{00000000-0006-0000-0600-0000FC0E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3" authorId="0" shapeId="0" xr:uid="{00000000-0006-0000-0600-0000FD0E0000}">
      <text>
        <r>
          <rPr>
            <sz val="9"/>
            <color indexed="81"/>
            <rFont val="Tahoma"/>
            <family val="2"/>
          </rPr>
          <t>Carga horária que este docente UFPE irá ministrar nesta disciplina.</t>
        </r>
      </text>
    </comment>
    <comment ref="J2163" authorId="0" shapeId="0" xr:uid="{00000000-0006-0000-0600-0000FE0E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3" authorId="0" shapeId="0" xr:uid="{00000000-0006-0000-0600-0000FF0E0000}">
      <text>
        <r>
          <rPr>
            <sz val="9"/>
            <color indexed="81"/>
            <rFont val="Tahoma"/>
            <family val="2"/>
          </rPr>
          <t>Carga horária que este docente Externo irá ministrar nesta disciplina.</t>
        </r>
      </text>
    </comment>
    <comment ref="B2164" authorId="0" shapeId="0" xr:uid="{00000000-0006-0000-0600-000000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4" authorId="0" shapeId="0" xr:uid="{00000000-0006-0000-0600-0000010F0000}">
      <text>
        <r>
          <rPr>
            <sz val="9"/>
            <color indexed="81"/>
            <rFont val="Tahoma"/>
            <family val="2"/>
          </rPr>
          <t>Carga horária que este docente UFPE irá ministrar nesta disciplina.</t>
        </r>
      </text>
    </comment>
    <comment ref="J2164" authorId="0" shapeId="0" xr:uid="{00000000-0006-0000-0600-000002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4" authorId="0" shapeId="0" xr:uid="{00000000-0006-0000-0600-0000030F0000}">
      <text>
        <r>
          <rPr>
            <sz val="9"/>
            <color indexed="81"/>
            <rFont val="Tahoma"/>
            <family val="2"/>
          </rPr>
          <t>Carga horária que este docente Externo irá ministrar nesta disciplina.</t>
        </r>
      </text>
    </comment>
    <comment ref="B2165" authorId="0" shapeId="0" xr:uid="{00000000-0006-0000-0600-000004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5" authorId="0" shapeId="0" xr:uid="{00000000-0006-0000-0600-0000050F0000}">
      <text>
        <r>
          <rPr>
            <sz val="9"/>
            <color indexed="81"/>
            <rFont val="Tahoma"/>
            <family val="2"/>
          </rPr>
          <t>Carga horária que este docente UFPE irá ministrar nesta disciplina.</t>
        </r>
      </text>
    </comment>
    <comment ref="J2165" authorId="0" shapeId="0" xr:uid="{00000000-0006-0000-0600-000006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5" authorId="0" shapeId="0" xr:uid="{00000000-0006-0000-0600-0000070F0000}">
      <text>
        <r>
          <rPr>
            <sz val="9"/>
            <color indexed="81"/>
            <rFont val="Tahoma"/>
            <family val="2"/>
          </rPr>
          <t>Carga horária que este docente Externo irá ministrar nesta disciplina.</t>
        </r>
      </text>
    </comment>
    <comment ref="B2166" authorId="0" shapeId="0" xr:uid="{00000000-0006-0000-0600-000008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6" authorId="0" shapeId="0" xr:uid="{00000000-0006-0000-0600-0000090F0000}">
      <text>
        <r>
          <rPr>
            <sz val="9"/>
            <color indexed="81"/>
            <rFont val="Tahoma"/>
            <family val="2"/>
          </rPr>
          <t>Carga horária que este docente UFPE irá ministrar nesta disciplina.</t>
        </r>
      </text>
    </comment>
    <comment ref="J2166" authorId="0" shapeId="0" xr:uid="{00000000-0006-0000-0600-00000A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6" authorId="0" shapeId="0" xr:uid="{00000000-0006-0000-0600-00000B0F0000}">
      <text>
        <r>
          <rPr>
            <sz val="9"/>
            <color indexed="81"/>
            <rFont val="Tahoma"/>
            <family val="2"/>
          </rPr>
          <t>Carga horária que este docente Externo irá ministrar nesta disciplina.</t>
        </r>
      </text>
    </comment>
    <comment ref="B2167" authorId="0" shapeId="0" xr:uid="{00000000-0006-0000-0600-00000C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7" authorId="0" shapeId="0" xr:uid="{00000000-0006-0000-0600-00000D0F0000}">
      <text>
        <r>
          <rPr>
            <sz val="9"/>
            <color indexed="81"/>
            <rFont val="Tahoma"/>
            <family val="2"/>
          </rPr>
          <t>Carga horária que este docente UFPE irá ministrar nesta disciplina.</t>
        </r>
      </text>
    </comment>
    <comment ref="J2167" authorId="0" shapeId="0" xr:uid="{00000000-0006-0000-0600-00000E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7" authorId="0" shapeId="0" xr:uid="{00000000-0006-0000-0600-00000F0F0000}">
      <text>
        <r>
          <rPr>
            <sz val="9"/>
            <color indexed="81"/>
            <rFont val="Tahoma"/>
            <family val="2"/>
          </rPr>
          <t>Carga horária que este docente Externo irá ministrar nesta disciplina.</t>
        </r>
      </text>
    </comment>
    <comment ref="B2168" authorId="0" shapeId="0" xr:uid="{00000000-0006-0000-0600-000010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8" authorId="0" shapeId="0" xr:uid="{00000000-0006-0000-0600-0000110F0000}">
      <text>
        <r>
          <rPr>
            <sz val="9"/>
            <color indexed="81"/>
            <rFont val="Tahoma"/>
            <family val="2"/>
          </rPr>
          <t>Carga horária que este docente UFPE irá ministrar nesta disciplina.</t>
        </r>
      </text>
    </comment>
    <comment ref="J2168" authorId="0" shapeId="0" xr:uid="{00000000-0006-0000-0600-000012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8" authorId="0" shapeId="0" xr:uid="{00000000-0006-0000-0600-0000130F0000}">
      <text>
        <r>
          <rPr>
            <sz val="9"/>
            <color indexed="81"/>
            <rFont val="Tahoma"/>
            <family val="2"/>
          </rPr>
          <t>Carga horária que este docente Externo irá ministrar nesta disciplina.</t>
        </r>
      </text>
    </comment>
    <comment ref="B2169" authorId="0" shapeId="0" xr:uid="{00000000-0006-0000-0600-000014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69" authorId="0" shapeId="0" xr:uid="{00000000-0006-0000-0600-0000150F0000}">
      <text>
        <r>
          <rPr>
            <sz val="9"/>
            <color indexed="81"/>
            <rFont val="Tahoma"/>
            <family val="2"/>
          </rPr>
          <t>Carga horária que este docente UFPE irá ministrar nesta disciplina.</t>
        </r>
      </text>
    </comment>
    <comment ref="J2169" authorId="0" shapeId="0" xr:uid="{00000000-0006-0000-0600-000016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69" authorId="0" shapeId="0" xr:uid="{00000000-0006-0000-0600-0000170F0000}">
      <text>
        <r>
          <rPr>
            <sz val="9"/>
            <color indexed="81"/>
            <rFont val="Tahoma"/>
            <family val="2"/>
          </rPr>
          <t>Carga horária que este docente Externo irá ministrar nesta disciplina.</t>
        </r>
      </text>
    </comment>
    <comment ref="B2170" authorId="0" shapeId="0" xr:uid="{00000000-0006-0000-0600-000018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70" authorId="0" shapeId="0" xr:uid="{00000000-0006-0000-0600-0000190F0000}">
      <text>
        <r>
          <rPr>
            <sz val="9"/>
            <color indexed="81"/>
            <rFont val="Tahoma"/>
            <family val="2"/>
          </rPr>
          <t>Carga horária que este docente UFPE irá ministrar nesta disciplina.</t>
        </r>
      </text>
    </comment>
    <comment ref="J2170" authorId="0" shapeId="0" xr:uid="{00000000-0006-0000-0600-00001A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70" authorId="0" shapeId="0" xr:uid="{00000000-0006-0000-0600-00001B0F0000}">
      <text>
        <r>
          <rPr>
            <sz val="9"/>
            <color indexed="81"/>
            <rFont val="Tahoma"/>
            <family val="2"/>
          </rPr>
          <t>Carga horária que este docente Externo irá ministrar nesta disciplina.</t>
        </r>
      </text>
    </comment>
    <comment ref="B2171" authorId="0" shapeId="0" xr:uid="{00000000-0006-0000-0600-00001C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71" authorId="0" shapeId="0" xr:uid="{00000000-0006-0000-0600-00001D0F0000}">
      <text>
        <r>
          <rPr>
            <sz val="9"/>
            <color indexed="81"/>
            <rFont val="Tahoma"/>
            <family val="2"/>
          </rPr>
          <t>Carga horária que este docente UFPE irá ministrar nesta disciplina.</t>
        </r>
      </text>
    </comment>
    <comment ref="J2171" authorId="0" shapeId="0" xr:uid="{00000000-0006-0000-0600-00001E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71" authorId="0" shapeId="0" xr:uid="{00000000-0006-0000-0600-00001F0F0000}">
      <text>
        <r>
          <rPr>
            <sz val="9"/>
            <color indexed="81"/>
            <rFont val="Tahoma"/>
            <family val="2"/>
          </rPr>
          <t>Carga horária que este docente Externo irá ministrar nesta disciplina.</t>
        </r>
      </text>
    </comment>
    <comment ref="F2176" authorId="0" shapeId="0" xr:uid="{00000000-0006-0000-0600-0000200F0000}">
      <text>
        <r>
          <rPr>
            <b/>
            <sz val="9"/>
            <color indexed="81"/>
            <rFont val="Tahoma"/>
            <family val="2"/>
          </rPr>
          <t>A carga horária da disciplina é a soma das cargas horárias de cada docente desta disciplina</t>
        </r>
      </text>
    </comment>
    <comment ref="F2177" authorId="0" shapeId="0" xr:uid="{00000000-0006-0000-0600-0000210F0000}">
      <text>
        <r>
          <rPr>
            <b/>
            <sz val="9"/>
            <color indexed="81"/>
            <rFont val="Tahoma"/>
            <family val="2"/>
          </rPr>
          <t>Crédito = Carga horária / 15</t>
        </r>
      </text>
    </comment>
    <comment ref="C2180" authorId="0" shapeId="0" xr:uid="{00000000-0006-0000-0600-0000220F0000}">
      <text>
        <r>
          <rPr>
            <sz val="9"/>
            <color indexed="81"/>
            <rFont val="Segoe UI"/>
            <family val="2"/>
          </rPr>
          <t>O 1o mês do curso será considerado como sendo o mês de assinatura do convênio.</t>
        </r>
      </text>
    </comment>
    <comment ref="B2186" authorId="0" shapeId="0" xr:uid="{00000000-0006-0000-0600-000023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86" authorId="0" shapeId="0" xr:uid="{00000000-0006-0000-0600-0000240F0000}">
      <text>
        <r>
          <rPr>
            <sz val="9"/>
            <color indexed="81"/>
            <rFont val="Tahoma"/>
            <family val="2"/>
          </rPr>
          <t>Carga horária que este docente UFPE irá ministrar nesta disciplina.</t>
        </r>
      </text>
    </comment>
    <comment ref="J2186" authorId="0" shapeId="0" xr:uid="{00000000-0006-0000-0600-000025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86" authorId="0" shapeId="0" xr:uid="{00000000-0006-0000-0600-0000260F0000}">
      <text>
        <r>
          <rPr>
            <sz val="9"/>
            <color indexed="81"/>
            <rFont val="Tahoma"/>
            <family val="2"/>
          </rPr>
          <t>Carga horária que este docente Externo irá ministrar nesta disciplina.</t>
        </r>
      </text>
    </comment>
    <comment ref="B2187" authorId="0" shapeId="0" xr:uid="{00000000-0006-0000-0600-000027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87" authorId="0" shapeId="0" xr:uid="{00000000-0006-0000-0600-0000280F0000}">
      <text>
        <r>
          <rPr>
            <sz val="9"/>
            <color indexed="81"/>
            <rFont val="Tahoma"/>
            <family val="2"/>
          </rPr>
          <t>Carga horária que este docente UFPE irá ministrar nesta disciplina.</t>
        </r>
      </text>
    </comment>
    <comment ref="J2187" authorId="0" shapeId="0" xr:uid="{00000000-0006-0000-0600-000029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87" authorId="0" shapeId="0" xr:uid="{00000000-0006-0000-0600-00002A0F0000}">
      <text>
        <r>
          <rPr>
            <sz val="9"/>
            <color indexed="81"/>
            <rFont val="Tahoma"/>
            <family val="2"/>
          </rPr>
          <t>Carga horária que este docente Externo irá ministrar nesta disciplina.</t>
        </r>
      </text>
    </comment>
    <comment ref="B2188" authorId="0" shapeId="0" xr:uid="{00000000-0006-0000-0600-00002B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88" authorId="0" shapeId="0" xr:uid="{00000000-0006-0000-0600-00002C0F0000}">
      <text>
        <r>
          <rPr>
            <sz val="9"/>
            <color indexed="81"/>
            <rFont val="Tahoma"/>
            <family val="2"/>
          </rPr>
          <t>Carga horária que este docente UFPE irá ministrar nesta disciplina.</t>
        </r>
      </text>
    </comment>
    <comment ref="J2188" authorId="0" shapeId="0" xr:uid="{00000000-0006-0000-0600-00002D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88" authorId="0" shapeId="0" xr:uid="{00000000-0006-0000-0600-00002E0F0000}">
      <text>
        <r>
          <rPr>
            <sz val="9"/>
            <color indexed="81"/>
            <rFont val="Tahoma"/>
            <family val="2"/>
          </rPr>
          <t>Carga horária que este docente Externo irá ministrar nesta disciplina.</t>
        </r>
      </text>
    </comment>
    <comment ref="B2189" authorId="0" shapeId="0" xr:uid="{00000000-0006-0000-0600-00002F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89" authorId="0" shapeId="0" xr:uid="{00000000-0006-0000-0600-0000300F0000}">
      <text>
        <r>
          <rPr>
            <sz val="9"/>
            <color indexed="81"/>
            <rFont val="Tahoma"/>
            <family val="2"/>
          </rPr>
          <t>Carga horária que este docente UFPE irá ministrar nesta disciplina.</t>
        </r>
      </text>
    </comment>
    <comment ref="J2189" authorId="0" shapeId="0" xr:uid="{00000000-0006-0000-0600-000031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89" authorId="0" shapeId="0" xr:uid="{00000000-0006-0000-0600-0000320F0000}">
      <text>
        <r>
          <rPr>
            <sz val="9"/>
            <color indexed="81"/>
            <rFont val="Tahoma"/>
            <family val="2"/>
          </rPr>
          <t>Carga horária que este docente Externo irá ministrar nesta disciplina.</t>
        </r>
      </text>
    </comment>
    <comment ref="B2190" authorId="0" shapeId="0" xr:uid="{00000000-0006-0000-0600-000033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0" authorId="0" shapeId="0" xr:uid="{00000000-0006-0000-0600-0000340F0000}">
      <text>
        <r>
          <rPr>
            <sz val="9"/>
            <color indexed="81"/>
            <rFont val="Tahoma"/>
            <family val="2"/>
          </rPr>
          <t>Carga horária que este docente UFPE irá ministrar nesta disciplina.</t>
        </r>
      </text>
    </comment>
    <comment ref="J2190" authorId="0" shapeId="0" xr:uid="{00000000-0006-0000-0600-000035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0" authorId="0" shapeId="0" xr:uid="{00000000-0006-0000-0600-0000360F0000}">
      <text>
        <r>
          <rPr>
            <sz val="9"/>
            <color indexed="81"/>
            <rFont val="Tahoma"/>
            <family val="2"/>
          </rPr>
          <t>Carga horária que este docente Externo irá ministrar nesta disciplina.</t>
        </r>
      </text>
    </comment>
    <comment ref="B2191" authorId="0" shapeId="0" xr:uid="{00000000-0006-0000-0600-000037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1" authorId="0" shapeId="0" xr:uid="{00000000-0006-0000-0600-0000380F0000}">
      <text>
        <r>
          <rPr>
            <sz val="9"/>
            <color indexed="81"/>
            <rFont val="Tahoma"/>
            <family val="2"/>
          </rPr>
          <t>Carga horária que este docente UFPE irá ministrar nesta disciplina.</t>
        </r>
      </text>
    </comment>
    <comment ref="J2191" authorId="0" shapeId="0" xr:uid="{00000000-0006-0000-0600-000039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1" authorId="0" shapeId="0" xr:uid="{00000000-0006-0000-0600-00003A0F0000}">
      <text>
        <r>
          <rPr>
            <sz val="9"/>
            <color indexed="81"/>
            <rFont val="Tahoma"/>
            <family val="2"/>
          </rPr>
          <t>Carga horária que este docente Externo irá ministrar nesta disciplina.</t>
        </r>
      </text>
    </comment>
    <comment ref="B2192" authorId="0" shapeId="0" xr:uid="{00000000-0006-0000-0600-00003B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2" authorId="0" shapeId="0" xr:uid="{00000000-0006-0000-0600-00003C0F0000}">
      <text>
        <r>
          <rPr>
            <sz val="9"/>
            <color indexed="81"/>
            <rFont val="Tahoma"/>
            <family val="2"/>
          </rPr>
          <t>Carga horária que este docente UFPE irá ministrar nesta disciplina.</t>
        </r>
      </text>
    </comment>
    <comment ref="J2192" authorId="0" shapeId="0" xr:uid="{00000000-0006-0000-0600-00003D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2" authorId="0" shapeId="0" xr:uid="{00000000-0006-0000-0600-00003E0F0000}">
      <text>
        <r>
          <rPr>
            <sz val="9"/>
            <color indexed="81"/>
            <rFont val="Tahoma"/>
            <family val="2"/>
          </rPr>
          <t>Carga horária que este docente Externo irá ministrar nesta disciplina.</t>
        </r>
      </text>
    </comment>
    <comment ref="B2193" authorId="0" shapeId="0" xr:uid="{00000000-0006-0000-0600-00003F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3" authorId="0" shapeId="0" xr:uid="{00000000-0006-0000-0600-0000400F0000}">
      <text>
        <r>
          <rPr>
            <sz val="9"/>
            <color indexed="81"/>
            <rFont val="Tahoma"/>
            <family val="2"/>
          </rPr>
          <t>Carga horária que este docente UFPE irá ministrar nesta disciplina.</t>
        </r>
      </text>
    </comment>
    <comment ref="J2193" authorId="0" shapeId="0" xr:uid="{00000000-0006-0000-0600-000041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3" authorId="0" shapeId="0" xr:uid="{00000000-0006-0000-0600-0000420F0000}">
      <text>
        <r>
          <rPr>
            <sz val="9"/>
            <color indexed="81"/>
            <rFont val="Tahoma"/>
            <family val="2"/>
          </rPr>
          <t>Carga horária que este docente Externo irá ministrar nesta disciplina.</t>
        </r>
      </text>
    </comment>
    <comment ref="B2194" authorId="0" shapeId="0" xr:uid="{00000000-0006-0000-0600-000043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4" authorId="0" shapeId="0" xr:uid="{00000000-0006-0000-0600-0000440F0000}">
      <text>
        <r>
          <rPr>
            <sz val="9"/>
            <color indexed="81"/>
            <rFont val="Tahoma"/>
            <family val="2"/>
          </rPr>
          <t>Carga horária que este docente UFPE irá ministrar nesta disciplina.</t>
        </r>
      </text>
    </comment>
    <comment ref="J2194" authorId="0" shapeId="0" xr:uid="{00000000-0006-0000-0600-000045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4" authorId="0" shapeId="0" xr:uid="{00000000-0006-0000-0600-0000460F0000}">
      <text>
        <r>
          <rPr>
            <sz val="9"/>
            <color indexed="81"/>
            <rFont val="Tahoma"/>
            <family val="2"/>
          </rPr>
          <t>Carga horária que este docente Externo irá ministrar nesta disciplina.</t>
        </r>
      </text>
    </comment>
    <comment ref="B2195" authorId="0" shapeId="0" xr:uid="{00000000-0006-0000-0600-000047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195" authorId="0" shapeId="0" xr:uid="{00000000-0006-0000-0600-0000480F0000}">
      <text>
        <r>
          <rPr>
            <sz val="9"/>
            <color indexed="81"/>
            <rFont val="Tahoma"/>
            <family val="2"/>
          </rPr>
          <t>Carga horária que este docente UFPE irá ministrar nesta disciplina.</t>
        </r>
      </text>
    </comment>
    <comment ref="J2195" authorId="0" shapeId="0" xr:uid="{00000000-0006-0000-0600-000049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195" authorId="0" shapeId="0" xr:uid="{00000000-0006-0000-0600-00004A0F0000}">
      <text>
        <r>
          <rPr>
            <sz val="9"/>
            <color indexed="81"/>
            <rFont val="Tahoma"/>
            <family val="2"/>
          </rPr>
          <t>Carga horária que este docente Externo irá ministrar nesta disciplina.</t>
        </r>
      </text>
    </comment>
    <comment ref="F2200" authorId="0" shapeId="0" xr:uid="{00000000-0006-0000-0600-00004B0F0000}">
      <text>
        <r>
          <rPr>
            <b/>
            <sz val="9"/>
            <color indexed="81"/>
            <rFont val="Tahoma"/>
            <family val="2"/>
          </rPr>
          <t>A carga horária da disciplina é a soma das cargas horárias de cada docente desta disciplina</t>
        </r>
      </text>
    </comment>
    <comment ref="F2201" authorId="0" shapeId="0" xr:uid="{00000000-0006-0000-0600-00004C0F0000}">
      <text>
        <r>
          <rPr>
            <b/>
            <sz val="9"/>
            <color indexed="81"/>
            <rFont val="Tahoma"/>
            <family val="2"/>
          </rPr>
          <t>Crédito = Carga horária / 15</t>
        </r>
      </text>
    </comment>
    <comment ref="C2204" authorId="0" shapeId="0" xr:uid="{00000000-0006-0000-0600-00004D0F0000}">
      <text>
        <r>
          <rPr>
            <sz val="9"/>
            <color indexed="81"/>
            <rFont val="Segoe UI"/>
            <family val="2"/>
          </rPr>
          <t>O 1o mês do curso será considerado como sendo o mês de assinatura do convênio.</t>
        </r>
      </text>
    </comment>
    <comment ref="B2210" authorId="0" shapeId="0" xr:uid="{00000000-0006-0000-0600-00004E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0" authorId="0" shapeId="0" xr:uid="{00000000-0006-0000-0600-00004F0F0000}">
      <text>
        <r>
          <rPr>
            <sz val="9"/>
            <color indexed="81"/>
            <rFont val="Tahoma"/>
            <family val="2"/>
          </rPr>
          <t>Carga horária que este docente UFPE irá ministrar nesta disciplina.</t>
        </r>
      </text>
    </comment>
    <comment ref="J2210" authorId="0" shapeId="0" xr:uid="{00000000-0006-0000-0600-000050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0" authorId="0" shapeId="0" xr:uid="{00000000-0006-0000-0600-0000510F0000}">
      <text>
        <r>
          <rPr>
            <sz val="9"/>
            <color indexed="81"/>
            <rFont val="Tahoma"/>
            <family val="2"/>
          </rPr>
          <t>Carga horária que este docente Externo irá ministrar nesta disciplina.</t>
        </r>
      </text>
    </comment>
    <comment ref="B2211" authorId="0" shapeId="0" xr:uid="{00000000-0006-0000-0600-000052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1" authorId="0" shapeId="0" xr:uid="{00000000-0006-0000-0600-0000530F0000}">
      <text>
        <r>
          <rPr>
            <sz val="9"/>
            <color indexed="81"/>
            <rFont val="Tahoma"/>
            <family val="2"/>
          </rPr>
          <t>Carga horária que este docente UFPE irá ministrar nesta disciplina.</t>
        </r>
      </text>
    </comment>
    <comment ref="J2211" authorId="0" shapeId="0" xr:uid="{00000000-0006-0000-0600-000054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1" authorId="0" shapeId="0" xr:uid="{00000000-0006-0000-0600-0000550F0000}">
      <text>
        <r>
          <rPr>
            <sz val="9"/>
            <color indexed="81"/>
            <rFont val="Tahoma"/>
            <family val="2"/>
          </rPr>
          <t>Carga horária que este docente Externo irá ministrar nesta disciplina.</t>
        </r>
      </text>
    </comment>
    <comment ref="B2212" authorId="0" shapeId="0" xr:uid="{00000000-0006-0000-0600-000056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2" authorId="0" shapeId="0" xr:uid="{00000000-0006-0000-0600-0000570F0000}">
      <text>
        <r>
          <rPr>
            <sz val="9"/>
            <color indexed="81"/>
            <rFont val="Tahoma"/>
            <family val="2"/>
          </rPr>
          <t>Carga horária que este docente UFPE irá ministrar nesta disciplina.</t>
        </r>
      </text>
    </comment>
    <comment ref="J2212" authorId="0" shapeId="0" xr:uid="{00000000-0006-0000-0600-000058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2" authorId="0" shapeId="0" xr:uid="{00000000-0006-0000-0600-0000590F0000}">
      <text>
        <r>
          <rPr>
            <sz val="9"/>
            <color indexed="81"/>
            <rFont val="Tahoma"/>
            <family val="2"/>
          </rPr>
          <t>Carga horária que este docente Externo irá ministrar nesta disciplina.</t>
        </r>
      </text>
    </comment>
    <comment ref="B2213" authorId="0" shapeId="0" xr:uid="{00000000-0006-0000-0600-00005A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3" authorId="0" shapeId="0" xr:uid="{00000000-0006-0000-0600-00005B0F0000}">
      <text>
        <r>
          <rPr>
            <sz val="9"/>
            <color indexed="81"/>
            <rFont val="Tahoma"/>
            <family val="2"/>
          </rPr>
          <t>Carga horária que este docente UFPE irá ministrar nesta disciplina.</t>
        </r>
      </text>
    </comment>
    <comment ref="J2213" authorId="0" shapeId="0" xr:uid="{00000000-0006-0000-0600-00005C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3" authorId="0" shapeId="0" xr:uid="{00000000-0006-0000-0600-00005D0F0000}">
      <text>
        <r>
          <rPr>
            <sz val="9"/>
            <color indexed="81"/>
            <rFont val="Tahoma"/>
            <family val="2"/>
          </rPr>
          <t>Carga horária que este docente Externo irá ministrar nesta disciplina.</t>
        </r>
      </text>
    </comment>
    <comment ref="B2214" authorId="0" shapeId="0" xr:uid="{00000000-0006-0000-0600-00005E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4" authorId="0" shapeId="0" xr:uid="{00000000-0006-0000-0600-00005F0F0000}">
      <text>
        <r>
          <rPr>
            <sz val="9"/>
            <color indexed="81"/>
            <rFont val="Tahoma"/>
            <family val="2"/>
          </rPr>
          <t>Carga horária que este docente UFPE irá ministrar nesta disciplina.</t>
        </r>
      </text>
    </comment>
    <comment ref="J2214" authorId="0" shapeId="0" xr:uid="{00000000-0006-0000-0600-000060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4" authorId="0" shapeId="0" xr:uid="{00000000-0006-0000-0600-0000610F0000}">
      <text>
        <r>
          <rPr>
            <sz val="9"/>
            <color indexed="81"/>
            <rFont val="Tahoma"/>
            <family val="2"/>
          </rPr>
          <t>Carga horária que este docente Externo irá ministrar nesta disciplina.</t>
        </r>
      </text>
    </comment>
    <comment ref="B2215" authorId="0" shapeId="0" xr:uid="{00000000-0006-0000-0600-000062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5" authorId="0" shapeId="0" xr:uid="{00000000-0006-0000-0600-0000630F0000}">
      <text>
        <r>
          <rPr>
            <sz val="9"/>
            <color indexed="81"/>
            <rFont val="Tahoma"/>
            <family val="2"/>
          </rPr>
          <t>Carga horária que este docente UFPE irá ministrar nesta disciplina.</t>
        </r>
      </text>
    </comment>
    <comment ref="J2215" authorId="0" shapeId="0" xr:uid="{00000000-0006-0000-0600-000064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5" authorId="0" shapeId="0" xr:uid="{00000000-0006-0000-0600-0000650F0000}">
      <text>
        <r>
          <rPr>
            <sz val="9"/>
            <color indexed="81"/>
            <rFont val="Tahoma"/>
            <family val="2"/>
          </rPr>
          <t>Carga horária que este docente Externo irá ministrar nesta disciplina.</t>
        </r>
      </text>
    </comment>
    <comment ref="B2216" authorId="0" shapeId="0" xr:uid="{00000000-0006-0000-0600-000066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6" authorId="0" shapeId="0" xr:uid="{00000000-0006-0000-0600-0000670F0000}">
      <text>
        <r>
          <rPr>
            <sz val="9"/>
            <color indexed="81"/>
            <rFont val="Tahoma"/>
            <family val="2"/>
          </rPr>
          <t>Carga horária que este docente UFPE irá ministrar nesta disciplina.</t>
        </r>
      </text>
    </comment>
    <comment ref="J2216" authorId="0" shapeId="0" xr:uid="{00000000-0006-0000-0600-000068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6" authorId="0" shapeId="0" xr:uid="{00000000-0006-0000-0600-0000690F0000}">
      <text>
        <r>
          <rPr>
            <sz val="9"/>
            <color indexed="81"/>
            <rFont val="Tahoma"/>
            <family val="2"/>
          </rPr>
          <t>Carga horária que este docente Externo irá ministrar nesta disciplina.</t>
        </r>
      </text>
    </comment>
    <comment ref="B2217" authorId="0" shapeId="0" xr:uid="{00000000-0006-0000-0600-00006A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7" authorId="0" shapeId="0" xr:uid="{00000000-0006-0000-0600-00006B0F0000}">
      <text>
        <r>
          <rPr>
            <sz val="9"/>
            <color indexed="81"/>
            <rFont val="Tahoma"/>
            <family val="2"/>
          </rPr>
          <t>Carga horária que este docente UFPE irá ministrar nesta disciplina.</t>
        </r>
      </text>
    </comment>
    <comment ref="J2217" authorId="0" shapeId="0" xr:uid="{00000000-0006-0000-0600-00006C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7" authorId="0" shapeId="0" xr:uid="{00000000-0006-0000-0600-00006D0F0000}">
      <text>
        <r>
          <rPr>
            <sz val="9"/>
            <color indexed="81"/>
            <rFont val="Tahoma"/>
            <family val="2"/>
          </rPr>
          <t>Carga horária que este docente Externo irá ministrar nesta disciplina.</t>
        </r>
      </text>
    </comment>
    <comment ref="B2218" authorId="0" shapeId="0" xr:uid="{00000000-0006-0000-0600-00006E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8" authorId="0" shapeId="0" xr:uid="{00000000-0006-0000-0600-00006F0F0000}">
      <text>
        <r>
          <rPr>
            <sz val="9"/>
            <color indexed="81"/>
            <rFont val="Tahoma"/>
            <family val="2"/>
          </rPr>
          <t>Carga horária que este docente UFPE irá ministrar nesta disciplina.</t>
        </r>
      </text>
    </comment>
    <comment ref="J2218" authorId="0" shapeId="0" xr:uid="{00000000-0006-0000-0600-000070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8" authorId="0" shapeId="0" xr:uid="{00000000-0006-0000-0600-0000710F0000}">
      <text>
        <r>
          <rPr>
            <sz val="9"/>
            <color indexed="81"/>
            <rFont val="Tahoma"/>
            <family val="2"/>
          </rPr>
          <t>Carga horária que este docente Externo irá ministrar nesta disciplina.</t>
        </r>
      </text>
    </comment>
    <comment ref="B2219" authorId="0" shapeId="0" xr:uid="{00000000-0006-0000-0600-000072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19" authorId="0" shapeId="0" xr:uid="{00000000-0006-0000-0600-0000730F0000}">
      <text>
        <r>
          <rPr>
            <sz val="9"/>
            <color indexed="81"/>
            <rFont val="Tahoma"/>
            <family val="2"/>
          </rPr>
          <t>Carga horária que este docente UFPE irá ministrar nesta disciplina.</t>
        </r>
      </text>
    </comment>
    <comment ref="J2219" authorId="0" shapeId="0" xr:uid="{00000000-0006-0000-0600-000074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19" authorId="0" shapeId="0" xr:uid="{00000000-0006-0000-0600-0000750F0000}">
      <text>
        <r>
          <rPr>
            <sz val="9"/>
            <color indexed="81"/>
            <rFont val="Tahoma"/>
            <family val="2"/>
          </rPr>
          <t>Carga horária que este docente Externo irá ministrar nesta disciplina.</t>
        </r>
      </text>
    </comment>
    <comment ref="F2224" authorId="0" shapeId="0" xr:uid="{00000000-0006-0000-0600-0000760F0000}">
      <text>
        <r>
          <rPr>
            <b/>
            <sz val="9"/>
            <color indexed="81"/>
            <rFont val="Tahoma"/>
            <family val="2"/>
          </rPr>
          <t>A carga horária da disciplina é a soma das cargas horárias de cada docente desta disciplina</t>
        </r>
      </text>
    </comment>
    <comment ref="F2225" authorId="0" shapeId="0" xr:uid="{00000000-0006-0000-0600-0000770F0000}">
      <text>
        <r>
          <rPr>
            <b/>
            <sz val="9"/>
            <color indexed="81"/>
            <rFont val="Tahoma"/>
            <family val="2"/>
          </rPr>
          <t>Crédito = Carga horária / 15</t>
        </r>
      </text>
    </comment>
    <comment ref="C2228" authorId="0" shapeId="0" xr:uid="{00000000-0006-0000-0600-0000780F0000}">
      <text>
        <r>
          <rPr>
            <sz val="9"/>
            <color indexed="81"/>
            <rFont val="Segoe UI"/>
            <family val="2"/>
          </rPr>
          <t>O 1o mês do curso será considerado como sendo o mês de assinatura do convênio.</t>
        </r>
      </text>
    </comment>
    <comment ref="B2234" authorId="0" shapeId="0" xr:uid="{00000000-0006-0000-0600-000079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4" authorId="0" shapeId="0" xr:uid="{00000000-0006-0000-0600-00007A0F0000}">
      <text>
        <r>
          <rPr>
            <sz val="9"/>
            <color indexed="81"/>
            <rFont val="Tahoma"/>
            <family val="2"/>
          </rPr>
          <t>Carga horária que este docente UFPE irá ministrar nesta disciplina.</t>
        </r>
      </text>
    </comment>
    <comment ref="J2234" authorId="0" shapeId="0" xr:uid="{00000000-0006-0000-0600-00007B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4" authorId="0" shapeId="0" xr:uid="{00000000-0006-0000-0600-00007C0F0000}">
      <text>
        <r>
          <rPr>
            <sz val="9"/>
            <color indexed="81"/>
            <rFont val="Tahoma"/>
            <family val="2"/>
          </rPr>
          <t>Carga horária que este docente Externo irá ministrar nesta disciplina.</t>
        </r>
      </text>
    </comment>
    <comment ref="B2235" authorId="0" shapeId="0" xr:uid="{00000000-0006-0000-0600-00007D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5" authorId="0" shapeId="0" xr:uid="{00000000-0006-0000-0600-00007E0F0000}">
      <text>
        <r>
          <rPr>
            <sz val="9"/>
            <color indexed="81"/>
            <rFont val="Tahoma"/>
            <family val="2"/>
          </rPr>
          <t>Carga horária que este docente UFPE irá ministrar nesta disciplina.</t>
        </r>
      </text>
    </comment>
    <comment ref="J2235" authorId="0" shapeId="0" xr:uid="{00000000-0006-0000-0600-00007F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5" authorId="0" shapeId="0" xr:uid="{00000000-0006-0000-0600-0000800F0000}">
      <text>
        <r>
          <rPr>
            <sz val="9"/>
            <color indexed="81"/>
            <rFont val="Tahoma"/>
            <family val="2"/>
          </rPr>
          <t>Carga horária que este docente Externo irá ministrar nesta disciplina.</t>
        </r>
      </text>
    </comment>
    <comment ref="B2236" authorId="0" shapeId="0" xr:uid="{00000000-0006-0000-0600-000081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6" authorId="0" shapeId="0" xr:uid="{00000000-0006-0000-0600-0000820F0000}">
      <text>
        <r>
          <rPr>
            <sz val="9"/>
            <color indexed="81"/>
            <rFont val="Tahoma"/>
            <family val="2"/>
          </rPr>
          <t>Carga horária que este docente UFPE irá ministrar nesta disciplina.</t>
        </r>
      </text>
    </comment>
    <comment ref="J2236" authorId="0" shapeId="0" xr:uid="{00000000-0006-0000-0600-000083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6" authorId="0" shapeId="0" xr:uid="{00000000-0006-0000-0600-0000840F0000}">
      <text>
        <r>
          <rPr>
            <sz val="9"/>
            <color indexed="81"/>
            <rFont val="Tahoma"/>
            <family val="2"/>
          </rPr>
          <t>Carga horária que este docente Externo irá ministrar nesta disciplina.</t>
        </r>
      </text>
    </comment>
    <comment ref="B2237" authorId="0" shapeId="0" xr:uid="{00000000-0006-0000-0600-000085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7" authorId="0" shapeId="0" xr:uid="{00000000-0006-0000-0600-0000860F0000}">
      <text>
        <r>
          <rPr>
            <sz val="9"/>
            <color indexed="81"/>
            <rFont val="Tahoma"/>
            <family val="2"/>
          </rPr>
          <t>Carga horária que este docente UFPE irá ministrar nesta disciplina.</t>
        </r>
      </text>
    </comment>
    <comment ref="J2237" authorId="0" shapeId="0" xr:uid="{00000000-0006-0000-0600-000087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7" authorId="0" shapeId="0" xr:uid="{00000000-0006-0000-0600-0000880F0000}">
      <text>
        <r>
          <rPr>
            <sz val="9"/>
            <color indexed="81"/>
            <rFont val="Tahoma"/>
            <family val="2"/>
          </rPr>
          <t>Carga horária que este docente Externo irá ministrar nesta disciplina.</t>
        </r>
      </text>
    </comment>
    <comment ref="B2238" authorId="0" shapeId="0" xr:uid="{00000000-0006-0000-0600-000089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8" authorId="0" shapeId="0" xr:uid="{00000000-0006-0000-0600-00008A0F0000}">
      <text>
        <r>
          <rPr>
            <sz val="9"/>
            <color indexed="81"/>
            <rFont val="Tahoma"/>
            <family val="2"/>
          </rPr>
          <t>Carga horária que este docente UFPE irá ministrar nesta disciplina.</t>
        </r>
      </text>
    </comment>
    <comment ref="J2238" authorId="0" shapeId="0" xr:uid="{00000000-0006-0000-0600-00008B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8" authorId="0" shapeId="0" xr:uid="{00000000-0006-0000-0600-00008C0F0000}">
      <text>
        <r>
          <rPr>
            <sz val="9"/>
            <color indexed="81"/>
            <rFont val="Tahoma"/>
            <family val="2"/>
          </rPr>
          <t>Carga horária que este docente Externo irá ministrar nesta disciplina.</t>
        </r>
      </text>
    </comment>
    <comment ref="B2239" authorId="0" shapeId="0" xr:uid="{00000000-0006-0000-0600-00008D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39" authorId="0" shapeId="0" xr:uid="{00000000-0006-0000-0600-00008E0F0000}">
      <text>
        <r>
          <rPr>
            <sz val="9"/>
            <color indexed="81"/>
            <rFont val="Tahoma"/>
            <family val="2"/>
          </rPr>
          <t>Carga horária que este docente UFPE irá ministrar nesta disciplina.</t>
        </r>
      </text>
    </comment>
    <comment ref="J2239" authorId="0" shapeId="0" xr:uid="{00000000-0006-0000-0600-00008F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39" authorId="0" shapeId="0" xr:uid="{00000000-0006-0000-0600-0000900F0000}">
      <text>
        <r>
          <rPr>
            <sz val="9"/>
            <color indexed="81"/>
            <rFont val="Tahoma"/>
            <family val="2"/>
          </rPr>
          <t>Carga horária que este docente Externo irá ministrar nesta disciplina.</t>
        </r>
      </text>
    </comment>
    <comment ref="B2240" authorId="0" shapeId="0" xr:uid="{00000000-0006-0000-0600-000091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40" authorId="0" shapeId="0" xr:uid="{00000000-0006-0000-0600-0000920F0000}">
      <text>
        <r>
          <rPr>
            <sz val="9"/>
            <color indexed="81"/>
            <rFont val="Tahoma"/>
            <family val="2"/>
          </rPr>
          <t>Carga horária que este docente UFPE irá ministrar nesta disciplina.</t>
        </r>
      </text>
    </comment>
    <comment ref="J2240" authorId="0" shapeId="0" xr:uid="{00000000-0006-0000-0600-000093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40" authorId="0" shapeId="0" xr:uid="{00000000-0006-0000-0600-0000940F0000}">
      <text>
        <r>
          <rPr>
            <sz val="9"/>
            <color indexed="81"/>
            <rFont val="Tahoma"/>
            <family val="2"/>
          </rPr>
          <t>Carga horária que este docente Externo irá ministrar nesta disciplina.</t>
        </r>
      </text>
    </comment>
    <comment ref="B2241" authorId="0" shapeId="0" xr:uid="{00000000-0006-0000-0600-000095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41" authorId="0" shapeId="0" xr:uid="{00000000-0006-0000-0600-0000960F0000}">
      <text>
        <r>
          <rPr>
            <sz val="9"/>
            <color indexed="81"/>
            <rFont val="Tahoma"/>
            <family val="2"/>
          </rPr>
          <t>Carga horária que este docente UFPE irá ministrar nesta disciplina.</t>
        </r>
      </text>
    </comment>
    <comment ref="J2241" authorId="0" shapeId="0" xr:uid="{00000000-0006-0000-0600-000097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41" authorId="0" shapeId="0" xr:uid="{00000000-0006-0000-0600-0000980F0000}">
      <text>
        <r>
          <rPr>
            <sz val="9"/>
            <color indexed="81"/>
            <rFont val="Tahoma"/>
            <family val="2"/>
          </rPr>
          <t>Carga horária que este docente Externo irá ministrar nesta disciplina.</t>
        </r>
      </text>
    </comment>
    <comment ref="B2242" authorId="0" shapeId="0" xr:uid="{00000000-0006-0000-0600-000099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42" authorId="0" shapeId="0" xr:uid="{00000000-0006-0000-0600-00009A0F0000}">
      <text>
        <r>
          <rPr>
            <sz val="9"/>
            <color indexed="81"/>
            <rFont val="Tahoma"/>
            <family val="2"/>
          </rPr>
          <t>Carga horária que este docente UFPE irá ministrar nesta disciplina.</t>
        </r>
      </text>
    </comment>
    <comment ref="J2242" authorId="0" shapeId="0" xr:uid="{00000000-0006-0000-0600-00009B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42" authorId="0" shapeId="0" xr:uid="{00000000-0006-0000-0600-00009C0F0000}">
      <text>
        <r>
          <rPr>
            <sz val="9"/>
            <color indexed="81"/>
            <rFont val="Tahoma"/>
            <family val="2"/>
          </rPr>
          <t>Carga horária que este docente Externo irá ministrar nesta disciplina.</t>
        </r>
      </text>
    </comment>
    <comment ref="B2243" authorId="0" shapeId="0" xr:uid="{00000000-0006-0000-0600-00009D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43" authorId="0" shapeId="0" xr:uid="{00000000-0006-0000-0600-00009E0F0000}">
      <text>
        <r>
          <rPr>
            <sz val="9"/>
            <color indexed="81"/>
            <rFont val="Tahoma"/>
            <family val="2"/>
          </rPr>
          <t>Carga horária que este docente UFPE irá ministrar nesta disciplina.</t>
        </r>
      </text>
    </comment>
    <comment ref="J2243" authorId="0" shapeId="0" xr:uid="{00000000-0006-0000-0600-00009F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43" authorId="0" shapeId="0" xr:uid="{00000000-0006-0000-0600-0000A00F0000}">
      <text>
        <r>
          <rPr>
            <sz val="9"/>
            <color indexed="81"/>
            <rFont val="Tahoma"/>
            <family val="2"/>
          </rPr>
          <t>Carga horária que este docente Externo irá ministrar nesta disciplina.</t>
        </r>
      </text>
    </comment>
    <comment ref="F2248" authorId="0" shapeId="0" xr:uid="{00000000-0006-0000-0600-0000A10F0000}">
      <text>
        <r>
          <rPr>
            <b/>
            <sz val="9"/>
            <color indexed="81"/>
            <rFont val="Tahoma"/>
            <family val="2"/>
          </rPr>
          <t>A carga horária da disciplina é a soma das cargas horárias de cada docente desta disciplina</t>
        </r>
      </text>
    </comment>
    <comment ref="F2249" authorId="0" shapeId="0" xr:uid="{00000000-0006-0000-0600-0000A20F0000}">
      <text>
        <r>
          <rPr>
            <b/>
            <sz val="9"/>
            <color indexed="81"/>
            <rFont val="Tahoma"/>
            <family val="2"/>
          </rPr>
          <t>Crédito = Carga horária / 15</t>
        </r>
      </text>
    </comment>
    <comment ref="C2252" authorId="0" shapeId="0" xr:uid="{00000000-0006-0000-0600-0000A30F0000}">
      <text>
        <r>
          <rPr>
            <sz val="9"/>
            <color indexed="81"/>
            <rFont val="Segoe UI"/>
            <family val="2"/>
          </rPr>
          <t>O 1o mês do curso será considerado como sendo o mês de assinatura do convênio.</t>
        </r>
      </text>
    </comment>
    <comment ref="B2258" authorId="0" shapeId="0" xr:uid="{00000000-0006-0000-0600-0000A4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58" authorId="0" shapeId="0" xr:uid="{00000000-0006-0000-0600-0000A50F0000}">
      <text>
        <r>
          <rPr>
            <sz val="9"/>
            <color indexed="81"/>
            <rFont val="Tahoma"/>
            <family val="2"/>
          </rPr>
          <t>Carga horária que este docente UFPE irá ministrar nesta disciplina.</t>
        </r>
      </text>
    </comment>
    <comment ref="J2258" authorId="0" shapeId="0" xr:uid="{00000000-0006-0000-0600-0000A6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58" authorId="0" shapeId="0" xr:uid="{00000000-0006-0000-0600-0000A70F0000}">
      <text>
        <r>
          <rPr>
            <sz val="9"/>
            <color indexed="81"/>
            <rFont val="Tahoma"/>
            <family val="2"/>
          </rPr>
          <t>Carga horária que este docente Externo irá ministrar nesta disciplina.</t>
        </r>
      </text>
    </comment>
    <comment ref="B2259" authorId="0" shapeId="0" xr:uid="{00000000-0006-0000-0600-0000A8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59" authorId="0" shapeId="0" xr:uid="{00000000-0006-0000-0600-0000A90F0000}">
      <text>
        <r>
          <rPr>
            <sz val="9"/>
            <color indexed="81"/>
            <rFont val="Tahoma"/>
            <family val="2"/>
          </rPr>
          <t>Carga horária que este docente UFPE irá ministrar nesta disciplina.</t>
        </r>
      </text>
    </comment>
    <comment ref="J2259" authorId="0" shapeId="0" xr:uid="{00000000-0006-0000-0600-0000AA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59" authorId="0" shapeId="0" xr:uid="{00000000-0006-0000-0600-0000AB0F0000}">
      <text>
        <r>
          <rPr>
            <sz val="9"/>
            <color indexed="81"/>
            <rFont val="Tahoma"/>
            <family val="2"/>
          </rPr>
          <t>Carga horária que este docente Externo irá ministrar nesta disciplina.</t>
        </r>
      </text>
    </comment>
    <comment ref="B2260" authorId="0" shapeId="0" xr:uid="{00000000-0006-0000-0600-0000AC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0" authorId="0" shapeId="0" xr:uid="{00000000-0006-0000-0600-0000AD0F0000}">
      <text>
        <r>
          <rPr>
            <sz val="9"/>
            <color indexed="81"/>
            <rFont val="Tahoma"/>
            <family val="2"/>
          </rPr>
          <t>Carga horária que este docente UFPE irá ministrar nesta disciplina.</t>
        </r>
      </text>
    </comment>
    <comment ref="J2260" authorId="0" shapeId="0" xr:uid="{00000000-0006-0000-0600-0000AE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0" authorId="0" shapeId="0" xr:uid="{00000000-0006-0000-0600-0000AF0F0000}">
      <text>
        <r>
          <rPr>
            <sz val="9"/>
            <color indexed="81"/>
            <rFont val="Tahoma"/>
            <family val="2"/>
          </rPr>
          <t>Carga horária que este docente Externo irá ministrar nesta disciplina.</t>
        </r>
      </text>
    </comment>
    <comment ref="B2261" authorId="0" shapeId="0" xr:uid="{00000000-0006-0000-0600-0000B0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1" authorId="0" shapeId="0" xr:uid="{00000000-0006-0000-0600-0000B10F0000}">
      <text>
        <r>
          <rPr>
            <sz val="9"/>
            <color indexed="81"/>
            <rFont val="Tahoma"/>
            <family val="2"/>
          </rPr>
          <t>Carga horária que este docente UFPE irá ministrar nesta disciplina.</t>
        </r>
      </text>
    </comment>
    <comment ref="J2261" authorId="0" shapeId="0" xr:uid="{00000000-0006-0000-0600-0000B2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1" authorId="0" shapeId="0" xr:uid="{00000000-0006-0000-0600-0000B30F0000}">
      <text>
        <r>
          <rPr>
            <sz val="9"/>
            <color indexed="81"/>
            <rFont val="Tahoma"/>
            <family val="2"/>
          </rPr>
          <t>Carga horária que este docente Externo irá ministrar nesta disciplina.</t>
        </r>
      </text>
    </comment>
    <comment ref="B2262" authorId="0" shapeId="0" xr:uid="{00000000-0006-0000-0600-0000B4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2" authorId="0" shapeId="0" xr:uid="{00000000-0006-0000-0600-0000B50F0000}">
      <text>
        <r>
          <rPr>
            <sz val="9"/>
            <color indexed="81"/>
            <rFont val="Tahoma"/>
            <family val="2"/>
          </rPr>
          <t>Carga horária que este docente UFPE irá ministrar nesta disciplina.</t>
        </r>
      </text>
    </comment>
    <comment ref="J2262" authorId="0" shapeId="0" xr:uid="{00000000-0006-0000-0600-0000B6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2" authorId="0" shapeId="0" xr:uid="{00000000-0006-0000-0600-0000B70F0000}">
      <text>
        <r>
          <rPr>
            <sz val="9"/>
            <color indexed="81"/>
            <rFont val="Tahoma"/>
            <family val="2"/>
          </rPr>
          <t>Carga horária que este docente Externo irá ministrar nesta disciplina.</t>
        </r>
      </text>
    </comment>
    <comment ref="B2263" authorId="0" shapeId="0" xr:uid="{00000000-0006-0000-0600-0000B8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3" authorId="0" shapeId="0" xr:uid="{00000000-0006-0000-0600-0000B90F0000}">
      <text>
        <r>
          <rPr>
            <sz val="9"/>
            <color indexed="81"/>
            <rFont val="Tahoma"/>
            <family val="2"/>
          </rPr>
          <t>Carga horária que este docente UFPE irá ministrar nesta disciplina.</t>
        </r>
      </text>
    </comment>
    <comment ref="J2263" authorId="0" shapeId="0" xr:uid="{00000000-0006-0000-0600-0000BA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3" authorId="0" shapeId="0" xr:uid="{00000000-0006-0000-0600-0000BB0F0000}">
      <text>
        <r>
          <rPr>
            <sz val="9"/>
            <color indexed="81"/>
            <rFont val="Tahoma"/>
            <family val="2"/>
          </rPr>
          <t>Carga horária que este docente Externo irá ministrar nesta disciplina.</t>
        </r>
      </text>
    </comment>
    <comment ref="B2264" authorId="0" shapeId="0" xr:uid="{00000000-0006-0000-0600-0000BC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4" authorId="0" shapeId="0" xr:uid="{00000000-0006-0000-0600-0000BD0F0000}">
      <text>
        <r>
          <rPr>
            <sz val="9"/>
            <color indexed="81"/>
            <rFont val="Tahoma"/>
            <family val="2"/>
          </rPr>
          <t>Carga horária que este docente UFPE irá ministrar nesta disciplina.</t>
        </r>
      </text>
    </comment>
    <comment ref="J2264" authorId="0" shapeId="0" xr:uid="{00000000-0006-0000-0600-0000BE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4" authorId="0" shapeId="0" xr:uid="{00000000-0006-0000-0600-0000BF0F0000}">
      <text>
        <r>
          <rPr>
            <sz val="9"/>
            <color indexed="81"/>
            <rFont val="Tahoma"/>
            <family val="2"/>
          </rPr>
          <t>Carga horária que este docente Externo irá ministrar nesta disciplina.</t>
        </r>
      </text>
    </comment>
    <comment ref="B2265" authorId="0" shapeId="0" xr:uid="{00000000-0006-0000-0600-0000C0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5" authorId="0" shapeId="0" xr:uid="{00000000-0006-0000-0600-0000C10F0000}">
      <text>
        <r>
          <rPr>
            <sz val="9"/>
            <color indexed="81"/>
            <rFont val="Tahoma"/>
            <family val="2"/>
          </rPr>
          <t>Carga horária que este docente UFPE irá ministrar nesta disciplina.</t>
        </r>
      </text>
    </comment>
    <comment ref="J2265" authorId="0" shapeId="0" xr:uid="{00000000-0006-0000-0600-0000C2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5" authorId="0" shapeId="0" xr:uid="{00000000-0006-0000-0600-0000C30F0000}">
      <text>
        <r>
          <rPr>
            <sz val="9"/>
            <color indexed="81"/>
            <rFont val="Tahoma"/>
            <family val="2"/>
          </rPr>
          <t>Carga horária que este docente Externo irá ministrar nesta disciplina.</t>
        </r>
      </text>
    </comment>
    <comment ref="B2266" authorId="0" shapeId="0" xr:uid="{00000000-0006-0000-0600-0000C4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6" authorId="0" shapeId="0" xr:uid="{00000000-0006-0000-0600-0000C50F0000}">
      <text>
        <r>
          <rPr>
            <sz val="9"/>
            <color indexed="81"/>
            <rFont val="Tahoma"/>
            <family val="2"/>
          </rPr>
          <t>Carga horária que este docente UFPE irá ministrar nesta disciplina.</t>
        </r>
      </text>
    </comment>
    <comment ref="J2266" authorId="0" shapeId="0" xr:uid="{00000000-0006-0000-0600-0000C6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6" authorId="0" shapeId="0" xr:uid="{00000000-0006-0000-0600-0000C70F0000}">
      <text>
        <r>
          <rPr>
            <sz val="9"/>
            <color indexed="81"/>
            <rFont val="Tahoma"/>
            <family val="2"/>
          </rPr>
          <t>Carga horária que este docente Externo irá ministrar nesta disciplina.</t>
        </r>
      </text>
    </comment>
    <comment ref="B2267" authorId="0" shapeId="0" xr:uid="{00000000-0006-0000-0600-0000C8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67" authorId="0" shapeId="0" xr:uid="{00000000-0006-0000-0600-0000C90F0000}">
      <text>
        <r>
          <rPr>
            <sz val="9"/>
            <color indexed="81"/>
            <rFont val="Tahoma"/>
            <family val="2"/>
          </rPr>
          <t>Carga horária que este docente UFPE irá ministrar nesta disciplina.</t>
        </r>
      </text>
    </comment>
    <comment ref="J2267" authorId="0" shapeId="0" xr:uid="{00000000-0006-0000-0600-0000CA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67" authorId="0" shapeId="0" xr:uid="{00000000-0006-0000-0600-0000CB0F0000}">
      <text>
        <r>
          <rPr>
            <sz val="9"/>
            <color indexed="81"/>
            <rFont val="Tahoma"/>
            <family val="2"/>
          </rPr>
          <t>Carga horária que este docente Externo irá ministrar nesta disciplina.</t>
        </r>
      </text>
    </comment>
    <comment ref="F2272" authorId="0" shapeId="0" xr:uid="{00000000-0006-0000-0600-0000CC0F0000}">
      <text>
        <r>
          <rPr>
            <b/>
            <sz val="9"/>
            <color indexed="81"/>
            <rFont val="Tahoma"/>
            <family val="2"/>
          </rPr>
          <t>A carga horária da disciplina é a soma das cargas horárias de cada docente desta disciplina</t>
        </r>
      </text>
    </comment>
    <comment ref="F2273" authorId="0" shapeId="0" xr:uid="{00000000-0006-0000-0600-0000CD0F0000}">
      <text>
        <r>
          <rPr>
            <b/>
            <sz val="9"/>
            <color indexed="81"/>
            <rFont val="Tahoma"/>
            <family val="2"/>
          </rPr>
          <t>Crédito = Carga horária / 15</t>
        </r>
      </text>
    </comment>
    <comment ref="C2276" authorId="0" shapeId="0" xr:uid="{00000000-0006-0000-0600-0000CE0F0000}">
      <text>
        <r>
          <rPr>
            <sz val="9"/>
            <color indexed="81"/>
            <rFont val="Segoe UI"/>
            <family val="2"/>
          </rPr>
          <t>O 1o mês do curso será considerado como sendo o mês de assinatura do convênio.</t>
        </r>
      </text>
    </comment>
    <comment ref="B2282" authorId="0" shapeId="0" xr:uid="{00000000-0006-0000-0600-0000CF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2" authorId="0" shapeId="0" xr:uid="{00000000-0006-0000-0600-0000D00F0000}">
      <text>
        <r>
          <rPr>
            <sz val="9"/>
            <color indexed="81"/>
            <rFont val="Tahoma"/>
            <family val="2"/>
          </rPr>
          <t>Carga horária que este docente UFPE irá ministrar nesta disciplina.</t>
        </r>
      </text>
    </comment>
    <comment ref="J2282" authorId="0" shapeId="0" xr:uid="{00000000-0006-0000-0600-0000D1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2" authorId="0" shapeId="0" xr:uid="{00000000-0006-0000-0600-0000D20F0000}">
      <text>
        <r>
          <rPr>
            <sz val="9"/>
            <color indexed="81"/>
            <rFont val="Tahoma"/>
            <family val="2"/>
          </rPr>
          <t>Carga horária que este docente Externo irá ministrar nesta disciplina.</t>
        </r>
      </text>
    </comment>
    <comment ref="B2283" authorId="0" shapeId="0" xr:uid="{00000000-0006-0000-0600-0000D3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3" authorId="0" shapeId="0" xr:uid="{00000000-0006-0000-0600-0000D40F0000}">
      <text>
        <r>
          <rPr>
            <sz val="9"/>
            <color indexed="81"/>
            <rFont val="Tahoma"/>
            <family val="2"/>
          </rPr>
          <t>Carga horária que este docente UFPE irá ministrar nesta disciplina.</t>
        </r>
      </text>
    </comment>
    <comment ref="J2283" authorId="0" shapeId="0" xr:uid="{00000000-0006-0000-0600-0000D5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3" authorId="0" shapeId="0" xr:uid="{00000000-0006-0000-0600-0000D60F0000}">
      <text>
        <r>
          <rPr>
            <sz val="9"/>
            <color indexed="81"/>
            <rFont val="Tahoma"/>
            <family val="2"/>
          </rPr>
          <t>Carga horária que este docente Externo irá ministrar nesta disciplina.</t>
        </r>
      </text>
    </comment>
    <comment ref="B2284" authorId="0" shapeId="0" xr:uid="{00000000-0006-0000-0600-0000D7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4" authorId="0" shapeId="0" xr:uid="{00000000-0006-0000-0600-0000D80F0000}">
      <text>
        <r>
          <rPr>
            <sz val="9"/>
            <color indexed="81"/>
            <rFont val="Tahoma"/>
            <family val="2"/>
          </rPr>
          <t>Carga horária que este docente UFPE irá ministrar nesta disciplina.</t>
        </r>
      </text>
    </comment>
    <comment ref="J2284" authorId="0" shapeId="0" xr:uid="{00000000-0006-0000-0600-0000D9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4" authorId="0" shapeId="0" xr:uid="{00000000-0006-0000-0600-0000DA0F0000}">
      <text>
        <r>
          <rPr>
            <sz val="9"/>
            <color indexed="81"/>
            <rFont val="Tahoma"/>
            <family val="2"/>
          </rPr>
          <t>Carga horária que este docente Externo irá ministrar nesta disciplina.</t>
        </r>
      </text>
    </comment>
    <comment ref="B2285" authorId="0" shapeId="0" xr:uid="{00000000-0006-0000-0600-0000DB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5" authorId="0" shapeId="0" xr:uid="{00000000-0006-0000-0600-0000DC0F0000}">
      <text>
        <r>
          <rPr>
            <sz val="9"/>
            <color indexed="81"/>
            <rFont val="Tahoma"/>
            <family val="2"/>
          </rPr>
          <t>Carga horária que este docente UFPE irá ministrar nesta disciplina.</t>
        </r>
      </text>
    </comment>
    <comment ref="J2285" authorId="0" shapeId="0" xr:uid="{00000000-0006-0000-0600-0000DD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5" authorId="0" shapeId="0" xr:uid="{00000000-0006-0000-0600-0000DE0F0000}">
      <text>
        <r>
          <rPr>
            <sz val="9"/>
            <color indexed="81"/>
            <rFont val="Tahoma"/>
            <family val="2"/>
          </rPr>
          <t>Carga horária que este docente Externo irá ministrar nesta disciplina.</t>
        </r>
      </text>
    </comment>
    <comment ref="B2286" authorId="0" shapeId="0" xr:uid="{00000000-0006-0000-0600-0000DF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6" authorId="0" shapeId="0" xr:uid="{00000000-0006-0000-0600-0000E00F0000}">
      <text>
        <r>
          <rPr>
            <sz val="9"/>
            <color indexed="81"/>
            <rFont val="Tahoma"/>
            <family val="2"/>
          </rPr>
          <t>Carga horária que este docente UFPE irá ministrar nesta disciplina.</t>
        </r>
      </text>
    </comment>
    <comment ref="J2286" authorId="0" shapeId="0" xr:uid="{00000000-0006-0000-0600-0000E1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6" authorId="0" shapeId="0" xr:uid="{00000000-0006-0000-0600-0000E20F0000}">
      <text>
        <r>
          <rPr>
            <sz val="9"/>
            <color indexed="81"/>
            <rFont val="Tahoma"/>
            <family val="2"/>
          </rPr>
          <t>Carga horária que este docente Externo irá ministrar nesta disciplina.</t>
        </r>
      </text>
    </comment>
    <comment ref="B2287" authorId="0" shapeId="0" xr:uid="{00000000-0006-0000-0600-0000E3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7" authorId="0" shapeId="0" xr:uid="{00000000-0006-0000-0600-0000E40F0000}">
      <text>
        <r>
          <rPr>
            <sz val="9"/>
            <color indexed="81"/>
            <rFont val="Tahoma"/>
            <family val="2"/>
          </rPr>
          <t>Carga horária que este docente UFPE irá ministrar nesta disciplina.</t>
        </r>
      </text>
    </comment>
    <comment ref="J2287" authorId="0" shapeId="0" xr:uid="{00000000-0006-0000-0600-0000E5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7" authorId="0" shapeId="0" xr:uid="{00000000-0006-0000-0600-0000E60F0000}">
      <text>
        <r>
          <rPr>
            <sz val="9"/>
            <color indexed="81"/>
            <rFont val="Tahoma"/>
            <family val="2"/>
          </rPr>
          <t>Carga horária que este docente Externo irá ministrar nesta disciplina.</t>
        </r>
      </text>
    </comment>
    <comment ref="B2288" authorId="0" shapeId="0" xr:uid="{00000000-0006-0000-0600-0000E7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8" authorId="0" shapeId="0" xr:uid="{00000000-0006-0000-0600-0000E80F0000}">
      <text>
        <r>
          <rPr>
            <sz val="9"/>
            <color indexed="81"/>
            <rFont val="Tahoma"/>
            <family val="2"/>
          </rPr>
          <t>Carga horária que este docente UFPE irá ministrar nesta disciplina.</t>
        </r>
      </text>
    </comment>
    <comment ref="J2288" authorId="0" shapeId="0" xr:uid="{00000000-0006-0000-0600-0000E9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8" authorId="0" shapeId="0" xr:uid="{00000000-0006-0000-0600-0000EA0F0000}">
      <text>
        <r>
          <rPr>
            <sz val="9"/>
            <color indexed="81"/>
            <rFont val="Tahoma"/>
            <family val="2"/>
          </rPr>
          <t>Carga horária que este docente Externo irá ministrar nesta disciplina.</t>
        </r>
      </text>
    </comment>
    <comment ref="B2289" authorId="0" shapeId="0" xr:uid="{00000000-0006-0000-0600-0000EB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89" authorId="0" shapeId="0" xr:uid="{00000000-0006-0000-0600-0000EC0F0000}">
      <text>
        <r>
          <rPr>
            <sz val="9"/>
            <color indexed="81"/>
            <rFont val="Tahoma"/>
            <family val="2"/>
          </rPr>
          <t>Carga horária que este docente UFPE irá ministrar nesta disciplina.</t>
        </r>
      </text>
    </comment>
    <comment ref="J2289" authorId="0" shapeId="0" xr:uid="{00000000-0006-0000-0600-0000ED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89" authorId="0" shapeId="0" xr:uid="{00000000-0006-0000-0600-0000EE0F0000}">
      <text>
        <r>
          <rPr>
            <sz val="9"/>
            <color indexed="81"/>
            <rFont val="Tahoma"/>
            <family val="2"/>
          </rPr>
          <t>Carga horária que este docente Externo irá ministrar nesta disciplina.</t>
        </r>
      </text>
    </comment>
    <comment ref="B2290" authorId="0" shapeId="0" xr:uid="{00000000-0006-0000-0600-0000EF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90" authorId="0" shapeId="0" xr:uid="{00000000-0006-0000-0600-0000F00F0000}">
      <text>
        <r>
          <rPr>
            <sz val="9"/>
            <color indexed="81"/>
            <rFont val="Tahoma"/>
            <family val="2"/>
          </rPr>
          <t>Carga horária que este docente UFPE irá ministrar nesta disciplina.</t>
        </r>
      </text>
    </comment>
    <comment ref="J2290" authorId="0" shapeId="0" xr:uid="{00000000-0006-0000-0600-0000F1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90" authorId="0" shapeId="0" xr:uid="{00000000-0006-0000-0600-0000F20F0000}">
      <text>
        <r>
          <rPr>
            <sz val="9"/>
            <color indexed="81"/>
            <rFont val="Tahoma"/>
            <family val="2"/>
          </rPr>
          <t>Carga horária que este docente Externo irá ministrar nesta disciplina.</t>
        </r>
      </text>
    </comment>
    <comment ref="B2291" authorId="0" shapeId="0" xr:uid="{00000000-0006-0000-0600-0000F3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291" authorId="0" shapeId="0" xr:uid="{00000000-0006-0000-0600-0000F40F0000}">
      <text>
        <r>
          <rPr>
            <sz val="9"/>
            <color indexed="81"/>
            <rFont val="Tahoma"/>
            <family val="2"/>
          </rPr>
          <t>Carga horária que este docente UFPE irá ministrar nesta disciplina.</t>
        </r>
      </text>
    </comment>
    <comment ref="J2291" authorId="0" shapeId="0" xr:uid="{00000000-0006-0000-0600-0000F5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291" authorId="0" shapeId="0" xr:uid="{00000000-0006-0000-0600-0000F60F0000}">
      <text>
        <r>
          <rPr>
            <sz val="9"/>
            <color indexed="81"/>
            <rFont val="Tahoma"/>
            <family val="2"/>
          </rPr>
          <t>Carga horária que este docente Externo irá ministrar nesta disciplina.</t>
        </r>
      </text>
    </comment>
    <comment ref="F2296" authorId="0" shapeId="0" xr:uid="{00000000-0006-0000-0600-0000F70F0000}">
      <text>
        <r>
          <rPr>
            <b/>
            <sz val="9"/>
            <color indexed="81"/>
            <rFont val="Tahoma"/>
            <family val="2"/>
          </rPr>
          <t>A carga horária da disciplina é a soma das cargas horárias de cada docente desta disciplina</t>
        </r>
      </text>
    </comment>
    <comment ref="F2297" authorId="0" shapeId="0" xr:uid="{00000000-0006-0000-0600-0000F80F0000}">
      <text>
        <r>
          <rPr>
            <b/>
            <sz val="9"/>
            <color indexed="81"/>
            <rFont val="Tahoma"/>
            <family val="2"/>
          </rPr>
          <t>Crédito = Carga horária / 15</t>
        </r>
      </text>
    </comment>
    <comment ref="C2300" authorId="0" shapeId="0" xr:uid="{00000000-0006-0000-0600-0000F90F0000}">
      <text>
        <r>
          <rPr>
            <sz val="9"/>
            <color indexed="81"/>
            <rFont val="Segoe UI"/>
            <family val="2"/>
          </rPr>
          <t>O 1o mês do curso será considerado como sendo o mês de assinatura do convênio.</t>
        </r>
      </text>
    </comment>
    <comment ref="B2306" authorId="0" shapeId="0" xr:uid="{00000000-0006-0000-0600-0000FA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06" authorId="0" shapeId="0" xr:uid="{00000000-0006-0000-0600-0000FB0F0000}">
      <text>
        <r>
          <rPr>
            <sz val="9"/>
            <color indexed="81"/>
            <rFont val="Tahoma"/>
            <family val="2"/>
          </rPr>
          <t>Carga horária que este docente UFPE irá ministrar nesta disciplina.</t>
        </r>
      </text>
    </comment>
    <comment ref="J2306" authorId="0" shapeId="0" xr:uid="{00000000-0006-0000-0600-0000FC0F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06" authorId="0" shapeId="0" xr:uid="{00000000-0006-0000-0600-0000FD0F0000}">
      <text>
        <r>
          <rPr>
            <sz val="9"/>
            <color indexed="81"/>
            <rFont val="Tahoma"/>
            <family val="2"/>
          </rPr>
          <t>Carga horária que este docente Externo irá ministrar nesta disciplina.</t>
        </r>
      </text>
    </comment>
    <comment ref="B2307" authorId="0" shapeId="0" xr:uid="{00000000-0006-0000-0600-0000FE0F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07" authorId="0" shapeId="0" xr:uid="{00000000-0006-0000-0600-0000FF0F0000}">
      <text>
        <r>
          <rPr>
            <sz val="9"/>
            <color indexed="81"/>
            <rFont val="Tahoma"/>
            <family val="2"/>
          </rPr>
          <t>Carga horária que este docente UFPE irá ministrar nesta disciplina.</t>
        </r>
      </text>
    </comment>
    <comment ref="J2307" authorId="0" shapeId="0" xr:uid="{00000000-0006-0000-0600-000000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07" authorId="0" shapeId="0" xr:uid="{00000000-0006-0000-0600-000001100000}">
      <text>
        <r>
          <rPr>
            <sz val="9"/>
            <color indexed="81"/>
            <rFont val="Tahoma"/>
            <family val="2"/>
          </rPr>
          <t>Carga horária que este docente Externo irá ministrar nesta disciplina.</t>
        </r>
      </text>
    </comment>
    <comment ref="B2308" authorId="0" shapeId="0" xr:uid="{00000000-0006-0000-0600-000002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08" authorId="0" shapeId="0" xr:uid="{00000000-0006-0000-0600-000003100000}">
      <text>
        <r>
          <rPr>
            <sz val="9"/>
            <color indexed="81"/>
            <rFont val="Tahoma"/>
            <family val="2"/>
          </rPr>
          <t>Carga horária que este docente UFPE irá ministrar nesta disciplina.</t>
        </r>
      </text>
    </comment>
    <comment ref="J2308" authorId="0" shapeId="0" xr:uid="{00000000-0006-0000-0600-000004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08" authorId="0" shapeId="0" xr:uid="{00000000-0006-0000-0600-000005100000}">
      <text>
        <r>
          <rPr>
            <sz val="9"/>
            <color indexed="81"/>
            <rFont val="Tahoma"/>
            <family val="2"/>
          </rPr>
          <t>Carga horária que este docente Externo irá ministrar nesta disciplina.</t>
        </r>
      </text>
    </comment>
    <comment ref="B2309" authorId="0" shapeId="0" xr:uid="{00000000-0006-0000-0600-000006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09" authorId="0" shapeId="0" xr:uid="{00000000-0006-0000-0600-000007100000}">
      <text>
        <r>
          <rPr>
            <sz val="9"/>
            <color indexed="81"/>
            <rFont val="Tahoma"/>
            <family val="2"/>
          </rPr>
          <t>Carga horária que este docente UFPE irá ministrar nesta disciplina.</t>
        </r>
      </text>
    </comment>
    <comment ref="J2309" authorId="0" shapeId="0" xr:uid="{00000000-0006-0000-0600-000008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09" authorId="0" shapeId="0" xr:uid="{00000000-0006-0000-0600-000009100000}">
      <text>
        <r>
          <rPr>
            <sz val="9"/>
            <color indexed="81"/>
            <rFont val="Tahoma"/>
            <family val="2"/>
          </rPr>
          <t>Carga horária que este docente Externo irá ministrar nesta disciplina.</t>
        </r>
      </text>
    </comment>
    <comment ref="B2310" authorId="0" shapeId="0" xr:uid="{00000000-0006-0000-0600-00000A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0" authorId="0" shapeId="0" xr:uid="{00000000-0006-0000-0600-00000B100000}">
      <text>
        <r>
          <rPr>
            <sz val="9"/>
            <color indexed="81"/>
            <rFont val="Tahoma"/>
            <family val="2"/>
          </rPr>
          <t>Carga horária que este docente UFPE irá ministrar nesta disciplina.</t>
        </r>
      </text>
    </comment>
    <comment ref="J2310" authorId="0" shapeId="0" xr:uid="{00000000-0006-0000-0600-00000C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0" authorId="0" shapeId="0" xr:uid="{00000000-0006-0000-0600-00000D100000}">
      <text>
        <r>
          <rPr>
            <sz val="9"/>
            <color indexed="81"/>
            <rFont val="Tahoma"/>
            <family val="2"/>
          </rPr>
          <t>Carga horária que este docente Externo irá ministrar nesta disciplina.</t>
        </r>
      </text>
    </comment>
    <comment ref="B2311" authorId="0" shapeId="0" xr:uid="{00000000-0006-0000-0600-00000E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1" authorId="0" shapeId="0" xr:uid="{00000000-0006-0000-0600-00000F100000}">
      <text>
        <r>
          <rPr>
            <sz val="9"/>
            <color indexed="81"/>
            <rFont val="Tahoma"/>
            <family val="2"/>
          </rPr>
          <t>Carga horária que este docente UFPE irá ministrar nesta disciplina.</t>
        </r>
      </text>
    </comment>
    <comment ref="J2311" authorId="0" shapeId="0" xr:uid="{00000000-0006-0000-0600-000010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1" authorId="0" shapeId="0" xr:uid="{00000000-0006-0000-0600-000011100000}">
      <text>
        <r>
          <rPr>
            <sz val="9"/>
            <color indexed="81"/>
            <rFont val="Tahoma"/>
            <family val="2"/>
          </rPr>
          <t>Carga horária que este docente Externo irá ministrar nesta disciplina.</t>
        </r>
      </text>
    </comment>
    <comment ref="B2312" authorId="0" shapeId="0" xr:uid="{00000000-0006-0000-0600-000012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2" authorId="0" shapeId="0" xr:uid="{00000000-0006-0000-0600-000013100000}">
      <text>
        <r>
          <rPr>
            <sz val="9"/>
            <color indexed="81"/>
            <rFont val="Tahoma"/>
            <family val="2"/>
          </rPr>
          <t>Carga horária que este docente UFPE irá ministrar nesta disciplina.</t>
        </r>
      </text>
    </comment>
    <comment ref="J2312" authorId="0" shapeId="0" xr:uid="{00000000-0006-0000-0600-000014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2" authorId="0" shapeId="0" xr:uid="{00000000-0006-0000-0600-000015100000}">
      <text>
        <r>
          <rPr>
            <sz val="9"/>
            <color indexed="81"/>
            <rFont val="Tahoma"/>
            <family val="2"/>
          </rPr>
          <t>Carga horária que este docente Externo irá ministrar nesta disciplina.</t>
        </r>
      </text>
    </comment>
    <comment ref="B2313" authorId="0" shapeId="0" xr:uid="{00000000-0006-0000-0600-000016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3" authorId="0" shapeId="0" xr:uid="{00000000-0006-0000-0600-000017100000}">
      <text>
        <r>
          <rPr>
            <sz val="9"/>
            <color indexed="81"/>
            <rFont val="Tahoma"/>
            <family val="2"/>
          </rPr>
          <t>Carga horária que este docente UFPE irá ministrar nesta disciplina.</t>
        </r>
      </text>
    </comment>
    <comment ref="J2313" authorId="0" shapeId="0" xr:uid="{00000000-0006-0000-0600-000018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3" authorId="0" shapeId="0" xr:uid="{00000000-0006-0000-0600-000019100000}">
      <text>
        <r>
          <rPr>
            <sz val="9"/>
            <color indexed="81"/>
            <rFont val="Tahoma"/>
            <family val="2"/>
          </rPr>
          <t>Carga horária que este docente Externo irá ministrar nesta disciplina.</t>
        </r>
      </text>
    </comment>
    <comment ref="B2314" authorId="0" shapeId="0" xr:uid="{00000000-0006-0000-0600-00001A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4" authorId="0" shapeId="0" xr:uid="{00000000-0006-0000-0600-00001B100000}">
      <text>
        <r>
          <rPr>
            <sz val="9"/>
            <color indexed="81"/>
            <rFont val="Tahoma"/>
            <family val="2"/>
          </rPr>
          <t>Carga horária que este docente UFPE irá ministrar nesta disciplina.</t>
        </r>
      </text>
    </comment>
    <comment ref="J2314" authorId="0" shapeId="0" xr:uid="{00000000-0006-0000-0600-00001C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4" authorId="0" shapeId="0" xr:uid="{00000000-0006-0000-0600-00001D100000}">
      <text>
        <r>
          <rPr>
            <sz val="9"/>
            <color indexed="81"/>
            <rFont val="Tahoma"/>
            <family val="2"/>
          </rPr>
          <t>Carga horária que este docente Externo irá ministrar nesta disciplina.</t>
        </r>
      </text>
    </comment>
    <comment ref="B2315" authorId="0" shapeId="0" xr:uid="{00000000-0006-0000-0600-00001E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15" authorId="0" shapeId="0" xr:uid="{00000000-0006-0000-0600-00001F100000}">
      <text>
        <r>
          <rPr>
            <sz val="9"/>
            <color indexed="81"/>
            <rFont val="Tahoma"/>
            <family val="2"/>
          </rPr>
          <t>Carga horária que este docente UFPE irá ministrar nesta disciplina.</t>
        </r>
      </text>
    </comment>
    <comment ref="J2315" authorId="0" shapeId="0" xr:uid="{00000000-0006-0000-0600-000020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15" authorId="0" shapeId="0" xr:uid="{00000000-0006-0000-0600-000021100000}">
      <text>
        <r>
          <rPr>
            <sz val="9"/>
            <color indexed="81"/>
            <rFont val="Tahoma"/>
            <family val="2"/>
          </rPr>
          <t>Carga horária que este docente Externo irá ministrar nesta disciplina.</t>
        </r>
      </text>
    </comment>
    <comment ref="F2320" authorId="0" shapeId="0" xr:uid="{00000000-0006-0000-0600-000022100000}">
      <text>
        <r>
          <rPr>
            <b/>
            <sz val="9"/>
            <color indexed="81"/>
            <rFont val="Tahoma"/>
            <family val="2"/>
          </rPr>
          <t>A carga horária da disciplina é a soma das cargas horárias de cada docente desta disciplina</t>
        </r>
      </text>
    </comment>
    <comment ref="F2321" authorId="0" shapeId="0" xr:uid="{00000000-0006-0000-0600-000023100000}">
      <text>
        <r>
          <rPr>
            <b/>
            <sz val="9"/>
            <color indexed="81"/>
            <rFont val="Tahoma"/>
            <family val="2"/>
          </rPr>
          <t>Crédito = Carga horária / 15</t>
        </r>
      </text>
    </comment>
    <comment ref="C2324" authorId="0" shapeId="0" xr:uid="{00000000-0006-0000-0600-000024100000}">
      <text>
        <r>
          <rPr>
            <sz val="9"/>
            <color indexed="81"/>
            <rFont val="Segoe UI"/>
            <family val="2"/>
          </rPr>
          <t>O 1o mês do curso será considerado como sendo o mês de assinatura do convênio.</t>
        </r>
      </text>
    </comment>
    <comment ref="B2330" authorId="0" shapeId="0" xr:uid="{00000000-0006-0000-0600-000025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0" authorId="0" shapeId="0" xr:uid="{00000000-0006-0000-0600-000026100000}">
      <text>
        <r>
          <rPr>
            <sz val="9"/>
            <color indexed="81"/>
            <rFont val="Tahoma"/>
            <family val="2"/>
          </rPr>
          <t>Carga horária que este docente UFPE irá ministrar nesta disciplina.</t>
        </r>
      </text>
    </comment>
    <comment ref="J2330" authorId="0" shapeId="0" xr:uid="{00000000-0006-0000-0600-000027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0" authorId="0" shapeId="0" xr:uid="{00000000-0006-0000-0600-000028100000}">
      <text>
        <r>
          <rPr>
            <sz val="9"/>
            <color indexed="81"/>
            <rFont val="Tahoma"/>
            <family val="2"/>
          </rPr>
          <t>Carga horária que este docente Externo irá ministrar nesta disciplina.</t>
        </r>
      </text>
    </comment>
    <comment ref="B2331" authorId="0" shapeId="0" xr:uid="{00000000-0006-0000-0600-000029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1" authorId="0" shapeId="0" xr:uid="{00000000-0006-0000-0600-00002A100000}">
      <text>
        <r>
          <rPr>
            <sz val="9"/>
            <color indexed="81"/>
            <rFont val="Tahoma"/>
            <family val="2"/>
          </rPr>
          <t>Carga horária que este docente UFPE irá ministrar nesta disciplina.</t>
        </r>
      </text>
    </comment>
    <comment ref="J2331" authorId="0" shapeId="0" xr:uid="{00000000-0006-0000-0600-00002B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1" authorId="0" shapeId="0" xr:uid="{00000000-0006-0000-0600-00002C100000}">
      <text>
        <r>
          <rPr>
            <sz val="9"/>
            <color indexed="81"/>
            <rFont val="Tahoma"/>
            <family val="2"/>
          </rPr>
          <t>Carga horária que este docente Externo irá ministrar nesta disciplina.</t>
        </r>
      </text>
    </comment>
    <comment ref="B2332" authorId="0" shapeId="0" xr:uid="{00000000-0006-0000-0600-00002D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2" authorId="0" shapeId="0" xr:uid="{00000000-0006-0000-0600-00002E100000}">
      <text>
        <r>
          <rPr>
            <sz val="9"/>
            <color indexed="81"/>
            <rFont val="Tahoma"/>
            <family val="2"/>
          </rPr>
          <t>Carga horária que este docente UFPE irá ministrar nesta disciplina.</t>
        </r>
      </text>
    </comment>
    <comment ref="J2332" authorId="0" shapeId="0" xr:uid="{00000000-0006-0000-0600-00002F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2" authorId="0" shapeId="0" xr:uid="{00000000-0006-0000-0600-000030100000}">
      <text>
        <r>
          <rPr>
            <sz val="9"/>
            <color indexed="81"/>
            <rFont val="Tahoma"/>
            <family val="2"/>
          </rPr>
          <t>Carga horária que este docente Externo irá ministrar nesta disciplina.</t>
        </r>
      </text>
    </comment>
    <comment ref="B2333" authorId="0" shapeId="0" xr:uid="{00000000-0006-0000-0600-000031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3" authorId="0" shapeId="0" xr:uid="{00000000-0006-0000-0600-000032100000}">
      <text>
        <r>
          <rPr>
            <sz val="9"/>
            <color indexed="81"/>
            <rFont val="Tahoma"/>
            <family val="2"/>
          </rPr>
          <t>Carga horária que este docente UFPE irá ministrar nesta disciplina.</t>
        </r>
      </text>
    </comment>
    <comment ref="J2333" authorId="0" shapeId="0" xr:uid="{00000000-0006-0000-0600-000033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3" authorId="0" shapeId="0" xr:uid="{00000000-0006-0000-0600-000034100000}">
      <text>
        <r>
          <rPr>
            <sz val="9"/>
            <color indexed="81"/>
            <rFont val="Tahoma"/>
            <family val="2"/>
          </rPr>
          <t>Carga horária que este docente Externo irá ministrar nesta disciplina.</t>
        </r>
      </text>
    </comment>
    <comment ref="B2334" authorId="0" shapeId="0" xr:uid="{00000000-0006-0000-0600-000035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4" authorId="0" shapeId="0" xr:uid="{00000000-0006-0000-0600-000036100000}">
      <text>
        <r>
          <rPr>
            <sz val="9"/>
            <color indexed="81"/>
            <rFont val="Tahoma"/>
            <family val="2"/>
          </rPr>
          <t>Carga horária que este docente UFPE irá ministrar nesta disciplina.</t>
        </r>
      </text>
    </comment>
    <comment ref="J2334" authorId="0" shapeId="0" xr:uid="{00000000-0006-0000-0600-000037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4" authorId="0" shapeId="0" xr:uid="{00000000-0006-0000-0600-000038100000}">
      <text>
        <r>
          <rPr>
            <sz val="9"/>
            <color indexed="81"/>
            <rFont val="Tahoma"/>
            <family val="2"/>
          </rPr>
          <t>Carga horária que este docente Externo irá ministrar nesta disciplina.</t>
        </r>
      </text>
    </comment>
    <comment ref="B2335" authorId="0" shapeId="0" xr:uid="{00000000-0006-0000-0600-000039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5" authorId="0" shapeId="0" xr:uid="{00000000-0006-0000-0600-00003A100000}">
      <text>
        <r>
          <rPr>
            <sz val="9"/>
            <color indexed="81"/>
            <rFont val="Tahoma"/>
            <family val="2"/>
          </rPr>
          <t>Carga horária que este docente UFPE irá ministrar nesta disciplina.</t>
        </r>
      </text>
    </comment>
    <comment ref="J2335" authorId="0" shapeId="0" xr:uid="{00000000-0006-0000-0600-00003B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5" authorId="0" shapeId="0" xr:uid="{00000000-0006-0000-0600-00003C100000}">
      <text>
        <r>
          <rPr>
            <sz val="9"/>
            <color indexed="81"/>
            <rFont val="Tahoma"/>
            <family val="2"/>
          </rPr>
          <t>Carga horária que este docente Externo irá ministrar nesta disciplina.</t>
        </r>
      </text>
    </comment>
    <comment ref="B2336" authorId="0" shapeId="0" xr:uid="{00000000-0006-0000-0600-00003D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6" authorId="0" shapeId="0" xr:uid="{00000000-0006-0000-0600-00003E100000}">
      <text>
        <r>
          <rPr>
            <sz val="9"/>
            <color indexed="81"/>
            <rFont val="Tahoma"/>
            <family val="2"/>
          </rPr>
          <t>Carga horária que este docente UFPE irá ministrar nesta disciplina.</t>
        </r>
      </text>
    </comment>
    <comment ref="J2336" authorId="0" shapeId="0" xr:uid="{00000000-0006-0000-0600-00003F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6" authorId="0" shapeId="0" xr:uid="{00000000-0006-0000-0600-000040100000}">
      <text>
        <r>
          <rPr>
            <sz val="9"/>
            <color indexed="81"/>
            <rFont val="Tahoma"/>
            <family val="2"/>
          </rPr>
          <t>Carga horária que este docente Externo irá ministrar nesta disciplina.</t>
        </r>
      </text>
    </comment>
    <comment ref="B2337" authorId="0" shapeId="0" xr:uid="{00000000-0006-0000-0600-000041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7" authorId="0" shapeId="0" xr:uid="{00000000-0006-0000-0600-000042100000}">
      <text>
        <r>
          <rPr>
            <sz val="9"/>
            <color indexed="81"/>
            <rFont val="Tahoma"/>
            <family val="2"/>
          </rPr>
          <t>Carga horária que este docente UFPE irá ministrar nesta disciplina.</t>
        </r>
      </text>
    </comment>
    <comment ref="J2337" authorId="0" shapeId="0" xr:uid="{00000000-0006-0000-0600-000043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7" authorId="0" shapeId="0" xr:uid="{00000000-0006-0000-0600-000044100000}">
      <text>
        <r>
          <rPr>
            <sz val="9"/>
            <color indexed="81"/>
            <rFont val="Tahoma"/>
            <family val="2"/>
          </rPr>
          <t>Carga horária que este docente Externo irá ministrar nesta disciplina.</t>
        </r>
      </text>
    </comment>
    <comment ref="B2338" authorId="0" shapeId="0" xr:uid="{00000000-0006-0000-0600-000045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8" authorId="0" shapeId="0" xr:uid="{00000000-0006-0000-0600-000046100000}">
      <text>
        <r>
          <rPr>
            <sz val="9"/>
            <color indexed="81"/>
            <rFont val="Tahoma"/>
            <family val="2"/>
          </rPr>
          <t>Carga horária que este docente UFPE irá ministrar nesta disciplina.</t>
        </r>
      </text>
    </comment>
    <comment ref="J2338" authorId="0" shapeId="0" xr:uid="{00000000-0006-0000-0600-000047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8" authorId="0" shapeId="0" xr:uid="{00000000-0006-0000-0600-000048100000}">
      <text>
        <r>
          <rPr>
            <sz val="9"/>
            <color indexed="81"/>
            <rFont val="Tahoma"/>
            <family val="2"/>
          </rPr>
          <t>Carga horária que este docente Externo irá ministrar nesta disciplina.</t>
        </r>
      </text>
    </comment>
    <comment ref="B2339" authorId="0" shapeId="0" xr:uid="{00000000-0006-0000-0600-000049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39" authorId="0" shapeId="0" xr:uid="{00000000-0006-0000-0600-00004A100000}">
      <text>
        <r>
          <rPr>
            <sz val="9"/>
            <color indexed="81"/>
            <rFont val="Tahoma"/>
            <family val="2"/>
          </rPr>
          <t>Carga horária que este docente UFPE irá ministrar nesta disciplina.</t>
        </r>
      </text>
    </comment>
    <comment ref="J2339" authorId="0" shapeId="0" xr:uid="{00000000-0006-0000-0600-00004B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39" authorId="0" shapeId="0" xr:uid="{00000000-0006-0000-0600-00004C100000}">
      <text>
        <r>
          <rPr>
            <sz val="9"/>
            <color indexed="81"/>
            <rFont val="Tahoma"/>
            <family val="2"/>
          </rPr>
          <t>Carga horária que este docente Externo irá ministrar nesta disciplina.</t>
        </r>
      </text>
    </comment>
    <comment ref="F2344" authorId="0" shapeId="0" xr:uid="{00000000-0006-0000-0600-00004D100000}">
      <text>
        <r>
          <rPr>
            <b/>
            <sz val="9"/>
            <color indexed="81"/>
            <rFont val="Tahoma"/>
            <family val="2"/>
          </rPr>
          <t>A carga horária da disciplina é a soma das cargas horárias de cada docente desta disciplina</t>
        </r>
      </text>
    </comment>
    <comment ref="F2345" authorId="0" shapeId="0" xr:uid="{00000000-0006-0000-0600-00004E100000}">
      <text>
        <r>
          <rPr>
            <b/>
            <sz val="9"/>
            <color indexed="81"/>
            <rFont val="Tahoma"/>
            <family val="2"/>
          </rPr>
          <t>Crédito = Carga horária / 15</t>
        </r>
      </text>
    </comment>
    <comment ref="C2348" authorId="0" shapeId="0" xr:uid="{00000000-0006-0000-0600-00004F100000}">
      <text>
        <r>
          <rPr>
            <sz val="9"/>
            <color indexed="81"/>
            <rFont val="Segoe UI"/>
            <family val="2"/>
          </rPr>
          <t>O 1o mês do curso será considerado como sendo o mês de assinatura do convênio.</t>
        </r>
      </text>
    </comment>
    <comment ref="B2354" authorId="0" shapeId="0" xr:uid="{00000000-0006-0000-0600-000050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4" authorId="0" shapeId="0" xr:uid="{00000000-0006-0000-0600-000051100000}">
      <text>
        <r>
          <rPr>
            <sz val="9"/>
            <color indexed="81"/>
            <rFont val="Tahoma"/>
            <family val="2"/>
          </rPr>
          <t>Carga horária que este docente UFPE irá ministrar nesta disciplina.</t>
        </r>
      </text>
    </comment>
    <comment ref="J2354" authorId="0" shapeId="0" xr:uid="{00000000-0006-0000-0600-000052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4" authorId="0" shapeId="0" xr:uid="{00000000-0006-0000-0600-000053100000}">
      <text>
        <r>
          <rPr>
            <sz val="9"/>
            <color indexed="81"/>
            <rFont val="Tahoma"/>
            <family val="2"/>
          </rPr>
          <t>Carga horária que este docente Externo irá ministrar nesta disciplina.</t>
        </r>
      </text>
    </comment>
    <comment ref="B2355" authorId="0" shapeId="0" xr:uid="{00000000-0006-0000-0600-000054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5" authorId="0" shapeId="0" xr:uid="{00000000-0006-0000-0600-000055100000}">
      <text>
        <r>
          <rPr>
            <sz val="9"/>
            <color indexed="81"/>
            <rFont val="Tahoma"/>
            <family val="2"/>
          </rPr>
          <t>Carga horária que este docente UFPE irá ministrar nesta disciplina.</t>
        </r>
      </text>
    </comment>
    <comment ref="J2355" authorId="0" shapeId="0" xr:uid="{00000000-0006-0000-0600-000056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5" authorId="0" shapeId="0" xr:uid="{00000000-0006-0000-0600-000057100000}">
      <text>
        <r>
          <rPr>
            <sz val="9"/>
            <color indexed="81"/>
            <rFont val="Tahoma"/>
            <family val="2"/>
          </rPr>
          <t>Carga horária que este docente Externo irá ministrar nesta disciplina.</t>
        </r>
      </text>
    </comment>
    <comment ref="B2356" authorId="0" shapeId="0" xr:uid="{00000000-0006-0000-0600-000058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6" authorId="0" shapeId="0" xr:uid="{00000000-0006-0000-0600-000059100000}">
      <text>
        <r>
          <rPr>
            <sz val="9"/>
            <color indexed="81"/>
            <rFont val="Tahoma"/>
            <family val="2"/>
          </rPr>
          <t>Carga horária que este docente UFPE irá ministrar nesta disciplina.</t>
        </r>
      </text>
    </comment>
    <comment ref="J2356" authorId="0" shapeId="0" xr:uid="{00000000-0006-0000-0600-00005A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6" authorId="0" shapeId="0" xr:uid="{00000000-0006-0000-0600-00005B100000}">
      <text>
        <r>
          <rPr>
            <sz val="9"/>
            <color indexed="81"/>
            <rFont val="Tahoma"/>
            <family val="2"/>
          </rPr>
          <t>Carga horária que este docente Externo irá ministrar nesta disciplina.</t>
        </r>
      </text>
    </comment>
    <comment ref="B2357" authorId="0" shapeId="0" xr:uid="{00000000-0006-0000-0600-00005C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7" authorId="0" shapeId="0" xr:uid="{00000000-0006-0000-0600-00005D100000}">
      <text>
        <r>
          <rPr>
            <sz val="9"/>
            <color indexed="81"/>
            <rFont val="Tahoma"/>
            <family val="2"/>
          </rPr>
          <t>Carga horária que este docente UFPE irá ministrar nesta disciplina.</t>
        </r>
      </text>
    </comment>
    <comment ref="J2357" authorId="0" shapeId="0" xr:uid="{00000000-0006-0000-0600-00005E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7" authorId="0" shapeId="0" xr:uid="{00000000-0006-0000-0600-00005F100000}">
      <text>
        <r>
          <rPr>
            <sz val="9"/>
            <color indexed="81"/>
            <rFont val="Tahoma"/>
            <family val="2"/>
          </rPr>
          <t>Carga horária que este docente Externo irá ministrar nesta disciplina.</t>
        </r>
      </text>
    </comment>
    <comment ref="B2358" authorId="0" shapeId="0" xr:uid="{00000000-0006-0000-0600-000060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8" authorId="0" shapeId="0" xr:uid="{00000000-0006-0000-0600-000061100000}">
      <text>
        <r>
          <rPr>
            <sz val="9"/>
            <color indexed="81"/>
            <rFont val="Tahoma"/>
            <family val="2"/>
          </rPr>
          <t>Carga horária que este docente UFPE irá ministrar nesta disciplina.</t>
        </r>
      </text>
    </comment>
    <comment ref="J2358" authorId="0" shapeId="0" xr:uid="{00000000-0006-0000-0600-000062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8" authorId="0" shapeId="0" xr:uid="{00000000-0006-0000-0600-000063100000}">
      <text>
        <r>
          <rPr>
            <sz val="9"/>
            <color indexed="81"/>
            <rFont val="Tahoma"/>
            <family val="2"/>
          </rPr>
          <t>Carga horária que este docente Externo irá ministrar nesta disciplina.</t>
        </r>
      </text>
    </comment>
    <comment ref="B2359" authorId="0" shapeId="0" xr:uid="{00000000-0006-0000-0600-000064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59" authorId="0" shapeId="0" xr:uid="{00000000-0006-0000-0600-000065100000}">
      <text>
        <r>
          <rPr>
            <sz val="9"/>
            <color indexed="81"/>
            <rFont val="Tahoma"/>
            <family val="2"/>
          </rPr>
          <t>Carga horária que este docente UFPE irá ministrar nesta disciplina.</t>
        </r>
      </text>
    </comment>
    <comment ref="J2359" authorId="0" shapeId="0" xr:uid="{00000000-0006-0000-0600-000066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59" authorId="0" shapeId="0" xr:uid="{00000000-0006-0000-0600-000067100000}">
      <text>
        <r>
          <rPr>
            <sz val="9"/>
            <color indexed="81"/>
            <rFont val="Tahoma"/>
            <family val="2"/>
          </rPr>
          <t>Carga horária que este docente Externo irá ministrar nesta disciplina.</t>
        </r>
      </text>
    </comment>
    <comment ref="B2360" authorId="0" shapeId="0" xr:uid="{00000000-0006-0000-0600-000068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60" authorId="0" shapeId="0" xr:uid="{00000000-0006-0000-0600-000069100000}">
      <text>
        <r>
          <rPr>
            <sz val="9"/>
            <color indexed="81"/>
            <rFont val="Tahoma"/>
            <family val="2"/>
          </rPr>
          <t>Carga horária que este docente UFPE irá ministrar nesta disciplina.</t>
        </r>
      </text>
    </comment>
    <comment ref="J2360" authorId="0" shapeId="0" xr:uid="{00000000-0006-0000-0600-00006A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60" authorId="0" shapeId="0" xr:uid="{00000000-0006-0000-0600-00006B100000}">
      <text>
        <r>
          <rPr>
            <sz val="9"/>
            <color indexed="81"/>
            <rFont val="Tahoma"/>
            <family val="2"/>
          </rPr>
          <t>Carga horária que este docente Externo irá ministrar nesta disciplina.</t>
        </r>
      </text>
    </comment>
    <comment ref="B2361" authorId="0" shapeId="0" xr:uid="{00000000-0006-0000-0600-00006C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61" authorId="0" shapeId="0" xr:uid="{00000000-0006-0000-0600-00006D100000}">
      <text>
        <r>
          <rPr>
            <sz val="9"/>
            <color indexed="81"/>
            <rFont val="Tahoma"/>
            <family val="2"/>
          </rPr>
          <t>Carga horária que este docente UFPE irá ministrar nesta disciplina.</t>
        </r>
      </text>
    </comment>
    <comment ref="J2361" authorId="0" shapeId="0" xr:uid="{00000000-0006-0000-0600-00006E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61" authorId="0" shapeId="0" xr:uid="{00000000-0006-0000-0600-00006F100000}">
      <text>
        <r>
          <rPr>
            <sz val="9"/>
            <color indexed="81"/>
            <rFont val="Tahoma"/>
            <family val="2"/>
          </rPr>
          <t>Carga horária que este docente Externo irá ministrar nesta disciplina.</t>
        </r>
      </text>
    </comment>
    <comment ref="B2362" authorId="0" shapeId="0" xr:uid="{00000000-0006-0000-0600-000070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62" authorId="0" shapeId="0" xr:uid="{00000000-0006-0000-0600-000071100000}">
      <text>
        <r>
          <rPr>
            <sz val="9"/>
            <color indexed="81"/>
            <rFont val="Tahoma"/>
            <family val="2"/>
          </rPr>
          <t>Carga horária que este docente UFPE irá ministrar nesta disciplina.</t>
        </r>
      </text>
    </comment>
    <comment ref="J2362" authorId="0" shapeId="0" xr:uid="{00000000-0006-0000-0600-000072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62" authorId="0" shapeId="0" xr:uid="{00000000-0006-0000-0600-000073100000}">
      <text>
        <r>
          <rPr>
            <sz val="9"/>
            <color indexed="81"/>
            <rFont val="Tahoma"/>
            <family val="2"/>
          </rPr>
          <t>Carga horária que este docente Externo irá ministrar nesta disciplina.</t>
        </r>
      </text>
    </comment>
    <comment ref="B2363" authorId="0" shapeId="0" xr:uid="{00000000-0006-0000-0600-000074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63" authorId="0" shapeId="0" xr:uid="{00000000-0006-0000-0600-000075100000}">
      <text>
        <r>
          <rPr>
            <sz val="9"/>
            <color indexed="81"/>
            <rFont val="Tahoma"/>
            <family val="2"/>
          </rPr>
          <t>Carga horária que este docente UFPE irá ministrar nesta disciplina.</t>
        </r>
      </text>
    </comment>
    <comment ref="J2363" authorId="0" shapeId="0" xr:uid="{00000000-0006-0000-0600-000076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63" authorId="0" shapeId="0" xr:uid="{00000000-0006-0000-0600-000077100000}">
      <text>
        <r>
          <rPr>
            <sz val="9"/>
            <color indexed="81"/>
            <rFont val="Tahoma"/>
            <family val="2"/>
          </rPr>
          <t>Carga horária que este docente Externo irá ministrar nesta disciplina.</t>
        </r>
      </text>
    </comment>
    <comment ref="F2368" authorId="0" shapeId="0" xr:uid="{00000000-0006-0000-0600-000078100000}">
      <text>
        <r>
          <rPr>
            <b/>
            <sz val="9"/>
            <color indexed="81"/>
            <rFont val="Tahoma"/>
            <family val="2"/>
          </rPr>
          <t>A carga horária da disciplina é a soma das cargas horárias de cada docente desta disciplina</t>
        </r>
      </text>
    </comment>
    <comment ref="F2369" authorId="0" shapeId="0" xr:uid="{00000000-0006-0000-0600-000079100000}">
      <text>
        <r>
          <rPr>
            <b/>
            <sz val="9"/>
            <color indexed="81"/>
            <rFont val="Tahoma"/>
            <family val="2"/>
          </rPr>
          <t>Crédito = Carga horária / 15</t>
        </r>
      </text>
    </comment>
    <comment ref="C2372" authorId="0" shapeId="0" xr:uid="{00000000-0006-0000-0600-00007A100000}">
      <text>
        <r>
          <rPr>
            <sz val="9"/>
            <color indexed="81"/>
            <rFont val="Segoe UI"/>
            <family val="2"/>
          </rPr>
          <t>O 1o mês do curso será considerado como sendo o mês de assinatura do convênio.</t>
        </r>
      </text>
    </comment>
    <comment ref="B2378" authorId="0" shapeId="0" xr:uid="{00000000-0006-0000-0600-00007B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78" authorId="0" shapeId="0" xr:uid="{00000000-0006-0000-0600-00007C100000}">
      <text>
        <r>
          <rPr>
            <sz val="9"/>
            <color indexed="81"/>
            <rFont val="Tahoma"/>
            <family val="2"/>
          </rPr>
          <t>Carga horária que este docente UFPE irá ministrar nesta disciplina.</t>
        </r>
      </text>
    </comment>
    <comment ref="J2378" authorId="0" shapeId="0" xr:uid="{00000000-0006-0000-0600-00007D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78" authorId="0" shapeId="0" xr:uid="{00000000-0006-0000-0600-00007E100000}">
      <text>
        <r>
          <rPr>
            <sz val="9"/>
            <color indexed="81"/>
            <rFont val="Tahoma"/>
            <family val="2"/>
          </rPr>
          <t>Carga horária que este docente Externo irá ministrar nesta disciplina.</t>
        </r>
      </text>
    </comment>
    <comment ref="B2379" authorId="0" shapeId="0" xr:uid="{00000000-0006-0000-0600-00007F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79" authorId="0" shapeId="0" xr:uid="{00000000-0006-0000-0600-000080100000}">
      <text>
        <r>
          <rPr>
            <sz val="9"/>
            <color indexed="81"/>
            <rFont val="Tahoma"/>
            <family val="2"/>
          </rPr>
          <t>Carga horária que este docente UFPE irá ministrar nesta disciplina.</t>
        </r>
      </text>
    </comment>
    <comment ref="J2379" authorId="0" shapeId="0" xr:uid="{00000000-0006-0000-0600-000081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79" authorId="0" shapeId="0" xr:uid="{00000000-0006-0000-0600-000082100000}">
      <text>
        <r>
          <rPr>
            <sz val="9"/>
            <color indexed="81"/>
            <rFont val="Tahoma"/>
            <family val="2"/>
          </rPr>
          <t>Carga horária que este docente Externo irá ministrar nesta disciplina.</t>
        </r>
      </text>
    </comment>
    <comment ref="B2380" authorId="0" shapeId="0" xr:uid="{00000000-0006-0000-0600-000083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0" authorId="0" shapeId="0" xr:uid="{00000000-0006-0000-0600-000084100000}">
      <text>
        <r>
          <rPr>
            <sz val="9"/>
            <color indexed="81"/>
            <rFont val="Tahoma"/>
            <family val="2"/>
          </rPr>
          <t>Carga horária que este docente UFPE irá ministrar nesta disciplina.</t>
        </r>
      </text>
    </comment>
    <comment ref="J2380" authorId="0" shapeId="0" xr:uid="{00000000-0006-0000-0600-000085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0" authorId="0" shapeId="0" xr:uid="{00000000-0006-0000-0600-000086100000}">
      <text>
        <r>
          <rPr>
            <sz val="9"/>
            <color indexed="81"/>
            <rFont val="Tahoma"/>
            <family val="2"/>
          </rPr>
          <t>Carga horária que este docente Externo irá ministrar nesta disciplina.</t>
        </r>
      </text>
    </comment>
    <comment ref="B2381" authorId="0" shapeId="0" xr:uid="{00000000-0006-0000-0600-000087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1" authorId="0" shapeId="0" xr:uid="{00000000-0006-0000-0600-000088100000}">
      <text>
        <r>
          <rPr>
            <sz val="9"/>
            <color indexed="81"/>
            <rFont val="Tahoma"/>
            <family val="2"/>
          </rPr>
          <t>Carga horária que este docente UFPE irá ministrar nesta disciplina.</t>
        </r>
      </text>
    </comment>
    <comment ref="J2381" authorId="0" shapeId="0" xr:uid="{00000000-0006-0000-0600-000089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1" authorId="0" shapeId="0" xr:uid="{00000000-0006-0000-0600-00008A100000}">
      <text>
        <r>
          <rPr>
            <sz val="9"/>
            <color indexed="81"/>
            <rFont val="Tahoma"/>
            <family val="2"/>
          </rPr>
          <t>Carga horária que este docente Externo irá ministrar nesta disciplina.</t>
        </r>
      </text>
    </comment>
    <comment ref="B2382" authorId="0" shapeId="0" xr:uid="{00000000-0006-0000-0600-00008B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2" authorId="0" shapeId="0" xr:uid="{00000000-0006-0000-0600-00008C100000}">
      <text>
        <r>
          <rPr>
            <sz val="9"/>
            <color indexed="81"/>
            <rFont val="Tahoma"/>
            <family val="2"/>
          </rPr>
          <t>Carga horária que este docente UFPE irá ministrar nesta disciplina.</t>
        </r>
      </text>
    </comment>
    <comment ref="J2382" authorId="0" shapeId="0" xr:uid="{00000000-0006-0000-0600-00008D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2" authorId="0" shapeId="0" xr:uid="{00000000-0006-0000-0600-00008E100000}">
      <text>
        <r>
          <rPr>
            <sz val="9"/>
            <color indexed="81"/>
            <rFont val="Tahoma"/>
            <family val="2"/>
          </rPr>
          <t>Carga horária que este docente Externo irá ministrar nesta disciplina.</t>
        </r>
      </text>
    </comment>
    <comment ref="B2383" authorId="0" shapeId="0" xr:uid="{00000000-0006-0000-0600-00008F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3" authorId="0" shapeId="0" xr:uid="{00000000-0006-0000-0600-000090100000}">
      <text>
        <r>
          <rPr>
            <sz val="9"/>
            <color indexed="81"/>
            <rFont val="Tahoma"/>
            <family val="2"/>
          </rPr>
          <t>Carga horária que este docente UFPE irá ministrar nesta disciplina.</t>
        </r>
      </text>
    </comment>
    <comment ref="J2383" authorId="0" shapeId="0" xr:uid="{00000000-0006-0000-0600-000091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3" authorId="0" shapeId="0" xr:uid="{00000000-0006-0000-0600-000092100000}">
      <text>
        <r>
          <rPr>
            <sz val="9"/>
            <color indexed="81"/>
            <rFont val="Tahoma"/>
            <family val="2"/>
          </rPr>
          <t>Carga horária que este docente Externo irá ministrar nesta disciplina.</t>
        </r>
      </text>
    </comment>
    <comment ref="B2384" authorId="0" shapeId="0" xr:uid="{00000000-0006-0000-0600-000093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4" authorId="0" shapeId="0" xr:uid="{00000000-0006-0000-0600-000094100000}">
      <text>
        <r>
          <rPr>
            <sz val="9"/>
            <color indexed="81"/>
            <rFont val="Tahoma"/>
            <family val="2"/>
          </rPr>
          <t>Carga horária que este docente UFPE irá ministrar nesta disciplina.</t>
        </r>
      </text>
    </comment>
    <comment ref="J2384" authorId="0" shapeId="0" xr:uid="{00000000-0006-0000-0600-000095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4" authorId="0" shapeId="0" xr:uid="{00000000-0006-0000-0600-000096100000}">
      <text>
        <r>
          <rPr>
            <sz val="9"/>
            <color indexed="81"/>
            <rFont val="Tahoma"/>
            <family val="2"/>
          </rPr>
          <t>Carga horária que este docente Externo irá ministrar nesta disciplina.</t>
        </r>
      </text>
    </comment>
    <comment ref="B2385" authorId="0" shapeId="0" xr:uid="{00000000-0006-0000-0600-000097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5" authorId="0" shapeId="0" xr:uid="{00000000-0006-0000-0600-000098100000}">
      <text>
        <r>
          <rPr>
            <sz val="9"/>
            <color indexed="81"/>
            <rFont val="Tahoma"/>
            <family val="2"/>
          </rPr>
          <t>Carga horária que este docente UFPE irá ministrar nesta disciplina.</t>
        </r>
      </text>
    </comment>
    <comment ref="J2385" authorId="0" shapeId="0" xr:uid="{00000000-0006-0000-0600-000099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5" authorId="0" shapeId="0" xr:uid="{00000000-0006-0000-0600-00009A100000}">
      <text>
        <r>
          <rPr>
            <sz val="9"/>
            <color indexed="81"/>
            <rFont val="Tahoma"/>
            <family val="2"/>
          </rPr>
          <t>Carga horária que este docente Externo irá ministrar nesta disciplina.</t>
        </r>
      </text>
    </comment>
    <comment ref="B2386" authorId="0" shapeId="0" xr:uid="{00000000-0006-0000-0600-00009B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6" authorId="0" shapeId="0" xr:uid="{00000000-0006-0000-0600-00009C100000}">
      <text>
        <r>
          <rPr>
            <sz val="9"/>
            <color indexed="81"/>
            <rFont val="Tahoma"/>
            <family val="2"/>
          </rPr>
          <t>Carga horária que este docente UFPE irá ministrar nesta disciplina.</t>
        </r>
      </text>
    </comment>
    <comment ref="J2386" authorId="0" shapeId="0" xr:uid="{00000000-0006-0000-0600-00009D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6" authorId="0" shapeId="0" xr:uid="{00000000-0006-0000-0600-00009E100000}">
      <text>
        <r>
          <rPr>
            <sz val="9"/>
            <color indexed="81"/>
            <rFont val="Tahoma"/>
            <family val="2"/>
          </rPr>
          <t>Carga horária que este docente Externo irá ministrar nesta disciplina.</t>
        </r>
      </text>
    </comment>
    <comment ref="B2387" authorId="0" shapeId="0" xr:uid="{00000000-0006-0000-0600-00009F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387" authorId="0" shapeId="0" xr:uid="{00000000-0006-0000-0600-0000A0100000}">
      <text>
        <r>
          <rPr>
            <sz val="9"/>
            <color indexed="81"/>
            <rFont val="Tahoma"/>
            <family val="2"/>
          </rPr>
          <t>Carga horária que este docente UFPE irá ministrar nesta disciplina.</t>
        </r>
      </text>
    </comment>
    <comment ref="J2387" authorId="0" shapeId="0" xr:uid="{00000000-0006-0000-0600-0000A1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387" authorId="0" shapeId="0" xr:uid="{00000000-0006-0000-0600-0000A2100000}">
      <text>
        <r>
          <rPr>
            <sz val="9"/>
            <color indexed="81"/>
            <rFont val="Tahoma"/>
            <family val="2"/>
          </rPr>
          <t>Carga horária que este docente Externo irá ministrar nesta disciplina.</t>
        </r>
      </text>
    </comment>
    <comment ref="F2392" authorId="0" shapeId="0" xr:uid="{00000000-0006-0000-0600-0000A3100000}">
      <text>
        <r>
          <rPr>
            <b/>
            <sz val="9"/>
            <color indexed="81"/>
            <rFont val="Tahoma"/>
            <family val="2"/>
          </rPr>
          <t>A carga horária da disciplina é a soma das cargas horárias de cada docente desta disciplina</t>
        </r>
      </text>
    </comment>
    <comment ref="F2393" authorId="0" shapeId="0" xr:uid="{00000000-0006-0000-0600-0000A4100000}">
      <text>
        <r>
          <rPr>
            <b/>
            <sz val="9"/>
            <color indexed="81"/>
            <rFont val="Tahoma"/>
            <family val="2"/>
          </rPr>
          <t>Crédito = Carga horária / 15</t>
        </r>
      </text>
    </comment>
    <comment ref="C2396" authorId="0" shapeId="0" xr:uid="{00000000-0006-0000-0600-0000A5100000}">
      <text>
        <r>
          <rPr>
            <sz val="9"/>
            <color indexed="81"/>
            <rFont val="Segoe UI"/>
            <family val="2"/>
          </rPr>
          <t>O 1o mês do curso será considerado como sendo o mês de assinatura do convênio.</t>
        </r>
      </text>
    </comment>
    <comment ref="B2402" authorId="0" shapeId="0" xr:uid="{00000000-0006-0000-0600-0000A6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2" authorId="0" shapeId="0" xr:uid="{00000000-0006-0000-0600-0000A7100000}">
      <text>
        <r>
          <rPr>
            <sz val="9"/>
            <color indexed="81"/>
            <rFont val="Tahoma"/>
            <family val="2"/>
          </rPr>
          <t>Carga horária que este docente UFPE irá ministrar nesta disciplina.</t>
        </r>
      </text>
    </comment>
    <comment ref="J2402" authorId="0" shapeId="0" xr:uid="{00000000-0006-0000-0600-0000A8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2" authorId="0" shapeId="0" xr:uid="{00000000-0006-0000-0600-0000A9100000}">
      <text>
        <r>
          <rPr>
            <sz val="9"/>
            <color indexed="81"/>
            <rFont val="Tahoma"/>
            <family val="2"/>
          </rPr>
          <t>Carga horária que este docente Externo irá ministrar nesta disciplina.</t>
        </r>
      </text>
    </comment>
    <comment ref="B2403" authorId="0" shapeId="0" xr:uid="{00000000-0006-0000-0600-0000AA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3" authorId="0" shapeId="0" xr:uid="{00000000-0006-0000-0600-0000AB100000}">
      <text>
        <r>
          <rPr>
            <sz val="9"/>
            <color indexed="81"/>
            <rFont val="Tahoma"/>
            <family val="2"/>
          </rPr>
          <t>Carga horária que este docente UFPE irá ministrar nesta disciplina.</t>
        </r>
      </text>
    </comment>
    <comment ref="J2403" authorId="0" shapeId="0" xr:uid="{00000000-0006-0000-0600-0000AC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3" authorId="0" shapeId="0" xr:uid="{00000000-0006-0000-0600-0000AD100000}">
      <text>
        <r>
          <rPr>
            <sz val="9"/>
            <color indexed="81"/>
            <rFont val="Tahoma"/>
            <family val="2"/>
          </rPr>
          <t>Carga horária que este docente Externo irá ministrar nesta disciplina.</t>
        </r>
      </text>
    </comment>
    <comment ref="B2404" authorId="0" shapeId="0" xr:uid="{00000000-0006-0000-0600-0000AE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4" authorId="0" shapeId="0" xr:uid="{00000000-0006-0000-0600-0000AF100000}">
      <text>
        <r>
          <rPr>
            <sz val="9"/>
            <color indexed="81"/>
            <rFont val="Tahoma"/>
            <family val="2"/>
          </rPr>
          <t>Carga horária que este docente UFPE irá ministrar nesta disciplina.</t>
        </r>
      </text>
    </comment>
    <comment ref="J2404" authorId="0" shapeId="0" xr:uid="{00000000-0006-0000-0600-0000B0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4" authorId="0" shapeId="0" xr:uid="{00000000-0006-0000-0600-0000B1100000}">
      <text>
        <r>
          <rPr>
            <sz val="9"/>
            <color indexed="81"/>
            <rFont val="Tahoma"/>
            <family val="2"/>
          </rPr>
          <t>Carga horária que este docente Externo irá ministrar nesta disciplina.</t>
        </r>
      </text>
    </comment>
    <comment ref="B2405" authorId="0" shapeId="0" xr:uid="{00000000-0006-0000-0600-0000B2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5" authorId="0" shapeId="0" xr:uid="{00000000-0006-0000-0600-0000B3100000}">
      <text>
        <r>
          <rPr>
            <sz val="9"/>
            <color indexed="81"/>
            <rFont val="Tahoma"/>
            <family val="2"/>
          </rPr>
          <t>Carga horária que este docente UFPE irá ministrar nesta disciplina.</t>
        </r>
      </text>
    </comment>
    <comment ref="J2405" authorId="0" shapeId="0" xr:uid="{00000000-0006-0000-0600-0000B4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5" authorId="0" shapeId="0" xr:uid="{00000000-0006-0000-0600-0000B5100000}">
      <text>
        <r>
          <rPr>
            <sz val="9"/>
            <color indexed="81"/>
            <rFont val="Tahoma"/>
            <family val="2"/>
          </rPr>
          <t>Carga horária que este docente Externo irá ministrar nesta disciplina.</t>
        </r>
      </text>
    </comment>
    <comment ref="B2406" authorId="0" shapeId="0" xr:uid="{00000000-0006-0000-0600-0000B6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6" authorId="0" shapeId="0" xr:uid="{00000000-0006-0000-0600-0000B7100000}">
      <text>
        <r>
          <rPr>
            <sz val="9"/>
            <color indexed="81"/>
            <rFont val="Tahoma"/>
            <family val="2"/>
          </rPr>
          <t>Carga horária que este docente UFPE irá ministrar nesta disciplina.</t>
        </r>
      </text>
    </comment>
    <comment ref="J2406" authorId="0" shapeId="0" xr:uid="{00000000-0006-0000-0600-0000B8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6" authorId="0" shapeId="0" xr:uid="{00000000-0006-0000-0600-0000B9100000}">
      <text>
        <r>
          <rPr>
            <sz val="9"/>
            <color indexed="81"/>
            <rFont val="Tahoma"/>
            <family val="2"/>
          </rPr>
          <t>Carga horária que este docente Externo irá ministrar nesta disciplina.</t>
        </r>
      </text>
    </comment>
    <comment ref="B2407" authorId="0" shapeId="0" xr:uid="{00000000-0006-0000-0600-0000BA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7" authorId="0" shapeId="0" xr:uid="{00000000-0006-0000-0600-0000BB100000}">
      <text>
        <r>
          <rPr>
            <sz val="9"/>
            <color indexed="81"/>
            <rFont val="Tahoma"/>
            <family val="2"/>
          </rPr>
          <t>Carga horária que este docente UFPE irá ministrar nesta disciplina.</t>
        </r>
      </text>
    </comment>
    <comment ref="J2407" authorId="0" shapeId="0" xr:uid="{00000000-0006-0000-0600-0000BC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7" authorId="0" shapeId="0" xr:uid="{00000000-0006-0000-0600-0000BD100000}">
      <text>
        <r>
          <rPr>
            <sz val="9"/>
            <color indexed="81"/>
            <rFont val="Tahoma"/>
            <family val="2"/>
          </rPr>
          <t>Carga horária que este docente Externo irá ministrar nesta disciplina.</t>
        </r>
      </text>
    </comment>
    <comment ref="B2408" authorId="0" shapeId="0" xr:uid="{00000000-0006-0000-0600-0000BE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8" authorId="0" shapeId="0" xr:uid="{00000000-0006-0000-0600-0000BF100000}">
      <text>
        <r>
          <rPr>
            <sz val="9"/>
            <color indexed="81"/>
            <rFont val="Tahoma"/>
            <family val="2"/>
          </rPr>
          <t>Carga horária que este docente UFPE irá ministrar nesta disciplina.</t>
        </r>
      </text>
    </comment>
    <comment ref="J2408" authorId="0" shapeId="0" xr:uid="{00000000-0006-0000-0600-0000C0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8" authorId="0" shapeId="0" xr:uid="{00000000-0006-0000-0600-0000C1100000}">
      <text>
        <r>
          <rPr>
            <sz val="9"/>
            <color indexed="81"/>
            <rFont val="Tahoma"/>
            <family val="2"/>
          </rPr>
          <t>Carga horária que este docente Externo irá ministrar nesta disciplina.</t>
        </r>
      </text>
    </comment>
    <comment ref="B2409" authorId="0" shapeId="0" xr:uid="{00000000-0006-0000-0600-0000C2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09" authorId="0" shapeId="0" xr:uid="{00000000-0006-0000-0600-0000C3100000}">
      <text>
        <r>
          <rPr>
            <sz val="9"/>
            <color indexed="81"/>
            <rFont val="Tahoma"/>
            <family val="2"/>
          </rPr>
          <t>Carga horária que este docente UFPE irá ministrar nesta disciplina.</t>
        </r>
      </text>
    </comment>
    <comment ref="J2409" authorId="0" shapeId="0" xr:uid="{00000000-0006-0000-0600-0000C4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09" authorId="0" shapeId="0" xr:uid="{00000000-0006-0000-0600-0000C5100000}">
      <text>
        <r>
          <rPr>
            <sz val="9"/>
            <color indexed="81"/>
            <rFont val="Tahoma"/>
            <family val="2"/>
          </rPr>
          <t>Carga horária que este docente Externo irá ministrar nesta disciplina.</t>
        </r>
      </text>
    </comment>
    <comment ref="B2410" authorId="0" shapeId="0" xr:uid="{00000000-0006-0000-0600-0000C6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10" authorId="0" shapeId="0" xr:uid="{00000000-0006-0000-0600-0000C7100000}">
      <text>
        <r>
          <rPr>
            <sz val="9"/>
            <color indexed="81"/>
            <rFont val="Tahoma"/>
            <family val="2"/>
          </rPr>
          <t>Carga horária que este docente UFPE irá ministrar nesta disciplina.</t>
        </r>
      </text>
    </comment>
    <comment ref="J2410" authorId="0" shapeId="0" xr:uid="{00000000-0006-0000-0600-0000C8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10" authorId="0" shapeId="0" xr:uid="{00000000-0006-0000-0600-0000C9100000}">
      <text>
        <r>
          <rPr>
            <sz val="9"/>
            <color indexed="81"/>
            <rFont val="Tahoma"/>
            <family val="2"/>
          </rPr>
          <t>Carga horária que este docente Externo irá ministrar nesta disciplina.</t>
        </r>
      </text>
    </comment>
    <comment ref="B2411" authorId="0" shapeId="0" xr:uid="{00000000-0006-0000-0600-0000CA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11" authorId="0" shapeId="0" xr:uid="{00000000-0006-0000-0600-0000CB100000}">
      <text>
        <r>
          <rPr>
            <sz val="9"/>
            <color indexed="81"/>
            <rFont val="Tahoma"/>
            <family val="2"/>
          </rPr>
          <t>Carga horária que este docente UFPE irá ministrar nesta disciplina.</t>
        </r>
      </text>
    </comment>
    <comment ref="J2411" authorId="0" shapeId="0" xr:uid="{00000000-0006-0000-0600-0000CC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11" authorId="0" shapeId="0" xr:uid="{00000000-0006-0000-0600-0000CD100000}">
      <text>
        <r>
          <rPr>
            <sz val="9"/>
            <color indexed="81"/>
            <rFont val="Tahoma"/>
            <family val="2"/>
          </rPr>
          <t>Carga horária que este docente Externo irá ministrar nesta disciplina.</t>
        </r>
      </text>
    </comment>
    <comment ref="F2416" authorId="0" shapeId="0" xr:uid="{00000000-0006-0000-0600-0000CE100000}">
      <text>
        <r>
          <rPr>
            <b/>
            <sz val="9"/>
            <color indexed="81"/>
            <rFont val="Tahoma"/>
            <family val="2"/>
          </rPr>
          <t>A carga horária da disciplina é a soma das cargas horárias de cada docente desta disciplina</t>
        </r>
      </text>
    </comment>
    <comment ref="F2417" authorId="0" shapeId="0" xr:uid="{00000000-0006-0000-0600-0000CF100000}">
      <text>
        <r>
          <rPr>
            <b/>
            <sz val="9"/>
            <color indexed="81"/>
            <rFont val="Tahoma"/>
            <family val="2"/>
          </rPr>
          <t>Crédito = Carga horária / 15</t>
        </r>
      </text>
    </comment>
    <comment ref="C2420" authorId="0" shapeId="0" xr:uid="{00000000-0006-0000-0600-0000D0100000}">
      <text>
        <r>
          <rPr>
            <sz val="9"/>
            <color indexed="81"/>
            <rFont val="Segoe UI"/>
            <family val="2"/>
          </rPr>
          <t>O 1o mês do curso será considerado como sendo o mês de assinatura do convênio.</t>
        </r>
      </text>
    </comment>
    <comment ref="B2426" authorId="0" shapeId="0" xr:uid="{00000000-0006-0000-0600-0000D1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26" authorId="0" shapeId="0" xr:uid="{00000000-0006-0000-0600-0000D2100000}">
      <text>
        <r>
          <rPr>
            <sz val="9"/>
            <color indexed="81"/>
            <rFont val="Tahoma"/>
            <family val="2"/>
          </rPr>
          <t>Carga horária que este docente UFPE irá ministrar nesta disciplina.</t>
        </r>
      </text>
    </comment>
    <comment ref="J2426" authorId="0" shapeId="0" xr:uid="{00000000-0006-0000-0600-0000D3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26" authorId="0" shapeId="0" xr:uid="{00000000-0006-0000-0600-0000D4100000}">
      <text>
        <r>
          <rPr>
            <sz val="9"/>
            <color indexed="81"/>
            <rFont val="Tahoma"/>
            <family val="2"/>
          </rPr>
          <t>Carga horária que este docente Externo irá ministrar nesta disciplina.</t>
        </r>
      </text>
    </comment>
    <comment ref="B2427" authorId="0" shapeId="0" xr:uid="{00000000-0006-0000-0600-0000D5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27" authorId="0" shapeId="0" xr:uid="{00000000-0006-0000-0600-0000D6100000}">
      <text>
        <r>
          <rPr>
            <sz val="9"/>
            <color indexed="81"/>
            <rFont val="Tahoma"/>
            <family val="2"/>
          </rPr>
          <t>Carga horária que este docente UFPE irá ministrar nesta disciplina.</t>
        </r>
      </text>
    </comment>
    <comment ref="J2427" authorId="0" shapeId="0" xr:uid="{00000000-0006-0000-0600-0000D7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27" authorId="0" shapeId="0" xr:uid="{00000000-0006-0000-0600-0000D8100000}">
      <text>
        <r>
          <rPr>
            <sz val="9"/>
            <color indexed="81"/>
            <rFont val="Tahoma"/>
            <family val="2"/>
          </rPr>
          <t>Carga horária que este docente Externo irá ministrar nesta disciplina.</t>
        </r>
      </text>
    </comment>
    <comment ref="B2428" authorId="0" shapeId="0" xr:uid="{00000000-0006-0000-0600-0000D9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28" authorId="0" shapeId="0" xr:uid="{00000000-0006-0000-0600-0000DA100000}">
      <text>
        <r>
          <rPr>
            <sz val="9"/>
            <color indexed="81"/>
            <rFont val="Tahoma"/>
            <family val="2"/>
          </rPr>
          <t>Carga horária que este docente UFPE irá ministrar nesta disciplina.</t>
        </r>
      </text>
    </comment>
    <comment ref="J2428" authorId="0" shapeId="0" xr:uid="{00000000-0006-0000-0600-0000DB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28" authorId="0" shapeId="0" xr:uid="{00000000-0006-0000-0600-0000DC100000}">
      <text>
        <r>
          <rPr>
            <sz val="9"/>
            <color indexed="81"/>
            <rFont val="Tahoma"/>
            <family val="2"/>
          </rPr>
          <t>Carga horária que este docente Externo irá ministrar nesta disciplina.</t>
        </r>
      </text>
    </comment>
    <comment ref="B2429" authorId="0" shapeId="0" xr:uid="{00000000-0006-0000-0600-0000DD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29" authorId="0" shapeId="0" xr:uid="{00000000-0006-0000-0600-0000DE100000}">
      <text>
        <r>
          <rPr>
            <sz val="9"/>
            <color indexed="81"/>
            <rFont val="Tahoma"/>
            <family val="2"/>
          </rPr>
          <t>Carga horária que este docente UFPE irá ministrar nesta disciplina.</t>
        </r>
      </text>
    </comment>
    <comment ref="J2429" authorId="0" shapeId="0" xr:uid="{00000000-0006-0000-0600-0000DF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29" authorId="0" shapeId="0" xr:uid="{00000000-0006-0000-0600-0000E0100000}">
      <text>
        <r>
          <rPr>
            <sz val="9"/>
            <color indexed="81"/>
            <rFont val="Tahoma"/>
            <family val="2"/>
          </rPr>
          <t>Carga horária que este docente Externo irá ministrar nesta disciplina.</t>
        </r>
      </text>
    </comment>
    <comment ref="B2430" authorId="0" shapeId="0" xr:uid="{00000000-0006-0000-0600-0000E1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0" authorId="0" shapeId="0" xr:uid="{00000000-0006-0000-0600-0000E2100000}">
      <text>
        <r>
          <rPr>
            <sz val="9"/>
            <color indexed="81"/>
            <rFont val="Tahoma"/>
            <family val="2"/>
          </rPr>
          <t>Carga horária que este docente UFPE irá ministrar nesta disciplina.</t>
        </r>
      </text>
    </comment>
    <comment ref="J2430" authorId="0" shapeId="0" xr:uid="{00000000-0006-0000-0600-0000E3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0" authorId="0" shapeId="0" xr:uid="{00000000-0006-0000-0600-0000E4100000}">
      <text>
        <r>
          <rPr>
            <sz val="9"/>
            <color indexed="81"/>
            <rFont val="Tahoma"/>
            <family val="2"/>
          </rPr>
          <t>Carga horária que este docente Externo irá ministrar nesta disciplina.</t>
        </r>
      </text>
    </comment>
    <comment ref="B2431" authorId="0" shapeId="0" xr:uid="{00000000-0006-0000-0600-0000E5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1" authorId="0" shapeId="0" xr:uid="{00000000-0006-0000-0600-0000E6100000}">
      <text>
        <r>
          <rPr>
            <sz val="9"/>
            <color indexed="81"/>
            <rFont val="Tahoma"/>
            <family val="2"/>
          </rPr>
          <t>Carga horária que este docente UFPE irá ministrar nesta disciplina.</t>
        </r>
      </text>
    </comment>
    <comment ref="J2431" authorId="0" shapeId="0" xr:uid="{00000000-0006-0000-0600-0000E7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1" authorId="0" shapeId="0" xr:uid="{00000000-0006-0000-0600-0000E8100000}">
      <text>
        <r>
          <rPr>
            <sz val="9"/>
            <color indexed="81"/>
            <rFont val="Tahoma"/>
            <family val="2"/>
          </rPr>
          <t>Carga horária que este docente Externo irá ministrar nesta disciplina.</t>
        </r>
      </text>
    </comment>
    <comment ref="B2432" authorId="0" shapeId="0" xr:uid="{00000000-0006-0000-0600-0000E9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2" authorId="0" shapeId="0" xr:uid="{00000000-0006-0000-0600-0000EA100000}">
      <text>
        <r>
          <rPr>
            <sz val="9"/>
            <color indexed="81"/>
            <rFont val="Tahoma"/>
            <family val="2"/>
          </rPr>
          <t>Carga horária que este docente UFPE irá ministrar nesta disciplina.</t>
        </r>
      </text>
    </comment>
    <comment ref="J2432" authorId="0" shapeId="0" xr:uid="{00000000-0006-0000-0600-0000EB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2" authorId="0" shapeId="0" xr:uid="{00000000-0006-0000-0600-0000EC100000}">
      <text>
        <r>
          <rPr>
            <sz val="9"/>
            <color indexed="81"/>
            <rFont val="Tahoma"/>
            <family val="2"/>
          </rPr>
          <t>Carga horária que este docente Externo irá ministrar nesta disciplina.</t>
        </r>
      </text>
    </comment>
    <comment ref="B2433" authorId="0" shapeId="0" xr:uid="{00000000-0006-0000-0600-0000ED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3" authorId="0" shapeId="0" xr:uid="{00000000-0006-0000-0600-0000EE100000}">
      <text>
        <r>
          <rPr>
            <sz val="9"/>
            <color indexed="81"/>
            <rFont val="Tahoma"/>
            <family val="2"/>
          </rPr>
          <t>Carga horária que este docente UFPE irá ministrar nesta disciplina.</t>
        </r>
      </text>
    </comment>
    <comment ref="J2433" authorId="0" shapeId="0" xr:uid="{00000000-0006-0000-0600-0000EF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3" authorId="0" shapeId="0" xr:uid="{00000000-0006-0000-0600-0000F0100000}">
      <text>
        <r>
          <rPr>
            <sz val="9"/>
            <color indexed="81"/>
            <rFont val="Tahoma"/>
            <family val="2"/>
          </rPr>
          <t>Carga horária que este docente Externo irá ministrar nesta disciplina.</t>
        </r>
      </text>
    </comment>
    <comment ref="B2434" authorId="0" shapeId="0" xr:uid="{00000000-0006-0000-0600-0000F1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4" authorId="0" shapeId="0" xr:uid="{00000000-0006-0000-0600-0000F2100000}">
      <text>
        <r>
          <rPr>
            <sz val="9"/>
            <color indexed="81"/>
            <rFont val="Tahoma"/>
            <family val="2"/>
          </rPr>
          <t>Carga horária que este docente UFPE irá ministrar nesta disciplina.</t>
        </r>
      </text>
    </comment>
    <comment ref="J2434" authorId="0" shapeId="0" xr:uid="{00000000-0006-0000-0600-0000F3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4" authorId="0" shapeId="0" xr:uid="{00000000-0006-0000-0600-0000F4100000}">
      <text>
        <r>
          <rPr>
            <sz val="9"/>
            <color indexed="81"/>
            <rFont val="Tahoma"/>
            <family val="2"/>
          </rPr>
          <t>Carga horária que este docente Externo irá ministrar nesta disciplina.</t>
        </r>
      </text>
    </comment>
    <comment ref="B2435" authorId="0" shapeId="0" xr:uid="{00000000-0006-0000-0600-0000F5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35" authorId="0" shapeId="0" xr:uid="{00000000-0006-0000-0600-0000F6100000}">
      <text>
        <r>
          <rPr>
            <sz val="9"/>
            <color indexed="81"/>
            <rFont val="Tahoma"/>
            <family val="2"/>
          </rPr>
          <t>Carga horária que este docente UFPE irá ministrar nesta disciplina.</t>
        </r>
      </text>
    </comment>
    <comment ref="J2435" authorId="0" shapeId="0" xr:uid="{00000000-0006-0000-0600-0000F7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35" authorId="0" shapeId="0" xr:uid="{00000000-0006-0000-0600-0000F8100000}">
      <text>
        <r>
          <rPr>
            <sz val="9"/>
            <color indexed="81"/>
            <rFont val="Tahoma"/>
            <family val="2"/>
          </rPr>
          <t>Carga horária que este docente Externo irá ministrar nesta disciplina.</t>
        </r>
      </text>
    </comment>
    <comment ref="F2440" authorId="0" shapeId="0" xr:uid="{00000000-0006-0000-0600-0000F9100000}">
      <text>
        <r>
          <rPr>
            <b/>
            <sz val="9"/>
            <color indexed="81"/>
            <rFont val="Tahoma"/>
            <family val="2"/>
          </rPr>
          <t>A carga horária da disciplina é a soma das cargas horárias de cada docente desta disciplina</t>
        </r>
      </text>
    </comment>
    <comment ref="F2441" authorId="0" shapeId="0" xr:uid="{00000000-0006-0000-0600-0000FA100000}">
      <text>
        <r>
          <rPr>
            <b/>
            <sz val="9"/>
            <color indexed="81"/>
            <rFont val="Tahoma"/>
            <family val="2"/>
          </rPr>
          <t>Crédito = Carga horária / 15</t>
        </r>
      </text>
    </comment>
    <comment ref="C2444" authorId="0" shapeId="0" xr:uid="{00000000-0006-0000-0600-0000FB100000}">
      <text>
        <r>
          <rPr>
            <sz val="9"/>
            <color indexed="81"/>
            <rFont val="Segoe UI"/>
            <family val="2"/>
          </rPr>
          <t>O 1o mês do curso será considerado como sendo o mês de assinatura do convênio.</t>
        </r>
      </text>
    </comment>
    <comment ref="B2450" authorId="0" shapeId="0" xr:uid="{00000000-0006-0000-0600-0000FC10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0" authorId="0" shapeId="0" xr:uid="{00000000-0006-0000-0600-0000FD100000}">
      <text>
        <r>
          <rPr>
            <sz val="9"/>
            <color indexed="81"/>
            <rFont val="Tahoma"/>
            <family val="2"/>
          </rPr>
          <t>Carga horária que este docente UFPE irá ministrar nesta disciplina.</t>
        </r>
      </text>
    </comment>
    <comment ref="J2450" authorId="0" shapeId="0" xr:uid="{00000000-0006-0000-0600-0000FE10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0" authorId="0" shapeId="0" xr:uid="{00000000-0006-0000-0600-0000FF100000}">
      <text>
        <r>
          <rPr>
            <sz val="9"/>
            <color indexed="81"/>
            <rFont val="Tahoma"/>
            <family val="2"/>
          </rPr>
          <t>Carga horária que este docente Externo irá ministrar nesta disciplina.</t>
        </r>
      </text>
    </comment>
    <comment ref="B2451" authorId="0" shapeId="0" xr:uid="{00000000-0006-0000-0600-000000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1" authorId="0" shapeId="0" xr:uid="{00000000-0006-0000-0600-000001110000}">
      <text>
        <r>
          <rPr>
            <sz val="9"/>
            <color indexed="81"/>
            <rFont val="Tahoma"/>
            <family val="2"/>
          </rPr>
          <t>Carga horária que este docente UFPE irá ministrar nesta disciplina.</t>
        </r>
      </text>
    </comment>
    <comment ref="J2451" authorId="0" shapeId="0" xr:uid="{00000000-0006-0000-0600-000002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1" authorId="0" shapeId="0" xr:uid="{00000000-0006-0000-0600-000003110000}">
      <text>
        <r>
          <rPr>
            <sz val="9"/>
            <color indexed="81"/>
            <rFont val="Tahoma"/>
            <family val="2"/>
          </rPr>
          <t>Carga horária que este docente Externo irá ministrar nesta disciplina.</t>
        </r>
      </text>
    </comment>
    <comment ref="B2452" authorId="0" shapeId="0" xr:uid="{00000000-0006-0000-0600-000004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2" authorId="0" shapeId="0" xr:uid="{00000000-0006-0000-0600-000005110000}">
      <text>
        <r>
          <rPr>
            <sz val="9"/>
            <color indexed="81"/>
            <rFont val="Tahoma"/>
            <family val="2"/>
          </rPr>
          <t>Carga horária que este docente UFPE irá ministrar nesta disciplina.</t>
        </r>
      </text>
    </comment>
    <comment ref="J2452" authorId="0" shapeId="0" xr:uid="{00000000-0006-0000-0600-000006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2" authorId="0" shapeId="0" xr:uid="{00000000-0006-0000-0600-000007110000}">
      <text>
        <r>
          <rPr>
            <sz val="9"/>
            <color indexed="81"/>
            <rFont val="Tahoma"/>
            <family val="2"/>
          </rPr>
          <t>Carga horária que este docente Externo irá ministrar nesta disciplina.</t>
        </r>
      </text>
    </comment>
    <comment ref="B2453" authorId="0" shapeId="0" xr:uid="{00000000-0006-0000-0600-000008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3" authorId="0" shapeId="0" xr:uid="{00000000-0006-0000-0600-000009110000}">
      <text>
        <r>
          <rPr>
            <sz val="9"/>
            <color indexed="81"/>
            <rFont val="Tahoma"/>
            <family val="2"/>
          </rPr>
          <t>Carga horária que este docente UFPE irá ministrar nesta disciplina.</t>
        </r>
      </text>
    </comment>
    <comment ref="J2453" authorId="0" shapeId="0" xr:uid="{00000000-0006-0000-0600-00000A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3" authorId="0" shapeId="0" xr:uid="{00000000-0006-0000-0600-00000B110000}">
      <text>
        <r>
          <rPr>
            <sz val="9"/>
            <color indexed="81"/>
            <rFont val="Tahoma"/>
            <family val="2"/>
          </rPr>
          <t>Carga horária que este docente Externo irá ministrar nesta disciplina.</t>
        </r>
      </text>
    </comment>
    <comment ref="B2454" authorId="0" shapeId="0" xr:uid="{00000000-0006-0000-0600-00000C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4" authorId="0" shapeId="0" xr:uid="{00000000-0006-0000-0600-00000D110000}">
      <text>
        <r>
          <rPr>
            <sz val="9"/>
            <color indexed="81"/>
            <rFont val="Tahoma"/>
            <family val="2"/>
          </rPr>
          <t>Carga horária que este docente UFPE irá ministrar nesta disciplina.</t>
        </r>
      </text>
    </comment>
    <comment ref="J2454" authorId="0" shapeId="0" xr:uid="{00000000-0006-0000-0600-00000E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4" authorId="0" shapeId="0" xr:uid="{00000000-0006-0000-0600-00000F110000}">
      <text>
        <r>
          <rPr>
            <sz val="9"/>
            <color indexed="81"/>
            <rFont val="Tahoma"/>
            <family val="2"/>
          </rPr>
          <t>Carga horária que este docente Externo irá ministrar nesta disciplina.</t>
        </r>
      </text>
    </comment>
    <comment ref="B2455" authorId="0" shapeId="0" xr:uid="{00000000-0006-0000-0600-000010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5" authorId="0" shapeId="0" xr:uid="{00000000-0006-0000-0600-000011110000}">
      <text>
        <r>
          <rPr>
            <sz val="9"/>
            <color indexed="81"/>
            <rFont val="Tahoma"/>
            <family val="2"/>
          </rPr>
          <t>Carga horária que este docente UFPE irá ministrar nesta disciplina.</t>
        </r>
      </text>
    </comment>
    <comment ref="J2455" authorId="0" shapeId="0" xr:uid="{00000000-0006-0000-0600-000012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5" authorId="0" shapeId="0" xr:uid="{00000000-0006-0000-0600-000013110000}">
      <text>
        <r>
          <rPr>
            <sz val="9"/>
            <color indexed="81"/>
            <rFont val="Tahoma"/>
            <family val="2"/>
          </rPr>
          <t>Carga horária que este docente Externo irá ministrar nesta disciplina.</t>
        </r>
      </text>
    </comment>
    <comment ref="B2456" authorId="0" shapeId="0" xr:uid="{00000000-0006-0000-0600-000014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6" authorId="0" shapeId="0" xr:uid="{00000000-0006-0000-0600-000015110000}">
      <text>
        <r>
          <rPr>
            <sz val="9"/>
            <color indexed="81"/>
            <rFont val="Tahoma"/>
            <family val="2"/>
          </rPr>
          <t>Carga horária que este docente UFPE irá ministrar nesta disciplina.</t>
        </r>
      </text>
    </comment>
    <comment ref="J2456" authorId="0" shapeId="0" xr:uid="{00000000-0006-0000-0600-000016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6" authorId="0" shapeId="0" xr:uid="{00000000-0006-0000-0600-000017110000}">
      <text>
        <r>
          <rPr>
            <sz val="9"/>
            <color indexed="81"/>
            <rFont val="Tahoma"/>
            <family val="2"/>
          </rPr>
          <t>Carga horária que este docente Externo irá ministrar nesta disciplina.</t>
        </r>
      </text>
    </comment>
    <comment ref="B2457" authorId="0" shapeId="0" xr:uid="{00000000-0006-0000-0600-000018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7" authorId="0" shapeId="0" xr:uid="{00000000-0006-0000-0600-000019110000}">
      <text>
        <r>
          <rPr>
            <sz val="9"/>
            <color indexed="81"/>
            <rFont val="Tahoma"/>
            <family val="2"/>
          </rPr>
          <t>Carga horária que este docente UFPE irá ministrar nesta disciplina.</t>
        </r>
      </text>
    </comment>
    <comment ref="J2457" authorId="0" shapeId="0" xr:uid="{00000000-0006-0000-0600-00001A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7" authorId="0" shapeId="0" xr:uid="{00000000-0006-0000-0600-00001B110000}">
      <text>
        <r>
          <rPr>
            <sz val="9"/>
            <color indexed="81"/>
            <rFont val="Tahoma"/>
            <family val="2"/>
          </rPr>
          <t>Carga horária que este docente Externo irá ministrar nesta disciplina.</t>
        </r>
      </text>
    </comment>
    <comment ref="B2458" authorId="0" shapeId="0" xr:uid="{00000000-0006-0000-0600-00001C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8" authorId="0" shapeId="0" xr:uid="{00000000-0006-0000-0600-00001D110000}">
      <text>
        <r>
          <rPr>
            <sz val="9"/>
            <color indexed="81"/>
            <rFont val="Tahoma"/>
            <family val="2"/>
          </rPr>
          <t>Carga horária que este docente UFPE irá ministrar nesta disciplina.</t>
        </r>
      </text>
    </comment>
    <comment ref="J2458" authorId="0" shapeId="0" xr:uid="{00000000-0006-0000-0600-00001E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8" authorId="0" shapeId="0" xr:uid="{00000000-0006-0000-0600-00001F110000}">
      <text>
        <r>
          <rPr>
            <sz val="9"/>
            <color indexed="81"/>
            <rFont val="Tahoma"/>
            <family val="2"/>
          </rPr>
          <t>Carga horária que este docente Externo irá ministrar nesta disciplina.</t>
        </r>
      </text>
    </comment>
    <comment ref="B2459" authorId="0" shapeId="0" xr:uid="{00000000-0006-0000-0600-000020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59" authorId="0" shapeId="0" xr:uid="{00000000-0006-0000-0600-000021110000}">
      <text>
        <r>
          <rPr>
            <sz val="9"/>
            <color indexed="81"/>
            <rFont val="Tahoma"/>
            <family val="2"/>
          </rPr>
          <t>Carga horária que este docente UFPE irá ministrar nesta disciplina.</t>
        </r>
      </text>
    </comment>
    <comment ref="J2459" authorId="0" shapeId="0" xr:uid="{00000000-0006-0000-0600-000022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59" authorId="0" shapeId="0" xr:uid="{00000000-0006-0000-0600-000023110000}">
      <text>
        <r>
          <rPr>
            <sz val="9"/>
            <color indexed="81"/>
            <rFont val="Tahoma"/>
            <family val="2"/>
          </rPr>
          <t>Carga horária que este docente Externo irá ministrar nesta disciplina.</t>
        </r>
      </text>
    </comment>
    <comment ref="F2464" authorId="0" shapeId="0" xr:uid="{00000000-0006-0000-0600-000024110000}">
      <text>
        <r>
          <rPr>
            <b/>
            <sz val="9"/>
            <color indexed="81"/>
            <rFont val="Tahoma"/>
            <family val="2"/>
          </rPr>
          <t>A carga horária da disciplina é a soma das cargas horárias de cada docente desta disciplina</t>
        </r>
      </text>
    </comment>
    <comment ref="F2465" authorId="0" shapeId="0" xr:uid="{00000000-0006-0000-0600-000025110000}">
      <text>
        <r>
          <rPr>
            <b/>
            <sz val="9"/>
            <color indexed="81"/>
            <rFont val="Tahoma"/>
            <family val="2"/>
          </rPr>
          <t>Crédito = Carga horária / 15</t>
        </r>
      </text>
    </comment>
    <comment ref="C2468" authorId="0" shapeId="0" xr:uid="{00000000-0006-0000-0600-000026110000}">
      <text>
        <r>
          <rPr>
            <sz val="9"/>
            <color indexed="81"/>
            <rFont val="Segoe UI"/>
            <family val="2"/>
          </rPr>
          <t>O 1o mês do curso será considerado como sendo o mês de assinatura do convênio.</t>
        </r>
      </text>
    </comment>
    <comment ref="B2474" authorId="0" shapeId="0" xr:uid="{00000000-0006-0000-0600-000027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4" authorId="0" shapeId="0" xr:uid="{00000000-0006-0000-0600-000028110000}">
      <text>
        <r>
          <rPr>
            <sz val="9"/>
            <color indexed="81"/>
            <rFont val="Tahoma"/>
            <family val="2"/>
          </rPr>
          <t>Carga horária que este docente UFPE irá ministrar nesta disciplina.</t>
        </r>
      </text>
    </comment>
    <comment ref="J2474" authorId="0" shapeId="0" xr:uid="{00000000-0006-0000-0600-000029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4" authorId="0" shapeId="0" xr:uid="{00000000-0006-0000-0600-00002A110000}">
      <text>
        <r>
          <rPr>
            <sz val="9"/>
            <color indexed="81"/>
            <rFont val="Tahoma"/>
            <family val="2"/>
          </rPr>
          <t>Carga horária que este docente Externo irá ministrar nesta disciplina.</t>
        </r>
      </text>
    </comment>
    <comment ref="B2475" authorId="0" shapeId="0" xr:uid="{00000000-0006-0000-0600-00002B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5" authorId="0" shapeId="0" xr:uid="{00000000-0006-0000-0600-00002C110000}">
      <text>
        <r>
          <rPr>
            <sz val="9"/>
            <color indexed="81"/>
            <rFont val="Tahoma"/>
            <family val="2"/>
          </rPr>
          <t>Carga horária que este docente UFPE irá ministrar nesta disciplina.</t>
        </r>
      </text>
    </comment>
    <comment ref="J2475" authorId="0" shapeId="0" xr:uid="{00000000-0006-0000-0600-00002D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5" authorId="0" shapeId="0" xr:uid="{00000000-0006-0000-0600-00002E110000}">
      <text>
        <r>
          <rPr>
            <sz val="9"/>
            <color indexed="81"/>
            <rFont val="Tahoma"/>
            <family val="2"/>
          </rPr>
          <t>Carga horária que este docente Externo irá ministrar nesta disciplina.</t>
        </r>
      </text>
    </comment>
    <comment ref="B2476" authorId="0" shapeId="0" xr:uid="{00000000-0006-0000-0600-00002F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6" authorId="0" shapeId="0" xr:uid="{00000000-0006-0000-0600-000030110000}">
      <text>
        <r>
          <rPr>
            <sz val="9"/>
            <color indexed="81"/>
            <rFont val="Tahoma"/>
            <family val="2"/>
          </rPr>
          <t>Carga horária que este docente UFPE irá ministrar nesta disciplina.</t>
        </r>
      </text>
    </comment>
    <comment ref="J2476" authorId="0" shapeId="0" xr:uid="{00000000-0006-0000-0600-000031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6" authorId="0" shapeId="0" xr:uid="{00000000-0006-0000-0600-000032110000}">
      <text>
        <r>
          <rPr>
            <sz val="9"/>
            <color indexed="81"/>
            <rFont val="Tahoma"/>
            <family val="2"/>
          </rPr>
          <t>Carga horária que este docente Externo irá ministrar nesta disciplina.</t>
        </r>
      </text>
    </comment>
    <comment ref="B2477" authorId="0" shapeId="0" xr:uid="{00000000-0006-0000-0600-000033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7" authorId="0" shapeId="0" xr:uid="{00000000-0006-0000-0600-000034110000}">
      <text>
        <r>
          <rPr>
            <sz val="9"/>
            <color indexed="81"/>
            <rFont val="Tahoma"/>
            <family val="2"/>
          </rPr>
          <t>Carga horária que este docente UFPE irá ministrar nesta disciplina.</t>
        </r>
      </text>
    </comment>
    <comment ref="J2477" authorId="0" shapeId="0" xr:uid="{00000000-0006-0000-0600-000035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7" authorId="0" shapeId="0" xr:uid="{00000000-0006-0000-0600-000036110000}">
      <text>
        <r>
          <rPr>
            <sz val="9"/>
            <color indexed="81"/>
            <rFont val="Tahoma"/>
            <family val="2"/>
          </rPr>
          <t>Carga horária que este docente Externo irá ministrar nesta disciplina.</t>
        </r>
      </text>
    </comment>
    <comment ref="B2478" authorId="0" shapeId="0" xr:uid="{00000000-0006-0000-0600-000037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8" authorId="0" shapeId="0" xr:uid="{00000000-0006-0000-0600-000038110000}">
      <text>
        <r>
          <rPr>
            <sz val="9"/>
            <color indexed="81"/>
            <rFont val="Tahoma"/>
            <family val="2"/>
          </rPr>
          <t>Carga horária que este docente UFPE irá ministrar nesta disciplina.</t>
        </r>
      </text>
    </comment>
    <comment ref="J2478" authorId="0" shapeId="0" xr:uid="{00000000-0006-0000-0600-000039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8" authorId="0" shapeId="0" xr:uid="{00000000-0006-0000-0600-00003A110000}">
      <text>
        <r>
          <rPr>
            <sz val="9"/>
            <color indexed="81"/>
            <rFont val="Tahoma"/>
            <family val="2"/>
          </rPr>
          <t>Carga horária que este docente Externo irá ministrar nesta disciplina.</t>
        </r>
      </text>
    </comment>
    <comment ref="B2479" authorId="0" shapeId="0" xr:uid="{00000000-0006-0000-0600-00003B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79" authorId="0" shapeId="0" xr:uid="{00000000-0006-0000-0600-00003C110000}">
      <text>
        <r>
          <rPr>
            <sz val="9"/>
            <color indexed="81"/>
            <rFont val="Tahoma"/>
            <family val="2"/>
          </rPr>
          <t>Carga horária que este docente UFPE irá ministrar nesta disciplina.</t>
        </r>
      </text>
    </comment>
    <comment ref="J2479" authorId="0" shapeId="0" xr:uid="{00000000-0006-0000-0600-00003D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79" authorId="0" shapeId="0" xr:uid="{00000000-0006-0000-0600-00003E110000}">
      <text>
        <r>
          <rPr>
            <sz val="9"/>
            <color indexed="81"/>
            <rFont val="Tahoma"/>
            <family val="2"/>
          </rPr>
          <t>Carga horária que este docente Externo irá ministrar nesta disciplina.</t>
        </r>
      </text>
    </comment>
    <comment ref="B2480" authorId="0" shapeId="0" xr:uid="{00000000-0006-0000-0600-00003F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80" authorId="0" shapeId="0" xr:uid="{00000000-0006-0000-0600-000040110000}">
      <text>
        <r>
          <rPr>
            <sz val="9"/>
            <color indexed="81"/>
            <rFont val="Tahoma"/>
            <family val="2"/>
          </rPr>
          <t>Carga horária que este docente UFPE irá ministrar nesta disciplina.</t>
        </r>
      </text>
    </comment>
    <comment ref="J2480" authorId="0" shapeId="0" xr:uid="{00000000-0006-0000-0600-000041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80" authorId="0" shapeId="0" xr:uid="{00000000-0006-0000-0600-000042110000}">
      <text>
        <r>
          <rPr>
            <sz val="9"/>
            <color indexed="81"/>
            <rFont val="Tahoma"/>
            <family val="2"/>
          </rPr>
          <t>Carga horária que este docente Externo irá ministrar nesta disciplina.</t>
        </r>
      </text>
    </comment>
    <comment ref="B2481" authorId="0" shapeId="0" xr:uid="{00000000-0006-0000-0600-000043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81" authorId="0" shapeId="0" xr:uid="{00000000-0006-0000-0600-000044110000}">
      <text>
        <r>
          <rPr>
            <sz val="9"/>
            <color indexed="81"/>
            <rFont val="Tahoma"/>
            <family val="2"/>
          </rPr>
          <t>Carga horária que este docente UFPE irá ministrar nesta disciplina.</t>
        </r>
      </text>
    </comment>
    <comment ref="J2481" authorId="0" shapeId="0" xr:uid="{00000000-0006-0000-0600-000045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81" authorId="0" shapeId="0" xr:uid="{00000000-0006-0000-0600-000046110000}">
      <text>
        <r>
          <rPr>
            <sz val="9"/>
            <color indexed="81"/>
            <rFont val="Tahoma"/>
            <family val="2"/>
          </rPr>
          <t>Carga horária que este docente Externo irá ministrar nesta disciplina.</t>
        </r>
      </text>
    </comment>
    <comment ref="B2482" authorId="0" shapeId="0" xr:uid="{00000000-0006-0000-0600-000047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82" authorId="0" shapeId="0" xr:uid="{00000000-0006-0000-0600-000048110000}">
      <text>
        <r>
          <rPr>
            <sz val="9"/>
            <color indexed="81"/>
            <rFont val="Tahoma"/>
            <family val="2"/>
          </rPr>
          <t>Carga horária que este docente UFPE irá ministrar nesta disciplina.</t>
        </r>
      </text>
    </comment>
    <comment ref="J2482" authorId="0" shapeId="0" xr:uid="{00000000-0006-0000-0600-000049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82" authorId="0" shapeId="0" xr:uid="{00000000-0006-0000-0600-00004A110000}">
      <text>
        <r>
          <rPr>
            <sz val="9"/>
            <color indexed="81"/>
            <rFont val="Tahoma"/>
            <family val="2"/>
          </rPr>
          <t>Carga horária que este docente Externo irá ministrar nesta disciplina.</t>
        </r>
      </text>
    </comment>
    <comment ref="B2483" authorId="0" shapeId="0" xr:uid="{00000000-0006-0000-0600-00004B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83" authorId="0" shapeId="0" xr:uid="{00000000-0006-0000-0600-00004C110000}">
      <text>
        <r>
          <rPr>
            <sz val="9"/>
            <color indexed="81"/>
            <rFont val="Tahoma"/>
            <family val="2"/>
          </rPr>
          <t>Carga horária que este docente UFPE irá ministrar nesta disciplina.</t>
        </r>
      </text>
    </comment>
    <comment ref="J2483" authorId="0" shapeId="0" xr:uid="{00000000-0006-0000-0600-00004D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83" authorId="0" shapeId="0" xr:uid="{00000000-0006-0000-0600-00004E110000}">
      <text>
        <r>
          <rPr>
            <sz val="9"/>
            <color indexed="81"/>
            <rFont val="Tahoma"/>
            <family val="2"/>
          </rPr>
          <t>Carga horária que este docente Externo irá ministrar nesta disciplina.</t>
        </r>
      </text>
    </comment>
    <comment ref="F2488" authorId="0" shapeId="0" xr:uid="{00000000-0006-0000-0600-00004F110000}">
      <text>
        <r>
          <rPr>
            <b/>
            <sz val="9"/>
            <color indexed="81"/>
            <rFont val="Tahoma"/>
            <family val="2"/>
          </rPr>
          <t>A carga horária da disciplina é a soma das cargas horárias de cada docente desta disciplina</t>
        </r>
      </text>
    </comment>
    <comment ref="F2489" authorId="0" shapeId="0" xr:uid="{00000000-0006-0000-0600-000050110000}">
      <text>
        <r>
          <rPr>
            <b/>
            <sz val="9"/>
            <color indexed="81"/>
            <rFont val="Tahoma"/>
            <family val="2"/>
          </rPr>
          <t>Crédito = Carga horária / 15</t>
        </r>
      </text>
    </comment>
    <comment ref="C2492" authorId="0" shapeId="0" xr:uid="{00000000-0006-0000-0600-000051110000}">
      <text>
        <r>
          <rPr>
            <sz val="9"/>
            <color indexed="81"/>
            <rFont val="Segoe UI"/>
            <family val="2"/>
          </rPr>
          <t>O 1o mês do curso será considerado como sendo o mês de assinatura do convênio.</t>
        </r>
      </text>
    </comment>
    <comment ref="B2498" authorId="0" shapeId="0" xr:uid="{00000000-0006-0000-0600-000052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98" authorId="0" shapeId="0" xr:uid="{00000000-0006-0000-0600-000053110000}">
      <text>
        <r>
          <rPr>
            <sz val="9"/>
            <color indexed="81"/>
            <rFont val="Tahoma"/>
            <family val="2"/>
          </rPr>
          <t>Carga horária que este docente UFPE irá ministrar nesta disciplina.</t>
        </r>
      </text>
    </comment>
    <comment ref="J2498" authorId="0" shapeId="0" xr:uid="{00000000-0006-0000-0600-000054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98" authorId="0" shapeId="0" xr:uid="{00000000-0006-0000-0600-000055110000}">
      <text>
        <r>
          <rPr>
            <sz val="9"/>
            <color indexed="81"/>
            <rFont val="Tahoma"/>
            <family val="2"/>
          </rPr>
          <t>Carga horária que este docente Externo irá ministrar nesta disciplina.</t>
        </r>
      </text>
    </comment>
    <comment ref="B2499" authorId="0" shapeId="0" xr:uid="{00000000-0006-0000-0600-000056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499" authorId="0" shapeId="0" xr:uid="{00000000-0006-0000-0600-000057110000}">
      <text>
        <r>
          <rPr>
            <sz val="9"/>
            <color indexed="81"/>
            <rFont val="Tahoma"/>
            <family val="2"/>
          </rPr>
          <t>Carga horária que este docente UFPE irá ministrar nesta disciplina.</t>
        </r>
      </text>
    </comment>
    <comment ref="J2499" authorId="0" shapeId="0" xr:uid="{00000000-0006-0000-0600-000058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499" authorId="0" shapeId="0" xr:uid="{00000000-0006-0000-0600-000059110000}">
      <text>
        <r>
          <rPr>
            <sz val="9"/>
            <color indexed="81"/>
            <rFont val="Tahoma"/>
            <family val="2"/>
          </rPr>
          <t>Carga horária que este docente Externo irá ministrar nesta disciplina.</t>
        </r>
      </text>
    </comment>
    <comment ref="B2500" authorId="0" shapeId="0" xr:uid="{00000000-0006-0000-0600-00005A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0" authorId="0" shapeId="0" xr:uid="{00000000-0006-0000-0600-00005B110000}">
      <text>
        <r>
          <rPr>
            <sz val="9"/>
            <color indexed="81"/>
            <rFont val="Tahoma"/>
            <family val="2"/>
          </rPr>
          <t>Carga horária que este docente UFPE irá ministrar nesta disciplina.</t>
        </r>
      </text>
    </comment>
    <comment ref="J2500" authorId="0" shapeId="0" xr:uid="{00000000-0006-0000-0600-00005C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0" authorId="0" shapeId="0" xr:uid="{00000000-0006-0000-0600-00005D110000}">
      <text>
        <r>
          <rPr>
            <sz val="9"/>
            <color indexed="81"/>
            <rFont val="Tahoma"/>
            <family val="2"/>
          </rPr>
          <t>Carga horária que este docente Externo irá ministrar nesta disciplina.</t>
        </r>
      </text>
    </comment>
    <comment ref="B2501" authorId="0" shapeId="0" xr:uid="{00000000-0006-0000-0600-00005E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1" authorId="0" shapeId="0" xr:uid="{00000000-0006-0000-0600-00005F110000}">
      <text>
        <r>
          <rPr>
            <sz val="9"/>
            <color indexed="81"/>
            <rFont val="Tahoma"/>
            <family val="2"/>
          </rPr>
          <t>Carga horária que este docente UFPE irá ministrar nesta disciplina.</t>
        </r>
      </text>
    </comment>
    <comment ref="J2501" authorId="0" shapeId="0" xr:uid="{00000000-0006-0000-0600-000060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1" authorId="0" shapeId="0" xr:uid="{00000000-0006-0000-0600-000061110000}">
      <text>
        <r>
          <rPr>
            <sz val="9"/>
            <color indexed="81"/>
            <rFont val="Tahoma"/>
            <family val="2"/>
          </rPr>
          <t>Carga horária que este docente Externo irá ministrar nesta disciplina.</t>
        </r>
      </text>
    </comment>
    <comment ref="B2502" authorId="0" shapeId="0" xr:uid="{00000000-0006-0000-0600-000062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2" authorId="0" shapeId="0" xr:uid="{00000000-0006-0000-0600-000063110000}">
      <text>
        <r>
          <rPr>
            <sz val="9"/>
            <color indexed="81"/>
            <rFont val="Tahoma"/>
            <family val="2"/>
          </rPr>
          <t>Carga horária que este docente UFPE irá ministrar nesta disciplina.</t>
        </r>
      </text>
    </comment>
    <comment ref="J2502" authorId="0" shapeId="0" xr:uid="{00000000-0006-0000-0600-000064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2" authorId="0" shapeId="0" xr:uid="{00000000-0006-0000-0600-000065110000}">
      <text>
        <r>
          <rPr>
            <sz val="9"/>
            <color indexed="81"/>
            <rFont val="Tahoma"/>
            <family val="2"/>
          </rPr>
          <t>Carga horária que este docente Externo irá ministrar nesta disciplina.</t>
        </r>
      </text>
    </comment>
    <comment ref="B2503" authorId="0" shapeId="0" xr:uid="{00000000-0006-0000-0600-000066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3" authorId="0" shapeId="0" xr:uid="{00000000-0006-0000-0600-000067110000}">
      <text>
        <r>
          <rPr>
            <sz val="9"/>
            <color indexed="81"/>
            <rFont val="Tahoma"/>
            <family val="2"/>
          </rPr>
          <t>Carga horária que este docente UFPE irá ministrar nesta disciplina.</t>
        </r>
      </text>
    </comment>
    <comment ref="J2503" authorId="0" shapeId="0" xr:uid="{00000000-0006-0000-0600-000068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3" authorId="0" shapeId="0" xr:uid="{00000000-0006-0000-0600-000069110000}">
      <text>
        <r>
          <rPr>
            <sz val="9"/>
            <color indexed="81"/>
            <rFont val="Tahoma"/>
            <family val="2"/>
          </rPr>
          <t>Carga horária que este docente Externo irá ministrar nesta disciplina.</t>
        </r>
      </text>
    </comment>
    <comment ref="B2504" authorId="0" shapeId="0" xr:uid="{00000000-0006-0000-0600-00006A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4" authorId="0" shapeId="0" xr:uid="{00000000-0006-0000-0600-00006B110000}">
      <text>
        <r>
          <rPr>
            <sz val="9"/>
            <color indexed="81"/>
            <rFont val="Tahoma"/>
            <family val="2"/>
          </rPr>
          <t>Carga horária que este docente UFPE irá ministrar nesta disciplina.</t>
        </r>
      </text>
    </comment>
    <comment ref="J2504" authorId="0" shapeId="0" xr:uid="{00000000-0006-0000-0600-00006C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4" authorId="0" shapeId="0" xr:uid="{00000000-0006-0000-0600-00006D110000}">
      <text>
        <r>
          <rPr>
            <sz val="9"/>
            <color indexed="81"/>
            <rFont val="Tahoma"/>
            <family val="2"/>
          </rPr>
          <t>Carga horária que este docente Externo irá ministrar nesta disciplina.</t>
        </r>
      </text>
    </comment>
    <comment ref="B2505" authorId="0" shapeId="0" xr:uid="{00000000-0006-0000-0600-00006E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5" authorId="0" shapeId="0" xr:uid="{00000000-0006-0000-0600-00006F110000}">
      <text>
        <r>
          <rPr>
            <sz val="9"/>
            <color indexed="81"/>
            <rFont val="Tahoma"/>
            <family val="2"/>
          </rPr>
          <t>Carga horária que este docente UFPE irá ministrar nesta disciplina.</t>
        </r>
      </text>
    </comment>
    <comment ref="J2505" authorId="0" shapeId="0" xr:uid="{00000000-0006-0000-0600-000070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5" authorId="0" shapeId="0" xr:uid="{00000000-0006-0000-0600-000071110000}">
      <text>
        <r>
          <rPr>
            <sz val="9"/>
            <color indexed="81"/>
            <rFont val="Tahoma"/>
            <family val="2"/>
          </rPr>
          <t>Carga horária que este docente Externo irá ministrar nesta disciplina.</t>
        </r>
      </text>
    </comment>
    <comment ref="B2506" authorId="0" shapeId="0" xr:uid="{00000000-0006-0000-0600-000072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6" authorId="0" shapeId="0" xr:uid="{00000000-0006-0000-0600-000073110000}">
      <text>
        <r>
          <rPr>
            <sz val="9"/>
            <color indexed="81"/>
            <rFont val="Tahoma"/>
            <family val="2"/>
          </rPr>
          <t>Carga horária que este docente UFPE irá ministrar nesta disciplina.</t>
        </r>
      </text>
    </comment>
    <comment ref="J2506" authorId="0" shapeId="0" xr:uid="{00000000-0006-0000-0600-000074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6" authorId="0" shapeId="0" xr:uid="{00000000-0006-0000-0600-000075110000}">
      <text>
        <r>
          <rPr>
            <sz val="9"/>
            <color indexed="81"/>
            <rFont val="Tahoma"/>
            <family val="2"/>
          </rPr>
          <t>Carga horária que este docente Externo irá ministrar nesta disciplina.</t>
        </r>
      </text>
    </comment>
    <comment ref="B2507" authorId="0" shapeId="0" xr:uid="{00000000-0006-0000-0600-000076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07" authorId="0" shapeId="0" xr:uid="{00000000-0006-0000-0600-000077110000}">
      <text>
        <r>
          <rPr>
            <sz val="9"/>
            <color indexed="81"/>
            <rFont val="Tahoma"/>
            <family val="2"/>
          </rPr>
          <t>Carga horária que este docente UFPE irá ministrar nesta disciplina.</t>
        </r>
      </text>
    </comment>
    <comment ref="J2507" authorId="0" shapeId="0" xr:uid="{00000000-0006-0000-0600-000078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07" authorId="0" shapeId="0" xr:uid="{00000000-0006-0000-0600-000079110000}">
      <text>
        <r>
          <rPr>
            <sz val="9"/>
            <color indexed="81"/>
            <rFont val="Tahoma"/>
            <family val="2"/>
          </rPr>
          <t>Carga horária que este docente Externo irá ministrar nesta disciplina.</t>
        </r>
      </text>
    </comment>
    <comment ref="F2512" authorId="0" shapeId="0" xr:uid="{00000000-0006-0000-0600-00007A110000}">
      <text>
        <r>
          <rPr>
            <b/>
            <sz val="9"/>
            <color indexed="81"/>
            <rFont val="Tahoma"/>
            <family val="2"/>
          </rPr>
          <t>A carga horária da disciplina é a soma das cargas horárias de cada docente desta disciplina</t>
        </r>
      </text>
    </comment>
    <comment ref="F2513" authorId="0" shapeId="0" xr:uid="{00000000-0006-0000-0600-00007B110000}">
      <text>
        <r>
          <rPr>
            <b/>
            <sz val="9"/>
            <color indexed="81"/>
            <rFont val="Tahoma"/>
            <family val="2"/>
          </rPr>
          <t>Crédito = Carga horária / 15</t>
        </r>
      </text>
    </comment>
    <comment ref="C2516" authorId="0" shapeId="0" xr:uid="{00000000-0006-0000-0600-00007C110000}">
      <text>
        <r>
          <rPr>
            <sz val="9"/>
            <color indexed="81"/>
            <rFont val="Segoe UI"/>
            <family val="2"/>
          </rPr>
          <t>O 1o mês do curso será considerado como sendo o mês de assinatura do convênio.</t>
        </r>
      </text>
    </comment>
    <comment ref="B2522" authorId="0" shapeId="0" xr:uid="{00000000-0006-0000-0600-00007D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2" authorId="0" shapeId="0" xr:uid="{00000000-0006-0000-0600-00007E110000}">
      <text>
        <r>
          <rPr>
            <sz val="9"/>
            <color indexed="81"/>
            <rFont val="Tahoma"/>
            <family val="2"/>
          </rPr>
          <t>Carga horária que este docente UFPE irá ministrar nesta disciplina.</t>
        </r>
      </text>
    </comment>
    <comment ref="J2522" authorId="0" shapeId="0" xr:uid="{00000000-0006-0000-0600-00007F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2" authorId="0" shapeId="0" xr:uid="{00000000-0006-0000-0600-000080110000}">
      <text>
        <r>
          <rPr>
            <sz val="9"/>
            <color indexed="81"/>
            <rFont val="Tahoma"/>
            <family val="2"/>
          </rPr>
          <t>Carga horária que este docente Externo irá ministrar nesta disciplina.</t>
        </r>
      </text>
    </comment>
    <comment ref="B2523" authorId="0" shapeId="0" xr:uid="{00000000-0006-0000-0600-000081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3" authorId="0" shapeId="0" xr:uid="{00000000-0006-0000-0600-000082110000}">
      <text>
        <r>
          <rPr>
            <sz val="9"/>
            <color indexed="81"/>
            <rFont val="Tahoma"/>
            <family val="2"/>
          </rPr>
          <t>Carga horária que este docente UFPE irá ministrar nesta disciplina.</t>
        </r>
      </text>
    </comment>
    <comment ref="J2523" authorId="0" shapeId="0" xr:uid="{00000000-0006-0000-0600-000083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3" authorId="0" shapeId="0" xr:uid="{00000000-0006-0000-0600-000084110000}">
      <text>
        <r>
          <rPr>
            <sz val="9"/>
            <color indexed="81"/>
            <rFont val="Tahoma"/>
            <family val="2"/>
          </rPr>
          <t>Carga horária que este docente Externo irá ministrar nesta disciplina.</t>
        </r>
      </text>
    </comment>
    <comment ref="B2524" authorId="0" shapeId="0" xr:uid="{00000000-0006-0000-0600-000085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4" authorId="0" shapeId="0" xr:uid="{00000000-0006-0000-0600-000086110000}">
      <text>
        <r>
          <rPr>
            <sz val="9"/>
            <color indexed="81"/>
            <rFont val="Tahoma"/>
            <family val="2"/>
          </rPr>
          <t>Carga horária que este docente UFPE irá ministrar nesta disciplina.</t>
        </r>
      </text>
    </comment>
    <comment ref="J2524" authorId="0" shapeId="0" xr:uid="{00000000-0006-0000-0600-000087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4" authorId="0" shapeId="0" xr:uid="{00000000-0006-0000-0600-000088110000}">
      <text>
        <r>
          <rPr>
            <sz val="9"/>
            <color indexed="81"/>
            <rFont val="Tahoma"/>
            <family val="2"/>
          </rPr>
          <t>Carga horária que este docente Externo irá ministrar nesta disciplina.</t>
        </r>
      </text>
    </comment>
    <comment ref="B2525" authorId="0" shapeId="0" xr:uid="{00000000-0006-0000-0600-000089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5" authorId="0" shapeId="0" xr:uid="{00000000-0006-0000-0600-00008A110000}">
      <text>
        <r>
          <rPr>
            <sz val="9"/>
            <color indexed="81"/>
            <rFont val="Tahoma"/>
            <family val="2"/>
          </rPr>
          <t>Carga horária que este docente UFPE irá ministrar nesta disciplina.</t>
        </r>
      </text>
    </comment>
    <comment ref="J2525" authorId="0" shapeId="0" xr:uid="{00000000-0006-0000-0600-00008B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5" authorId="0" shapeId="0" xr:uid="{00000000-0006-0000-0600-00008C110000}">
      <text>
        <r>
          <rPr>
            <sz val="9"/>
            <color indexed="81"/>
            <rFont val="Tahoma"/>
            <family val="2"/>
          </rPr>
          <t>Carga horária que este docente Externo irá ministrar nesta disciplina.</t>
        </r>
      </text>
    </comment>
    <comment ref="B2526" authorId="0" shapeId="0" xr:uid="{00000000-0006-0000-0600-00008D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6" authorId="0" shapeId="0" xr:uid="{00000000-0006-0000-0600-00008E110000}">
      <text>
        <r>
          <rPr>
            <sz val="9"/>
            <color indexed="81"/>
            <rFont val="Tahoma"/>
            <family val="2"/>
          </rPr>
          <t>Carga horária que este docente UFPE irá ministrar nesta disciplina.</t>
        </r>
      </text>
    </comment>
    <comment ref="J2526" authorId="0" shapeId="0" xr:uid="{00000000-0006-0000-0600-00008F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6" authorId="0" shapeId="0" xr:uid="{00000000-0006-0000-0600-000090110000}">
      <text>
        <r>
          <rPr>
            <sz val="9"/>
            <color indexed="81"/>
            <rFont val="Tahoma"/>
            <family val="2"/>
          </rPr>
          <t>Carga horária que este docente Externo irá ministrar nesta disciplina.</t>
        </r>
      </text>
    </comment>
    <comment ref="B2527" authorId="0" shapeId="0" xr:uid="{00000000-0006-0000-0600-000091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7" authorId="0" shapeId="0" xr:uid="{00000000-0006-0000-0600-000092110000}">
      <text>
        <r>
          <rPr>
            <sz val="9"/>
            <color indexed="81"/>
            <rFont val="Tahoma"/>
            <family val="2"/>
          </rPr>
          <t>Carga horária que este docente UFPE irá ministrar nesta disciplina.</t>
        </r>
      </text>
    </comment>
    <comment ref="J2527" authorId="0" shapeId="0" xr:uid="{00000000-0006-0000-0600-000093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7" authorId="0" shapeId="0" xr:uid="{00000000-0006-0000-0600-000094110000}">
      <text>
        <r>
          <rPr>
            <sz val="9"/>
            <color indexed="81"/>
            <rFont val="Tahoma"/>
            <family val="2"/>
          </rPr>
          <t>Carga horária que este docente Externo irá ministrar nesta disciplina.</t>
        </r>
      </text>
    </comment>
    <comment ref="B2528" authorId="0" shapeId="0" xr:uid="{00000000-0006-0000-0600-000095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8" authorId="0" shapeId="0" xr:uid="{00000000-0006-0000-0600-000096110000}">
      <text>
        <r>
          <rPr>
            <sz val="9"/>
            <color indexed="81"/>
            <rFont val="Tahoma"/>
            <family val="2"/>
          </rPr>
          <t>Carga horária que este docente UFPE irá ministrar nesta disciplina.</t>
        </r>
      </text>
    </comment>
    <comment ref="J2528" authorId="0" shapeId="0" xr:uid="{00000000-0006-0000-0600-000097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8" authorId="0" shapeId="0" xr:uid="{00000000-0006-0000-0600-000098110000}">
      <text>
        <r>
          <rPr>
            <sz val="9"/>
            <color indexed="81"/>
            <rFont val="Tahoma"/>
            <family val="2"/>
          </rPr>
          <t>Carga horária que este docente Externo irá ministrar nesta disciplina.</t>
        </r>
      </text>
    </comment>
    <comment ref="B2529" authorId="0" shapeId="0" xr:uid="{00000000-0006-0000-0600-000099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29" authorId="0" shapeId="0" xr:uid="{00000000-0006-0000-0600-00009A110000}">
      <text>
        <r>
          <rPr>
            <sz val="9"/>
            <color indexed="81"/>
            <rFont val="Tahoma"/>
            <family val="2"/>
          </rPr>
          <t>Carga horária que este docente UFPE irá ministrar nesta disciplina.</t>
        </r>
      </text>
    </comment>
    <comment ref="J2529" authorId="0" shapeId="0" xr:uid="{00000000-0006-0000-0600-00009B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29" authorId="0" shapeId="0" xr:uid="{00000000-0006-0000-0600-00009C110000}">
      <text>
        <r>
          <rPr>
            <sz val="9"/>
            <color indexed="81"/>
            <rFont val="Tahoma"/>
            <family val="2"/>
          </rPr>
          <t>Carga horária que este docente Externo irá ministrar nesta disciplina.</t>
        </r>
      </text>
    </comment>
    <comment ref="B2530" authorId="0" shapeId="0" xr:uid="{00000000-0006-0000-0600-00009D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30" authorId="0" shapeId="0" xr:uid="{00000000-0006-0000-0600-00009E110000}">
      <text>
        <r>
          <rPr>
            <sz val="9"/>
            <color indexed="81"/>
            <rFont val="Tahoma"/>
            <family val="2"/>
          </rPr>
          <t>Carga horária que este docente UFPE irá ministrar nesta disciplina.</t>
        </r>
      </text>
    </comment>
    <comment ref="J2530" authorId="0" shapeId="0" xr:uid="{00000000-0006-0000-0600-00009F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30" authorId="0" shapeId="0" xr:uid="{00000000-0006-0000-0600-0000A0110000}">
      <text>
        <r>
          <rPr>
            <sz val="9"/>
            <color indexed="81"/>
            <rFont val="Tahoma"/>
            <family val="2"/>
          </rPr>
          <t>Carga horária que este docente Externo irá ministrar nesta disciplina.</t>
        </r>
      </text>
    </comment>
    <comment ref="B2531" authorId="0" shapeId="0" xr:uid="{00000000-0006-0000-0600-0000A1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31" authorId="0" shapeId="0" xr:uid="{00000000-0006-0000-0600-0000A2110000}">
      <text>
        <r>
          <rPr>
            <sz val="9"/>
            <color indexed="81"/>
            <rFont val="Tahoma"/>
            <family val="2"/>
          </rPr>
          <t>Carga horária que este docente UFPE irá ministrar nesta disciplina.</t>
        </r>
      </text>
    </comment>
    <comment ref="J2531" authorId="0" shapeId="0" xr:uid="{00000000-0006-0000-0600-0000A3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31" authorId="0" shapeId="0" xr:uid="{00000000-0006-0000-0600-0000A4110000}">
      <text>
        <r>
          <rPr>
            <sz val="9"/>
            <color indexed="81"/>
            <rFont val="Tahoma"/>
            <family val="2"/>
          </rPr>
          <t>Carga horária que este docente Externo irá ministrar nesta disciplina.</t>
        </r>
      </text>
    </comment>
    <comment ref="F2536" authorId="0" shapeId="0" xr:uid="{00000000-0006-0000-0600-0000A5110000}">
      <text>
        <r>
          <rPr>
            <b/>
            <sz val="9"/>
            <color indexed="81"/>
            <rFont val="Tahoma"/>
            <family val="2"/>
          </rPr>
          <t>A carga horária da disciplina é a soma das cargas horárias de cada docente desta disciplina</t>
        </r>
      </text>
    </comment>
    <comment ref="F2537" authorId="0" shapeId="0" xr:uid="{00000000-0006-0000-0600-0000A6110000}">
      <text>
        <r>
          <rPr>
            <b/>
            <sz val="9"/>
            <color indexed="81"/>
            <rFont val="Tahoma"/>
            <family val="2"/>
          </rPr>
          <t>Crédito = Carga horária / 15</t>
        </r>
      </text>
    </comment>
    <comment ref="C2540" authorId="0" shapeId="0" xr:uid="{00000000-0006-0000-0600-0000A7110000}">
      <text>
        <r>
          <rPr>
            <sz val="9"/>
            <color indexed="81"/>
            <rFont val="Segoe UI"/>
            <family val="2"/>
          </rPr>
          <t>O 1o mês do curso será considerado como sendo o mês de assinatura do convênio.</t>
        </r>
      </text>
    </comment>
    <comment ref="B2546" authorId="0" shapeId="0" xr:uid="{00000000-0006-0000-0600-0000A8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46" authorId="0" shapeId="0" xr:uid="{00000000-0006-0000-0600-0000A9110000}">
      <text>
        <r>
          <rPr>
            <sz val="9"/>
            <color indexed="81"/>
            <rFont val="Tahoma"/>
            <family val="2"/>
          </rPr>
          <t>Carga horária que este docente UFPE irá ministrar nesta disciplina.</t>
        </r>
      </text>
    </comment>
    <comment ref="J2546" authorId="0" shapeId="0" xr:uid="{00000000-0006-0000-0600-0000AA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46" authorId="0" shapeId="0" xr:uid="{00000000-0006-0000-0600-0000AB110000}">
      <text>
        <r>
          <rPr>
            <sz val="9"/>
            <color indexed="81"/>
            <rFont val="Tahoma"/>
            <family val="2"/>
          </rPr>
          <t>Carga horária que este docente Externo irá ministrar nesta disciplina.</t>
        </r>
      </text>
    </comment>
    <comment ref="B2547" authorId="0" shapeId="0" xr:uid="{00000000-0006-0000-0600-0000AC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47" authorId="0" shapeId="0" xr:uid="{00000000-0006-0000-0600-0000AD110000}">
      <text>
        <r>
          <rPr>
            <sz val="9"/>
            <color indexed="81"/>
            <rFont val="Tahoma"/>
            <family val="2"/>
          </rPr>
          <t>Carga horária que este docente UFPE irá ministrar nesta disciplina.</t>
        </r>
      </text>
    </comment>
    <comment ref="J2547" authorId="0" shapeId="0" xr:uid="{00000000-0006-0000-0600-0000AE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47" authorId="0" shapeId="0" xr:uid="{00000000-0006-0000-0600-0000AF110000}">
      <text>
        <r>
          <rPr>
            <sz val="9"/>
            <color indexed="81"/>
            <rFont val="Tahoma"/>
            <family val="2"/>
          </rPr>
          <t>Carga horária que este docente Externo irá ministrar nesta disciplina.</t>
        </r>
      </text>
    </comment>
    <comment ref="B2548" authorId="0" shapeId="0" xr:uid="{00000000-0006-0000-0600-0000B0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48" authorId="0" shapeId="0" xr:uid="{00000000-0006-0000-0600-0000B1110000}">
      <text>
        <r>
          <rPr>
            <sz val="9"/>
            <color indexed="81"/>
            <rFont val="Tahoma"/>
            <family val="2"/>
          </rPr>
          <t>Carga horária que este docente UFPE irá ministrar nesta disciplina.</t>
        </r>
      </text>
    </comment>
    <comment ref="J2548" authorId="0" shapeId="0" xr:uid="{00000000-0006-0000-0600-0000B2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48" authorId="0" shapeId="0" xr:uid="{00000000-0006-0000-0600-0000B3110000}">
      <text>
        <r>
          <rPr>
            <sz val="9"/>
            <color indexed="81"/>
            <rFont val="Tahoma"/>
            <family val="2"/>
          </rPr>
          <t>Carga horária que este docente Externo irá ministrar nesta disciplina.</t>
        </r>
      </text>
    </comment>
    <comment ref="B2549" authorId="0" shapeId="0" xr:uid="{00000000-0006-0000-0600-0000B4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49" authorId="0" shapeId="0" xr:uid="{00000000-0006-0000-0600-0000B5110000}">
      <text>
        <r>
          <rPr>
            <sz val="9"/>
            <color indexed="81"/>
            <rFont val="Tahoma"/>
            <family val="2"/>
          </rPr>
          <t>Carga horária que este docente UFPE irá ministrar nesta disciplina.</t>
        </r>
      </text>
    </comment>
    <comment ref="J2549" authorId="0" shapeId="0" xr:uid="{00000000-0006-0000-0600-0000B6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49" authorId="0" shapeId="0" xr:uid="{00000000-0006-0000-0600-0000B7110000}">
      <text>
        <r>
          <rPr>
            <sz val="9"/>
            <color indexed="81"/>
            <rFont val="Tahoma"/>
            <family val="2"/>
          </rPr>
          <t>Carga horária que este docente Externo irá ministrar nesta disciplina.</t>
        </r>
      </text>
    </comment>
    <comment ref="B2550" authorId="0" shapeId="0" xr:uid="{00000000-0006-0000-0600-0000B8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0" authorId="0" shapeId="0" xr:uid="{00000000-0006-0000-0600-0000B9110000}">
      <text>
        <r>
          <rPr>
            <sz val="9"/>
            <color indexed="81"/>
            <rFont val="Tahoma"/>
            <family val="2"/>
          </rPr>
          <t>Carga horária que este docente UFPE irá ministrar nesta disciplina.</t>
        </r>
      </text>
    </comment>
    <comment ref="J2550" authorId="0" shapeId="0" xr:uid="{00000000-0006-0000-0600-0000BA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0" authorId="0" shapeId="0" xr:uid="{00000000-0006-0000-0600-0000BB110000}">
      <text>
        <r>
          <rPr>
            <sz val="9"/>
            <color indexed="81"/>
            <rFont val="Tahoma"/>
            <family val="2"/>
          </rPr>
          <t>Carga horária que este docente Externo irá ministrar nesta disciplina.</t>
        </r>
      </text>
    </comment>
    <comment ref="B2551" authorId="0" shapeId="0" xr:uid="{00000000-0006-0000-0600-0000BC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1" authorId="0" shapeId="0" xr:uid="{00000000-0006-0000-0600-0000BD110000}">
      <text>
        <r>
          <rPr>
            <sz val="9"/>
            <color indexed="81"/>
            <rFont val="Tahoma"/>
            <family val="2"/>
          </rPr>
          <t>Carga horária que este docente UFPE irá ministrar nesta disciplina.</t>
        </r>
      </text>
    </comment>
    <comment ref="J2551" authorId="0" shapeId="0" xr:uid="{00000000-0006-0000-0600-0000BE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1" authorId="0" shapeId="0" xr:uid="{00000000-0006-0000-0600-0000BF110000}">
      <text>
        <r>
          <rPr>
            <sz val="9"/>
            <color indexed="81"/>
            <rFont val="Tahoma"/>
            <family val="2"/>
          </rPr>
          <t>Carga horária que este docente Externo irá ministrar nesta disciplina.</t>
        </r>
      </text>
    </comment>
    <comment ref="B2552" authorId="0" shapeId="0" xr:uid="{00000000-0006-0000-0600-0000C0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2" authorId="0" shapeId="0" xr:uid="{00000000-0006-0000-0600-0000C1110000}">
      <text>
        <r>
          <rPr>
            <sz val="9"/>
            <color indexed="81"/>
            <rFont val="Tahoma"/>
            <family val="2"/>
          </rPr>
          <t>Carga horária que este docente UFPE irá ministrar nesta disciplina.</t>
        </r>
      </text>
    </comment>
    <comment ref="J2552" authorId="0" shapeId="0" xr:uid="{00000000-0006-0000-0600-0000C2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2" authorId="0" shapeId="0" xr:uid="{00000000-0006-0000-0600-0000C3110000}">
      <text>
        <r>
          <rPr>
            <sz val="9"/>
            <color indexed="81"/>
            <rFont val="Tahoma"/>
            <family val="2"/>
          </rPr>
          <t>Carga horária que este docente Externo irá ministrar nesta disciplina.</t>
        </r>
      </text>
    </comment>
    <comment ref="B2553" authorId="0" shapeId="0" xr:uid="{00000000-0006-0000-0600-0000C4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3" authorId="0" shapeId="0" xr:uid="{00000000-0006-0000-0600-0000C5110000}">
      <text>
        <r>
          <rPr>
            <sz val="9"/>
            <color indexed="81"/>
            <rFont val="Tahoma"/>
            <family val="2"/>
          </rPr>
          <t>Carga horária que este docente UFPE irá ministrar nesta disciplina.</t>
        </r>
      </text>
    </comment>
    <comment ref="J2553" authorId="0" shapeId="0" xr:uid="{00000000-0006-0000-0600-0000C6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3" authorId="0" shapeId="0" xr:uid="{00000000-0006-0000-0600-0000C7110000}">
      <text>
        <r>
          <rPr>
            <sz val="9"/>
            <color indexed="81"/>
            <rFont val="Tahoma"/>
            <family val="2"/>
          </rPr>
          <t>Carga horária que este docente Externo irá ministrar nesta disciplina.</t>
        </r>
      </text>
    </comment>
    <comment ref="B2554" authorId="0" shapeId="0" xr:uid="{00000000-0006-0000-0600-0000C8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4" authorId="0" shapeId="0" xr:uid="{00000000-0006-0000-0600-0000C9110000}">
      <text>
        <r>
          <rPr>
            <sz val="9"/>
            <color indexed="81"/>
            <rFont val="Tahoma"/>
            <family val="2"/>
          </rPr>
          <t>Carga horária que este docente UFPE irá ministrar nesta disciplina.</t>
        </r>
      </text>
    </comment>
    <comment ref="J2554" authorId="0" shapeId="0" xr:uid="{00000000-0006-0000-0600-0000CA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4" authorId="0" shapeId="0" xr:uid="{00000000-0006-0000-0600-0000CB110000}">
      <text>
        <r>
          <rPr>
            <sz val="9"/>
            <color indexed="81"/>
            <rFont val="Tahoma"/>
            <family val="2"/>
          </rPr>
          <t>Carga horária que este docente Externo irá ministrar nesta disciplina.</t>
        </r>
      </text>
    </comment>
    <comment ref="B2555" authorId="0" shapeId="0" xr:uid="{00000000-0006-0000-0600-0000CC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55" authorId="0" shapeId="0" xr:uid="{00000000-0006-0000-0600-0000CD110000}">
      <text>
        <r>
          <rPr>
            <sz val="9"/>
            <color indexed="81"/>
            <rFont val="Tahoma"/>
            <family val="2"/>
          </rPr>
          <t>Carga horária que este docente UFPE irá ministrar nesta disciplina.</t>
        </r>
      </text>
    </comment>
    <comment ref="J2555" authorId="0" shapeId="0" xr:uid="{00000000-0006-0000-0600-0000CE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55" authorId="0" shapeId="0" xr:uid="{00000000-0006-0000-0600-0000CF110000}">
      <text>
        <r>
          <rPr>
            <sz val="9"/>
            <color indexed="81"/>
            <rFont val="Tahoma"/>
            <family val="2"/>
          </rPr>
          <t>Carga horária que este docente Externo irá ministrar nesta disciplina.</t>
        </r>
      </text>
    </comment>
    <comment ref="F2560" authorId="0" shapeId="0" xr:uid="{00000000-0006-0000-0600-0000D0110000}">
      <text>
        <r>
          <rPr>
            <b/>
            <sz val="9"/>
            <color indexed="81"/>
            <rFont val="Tahoma"/>
            <family val="2"/>
          </rPr>
          <t>A carga horária da disciplina é a soma das cargas horárias de cada docente desta disciplina</t>
        </r>
      </text>
    </comment>
    <comment ref="F2561" authorId="0" shapeId="0" xr:uid="{00000000-0006-0000-0600-0000D1110000}">
      <text>
        <r>
          <rPr>
            <b/>
            <sz val="9"/>
            <color indexed="81"/>
            <rFont val="Tahoma"/>
            <family val="2"/>
          </rPr>
          <t>Crédito = Carga horária / 15</t>
        </r>
      </text>
    </comment>
    <comment ref="C2564" authorId="0" shapeId="0" xr:uid="{00000000-0006-0000-0600-0000D2110000}">
      <text>
        <r>
          <rPr>
            <sz val="9"/>
            <color indexed="81"/>
            <rFont val="Segoe UI"/>
            <family val="2"/>
          </rPr>
          <t>O 1o mês do curso será considerado como sendo o mês de assinatura do convênio.</t>
        </r>
      </text>
    </comment>
    <comment ref="B2570" authorId="0" shapeId="0" xr:uid="{00000000-0006-0000-0600-0000D3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0" authorId="0" shapeId="0" xr:uid="{00000000-0006-0000-0600-0000D4110000}">
      <text>
        <r>
          <rPr>
            <sz val="9"/>
            <color indexed="81"/>
            <rFont val="Tahoma"/>
            <family val="2"/>
          </rPr>
          <t>Carga horária que este docente UFPE irá ministrar nesta disciplina.</t>
        </r>
      </text>
    </comment>
    <comment ref="J2570" authorId="0" shapeId="0" xr:uid="{00000000-0006-0000-0600-0000D5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0" authorId="0" shapeId="0" xr:uid="{00000000-0006-0000-0600-0000D6110000}">
      <text>
        <r>
          <rPr>
            <sz val="9"/>
            <color indexed="81"/>
            <rFont val="Tahoma"/>
            <family val="2"/>
          </rPr>
          <t>Carga horária que este docente Externo irá ministrar nesta disciplina.</t>
        </r>
      </text>
    </comment>
    <comment ref="B2571" authorId="0" shapeId="0" xr:uid="{00000000-0006-0000-0600-0000D7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1" authorId="0" shapeId="0" xr:uid="{00000000-0006-0000-0600-0000D8110000}">
      <text>
        <r>
          <rPr>
            <sz val="9"/>
            <color indexed="81"/>
            <rFont val="Tahoma"/>
            <family val="2"/>
          </rPr>
          <t>Carga horária que este docente UFPE irá ministrar nesta disciplina.</t>
        </r>
      </text>
    </comment>
    <comment ref="J2571" authorId="0" shapeId="0" xr:uid="{00000000-0006-0000-0600-0000D9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1" authorId="0" shapeId="0" xr:uid="{00000000-0006-0000-0600-0000DA110000}">
      <text>
        <r>
          <rPr>
            <sz val="9"/>
            <color indexed="81"/>
            <rFont val="Tahoma"/>
            <family val="2"/>
          </rPr>
          <t>Carga horária que este docente Externo irá ministrar nesta disciplina.</t>
        </r>
      </text>
    </comment>
    <comment ref="B2572" authorId="0" shapeId="0" xr:uid="{00000000-0006-0000-0600-0000DB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2" authorId="0" shapeId="0" xr:uid="{00000000-0006-0000-0600-0000DC110000}">
      <text>
        <r>
          <rPr>
            <sz val="9"/>
            <color indexed="81"/>
            <rFont val="Tahoma"/>
            <family val="2"/>
          </rPr>
          <t>Carga horária que este docente UFPE irá ministrar nesta disciplina.</t>
        </r>
      </text>
    </comment>
    <comment ref="J2572" authorId="0" shapeId="0" xr:uid="{00000000-0006-0000-0600-0000DD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2" authorId="0" shapeId="0" xr:uid="{00000000-0006-0000-0600-0000DE110000}">
      <text>
        <r>
          <rPr>
            <sz val="9"/>
            <color indexed="81"/>
            <rFont val="Tahoma"/>
            <family val="2"/>
          </rPr>
          <t>Carga horária que este docente Externo irá ministrar nesta disciplina.</t>
        </r>
      </text>
    </comment>
    <comment ref="B2573" authorId="0" shapeId="0" xr:uid="{00000000-0006-0000-0600-0000DF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3" authorId="0" shapeId="0" xr:uid="{00000000-0006-0000-0600-0000E0110000}">
      <text>
        <r>
          <rPr>
            <sz val="9"/>
            <color indexed="81"/>
            <rFont val="Tahoma"/>
            <family val="2"/>
          </rPr>
          <t>Carga horária que este docente UFPE irá ministrar nesta disciplina.</t>
        </r>
      </text>
    </comment>
    <comment ref="J2573" authorId="0" shapeId="0" xr:uid="{00000000-0006-0000-0600-0000E1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3" authorId="0" shapeId="0" xr:uid="{00000000-0006-0000-0600-0000E2110000}">
      <text>
        <r>
          <rPr>
            <sz val="9"/>
            <color indexed="81"/>
            <rFont val="Tahoma"/>
            <family val="2"/>
          </rPr>
          <t>Carga horária que este docente Externo irá ministrar nesta disciplina.</t>
        </r>
      </text>
    </comment>
    <comment ref="B2574" authorId="0" shapeId="0" xr:uid="{00000000-0006-0000-0600-0000E3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4" authorId="0" shapeId="0" xr:uid="{00000000-0006-0000-0600-0000E4110000}">
      <text>
        <r>
          <rPr>
            <sz val="9"/>
            <color indexed="81"/>
            <rFont val="Tahoma"/>
            <family val="2"/>
          </rPr>
          <t>Carga horária que este docente UFPE irá ministrar nesta disciplina.</t>
        </r>
      </text>
    </comment>
    <comment ref="J2574" authorId="0" shapeId="0" xr:uid="{00000000-0006-0000-0600-0000E5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4" authorId="0" shapeId="0" xr:uid="{00000000-0006-0000-0600-0000E6110000}">
      <text>
        <r>
          <rPr>
            <sz val="9"/>
            <color indexed="81"/>
            <rFont val="Tahoma"/>
            <family val="2"/>
          </rPr>
          <t>Carga horária que este docente Externo irá ministrar nesta disciplina.</t>
        </r>
      </text>
    </comment>
    <comment ref="B2575" authorId="0" shapeId="0" xr:uid="{00000000-0006-0000-0600-0000E7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5" authorId="0" shapeId="0" xr:uid="{00000000-0006-0000-0600-0000E8110000}">
      <text>
        <r>
          <rPr>
            <sz val="9"/>
            <color indexed="81"/>
            <rFont val="Tahoma"/>
            <family val="2"/>
          </rPr>
          <t>Carga horária que este docente UFPE irá ministrar nesta disciplina.</t>
        </r>
      </text>
    </comment>
    <comment ref="J2575" authorId="0" shapeId="0" xr:uid="{00000000-0006-0000-0600-0000E9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5" authorId="0" shapeId="0" xr:uid="{00000000-0006-0000-0600-0000EA110000}">
      <text>
        <r>
          <rPr>
            <sz val="9"/>
            <color indexed="81"/>
            <rFont val="Tahoma"/>
            <family val="2"/>
          </rPr>
          <t>Carga horária que este docente Externo irá ministrar nesta disciplina.</t>
        </r>
      </text>
    </comment>
    <comment ref="B2576" authorId="0" shapeId="0" xr:uid="{00000000-0006-0000-0600-0000EB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6" authorId="0" shapeId="0" xr:uid="{00000000-0006-0000-0600-0000EC110000}">
      <text>
        <r>
          <rPr>
            <sz val="9"/>
            <color indexed="81"/>
            <rFont val="Tahoma"/>
            <family val="2"/>
          </rPr>
          <t>Carga horária que este docente UFPE irá ministrar nesta disciplina.</t>
        </r>
      </text>
    </comment>
    <comment ref="J2576" authorId="0" shapeId="0" xr:uid="{00000000-0006-0000-0600-0000ED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6" authorId="0" shapeId="0" xr:uid="{00000000-0006-0000-0600-0000EE110000}">
      <text>
        <r>
          <rPr>
            <sz val="9"/>
            <color indexed="81"/>
            <rFont val="Tahoma"/>
            <family val="2"/>
          </rPr>
          <t>Carga horária que este docente Externo irá ministrar nesta disciplina.</t>
        </r>
      </text>
    </comment>
    <comment ref="B2577" authorId="0" shapeId="0" xr:uid="{00000000-0006-0000-0600-0000EF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7" authorId="0" shapeId="0" xr:uid="{00000000-0006-0000-0600-0000F0110000}">
      <text>
        <r>
          <rPr>
            <sz val="9"/>
            <color indexed="81"/>
            <rFont val="Tahoma"/>
            <family val="2"/>
          </rPr>
          <t>Carga horária que este docente UFPE irá ministrar nesta disciplina.</t>
        </r>
      </text>
    </comment>
    <comment ref="J2577" authorId="0" shapeId="0" xr:uid="{00000000-0006-0000-0600-0000F1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7" authorId="0" shapeId="0" xr:uid="{00000000-0006-0000-0600-0000F2110000}">
      <text>
        <r>
          <rPr>
            <sz val="9"/>
            <color indexed="81"/>
            <rFont val="Tahoma"/>
            <family val="2"/>
          </rPr>
          <t>Carga horária que este docente Externo irá ministrar nesta disciplina.</t>
        </r>
      </text>
    </comment>
    <comment ref="B2578" authorId="0" shapeId="0" xr:uid="{00000000-0006-0000-0600-0000F3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8" authorId="0" shapeId="0" xr:uid="{00000000-0006-0000-0600-0000F4110000}">
      <text>
        <r>
          <rPr>
            <sz val="9"/>
            <color indexed="81"/>
            <rFont val="Tahoma"/>
            <family val="2"/>
          </rPr>
          <t>Carga horária que este docente UFPE irá ministrar nesta disciplina.</t>
        </r>
      </text>
    </comment>
    <comment ref="J2578" authorId="0" shapeId="0" xr:uid="{00000000-0006-0000-0600-0000F5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8" authorId="0" shapeId="0" xr:uid="{00000000-0006-0000-0600-0000F6110000}">
      <text>
        <r>
          <rPr>
            <sz val="9"/>
            <color indexed="81"/>
            <rFont val="Tahoma"/>
            <family val="2"/>
          </rPr>
          <t>Carga horária que este docente Externo irá ministrar nesta disciplina.</t>
        </r>
      </text>
    </comment>
    <comment ref="B2579" authorId="0" shapeId="0" xr:uid="{00000000-0006-0000-0600-0000F7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79" authorId="0" shapeId="0" xr:uid="{00000000-0006-0000-0600-0000F8110000}">
      <text>
        <r>
          <rPr>
            <sz val="9"/>
            <color indexed="81"/>
            <rFont val="Tahoma"/>
            <family val="2"/>
          </rPr>
          <t>Carga horária que este docente UFPE irá ministrar nesta disciplina.</t>
        </r>
      </text>
    </comment>
    <comment ref="J2579" authorId="0" shapeId="0" xr:uid="{00000000-0006-0000-0600-0000F911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79" authorId="0" shapeId="0" xr:uid="{00000000-0006-0000-0600-0000FA110000}">
      <text>
        <r>
          <rPr>
            <sz val="9"/>
            <color indexed="81"/>
            <rFont val="Tahoma"/>
            <family val="2"/>
          </rPr>
          <t>Carga horária que este docente Externo irá ministrar nesta disciplina.</t>
        </r>
      </text>
    </comment>
    <comment ref="F2584" authorId="0" shapeId="0" xr:uid="{00000000-0006-0000-0600-0000FB110000}">
      <text>
        <r>
          <rPr>
            <b/>
            <sz val="9"/>
            <color indexed="81"/>
            <rFont val="Tahoma"/>
            <family val="2"/>
          </rPr>
          <t>A carga horária da disciplina é a soma das cargas horárias de cada docente desta disciplina</t>
        </r>
      </text>
    </comment>
    <comment ref="F2585" authorId="0" shapeId="0" xr:uid="{00000000-0006-0000-0600-0000FC110000}">
      <text>
        <r>
          <rPr>
            <b/>
            <sz val="9"/>
            <color indexed="81"/>
            <rFont val="Tahoma"/>
            <family val="2"/>
          </rPr>
          <t>Crédito = Carga horária / 15</t>
        </r>
      </text>
    </comment>
    <comment ref="C2588" authorId="0" shapeId="0" xr:uid="{00000000-0006-0000-0600-0000FD110000}">
      <text>
        <r>
          <rPr>
            <sz val="9"/>
            <color indexed="81"/>
            <rFont val="Segoe UI"/>
            <family val="2"/>
          </rPr>
          <t>O 1o mês do curso será considerado como sendo o mês de assinatura do convênio.</t>
        </r>
      </text>
    </comment>
    <comment ref="B2594" authorId="0" shapeId="0" xr:uid="{00000000-0006-0000-0600-0000FE11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4" authorId="0" shapeId="0" xr:uid="{00000000-0006-0000-0600-0000FF110000}">
      <text>
        <r>
          <rPr>
            <sz val="9"/>
            <color indexed="81"/>
            <rFont val="Tahoma"/>
            <family val="2"/>
          </rPr>
          <t>Carga horária que este docente UFPE irá ministrar nesta disciplina.</t>
        </r>
      </text>
    </comment>
    <comment ref="J2594" authorId="0" shapeId="0" xr:uid="{00000000-0006-0000-0600-000000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4" authorId="0" shapeId="0" xr:uid="{00000000-0006-0000-0600-000001120000}">
      <text>
        <r>
          <rPr>
            <sz val="9"/>
            <color indexed="81"/>
            <rFont val="Tahoma"/>
            <family val="2"/>
          </rPr>
          <t>Carga horária que este docente Externo irá ministrar nesta disciplina.</t>
        </r>
      </text>
    </comment>
    <comment ref="B2595" authorId="0" shapeId="0" xr:uid="{00000000-0006-0000-0600-000002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5" authorId="0" shapeId="0" xr:uid="{00000000-0006-0000-0600-000003120000}">
      <text>
        <r>
          <rPr>
            <sz val="9"/>
            <color indexed="81"/>
            <rFont val="Tahoma"/>
            <family val="2"/>
          </rPr>
          <t>Carga horária que este docente UFPE irá ministrar nesta disciplina.</t>
        </r>
      </text>
    </comment>
    <comment ref="J2595" authorId="0" shapeId="0" xr:uid="{00000000-0006-0000-0600-000004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5" authorId="0" shapeId="0" xr:uid="{00000000-0006-0000-0600-000005120000}">
      <text>
        <r>
          <rPr>
            <sz val="9"/>
            <color indexed="81"/>
            <rFont val="Tahoma"/>
            <family val="2"/>
          </rPr>
          <t>Carga horária que este docente Externo irá ministrar nesta disciplina.</t>
        </r>
      </text>
    </comment>
    <comment ref="B2596" authorId="0" shapeId="0" xr:uid="{00000000-0006-0000-0600-000006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6" authorId="0" shapeId="0" xr:uid="{00000000-0006-0000-0600-000007120000}">
      <text>
        <r>
          <rPr>
            <sz val="9"/>
            <color indexed="81"/>
            <rFont val="Tahoma"/>
            <family val="2"/>
          </rPr>
          <t>Carga horária que este docente UFPE irá ministrar nesta disciplina.</t>
        </r>
      </text>
    </comment>
    <comment ref="J2596" authorId="0" shapeId="0" xr:uid="{00000000-0006-0000-0600-000008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6" authorId="0" shapeId="0" xr:uid="{00000000-0006-0000-0600-000009120000}">
      <text>
        <r>
          <rPr>
            <sz val="9"/>
            <color indexed="81"/>
            <rFont val="Tahoma"/>
            <family val="2"/>
          </rPr>
          <t>Carga horária que este docente Externo irá ministrar nesta disciplina.</t>
        </r>
      </text>
    </comment>
    <comment ref="B2597" authorId="0" shapeId="0" xr:uid="{00000000-0006-0000-0600-00000A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7" authorId="0" shapeId="0" xr:uid="{00000000-0006-0000-0600-00000B120000}">
      <text>
        <r>
          <rPr>
            <sz val="9"/>
            <color indexed="81"/>
            <rFont val="Tahoma"/>
            <family val="2"/>
          </rPr>
          <t>Carga horária que este docente UFPE irá ministrar nesta disciplina.</t>
        </r>
      </text>
    </comment>
    <comment ref="J2597" authorId="0" shapeId="0" xr:uid="{00000000-0006-0000-0600-00000C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7" authorId="0" shapeId="0" xr:uid="{00000000-0006-0000-0600-00000D120000}">
      <text>
        <r>
          <rPr>
            <sz val="9"/>
            <color indexed="81"/>
            <rFont val="Tahoma"/>
            <family val="2"/>
          </rPr>
          <t>Carga horária que este docente Externo irá ministrar nesta disciplina.</t>
        </r>
      </text>
    </comment>
    <comment ref="B2598" authorId="0" shapeId="0" xr:uid="{00000000-0006-0000-0600-00000E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8" authorId="0" shapeId="0" xr:uid="{00000000-0006-0000-0600-00000F120000}">
      <text>
        <r>
          <rPr>
            <sz val="9"/>
            <color indexed="81"/>
            <rFont val="Tahoma"/>
            <family val="2"/>
          </rPr>
          <t>Carga horária que este docente UFPE irá ministrar nesta disciplina.</t>
        </r>
      </text>
    </comment>
    <comment ref="J2598" authorId="0" shapeId="0" xr:uid="{00000000-0006-0000-0600-000010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8" authorId="0" shapeId="0" xr:uid="{00000000-0006-0000-0600-000011120000}">
      <text>
        <r>
          <rPr>
            <sz val="9"/>
            <color indexed="81"/>
            <rFont val="Tahoma"/>
            <family val="2"/>
          </rPr>
          <t>Carga horária que este docente Externo irá ministrar nesta disciplina.</t>
        </r>
      </text>
    </comment>
    <comment ref="B2599" authorId="0" shapeId="0" xr:uid="{00000000-0006-0000-0600-000012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599" authorId="0" shapeId="0" xr:uid="{00000000-0006-0000-0600-000013120000}">
      <text>
        <r>
          <rPr>
            <sz val="9"/>
            <color indexed="81"/>
            <rFont val="Tahoma"/>
            <family val="2"/>
          </rPr>
          <t>Carga horária que este docente UFPE irá ministrar nesta disciplina.</t>
        </r>
      </text>
    </comment>
    <comment ref="J2599" authorId="0" shapeId="0" xr:uid="{00000000-0006-0000-0600-000014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599" authorId="0" shapeId="0" xr:uid="{00000000-0006-0000-0600-000015120000}">
      <text>
        <r>
          <rPr>
            <sz val="9"/>
            <color indexed="81"/>
            <rFont val="Tahoma"/>
            <family val="2"/>
          </rPr>
          <t>Carga horária que este docente Externo irá ministrar nesta disciplina.</t>
        </r>
      </text>
    </comment>
    <comment ref="B2600" authorId="0" shapeId="0" xr:uid="{00000000-0006-0000-0600-000016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00" authorId="0" shapeId="0" xr:uid="{00000000-0006-0000-0600-000017120000}">
      <text>
        <r>
          <rPr>
            <sz val="9"/>
            <color indexed="81"/>
            <rFont val="Tahoma"/>
            <family val="2"/>
          </rPr>
          <t>Carga horária que este docente UFPE irá ministrar nesta disciplina.</t>
        </r>
      </text>
    </comment>
    <comment ref="J2600" authorId="0" shapeId="0" xr:uid="{00000000-0006-0000-0600-000018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00" authorId="0" shapeId="0" xr:uid="{00000000-0006-0000-0600-000019120000}">
      <text>
        <r>
          <rPr>
            <sz val="9"/>
            <color indexed="81"/>
            <rFont val="Tahoma"/>
            <family val="2"/>
          </rPr>
          <t>Carga horária que este docente Externo irá ministrar nesta disciplina.</t>
        </r>
      </text>
    </comment>
    <comment ref="B2601" authorId="0" shapeId="0" xr:uid="{00000000-0006-0000-0600-00001A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01" authorId="0" shapeId="0" xr:uid="{00000000-0006-0000-0600-00001B120000}">
      <text>
        <r>
          <rPr>
            <sz val="9"/>
            <color indexed="81"/>
            <rFont val="Tahoma"/>
            <family val="2"/>
          </rPr>
          <t>Carga horária que este docente UFPE irá ministrar nesta disciplina.</t>
        </r>
      </text>
    </comment>
    <comment ref="J2601" authorId="0" shapeId="0" xr:uid="{00000000-0006-0000-0600-00001C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01" authorId="0" shapeId="0" xr:uid="{00000000-0006-0000-0600-00001D120000}">
      <text>
        <r>
          <rPr>
            <sz val="9"/>
            <color indexed="81"/>
            <rFont val="Tahoma"/>
            <family val="2"/>
          </rPr>
          <t>Carga horária que este docente Externo irá ministrar nesta disciplina.</t>
        </r>
      </text>
    </comment>
    <comment ref="B2602" authorId="0" shapeId="0" xr:uid="{00000000-0006-0000-0600-00001E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02" authorId="0" shapeId="0" xr:uid="{00000000-0006-0000-0600-00001F120000}">
      <text>
        <r>
          <rPr>
            <sz val="9"/>
            <color indexed="81"/>
            <rFont val="Tahoma"/>
            <family val="2"/>
          </rPr>
          <t>Carga horária que este docente UFPE irá ministrar nesta disciplina.</t>
        </r>
      </text>
    </comment>
    <comment ref="J2602" authorId="0" shapeId="0" xr:uid="{00000000-0006-0000-0600-000020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02" authorId="0" shapeId="0" xr:uid="{00000000-0006-0000-0600-000021120000}">
      <text>
        <r>
          <rPr>
            <sz val="9"/>
            <color indexed="81"/>
            <rFont val="Tahoma"/>
            <family val="2"/>
          </rPr>
          <t>Carga horária que este docente Externo irá ministrar nesta disciplina.</t>
        </r>
      </text>
    </comment>
    <comment ref="B2603" authorId="0" shapeId="0" xr:uid="{00000000-0006-0000-0600-000022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03" authorId="0" shapeId="0" xr:uid="{00000000-0006-0000-0600-000023120000}">
      <text>
        <r>
          <rPr>
            <sz val="9"/>
            <color indexed="81"/>
            <rFont val="Tahoma"/>
            <family val="2"/>
          </rPr>
          <t>Carga horária que este docente UFPE irá ministrar nesta disciplina.</t>
        </r>
      </text>
    </comment>
    <comment ref="J2603" authorId="0" shapeId="0" xr:uid="{00000000-0006-0000-0600-000024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03" authorId="0" shapeId="0" xr:uid="{00000000-0006-0000-0600-000025120000}">
      <text>
        <r>
          <rPr>
            <sz val="9"/>
            <color indexed="81"/>
            <rFont val="Tahoma"/>
            <family val="2"/>
          </rPr>
          <t>Carga horária que este docente Externo irá ministrar nesta disciplina.</t>
        </r>
      </text>
    </comment>
    <comment ref="F2608" authorId="0" shapeId="0" xr:uid="{00000000-0006-0000-0600-000026120000}">
      <text>
        <r>
          <rPr>
            <b/>
            <sz val="9"/>
            <color indexed="81"/>
            <rFont val="Tahoma"/>
            <family val="2"/>
          </rPr>
          <t>A carga horária da disciplina é a soma das cargas horárias de cada docente desta disciplina</t>
        </r>
      </text>
    </comment>
    <comment ref="F2609" authorId="0" shapeId="0" xr:uid="{00000000-0006-0000-0600-000027120000}">
      <text>
        <r>
          <rPr>
            <b/>
            <sz val="9"/>
            <color indexed="81"/>
            <rFont val="Tahoma"/>
            <family val="2"/>
          </rPr>
          <t>Crédito = Carga horária / 15</t>
        </r>
      </text>
    </comment>
    <comment ref="C2612" authorId="0" shapeId="0" xr:uid="{00000000-0006-0000-0600-000028120000}">
      <text>
        <r>
          <rPr>
            <sz val="9"/>
            <color indexed="81"/>
            <rFont val="Segoe UI"/>
            <family val="2"/>
          </rPr>
          <t>O 1o mês do curso será considerado como sendo o mês de assinatura do convênio.</t>
        </r>
      </text>
    </comment>
    <comment ref="B2618" authorId="0" shapeId="0" xr:uid="{00000000-0006-0000-0600-000029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18" authorId="0" shapeId="0" xr:uid="{00000000-0006-0000-0600-00002A120000}">
      <text>
        <r>
          <rPr>
            <sz val="9"/>
            <color indexed="81"/>
            <rFont val="Tahoma"/>
            <family val="2"/>
          </rPr>
          <t>Carga horária que este docente UFPE irá ministrar nesta disciplina.</t>
        </r>
      </text>
    </comment>
    <comment ref="J2618" authorId="0" shapeId="0" xr:uid="{00000000-0006-0000-0600-00002B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18" authorId="0" shapeId="0" xr:uid="{00000000-0006-0000-0600-00002C120000}">
      <text>
        <r>
          <rPr>
            <sz val="9"/>
            <color indexed="81"/>
            <rFont val="Tahoma"/>
            <family val="2"/>
          </rPr>
          <t>Carga horária que este docente Externo irá ministrar nesta disciplina.</t>
        </r>
      </text>
    </comment>
    <comment ref="B2619" authorId="0" shapeId="0" xr:uid="{00000000-0006-0000-0600-00002D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19" authorId="0" shapeId="0" xr:uid="{00000000-0006-0000-0600-00002E120000}">
      <text>
        <r>
          <rPr>
            <sz val="9"/>
            <color indexed="81"/>
            <rFont val="Tahoma"/>
            <family val="2"/>
          </rPr>
          <t>Carga horária que este docente UFPE irá ministrar nesta disciplina.</t>
        </r>
      </text>
    </comment>
    <comment ref="J2619" authorId="0" shapeId="0" xr:uid="{00000000-0006-0000-0600-00002F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19" authorId="0" shapeId="0" xr:uid="{00000000-0006-0000-0600-000030120000}">
      <text>
        <r>
          <rPr>
            <sz val="9"/>
            <color indexed="81"/>
            <rFont val="Tahoma"/>
            <family val="2"/>
          </rPr>
          <t>Carga horária que este docente Externo irá ministrar nesta disciplina.</t>
        </r>
      </text>
    </comment>
    <comment ref="B2620" authorId="0" shapeId="0" xr:uid="{00000000-0006-0000-0600-000031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0" authorId="0" shapeId="0" xr:uid="{00000000-0006-0000-0600-000032120000}">
      <text>
        <r>
          <rPr>
            <sz val="9"/>
            <color indexed="81"/>
            <rFont val="Tahoma"/>
            <family val="2"/>
          </rPr>
          <t>Carga horária que este docente UFPE irá ministrar nesta disciplina.</t>
        </r>
      </text>
    </comment>
    <comment ref="J2620" authorId="0" shapeId="0" xr:uid="{00000000-0006-0000-0600-000033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0" authorId="0" shapeId="0" xr:uid="{00000000-0006-0000-0600-000034120000}">
      <text>
        <r>
          <rPr>
            <sz val="9"/>
            <color indexed="81"/>
            <rFont val="Tahoma"/>
            <family val="2"/>
          </rPr>
          <t>Carga horária que este docente Externo irá ministrar nesta disciplina.</t>
        </r>
      </text>
    </comment>
    <comment ref="B2621" authorId="0" shapeId="0" xr:uid="{00000000-0006-0000-0600-000035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1" authorId="0" shapeId="0" xr:uid="{00000000-0006-0000-0600-000036120000}">
      <text>
        <r>
          <rPr>
            <sz val="9"/>
            <color indexed="81"/>
            <rFont val="Tahoma"/>
            <family val="2"/>
          </rPr>
          <t>Carga horária que este docente UFPE irá ministrar nesta disciplina.</t>
        </r>
      </text>
    </comment>
    <comment ref="J2621" authorId="0" shapeId="0" xr:uid="{00000000-0006-0000-0600-000037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1" authorId="0" shapeId="0" xr:uid="{00000000-0006-0000-0600-000038120000}">
      <text>
        <r>
          <rPr>
            <sz val="9"/>
            <color indexed="81"/>
            <rFont val="Tahoma"/>
            <family val="2"/>
          </rPr>
          <t>Carga horária que este docente Externo irá ministrar nesta disciplina.</t>
        </r>
      </text>
    </comment>
    <comment ref="B2622" authorId="0" shapeId="0" xr:uid="{00000000-0006-0000-0600-000039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2" authorId="0" shapeId="0" xr:uid="{00000000-0006-0000-0600-00003A120000}">
      <text>
        <r>
          <rPr>
            <sz val="9"/>
            <color indexed="81"/>
            <rFont val="Tahoma"/>
            <family val="2"/>
          </rPr>
          <t>Carga horária que este docente UFPE irá ministrar nesta disciplina.</t>
        </r>
      </text>
    </comment>
    <comment ref="J2622" authorId="0" shapeId="0" xr:uid="{00000000-0006-0000-0600-00003B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2" authorId="0" shapeId="0" xr:uid="{00000000-0006-0000-0600-00003C120000}">
      <text>
        <r>
          <rPr>
            <sz val="9"/>
            <color indexed="81"/>
            <rFont val="Tahoma"/>
            <family val="2"/>
          </rPr>
          <t>Carga horária que este docente Externo irá ministrar nesta disciplina.</t>
        </r>
      </text>
    </comment>
    <comment ref="B2623" authorId="0" shapeId="0" xr:uid="{00000000-0006-0000-0600-00003D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3" authorId="0" shapeId="0" xr:uid="{00000000-0006-0000-0600-00003E120000}">
      <text>
        <r>
          <rPr>
            <sz val="9"/>
            <color indexed="81"/>
            <rFont val="Tahoma"/>
            <family val="2"/>
          </rPr>
          <t>Carga horária que este docente UFPE irá ministrar nesta disciplina.</t>
        </r>
      </text>
    </comment>
    <comment ref="J2623" authorId="0" shapeId="0" xr:uid="{00000000-0006-0000-0600-00003F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3" authorId="0" shapeId="0" xr:uid="{00000000-0006-0000-0600-000040120000}">
      <text>
        <r>
          <rPr>
            <sz val="9"/>
            <color indexed="81"/>
            <rFont val="Tahoma"/>
            <family val="2"/>
          </rPr>
          <t>Carga horária que este docente Externo irá ministrar nesta disciplina.</t>
        </r>
      </text>
    </comment>
    <comment ref="B2624" authorId="0" shapeId="0" xr:uid="{00000000-0006-0000-0600-000041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4" authorId="0" shapeId="0" xr:uid="{00000000-0006-0000-0600-000042120000}">
      <text>
        <r>
          <rPr>
            <sz val="9"/>
            <color indexed="81"/>
            <rFont val="Tahoma"/>
            <family val="2"/>
          </rPr>
          <t>Carga horária que este docente UFPE irá ministrar nesta disciplina.</t>
        </r>
      </text>
    </comment>
    <comment ref="J2624" authorId="0" shapeId="0" xr:uid="{00000000-0006-0000-0600-000043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4" authorId="0" shapeId="0" xr:uid="{00000000-0006-0000-0600-000044120000}">
      <text>
        <r>
          <rPr>
            <sz val="9"/>
            <color indexed="81"/>
            <rFont val="Tahoma"/>
            <family val="2"/>
          </rPr>
          <t>Carga horária que este docente Externo irá ministrar nesta disciplina.</t>
        </r>
      </text>
    </comment>
    <comment ref="B2625" authorId="0" shapeId="0" xr:uid="{00000000-0006-0000-0600-000045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5" authorId="0" shapeId="0" xr:uid="{00000000-0006-0000-0600-000046120000}">
      <text>
        <r>
          <rPr>
            <sz val="9"/>
            <color indexed="81"/>
            <rFont val="Tahoma"/>
            <family val="2"/>
          </rPr>
          <t>Carga horária que este docente UFPE irá ministrar nesta disciplina.</t>
        </r>
      </text>
    </comment>
    <comment ref="J2625" authorId="0" shapeId="0" xr:uid="{00000000-0006-0000-0600-000047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5" authorId="0" shapeId="0" xr:uid="{00000000-0006-0000-0600-000048120000}">
      <text>
        <r>
          <rPr>
            <sz val="9"/>
            <color indexed="81"/>
            <rFont val="Tahoma"/>
            <family val="2"/>
          </rPr>
          <t>Carga horária que este docente Externo irá ministrar nesta disciplina.</t>
        </r>
      </text>
    </comment>
    <comment ref="B2626" authorId="0" shapeId="0" xr:uid="{00000000-0006-0000-0600-000049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6" authorId="0" shapeId="0" xr:uid="{00000000-0006-0000-0600-00004A120000}">
      <text>
        <r>
          <rPr>
            <sz val="9"/>
            <color indexed="81"/>
            <rFont val="Tahoma"/>
            <family val="2"/>
          </rPr>
          <t>Carga horária que este docente UFPE irá ministrar nesta disciplina.</t>
        </r>
      </text>
    </comment>
    <comment ref="J2626" authorId="0" shapeId="0" xr:uid="{00000000-0006-0000-0600-00004B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6" authorId="0" shapeId="0" xr:uid="{00000000-0006-0000-0600-00004C120000}">
      <text>
        <r>
          <rPr>
            <sz val="9"/>
            <color indexed="81"/>
            <rFont val="Tahoma"/>
            <family val="2"/>
          </rPr>
          <t>Carga horária que este docente Externo irá ministrar nesta disciplina.</t>
        </r>
      </text>
    </comment>
    <comment ref="B2627" authorId="0" shapeId="0" xr:uid="{00000000-0006-0000-0600-00004D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27" authorId="0" shapeId="0" xr:uid="{00000000-0006-0000-0600-00004E120000}">
      <text>
        <r>
          <rPr>
            <sz val="9"/>
            <color indexed="81"/>
            <rFont val="Tahoma"/>
            <family val="2"/>
          </rPr>
          <t>Carga horária que este docente UFPE irá ministrar nesta disciplina.</t>
        </r>
      </text>
    </comment>
    <comment ref="J2627" authorId="0" shapeId="0" xr:uid="{00000000-0006-0000-0600-00004F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27" authorId="0" shapeId="0" xr:uid="{00000000-0006-0000-0600-000050120000}">
      <text>
        <r>
          <rPr>
            <sz val="9"/>
            <color indexed="81"/>
            <rFont val="Tahoma"/>
            <family val="2"/>
          </rPr>
          <t>Carga horária que este docente Externo irá ministrar nesta disciplina.</t>
        </r>
      </text>
    </comment>
    <comment ref="F2632" authorId="0" shapeId="0" xr:uid="{00000000-0006-0000-0600-000051120000}">
      <text>
        <r>
          <rPr>
            <b/>
            <sz val="9"/>
            <color indexed="81"/>
            <rFont val="Tahoma"/>
            <family val="2"/>
          </rPr>
          <t>A carga horária da disciplina é a soma das cargas horárias de cada docente desta disciplina</t>
        </r>
      </text>
    </comment>
    <comment ref="F2633" authorId="0" shapeId="0" xr:uid="{00000000-0006-0000-0600-000052120000}">
      <text>
        <r>
          <rPr>
            <b/>
            <sz val="9"/>
            <color indexed="81"/>
            <rFont val="Tahoma"/>
            <family val="2"/>
          </rPr>
          <t>Crédito = Carga horária / 15</t>
        </r>
      </text>
    </comment>
    <comment ref="C2636" authorId="0" shapeId="0" xr:uid="{00000000-0006-0000-0600-000053120000}">
      <text>
        <r>
          <rPr>
            <sz val="9"/>
            <color indexed="81"/>
            <rFont val="Segoe UI"/>
            <family val="2"/>
          </rPr>
          <t>O 1o mês do curso será considerado como sendo o mês de assinatura do convênio.</t>
        </r>
      </text>
    </comment>
    <comment ref="B2642" authorId="0" shapeId="0" xr:uid="{00000000-0006-0000-0600-000054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2" authorId="0" shapeId="0" xr:uid="{00000000-0006-0000-0600-000055120000}">
      <text>
        <r>
          <rPr>
            <sz val="9"/>
            <color indexed="81"/>
            <rFont val="Tahoma"/>
            <family val="2"/>
          </rPr>
          <t>Carga horária que este docente UFPE irá ministrar nesta disciplina.</t>
        </r>
      </text>
    </comment>
    <comment ref="J2642" authorId="0" shapeId="0" xr:uid="{00000000-0006-0000-0600-000056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2" authorId="0" shapeId="0" xr:uid="{00000000-0006-0000-0600-000057120000}">
      <text>
        <r>
          <rPr>
            <sz val="9"/>
            <color indexed="81"/>
            <rFont val="Tahoma"/>
            <family val="2"/>
          </rPr>
          <t>Carga horária que este docente Externo irá ministrar nesta disciplina.</t>
        </r>
      </text>
    </comment>
    <comment ref="B2643" authorId="0" shapeId="0" xr:uid="{00000000-0006-0000-0600-000058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3" authorId="0" shapeId="0" xr:uid="{00000000-0006-0000-0600-000059120000}">
      <text>
        <r>
          <rPr>
            <sz val="9"/>
            <color indexed="81"/>
            <rFont val="Tahoma"/>
            <family val="2"/>
          </rPr>
          <t>Carga horária que este docente UFPE irá ministrar nesta disciplina.</t>
        </r>
      </text>
    </comment>
    <comment ref="J2643" authorId="0" shapeId="0" xr:uid="{00000000-0006-0000-0600-00005A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3" authorId="0" shapeId="0" xr:uid="{00000000-0006-0000-0600-00005B120000}">
      <text>
        <r>
          <rPr>
            <sz val="9"/>
            <color indexed="81"/>
            <rFont val="Tahoma"/>
            <family val="2"/>
          </rPr>
          <t>Carga horária que este docente Externo irá ministrar nesta disciplina.</t>
        </r>
      </text>
    </comment>
    <comment ref="B2644" authorId="0" shapeId="0" xr:uid="{00000000-0006-0000-0600-00005C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4" authorId="0" shapeId="0" xr:uid="{00000000-0006-0000-0600-00005D120000}">
      <text>
        <r>
          <rPr>
            <sz val="9"/>
            <color indexed="81"/>
            <rFont val="Tahoma"/>
            <family val="2"/>
          </rPr>
          <t>Carga horária que este docente UFPE irá ministrar nesta disciplina.</t>
        </r>
      </text>
    </comment>
    <comment ref="J2644" authorId="0" shapeId="0" xr:uid="{00000000-0006-0000-0600-00005E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4" authorId="0" shapeId="0" xr:uid="{00000000-0006-0000-0600-00005F120000}">
      <text>
        <r>
          <rPr>
            <sz val="9"/>
            <color indexed="81"/>
            <rFont val="Tahoma"/>
            <family val="2"/>
          </rPr>
          <t>Carga horária que este docente Externo irá ministrar nesta disciplina.</t>
        </r>
      </text>
    </comment>
    <comment ref="B2645" authorId="0" shapeId="0" xr:uid="{00000000-0006-0000-0600-000060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5" authorId="0" shapeId="0" xr:uid="{00000000-0006-0000-0600-000061120000}">
      <text>
        <r>
          <rPr>
            <sz val="9"/>
            <color indexed="81"/>
            <rFont val="Tahoma"/>
            <family val="2"/>
          </rPr>
          <t>Carga horária que este docente UFPE irá ministrar nesta disciplina.</t>
        </r>
      </text>
    </comment>
    <comment ref="J2645" authorId="0" shapeId="0" xr:uid="{00000000-0006-0000-0600-000062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5" authorId="0" shapeId="0" xr:uid="{00000000-0006-0000-0600-000063120000}">
      <text>
        <r>
          <rPr>
            <sz val="9"/>
            <color indexed="81"/>
            <rFont val="Tahoma"/>
            <family val="2"/>
          </rPr>
          <t>Carga horária que este docente Externo irá ministrar nesta disciplina.</t>
        </r>
      </text>
    </comment>
    <comment ref="B2646" authorId="0" shapeId="0" xr:uid="{00000000-0006-0000-0600-000064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6" authorId="0" shapeId="0" xr:uid="{00000000-0006-0000-0600-000065120000}">
      <text>
        <r>
          <rPr>
            <sz val="9"/>
            <color indexed="81"/>
            <rFont val="Tahoma"/>
            <family val="2"/>
          </rPr>
          <t>Carga horária que este docente UFPE irá ministrar nesta disciplina.</t>
        </r>
      </text>
    </comment>
    <comment ref="J2646" authorId="0" shapeId="0" xr:uid="{00000000-0006-0000-0600-000066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6" authorId="0" shapeId="0" xr:uid="{00000000-0006-0000-0600-000067120000}">
      <text>
        <r>
          <rPr>
            <sz val="9"/>
            <color indexed="81"/>
            <rFont val="Tahoma"/>
            <family val="2"/>
          </rPr>
          <t>Carga horária que este docente Externo irá ministrar nesta disciplina.</t>
        </r>
      </text>
    </comment>
    <comment ref="B2647" authorId="0" shapeId="0" xr:uid="{00000000-0006-0000-0600-000068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7" authorId="0" shapeId="0" xr:uid="{00000000-0006-0000-0600-000069120000}">
      <text>
        <r>
          <rPr>
            <sz val="9"/>
            <color indexed="81"/>
            <rFont val="Tahoma"/>
            <family val="2"/>
          </rPr>
          <t>Carga horária que este docente UFPE irá ministrar nesta disciplina.</t>
        </r>
      </text>
    </comment>
    <comment ref="J2647" authorId="0" shapeId="0" xr:uid="{00000000-0006-0000-0600-00006A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7" authorId="0" shapeId="0" xr:uid="{00000000-0006-0000-0600-00006B120000}">
      <text>
        <r>
          <rPr>
            <sz val="9"/>
            <color indexed="81"/>
            <rFont val="Tahoma"/>
            <family val="2"/>
          </rPr>
          <t>Carga horária que este docente Externo irá ministrar nesta disciplina.</t>
        </r>
      </text>
    </comment>
    <comment ref="B2648" authorId="0" shapeId="0" xr:uid="{00000000-0006-0000-0600-00006C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8" authorId="0" shapeId="0" xr:uid="{00000000-0006-0000-0600-00006D120000}">
      <text>
        <r>
          <rPr>
            <sz val="9"/>
            <color indexed="81"/>
            <rFont val="Tahoma"/>
            <family val="2"/>
          </rPr>
          <t>Carga horária que este docente UFPE irá ministrar nesta disciplina.</t>
        </r>
      </text>
    </comment>
    <comment ref="J2648" authorId="0" shapeId="0" xr:uid="{00000000-0006-0000-0600-00006E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8" authorId="0" shapeId="0" xr:uid="{00000000-0006-0000-0600-00006F120000}">
      <text>
        <r>
          <rPr>
            <sz val="9"/>
            <color indexed="81"/>
            <rFont val="Tahoma"/>
            <family val="2"/>
          </rPr>
          <t>Carga horária que este docente Externo irá ministrar nesta disciplina.</t>
        </r>
      </text>
    </comment>
    <comment ref="B2649" authorId="0" shapeId="0" xr:uid="{00000000-0006-0000-0600-000070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49" authorId="0" shapeId="0" xr:uid="{00000000-0006-0000-0600-000071120000}">
      <text>
        <r>
          <rPr>
            <sz val="9"/>
            <color indexed="81"/>
            <rFont val="Tahoma"/>
            <family val="2"/>
          </rPr>
          <t>Carga horária que este docente UFPE irá ministrar nesta disciplina.</t>
        </r>
      </text>
    </comment>
    <comment ref="J2649" authorId="0" shapeId="0" xr:uid="{00000000-0006-0000-0600-000072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49" authorId="0" shapeId="0" xr:uid="{00000000-0006-0000-0600-000073120000}">
      <text>
        <r>
          <rPr>
            <sz val="9"/>
            <color indexed="81"/>
            <rFont val="Tahoma"/>
            <family val="2"/>
          </rPr>
          <t>Carga horária que este docente Externo irá ministrar nesta disciplina.</t>
        </r>
      </text>
    </comment>
    <comment ref="B2650" authorId="0" shapeId="0" xr:uid="{00000000-0006-0000-0600-000074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50" authorId="0" shapeId="0" xr:uid="{00000000-0006-0000-0600-000075120000}">
      <text>
        <r>
          <rPr>
            <sz val="9"/>
            <color indexed="81"/>
            <rFont val="Tahoma"/>
            <family val="2"/>
          </rPr>
          <t>Carga horária que este docente UFPE irá ministrar nesta disciplina.</t>
        </r>
      </text>
    </comment>
    <comment ref="J2650" authorId="0" shapeId="0" xr:uid="{00000000-0006-0000-0600-000076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50" authorId="0" shapeId="0" xr:uid="{00000000-0006-0000-0600-000077120000}">
      <text>
        <r>
          <rPr>
            <sz val="9"/>
            <color indexed="81"/>
            <rFont val="Tahoma"/>
            <family val="2"/>
          </rPr>
          <t>Carga horária que este docente Externo irá ministrar nesta disciplina.</t>
        </r>
      </text>
    </comment>
    <comment ref="B2651" authorId="0" shapeId="0" xr:uid="{00000000-0006-0000-0600-000078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51" authorId="0" shapeId="0" xr:uid="{00000000-0006-0000-0600-000079120000}">
      <text>
        <r>
          <rPr>
            <sz val="9"/>
            <color indexed="81"/>
            <rFont val="Tahoma"/>
            <family val="2"/>
          </rPr>
          <t>Carga horária que este docente UFPE irá ministrar nesta disciplina.</t>
        </r>
      </text>
    </comment>
    <comment ref="J2651" authorId="0" shapeId="0" xr:uid="{00000000-0006-0000-0600-00007A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51" authorId="0" shapeId="0" xr:uid="{00000000-0006-0000-0600-00007B120000}">
      <text>
        <r>
          <rPr>
            <sz val="9"/>
            <color indexed="81"/>
            <rFont val="Tahoma"/>
            <family val="2"/>
          </rPr>
          <t>Carga horária que este docente Externo irá ministrar nesta disciplina.</t>
        </r>
      </text>
    </comment>
    <comment ref="F2656" authorId="0" shapeId="0" xr:uid="{00000000-0006-0000-0600-00007C120000}">
      <text>
        <r>
          <rPr>
            <b/>
            <sz val="9"/>
            <color indexed="81"/>
            <rFont val="Tahoma"/>
            <family val="2"/>
          </rPr>
          <t>A carga horária da disciplina é a soma das cargas horárias de cada docente desta disciplina</t>
        </r>
      </text>
    </comment>
    <comment ref="F2657" authorId="0" shapeId="0" xr:uid="{00000000-0006-0000-0600-00007D120000}">
      <text>
        <r>
          <rPr>
            <b/>
            <sz val="9"/>
            <color indexed="81"/>
            <rFont val="Tahoma"/>
            <family val="2"/>
          </rPr>
          <t>Crédito = Carga horária / 15</t>
        </r>
      </text>
    </comment>
    <comment ref="C2660" authorId="0" shapeId="0" xr:uid="{00000000-0006-0000-0600-00007E120000}">
      <text>
        <r>
          <rPr>
            <sz val="9"/>
            <color indexed="81"/>
            <rFont val="Segoe UI"/>
            <family val="2"/>
          </rPr>
          <t>O 1o mês do curso será considerado como sendo o mês de assinatura do convênio.</t>
        </r>
      </text>
    </comment>
    <comment ref="B2666" authorId="0" shapeId="0" xr:uid="{00000000-0006-0000-0600-00007F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66" authorId="0" shapeId="0" xr:uid="{00000000-0006-0000-0600-000080120000}">
      <text>
        <r>
          <rPr>
            <sz val="9"/>
            <color indexed="81"/>
            <rFont val="Tahoma"/>
            <family val="2"/>
          </rPr>
          <t>Carga horária que este docente UFPE irá ministrar nesta disciplina.</t>
        </r>
      </text>
    </comment>
    <comment ref="J2666" authorId="0" shapeId="0" xr:uid="{00000000-0006-0000-0600-000081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66" authorId="0" shapeId="0" xr:uid="{00000000-0006-0000-0600-000082120000}">
      <text>
        <r>
          <rPr>
            <sz val="9"/>
            <color indexed="81"/>
            <rFont val="Tahoma"/>
            <family val="2"/>
          </rPr>
          <t>Carga horária que este docente Externo irá ministrar nesta disciplina.</t>
        </r>
      </text>
    </comment>
    <comment ref="B2667" authorId="0" shapeId="0" xr:uid="{00000000-0006-0000-0600-000083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67" authorId="0" shapeId="0" xr:uid="{00000000-0006-0000-0600-000084120000}">
      <text>
        <r>
          <rPr>
            <sz val="9"/>
            <color indexed="81"/>
            <rFont val="Tahoma"/>
            <family val="2"/>
          </rPr>
          <t>Carga horária que este docente UFPE irá ministrar nesta disciplina.</t>
        </r>
      </text>
    </comment>
    <comment ref="J2667" authorId="0" shapeId="0" xr:uid="{00000000-0006-0000-0600-000085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67" authorId="0" shapeId="0" xr:uid="{00000000-0006-0000-0600-000086120000}">
      <text>
        <r>
          <rPr>
            <sz val="9"/>
            <color indexed="81"/>
            <rFont val="Tahoma"/>
            <family val="2"/>
          </rPr>
          <t>Carga horária que este docente Externo irá ministrar nesta disciplina.</t>
        </r>
      </text>
    </comment>
    <comment ref="B2668" authorId="0" shapeId="0" xr:uid="{00000000-0006-0000-0600-000087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68" authorId="0" shapeId="0" xr:uid="{00000000-0006-0000-0600-000088120000}">
      <text>
        <r>
          <rPr>
            <sz val="9"/>
            <color indexed="81"/>
            <rFont val="Tahoma"/>
            <family val="2"/>
          </rPr>
          <t>Carga horária que este docente UFPE irá ministrar nesta disciplina.</t>
        </r>
      </text>
    </comment>
    <comment ref="J2668" authorId="0" shapeId="0" xr:uid="{00000000-0006-0000-0600-000089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68" authorId="0" shapeId="0" xr:uid="{00000000-0006-0000-0600-00008A120000}">
      <text>
        <r>
          <rPr>
            <sz val="9"/>
            <color indexed="81"/>
            <rFont val="Tahoma"/>
            <family val="2"/>
          </rPr>
          <t>Carga horária que este docente Externo irá ministrar nesta disciplina.</t>
        </r>
      </text>
    </comment>
    <comment ref="B2669" authorId="0" shapeId="0" xr:uid="{00000000-0006-0000-0600-00008B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69" authorId="0" shapeId="0" xr:uid="{00000000-0006-0000-0600-00008C120000}">
      <text>
        <r>
          <rPr>
            <sz val="9"/>
            <color indexed="81"/>
            <rFont val="Tahoma"/>
            <family val="2"/>
          </rPr>
          <t>Carga horária que este docente UFPE irá ministrar nesta disciplina.</t>
        </r>
      </text>
    </comment>
    <comment ref="J2669" authorId="0" shapeId="0" xr:uid="{00000000-0006-0000-0600-00008D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69" authorId="0" shapeId="0" xr:uid="{00000000-0006-0000-0600-00008E120000}">
      <text>
        <r>
          <rPr>
            <sz val="9"/>
            <color indexed="81"/>
            <rFont val="Tahoma"/>
            <family val="2"/>
          </rPr>
          <t>Carga horária que este docente Externo irá ministrar nesta disciplina.</t>
        </r>
      </text>
    </comment>
    <comment ref="B2670" authorId="0" shapeId="0" xr:uid="{00000000-0006-0000-0600-00008F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0" authorId="0" shapeId="0" xr:uid="{00000000-0006-0000-0600-000090120000}">
      <text>
        <r>
          <rPr>
            <sz val="9"/>
            <color indexed="81"/>
            <rFont val="Tahoma"/>
            <family val="2"/>
          </rPr>
          <t>Carga horária que este docente UFPE irá ministrar nesta disciplina.</t>
        </r>
      </text>
    </comment>
    <comment ref="J2670" authorId="0" shapeId="0" xr:uid="{00000000-0006-0000-0600-000091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0" authorId="0" shapeId="0" xr:uid="{00000000-0006-0000-0600-000092120000}">
      <text>
        <r>
          <rPr>
            <sz val="9"/>
            <color indexed="81"/>
            <rFont val="Tahoma"/>
            <family val="2"/>
          </rPr>
          <t>Carga horária que este docente Externo irá ministrar nesta disciplina.</t>
        </r>
      </text>
    </comment>
    <comment ref="B2671" authorId="0" shapeId="0" xr:uid="{00000000-0006-0000-0600-000093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1" authorId="0" shapeId="0" xr:uid="{00000000-0006-0000-0600-000094120000}">
      <text>
        <r>
          <rPr>
            <sz val="9"/>
            <color indexed="81"/>
            <rFont val="Tahoma"/>
            <family val="2"/>
          </rPr>
          <t>Carga horária que este docente UFPE irá ministrar nesta disciplina.</t>
        </r>
      </text>
    </comment>
    <comment ref="J2671" authorId="0" shapeId="0" xr:uid="{00000000-0006-0000-0600-000095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1" authorId="0" shapeId="0" xr:uid="{00000000-0006-0000-0600-000096120000}">
      <text>
        <r>
          <rPr>
            <sz val="9"/>
            <color indexed="81"/>
            <rFont val="Tahoma"/>
            <family val="2"/>
          </rPr>
          <t>Carga horária que este docente Externo irá ministrar nesta disciplina.</t>
        </r>
      </text>
    </comment>
    <comment ref="B2672" authorId="0" shapeId="0" xr:uid="{00000000-0006-0000-0600-000097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2" authorId="0" shapeId="0" xr:uid="{00000000-0006-0000-0600-000098120000}">
      <text>
        <r>
          <rPr>
            <sz val="9"/>
            <color indexed="81"/>
            <rFont val="Tahoma"/>
            <family val="2"/>
          </rPr>
          <t>Carga horária que este docente UFPE irá ministrar nesta disciplina.</t>
        </r>
      </text>
    </comment>
    <comment ref="J2672" authorId="0" shapeId="0" xr:uid="{00000000-0006-0000-0600-000099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2" authorId="0" shapeId="0" xr:uid="{00000000-0006-0000-0600-00009A120000}">
      <text>
        <r>
          <rPr>
            <sz val="9"/>
            <color indexed="81"/>
            <rFont val="Tahoma"/>
            <family val="2"/>
          </rPr>
          <t>Carga horária que este docente Externo irá ministrar nesta disciplina.</t>
        </r>
      </text>
    </comment>
    <comment ref="B2673" authorId="0" shapeId="0" xr:uid="{00000000-0006-0000-0600-00009B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3" authorId="0" shapeId="0" xr:uid="{00000000-0006-0000-0600-00009C120000}">
      <text>
        <r>
          <rPr>
            <sz val="9"/>
            <color indexed="81"/>
            <rFont val="Tahoma"/>
            <family val="2"/>
          </rPr>
          <t>Carga horária que este docente UFPE irá ministrar nesta disciplina.</t>
        </r>
      </text>
    </comment>
    <comment ref="J2673" authorId="0" shapeId="0" xr:uid="{00000000-0006-0000-0600-00009D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3" authorId="0" shapeId="0" xr:uid="{00000000-0006-0000-0600-00009E120000}">
      <text>
        <r>
          <rPr>
            <sz val="9"/>
            <color indexed="81"/>
            <rFont val="Tahoma"/>
            <family val="2"/>
          </rPr>
          <t>Carga horária que este docente Externo irá ministrar nesta disciplina.</t>
        </r>
      </text>
    </comment>
    <comment ref="B2674" authorId="0" shapeId="0" xr:uid="{00000000-0006-0000-0600-00009F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4" authorId="0" shapeId="0" xr:uid="{00000000-0006-0000-0600-0000A0120000}">
      <text>
        <r>
          <rPr>
            <sz val="9"/>
            <color indexed="81"/>
            <rFont val="Tahoma"/>
            <family val="2"/>
          </rPr>
          <t>Carga horária que este docente UFPE irá ministrar nesta disciplina.</t>
        </r>
      </text>
    </comment>
    <comment ref="J2674" authorId="0" shapeId="0" xr:uid="{00000000-0006-0000-0600-0000A1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4" authorId="0" shapeId="0" xr:uid="{00000000-0006-0000-0600-0000A2120000}">
      <text>
        <r>
          <rPr>
            <sz val="9"/>
            <color indexed="81"/>
            <rFont val="Tahoma"/>
            <family val="2"/>
          </rPr>
          <t>Carga horária que este docente Externo irá ministrar nesta disciplina.</t>
        </r>
      </text>
    </comment>
    <comment ref="B2675" authorId="0" shapeId="0" xr:uid="{00000000-0006-0000-0600-0000A3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75" authorId="0" shapeId="0" xr:uid="{00000000-0006-0000-0600-0000A4120000}">
      <text>
        <r>
          <rPr>
            <sz val="9"/>
            <color indexed="81"/>
            <rFont val="Tahoma"/>
            <family val="2"/>
          </rPr>
          <t>Carga horária que este docente UFPE irá ministrar nesta disciplina.</t>
        </r>
      </text>
    </comment>
    <comment ref="J2675" authorId="0" shapeId="0" xr:uid="{00000000-0006-0000-0600-0000A5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75" authorId="0" shapeId="0" xr:uid="{00000000-0006-0000-0600-0000A6120000}">
      <text>
        <r>
          <rPr>
            <sz val="9"/>
            <color indexed="81"/>
            <rFont val="Tahoma"/>
            <family val="2"/>
          </rPr>
          <t>Carga horária que este docente Externo irá ministrar nesta disciplina.</t>
        </r>
      </text>
    </comment>
    <comment ref="F2680" authorId="0" shapeId="0" xr:uid="{00000000-0006-0000-0600-0000A7120000}">
      <text>
        <r>
          <rPr>
            <b/>
            <sz val="9"/>
            <color indexed="81"/>
            <rFont val="Tahoma"/>
            <family val="2"/>
          </rPr>
          <t>A carga horária da disciplina é a soma das cargas horárias de cada docente desta disciplina</t>
        </r>
      </text>
    </comment>
    <comment ref="F2681" authorId="0" shapeId="0" xr:uid="{00000000-0006-0000-0600-0000A8120000}">
      <text>
        <r>
          <rPr>
            <b/>
            <sz val="9"/>
            <color indexed="81"/>
            <rFont val="Tahoma"/>
            <family val="2"/>
          </rPr>
          <t>Crédito = Carga horária / 15</t>
        </r>
      </text>
    </comment>
    <comment ref="C2684" authorId="0" shapeId="0" xr:uid="{00000000-0006-0000-0600-0000A9120000}">
      <text>
        <r>
          <rPr>
            <sz val="9"/>
            <color indexed="81"/>
            <rFont val="Segoe UI"/>
            <family val="2"/>
          </rPr>
          <t>O 1o mês do curso será considerado como sendo o mês de assinatura do convênio.</t>
        </r>
      </text>
    </comment>
    <comment ref="B2690" authorId="0" shapeId="0" xr:uid="{00000000-0006-0000-0600-0000AA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0" authorId="0" shapeId="0" xr:uid="{00000000-0006-0000-0600-0000AB120000}">
      <text>
        <r>
          <rPr>
            <sz val="9"/>
            <color indexed="81"/>
            <rFont val="Tahoma"/>
            <family val="2"/>
          </rPr>
          <t>Carga horária que este docente UFPE irá ministrar nesta disciplina.</t>
        </r>
      </text>
    </comment>
    <comment ref="J2690" authorId="0" shapeId="0" xr:uid="{00000000-0006-0000-0600-0000AC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0" authorId="0" shapeId="0" xr:uid="{00000000-0006-0000-0600-0000AD120000}">
      <text>
        <r>
          <rPr>
            <sz val="9"/>
            <color indexed="81"/>
            <rFont val="Tahoma"/>
            <family val="2"/>
          </rPr>
          <t>Carga horária que este docente Externo irá ministrar nesta disciplina.</t>
        </r>
      </text>
    </comment>
    <comment ref="B2691" authorId="0" shapeId="0" xr:uid="{00000000-0006-0000-0600-0000AE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1" authorId="0" shapeId="0" xr:uid="{00000000-0006-0000-0600-0000AF120000}">
      <text>
        <r>
          <rPr>
            <sz val="9"/>
            <color indexed="81"/>
            <rFont val="Tahoma"/>
            <family val="2"/>
          </rPr>
          <t>Carga horária que este docente UFPE irá ministrar nesta disciplina.</t>
        </r>
      </text>
    </comment>
    <comment ref="J2691" authorId="0" shapeId="0" xr:uid="{00000000-0006-0000-0600-0000B0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1" authorId="0" shapeId="0" xr:uid="{00000000-0006-0000-0600-0000B1120000}">
      <text>
        <r>
          <rPr>
            <sz val="9"/>
            <color indexed="81"/>
            <rFont val="Tahoma"/>
            <family val="2"/>
          </rPr>
          <t>Carga horária que este docente Externo irá ministrar nesta disciplina.</t>
        </r>
      </text>
    </comment>
    <comment ref="B2692" authorId="0" shapeId="0" xr:uid="{00000000-0006-0000-0600-0000B2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2" authorId="0" shapeId="0" xr:uid="{00000000-0006-0000-0600-0000B3120000}">
      <text>
        <r>
          <rPr>
            <sz val="9"/>
            <color indexed="81"/>
            <rFont val="Tahoma"/>
            <family val="2"/>
          </rPr>
          <t>Carga horária que este docente UFPE irá ministrar nesta disciplina.</t>
        </r>
      </text>
    </comment>
    <comment ref="J2692" authorId="0" shapeId="0" xr:uid="{00000000-0006-0000-0600-0000B4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2" authorId="0" shapeId="0" xr:uid="{00000000-0006-0000-0600-0000B5120000}">
      <text>
        <r>
          <rPr>
            <sz val="9"/>
            <color indexed="81"/>
            <rFont val="Tahoma"/>
            <family val="2"/>
          </rPr>
          <t>Carga horária que este docente Externo irá ministrar nesta disciplina.</t>
        </r>
      </text>
    </comment>
    <comment ref="B2693" authorId="0" shapeId="0" xr:uid="{00000000-0006-0000-0600-0000B6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3" authorId="0" shapeId="0" xr:uid="{00000000-0006-0000-0600-0000B7120000}">
      <text>
        <r>
          <rPr>
            <sz val="9"/>
            <color indexed="81"/>
            <rFont val="Tahoma"/>
            <family val="2"/>
          </rPr>
          <t>Carga horária que este docente UFPE irá ministrar nesta disciplina.</t>
        </r>
      </text>
    </comment>
    <comment ref="J2693" authorId="0" shapeId="0" xr:uid="{00000000-0006-0000-0600-0000B8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3" authorId="0" shapeId="0" xr:uid="{00000000-0006-0000-0600-0000B9120000}">
      <text>
        <r>
          <rPr>
            <sz val="9"/>
            <color indexed="81"/>
            <rFont val="Tahoma"/>
            <family val="2"/>
          </rPr>
          <t>Carga horária que este docente Externo irá ministrar nesta disciplina.</t>
        </r>
      </text>
    </comment>
    <comment ref="B2694" authorId="0" shapeId="0" xr:uid="{00000000-0006-0000-0600-0000BA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4" authorId="0" shapeId="0" xr:uid="{00000000-0006-0000-0600-0000BB120000}">
      <text>
        <r>
          <rPr>
            <sz val="9"/>
            <color indexed="81"/>
            <rFont val="Tahoma"/>
            <family val="2"/>
          </rPr>
          <t>Carga horária que este docente UFPE irá ministrar nesta disciplina.</t>
        </r>
      </text>
    </comment>
    <comment ref="J2694" authorId="0" shapeId="0" xr:uid="{00000000-0006-0000-0600-0000BC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4" authorId="0" shapeId="0" xr:uid="{00000000-0006-0000-0600-0000BD120000}">
      <text>
        <r>
          <rPr>
            <sz val="9"/>
            <color indexed="81"/>
            <rFont val="Tahoma"/>
            <family val="2"/>
          </rPr>
          <t>Carga horária que este docente Externo irá ministrar nesta disciplina.</t>
        </r>
      </text>
    </comment>
    <comment ref="B2695" authorId="0" shapeId="0" xr:uid="{00000000-0006-0000-0600-0000BE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5" authorId="0" shapeId="0" xr:uid="{00000000-0006-0000-0600-0000BF120000}">
      <text>
        <r>
          <rPr>
            <sz val="9"/>
            <color indexed="81"/>
            <rFont val="Tahoma"/>
            <family val="2"/>
          </rPr>
          <t>Carga horária que este docente UFPE irá ministrar nesta disciplina.</t>
        </r>
      </text>
    </comment>
    <comment ref="J2695" authorId="0" shapeId="0" xr:uid="{00000000-0006-0000-0600-0000C0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5" authorId="0" shapeId="0" xr:uid="{00000000-0006-0000-0600-0000C1120000}">
      <text>
        <r>
          <rPr>
            <sz val="9"/>
            <color indexed="81"/>
            <rFont val="Tahoma"/>
            <family val="2"/>
          </rPr>
          <t>Carga horária que este docente Externo irá ministrar nesta disciplina.</t>
        </r>
      </text>
    </comment>
    <comment ref="B2696" authorId="0" shapeId="0" xr:uid="{00000000-0006-0000-0600-0000C2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6" authorId="0" shapeId="0" xr:uid="{00000000-0006-0000-0600-0000C3120000}">
      <text>
        <r>
          <rPr>
            <sz val="9"/>
            <color indexed="81"/>
            <rFont val="Tahoma"/>
            <family val="2"/>
          </rPr>
          <t>Carga horária que este docente UFPE irá ministrar nesta disciplina.</t>
        </r>
      </text>
    </comment>
    <comment ref="J2696" authorId="0" shapeId="0" xr:uid="{00000000-0006-0000-0600-0000C4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6" authorId="0" shapeId="0" xr:uid="{00000000-0006-0000-0600-0000C5120000}">
      <text>
        <r>
          <rPr>
            <sz val="9"/>
            <color indexed="81"/>
            <rFont val="Tahoma"/>
            <family val="2"/>
          </rPr>
          <t>Carga horária que este docente Externo irá ministrar nesta disciplina.</t>
        </r>
      </text>
    </comment>
    <comment ref="B2697" authorId="0" shapeId="0" xr:uid="{00000000-0006-0000-0600-0000C6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7" authorId="0" shapeId="0" xr:uid="{00000000-0006-0000-0600-0000C7120000}">
      <text>
        <r>
          <rPr>
            <sz val="9"/>
            <color indexed="81"/>
            <rFont val="Tahoma"/>
            <family val="2"/>
          </rPr>
          <t>Carga horária que este docente UFPE irá ministrar nesta disciplina.</t>
        </r>
      </text>
    </comment>
    <comment ref="J2697" authorId="0" shapeId="0" xr:uid="{00000000-0006-0000-0600-0000C8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7" authorId="0" shapeId="0" xr:uid="{00000000-0006-0000-0600-0000C9120000}">
      <text>
        <r>
          <rPr>
            <sz val="9"/>
            <color indexed="81"/>
            <rFont val="Tahoma"/>
            <family val="2"/>
          </rPr>
          <t>Carga horária que este docente Externo irá ministrar nesta disciplina.</t>
        </r>
      </text>
    </comment>
    <comment ref="B2698" authorId="0" shapeId="0" xr:uid="{00000000-0006-0000-0600-0000CA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8" authorId="0" shapeId="0" xr:uid="{00000000-0006-0000-0600-0000CB120000}">
      <text>
        <r>
          <rPr>
            <sz val="9"/>
            <color indexed="81"/>
            <rFont val="Tahoma"/>
            <family val="2"/>
          </rPr>
          <t>Carga horária que este docente UFPE irá ministrar nesta disciplina.</t>
        </r>
      </text>
    </comment>
    <comment ref="J2698" authorId="0" shapeId="0" xr:uid="{00000000-0006-0000-0600-0000CC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8" authorId="0" shapeId="0" xr:uid="{00000000-0006-0000-0600-0000CD120000}">
      <text>
        <r>
          <rPr>
            <sz val="9"/>
            <color indexed="81"/>
            <rFont val="Tahoma"/>
            <family val="2"/>
          </rPr>
          <t>Carga horária que este docente Externo irá ministrar nesta disciplina.</t>
        </r>
      </text>
    </comment>
    <comment ref="B2699" authorId="0" shapeId="0" xr:uid="{00000000-0006-0000-0600-0000CE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699" authorId="0" shapeId="0" xr:uid="{00000000-0006-0000-0600-0000CF120000}">
      <text>
        <r>
          <rPr>
            <sz val="9"/>
            <color indexed="81"/>
            <rFont val="Tahoma"/>
            <family val="2"/>
          </rPr>
          <t>Carga horária que este docente UFPE irá ministrar nesta disciplina.</t>
        </r>
      </text>
    </comment>
    <comment ref="J2699" authorId="0" shapeId="0" xr:uid="{00000000-0006-0000-0600-0000D0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699" authorId="0" shapeId="0" xr:uid="{00000000-0006-0000-0600-0000D1120000}">
      <text>
        <r>
          <rPr>
            <sz val="9"/>
            <color indexed="81"/>
            <rFont val="Tahoma"/>
            <family val="2"/>
          </rPr>
          <t>Carga horária que este docente Externo irá ministrar nesta disciplina.</t>
        </r>
      </text>
    </comment>
    <comment ref="F2704" authorId="0" shapeId="0" xr:uid="{00000000-0006-0000-0600-0000D2120000}">
      <text>
        <r>
          <rPr>
            <b/>
            <sz val="9"/>
            <color indexed="81"/>
            <rFont val="Tahoma"/>
            <family val="2"/>
          </rPr>
          <t>A carga horária da disciplina é a soma das cargas horárias de cada docente desta disciplina</t>
        </r>
      </text>
    </comment>
    <comment ref="F2705" authorId="0" shapeId="0" xr:uid="{00000000-0006-0000-0600-0000D3120000}">
      <text>
        <r>
          <rPr>
            <b/>
            <sz val="9"/>
            <color indexed="81"/>
            <rFont val="Tahoma"/>
            <family val="2"/>
          </rPr>
          <t>Crédito = Carga horária / 15</t>
        </r>
      </text>
    </comment>
    <comment ref="C2708" authorId="0" shapeId="0" xr:uid="{00000000-0006-0000-0600-0000D4120000}">
      <text>
        <r>
          <rPr>
            <sz val="9"/>
            <color indexed="81"/>
            <rFont val="Segoe UI"/>
            <family val="2"/>
          </rPr>
          <t>O 1o mês do curso será considerado como sendo o mês de assinatura do convênio.</t>
        </r>
      </text>
    </comment>
    <comment ref="B2714" authorId="0" shapeId="0" xr:uid="{00000000-0006-0000-0600-0000D5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4" authorId="0" shapeId="0" xr:uid="{00000000-0006-0000-0600-0000D6120000}">
      <text>
        <r>
          <rPr>
            <sz val="9"/>
            <color indexed="81"/>
            <rFont val="Tahoma"/>
            <family val="2"/>
          </rPr>
          <t>Carga horária que este docente UFPE irá ministrar nesta disciplina.</t>
        </r>
      </text>
    </comment>
    <comment ref="J2714" authorId="0" shapeId="0" xr:uid="{00000000-0006-0000-0600-0000D7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4" authorId="0" shapeId="0" xr:uid="{00000000-0006-0000-0600-0000D8120000}">
      <text>
        <r>
          <rPr>
            <sz val="9"/>
            <color indexed="81"/>
            <rFont val="Tahoma"/>
            <family val="2"/>
          </rPr>
          <t>Carga horária que este docente Externo irá ministrar nesta disciplina.</t>
        </r>
      </text>
    </comment>
    <comment ref="B2715" authorId="0" shapeId="0" xr:uid="{00000000-0006-0000-0600-0000D9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5" authorId="0" shapeId="0" xr:uid="{00000000-0006-0000-0600-0000DA120000}">
      <text>
        <r>
          <rPr>
            <sz val="9"/>
            <color indexed="81"/>
            <rFont val="Tahoma"/>
            <family val="2"/>
          </rPr>
          <t>Carga horária que este docente UFPE irá ministrar nesta disciplina.</t>
        </r>
      </text>
    </comment>
    <comment ref="J2715" authorId="0" shapeId="0" xr:uid="{00000000-0006-0000-0600-0000DB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5" authorId="0" shapeId="0" xr:uid="{00000000-0006-0000-0600-0000DC120000}">
      <text>
        <r>
          <rPr>
            <sz val="9"/>
            <color indexed="81"/>
            <rFont val="Tahoma"/>
            <family val="2"/>
          </rPr>
          <t>Carga horária que este docente Externo irá ministrar nesta disciplina.</t>
        </r>
      </text>
    </comment>
    <comment ref="B2716" authorId="0" shapeId="0" xr:uid="{00000000-0006-0000-0600-0000DD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6" authorId="0" shapeId="0" xr:uid="{00000000-0006-0000-0600-0000DE120000}">
      <text>
        <r>
          <rPr>
            <sz val="9"/>
            <color indexed="81"/>
            <rFont val="Tahoma"/>
            <family val="2"/>
          </rPr>
          <t>Carga horária que este docente UFPE irá ministrar nesta disciplina.</t>
        </r>
      </text>
    </comment>
    <comment ref="J2716" authorId="0" shapeId="0" xr:uid="{00000000-0006-0000-0600-0000DF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6" authorId="0" shapeId="0" xr:uid="{00000000-0006-0000-0600-0000E0120000}">
      <text>
        <r>
          <rPr>
            <sz val="9"/>
            <color indexed="81"/>
            <rFont val="Tahoma"/>
            <family val="2"/>
          </rPr>
          <t>Carga horária que este docente Externo irá ministrar nesta disciplina.</t>
        </r>
      </text>
    </comment>
    <comment ref="B2717" authorId="0" shapeId="0" xr:uid="{00000000-0006-0000-0600-0000E1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7" authorId="0" shapeId="0" xr:uid="{00000000-0006-0000-0600-0000E2120000}">
      <text>
        <r>
          <rPr>
            <sz val="9"/>
            <color indexed="81"/>
            <rFont val="Tahoma"/>
            <family val="2"/>
          </rPr>
          <t>Carga horária que este docente UFPE irá ministrar nesta disciplina.</t>
        </r>
      </text>
    </comment>
    <comment ref="J2717" authorId="0" shapeId="0" xr:uid="{00000000-0006-0000-0600-0000E3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7" authorId="0" shapeId="0" xr:uid="{00000000-0006-0000-0600-0000E4120000}">
      <text>
        <r>
          <rPr>
            <sz val="9"/>
            <color indexed="81"/>
            <rFont val="Tahoma"/>
            <family val="2"/>
          </rPr>
          <t>Carga horária que este docente Externo irá ministrar nesta disciplina.</t>
        </r>
      </text>
    </comment>
    <comment ref="B2718" authorId="0" shapeId="0" xr:uid="{00000000-0006-0000-0600-0000E5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8" authorId="0" shapeId="0" xr:uid="{00000000-0006-0000-0600-0000E6120000}">
      <text>
        <r>
          <rPr>
            <sz val="9"/>
            <color indexed="81"/>
            <rFont val="Tahoma"/>
            <family val="2"/>
          </rPr>
          <t>Carga horária que este docente UFPE irá ministrar nesta disciplina.</t>
        </r>
      </text>
    </comment>
    <comment ref="J2718" authorId="0" shapeId="0" xr:uid="{00000000-0006-0000-0600-0000E7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8" authorId="0" shapeId="0" xr:uid="{00000000-0006-0000-0600-0000E8120000}">
      <text>
        <r>
          <rPr>
            <sz val="9"/>
            <color indexed="81"/>
            <rFont val="Tahoma"/>
            <family val="2"/>
          </rPr>
          <t>Carga horária que este docente Externo irá ministrar nesta disciplina.</t>
        </r>
      </text>
    </comment>
    <comment ref="B2719" authorId="0" shapeId="0" xr:uid="{00000000-0006-0000-0600-0000E9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19" authorId="0" shapeId="0" xr:uid="{00000000-0006-0000-0600-0000EA120000}">
      <text>
        <r>
          <rPr>
            <sz val="9"/>
            <color indexed="81"/>
            <rFont val="Tahoma"/>
            <family val="2"/>
          </rPr>
          <t>Carga horária que este docente UFPE irá ministrar nesta disciplina.</t>
        </r>
      </text>
    </comment>
    <comment ref="J2719" authorId="0" shapeId="0" xr:uid="{00000000-0006-0000-0600-0000EB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19" authorId="0" shapeId="0" xr:uid="{00000000-0006-0000-0600-0000EC120000}">
      <text>
        <r>
          <rPr>
            <sz val="9"/>
            <color indexed="81"/>
            <rFont val="Tahoma"/>
            <family val="2"/>
          </rPr>
          <t>Carga horária que este docente Externo irá ministrar nesta disciplina.</t>
        </r>
      </text>
    </comment>
    <comment ref="B2720" authorId="0" shapeId="0" xr:uid="{00000000-0006-0000-0600-0000ED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20" authorId="0" shapeId="0" xr:uid="{00000000-0006-0000-0600-0000EE120000}">
      <text>
        <r>
          <rPr>
            <sz val="9"/>
            <color indexed="81"/>
            <rFont val="Tahoma"/>
            <family val="2"/>
          </rPr>
          <t>Carga horária que este docente UFPE irá ministrar nesta disciplina.</t>
        </r>
      </text>
    </comment>
    <comment ref="J2720" authorId="0" shapeId="0" xr:uid="{00000000-0006-0000-0600-0000EF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20" authorId="0" shapeId="0" xr:uid="{00000000-0006-0000-0600-0000F0120000}">
      <text>
        <r>
          <rPr>
            <sz val="9"/>
            <color indexed="81"/>
            <rFont val="Tahoma"/>
            <family val="2"/>
          </rPr>
          <t>Carga horária que este docente Externo irá ministrar nesta disciplina.</t>
        </r>
      </text>
    </comment>
    <comment ref="B2721" authorId="0" shapeId="0" xr:uid="{00000000-0006-0000-0600-0000F1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21" authorId="0" shapeId="0" xr:uid="{00000000-0006-0000-0600-0000F2120000}">
      <text>
        <r>
          <rPr>
            <sz val="9"/>
            <color indexed="81"/>
            <rFont val="Tahoma"/>
            <family val="2"/>
          </rPr>
          <t>Carga horária que este docente UFPE irá ministrar nesta disciplina.</t>
        </r>
      </text>
    </comment>
    <comment ref="J2721" authorId="0" shapeId="0" xr:uid="{00000000-0006-0000-0600-0000F3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21" authorId="0" shapeId="0" xr:uid="{00000000-0006-0000-0600-0000F4120000}">
      <text>
        <r>
          <rPr>
            <sz val="9"/>
            <color indexed="81"/>
            <rFont val="Tahoma"/>
            <family val="2"/>
          </rPr>
          <t>Carga horária que este docente Externo irá ministrar nesta disciplina.</t>
        </r>
      </text>
    </comment>
    <comment ref="B2722" authorId="0" shapeId="0" xr:uid="{00000000-0006-0000-0600-0000F5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22" authorId="0" shapeId="0" xr:uid="{00000000-0006-0000-0600-0000F6120000}">
      <text>
        <r>
          <rPr>
            <sz val="9"/>
            <color indexed="81"/>
            <rFont val="Tahoma"/>
            <family val="2"/>
          </rPr>
          <t>Carga horária que este docente UFPE irá ministrar nesta disciplina.</t>
        </r>
      </text>
    </comment>
    <comment ref="J2722" authorId="0" shapeId="0" xr:uid="{00000000-0006-0000-0600-0000F7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22" authorId="0" shapeId="0" xr:uid="{00000000-0006-0000-0600-0000F8120000}">
      <text>
        <r>
          <rPr>
            <sz val="9"/>
            <color indexed="81"/>
            <rFont val="Tahoma"/>
            <family val="2"/>
          </rPr>
          <t>Carga horária que este docente Externo irá ministrar nesta disciplina.</t>
        </r>
      </text>
    </comment>
    <comment ref="B2723" authorId="0" shapeId="0" xr:uid="{00000000-0006-0000-0600-0000F912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23" authorId="0" shapeId="0" xr:uid="{00000000-0006-0000-0600-0000FA120000}">
      <text>
        <r>
          <rPr>
            <sz val="9"/>
            <color indexed="81"/>
            <rFont val="Tahoma"/>
            <family val="2"/>
          </rPr>
          <t>Carga horária que este docente UFPE irá ministrar nesta disciplina.</t>
        </r>
      </text>
    </comment>
    <comment ref="J2723" authorId="0" shapeId="0" xr:uid="{00000000-0006-0000-0600-0000FB12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23" authorId="0" shapeId="0" xr:uid="{00000000-0006-0000-0600-0000FC120000}">
      <text>
        <r>
          <rPr>
            <sz val="9"/>
            <color indexed="81"/>
            <rFont val="Tahoma"/>
            <family val="2"/>
          </rPr>
          <t>Carga horária que este docente Externo irá ministrar nesta disciplina.</t>
        </r>
      </text>
    </comment>
    <comment ref="F2728" authorId="0" shapeId="0" xr:uid="{00000000-0006-0000-0600-0000FD120000}">
      <text>
        <r>
          <rPr>
            <b/>
            <sz val="9"/>
            <color indexed="81"/>
            <rFont val="Tahoma"/>
            <family val="2"/>
          </rPr>
          <t>A carga horária da disciplina é a soma das cargas horárias de cada docente desta disciplina</t>
        </r>
      </text>
    </comment>
    <comment ref="F2729" authorId="0" shapeId="0" xr:uid="{00000000-0006-0000-0600-0000FE120000}">
      <text>
        <r>
          <rPr>
            <b/>
            <sz val="9"/>
            <color indexed="81"/>
            <rFont val="Tahoma"/>
            <family val="2"/>
          </rPr>
          <t>Crédito = Carga horária / 15</t>
        </r>
      </text>
    </comment>
    <comment ref="C2732" authorId="0" shapeId="0" xr:uid="{00000000-0006-0000-0600-0000FF120000}">
      <text>
        <r>
          <rPr>
            <sz val="9"/>
            <color indexed="81"/>
            <rFont val="Segoe UI"/>
            <family val="2"/>
          </rPr>
          <t>O 1o mês do curso será considerado como sendo o mês de assinatura do convênio.</t>
        </r>
      </text>
    </comment>
    <comment ref="B2738" authorId="0" shapeId="0" xr:uid="{00000000-0006-0000-0600-000000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38" authorId="0" shapeId="0" xr:uid="{00000000-0006-0000-0600-000001130000}">
      <text>
        <r>
          <rPr>
            <sz val="9"/>
            <color indexed="81"/>
            <rFont val="Tahoma"/>
            <family val="2"/>
          </rPr>
          <t>Carga horária que este docente UFPE irá ministrar nesta disciplina.</t>
        </r>
      </text>
    </comment>
    <comment ref="J2738" authorId="0" shapeId="0" xr:uid="{00000000-0006-0000-0600-000002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38" authorId="0" shapeId="0" xr:uid="{00000000-0006-0000-0600-000003130000}">
      <text>
        <r>
          <rPr>
            <sz val="9"/>
            <color indexed="81"/>
            <rFont val="Tahoma"/>
            <family val="2"/>
          </rPr>
          <t>Carga horária que este docente Externo irá ministrar nesta disciplina.</t>
        </r>
      </text>
    </comment>
    <comment ref="B2739" authorId="0" shapeId="0" xr:uid="{00000000-0006-0000-0600-000004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39" authorId="0" shapeId="0" xr:uid="{00000000-0006-0000-0600-000005130000}">
      <text>
        <r>
          <rPr>
            <sz val="9"/>
            <color indexed="81"/>
            <rFont val="Tahoma"/>
            <family val="2"/>
          </rPr>
          <t>Carga horária que este docente UFPE irá ministrar nesta disciplina.</t>
        </r>
      </text>
    </comment>
    <comment ref="J2739" authorId="0" shapeId="0" xr:uid="{00000000-0006-0000-0600-000006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39" authorId="0" shapeId="0" xr:uid="{00000000-0006-0000-0600-000007130000}">
      <text>
        <r>
          <rPr>
            <sz val="9"/>
            <color indexed="81"/>
            <rFont val="Tahoma"/>
            <family val="2"/>
          </rPr>
          <t>Carga horária que este docente Externo irá ministrar nesta disciplina.</t>
        </r>
      </text>
    </comment>
    <comment ref="B2740" authorId="0" shapeId="0" xr:uid="{00000000-0006-0000-0600-000008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0" authorId="0" shapeId="0" xr:uid="{00000000-0006-0000-0600-000009130000}">
      <text>
        <r>
          <rPr>
            <sz val="9"/>
            <color indexed="81"/>
            <rFont val="Tahoma"/>
            <family val="2"/>
          </rPr>
          <t>Carga horária que este docente UFPE irá ministrar nesta disciplina.</t>
        </r>
      </text>
    </comment>
    <comment ref="J2740" authorId="0" shapeId="0" xr:uid="{00000000-0006-0000-0600-00000A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0" authorId="0" shapeId="0" xr:uid="{00000000-0006-0000-0600-00000B130000}">
      <text>
        <r>
          <rPr>
            <sz val="9"/>
            <color indexed="81"/>
            <rFont val="Tahoma"/>
            <family val="2"/>
          </rPr>
          <t>Carga horária que este docente Externo irá ministrar nesta disciplina.</t>
        </r>
      </text>
    </comment>
    <comment ref="B2741" authorId="0" shapeId="0" xr:uid="{00000000-0006-0000-0600-00000C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1" authorId="0" shapeId="0" xr:uid="{00000000-0006-0000-0600-00000D130000}">
      <text>
        <r>
          <rPr>
            <sz val="9"/>
            <color indexed="81"/>
            <rFont val="Tahoma"/>
            <family val="2"/>
          </rPr>
          <t>Carga horária que este docente UFPE irá ministrar nesta disciplina.</t>
        </r>
      </text>
    </comment>
    <comment ref="J2741" authorId="0" shapeId="0" xr:uid="{00000000-0006-0000-0600-00000E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1" authorId="0" shapeId="0" xr:uid="{00000000-0006-0000-0600-00000F130000}">
      <text>
        <r>
          <rPr>
            <sz val="9"/>
            <color indexed="81"/>
            <rFont val="Tahoma"/>
            <family val="2"/>
          </rPr>
          <t>Carga horária que este docente Externo irá ministrar nesta disciplina.</t>
        </r>
      </text>
    </comment>
    <comment ref="B2742" authorId="0" shapeId="0" xr:uid="{00000000-0006-0000-0600-000010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2" authorId="0" shapeId="0" xr:uid="{00000000-0006-0000-0600-000011130000}">
      <text>
        <r>
          <rPr>
            <sz val="9"/>
            <color indexed="81"/>
            <rFont val="Tahoma"/>
            <family val="2"/>
          </rPr>
          <t>Carga horária que este docente UFPE irá ministrar nesta disciplina.</t>
        </r>
      </text>
    </comment>
    <comment ref="J2742" authorId="0" shapeId="0" xr:uid="{00000000-0006-0000-0600-000012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2" authorId="0" shapeId="0" xr:uid="{00000000-0006-0000-0600-000013130000}">
      <text>
        <r>
          <rPr>
            <sz val="9"/>
            <color indexed="81"/>
            <rFont val="Tahoma"/>
            <family val="2"/>
          </rPr>
          <t>Carga horária que este docente Externo irá ministrar nesta disciplina.</t>
        </r>
      </text>
    </comment>
    <comment ref="B2743" authorId="0" shapeId="0" xr:uid="{00000000-0006-0000-0600-000014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3" authorId="0" shapeId="0" xr:uid="{00000000-0006-0000-0600-000015130000}">
      <text>
        <r>
          <rPr>
            <sz val="9"/>
            <color indexed="81"/>
            <rFont val="Tahoma"/>
            <family val="2"/>
          </rPr>
          <t>Carga horária que este docente UFPE irá ministrar nesta disciplina.</t>
        </r>
      </text>
    </comment>
    <comment ref="J2743" authorId="0" shapeId="0" xr:uid="{00000000-0006-0000-0600-000016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3" authorId="0" shapeId="0" xr:uid="{00000000-0006-0000-0600-000017130000}">
      <text>
        <r>
          <rPr>
            <sz val="9"/>
            <color indexed="81"/>
            <rFont val="Tahoma"/>
            <family val="2"/>
          </rPr>
          <t>Carga horária que este docente Externo irá ministrar nesta disciplina.</t>
        </r>
      </text>
    </comment>
    <comment ref="B2744" authorId="0" shapeId="0" xr:uid="{00000000-0006-0000-0600-000018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4" authorId="0" shapeId="0" xr:uid="{00000000-0006-0000-0600-000019130000}">
      <text>
        <r>
          <rPr>
            <sz val="9"/>
            <color indexed="81"/>
            <rFont val="Tahoma"/>
            <family val="2"/>
          </rPr>
          <t>Carga horária que este docente UFPE irá ministrar nesta disciplina.</t>
        </r>
      </text>
    </comment>
    <comment ref="J2744" authorId="0" shapeId="0" xr:uid="{00000000-0006-0000-0600-00001A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4" authorId="0" shapeId="0" xr:uid="{00000000-0006-0000-0600-00001B130000}">
      <text>
        <r>
          <rPr>
            <sz val="9"/>
            <color indexed="81"/>
            <rFont val="Tahoma"/>
            <family val="2"/>
          </rPr>
          <t>Carga horária que este docente Externo irá ministrar nesta disciplina.</t>
        </r>
      </text>
    </comment>
    <comment ref="B2745" authorId="0" shapeId="0" xr:uid="{00000000-0006-0000-0600-00001C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5" authorId="0" shapeId="0" xr:uid="{00000000-0006-0000-0600-00001D130000}">
      <text>
        <r>
          <rPr>
            <sz val="9"/>
            <color indexed="81"/>
            <rFont val="Tahoma"/>
            <family val="2"/>
          </rPr>
          <t>Carga horária que este docente UFPE irá ministrar nesta disciplina.</t>
        </r>
      </text>
    </comment>
    <comment ref="J2745" authorId="0" shapeId="0" xr:uid="{00000000-0006-0000-0600-00001E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5" authorId="0" shapeId="0" xr:uid="{00000000-0006-0000-0600-00001F130000}">
      <text>
        <r>
          <rPr>
            <sz val="9"/>
            <color indexed="81"/>
            <rFont val="Tahoma"/>
            <family val="2"/>
          </rPr>
          <t>Carga horária que este docente Externo irá ministrar nesta disciplina.</t>
        </r>
      </text>
    </comment>
    <comment ref="B2746" authorId="0" shapeId="0" xr:uid="{00000000-0006-0000-0600-000020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6" authorId="0" shapeId="0" xr:uid="{00000000-0006-0000-0600-000021130000}">
      <text>
        <r>
          <rPr>
            <sz val="9"/>
            <color indexed="81"/>
            <rFont val="Tahoma"/>
            <family val="2"/>
          </rPr>
          <t>Carga horária que este docente UFPE irá ministrar nesta disciplina.</t>
        </r>
      </text>
    </comment>
    <comment ref="J2746" authorId="0" shapeId="0" xr:uid="{00000000-0006-0000-0600-000022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6" authorId="0" shapeId="0" xr:uid="{00000000-0006-0000-0600-000023130000}">
      <text>
        <r>
          <rPr>
            <sz val="9"/>
            <color indexed="81"/>
            <rFont val="Tahoma"/>
            <family val="2"/>
          </rPr>
          <t>Carga horária que este docente Externo irá ministrar nesta disciplina.</t>
        </r>
      </text>
    </comment>
    <comment ref="B2747" authorId="0" shapeId="0" xr:uid="{00000000-0006-0000-0600-000024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47" authorId="0" shapeId="0" xr:uid="{00000000-0006-0000-0600-000025130000}">
      <text>
        <r>
          <rPr>
            <sz val="9"/>
            <color indexed="81"/>
            <rFont val="Tahoma"/>
            <family val="2"/>
          </rPr>
          <t>Carga horária que este docente UFPE irá ministrar nesta disciplina.</t>
        </r>
      </text>
    </comment>
    <comment ref="J2747" authorId="0" shapeId="0" xr:uid="{00000000-0006-0000-0600-000026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47" authorId="0" shapeId="0" xr:uid="{00000000-0006-0000-0600-000027130000}">
      <text>
        <r>
          <rPr>
            <sz val="9"/>
            <color indexed="81"/>
            <rFont val="Tahoma"/>
            <family val="2"/>
          </rPr>
          <t>Carga horária que este docente Externo irá ministrar nesta disciplina.</t>
        </r>
      </text>
    </comment>
    <comment ref="F2752" authorId="0" shapeId="0" xr:uid="{00000000-0006-0000-0600-000028130000}">
      <text>
        <r>
          <rPr>
            <b/>
            <sz val="9"/>
            <color indexed="81"/>
            <rFont val="Tahoma"/>
            <family val="2"/>
          </rPr>
          <t>A carga horária da disciplina é a soma das cargas horárias de cada docente desta disciplina</t>
        </r>
      </text>
    </comment>
    <comment ref="F2753" authorId="0" shapeId="0" xr:uid="{00000000-0006-0000-0600-000029130000}">
      <text>
        <r>
          <rPr>
            <b/>
            <sz val="9"/>
            <color indexed="81"/>
            <rFont val="Tahoma"/>
            <family val="2"/>
          </rPr>
          <t>Crédito = Carga horária / 15</t>
        </r>
      </text>
    </comment>
    <comment ref="C2756" authorId="0" shapeId="0" xr:uid="{00000000-0006-0000-0600-00002A130000}">
      <text>
        <r>
          <rPr>
            <sz val="9"/>
            <color indexed="81"/>
            <rFont val="Segoe UI"/>
            <family val="2"/>
          </rPr>
          <t>O 1o mês do curso será considerado como sendo o mês de assinatura do convênio.</t>
        </r>
      </text>
    </comment>
    <comment ref="B2762" authorId="0" shapeId="0" xr:uid="{00000000-0006-0000-0600-00002B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2" authorId="0" shapeId="0" xr:uid="{00000000-0006-0000-0600-00002C130000}">
      <text>
        <r>
          <rPr>
            <sz val="9"/>
            <color indexed="81"/>
            <rFont val="Tahoma"/>
            <family val="2"/>
          </rPr>
          <t>Carga horária que este docente UFPE irá ministrar nesta disciplina.</t>
        </r>
      </text>
    </comment>
    <comment ref="J2762" authorId="0" shapeId="0" xr:uid="{00000000-0006-0000-0600-00002D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2" authorId="0" shapeId="0" xr:uid="{00000000-0006-0000-0600-00002E130000}">
      <text>
        <r>
          <rPr>
            <sz val="9"/>
            <color indexed="81"/>
            <rFont val="Tahoma"/>
            <family val="2"/>
          </rPr>
          <t>Carga horária que este docente Externo irá ministrar nesta disciplina.</t>
        </r>
      </text>
    </comment>
    <comment ref="B2763" authorId="0" shapeId="0" xr:uid="{00000000-0006-0000-0600-00002F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3" authorId="0" shapeId="0" xr:uid="{00000000-0006-0000-0600-000030130000}">
      <text>
        <r>
          <rPr>
            <sz val="9"/>
            <color indexed="81"/>
            <rFont val="Tahoma"/>
            <family val="2"/>
          </rPr>
          <t>Carga horária que este docente UFPE irá ministrar nesta disciplina.</t>
        </r>
      </text>
    </comment>
    <comment ref="J2763" authorId="0" shapeId="0" xr:uid="{00000000-0006-0000-0600-000031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3" authorId="0" shapeId="0" xr:uid="{00000000-0006-0000-0600-000032130000}">
      <text>
        <r>
          <rPr>
            <sz val="9"/>
            <color indexed="81"/>
            <rFont val="Tahoma"/>
            <family val="2"/>
          </rPr>
          <t>Carga horária que este docente Externo irá ministrar nesta disciplina.</t>
        </r>
      </text>
    </comment>
    <comment ref="B2764" authorId="0" shapeId="0" xr:uid="{00000000-0006-0000-0600-000033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4" authorId="0" shapeId="0" xr:uid="{00000000-0006-0000-0600-000034130000}">
      <text>
        <r>
          <rPr>
            <sz val="9"/>
            <color indexed="81"/>
            <rFont val="Tahoma"/>
            <family val="2"/>
          </rPr>
          <t>Carga horária que este docente UFPE irá ministrar nesta disciplina.</t>
        </r>
      </text>
    </comment>
    <comment ref="J2764" authorId="0" shapeId="0" xr:uid="{00000000-0006-0000-0600-000035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4" authorId="0" shapeId="0" xr:uid="{00000000-0006-0000-0600-000036130000}">
      <text>
        <r>
          <rPr>
            <sz val="9"/>
            <color indexed="81"/>
            <rFont val="Tahoma"/>
            <family val="2"/>
          </rPr>
          <t>Carga horária que este docente Externo irá ministrar nesta disciplina.</t>
        </r>
      </text>
    </comment>
    <comment ref="B2765" authorId="0" shapeId="0" xr:uid="{00000000-0006-0000-0600-000037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5" authorId="0" shapeId="0" xr:uid="{00000000-0006-0000-0600-000038130000}">
      <text>
        <r>
          <rPr>
            <sz val="9"/>
            <color indexed="81"/>
            <rFont val="Tahoma"/>
            <family val="2"/>
          </rPr>
          <t>Carga horária que este docente UFPE irá ministrar nesta disciplina.</t>
        </r>
      </text>
    </comment>
    <comment ref="J2765" authorId="0" shapeId="0" xr:uid="{00000000-0006-0000-0600-000039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5" authorId="0" shapeId="0" xr:uid="{00000000-0006-0000-0600-00003A130000}">
      <text>
        <r>
          <rPr>
            <sz val="9"/>
            <color indexed="81"/>
            <rFont val="Tahoma"/>
            <family val="2"/>
          </rPr>
          <t>Carga horária que este docente Externo irá ministrar nesta disciplina.</t>
        </r>
      </text>
    </comment>
    <comment ref="B2766" authorId="0" shapeId="0" xr:uid="{00000000-0006-0000-0600-00003B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6" authorId="0" shapeId="0" xr:uid="{00000000-0006-0000-0600-00003C130000}">
      <text>
        <r>
          <rPr>
            <sz val="9"/>
            <color indexed="81"/>
            <rFont val="Tahoma"/>
            <family val="2"/>
          </rPr>
          <t>Carga horária que este docente UFPE irá ministrar nesta disciplina.</t>
        </r>
      </text>
    </comment>
    <comment ref="J2766" authorId="0" shapeId="0" xr:uid="{00000000-0006-0000-0600-00003D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6" authorId="0" shapeId="0" xr:uid="{00000000-0006-0000-0600-00003E130000}">
      <text>
        <r>
          <rPr>
            <sz val="9"/>
            <color indexed="81"/>
            <rFont val="Tahoma"/>
            <family val="2"/>
          </rPr>
          <t>Carga horária que este docente Externo irá ministrar nesta disciplina.</t>
        </r>
      </text>
    </comment>
    <comment ref="B2767" authorId="0" shapeId="0" xr:uid="{00000000-0006-0000-0600-00003F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7" authorId="0" shapeId="0" xr:uid="{00000000-0006-0000-0600-000040130000}">
      <text>
        <r>
          <rPr>
            <sz val="9"/>
            <color indexed="81"/>
            <rFont val="Tahoma"/>
            <family val="2"/>
          </rPr>
          <t>Carga horária que este docente UFPE irá ministrar nesta disciplina.</t>
        </r>
      </text>
    </comment>
    <comment ref="J2767" authorId="0" shapeId="0" xr:uid="{00000000-0006-0000-0600-000041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7" authorId="0" shapeId="0" xr:uid="{00000000-0006-0000-0600-000042130000}">
      <text>
        <r>
          <rPr>
            <sz val="9"/>
            <color indexed="81"/>
            <rFont val="Tahoma"/>
            <family val="2"/>
          </rPr>
          <t>Carga horária que este docente Externo irá ministrar nesta disciplina.</t>
        </r>
      </text>
    </comment>
    <comment ref="B2768" authorId="0" shapeId="0" xr:uid="{00000000-0006-0000-0600-000043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8" authorId="0" shapeId="0" xr:uid="{00000000-0006-0000-0600-000044130000}">
      <text>
        <r>
          <rPr>
            <sz val="9"/>
            <color indexed="81"/>
            <rFont val="Tahoma"/>
            <family val="2"/>
          </rPr>
          <t>Carga horária que este docente UFPE irá ministrar nesta disciplina.</t>
        </r>
      </text>
    </comment>
    <comment ref="J2768" authorId="0" shapeId="0" xr:uid="{00000000-0006-0000-0600-000045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8" authorId="0" shapeId="0" xr:uid="{00000000-0006-0000-0600-000046130000}">
      <text>
        <r>
          <rPr>
            <sz val="9"/>
            <color indexed="81"/>
            <rFont val="Tahoma"/>
            <family val="2"/>
          </rPr>
          <t>Carga horária que este docente Externo irá ministrar nesta disciplina.</t>
        </r>
      </text>
    </comment>
    <comment ref="B2769" authorId="0" shapeId="0" xr:uid="{00000000-0006-0000-0600-000047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69" authorId="0" shapeId="0" xr:uid="{00000000-0006-0000-0600-000048130000}">
      <text>
        <r>
          <rPr>
            <sz val="9"/>
            <color indexed="81"/>
            <rFont val="Tahoma"/>
            <family val="2"/>
          </rPr>
          <t>Carga horária que este docente UFPE irá ministrar nesta disciplina.</t>
        </r>
      </text>
    </comment>
    <comment ref="J2769" authorId="0" shapeId="0" xr:uid="{00000000-0006-0000-0600-000049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69" authorId="0" shapeId="0" xr:uid="{00000000-0006-0000-0600-00004A130000}">
      <text>
        <r>
          <rPr>
            <sz val="9"/>
            <color indexed="81"/>
            <rFont val="Tahoma"/>
            <family val="2"/>
          </rPr>
          <t>Carga horária que este docente Externo irá ministrar nesta disciplina.</t>
        </r>
      </text>
    </comment>
    <comment ref="B2770" authorId="0" shapeId="0" xr:uid="{00000000-0006-0000-0600-00004B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70" authorId="0" shapeId="0" xr:uid="{00000000-0006-0000-0600-00004C130000}">
      <text>
        <r>
          <rPr>
            <sz val="9"/>
            <color indexed="81"/>
            <rFont val="Tahoma"/>
            <family val="2"/>
          </rPr>
          <t>Carga horária que este docente UFPE irá ministrar nesta disciplina.</t>
        </r>
      </text>
    </comment>
    <comment ref="J2770" authorId="0" shapeId="0" xr:uid="{00000000-0006-0000-0600-00004D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70" authorId="0" shapeId="0" xr:uid="{00000000-0006-0000-0600-00004E130000}">
      <text>
        <r>
          <rPr>
            <sz val="9"/>
            <color indexed="81"/>
            <rFont val="Tahoma"/>
            <family val="2"/>
          </rPr>
          <t>Carga horária que este docente Externo irá ministrar nesta disciplina.</t>
        </r>
      </text>
    </comment>
    <comment ref="B2771" authorId="0" shapeId="0" xr:uid="{00000000-0006-0000-0600-00004F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71" authorId="0" shapeId="0" xr:uid="{00000000-0006-0000-0600-000050130000}">
      <text>
        <r>
          <rPr>
            <sz val="9"/>
            <color indexed="81"/>
            <rFont val="Tahoma"/>
            <family val="2"/>
          </rPr>
          <t>Carga horária que este docente UFPE irá ministrar nesta disciplina.</t>
        </r>
      </text>
    </comment>
    <comment ref="J2771" authorId="0" shapeId="0" xr:uid="{00000000-0006-0000-0600-000051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71" authorId="0" shapeId="0" xr:uid="{00000000-0006-0000-0600-000052130000}">
      <text>
        <r>
          <rPr>
            <sz val="9"/>
            <color indexed="81"/>
            <rFont val="Tahoma"/>
            <family val="2"/>
          </rPr>
          <t>Carga horária que este docente Externo irá ministrar nesta disciplina.</t>
        </r>
      </text>
    </comment>
    <comment ref="F2776" authorId="0" shapeId="0" xr:uid="{00000000-0006-0000-0600-000053130000}">
      <text>
        <r>
          <rPr>
            <b/>
            <sz val="9"/>
            <color indexed="81"/>
            <rFont val="Tahoma"/>
            <family val="2"/>
          </rPr>
          <t>A carga horária da disciplina é a soma das cargas horárias de cada docente desta disciplina</t>
        </r>
      </text>
    </comment>
    <comment ref="F2777" authorId="0" shapeId="0" xr:uid="{00000000-0006-0000-0600-000054130000}">
      <text>
        <r>
          <rPr>
            <b/>
            <sz val="9"/>
            <color indexed="81"/>
            <rFont val="Tahoma"/>
            <family val="2"/>
          </rPr>
          <t>Crédito = Carga horária / 15</t>
        </r>
      </text>
    </comment>
    <comment ref="C2780" authorId="0" shapeId="0" xr:uid="{00000000-0006-0000-0600-000055130000}">
      <text>
        <r>
          <rPr>
            <sz val="9"/>
            <color indexed="81"/>
            <rFont val="Segoe UI"/>
            <family val="2"/>
          </rPr>
          <t>O 1o mês do curso será considerado como sendo o mês de assinatura do convênio.</t>
        </r>
      </text>
    </comment>
    <comment ref="B2786" authorId="0" shapeId="0" xr:uid="{00000000-0006-0000-0600-000056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86" authorId="0" shapeId="0" xr:uid="{00000000-0006-0000-0600-000057130000}">
      <text>
        <r>
          <rPr>
            <sz val="9"/>
            <color indexed="81"/>
            <rFont val="Tahoma"/>
            <family val="2"/>
          </rPr>
          <t>Carga horária que este docente UFPE irá ministrar nesta disciplina.</t>
        </r>
      </text>
    </comment>
    <comment ref="J2786" authorId="0" shapeId="0" xr:uid="{00000000-0006-0000-0600-000058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86" authorId="0" shapeId="0" xr:uid="{00000000-0006-0000-0600-000059130000}">
      <text>
        <r>
          <rPr>
            <sz val="9"/>
            <color indexed="81"/>
            <rFont val="Tahoma"/>
            <family val="2"/>
          </rPr>
          <t>Carga horária que este docente Externo irá ministrar nesta disciplina.</t>
        </r>
      </text>
    </comment>
    <comment ref="B2787" authorId="0" shapeId="0" xr:uid="{00000000-0006-0000-0600-00005A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87" authorId="0" shapeId="0" xr:uid="{00000000-0006-0000-0600-00005B130000}">
      <text>
        <r>
          <rPr>
            <sz val="9"/>
            <color indexed="81"/>
            <rFont val="Tahoma"/>
            <family val="2"/>
          </rPr>
          <t>Carga horária que este docente UFPE irá ministrar nesta disciplina.</t>
        </r>
      </text>
    </comment>
    <comment ref="J2787" authorId="0" shapeId="0" xr:uid="{00000000-0006-0000-0600-00005C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87" authorId="0" shapeId="0" xr:uid="{00000000-0006-0000-0600-00005D130000}">
      <text>
        <r>
          <rPr>
            <sz val="9"/>
            <color indexed="81"/>
            <rFont val="Tahoma"/>
            <family val="2"/>
          </rPr>
          <t>Carga horária que este docente Externo irá ministrar nesta disciplina.</t>
        </r>
      </text>
    </comment>
    <comment ref="B2788" authorId="0" shapeId="0" xr:uid="{00000000-0006-0000-0600-00005E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88" authorId="0" shapeId="0" xr:uid="{00000000-0006-0000-0600-00005F130000}">
      <text>
        <r>
          <rPr>
            <sz val="9"/>
            <color indexed="81"/>
            <rFont val="Tahoma"/>
            <family val="2"/>
          </rPr>
          <t>Carga horária que este docente UFPE irá ministrar nesta disciplina.</t>
        </r>
      </text>
    </comment>
    <comment ref="J2788" authorId="0" shapeId="0" xr:uid="{00000000-0006-0000-0600-000060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88" authorId="0" shapeId="0" xr:uid="{00000000-0006-0000-0600-000061130000}">
      <text>
        <r>
          <rPr>
            <sz val="9"/>
            <color indexed="81"/>
            <rFont val="Tahoma"/>
            <family val="2"/>
          </rPr>
          <t>Carga horária que este docente Externo irá ministrar nesta disciplina.</t>
        </r>
      </text>
    </comment>
    <comment ref="B2789" authorId="0" shapeId="0" xr:uid="{00000000-0006-0000-0600-000062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89" authorId="0" shapeId="0" xr:uid="{00000000-0006-0000-0600-000063130000}">
      <text>
        <r>
          <rPr>
            <sz val="9"/>
            <color indexed="81"/>
            <rFont val="Tahoma"/>
            <family val="2"/>
          </rPr>
          <t>Carga horária que este docente UFPE irá ministrar nesta disciplina.</t>
        </r>
      </text>
    </comment>
    <comment ref="J2789" authorId="0" shapeId="0" xr:uid="{00000000-0006-0000-0600-000064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89" authorId="0" shapeId="0" xr:uid="{00000000-0006-0000-0600-000065130000}">
      <text>
        <r>
          <rPr>
            <sz val="9"/>
            <color indexed="81"/>
            <rFont val="Tahoma"/>
            <family val="2"/>
          </rPr>
          <t>Carga horária que este docente Externo irá ministrar nesta disciplina.</t>
        </r>
      </text>
    </comment>
    <comment ref="B2790" authorId="0" shapeId="0" xr:uid="{00000000-0006-0000-0600-000066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0" authorId="0" shapeId="0" xr:uid="{00000000-0006-0000-0600-000067130000}">
      <text>
        <r>
          <rPr>
            <sz val="9"/>
            <color indexed="81"/>
            <rFont val="Tahoma"/>
            <family val="2"/>
          </rPr>
          <t>Carga horária que este docente UFPE irá ministrar nesta disciplina.</t>
        </r>
      </text>
    </comment>
    <comment ref="J2790" authorId="0" shapeId="0" xr:uid="{00000000-0006-0000-0600-000068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0" authorId="0" shapeId="0" xr:uid="{00000000-0006-0000-0600-000069130000}">
      <text>
        <r>
          <rPr>
            <sz val="9"/>
            <color indexed="81"/>
            <rFont val="Tahoma"/>
            <family val="2"/>
          </rPr>
          <t>Carga horária que este docente Externo irá ministrar nesta disciplina.</t>
        </r>
      </text>
    </comment>
    <comment ref="B2791" authorId="0" shapeId="0" xr:uid="{00000000-0006-0000-0600-00006A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1" authorId="0" shapeId="0" xr:uid="{00000000-0006-0000-0600-00006B130000}">
      <text>
        <r>
          <rPr>
            <sz val="9"/>
            <color indexed="81"/>
            <rFont val="Tahoma"/>
            <family val="2"/>
          </rPr>
          <t>Carga horária que este docente UFPE irá ministrar nesta disciplina.</t>
        </r>
      </text>
    </comment>
    <comment ref="J2791" authorId="0" shapeId="0" xr:uid="{00000000-0006-0000-0600-00006C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1" authorId="0" shapeId="0" xr:uid="{00000000-0006-0000-0600-00006D130000}">
      <text>
        <r>
          <rPr>
            <sz val="9"/>
            <color indexed="81"/>
            <rFont val="Tahoma"/>
            <family val="2"/>
          </rPr>
          <t>Carga horária que este docente Externo irá ministrar nesta disciplina.</t>
        </r>
      </text>
    </comment>
    <comment ref="B2792" authorId="0" shapeId="0" xr:uid="{00000000-0006-0000-0600-00006E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2" authorId="0" shapeId="0" xr:uid="{00000000-0006-0000-0600-00006F130000}">
      <text>
        <r>
          <rPr>
            <sz val="9"/>
            <color indexed="81"/>
            <rFont val="Tahoma"/>
            <family val="2"/>
          </rPr>
          <t>Carga horária que este docente UFPE irá ministrar nesta disciplina.</t>
        </r>
      </text>
    </comment>
    <comment ref="J2792" authorId="0" shapeId="0" xr:uid="{00000000-0006-0000-0600-000070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2" authorId="0" shapeId="0" xr:uid="{00000000-0006-0000-0600-000071130000}">
      <text>
        <r>
          <rPr>
            <sz val="9"/>
            <color indexed="81"/>
            <rFont val="Tahoma"/>
            <family val="2"/>
          </rPr>
          <t>Carga horária que este docente Externo irá ministrar nesta disciplina.</t>
        </r>
      </text>
    </comment>
    <comment ref="B2793" authorId="0" shapeId="0" xr:uid="{00000000-0006-0000-0600-000072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3" authorId="0" shapeId="0" xr:uid="{00000000-0006-0000-0600-000073130000}">
      <text>
        <r>
          <rPr>
            <sz val="9"/>
            <color indexed="81"/>
            <rFont val="Tahoma"/>
            <family val="2"/>
          </rPr>
          <t>Carga horária que este docente UFPE irá ministrar nesta disciplina.</t>
        </r>
      </text>
    </comment>
    <comment ref="J2793" authorId="0" shapeId="0" xr:uid="{00000000-0006-0000-0600-000074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3" authorId="0" shapeId="0" xr:uid="{00000000-0006-0000-0600-000075130000}">
      <text>
        <r>
          <rPr>
            <sz val="9"/>
            <color indexed="81"/>
            <rFont val="Tahoma"/>
            <family val="2"/>
          </rPr>
          <t>Carga horária que este docente Externo irá ministrar nesta disciplina.</t>
        </r>
      </text>
    </comment>
    <comment ref="B2794" authorId="0" shapeId="0" xr:uid="{00000000-0006-0000-0600-000076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4" authorId="0" shapeId="0" xr:uid="{00000000-0006-0000-0600-000077130000}">
      <text>
        <r>
          <rPr>
            <sz val="9"/>
            <color indexed="81"/>
            <rFont val="Tahoma"/>
            <family val="2"/>
          </rPr>
          <t>Carga horária que este docente UFPE irá ministrar nesta disciplina.</t>
        </r>
      </text>
    </comment>
    <comment ref="J2794" authorId="0" shapeId="0" xr:uid="{00000000-0006-0000-0600-000078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4" authorId="0" shapeId="0" xr:uid="{00000000-0006-0000-0600-000079130000}">
      <text>
        <r>
          <rPr>
            <sz val="9"/>
            <color indexed="81"/>
            <rFont val="Tahoma"/>
            <family val="2"/>
          </rPr>
          <t>Carga horária que este docente Externo irá ministrar nesta disciplina.</t>
        </r>
      </text>
    </comment>
    <comment ref="B2795" authorId="0" shapeId="0" xr:uid="{00000000-0006-0000-0600-00007A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795" authorId="0" shapeId="0" xr:uid="{00000000-0006-0000-0600-00007B130000}">
      <text>
        <r>
          <rPr>
            <sz val="9"/>
            <color indexed="81"/>
            <rFont val="Tahoma"/>
            <family val="2"/>
          </rPr>
          <t>Carga horária que este docente UFPE irá ministrar nesta disciplina.</t>
        </r>
      </text>
    </comment>
    <comment ref="J2795" authorId="0" shapeId="0" xr:uid="{00000000-0006-0000-0600-00007C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795" authorId="0" shapeId="0" xr:uid="{00000000-0006-0000-0600-00007D130000}">
      <text>
        <r>
          <rPr>
            <sz val="9"/>
            <color indexed="81"/>
            <rFont val="Tahoma"/>
            <family val="2"/>
          </rPr>
          <t>Carga horária que este docente Externo irá ministrar nesta disciplina.</t>
        </r>
      </text>
    </comment>
    <comment ref="F2800" authorId="0" shapeId="0" xr:uid="{00000000-0006-0000-0600-00007E130000}">
      <text>
        <r>
          <rPr>
            <b/>
            <sz val="9"/>
            <color indexed="81"/>
            <rFont val="Tahoma"/>
            <family val="2"/>
          </rPr>
          <t>A carga horária da disciplina é a soma das cargas horárias de cada docente desta disciplina</t>
        </r>
      </text>
    </comment>
    <comment ref="F2801" authorId="0" shapeId="0" xr:uid="{00000000-0006-0000-0600-00007F130000}">
      <text>
        <r>
          <rPr>
            <b/>
            <sz val="9"/>
            <color indexed="81"/>
            <rFont val="Tahoma"/>
            <family val="2"/>
          </rPr>
          <t>Crédito = Carga horária / 15</t>
        </r>
      </text>
    </comment>
    <comment ref="C2804" authorId="0" shapeId="0" xr:uid="{00000000-0006-0000-0600-000080130000}">
      <text>
        <r>
          <rPr>
            <sz val="9"/>
            <color indexed="81"/>
            <rFont val="Segoe UI"/>
            <family val="2"/>
          </rPr>
          <t>O 1o mês do curso será considerado como sendo o mês de assinatura do convênio.</t>
        </r>
      </text>
    </comment>
    <comment ref="B2810" authorId="0" shapeId="0" xr:uid="{00000000-0006-0000-0600-000081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0" authorId="0" shapeId="0" xr:uid="{00000000-0006-0000-0600-000082130000}">
      <text>
        <r>
          <rPr>
            <sz val="9"/>
            <color indexed="81"/>
            <rFont val="Tahoma"/>
            <family val="2"/>
          </rPr>
          <t>Carga horária que este docente UFPE irá ministrar nesta disciplina.</t>
        </r>
      </text>
    </comment>
    <comment ref="J2810" authorId="0" shapeId="0" xr:uid="{00000000-0006-0000-0600-000083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0" authorId="0" shapeId="0" xr:uid="{00000000-0006-0000-0600-000084130000}">
      <text>
        <r>
          <rPr>
            <sz val="9"/>
            <color indexed="81"/>
            <rFont val="Tahoma"/>
            <family val="2"/>
          </rPr>
          <t>Carga horária que este docente Externo irá ministrar nesta disciplina.</t>
        </r>
      </text>
    </comment>
    <comment ref="B2811" authorId="0" shapeId="0" xr:uid="{00000000-0006-0000-0600-000085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1" authorId="0" shapeId="0" xr:uid="{00000000-0006-0000-0600-000086130000}">
      <text>
        <r>
          <rPr>
            <sz val="9"/>
            <color indexed="81"/>
            <rFont val="Tahoma"/>
            <family val="2"/>
          </rPr>
          <t>Carga horária que este docente UFPE irá ministrar nesta disciplina.</t>
        </r>
      </text>
    </comment>
    <comment ref="J2811" authorId="0" shapeId="0" xr:uid="{00000000-0006-0000-0600-000087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1" authorId="0" shapeId="0" xr:uid="{00000000-0006-0000-0600-000088130000}">
      <text>
        <r>
          <rPr>
            <sz val="9"/>
            <color indexed="81"/>
            <rFont val="Tahoma"/>
            <family val="2"/>
          </rPr>
          <t>Carga horária que este docente Externo irá ministrar nesta disciplina.</t>
        </r>
      </text>
    </comment>
    <comment ref="B2812" authorId="0" shapeId="0" xr:uid="{00000000-0006-0000-0600-000089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2" authorId="0" shapeId="0" xr:uid="{00000000-0006-0000-0600-00008A130000}">
      <text>
        <r>
          <rPr>
            <sz val="9"/>
            <color indexed="81"/>
            <rFont val="Tahoma"/>
            <family val="2"/>
          </rPr>
          <t>Carga horária que este docente UFPE irá ministrar nesta disciplina.</t>
        </r>
      </text>
    </comment>
    <comment ref="J2812" authorId="0" shapeId="0" xr:uid="{00000000-0006-0000-0600-00008B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2" authorId="0" shapeId="0" xr:uid="{00000000-0006-0000-0600-00008C130000}">
      <text>
        <r>
          <rPr>
            <sz val="9"/>
            <color indexed="81"/>
            <rFont val="Tahoma"/>
            <family val="2"/>
          </rPr>
          <t>Carga horária que este docente Externo irá ministrar nesta disciplina.</t>
        </r>
      </text>
    </comment>
    <comment ref="B2813" authorId="0" shapeId="0" xr:uid="{00000000-0006-0000-0600-00008D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3" authorId="0" shapeId="0" xr:uid="{00000000-0006-0000-0600-00008E130000}">
      <text>
        <r>
          <rPr>
            <sz val="9"/>
            <color indexed="81"/>
            <rFont val="Tahoma"/>
            <family val="2"/>
          </rPr>
          <t>Carga horária que este docente UFPE irá ministrar nesta disciplina.</t>
        </r>
      </text>
    </comment>
    <comment ref="J2813" authorId="0" shapeId="0" xr:uid="{00000000-0006-0000-0600-00008F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3" authorId="0" shapeId="0" xr:uid="{00000000-0006-0000-0600-000090130000}">
      <text>
        <r>
          <rPr>
            <sz val="9"/>
            <color indexed="81"/>
            <rFont val="Tahoma"/>
            <family val="2"/>
          </rPr>
          <t>Carga horária que este docente Externo irá ministrar nesta disciplina.</t>
        </r>
      </text>
    </comment>
    <comment ref="B2814" authorId="0" shapeId="0" xr:uid="{00000000-0006-0000-0600-000091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4" authorId="0" shapeId="0" xr:uid="{00000000-0006-0000-0600-000092130000}">
      <text>
        <r>
          <rPr>
            <sz val="9"/>
            <color indexed="81"/>
            <rFont val="Tahoma"/>
            <family val="2"/>
          </rPr>
          <t>Carga horária que este docente UFPE irá ministrar nesta disciplina.</t>
        </r>
      </text>
    </comment>
    <comment ref="J2814" authorId="0" shapeId="0" xr:uid="{00000000-0006-0000-0600-000093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4" authorId="0" shapeId="0" xr:uid="{00000000-0006-0000-0600-000094130000}">
      <text>
        <r>
          <rPr>
            <sz val="9"/>
            <color indexed="81"/>
            <rFont val="Tahoma"/>
            <family val="2"/>
          </rPr>
          <t>Carga horária que este docente Externo irá ministrar nesta disciplina.</t>
        </r>
      </text>
    </comment>
    <comment ref="B2815" authorId="0" shapeId="0" xr:uid="{00000000-0006-0000-0600-000095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5" authorId="0" shapeId="0" xr:uid="{00000000-0006-0000-0600-000096130000}">
      <text>
        <r>
          <rPr>
            <sz val="9"/>
            <color indexed="81"/>
            <rFont val="Tahoma"/>
            <family val="2"/>
          </rPr>
          <t>Carga horária que este docente UFPE irá ministrar nesta disciplina.</t>
        </r>
      </text>
    </comment>
    <comment ref="J2815" authorId="0" shapeId="0" xr:uid="{00000000-0006-0000-0600-000097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5" authorId="0" shapeId="0" xr:uid="{00000000-0006-0000-0600-000098130000}">
      <text>
        <r>
          <rPr>
            <sz val="9"/>
            <color indexed="81"/>
            <rFont val="Tahoma"/>
            <family val="2"/>
          </rPr>
          <t>Carga horária que este docente Externo irá ministrar nesta disciplina.</t>
        </r>
      </text>
    </comment>
    <comment ref="B2816" authorId="0" shapeId="0" xr:uid="{00000000-0006-0000-0600-000099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6" authorId="0" shapeId="0" xr:uid="{00000000-0006-0000-0600-00009A130000}">
      <text>
        <r>
          <rPr>
            <sz val="9"/>
            <color indexed="81"/>
            <rFont val="Tahoma"/>
            <family val="2"/>
          </rPr>
          <t>Carga horária que este docente UFPE irá ministrar nesta disciplina.</t>
        </r>
      </text>
    </comment>
    <comment ref="J2816" authorId="0" shapeId="0" xr:uid="{00000000-0006-0000-0600-00009B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6" authorId="0" shapeId="0" xr:uid="{00000000-0006-0000-0600-00009C130000}">
      <text>
        <r>
          <rPr>
            <sz val="9"/>
            <color indexed="81"/>
            <rFont val="Tahoma"/>
            <family val="2"/>
          </rPr>
          <t>Carga horária que este docente Externo irá ministrar nesta disciplina.</t>
        </r>
      </text>
    </comment>
    <comment ref="B2817" authorId="0" shapeId="0" xr:uid="{00000000-0006-0000-0600-00009D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7" authorId="0" shapeId="0" xr:uid="{00000000-0006-0000-0600-00009E130000}">
      <text>
        <r>
          <rPr>
            <sz val="9"/>
            <color indexed="81"/>
            <rFont val="Tahoma"/>
            <family val="2"/>
          </rPr>
          <t>Carga horária que este docente UFPE irá ministrar nesta disciplina.</t>
        </r>
      </text>
    </comment>
    <comment ref="J2817" authorId="0" shapeId="0" xr:uid="{00000000-0006-0000-0600-00009F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7" authorId="0" shapeId="0" xr:uid="{00000000-0006-0000-0600-0000A0130000}">
      <text>
        <r>
          <rPr>
            <sz val="9"/>
            <color indexed="81"/>
            <rFont val="Tahoma"/>
            <family val="2"/>
          </rPr>
          <t>Carga horária que este docente Externo irá ministrar nesta disciplina.</t>
        </r>
      </text>
    </comment>
    <comment ref="B2818" authorId="0" shapeId="0" xr:uid="{00000000-0006-0000-0600-0000A1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8" authorId="0" shapeId="0" xr:uid="{00000000-0006-0000-0600-0000A2130000}">
      <text>
        <r>
          <rPr>
            <sz val="9"/>
            <color indexed="81"/>
            <rFont val="Tahoma"/>
            <family val="2"/>
          </rPr>
          <t>Carga horária que este docente UFPE irá ministrar nesta disciplina.</t>
        </r>
      </text>
    </comment>
    <comment ref="J2818" authorId="0" shapeId="0" xr:uid="{00000000-0006-0000-0600-0000A3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8" authorId="0" shapeId="0" xr:uid="{00000000-0006-0000-0600-0000A4130000}">
      <text>
        <r>
          <rPr>
            <sz val="9"/>
            <color indexed="81"/>
            <rFont val="Tahoma"/>
            <family val="2"/>
          </rPr>
          <t>Carga horária que este docente Externo irá ministrar nesta disciplina.</t>
        </r>
      </text>
    </comment>
    <comment ref="B2819" authorId="0" shapeId="0" xr:uid="{00000000-0006-0000-0600-0000A5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19" authorId="0" shapeId="0" xr:uid="{00000000-0006-0000-0600-0000A6130000}">
      <text>
        <r>
          <rPr>
            <sz val="9"/>
            <color indexed="81"/>
            <rFont val="Tahoma"/>
            <family val="2"/>
          </rPr>
          <t>Carga horária que este docente UFPE irá ministrar nesta disciplina.</t>
        </r>
      </text>
    </comment>
    <comment ref="J2819" authorId="0" shapeId="0" xr:uid="{00000000-0006-0000-0600-0000A7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19" authorId="0" shapeId="0" xr:uid="{00000000-0006-0000-0600-0000A8130000}">
      <text>
        <r>
          <rPr>
            <sz val="9"/>
            <color indexed="81"/>
            <rFont val="Tahoma"/>
            <family val="2"/>
          </rPr>
          <t>Carga horária que este docente Externo irá ministrar nesta disciplina.</t>
        </r>
      </text>
    </comment>
    <comment ref="F2824" authorId="0" shapeId="0" xr:uid="{00000000-0006-0000-0600-0000A9130000}">
      <text>
        <r>
          <rPr>
            <b/>
            <sz val="9"/>
            <color indexed="81"/>
            <rFont val="Tahoma"/>
            <family val="2"/>
          </rPr>
          <t>A carga horária da disciplina é a soma das cargas horárias de cada docente desta disciplina</t>
        </r>
      </text>
    </comment>
    <comment ref="F2825" authorId="0" shapeId="0" xr:uid="{00000000-0006-0000-0600-0000AA130000}">
      <text>
        <r>
          <rPr>
            <b/>
            <sz val="9"/>
            <color indexed="81"/>
            <rFont val="Tahoma"/>
            <family val="2"/>
          </rPr>
          <t>Crédito = Carga horária / 15</t>
        </r>
      </text>
    </comment>
    <comment ref="C2828" authorId="0" shapeId="0" xr:uid="{00000000-0006-0000-0600-0000AB130000}">
      <text>
        <r>
          <rPr>
            <sz val="9"/>
            <color indexed="81"/>
            <rFont val="Segoe UI"/>
            <family val="2"/>
          </rPr>
          <t>O 1o mês do curso será considerado como sendo o mês de assinatura do convênio.</t>
        </r>
      </text>
    </comment>
    <comment ref="B2834" authorId="0" shapeId="0" xr:uid="{00000000-0006-0000-0600-0000AC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4" authorId="0" shapeId="0" xr:uid="{00000000-0006-0000-0600-0000AD130000}">
      <text>
        <r>
          <rPr>
            <sz val="9"/>
            <color indexed="81"/>
            <rFont val="Tahoma"/>
            <family val="2"/>
          </rPr>
          <t>Carga horária que este docente UFPE irá ministrar nesta disciplina.</t>
        </r>
      </text>
    </comment>
    <comment ref="J2834" authorId="0" shapeId="0" xr:uid="{00000000-0006-0000-0600-0000AE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4" authorId="0" shapeId="0" xr:uid="{00000000-0006-0000-0600-0000AF130000}">
      <text>
        <r>
          <rPr>
            <sz val="9"/>
            <color indexed="81"/>
            <rFont val="Tahoma"/>
            <family val="2"/>
          </rPr>
          <t>Carga horária que este docente Externo irá ministrar nesta disciplina.</t>
        </r>
      </text>
    </comment>
    <comment ref="B2835" authorId="0" shapeId="0" xr:uid="{00000000-0006-0000-0600-0000B0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5" authorId="0" shapeId="0" xr:uid="{00000000-0006-0000-0600-0000B1130000}">
      <text>
        <r>
          <rPr>
            <sz val="9"/>
            <color indexed="81"/>
            <rFont val="Tahoma"/>
            <family val="2"/>
          </rPr>
          <t>Carga horária que este docente UFPE irá ministrar nesta disciplina.</t>
        </r>
      </text>
    </comment>
    <comment ref="J2835" authorId="0" shapeId="0" xr:uid="{00000000-0006-0000-0600-0000B2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5" authorId="0" shapeId="0" xr:uid="{00000000-0006-0000-0600-0000B3130000}">
      <text>
        <r>
          <rPr>
            <sz val="9"/>
            <color indexed="81"/>
            <rFont val="Tahoma"/>
            <family val="2"/>
          </rPr>
          <t>Carga horária que este docente Externo irá ministrar nesta disciplina.</t>
        </r>
      </text>
    </comment>
    <comment ref="B2836" authorId="0" shapeId="0" xr:uid="{00000000-0006-0000-0600-0000B4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6" authorId="0" shapeId="0" xr:uid="{00000000-0006-0000-0600-0000B5130000}">
      <text>
        <r>
          <rPr>
            <sz val="9"/>
            <color indexed="81"/>
            <rFont val="Tahoma"/>
            <family val="2"/>
          </rPr>
          <t>Carga horária que este docente UFPE irá ministrar nesta disciplina.</t>
        </r>
      </text>
    </comment>
    <comment ref="J2836" authorId="0" shapeId="0" xr:uid="{00000000-0006-0000-0600-0000B6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6" authorId="0" shapeId="0" xr:uid="{00000000-0006-0000-0600-0000B7130000}">
      <text>
        <r>
          <rPr>
            <sz val="9"/>
            <color indexed="81"/>
            <rFont val="Tahoma"/>
            <family val="2"/>
          </rPr>
          <t>Carga horária que este docente Externo irá ministrar nesta disciplina.</t>
        </r>
      </text>
    </comment>
    <comment ref="B2837" authorId="0" shapeId="0" xr:uid="{00000000-0006-0000-0600-0000B8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7" authorId="0" shapeId="0" xr:uid="{00000000-0006-0000-0600-0000B9130000}">
      <text>
        <r>
          <rPr>
            <sz val="9"/>
            <color indexed="81"/>
            <rFont val="Tahoma"/>
            <family val="2"/>
          </rPr>
          <t>Carga horária que este docente UFPE irá ministrar nesta disciplina.</t>
        </r>
      </text>
    </comment>
    <comment ref="J2837" authorId="0" shapeId="0" xr:uid="{00000000-0006-0000-0600-0000BA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7" authorId="0" shapeId="0" xr:uid="{00000000-0006-0000-0600-0000BB130000}">
      <text>
        <r>
          <rPr>
            <sz val="9"/>
            <color indexed="81"/>
            <rFont val="Tahoma"/>
            <family val="2"/>
          </rPr>
          <t>Carga horária que este docente Externo irá ministrar nesta disciplina.</t>
        </r>
      </text>
    </comment>
    <comment ref="B2838" authorId="0" shapeId="0" xr:uid="{00000000-0006-0000-0600-0000BC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8" authorId="0" shapeId="0" xr:uid="{00000000-0006-0000-0600-0000BD130000}">
      <text>
        <r>
          <rPr>
            <sz val="9"/>
            <color indexed="81"/>
            <rFont val="Tahoma"/>
            <family val="2"/>
          </rPr>
          <t>Carga horária que este docente UFPE irá ministrar nesta disciplina.</t>
        </r>
      </text>
    </comment>
    <comment ref="J2838" authorId="0" shapeId="0" xr:uid="{00000000-0006-0000-0600-0000BE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8" authorId="0" shapeId="0" xr:uid="{00000000-0006-0000-0600-0000BF130000}">
      <text>
        <r>
          <rPr>
            <sz val="9"/>
            <color indexed="81"/>
            <rFont val="Tahoma"/>
            <family val="2"/>
          </rPr>
          <t>Carga horária que este docente Externo irá ministrar nesta disciplina.</t>
        </r>
      </text>
    </comment>
    <comment ref="B2839" authorId="0" shapeId="0" xr:uid="{00000000-0006-0000-0600-0000C0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39" authorId="0" shapeId="0" xr:uid="{00000000-0006-0000-0600-0000C1130000}">
      <text>
        <r>
          <rPr>
            <sz val="9"/>
            <color indexed="81"/>
            <rFont val="Tahoma"/>
            <family val="2"/>
          </rPr>
          <t>Carga horária que este docente UFPE irá ministrar nesta disciplina.</t>
        </r>
      </text>
    </comment>
    <comment ref="J2839" authorId="0" shapeId="0" xr:uid="{00000000-0006-0000-0600-0000C2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39" authorId="0" shapeId="0" xr:uid="{00000000-0006-0000-0600-0000C3130000}">
      <text>
        <r>
          <rPr>
            <sz val="9"/>
            <color indexed="81"/>
            <rFont val="Tahoma"/>
            <family val="2"/>
          </rPr>
          <t>Carga horária que este docente Externo irá ministrar nesta disciplina.</t>
        </r>
      </text>
    </comment>
    <comment ref="B2840" authorId="0" shapeId="0" xr:uid="{00000000-0006-0000-0600-0000C4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40" authorId="0" shapeId="0" xr:uid="{00000000-0006-0000-0600-0000C5130000}">
      <text>
        <r>
          <rPr>
            <sz val="9"/>
            <color indexed="81"/>
            <rFont val="Tahoma"/>
            <family val="2"/>
          </rPr>
          <t>Carga horária que este docente UFPE irá ministrar nesta disciplina.</t>
        </r>
      </text>
    </comment>
    <comment ref="J2840" authorId="0" shapeId="0" xr:uid="{00000000-0006-0000-0600-0000C6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40" authorId="0" shapeId="0" xr:uid="{00000000-0006-0000-0600-0000C7130000}">
      <text>
        <r>
          <rPr>
            <sz val="9"/>
            <color indexed="81"/>
            <rFont val="Tahoma"/>
            <family val="2"/>
          </rPr>
          <t>Carga horária que este docente Externo irá ministrar nesta disciplina.</t>
        </r>
      </text>
    </comment>
    <comment ref="B2841" authorId="0" shapeId="0" xr:uid="{00000000-0006-0000-0600-0000C8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41" authorId="0" shapeId="0" xr:uid="{00000000-0006-0000-0600-0000C9130000}">
      <text>
        <r>
          <rPr>
            <sz val="9"/>
            <color indexed="81"/>
            <rFont val="Tahoma"/>
            <family val="2"/>
          </rPr>
          <t>Carga horária que este docente UFPE irá ministrar nesta disciplina.</t>
        </r>
      </text>
    </comment>
    <comment ref="J2841" authorId="0" shapeId="0" xr:uid="{00000000-0006-0000-0600-0000CA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41" authorId="0" shapeId="0" xr:uid="{00000000-0006-0000-0600-0000CB130000}">
      <text>
        <r>
          <rPr>
            <sz val="9"/>
            <color indexed="81"/>
            <rFont val="Tahoma"/>
            <family val="2"/>
          </rPr>
          <t>Carga horária que este docente Externo irá ministrar nesta disciplina.</t>
        </r>
      </text>
    </comment>
    <comment ref="B2842" authorId="0" shapeId="0" xr:uid="{00000000-0006-0000-0600-0000CC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42" authorId="0" shapeId="0" xr:uid="{00000000-0006-0000-0600-0000CD130000}">
      <text>
        <r>
          <rPr>
            <sz val="9"/>
            <color indexed="81"/>
            <rFont val="Tahoma"/>
            <family val="2"/>
          </rPr>
          <t>Carga horária que este docente UFPE irá ministrar nesta disciplina.</t>
        </r>
      </text>
    </comment>
    <comment ref="J2842" authorId="0" shapeId="0" xr:uid="{00000000-0006-0000-0600-0000CE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42" authorId="0" shapeId="0" xr:uid="{00000000-0006-0000-0600-0000CF130000}">
      <text>
        <r>
          <rPr>
            <sz val="9"/>
            <color indexed="81"/>
            <rFont val="Tahoma"/>
            <family val="2"/>
          </rPr>
          <t>Carga horária que este docente Externo irá ministrar nesta disciplina.</t>
        </r>
      </text>
    </comment>
    <comment ref="B2843" authorId="0" shapeId="0" xr:uid="{00000000-0006-0000-0600-0000D0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43" authorId="0" shapeId="0" xr:uid="{00000000-0006-0000-0600-0000D1130000}">
      <text>
        <r>
          <rPr>
            <sz val="9"/>
            <color indexed="81"/>
            <rFont val="Tahoma"/>
            <family val="2"/>
          </rPr>
          <t>Carga horária que este docente UFPE irá ministrar nesta disciplina.</t>
        </r>
      </text>
    </comment>
    <comment ref="J2843" authorId="0" shapeId="0" xr:uid="{00000000-0006-0000-0600-0000D2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43" authorId="0" shapeId="0" xr:uid="{00000000-0006-0000-0600-0000D3130000}">
      <text>
        <r>
          <rPr>
            <sz val="9"/>
            <color indexed="81"/>
            <rFont val="Tahoma"/>
            <family val="2"/>
          </rPr>
          <t>Carga horária que este docente Externo irá ministrar nesta disciplina.</t>
        </r>
      </text>
    </comment>
    <comment ref="F2848" authorId="0" shapeId="0" xr:uid="{00000000-0006-0000-0600-0000D4130000}">
      <text>
        <r>
          <rPr>
            <b/>
            <sz val="9"/>
            <color indexed="81"/>
            <rFont val="Tahoma"/>
            <family val="2"/>
          </rPr>
          <t>A carga horária da disciplina é a soma das cargas horárias de cada docente desta disciplina</t>
        </r>
      </text>
    </comment>
    <comment ref="F2849" authorId="0" shapeId="0" xr:uid="{00000000-0006-0000-0600-0000D5130000}">
      <text>
        <r>
          <rPr>
            <b/>
            <sz val="9"/>
            <color indexed="81"/>
            <rFont val="Tahoma"/>
            <family val="2"/>
          </rPr>
          <t>Crédito = Carga horária / 15</t>
        </r>
      </text>
    </comment>
    <comment ref="C2852" authorId="0" shapeId="0" xr:uid="{00000000-0006-0000-0600-0000D6130000}">
      <text>
        <r>
          <rPr>
            <sz val="9"/>
            <color indexed="81"/>
            <rFont val="Segoe UI"/>
            <family val="2"/>
          </rPr>
          <t>O 1o mês do curso será considerado como sendo o mês de assinatura do convênio.</t>
        </r>
      </text>
    </comment>
    <comment ref="B2858" authorId="0" shapeId="0" xr:uid="{00000000-0006-0000-0600-0000D7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58" authorId="0" shapeId="0" xr:uid="{00000000-0006-0000-0600-0000D8130000}">
      <text>
        <r>
          <rPr>
            <sz val="9"/>
            <color indexed="81"/>
            <rFont val="Tahoma"/>
            <family val="2"/>
          </rPr>
          <t>Carga horária que este docente UFPE irá ministrar nesta disciplina.</t>
        </r>
      </text>
    </comment>
    <comment ref="J2858" authorId="0" shapeId="0" xr:uid="{00000000-0006-0000-0600-0000D9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58" authorId="0" shapeId="0" xr:uid="{00000000-0006-0000-0600-0000DA130000}">
      <text>
        <r>
          <rPr>
            <sz val="9"/>
            <color indexed="81"/>
            <rFont val="Tahoma"/>
            <family val="2"/>
          </rPr>
          <t>Carga horária que este docente Externo irá ministrar nesta disciplina.</t>
        </r>
      </text>
    </comment>
    <comment ref="B2859" authorId="0" shapeId="0" xr:uid="{00000000-0006-0000-0600-0000DB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59" authorId="0" shapeId="0" xr:uid="{00000000-0006-0000-0600-0000DC130000}">
      <text>
        <r>
          <rPr>
            <sz val="9"/>
            <color indexed="81"/>
            <rFont val="Tahoma"/>
            <family val="2"/>
          </rPr>
          <t>Carga horária que este docente UFPE irá ministrar nesta disciplina.</t>
        </r>
      </text>
    </comment>
    <comment ref="J2859" authorId="0" shapeId="0" xr:uid="{00000000-0006-0000-0600-0000DD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59" authorId="0" shapeId="0" xr:uid="{00000000-0006-0000-0600-0000DE130000}">
      <text>
        <r>
          <rPr>
            <sz val="9"/>
            <color indexed="81"/>
            <rFont val="Tahoma"/>
            <family val="2"/>
          </rPr>
          <t>Carga horária que este docente Externo irá ministrar nesta disciplina.</t>
        </r>
      </text>
    </comment>
    <comment ref="B2860" authorId="0" shapeId="0" xr:uid="{00000000-0006-0000-0600-0000DF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0" authorId="0" shapeId="0" xr:uid="{00000000-0006-0000-0600-0000E0130000}">
      <text>
        <r>
          <rPr>
            <sz val="9"/>
            <color indexed="81"/>
            <rFont val="Tahoma"/>
            <family val="2"/>
          </rPr>
          <t>Carga horária que este docente UFPE irá ministrar nesta disciplina.</t>
        </r>
      </text>
    </comment>
    <comment ref="J2860" authorId="0" shapeId="0" xr:uid="{00000000-0006-0000-0600-0000E1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0" authorId="0" shapeId="0" xr:uid="{00000000-0006-0000-0600-0000E2130000}">
      <text>
        <r>
          <rPr>
            <sz val="9"/>
            <color indexed="81"/>
            <rFont val="Tahoma"/>
            <family val="2"/>
          </rPr>
          <t>Carga horária que este docente Externo irá ministrar nesta disciplina.</t>
        </r>
      </text>
    </comment>
    <comment ref="B2861" authorId="0" shapeId="0" xr:uid="{00000000-0006-0000-0600-0000E3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1" authorId="0" shapeId="0" xr:uid="{00000000-0006-0000-0600-0000E4130000}">
      <text>
        <r>
          <rPr>
            <sz val="9"/>
            <color indexed="81"/>
            <rFont val="Tahoma"/>
            <family val="2"/>
          </rPr>
          <t>Carga horária que este docente UFPE irá ministrar nesta disciplina.</t>
        </r>
      </text>
    </comment>
    <comment ref="J2861" authorId="0" shapeId="0" xr:uid="{00000000-0006-0000-0600-0000E5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1" authorId="0" shapeId="0" xr:uid="{00000000-0006-0000-0600-0000E6130000}">
      <text>
        <r>
          <rPr>
            <sz val="9"/>
            <color indexed="81"/>
            <rFont val="Tahoma"/>
            <family val="2"/>
          </rPr>
          <t>Carga horária que este docente Externo irá ministrar nesta disciplina.</t>
        </r>
      </text>
    </comment>
    <comment ref="B2862" authorId="0" shapeId="0" xr:uid="{00000000-0006-0000-0600-0000E7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2" authorId="0" shapeId="0" xr:uid="{00000000-0006-0000-0600-0000E8130000}">
      <text>
        <r>
          <rPr>
            <sz val="9"/>
            <color indexed="81"/>
            <rFont val="Tahoma"/>
            <family val="2"/>
          </rPr>
          <t>Carga horária que este docente UFPE irá ministrar nesta disciplina.</t>
        </r>
      </text>
    </comment>
    <comment ref="J2862" authorId="0" shapeId="0" xr:uid="{00000000-0006-0000-0600-0000E9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2" authorId="0" shapeId="0" xr:uid="{00000000-0006-0000-0600-0000EA130000}">
      <text>
        <r>
          <rPr>
            <sz val="9"/>
            <color indexed="81"/>
            <rFont val="Tahoma"/>
            <family val="2"/>
          </rPr>
          <t>Carga horária que este docente Externo irá ministrar nesta disciplina.</t>
        </r>
      </text>
    </comment>
    <comment ref="B2863" authorId="0" shapeId="0" xr:uid="{00000000-0006-0000-0600-0000EB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3" authorId="0" shapeId="0" xr:uid="{00000000-0006-0000-0600-0000EC130000}">
      <text>
        <r>
          <rPr>
            <sz val="9"/>
            <color indexed="81"/>
            <rFont val="Tahoma"/>
            <family val="2"/>
          </rPr>
          <t>Carga horária que este docente UFPE irá ministrar nesta disciplina.</t>
        </r>
      </text>
    </comment>
    <comment ref="J2863" authorId="0" shapeId="0" xr:uid="{00000000-0006-0000-0600-0000ED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3" authorId="0" shapeId="0" xr:uid="{00000000-0006-0000-0600-0000EE130000}">
      <text>
        <r>
          <rPr>
            <sz val="9"/>
            <color indexed="81"/>
            <rFont val="Tahoma"/>
            <family val="2"/>
          </rPr>
          <t>Carga horária que este docente Externo irá ministrar nesta disciplina.</t>
        </r>
      </text>
    </comment>
    <comment ref="B2864" authorId="0" shapeId="0" xr:uid="{00000000-0006-0000-0600-0000EF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4" authorId="0" shapeId="0" xr:uid="{00000000-0006-0000-0600-0000F0130000}">
      <text>
        <r>
          <rPr>
            <sz val="9"/>
            <color indexed="81"/>
            <rFont val="Tahoma"/>
            <family val="2"/>
          </rPr>
          <t>Carga horária que este docente UFPE irá ministrar nesta disciplina.</t>
        </r>
      </text>
    </comment>
    <comment ref="J2864" authorId="0" shapeId="0" xr:uid="{00000000-0006-0000-0600-0000F1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4" authorId="0" shapeId="0" xr:uid="{00000000-0006-0000-0600-0000F2130000}">
      <text>
        <r>
          <rPr>
            <sz val="9"/>
            <color indexed="81"/>
            <rFont val="Tahoma"/>
            <family val="2"/>
          </rPr>
          <t>Carga horária que este docente Externo irá ministrar nesta disciplina.</t>
        </r>
      </text>
    </comment>
    <comment ref="B2865" authorId="0" shapeId="0" xr:uid="{00000000-0006-0000-0600-0000F3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5" authorId="0" shapeId="0" xr:uid="{00000000-0006-0000-0600-0000F4130000}">
      <text>
        <r>
          <rPr>
            <sz val="9"/>
            <color indexed="81"/>
            <rFont val="Tahoma"/>
            <family val="2"/>
          </rPr>
          <t>Carga horária que este docente UFPE irá ministrar nesta disciplina.</t>
        </r>
      </text>
    </comment>
    <comment ref="J2865" authorId="0" shapeId="0" xr:uid="{00000000-0006-0000-0600-0000F5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5" authorId="0" shapeId="0" xr:uid="{00000000-0006-0000-0600-0000F6130000}">
      <text>
        <r>
          <rPr>
            <sz val="9"/>
            <color indexed="81"/>
            <rFont val="Tahoma"/>
            <family val="2"/>
          </rPr>
          <t>Carga horária que este docente Externo irá ministrar nesta disciplina.</t>
        </r>
      </text>
    </comment>
    <comment ref="B2866" authorId="0" shapeId="0" xr:uid="{00000000-0006-0000-0600-0000F7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6" authorId="0" shapeId="0" xr:uid="{00000000-0006-0000-0600-0000F8130000}">
      <text>
        <r>
          <rPr>
            <sz val="9"/>
            <color indexed="81"/>
            <rFont val="Tahoma"/>
            <family val="2"/>
          </rPr>
          <t>Carga horária que este docente UFPE irá ministrar nesta disciplina.</t>
        </r>
      </text>
    </comment>
    <comment ref="J2866" authorId="0" shapeId="0" xr:uid="{00000000-0006-0000-0600-0000F9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6" authorId="0" shapeId="0" xr:uid="{00000000-0006-0000-0600-0000FA130000}">
      <text>
        <r>
          <rPr>
            <sz val="9"/>
            <color indexed="81"/>
            <rFont val="Tahoma"/>
            <family val="2"/>
          </rPr>
          <t>Carga horária que este docente Externo irá ministrar nesta disciplina.</t>
        </r>
      </text>
    </comment>
    <comment ref="B2867" authorId="0" shapeId="0" xr:uid="{00000000-0006-0000-0600-0000FB13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67" authorId="0" shapeId="0" xr:uid="{00000000-0006-0000-0600-0000FC130000}">
      <text>
        <r>
          <rPr>
            <sz val="9"/>
            <color indexed="81"/>
            <rFont val="Tahoma"/>
            <family val="2"/>
          </rPr>
          <t>Carga horária que este docente UFPE irá ministrar nesta disciplina.</t>
        </r>
      </text>
    </comment>
    <comment ref="J2867" authorId="0" shapeId="0" xr:uid="{00000000-0006-0000-0600-0000FD13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67" authorId="0" shapeId="0" xr:uid="{00000000-0006-0000-0600-0000FE130000}">
      <text>
        <r>
          <rPr>
            <sz val="9"/>
            <color indexed="81"/>
            <rFont val="Tahoma"/>
            <family val="2"/>
          </rPr>
          <t>Carga horária que este docente Externo irá ministrar nesta disciplina.</t>
        </r>
      </text>
    </comment>
    <comment ref="F2872" authorId="0" shapeId="0" xr:uid="{00000000-0006-0000-0600-0000FF130000}">
      <text>
        <r>
          <rPr>
            <b/>
            <sz val="9"/>
            <color indexed="81"/>
            <rFont val="Tahoma"/>
            <family val="2"/>
          </rPr>
          <t>A carga horária da disciplina é a soma das cargas horárias de cada docente desta disciplina</t>
        </r>
      </text>
    </comment>
    <comment ref="F2873" authorId="0" shapeId="0" xr:uid="{00000000-0006-0000-0600-000000140000}">
      <text>
        <r>
          <rPr>
            <b/>
            <sz val="9"/>
            <color indexed="81"/>
            <rFont val="Tahoma"/>
            <family val="2"/>
          </rPr>
          <t>Crédito = Carga horária / 15</t>
        </r>
      </text>
    </comment>
    <comment ref="C2876" authorId="0" shapeId="0" xr:uid="{00000000-0006-0000-0600-000001140000}">
      <text>
        <r>
          <rPr>
            <sz val="9"/>
            <color indexed="81"/>
            <rFont val="Segoe UI"/>
            <family val="2"/>
          </rPr>
          <t>O 1o mês do curso será considerado como sendo o mês de assinatura do convênio.</t>
        </r>
      </text>
    </comment>
    <comment ref="B2882" authorId="0" shapeId="0" xr:uid="{00000000-0006-0000-0600-000002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2" authorId="0" shapeId="0" xr:uid="{00000000-0006-0000-0600-000003140000}">
      <text>
        <r>
          <rPr>
            <sz val="9"/>
            <color indexed="81"/>
            <rFont val="Tahoma"/>
            <family val="2"/>
          </rPr>
          <t>Carga horária que este docente UFPE irá ministrar nesta disciplina.</t>
        </r>
      </text>
    </comment>
    <comment ref="J2882" authorId="0" shapeId="0" xr:uid="{00000000-0006-0000-0600-000004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2" authorId="0" shapeId="0" xr:uid="{00000000-0006-0000-0600-000005140000}">
      <text>
        <r>
          <rPr>
            <sz val="9"/>
            <color indexed="81"/>
            <rFont val="Tahoma"/>
            <family val="2"/>
          </rPr>
          <t>Carga horária que este docente Externo irá ministrar nesta disciplina.</t>
        </r>
      </text>
    </comment>
    <comment ref="B2883" authorId="0" shapeId="0" xr:uid="{00000000-0006-0000-0600-000006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3" authorId="0" shapeId="0" xr:uid="{00000000-0006-0000-0600-000007140000}">
      <text>
        <r>
          <rPr>
            <sz val="9"/>
            <color indexed="81"/>
            <rFont val="Tahoma"/>
            <family val="2"/>
          </rPr>
          <t>Carga horária que este docente UFPE irá ministrar nesta disciplina.</t>
        </r>
      </text>
    </comment>
    <comment ref="J2883" authorId="0" shapeId="0" xr:uid="{00000000-0006-0000-0600-000008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3" authorId="0" shapeId="0" xr:uid="{00000000-0006-0000-0600-000009140000}">
      <text>
        <r>
          <rPr>
            <sz val="9"/>
            <color indexed="81"/>
            <rFont val="Tahoma"/>
            <family val="2"/>
          </rPr>
          <t>Carga horária que este docente Externo irá ministrar nesta disciplina.</t>
        </r>
      </text>
    </comment>
    <comment ref="B2884" authorId="0" shapeId="0" xr:uid="{00000000-0006-0000-0600-00000A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4" authorId="0" shapeId="0" xr:uid="{00000000-0006-0000-0600-00000B140000}">
      <text>
        <r>
          <rPr>
            <sz val="9"/>
            <color indexed="81"/>
            <rFont val="Tahoma"/>
            <family val="2"/>
          </rPr>
          <t>Carga horária que este docente UFPE irá ministrar nesta disciplina.</t>
        </r>
      </text>
    </comment>
    <comment ref="J2884" authorId="0" shapeId="0" xr:uid="{00000000-0006-0000-0600-00000C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4" authorId="0" shapeId="0" xr:uid="{00000000-0006-0000-0600-00000D140000}">
      <text>
        <r>
          <rPr>
            <sz val="9"/>
            <color indexed="81"/>
            <rFont val="Tahoma"/>
            <family val="2"/>
          </rPr>
          <t>Carga horária que este docente Externo irá ministrar nesta disciplina.</t>
        </r>
      </text>
    </comment>
    <comment ref="B2885" authorId="0" shapeId="0" xr:uid="{00000000-0006-0000-0600-00000E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5" authorId="0" shapeId="0" xr:uid="{00000000-0006-0000-0600-00000F140000}">
      <text>
        <r>
          <rPr>
            <sz val="9"/>
            <color indexed="81"/>
            <rFont val="Tahoma"/>
            <family val="2"/>
          </rPr>
          <t>Carga horária que este docente UFPE irá ministrar nesta disciplina.</t>
        </r>
      </text>
    </comment>
    <comment ref="J2885" authorId="0" shapeId="0" xr:uid="{00000000-0006-0000-0600-000010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5" authorId="0" shapeId="0" xr:uid="{00000000-0006-0000-0600-000011140000}">
      <text>
        <r>
          <rPr>
            <sz val="9"/>
            <color indexed="81"/>
            <rFont val="Tahoma"/>
            <family val="2"/>
          </rPr>
          <t>Carga horária que este docente Externo irá ministrar nesta disciplina.</t>
        </r>
      </text>
    </comment>
    <comment ref="B2886" authorId="0" shapeId="0" xr:uid="{00000000-0006-0000-0600-000012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6" authorId="0" shapeId="0" xr:uid="{00000000-0006-0000-0600-000013140000}">
      <text>
        <r>
          <rPr>
            <sz val="9"/>
            <color indexed="81"/>
            <rFont val="Tahoma"/>
            <family val="2"/>
          </rPr>
          <t>Carga horária que este docente UFPE irá ministrar nesta disciplina.</t>
        </r>
      </text>
    </comment>
    <comment ref="J2886" authorId="0" shapeId="0" xr:uid="{00000000-0006-0000-0600-000014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6" authorId="0" shapeId="0" xr:uid="{00000000-0006-0000-0600-000015140000}">
      <text>
        <r>
          <rPr>
            <sz val="9"/>
            <color indexed="81"/>
            <rFont val="Tahoma"/>
            <family val="2"/>
          </rPr>
          <t>Carga horária que este docente Externo irá ministrar nesta disciplina.</t>
        </r>
      </text>
    </comment>
    <comment ref="B2887" authorId="0" shapeId="0" xr:uid="{00000000-0006-0000-0600-000016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7" authorId="0" shapeId="0" xr:uid="{00000000-0006-0000-0600-000017140000}">
      <text>
        <r>
          <rPr>
            <sz val="9"/>
            <color indexed="81"/>
            <rFont val="Tahoma"/>
            <family val="2"/>
          </rPr>
          <t>Carga horária que este docente UFPE irá ministrar nesta disciplina.</t>
        </r>
      </text>
    </comment>
    <comment ref="J2887" authorId="0" shapeId="0" xr:uid="{00000000-0006-0000-0600-000018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7" authorId="0" shapeId="0" xr:uid="{00000000-0006-0000-0600-000019140000}">
      <text>
        <r>
          <rPr>
            <sz val="9"/>
            <color indexed="81"/>
            <rFont val="Tahoma"/>
            <family val="2"/>
          </rPr>
          <t>Carga horária que este docente Externo irá ministrar nesta disciplina.</t>
        </r>
      </text>
    </comment>
    <comment ref="B2888" authorId="0" shapeId="0" xr:uid="{00000000-0006-0000-0600-00001A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8" authorId="0" shapeId="0" xr:uid="{00000000-0006-0000-0600-00001B140000}">
      <text>
        <r>
          <rPr>
            <sz val="9"/>
            <color indexed="81"/>
            <rFont val="Tahoma"/>
            <family val="2"/>
          </rPr>
          <t>Carga horária que este docente UFPE irá ministrar nesta disciplina.</t>
        </r>
      </text>
    </comment>
    <comment ref="J2888" authorId="0" shapeId="0" xr:uid="{00000000-0006-0000-0600-00001C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8" authorId="0" shapeId="0" xr:uid="{00000000-0006-0000-0600-00001D140000}">
      <text>
        <r>
          <rPr>
            <sz val="9"/>
            <color indexed="81"/>
            <rFont val="Tahoma"/>
            <family val="2"/>
          </rPr>
          <t>Carga horária que este docente Externo irá ministrar nesta disciplina.</t>
        </r>
      </text>
    </comment>
    <comment ref="B2889" authorId="0" shapeId="0" xr:uid="{00000000-0006-0000-0600-00001E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89" authorId="0" shapeId="0" xr:uid="{00000000-0006-0000-0600-00001F140000}">
      <text>
        <r>
          <rPr>
            <sz val="9"/>
            <color indexed="81"/>
            <rFont val="Tahoma"/>
            <family val="2"/>
          </rPr>
          <t>Carga horária que este docente UFPE irá ministrar nesta disciplina.</t>
        </r>
      </text>
    </comment>
    <comment ref="J2889" authorId="0" shapeId="0" xr:uid="{00000000-0006-0000-0600-000020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89" authorId="0" shapeId="0" xr:uid="{00000000-0006-0000-0600-000021140000}">
      <text>
        <r>
          <rPr>
            <sz val="9"/>
            <color indexed="81"/>
            <rFont val="Tahoma"/>
            <family val="2"/>
          </rPr>
          <t>Carga horária que este docente Externo irá ministrar nesta disciplina.</t>
        </r>
      </text>
    </comment>
    <comment ref="B2890" authorId="0" shapeId="0" xr:uid="{00000000-0006-0000-0600-000022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90" authorId="0" shapeId="0" xr:uid="{00000000-0006-0000-0600-000023140000}">
      <text>
        <r>
          <rPr>
            <sz val="9"/>
            <color indexed="81"/>
            <rFont val="Tahoma"/>
            <family val="2"/>
          </rPr>
          <t>Carga horária que este docente UFPE irá ministrar nesta disciplina.</t>
        </r>
      </text>
    </comment>
    <comment ref="J2890" authorId="0" shapeId="0" xr:uid="{00000000-0006-0000-0600-000024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90" authorId="0" shapeId="0" xr:uid="{00000000-0006-0000-0600-000025140000}">
      <text>
        <r>
          <rPr>
            <sz val="9"/>
            <color indexed="81"/>
            <rFont val="Tahoma"/>
            <family val="2"/>
          </rPr>
          <t>Carga horária que este docente Externo irá ministrar nesta disciplina.</t>
        </r>
      </text>
    </comment>
    <comment ref="B2891" authorId="0" shapeId="0" xr:uid="{00000000-0006-0000-0600-000026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891" authorId="0" shapeId="0" xr:uid="{00000000-0006-0000-0600-000027140000}">
      <text>
        <r>
          <rPr>
            <sz val="9"/>
            <color indexed="81"/>
            <rFont val="Tahoma"/>
            <family val="2"/>
          </rPr>
          <t>Carga horária que este docente UFPE irá ministrar nesta disciplina.</t>
        </r>
      </text>
    </comment>
    <comment ref="J2891" authorId="0" shapeId="0" xr:uid="{00000000-0006-0000-0600-000028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891" authorId="0" shapeId="0" xr:uid="{00000000-0006-0000-0600-000029140000}">
      <text>
        <r>
          <rPr>
            <sz val="9"/>
            <color indexed="81"/>
            <rFont val="Tahoma"/>
            <family val="2"/>
          </rPr>
          <t>Carga horária que este docente Externo irá ministrar nesta disciplina.</t>
        </r>
      </text>
    </comment>
    <comment ref="F2896" authorId="0" shapeId="0" xr:uid="{00000000-0006-0000-0600-00002A140000}">
      <text>
        <r>
          <rPr>
            <b/>
            <sz val="9"/>
            <color indexed="81"/>
            <rFont val="Tahoma"/>
            <family val="2"/>
          </rPr>
          <t>A carga horária da disciplina é a soma das cargas horárias de cada docente desta disciplina</t>
        </r>
      </text>
    </comment>
    <comment ref="F2897" authorId="0" shapeId="0" xr:uid="{00000000-0006-0000-0600-00002B140000}">
      <text>
        <r>
          <rPr>
            <b/>
            <sz val="9"/>
            <color indexed="81"/>
            <rFont val="Tahoma"/>
            <family val="2"/>
          </rPr>
          <t>Crédito = Carga horária / 15</t>
        </r>
      </text>
    </comment>
    <comment ref="C2900" authorId="0" shapeId="0" xr:uid="{00000000-0006-0000-0600-00002C140000}">
      <text>
        <r>
          <rPr>
            <sz val="9"/>
            <color indexed="81"/>
            <rFont val="Segoe UI"/>
            <family val="2"/>
          </rPr>
          <t>O 1o mês do curso será considerado como sendo o mês de assinatura do convênio.</t>
        </r>
      </text>
    </comment>
    <comment ref="B2906" authorId="0" shapeId="0" xr:uid="{00000000-0006-0000-0600-00002D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06" authorId="0" shapeId="0" xr:uid="{00000000-0006-0000-0600-00002E140000}">
      <text>
        <r>
          <rPr>
            <sz val="9"/>
            <color indexed="81"/>
            <rFont val="Tahoma"/>
            <family val="2"/>
          </rPr>
          <t>Carga horária que este docente UFPE irá ministrar nesta disciplina.</t>
        </r>
      </text>
    </comment>
    <comment ref="J2906" authorId="0" shapeId="0" xr:uid="{00000000-0006-0000-0600-00002F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06" authorId="0" shapeId="0" xr:uid="{00000000-0006-0000-0600-000030140000}">
      <text>
        <r>
          <rPr>
            <sz val="9"/>
            <color indexed="81"/>
            <rFont val="Tahoma"/>
            <family val="2"/>
          </rPr>
          <t>Carga horária que este docente Externo irá ministrar nesta disciplina.</t>
        </r>
      </text>
    </comment>
    <comment ref="B2907" authorId="0" shapeId="0" xr:uid="{00000000-0006-0000-0600-000031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07" authorId="0" shapeId="0" xr:uid="{00000000-0006-0000-0600-000032140000}">
      <text>
        <r>
          <rPr>
            <sz val="9"/>
            <color indexed="81"/>
            <rFont val="Tahoma"/>
            <family val="2"/>
          </rPr>
          <t>Carga horária que este docente UFPE irá ministrar nesta disciplina.</t>
        </r>
      </text>
    </comment>
    <comment ref="J2907" authorId="0" shapeId="0" xr:uid="{00000000-0006-0000-0600-000033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07" authorId="0" shapeId="0" xr:uid="{00000000-0006-0000-0600-000034140000}">
      <text>
        <r>
          <rPr>
            <sz val="9"/>
            <color indexed="81"/>
            <rFont val="Tahoma"/>
            <family val="2"/>
          </rPr>
          <t>Carga horária que este docente Externo irá ministrar nesta disciplina.</t>
        </r>
      </text>
    </comment>
    <comment ref="B2908" authorId="0" shapeId="0" xr:uid="{00000000-0006-0000-0600-000035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08" authorId="0" shapeId="0" xr:uid="{00000000-0006-0000-0600-000036140000}">
      <text>
        <r>
          <rPr>
            <sz val="9"/>
            <color indexed="81"/>
            <rFont val="Tahoma"/>
            <family val="2"/>
          </rPr>
          <t>Carga horária que este docente UFPE irá ministrar nesta disciplina.</t>
        </r>
      </text>
    </comment>
    <comment ref="J2908" authorId="0" shapeId="0" xr:uid="{00000000-0006-0000-0600-000037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08" authorId="0" shapeId="0" xr:uid="{00000000-0006-0000-0600-000038140000}">
      <text>
        <r>
          <rPr>
            <sz val="9"/>
            <color indexed="81"/>
            <rFont val="Tahoma"/>
            <family val="2"/>
          </rPr>
          <t>Carga horária que este docente Externo irá ministrar nesta disciplina.</t>
        </r>
      </text>
    </comment>
    <comment ref="B2909" authorId="0" shapeId="0" xr:uid="{00000000-0006-0000-0600-000039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09" authorId="0" shapeId="0" xr:uid="{00000000-0006-0000-0600-00003A140000}">
      <text>
        <r>
          <rPr>
            <sz val="9"/>
            <color indexed="81"/>
            <rFont val="Tahoma"/>
            <family val="2"/>
          </rPr>
          <t>Carga horária que este docente UFPE irá ministrar nesta disciplina.</t>
        </r>
      </text>
    </comment>
    <comment ref="J2909" authorId="0" shapeId="0" xr:uid="{00000000-0006-0000-0600-00003B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09" authorId="0" shapeId="0" xr:uid="{00000000-0006-0000-0600-00003C140000}">
      <text>
        <r>
          <rPr>
            <sz val="9"/>
            <color indexed="81"/>
            <rFont val="Tahoma"/>
            <family val="2"/>
          </rPr>
          <t>Carga horária que este docente Externo irá ministrar nesta disciplina.</t>
        </r>
      </text>
    </comment>
    <comment ref="B2910" authorId="0" shapeId="0" xr:uid="{00000000-0006-0000-0600-00003D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0" authorId="0" shapeId="0" xr:uid="{00000000-0006-0000-0600-00003E140000}">
      <text>
        <r>
          <rPr>
            <sz val="9"/>
            <color indexed="81"/>
            <rFont val="Tahoma"/>
            <family val="2"/>
          </rPr>
          <t>Carga horária que este docente UFPE irá ministrar nesta disciplina.</t>
        </r>
      </text>
    </comment>
    <comment ref="J2910" authorId="0" shapeId="0" xr:uid="{00000000-0006-0000-0600-00003F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0" authorId="0" shapeId="0" xr:uid="{00000000-0006-0000-0600-000040140000}">
      <text>
        <r>
          <rPr>
            <sz val="9"/>
            <color indexed="81"/>
            <rFont val="Tahoma"/>
            <family val="2"/>
          </rPr>
          <t>Carga horária que este docente Externo irá ministrar nesta disciplina.</t>
        </r>
      </text>
    </comment>
    <comment ref="B2911" authorId="0" shapeId="0" xr:uid="{00000000-0006-0000-0600-000041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1" authorId="0" shapeId="0" xr:uid="{00000000-0006-0000-0600-000042140000}">
      <text>
        <r>
          <rPr>
            <sz val="9"/>
            <color indexed="81"/>
            <rFont val="Tahoma"/>
            <family val="2"/>
          </rPr>
          <t>Carga horária que este docente UFPE irá ministrar nesta disciplina.</t>
        </r>
      </text>
    </comment>
    <comment ref="J2911" authorId="0" shapeId="0" xr:uid="{00000000-0006-0000-0600-000043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1" authorId="0" shapeId="0" xr:uid="{00000000-0006-0000-0600-000044140000}">
      <text>
        <r>
          <rPr>
            <sz val="9"/>
            <color indexed="81"/>
            <rFont val="Tahoma"/>
            <family val="2"/>
          </rPr>
          <t>Carga horária que este docente Externo irá ministrar nesta disciplina.</t>
        </r>
      </text>
    </comment>
    <comment ref="B2912" authorId="0" shapeId="0" xr:uid="{00000000-0006-0000-0600-000045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2" authorId="0" shapeId="0" xr:uid="{00000000-0006-0000-0600-000046140000}">
      <text>
        <r>
          <rPr>
            <sz val="9"/>
            <color indexed="81"/>
            <rFont val="Tahoma"/>
            <family val="2"/>
          </rPr>
          <t>Carga horária que este docente UFPE irá ministrar nesta disciplina.</t>
        </r>
      </text>
    </comment>
    <comment ref="J2912" authorId="0" shapeId="0" xr:uid="{00000000-0006-0000-0600-000047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2" authorId="0" shapeId="0" xr:uid="{00000000-0006-0000-0600-000048140000}">
      <text>
        <r>
          <rPr>
            <sz val="9"/>
            <color indexed="81"/>
            <rFont val="Tahoma"/>
            <family val="2"/>
          </rPr>
          <t>Carga horária que este docente Externo irá ministrar nesta disciplina.</t>
        </r>
      </text>
    </comment>
    <comment ref="B2913" authorId="0" shapeId="0" xr:uid="{00000000-0006-0000-0600-000049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3" authorId="0" shapeId="0" xr:uid="{00000000-0006-0000-0600-00004A140000}">
      <text>
        <r>
          <rPr>
            <sz val="9"/>
            <color indexed="81"/>
            <rFont val="Tahoma"/>
            <family val="2"/>
          </rPr>
          <t>Carga horária que este docente UFPE irá ministrar nesta disciplina.</t>
        </r>
      </text>
    </comment>
    <comment ref="J2913" authorId="0" shapeId="0" xr:uid="{00000000-0006-0000-0600-00004B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3" authorId="0" shapeId="0" xr:uid="{00000000-0006-0000-0600-00004C140000}">
      <text>
        <r>
          <rPr>
            <sz val="9"/>
            <color indexed="81"/>
            <rFont val="Tahoma"/>
            <family val="2"/>
          </rPr>
          <t>Carga horária que este docente Externo irá ministrar nesta disciplina.</t>
        </r>
      </text>
    </comment>
    <comment ref="B2914" authorId="0" shapeId="0" xr:uid="{00000000-0006-0000-0600-00004D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4" authorId="0" shapeId="0" xr:uid="{00000000-0006-0000-0600-00004E140000}">
      <text>
        <r>
          <rPr>
            <sz val="9"/>
            <color indexed="81"/>
            <rFont val="Tahoma"/>
            <family val="2"/>
          </rPr>
          <t>Carga horária que este docente UFPE irá ministrar nesta disciplina.</t>
        </r>
      </text>
    </comment>
    <comment ref="J2914" authorId="0" shapeId="0" xr:uid="{00000000-0006-0000-0600-00004F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4" authorId="0" shapeId="0" xr:uid="{00000000-0006-0000-0600-000050140000}">
      <text>
        <r>
          <rPr>
            <sz val="9"/>
            <color indexed="81"/>
            <rFont val="Tahoma"/>
            <family val="2"/>
          </rPr>
          <t>Carga horária que este docente Externo irá ministrar nesta disciplina.</t>
        </r>
      </text>
    </comment>
    <comment ref="B2915" authorId="0" shapeId="0" xr:uid="{00000000-0006-0000-0600-000051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15" authorId="0" shapeId="0" xr:uid="{00000000-0006-0000-0600-000052140000}">
      <text>
        <r>
          <rPr>
            <sz val="9"/>
            <color indexed="81"/>
            <rFont val="Tahoma"/>
            <family val="2"/>
          </rPr>
          <t>Carga horária que este docente UFPE irá ministrar nesta disciplina.</t>
        </r>
      </text>
    </comment>
    <comment ref="J2915" authorId="0" shapeId="0" xr:uid="{00000000-0006-0000-0600-000053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15" authorId="0" shapeId="0" xr:uid="{00000000-0006-0000-0600-000054140000}">
      <text>
        <r>
          <rPr>
            <sz val="9"/>
            <color indexed="81"/>
            <rFont val="Tahoma"/>
            <family val="2"/>
          </rPr>
          <t>Carga horária que este docente Externo irá ministrar nesta disciplina.</t>
        </r>
      </text>
    </comment>
    <comment ref="F2920" authorId="0" shapeId="0" xr:uid="{00000000-0006-0000-0600-000055140000}">
      <text>
        <r>
          <rPr>
            <b/>
            <sz val="9"/>
            <color indexed="81"/>
            <rFont val="Tahoma"/>
            <family val="2"/>
          </rPr>
          <t>A carga horária da disciplina é a soma das cargas horárias de cada docente desta disciplina</t>
        </r>
      </text>
    </comment>
    <comment ref="F2921" authorId="0" shapeId="0" xr:uid="{00000000-0006-0000-0600-000056140000}">
      <text>
        <r>
          <rPr>
            <b/>
            <sz val="9"/>
            <color indexed="81"/>
            <rFont val="Tahoma"/>
            <family val="2"/>
          </rPr>
          <t>Crédito = Carga horária / 15</t>
        </r>
      </text>
    </comment>
    <comment ref="C2924" authorId="0" shapeId="0" xr:uid="{00000000-0006-0000-0600-000057140000}">
      <text>
        <r>
          <rPr>
            <sz val="9"/>
            <color indexed="81"/>
            <rFont val="Segoe UI"/>
            <family val="2"/>
          </rPr>
          <t>O 1o mês do curso será considerado como sendo o mês de assinatura do convênio.</t>
        </r>
      </text>
    </comment>
    <comment ref="B2930" authorId="0" shapeId="0" xr:uid="{00000000-0006-0000-0600-000058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0" authorId="0" shapeId="0" xr:uid="{00000000-0006-0000-0600-000059140000}">
      <text>
        <r>
          <rPr>
            <sz val="9"/>
            <color indexed="81"/>
            <rFont val="Tahoma"/>
            <family val="2"/>
          </rPr>
          <t>Carga horária que este docente UFPE irá ministrar nesta disciplina.</t>
        </r>
      </text>
    </comment>
    <comment ref="J2930" authorId="0" shapeId="0" xr:uid="{00000000-0006-0000-0600-00005A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0" authorId="0" shapeId="0" xr:uid="{00000000-0006-0000-0600-00005B140000}">
      <text>
        <r>
          <rPr>
            <sz val="9"/>
            <color indexed="81"/>
            <rFont val="Tahoma"/>
            <family val="2"/>
          </rPr>
          <t>Carga horária que este docente Externo irá ministrar nesta disciplina.</t>
        </r>
      </text>
    </comment>
    <comment ref="B2931" authorId="0" shapeId="0" xr:uid="{00000000-0006-0000-0600-00005C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1" authorId="0" shapeId="0" xr:uid="{00000000-0006-0000-0600-00005D140000}">
      <text>
        <r>
          <rPr>
            <sz val="9"/>
            <color indexed="81"/>
            <rFont val="Tahoma"/>
            <family val="2"/>
          </rPr>
          <t>Carga horária que este docente UFPE irá ministrar nesta disciplina.</t>
        </r>
      </text>
    </comment>
    <comment ref="J2931" authorId="0" shapeId="0" xr:uid="{00000000-0006-0000-0600-00005E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1" authorId="0" shapeId="0" xr:uid="{00000000-0006-0000-0600-00005F140000}">
      <text>
        <r>
          <rPr>
            <sz val="9"/>
            <color indexed="81"/>
            <rFont val="Tahoma"/>
            <family val="2"/>
          </rPr>
          <t>Carga horária que este docente Externo irá ministrar nesta disciplina.</t>
        </r>
      </text>
    </comment>
    <comment ref="B2932" authorId="0" shapeId="0" xr:uid="{00000000-0006-0000-0600-000060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2" authorId="0" shapeId="0" xr:uid="{00000000-0006-0000-0600-000061140000}">
      <text>
        <r>
          <rPr>
            <sz val="9"/>
            <color indexed="81"/>
            <rFont val="Tahoma"/>
            <family val="2"/>
          </rPr>
          <t>Carga horária que este docente UFPE irá ministrar nesta disciplina.</t>
        </r>
      </text>
    </comment>
    <comment ref="J2932" authorId="0" shapeId="0" xr:uid="{00000000-0006-0000-0600-000062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2" authorId="0" shapeId="0" xr:uid="{00000000-0006-0000-0600-000063140000}">
      <text>
        <r>
          <rPr>
            <sz val="9"/>
            <color indexed="81"/>
            <rFont val="Tahoma"/>
            <family val="2"/>
          </rPr>
          <t>Carga horária que este docente Externo irá ministrar nesta disciplina.</t>
        </r>
      </text>
    </comment>
    <comment ref="B2933" authorId="0" shapeId="0" xr:uid="{00000000-0006-0000-0600-000064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3" authorId="0" shapeId="0" xr:uid="{00000000-0006-0000-0600-000065140000}">
      <text>
        <r>
          <rPr>
            <sz val="9"/>
            <color indexed="81"/>
            <rFont val="Tahoma"/>
            <family val="2"/>
          </rPr>
          <t>Carga horária que este docente UFPE irá ministrar nesta disciplina.</t>
        </r>
      </text>
    </comment>
    <comment ref="J2933" authorId="0" shapeId="0" xr:uid="{00000000-0006-0000-0600-000066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3" authorId="0" shapeId="0" xr:uid="{00000000-0006-0000-0600-000067140000}">
      <text>
        <r>
          <rPr>
            <sz val="9"/>
            <color indexed="81"/>
            <rFont val="Tahoma"/>
            <family val="2"/>
          </rPr>
          <t>Carga horária que este docente Externo irá ministrar nesta disciplina.</t>
        </r>
      </text>
    </comment>
    <comment ref="B2934" authorId="0" shapeId="0" xr:uid="{00000000-0006-0000-0600-000068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4" authorId="0" shapeId="0" xr:uid="{00000000-0006-0000-0600-000069140000}">
      <text>
        <r>
          <rPr>
            <sz val="9"/>
            <color indexed="81"/>
            <rFont val="Tahoma"/>
            <family val="2"/>
          </rPr>
          <t>Carga horária que este docente UFPE irá ministrar nesta disciplina.</t>
        </r>
      </text>
    </comment>
    <comment ref="J2934" authorId="0" shapeId="0" xr:uid="{00000000-0006-0000-0600-00006A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4" authorId="0" shapeId="0" xr:uid="{00000000-0006-0000-0600-00006B140000}">
      <text>
        <r>
          <rPr>
            <sz val="9"/>
            <color indexed="81"/>
            <rFont val="Tahoma"/>
            <family val="2"/>
          </rPr>
          <t>Carga horária que este docente Externo irá ministrar nesta disciplina.</t>
        </r>
      </text>
    </comment>
    <comment ref="B2935" authorId="0" shapeId="0" xr:uid="{00000000-0006-0000-0600-00006C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5" authorId="0" shapeId="0" xr:uid="{00000000-0006-0000-0600-00006D140000}">
      <text>
        <r>
          <rPr>
            <sz val="9"/>
            <color indexed="81"/>
            <rFont val="Tahoma"/>
            <family val="2"/>
          </rPr>
          <t>Carga horária que este docente UFPE irá ministrar nesta disciplina.</t>
        </r>
      </text>
    </comment>
    <comment ref="J2935" authorId="0" shapeId="0" xr:uid="{00000000-0006-0000-0600-00006E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5" authorId="0" shapeId="0" xr:uid="{00000000-0006-0000-0600-00006F140000}">
      <text>
        <r>
          <rPr>
            <sz val="9"/>
            <color indexed="81"/>
            <rFont val="Tahoma"/>
            <family val="2"/>
          </rPr>
          <t>Carga horária que este docente Externo irá ministrar nesta disciplina.</t>
        </r>
      </text>
    </comment>
    <comment ref="B2936" authorId="0" shapeId="0" xr:uid="{00000000-0006-0000-0600-000070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6" authorId="0" shapeId="0" xr:uid="{00000000-0006-0000-0600-000071140000}">
      <text>
        <r>
          <rPr>
            <sz val="9"/>
            <color indexed="81"/>
            <rFont val="Tahoma"/>
            <family val="2"/>
          </rPr>
          <t>Carga horária que este docente UFPE irá ministrar nesta disciplina.</t>
        </r>
      </text>
    </comment>
    <comment ref="J2936" authorId="0" shapeId="0" xr:uid="{00000000-0006-0000-0600-000072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6" authorId="0" shapeId="0" xr:uid="{00000000-0006-0000-0600-000073140000}">
      <text>
        <r>
          <rPr>
            <sz val="9"/>
            <color indexed="81"/>
            <rFont val="Tahoma"/>
            <family val="2"/>
          </rPr>
          <t>Carga horária que este docente Externo irá ministrar nesta disciplina.</t>
        </r>
      </text>
    </comment>
    <comment ref="B2937" authorId="0" shapeId="0" xr:uid="{00000000-0006-0000-0600-000074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7" authorId="0" shapeId="0" xr:uid="{00000000-0006-0000-0600-000075140000}">
      <text>
        <r>
          <rPr>
            <sz val="9"/>
            <color indexed="81"/>
            <rFont val="Tahoma"/>
            <family val="2"/>
          </rPr>
          <t>Carga horária que este docente UFPE irá ministrar nesta disciplina.</t>
        </r>
      </text>
    </comment>
    <comment ref="J2937" authorId="0" shapeId="0" xr:uid="{00000000-0006-0000-0600-000076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7" authorId="0" shapeId="0" xr:uid="{00000000-0006-0000-0600-000077140000}">
      <text>
        <r>
          <rPr>
            <sz val="9"/>
            <color indexed="81"/>
            <rFont val="Tahoma"/>
            <family val="2"/>
          </rPr>
          <t>Carga horária que este docente Externo irá ministrar nesta disciplina.</t>
        </r>
      </text>
    </comment>
    <comment ref="B2938" authorId="0" shapeId="0" xr:uid="{00000000-0006-0000-0600-000078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8" authorId="0" shapeId="0" xr:uid="{00000000-0006-0000-0600-000079140000}">
      <text>
        <r>
          <rPr>
            <sz val="9"/>
            <color indexed="81"/>
            <rFont val="Tahoma"/>
            <family val="2"/>
          </rPr>
          <t>Carga horária que este docente UFPE irá ministrar nesta disciplina.</t>
        </r>
      </text>
    </comment>
    <comment ref="J2938" authorId="0" shapeId="0" xr:uid="{00000000-0006-0000-0600-00007A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8" authorId="0" shapeId="0" xr:uid="{00000000-0006-0000-0600-00007B140000}">
      <text>
        <r>
          <rPr>
            <sz val="9"/>
            <color indexed="81"/>
            <rFont val="Tahoma"/>
            <family val="2"/>
          </rPr>
          <t>Carga horária que este docente Externo irá ministrar nesta disciplina.</t>
        </r>
      </text>
    </comment>
    <comment ref="B2939" authorId="0" shapeId="0" xr:uid="{00000000-0006-0000-0600-00007C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39" authorId="0" shapeId="0" xr:uid="{00000000-0006-0000-0600-00007D140000}">
      <text>
        <r>
          <rPr>
            <sz val="9"/>
            <color indexed="81"/>
            <rFont val="Tahoma"/>
            <family val="2"/>
          </rPr>
          <t>Carga horária que este docente UFPE irá ministrar nesta disciplina.</t>
        </r>
      </text>
    </comment>
    <comment ref="J2939" authorId="0" shapeId="0" xr:uid="{00000000-0006-0000-0600-00007E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39" authorId="0" shapeId="0" xr:uid="{00000000-0006-0000-0600-00007F140000}">
      <text>
        <r>
          <rPr>
            <sz val="9"/>
            <color indexed="81"/>
            <rFont val="Tahoma"/>
            <family val="2"/>
          </rPr>
          <t>Carga horária que este docente Externo irá ministrar nesta disciplina.</t>
        </r>
      </text>
    </comment>
    <comment ref="F2944" authorId="0" shapeId="0" xr:uid="{00000000-0006-0000-0600-000080140000}">
      <text>
        <r>
          <rPr>
            <b/>
            <sz val="9"/>
            <color indexed="81"/>
            <rFont val="Tahoma"/>
            <family val="2"/>
          </rPr>
          <t>A carga horária da disciplina é a soma das cargas horárias de cada docente desta disciplina</t>
        </r>
      </text>
    </comment>
    <comment ref="F2945" authorId="0" shapeId="0" xr:uid="{00000000-0006-0000-0600-000081140000}">
      <text>
        <r>
          <rPr>
            <b/>
            <sz val="9"/>
            <color indexed="81"/>
            <rFont val="Tahoma"/>
            <family val="2"/>
          </rPr>
          <t>Crédito = Carga horária / 15</t>
        </r>
      </text>
    </comment>
    <comment ref="C2948" authorId="0" shapeId="0" xr:uid="{00000000-0006-0000-0600-000082140000}">
      <text>
        <r>
          <rPr>
            <sz val="9"/>
            <color indexed="81"/>
            <rFont val="Segoe UI"/>
            <family val="2"/>
          </rPr>
          <t>O 1o mês do curso será considerado como sendo o mês de assinatura do convênio.</t>
        </r>
      </text>
    </comment>
    <comment ref="B2954" authorId="0" shapeId="0" xr:uid="{00000000-0006-0000-0600-000083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4" authorId="0" shapeId="0" xr:uid="{00000000-0006-0000-0600-000084140000}">
      <text>
        <r>
          <rPr>
            <sz val="9"/>
            <color indexed="81"/>
            <rFont val="Tahoma"/>
            <family val="2"/>
          </rPr>
          <t>Carga horária que este docente UFPE irá ministrar nesta disciplina.</t>
        </r>
      </text>
    </comment>
    <comment ref="J2954" authorId="0" shapeId="0" xr:uid="{00000000-0006-0000-0600-000085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4" authorId="0" shapeId="0" xr:uid="{00000000-0006-0000-0600-000086140000}">
      <text>
        <r>
          <rPr>
            <sz val="9"/>
            <color indexed="81"/>
            <rFont val="Tahoma"/>
            <family val="2"/>
          </rPr>
          <t>Carga horária que este docente Externo irá ministrar nesta disciplina.</t>
        </r>
      </text>
    </comment>
    <comment ref="B2955" authorId="0" shapeId="0" xr:uid="{00000000-0006-0000-0600-000087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5" authorId="0" shapeId="0" xr:uid="{00000000-0006-0000-0600-000088140000}">
      <text>
        <r>
          <rPr>
            <sz val="9"/>
            <color indexed="81"/>
            <rFont val="Tahoma"/>
            <family val="2"/>
          </rPr>
          <t>Carga horária que este docente UFPE irá ministrar nesta disciplina.</t>
        </r>
      </text>
    </comment>
    <comment ref="J2955" authorId="0" shapeId="0" xr:uid="{00000000-0006-0000-0600-000089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5" authorId="0" shapeId="0" xr:uid="{00000000-0006-0000-0600-00008A140000}">
      <text>
        <r>
          <rPr>
            <sz val="9"/>
            <color indexed="81"/>
            <rFont val="Tahoma"/>
            <family val="2"/>
          </rPr>
          <t>Carga horária que este docente Externo irá ministrar nesta disciplina.</t>
        </r>
      </text>
    </comment>
    <comment ref="B2956" authorId="0" shapeId="0" xr:uid="{00000000-0006-0000-0600-00008B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6" authorId="0" shapeId="0" xr:uid="{00000000-0006-0000-0600-00008C140000}">
      <text>
        <r>
          <rPr>
            <sz val="9"/>
            <color indexed="81"/>
            <rFont val="Tahoma"/>
            <family val="2"/>
          </rPr>
          <t>Carga horária que este docente UFPE irá ministrar nesta disciplina.</t>
        </r>
      </text>
    </comment>
    <comment ref="J2956" authorId="0" shapeId="0" xr:uid="{00000000-0006-0000-0600-00008D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6" authorId="0" shapeId="0" xr:uid="{00000000-0006-0000-0600-00008E140000}">
      <text>
        <r>
          <rPr>
            <sz val="9"/>
            <color indexed="81"/>
            <rFont val="Tahoma"/>
            <family val="2"/>
          </rPr>
          <t>Carga horária que este docente Externo irá ministrar nesta disciplina.</t>
        </r>
      </text>
    </comment>
    <comment ref="B2957" authorId="0" shapeId="0" xr:uid="{00000000-0006-0000-0600-00008F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7" authorId="0" shapeId="0" xr:uid="{00000000-0006-0000-0600-000090140000}">
      <text>
        <r>
          <rPr>
            <sz val="9"/>
            <color indexed="81"/>
            <rFont val="Tahoma"/>
            <family val="2"/>
          </rPr>
          <t>Carga horária que este docente UFPE irá ministrar nesta disciplina.</t>
        </r>
      </text>
    </comment>
    <comment ref="J2957" authorId="0" shapeId="0" xr:uid="{00000000-0006-0000-0600-000091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7" authorId="0" shapeId="0" xr:uid="{00000000-0006-0000-0600-000092140000}">
      <text>
        <r>
          <rPr>
            <sz val="9"/>
            <color indexed="81"/>
            <rFont val="Tahoma"/>
            <family val="2"/>
          </rPr>
          <t>Carga horária que este docente Externo irá ministrar nesta disciplina.</t>
        </r>
      </text>
    </comment>
    <comment ref="B2958" authorId="0" shapeId="0" xr:uid="{00000000-0006-0000-0600-000093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8" authorId="0" shapeId="0" xr:uid="{00000000-0006-0000-0600-000094140000}">
      <text>
        <r>
          <rPr>
            <sz val="9"/>
            <color indexed="81"/>
            <rFont val="Tahoma"/>
            <family val="2"/>
          </rPr>
          <t>Carga horária que este docente UFPE irá ministrar nesta disciplina.</t>
        </r>
      </text>
    </comment>
    <comment ref="J2958" authorId="0" shapeId="0" xr:uid="{00000000-0006-0000-0600-000095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8" authorId="0" shapeId="0" xr:uid="{00000000-0006-0000-0600-000096140000}">
      <text>
        <r>
          <rPr>
            <sz val="9"/>
            <color indexed="81"/>
            <rFont val="Tahoma"/>
            <family val="2"/>
          </rPr>
          <t>Carga horária que este docente Externo irá ministrar nesta disciplina.</t>
        </r>
      </text>
    </comment>
    <comment ref="B2959" authorId="0" shapeId="0" xr:uid="{00000000-0006-0000-0600-000097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59" authorId="0" shapeId="0" xr:uid="{00000000-0006-0000-0600-000098140000}">
      <text>
        <r>
          <rPr>
            <sz val="9"/>
            <color indexed="81"/>
            <rFont val="Tahoma"/>
            <family val="2"/>
          </rPr>
          <t>Carga horária que este docente UFPE irá ministrar nesta disciplina.</t>
        </r>
      </text>
    </comment>
    <comment ref="J2959" authorId="0" shapeId="0" xr:uid="{00000000-0006-0000-0600-000099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59" authorId="0" shapeId="0" xr:uid="{00000000-0006-0000-0600-00009A140000}">
      <text>
        <r>
          <rPr>
            <sz val="9"/>
            <color indexed="81"/>
            <rFont val="Tahoma"/>
            <family val="2"/>
          </rPr>
          <t>Carga horária que este docente Externo irá ministrar nesta disciplina.</t>
        </r>
      </text>
    </comment>
    <comment ref="B2960" authorId="0" shapeId="0" xr:uid="{00000000-0006-0000-0600-00009B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60" authorId="0" shapeId="0" xr:uid="{00000000-0006-0000-0600-00009C140000}">
      <text>
        <r>
          <rPr>
            <sz val="9"/>
            <color indexed="81"/>
            <rFont val="Tahoma"/>
            <family val="2"/>
          </rPr>
          <t>Carga horária que este docente UFPE irá ministrar nesta disciplina.</t>
        </r>
      </text>
    </comment>
    <comment ref="J2960" authorId="0" shapeId="0" xr:uid="{00000000-0006-0000-0600-00009D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60" authorId="0" shapeId="0" xr:uid="{00000000-0006-0000-0600-00009E140000}">
      <text>
        <r>
          <rPr>
            <sz val="9"/>
            <color indexed="81"/>
            <rFont val="Tahoma"/>
            <family val="2"/>
          </rPr>
          <t>Carga horária que este docente Externo irá ministrar nesta disciplina.</t>
        </r>
      </text>
    </comment>
    <comment ref="B2961" authorId="0" shapeId="0" xr:uid="{00000000-0006-0000-0600-00009F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61" authorId="0" shapeId="0" xr:uid="{00000000-0006-0000-0600-0000A0140000}">
      <text>
        <r>
          <rPr>
            <sz val="9"/>
            <color indexed="81"/>
            <rFont val="Tahoma"/>
            <family val="2"/>
          </rPr>
          <t>Carga horária que este docente UFPE irá ministrar nesta disciplina.</t>
        </r>
      </text>
    </comment>
    <comment ref="J2961" authorId="0" shapeId="0" xr:uid="{00000000-0006-0000-0600-0000A1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61" authorId="0" shapeId="0" xr:uid="{00000000-0006-0000-0600-0000A2140000}">
      <text>
        <r>
          <rPr>
            <sz val="9"/>
            <color indexed="81"/>
            <rFont val="Tahoma"/>
            <family val="2"/>
          </rPr>
          <t>Carga horária que este docente Externo irá ministrar nesta disciplina.</t>
        </r>
      </text>
    </comment>
    <comment ref="B2962" authorId="0" shapeId="0" xr:uid="{00000000-0006-0000-0600-0000A3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62" authorId="0" shapeId="0" xr:uid="{00000000-0006-0000-0600-0000A4140000}">
      <text>
        <r>
          <rPr>
            <sz val="9"/>
            <color indexed="81"/>
            <rFont val="Tahoma"/>
            <family val="2"/>
          </rPr>
          <t>Carga horária que este docente UFPE irá ministrar nesta disciplina.</t>
        </r>
      </text>
    </comment>
    <comment ref="J2962" authorId="0" shapeId="0" xr:uid="{00000000-0006-0000-0600-0000A5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62" authorId="0" shapeId="0" xr:uid="{00000000-0006-0000-0600-0000A6140000}">
      <text>
        <r>
          <rPr>
            <sz val="9"/>
            <color indexed="81"/>
            <rFont val="Tahoma"/>
            <family val="2"/>
          </rPr>
          <t>Carga horária que este docente Externo irá ministrar nesta disciplina.</t>
        </r>
      </text>
    </comment>
    <comment ref="B2963" authorId="0" shapeId="0" xr:uid="{00000000-0006-0000-0600-0000A7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63" authorId="0" shapeId="0" xr:uid="{00000000-0006-0000-0600-0000A8140000}">
      <text>
        <r>
          <rPr>
            <sz val="9"/>
            <color indexed="81"/>
            <rFont val="Tahoma"/>
            <family val="2"/>
          </rPr>
          <t>Carga horária que este docente UFPE irá ministrar nesta disciplina.</t>
        </r>
      </text>
    </comment>
    <comment ref="J2963" authorId="0" shapeId="0" xr:uid="{00000000-0006-0000-0600-0000A9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63" authorId="0" shapeId="0" xr:uid="{00000000-0006-0000-0600-0000AA140000}">
      <text>
        <r>
          <rPr>
            <sz val="9"/>
            <color indexed="81"/>
            <rFont val="Tahoma"/>
            <family val="2"/>
          </rPr>
          <t>Carga horária que este docente Externo irá ministrar nesta disciplina.</t>
        </r>
      </text>
    </comment>
    <comment ref="F2968" authorId="0" shapeId="0" xr:uid="{00000000-0006-0000-0600-0000AB140000}">
      <text>
        <r>
          <rPr>
            <b/>
            <sz val="9"/>
            <color indexed="81"/>
            <rFont val="Tahoma"/>
            <family val="2"/>
          </rPr>
          <t>A carga horária da disciplina é a soma das cargas horárias de cada docente desta disciplina</t>
        </r>
      </text>
    </comment>
    <comment ref="F2969" authorId="0" shapeId="0" xr:uid="{00000000-0006-0000-0600-0000AC140000}">
      <text>
        <r>
          <rPr>
            <b/>
            <sz val="9"/>
            <color indexed="81"/>
            <rFont val="Tahoma"/>
            <family val="2"/>
          </rPr>
          <t>Crédito = Carga horária / 15</t>
        </r>
      </text>
    </comment>
    <comment ref="C2972" authorId="0" shapeId="0" xr:uid="{00000000-0006-0000-0600-0000AD140000}">
      <text>
        <r>
          <rPr>
            <sz val="9"/>
            <color indexed="81"/>
            <rFont val="Segoe UI"/>
            <family val="2"/>
          </rPr>
          <t>O 1o mês do curso será considerado como sendo o mês de assinatura do convênio.</t>
        </r>
      </text>
    </comment>
    <comment ref="B2978" authorId="0" shapeId="0" xr:uid="{00000000-0006-0000-0600-0000AE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78" authorId="0" shapeId="0" xr:uid="{00000000-0006-0000-0600-0000AF140000}">
      <text>
        <r>
          <rPr>
            <sz val="9"/>
            <color indexed="81"/>
            <rFont val="Tahoma"/>
            <family val="2"/>
          </rPr>
          <t>Carga horária que este docente UFPE irá ministrar nesta disciplina.</t>
        </r>
      </text>
    </comment>
    <comment ref="J2978" authorId="0" shapeId="0" xr:uid="{00000000-0006-0000-0600-0000B0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78" authorId="0" shapeId="0" xr:uid="{00000000-0006-0000-0600-0000B1140000}">
      <text>
        <r>
          <rPr>
            <sz val="9"/>
            <color indexed="81"/>
            <rFont val="Tahoma"/>
            <family val="2"/>
          </rPr>
          <t>Carga horária que este docente Externo irá ministrar nesta disciplina.</t>
        </r>
      </text>
    </comment>
    <comment ref="B2979" authorId="0" shapeId="0" xr:uid="{00000000-0006-0000-0600-0000B2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79" authorId="0" shapeId="0" xr:uid="{00000000-0006-0000-0600-0000B3140000}">
      <text>
        <r>
          <rPr>
            <sz val="9"/>
            <color indexed="81"/>
            <rFont val="Tahoma"/>
            <family val="2"/>
          </rPr>
          <t>Carga horária que este docente UFPE irá ministrar nesta disciplina.</t>
        </r>
      </text>
    </comment>
    <comment ref="J2979" authorId="0" shapeId="0" xr:uid="{00000000-0006-0000-0600-0000B4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79" authorId="0" shapeId="0" xr:uid="{00000000-0006-0000-0600-0000B5140000}">
      <text>
        <r>
          <rPr>
            <sz val="9"/>
            <color indexed="81"/>
            <rFont val="Tahoma"/>
            <family val="2"/>
          </rPr>
          <t>Carga horária que este docente Externo irá ministrar nesta disciplina.</t>
        </r>
      </text>
    </comment>
    <comment ref="B2980" authorId="0" shapeId="0" xr:uid="{00000000-0006-0000-0600-0000B6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0" authorId="0" shapeId="0" xr:uid="{00000000-0006-0000-0600-0000B7140000}">
      <text>
        <r>
          <rPr>
            <sz val="9"/>
            <color indexed="81"/>
            <rFont val="Tahoma"/>
            <family val="2"/>
          </rPr>
          <t>Carga horária que este docente UFPE irá ministrar nesta disciplina.</t>
        </r>
      </text>
    </comment>
    <comment ref="J2980" authorId="0" shapeId="0" xr:uid="{00000000-0006-0000-0600-0000B8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0" authorId="0" shapeId="0" xr:uid="{00000000-0006-0000-0600-0000B9140000}">
      <text>
        <r>
          <rPr>
            <sz val="9"/>
            <color indexed="81"/>
            <rFont val="Tahoma"/>
            <family val="2"/>
          </rPr>
          <t>Carga horária que este docente Externo irá ministrar nesta disciplina.</t>
        </r>
      </text>
    </comment>
    <comment ref="B2981" authorId="0" shapeId="0" xr:uid="{00000000-0006-0000-0600-0000BA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1" authorId="0" shapeId="0" xr:uid="{00000000-0006-0000-0600-0000BB140000}">
      <text>
        <r>
          <rPr>
            <sz val="9"/>
            <color indexed="81"/>
            <rFont val="Tahoma"/>
            <family val="2"/>
          </rPr>
          <t>Carga horária que este docente UFPE irá ministrar nesta disciplina.</t>
        </r>
      </text>
    </comment>
    <comment ref="J2981" authorId="0" shapeId="0" xr:uid="{00000000-0006-0000-0600-0000BC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1" authorId="0" shapeId="0" xr:uid="{00000000-0006-0000-0600-0000BD140000}">
      <text>
        <r>
          <rPr>
            <sz val="9"/>
            <color indexed="81"/>
            <rFont val="Tahoma"/>
            <family val="2"/>
          </rPr>
          <t>Carga horária que este docente Externo irá ministrar nesta disciplina.</t>
        </r>
      </text>
    </comment>
    <comment ref="B2982" authorId="0" shapeId="0" xr:uid="{00000000-0006-0000-0600-0000BE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2" authorId="0" shapeId="0" xr:uid="{00000000-0006-0000-0600-0000BF140000}">
      <text>
        <r>
          <rPr>
            <sz val="9"/>
            <color indexed="81"/>
            <rFont val="Tahoma"/>
            <family val="2"/>
          </rPr>
          <t>Carga horária que este docente UFPE irá ministrar nesta disciplina.</t>
        </r>
      </text>
    </comment>
    <comment ref="J2982" authorId="0" shapeId="0" xr:uid="{00000000-0006-0000-0600-0000C0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2" authorId="0" shapeId="0" xr:uid="{00000000-0006-0000-0600-0000C1140000}">
      <text>
        <r>
          <rPr>
            <sz val="9"/>
            <color indexed="81"/>
            <rFont val="Tahoma"/>
            <family val="2"/>
          </rPr>
          <t>Carga horária que este docente Externo irá ministrar nesta disciplina.</t>
        </r>
      </text>
    </comment>
    <comment ref="B2983" authorId="0" shapeId="0" xr:uid="{00000000-0006-0000-0600-0000C2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3" authorId="0" shapeId="0" xr:uid="{00000000-0006-0000-0600-0000C3140000}">
      <text>
        <r>
          <rPr>
            <sz val="9"/>
            <color indexed="81"/>
            <rFont val="Tahoma"/>
            <family val="2"/>
          </rPr>
          <t>Carga horária que este docente UFPE irá ministrar nesta disciplina.</t>
        </r>
      </text>
    </comment>
    <comment ref="J2983" authorId="0" shapeId="0" xr:uid="{00000000-0006-0000-0600-0000C4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3" authorId="0" shapeId="0" xr:uid="{00000000-0006-0000-0600-0000C5140000}">
      <text>
        <r>
          <rPr>
            <sz val="9"/>
            <color indexed="81"/>
            <rFont val="Tahoma"/>
            <family val="2"/>
          </rPr>
          <t>Carga horária que este docente Externo irá ministrar nesta disciplina.</t>
        </r>
      </text>
    </comment>
    <comment ref="B2984" authorId="0" shapeId="0" xr:uid="{00000000-0006-0000-0600-0000C6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4" authorId="0" shapeId="0" xr:uid="{00000000-0006-0000-0600-0000C7140000}">
      <text>
        <r>
          <rPr>
            <sz val="9"/>
            <color indexed="81"/>
            <rFont val="Tahoma"/>
            <family val="2"/>
          </rPr>
          <t>Carga horária que este docente UFPE irá ministrar nesta disciplina.</t>
        </r>
      </text>
    </comment>
    <comment ref="J2984" authorId="0" shapeId="0" xr:uid="{00000000-0006-0000-0600-0000C8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4" authorId="0" shapeId="0" xr:uid="{00000000-0006-0000-0600-0000C9140000}">
      <text>
        <r>
          <rPr>
            <sz val="9"/>
            <color indexed="81"/>
            <rFont val="Tahoma"/>
            <family val="2"/>
          </rPr>
          <t>Carga horária que este docente Externo irá ministrar nesta disciplina.</t>
        </r>
      </text>
    </comment>
    <comment ref="B2985" authorId="0" shapeId="0" xr:uid="{00000000-0006-0000-0600-0000CA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5" authorId="0" shapeId="0" xr:uid="{00000000-0006-0000-0600-0000CB140000}">
      <text>
        <r>
          <rPr>
            <sz val="9"/>
            <color indexed="81"/>
            <rFont val="Tahoma"/>
            <family val="2"/>
          </rPr>
          <t>Carga horária que este docente UFPE irá ministrar nesta disciplina.</t>
        </r>
      </text>
    </comment>
    <comment ref="J2985" authorId="0" shapeId="0" xr:uid="{00000000-0006-0000-0600-0000CC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5" authorId="0" shapeId="0" xr:uid="{00000000-0006-0000-0600-0000CD140000}">
      <text>
        <r>
          <rPr>
            <sz val="9"/>
            <color indexed="81"/>
            <rFont val="Tahoma"/>
            <family val="2"/>
          </rPr>
          <t>Carga horária que este docente Externo irá ministrar nesta disciplina.</t>
        </r>
      </text>
    </comment>
    <comment ref="B2986" authorId="0" shapeId="0" xr:uid="{00000000-0006-0000-0600-0000CE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6" authorId="0" shapeId="0" xr:uid="{00000000-0006-0000-0600-0000CF140000}">
      <text>
        <r>
          <rPr>
            <sz val="9"/>
            <color indexed="81"/>
            <rFont val="Tahoma"/>
            <family val="2"/>
          </rPr>
          <t>Carga horária que este docente UFPE irá ministrar nesta disciplina.</t>
        </r>
      </text>
    </comment>
    <comment ref="J2986" authorId="0" shapeId="0" xr:uid="{00000000-0006-0000-0600-0000D0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6" authorId="0" shapeId="0" xr:uid="{00000000-0006-0000-0600-0000D1140000}">
      <text>
        <r>
          <rPr>
            <sz val="9"/>
            <color indexed="81"/>
            <rFont val="Tahoma"/>
            <family val="2"/>
          </rPr>
          <t>Carga horária que este docente Externo irá ministrar nesta disciplina.</t>
        </r>
      </text>
    </comment>
    <comment ref="B2987" authorId="0" shapeId="0" xr:uid="{00000000-0006-0000-0600-0000D2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2987" authorId="0" shapeId="0" xr:uid="{00000000-0006-0000-0600-0000D3140000}">
      <text>
        <r>
          <rPr>
            <sz val="9"/>
            <color indexed="81"/>
            <rFont val="Tahoma"/>
            <family val="2"/>
          </rPr>
          <t>Carga horária que este docente UFPE irá ministrar nesta disciplina.</t>
        </r>
      </text>
    </comment>
    <comment ref="J2987" authorId="0" shapeId="0" xr:uid="{00000000-0006-0000-0600-0000D4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2987" authorId="0" shapeId="0" xr:uid="{00000000-0006-0000-0600-0000D5140000}">
      <text>
        <r>
          <rPr>
            <sz val="9"/>
            <color indexed="81"/>
            <rFont val="Tahoma"/>
            <family val="2"/>
          </rPr>
          <t>Carga horária que este docente Externo irá ministrar nesta disciplina.</t>
        </r>
      </text>
    </comment>
    <comment ref="F2992" authorId="0" shapeId="0" xr:uid="{00000000-0006-0000-0600-0000D6140000}">
      <text>
        <r>
          <rPr>
            <b/>
            <sz val="9"/>
            <color indexed="81"/>
            <rFont val="Tahoma"/>
            <family val="2"/>
          </rPr>
          <t>A carga horária da disciplina é a soma das cargas horárias de cada docente desta disciplina</t>
        </r>
      </text>
    </comment>
    <comment ref="F2993" authorId="0" shapeId="0" xr:uid="{00000000-0006-0000-0600-0000D7140000}">
      <text>
        <r>
          <rPr>
            <b/>
            <sz val="9"/>
            <color indexed="81"/>
            <rFont val="Tahoma"/>
            <family val="2"/>
          </rPr>
          <t>Crédito = Carga horária / 15</t>
        </r>
      </text>
    </comment>
    <comment ref="C2996" authorId="0" shapeId="0" xr:uid="{00000000-0006-0000-0600-0000D8140000}">
      <text>
        <r>
          <rPr>
            <sz val="9"/>
            <color indexed="81"/>
            <rFont val="Segoe UI"/>
            <family val="2"/>
          </rPr>
          <t>O 1o mês do curso será considerado como sendo o mês de assinatura do convênio.</t>
        </r>
      </text>
    </comment>
    <comment ref="B3002" authorId="0" shapeId="0" xr:uid="{00000000-0006-0000-0600-0000D9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2" authorId="0" shapeId="0" xr:uid="{00000000-0006-0000-0600-0000DA140000}">
      <text>
        <r>
          <rPr>
            <sz val="9"/>
            <color indexed="81"/>
            <rFont val="Tahoma"/>
            <family val="2"/>
          </rPr>
          <t>Carga horária que este docente UFPE irá ministrar nesta disciplina.</t>
        </r>
      </text>
    </comment>
    <comment ref="J3002" authorId="0" shapeId="0" xr:uid="{00000000-0006-0000-0600-0000DB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2" authorId="0" shapeId="0" xr:uid="{00000000-0006-0000-0600-0000DC140000}">
      <text>
        <r>
          <rPr>
            <sz val="9"/>
            <color indexed="81"/>
            <rFont val="Tahoma"/>
            <family val="2"/>
          </rPr>
          <t>Carga horária que este docente Externo irá ministrar nesta disciplina.</t>
        </r>
      </text>
    </comment>
    <comment ref="B3003" authorId="0" shapeId="0" xr:uid="{00000000-0006-0000-0600-0000DD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3" authorId="0" shapeId="0" xr:uid="{00000000-0006-0000-0600-0000DE140000}">
      <text>
        <r>
          <rPr>
            <sz val="9"/>
            <color indexed="81"/>
            <rFont val="Tahoma"/>
            <family val="2"/>
          </rPr>
          <t>Carga horária que este docente UFPE irá ministrar nesta disciplina.</t>
        </r>
      </text>
    </comment>
    <comment ref="J3003" authorId="0" shapeId="0" xr:uid="{00000000-0006-0000-0600-0000DF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3" authorId="0" shapeId="0" xr:uid="{00000000-0006-0000-0600-0000E0140000}">
      <text>
        <r>
          <rPr>
            <sz val="9"/>
            <color indexed="81"/>
            <rFont val="Tahoma"/>
            <family val="2"/>
          </rPr>
          <t>Carga horária que este docente Externo irá ministrar nesta disciplina.</t>
        </r>
      </text>
    </comment>
    <comment ref="B3004" authorId="0" shapeId="0" xr:uid="{00000000-0006-0000-0600-0000E1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4" authorId="0" shapeId="0" xr:uid="{00000000-0006-0000-0600-0000E2140000}">
      <text>
        <r>
          <rPr>
            <sz val="9"/>
            <color indexed="81"/>
            <rFont val="Tahoma"/>
            <family val="2"/>
          </rPr>
          <t>Carga horária que este docente UFPE irá ministrar nesta disciplina.</t>
        </r>
      </text>
    </comment>
    <comment ref="J3004" authorId="0" shapeId="0" xr:uid="{00000000-0006-0000-0600-0000E3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4" authorId="0" shapeId="0" xr:uid="{00000000-0006-0000-0600-0000E4140000}">
      <text>
        <r>
          <rPr>
            <sz val="9"/>
            <color indexed="81"/>
            <rFont val="Tahoma"/>
            <family val="2"/>
          </rPr>
          <t>Carga horária que este docente Externo irá ministrar nesta disciplina.</t>
        </r>
      </text>
    </comment>
    <comment ref="B3005" authorId="0" shapeId="0" xr:uid="{00000000-0006-0000-0600-0000E5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5" authorId="0" shapeId="0" xr:uid="{00000000-0006-0000-0600-0000E6140000}">
      <text>
        <r>
          <rPr>
            <sz val="9"/>
            <color indexed="81"/>
            <rFont val="Tahoma"/>
            <family val="2"/>
          </rPr>
          <t>Carga horária que este docente UFPE irá ministrar nesta disciplina.</t>
        </r>
      </text>
    </comment>
    <comment ref="J3005" authorId="0" shapeId="0" xr:uid="{00000000-0006-0000-0600-0000E7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5" authorId="0" shapeId="0" xr:uid="{00000000-0006-0000-0600-0000E8140000}">
      <text>
        <r>
          <rPr>
            <sz val="9"/>
            <color indexed="81"/>
            <rFont val="Tahoma"/>
            <family val="2"/>
          </rPr>
          <t>Carga horária que este docente Externo irá ministrar nesta disciplina.</t>
        </r>
      </text>
    </comment>
    <comment ref="B3006" authorId="0" shapeId="0" xr:uid="{00000000-0006-0000-0600-0000E9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6" authorId="0" shapeId="0" xr:uid="{00000000-0006-0000-0600-0000EA140000}">
      <text>
        <r>
          <rPr>
            <sz val="9"/>
            <color indexed="81"/>
            <rFont val="Tahoma"/>
            <family val="2"/>
          </rPr>
          <t>Carga horária que este docente UFPE irá ministrar nesta disciplina.</t>
        </r>
      </text>
    </comment>
    <comment ref="J3006" authorId="0" shapeId="0" xr:uid="{00000000-0006-0000-0600-0000EB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6" authorId="0" shapeId="0" xr:uid="{00000000-0006-0000-0600-0000EC140000}">
      <text>
        <r>
          <rPr>
            <sz val="9"/>
            <color indexed="81"/>
            <rFont val="Tahoma"/>
            <family val="2"/>
          </rPr>
          <t>Carga horária que este docente Externo irá ministrar nesta disciplina.</t>
        </r>
      </text>
    </comment>
    <comment ref="B3007" authorId="0" shapeId="0" xr:uid="{00000000-0006-0000-0600-0000ED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7" authorId="0" shapeId="0" xr:uid="{00000000-0006-0000-0600-0000EE140000}">
      <text>
        <r>
          <rPr>
            <sz val="9"/>
            <color indexed="81"/>
            <rFont val="Tahoma"/>
            <family val="2"/>
          </rPr>
          <t>Carga horária que este docente UFPE irá ministrar nesta disciplina.</t>
        </r>
      </text>
    </comment>
    <comment ref="J3007" authorId="0" shapeId="0" xr:uid="{00000000-0006-0000-0600-0000EF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7" authorId="0" shapeId="0" xr:uid="{00000000-0006-0000-0600-0000F0140000}">
      <text>
        <r>
          <rPr>
            <sz val="9"/>
            <color indexed="81"/>
            <rFont val="Tahoma"/>
            <family val="2"/>
          </rPr>
          <t>Carga horária que este docente Externo irá ministrar nesta disciplina.</t>
        </r>
      </text>
    </comment>
    <comment ref="B3008" authorId="0" shapeId="0" xr:uid="{00000000-0006-0000-0600-0000F1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8" authorId="0" shapeId="0" xr:uid="{00000000-0006-0000-0600-0000F2140000}">
      <text>
        <r>
          <rPr>
            <sz val="9"/>
            <color indexed="81"/>
            <rFont val="Tahoma"/>
            <family val="2"/>
          </rPr>
          <t>Carga horária que este docente UFPE irá ministrar nesta disciplina.</t>
        </r>
      </text>
    </comment>
    <comment ref="J3008" authorId="0" shapeId="0" xr:uid="{00000000-0006-0000-0600-0000F3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8" authorId="0" shapeId="0" xr:uid="{00000000-0006-0000-0600-0000F4140000}">
      <text>
        <r>
          <rPr>
            <sz val="9"/>
            <color indexed="81"/>
            <rFont val="Tahoma"/>
            <family val="2"/>
          </rPr>
          <t>Carga horária que este docente Externo irá ministrar nesta disciplina.</t>
        </r>
      </text>
    </comment>
    <comment ref="B3009" authorId="0" shapeId="0" xr:uid="{00000000-0006-0000-0600-0000F5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09" authorId="0" shapeId="0" xr:uid="{00000000-0006-0000-0600-0000F6140000}">
      <text>
        <r>
          <rPr>
            <sz val="9"/>
            <color indexed="81"/>
            <rFont val="Tahoma"/>
            <family val="2"/>
          </rPr>
          <t>Carga horária que este docente UFPE irá ministrar nesta disciplina.</t>
        </r>
      </text>
    </comment>
    <comment ref="J3009" authorId="0" shapeId="0" xr:uid="{00000000-0006-0000-0600-0000F7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09" authorId="0" shapeId="0" xr:uid="{00000000-0006-0000-0600-0000F8140000}">
      <text>
        <r>
          <rPr>
            <sz val="9"/>
            <color indexed="81"/>
            <rFont val="Tahoma"/>
            <family val="2"/>
          </rPr>
          <t>Carga horária que este docente Externo irá ministrar nesta disciplina.</t>
        </r>
      </text>
    </comment>
    <comment ref="B3010" authorId="0" shapeId="0" xr:uid="{00000000-0006-0000-0600-0000F9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10" authorId="0" shapeId="0" xr:uid="{00000000-0006-0000-0600-0000FA140000}">
      <text>
        <r>
          <rPr>
            <sz val="9"/>
            <color indexed="81"/>
            <rFont val="Tahoma"/>
            <family val="2"/>
          </rPr>
          <t>Carga horária que este docente UFPE irá ministrar nesta disciplina.</t>
        </r>
      </text>
    </comment>
    <comment ref="J3010" authorId="0" shapeId="0" xr:uid="{00000000-0006-0000-0600-0000FB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10" authorId="0" shapeId="0" xr:uid="{00000000-0006-0000-0600-0000FC140000}">
      <text>
        <r>
          <rPr>
            <sz val="9"/>
            <color indexed="81"/>
            <rFont val="Tahoma"/>
            <family val="2"/>
          </rPr>
          <t>Carga horária que este docente Externo irá ministrar nesta disciplina.</t>
        </r>
      </text>
    </comment>
    <comment ref="B3011" authorId="0" shapeId="0" xr:uid="{00000000-0006-0000-0600-0000FD140000}">
      <text>
        <r>
          <rPr>
            <sz val="9"/>
            <color indexed="81"/>
            <rFont val="Tahoma"/>
            <family val="2"/>
          </rPr>
          <t>Pressione a seta à direita da célula para escolher um docente UFPE. Se a lista aparecer "vazia", suba até o topo da lista para ver os docentes.
Se quiser apagar, selecione a célula e pressione Delete.</t>
        </r>
      </text>
    </comment>
    <comment ref="G3011" authorId="0" shapeId="0" xr:uid="{00000000-0006-0000-0600-0000FE140000}">
      <text>
        <r>
          <rPr>
            <sz val="9"/>
            <color indexed="81"/>
            <rFont val="Tahoma"/>
            <family val="2"/>
          </rPr>
          <t>Carga horária que este docente UFPE irá ministrar nesta disciplina.</t>
        </r>
      </text>
    </comment>
    <comment ref="J3011" authorId="0" shapeId="0" xr:uid="{00000000-0006-0000-0600-0000FF140000}">
      <text>
        <r>
          <rPr>
            <sz val="9"/>
            <color indexed="81"/>
            <rFont val="Tahoma"/>
            <family val="2"/>
          </rPr>
          <t>Pressione a seta à direita da célula para escolher um docente Externo. Se a lista aparecer "vazia", suba até o topo da lista para ver os docentes.
Se quiser apagar, selecione a célula e pressione Delete.</t>
        </r>
      </text>
    </comment>
    <comment ref="M3011" authorId="0" shapeId="0" xr:uid="{00000000-0006-0000-0600-000000150000}">
      <text>
        <r>
          <rPr>
            <sz val="9"/>
            <color indexed="81"/>
            <rFont val="Tahoma"/>
            <family val="2"/>
          </rPr>
          <t>Carga horária que este docente Externo irá ministrar nesta disciplina.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Juliano</author>
    <author/>
  </authors>
  <commentList>
    <comment ref="A11" authorId="0" shapeId="0" xr:uid="{00000000-0006-0000-0700-000001000000}">
      <text>
        <r>
          <rPr>
            <sz val="10"/>
            <color indexed="81"/>
            <rFont val="Arial"/>
            <family val="2"/>
            <scheme val="major"/>
          </rPr>
          <t>Turma 1</t>
        </r>
      </text>
    </comment>
    <comment ref="E11" authorId="1" shapeId="0" xr:uid="{00000000-0006-0000-0700-000002000000}">
      <text>
        <r>
          <rPr>
            <sz val="10"/>
            <color rgb="FF000000"/>
            <rFont val="Arial"/>
            <family val="2"/>
          </rPr>
          <t>Turma 2</t>
        </r>
      </text>
    </comment>
    <comment ref="I11" authorId="1" shapeId="0" xr:uid="{00000000-0006-0000-0700-000003000000}">
      <text>
        <r>
          <rPr>
            <sz val="10"/>
            <color rgb="FF000000"/>
            <rFont val="Arial"/>
            <family val="2"/>
          </rPr>
          <t>Turma 3</t>
        </r>
      </text>
    </comment>
    <comment ref="A15" authorId="1" shapeId="0" xr:uid="{00000000-0006-0000-0700-000004000000}">
      <text>
        <r>
          <rPr>
            <sz val="10"/>
            <color rgb="FF000000"/>
            <rFont val="Arial"/>
            <family val="2"/>
          </rPr>
          <t>Turma 1</t>
        </r>
      </text>
    </comment>
    <comment ref="E15" authorId="1" shapeId="0" xr:uid="{00000000-0006-0000-0700-000005000000}">
      <text>
        <r>
          <rPr>
            <sz val="10"/>
            <color rgb="FF000000"/>
            <rFont val="Arial"/>
            <family val="2"/>
          </rPr>
          <t>Turma 2</t>
        </r>
      </text>
    </comment>
    <comment ref="I15" authorId="1" shapeId="0" xr:uid="{00000000-0006-0000-0700-000006000000}">
      <text>
        <r>
          <rPr>
            <sz val="10"/>
            <color rgb="FF000000"/>
            <rFont val="Arial"/>
            <family val="2"/>
          </rPr>
          <t>Turma 3</t>
        </r>
      </text>
    </comment>
    <comment ref="A19" authorId="1" shapeId="0" xr:uid="{00000000-0006-0000-0700-000007000000}">
      <text>
        <r>
          <rPr>
            <sz val="10"/>
            <color rgb="FF000000"/>
            <rFont val="Arial"/>
            <family val="2"/>
          </rPr>
          <t>Turma 1</t>
        </r>
      </text>
    </comment>
    <comment ref="E19" authorId="1" shapeId="0" xr:uid="{00000000-0006-0000-0700-000008000000}">
      <text>
        <r>
          <rPr>
            <sz val="10"/>
            <color rgb="FF000000"/>
            <rFont val="Arial"/>
            <family val="2"/>
          </rPr>
          <t>Turma 2</t>
        </r>
      </text>
    </comment>
    <comment ref="I19" authorId="1" shapeId="0" xr:uid="{00000000-0006-0000-0700-000009000000}">
      <text>
        <r>
          <rPr>
            <sz val="10"/>
            <color rgb="FF000000"/>
            <rFont val="Arial"/>
            <family val="2"/>
          </rPr>
          <t>Turma 3</t>
        </r>
      </text>
    </comment>
    <comment ref="A23" authorId="1" shapeId="0" xr:uid="{00000000-0006-0000-0700-00000A000000}">
      <text>
        <r>
          <rPr>
            <sz val="10"/>
            <color rgb="FF000000"/>
            <rFont val="Arial"/>
            <family val="2"/>
          </rPr>
          <t>Turma 1
Período mínimo: 6 meses
Período máximo: 2 anos (incluindo aulas e realização de TCC)</t>
        </r>
      </text>
    </comment>
    <comment ref="E23" authorId="1" shapeId="0" xr:uid="{00000000-0006-0000-0700-00000B000000}">
      <text>
        <r>
          <rPr>
            <sz val="10"/>
            <color rgb="FF000000"/>
            <rFont val="Arial"/>
            <family val="2"/>
          </rPr>
          <t>Turma 2
Período mínimo: 6 meses
Período máximo: 2 anos (incluindo aulas e realização de TCC)</t>
        </r>
      </text>
    </comment>
    <comment ref="I23" authorId="1" shapeId="0" xr:uid="{00000000-0006-0000-0700-00000C000000}">
      <text>
        <r>
          <rPr>
            <sz val="10"/>
            <color rgb="FF000000"/>
            <rFont val="Arial"/>
            <family val="2"/>
          </rPr>
          <t>Turma 3
Período mínimo: 6 meses
Período máximo: 2 anos (incluindo aulas e realização de TCC)</t>
        </r>
      </text>
    </comment>
  </commentList>
</comments>
</file>

<file path=xl/sharedStrings.xml><?xml version="1.0" encoding="utf-8"?>
<sst xmlns="http://schemas.openxmlformats.org/spreadsheetml/2006/main" count="40921" uniqueCount="7540">
  <si>
    <t>Bem-vindo ao Formulário de Projeto de Curso de Especialização</t>
  </si>
  <si>
    <t xml:space="preserve"> </t>
  </si>
  <si>
    <t>Preencha somente os campos desta cor:</t>
  </si>
  <si>
    <r>
      <rPr>
        <b/>
        <u/>
        <sz val="24"/>
        <color rgb="FF000000"/>
        <rFont val="Arial"/>
        <family val="2"/>
      </rPr>
      <t>Não</t>
    </r>
    <r>
      <rPr>
        <sz val="24"/>
        <color rgb="FF000000"/>
        <rFont val="Arial"/>
        <family val="2"/>
      </rPr>
      <t xml:space="preserve"> altere ou apague os campos desta cor:</t>
    </r>
  </si>
  <si>
    <t xml:space="preserve">Dúvidas no preenchimento? Email:
especializacao.propg@ufpe.br
dpgl.propg@upfe.br
</t>
  </si>
  <si>
    <t>Projeto de Curso de Pós-Graduação Lato Sensu (Especialização)
Dúvidas: dpgl.propg@ufpe.br, especializacao.propg@ufpe.br</t>
  </si>
  <si>
    <t>Preencha apenas campos desta cor.</t>
  </si>
  <si>
    <t>Campos desta cor serão preenchidos automaticamente.</t>
  </si>
  <si>
    <t>Turma(s):</t>
  </si>
  <si>
    <t>Observações</t>
  </si>
  <si>
    <t>Pendências</t>
  </si>
  <si>
    <t>Nome do curso:</t>
  </si>
  <si>
    <t>Modalidade:</t>
  </si>
  <si>
    <t>Código e nome da GRANDE Área do Conhecimento:</t>
  </si>
  <si>
    <t>Órgão proponente do curso:</t>
  </si>
  <si>
    <t>Polo de Apoio Presencial (para cursos EaD):</t>
  </si>
  <si>
    <t>Local de realização:</t>
  </si>
  <si>
    <t>Contatos do curso</t>
  </si>
  <si>
    <t>Telefone:</t>
  </si>
  <si>
    <t>Email:</t>
  </si>
  <si>
    <t>Dados do Coordenador</t>
  </si>
  <si>
    <t>Nome completo:</t>
  </si>
  <si>
    <t>Cargo:</t>
  </si>
  <si>
    <t>Maior titulação acadêmica:</t>
  </si>
  <si>
    <t>Regime de trabalho:</t>
  </si>
  <si>
    <t>Dados do Vice-Coordenador</t>
  </si>
  <si>
    <t>Nome completo do Secretário (docente ou técnico UFPE):</t>
  </si>
  <si>
    <t>Nome completo do Secretário (se for externo à UFPE):</t>
  </si>
  <si>
    <t>É servidor da UFPE:</t>
  </si>
  <si>
    <t>Nome completo do Supervisor Administrativo do curso:</t>
  </si>
  <si>
    <t>Público-alvo:</t>
  </si>
  <si>
    <t>Requisitos exigidos para a inscrição:</t>
  </si>
  <si>
    <t>Requisitos exigidos para a seleção:</t>
  </si>
  <si>
    <t>Prova</t>
  </si>
  <si>
    <t xml:space="preserve">Análise de currículo </t>
  </si>
  <si>
    <t>Entrevista</t>
  </si>
  <si>
    <t>Indicação do empregador</t>
  </si>
  <si>
    <t>Outro</t>
  </si>
  <si>
    <t>Requisitos exigidos para a matrícula:</t>
  </si>
  <si>
    <t>Formulário de Matrícula assinado</t>
  </si>
  <si>
    <t>Documento de identificação</t>
  </si>
  <si>
    <t>CPF</t>
  </si>
  <si>
    <t>Diploma ou declaração de conclusão de curso de graduação, reconhecido pelo MEC, indicando a data em que a colação de grau foi realizada.</t>
  </si>
  <si>
    <t>Outro (especificar):</t>
  </si>
  <si>
    <t>Total de vagas regulares (máximo de 66 para presencial):</t>
  </si>
  <si>
    <t>Vagas especiais:</t>
  </si>
  <si>
    <t>Órgão administrador dos recursos financeiros:</t>
  </si>
  <si>
    <t>Curso pago pelo aluno:</t>
  </si>
  <si>
    <t>Curso desenvolvido em parceria:</t>
  </si>
  <si>
    <t>Parceiro X LTDA</t>
  </si>
  <si>
    <t>Haverá entrega de TCC:</t>
  </si>
  <si>
    <t>Sim</t>
  </si>
  <si>
    <t>Aspectos fundamentais que nortearam a criação do curso em termos de inserção no contexto global:</t>
  </si>
  <si>
    <t>Carências a serem supridas na área do Magistério Superior ou formação profissional:</t>
  </si>
  <si>
    <t>Expectativas para inserção dos egressos no mercado de trabalho:</t>
  </si>
  <si>
    <t>Objetivos do Curso</t>
  </si>
  <si>
    <t>Gerais:</t>
  </si>
  <si>
    <t>Específicos:</t>
  </si>
  <si>
    <t>Metodologia do Curso</t>
  </si>
  <si>
    <t>Relacionar os recursos metodológicos a serem empregados no curso:</t>
  </si>
  <si>
    <t>Descrever a forma como se pretende alcançar a integração entre teoria e prática:</t>
  </si>
  <si>
    <t>Critérios e Atividades utilizados para avaliação das disciplinas:</t>
  </si>
  <si>
    <t>Metodologia para cálculo de notas no AVA, para cursos em EaD :</t>
  </si>
  <si>
    <r>
      <t xml:space="preserve">Características do trabalho de conclusão de curso (se houver) </t>
    </r>
    <r>
      <rPr>
        <b/>
        <sz val="11"/>
        <color theme="5" tint="-0.499984740745262"/>
        <rFont val="Arial"/>
        <family val="2"/>
        <scheme val="minor"/>
      </rPr>
      <t>​</t>
    </r>
    <r>
      <rPr>
        <sz val="11"/>
        <color theme="5" tint="-0.499984740745262"/>
        <rFont val="Arial"/>
        <family val="2"/>
        <scheme val="minor"/>
      </rPr>
      <t>(tipo de trabalho)</t>
    </r>
  </si>
  <si>
    <t>Formação de banca examinadora (se houver TCC)</t>
  </si>
  <si>
    <t xml:space="preserve">Atividades complementares (visita técnica, workshops, participação em eventos, entre outras) 
</t>
  </si>
  <si>
    <t>Estratégias que serão desenvolvidas para evitar evasão</t>
  </si>
  <si>
    <t>Incentivo à produção científica</t>
  </si>
  <si>
    <t>Relação dos recursos de apoio disponíveis</t>
  </si>
  <si>
    <t>Instalações físicas (sala de aula, laboratórios, outros)</t>
  </si>
  <si>
    <t>Biblioteca (acervo bibliográfico)</t>
  </si>
  <si>
    <t>Recursos materiais (equipamentos, software, etc)</t>
  </si>
  <si>
    <r>
      <t xml:space="preserve">Tecnologia para curso a distância </t>
    </r>
    <r>
      <rPr>
        <sz val="12"/>
        <color rgb="FF800000"/>
        <rFont val="Trebuchet MS"/>
        <family val="2"/>
      </rPr>
      <t>(plataforma, ferramentas específicas, recursos de multimídia, produção de material de apoio, sessões presenciais, tutoria, monitoria e outras informações relevantes)</t>
    </r>
  </si>
  <si>
    <t>Descrever metodologia de utilização do Ambiente Virtual de Aprendizagem - AVA (cursos em EaD)</t>
  </si>
  <si>
    <t>Ferramentas e recursos do AVA a serem utilizados (chats, fóruns, envio de arquivo, questionários, etc)</t>
  </si>
  <si>
    <t>Descrever as parcerias firmadas com outras instituições, quando houver</t>
  </si>
  <si>
    <t>Equipe de EaD (Todas as pessoas que atuarão):</t>
  </si>
  <si>
    <t>CPF:</t>
  </si>
  <si>
    <t>Função:</t>
  </si>
  <si>
    <t>Pendência</t>
  </si>
  <si>
    <r>
      <t xml:space="preserve">DOCENTES </t>
    </r>
    <r>
      <rPr>
        <b/>
        <u/>
        <sz val="20"/>
        <color rgb="FF3F3F3F"/>
        <rFont val="Arial"/>
        <family val="2"/>
        <scheme val="minor"/>
      </rPr>
      <t>UFPE</t>
    </r>
  </si>
  <si>
    <t>Todos docentes da UFPE que ministrarão disciplinas ou orientarão TCC (ou ambos) devem constar nesta aba.</t>
  </si>
  <si>
    <r>
      <t xml:space="preserve">DOCENTES </t>
    </r>
    <r>
      <rPr>
        <b/>
        <u/>
        <sz val="11"/>
        <color rgb="FF3F3F3F"/>
        <rFont val="Arial"/>
        <family val="2"/>
        <scheme val="minor"/>
      </rPr>
      <t>UFPE</t>
    </r>
    <r>
      <rPr>
        <b/>
        <sz val="11"/>
        <color rgb="FF3F3F3F"/>
        <rFont val="Arial"/>
        <family val="2"/>
        <scheme val="minor"/>
      </rPr>
      <t xml:space="preserve">
Nome completo do docente, sem abreviações.</t>
    </r>
  </si>
  <si>
    <t>Quantidade de orientações
(digite 0 se não há TCC ou o docente não irá orientar)</t>
  </si>
  <si>
    <t>Titulação</t>
  </si>
  <si>
    <t>Carga horária</t>
  </si>
  <si>
    <t>Quantidade de alunos regulares:</t>
  </si>
  <si>
    <t>Quantidade de orientações (se houver TCC):</t>
  </si>
  <si>
    <t>% de docentes com titulação de mestre e doutor (mínimo de 30%):</t>
  </si>
  <si>
    <r>
      <t xml:space="preserve">DOCENTES </t>
    </r>
    <r>
      <rPr>
        <b/>
        <u/>
        <sz val="20"/>
        <color rgb="FF3F3F3F"/>
        <rFont val="Arial"/>
        <family val="2"/>
        <scheme val="minor"/>
      </rPr>
      <t>EXTERNOS</t>
    </r>
  </si>
  <si>
    <t>Todos docentes externos que ministrarão disciplinas ou orientarão TCC (ou ambos) devem constar nesta aba.</t>
  </si>
  <si>
    <r>
      <t xml:space="preserve">DOCENTES </t>
    </r>
    <r>
      <rPr>
        <b/>
        <u/>
        <sz val="11"/>
        <color rgb="FF3F3F3F"/>
        <rFont val="Arial"/>
        <family val="2"/>
        <scheme val="minor"/>
      </rPr>
      <t>EXTERNOS</t>
    </r>
    <r>
      <rPr>
        <b/>
        <sz val="11"/>
        <color rgb="FF3F3F3F"/>
        <rFont val="Arial"/>
        <family val="2"/>
        <scheme val="minor"/>
      </rPr>
      <t xml:space="preserve">
Nome completo do docente, sem abreviações.</t>
    </r>
  </si>
  <si>
    <t>Carga horária TOTAL do curso (mínimo 360 horas):</t>
  </si>
  <si>
    <t>Créditos:</t>
  </si>
  <si>
    <t>Percentual de carga horária dos externos (no máximo 50%):</t>
  </si>
  <si>
    <t>Período das disciplinas na 1a turma</t>
  </si>
  <si>
    <t>meses</t>
  </si>
  <si>
    <t>Período das disciplinas na 2a turma, se houver:</t>
  </si>
  <si>
    <t>Período das disciplinas na 3a turma, se houver:</t>
  </si>
  <si>
    <t>Nome da disciplina:</t>
  </si>
  <si>
    <t>Carga horária da disciplina:</t>
  </si>
  <si>
    <t>Ementa (resumo ou síntese do que trata a disciplina):</t>
  </si>
  <si>
    <t>Bibliografia básica (com até três obras):</t>
  </si>
  <si>
    <t>Início:</t>
  </si>
  <si>
    <r>
      <rPr>
        <sz val="10"/>
        <color rgb="FF000000"/>
        <rFont val="Calibri"/>
        <family val="2"/>
      </rPr>
      <t>°</t>
    </r>
    <r>
      <rPr>
        <sz val="10"/>
        <color rgb="FF000000"/>
        <rFont val="Arial"/>
        <family val="2"/>
      </rPr>
      <t xml:space="preserve"> mês</t>
    </r>
  </si>
  <si>
    <t>Término:</t>
  </si>
  <si>
    <t>Início (2a Turma, se houver):</t>
  </si>
  <si>
    <t>Término (2a Edição, se houver):</t>
  </si>
  <si>
    <t>Início (3a Turma, se houver):</t>
  </si>
  <si>
    <t>Término (3a Edição, se houver):</t>
  </si>
  <si>
    <r>
      <t xml:space="preserve">Docente </t>
    </r>
    <r>
      <rPr>
        <b/>
        <u/>
        <sz val="11"/>
        <color rgb="FF3F3F3F"/>
        <rFont val="Arial"/>
        <family val="2"/>
        <scheme val="minor"/>
      </rPr>
      <t>UFPE</t>
    </r>
    <r>
      <rPr>
        <b/>
        <sz val="11"/>
        <color rgb="FF3F3F3F"/>
        <rFont val="Arial"/>
        <family val="2"/>
        <scheme val="minor"/>
      </rPr>
      <t xml:space="preserve"> 1:</t>
    </r>
  </si>
  <si>
    <t>C.H.:</t>
  </si>
  <si>
    <r>
      <t xml:space="preserve">Docente </t>
    </r>
    <r>
      <rPr>
        <b/>
        <u/>
        <sz val="11"/>
        <color rgb="FF3F3F3F"/>
        <rFont val="Arial"/>
        <family val="2"/>
        <scheme val="minor"/>
      </rPr>
      <t>Externo</t>
    </r>
    <r>
      <rPr>
        <b/>
        <sz val="11"/>
        <color rgb="FF3F3F3F"/>
        <rFont val="Arial"/>
        <family val="2"/>
        <scheme val="minor"/>
      </rPr>
      <t xml:space="preserve"> 1:</t>
    </r>
  </si>
  <si>
    <r>
      <t xml:space="preserve">Docente </t>
    </r>
    <r>
      <rPr>
        <b/>
        <u/>
        <sz val="11"/>
        <color rgb="FF3F3F3F"/>
        <rFont val="Arial"/>
        <family val="2"/>
        <scheme val="minor"/>
      </rPr>
      <t>UFPE</t>
    </r>
    <r>
      <rPr>
        <b/>
        <sz val="11"/>
        <color rgb="FF3F3F3F"/>
        <rFont val="Arial"/>
        <family val="2"/>
        <scheme val="minor"/>
      </rPr>
      <t xml:space="preserve"> 2:</t>
    </r>
  </si>
  <si>
    <r>
      <t xml:space="preserve">Docente </t>
    </r>
    <r>
      <rPr>
        <b/>
        <u/>
        <sz val="11"/>
        <color rgb="FF3F3F3F"/>
        <rFont val="Arial"/>
        <family val="2"/>
        <scheme val="minor"/>
      </rPr>
      <t>Externo</t>
    </r>
    <r>
      <rPr>
        <b/>
        <sz val="11"/>
        <color rgb="FF3F3F3F"/>
        <rFont val="Arial"/>
        <family val="2"/>
        <scheme val="minor"/>
      </rPr>
      <t xml:space="preserve"> 2:</t>
    </r>
  </si>
  <si>
    <r>
      <t xml:space="preserve">Docente </t>
    </r>
    <r>
      <rPr>
        <b/>
        <u/>
        <sz val="11"/>
        <color rgb="FF3F3F3F"/>
        <rFont val="Arial"/>
        <family val="2"/>
        <scheme val="minor"/>
      </rPr>
      <t>UFPE</t>
    </r>
    <r>
      <rPr>
        <b/>
        <sz val="11"/>
        <color rgb="FF3F3F3F"/>
        <rFont val="Arial"/>
        <family val="2"/>
        <scheme val="minor"/>
      </rPr>
      <t xml:space="preserve"> 3:</t>
    </r>
  </si>
  <si>
    <r>
      <t xml:space="preserve">Docente </t>
    </r>
    <r>
      <rPr>
        <b/>
        <u/>
        <sz val="11"/>
        <color rgb="FF3F3F3F"/>
        <rFont val="Arial"/>
        <family val="2"/>
        <scheme val="minor"/>
      </rPr>
      <t>Externo</t>
    </r>
    <r>
      <rPr>
        <b/>
        <sz val="11"/>
        <color rgb="FF3F3F3F"/>
        <rFont val="Arial"/>
        <family val="2"/>
        <scheme val="minor"/>
      </rPr>
      <t xml:space="preserve"> 3:</t>
    </r>
  </si>
  <si>
    <r>
      <t xml:space="preserve">Docente </t>
    </r>
    <r>
      <rPr>
        <b/>
        <u/>
        <sz val="11"/>
        <color rgb="FF3F3F3F"/>
        <rFont val="Arial"/>
        <family val="2"/>
        <scheme val="minor"/>
      </rPr>
      <t>UFPE</t>
    </r>
    <r>
      <rPr>
        <b/>
        <sz val="11"/>
        <color rgb="FF3F3F3F"/>
        <rFont val="Arial"/>
        <family val="2"/>
        <scheme val="minor"/>
      </rPr>
      <t xml:space="preserve"> 4:</t>
    </r>
  </si>
  <si>
    <r>
      <t xml:space="preserve">Docente </t>
    </r>
    <r>
      <rPr>
        <b/>
        <u/>
        <sz val="11"/>
        <color rgb="FF3F3F3F"/>
        <rFont val="Arial"/>
        <family val="2"/>
        <scheme val="minor"/>
      </rPr>
      <t>Externo</t>
    </r>
    <r>
      <rPr>
        <b/>
        <sz val="11"/>
        <color rgb="FF3F3F3F"/>
        <rFont val="Arial"/>
        <family val="2"/>
        <scheme val="minor"/>
      </rPr>
      <t xml:space="preserve"> 4:</t>
    </r>
  </si>
  <si>
    <r>
      <t xml:space="preserve">Docente </t>
    </r>
    <r>
      <rPr>
        <b/>
        <u/>
        <sz val="11"/>
        <color rgb="FF3F3F3F"/>
        <rFont val="Arial"/>
        <family val="2"/>
        <scheme val="minor"/>
      </rPr>
      <t>UFPE</t>
    </r>
    <r>
      <rPr>
        <b/>
        <sz val="11"/>
        <color rgb="FF3F3F3F"/>
        <rFont val="Arial"/>
        <family val="2"/>
        <scheme val="minor"/>
      </rPr>
      <t xml:space="preserve"> 5:</t>
    </r>
  </si>
  <si>
    <r>
      <t xml:space="preserve">Docente </t>
    </r>
    <r>
      <rPr>
        <b/>
        <u/>
        <sz val="11"/>
        <color rgb="FF3F3F3F"/>
        <rFont val="Arial"/>
        <family val="2"/>
        <scheme val="minor"/>
      </rPr>
      <t>Externo</t>
    </r>
    <r>
      <rPr>
        <b/>
        <sz val="11"/>
        <color rgb="FF3F3F3F"/>
        <rFont val="Arial"/>
        <family val="2"/>
        <scheme val="minor"/>
      </rPr>
      <t xml:space="preserve"> 5:</t>
    </r>
  </si>
  <si>
    <r>
      <t xml:space="preserve">Docente </t>
    </r>
    <r>
      <rPr>
        <b/>
        <u/>
        <sz val="11"/>
        <color rgb="FF3F3F3F"/>
        <rFont val="Arial"/>
        <family val="2"/>
        <scheme val="minor"/>
      </rPr>
      <t>UFPE</t>
    </r>
    <r>
      <rPr>
        <b/>
        <sz val="11"/>
        <color rgb="FF3F3F3F"/>
        <rFont val="Arial"/>
        <family val="2"/>
        <scheme val="minor"/>
      </rPr>
      <t xml:space="preserve"> 6:</t>
    </r>
  </si>
  <si>
    <r>
      <t xml:space="preserve">Docente </t>
    </r>
    <r>
      <rPr>
        <b/>
        <u/>
        <sz val="11"/>
        <color rgb="FF3F3F3F"/>
        <rFont val="Arial"/>
        <family val="2"/>
        <scheme val="minor"/>
      </rPr>
      <t>Externo</t>
    </r>
    <r>
      <rPr>
        <b/>
        <sz val="11"/>
        <color rgb="FF3F3F3F"/>
        <rFont val="Arial"/>
        <family val="2"/>
        <scheme val="minor"/>
      </rPr>
      <t xml:space="preserve"> 6:</t>
    </r>
  </si>
  <si>
    <r>
      <t xml:space="preserve">Docente </t>
    </r>
    <r>
      <rPr>
        <b/>
        <u/>
        <sz val="11"/>
        <color rgb="FF3F3F3F"/>
        <rFont val="Arial"/>
        <family val="2"/>
        <scheme val="minor"/>
      </rPr>
      <t>UFPE</t>
    </r>
    <r>
      <rPr>
        <b/>
        <sz val="11"/>
        <color rgb="FF3F3F3F"/>
        <rFont val="Arial"/>
        <family val="2"/>
        <scheme val="minor"/>
      </rPr>
      <t xml:space="preserve"> 7:</t>
    </r>
  </si>
  <si>
    <r>
      <t xml:space="preserve">Docente </t>
    </r>
    <r>
      <rPr>
        <b/>
        <u/>
        <sz val="11"/>
        <color rgb="FF3F3F3F"/>
        <rFont val="Arial"/>
        <family val="2"/>
        <scheme val="minor"/>
      </rPr>
      <t>Externo</t>
    </r>
    <r>
      <rPr>
        <b/>
        <sz val="11"/>
        <color rgb="FF3F3F3F"/>
        <rFont val="Arial"/>
        <family val="2"/>
        <scheme val="minor"/>
      </rPr>
      <t xml:space="preserve"> 7:</t>
    </r>
  </si>
  <si>
    <r>
      <t xml:space="preserve">Docente </t>
    </r>
    <r>
      <rPr>
        <b/>
        <u/>
        <sz val="11"/>
        <color rgb="FF3F3F3F"/>
        <rFont val="Arial"/>
        <family val="2"/>
        <scheme val="minor"/>
      </rPr>
      <t>UFPE</t>
    </r>
    <r>
      <rPr>
        <b/>
        <sz val="11"/>
        <color rgb="FF3F3F3F"/>
        <rFont val="Arial"/>
        <family val="2"/>
        <scheme val="minor"/>
      </rPr>
      <t xml:space="preserve"> 8:</t>
    </r>
  </si>
  <si>
    <r>
      <t xml:space="preserve">Docente </t>
    </r>
    <r>
      <rPr>
        <b/>
        <u/>
        <sz val="11"/>
        <color rgb="FF3F3F3F"/>
        <rFont val="Arial"/>
        <family val="2"/>
        <scheme val="minor"/>
      </rPr>
      <t>Externo</t>
    </r>
    <r>
      <rPr>
        <b/>
        <sz val="11"/>
        <color rgb="FF3F3F3F"/>
        <rFont val="Arial"/>
        <family val="2"/>
        <scheme val="minor"/>
      </rPr>
      <t xml:space="preserve"> 8:</t>
    </r>
  </si>
  <si>
    <r>
      <t xml:space="preserve">Docente </t>
    </r>
    <r>
      <rPr>
        <b/>
        <u/>
        <sz val="11"/>
        <color rgb="FF3F3F3F"/>
        <rFont val="Arial"/>
        <family val="2"/>
        <scheme val="minor"/>
      </rPr>
      <t>UFPE</t>
    </r>
    <r>
      <rPr>
        <b/>
        <sz val="11"/>
        <color rgb="FF3F3F3F"/>
        <rFont val="Arial"/>
        <family val="2"/>
        <scheme val="minor"/>
      </rPr>
      <t xml:space="preserve"> 9:</t>
    </r>
  </si>
  <si>
    <r>
      <t xml:space="preserve">Docente </t>
    </r>
    <r>
      <rPr>
        <b/>
        <u/>
        <sz val="11"/>
        <color rgb="FF3F3F3F"/>
        <rFont val="Arial"/>
        <family val="2"/>
        <scheme val="minor"/>
      </rPr>
      <t>Externo</t>
    </r>
    <r>
      <rPr>
        <b/>
        <sz val="11"/>
        <color rgb="FF3F3F3F"/>
        <rFont val="Arial"/>
        <family val="2"/>
        <scheme val="minor"/>
      </rPr>
      <t xml:space="preserve"> 9:</t>
    </r>
  </si>
  <si>
    <r>
      <t xml:space="preserve">Docente </t>
    </r>
    <r>
      <rPr>
        <b/>
        <u/>
        <sz val="11"/>
        <color rgb="FF3F3F3F"/>
        <rFont val="Arial"/>
        <family val="2"/>
        <scheme val="minor"/>
      </rPr>
      <t>UFPE</t>
    </r>
    <r>
      <rPr>
        <b/>
        <sz val="11"/>
        <color rgb="FF3F3F3F"/>
        <rFont val="Arial"/>
        <family val="2"/>
        <scheme val="minor"/>
      </rPr>
      <t xml:space="preserve"> 10:</t>
    </r>
  </si>
  <si>
    <r>
      <t xml:space="preserve">Docente </t>
    </r>
    <r>
      <rPr>
        <b/>
        <u/>
        <sz val="11"/>
        <color rgb="FF3F3F3F"/>
        <rFont val="Arial"/>
        <family val="2"/>
        <scheme val="minor"/>
      </rPr>
      <t>Externo</t>
    </r>
    <r>
      <rPr>
        <b/>
        <sz val="11"/>
        <color rgb="FF3F3F3F"/>
        <rFont val="Arial"/>
        <family val="2"/>
        <scheme val="minor"/>
      </rPr>
      <t xml:space="preserve"> 10:</t>
    </r>
  </si>
  <si>
    <t>Calendário</t>
  </si>
  <si>
    <t>1a Turma</t>
  </si>
  <si>
    <t>2a Turma (se houver)</t>
  </si>
  <si>
    <t>3a Turma (se houver)</t>
  </si>
  <si>
    <t>Inscrição</t>
  </si>
  <si>
    <t>Seleção</t>
  </si>
  <si>
    <t>Matrícula</t>
  </si>
  <si>
    <t>Início</t>
  </si>
  <si>
    <t>Término</t>
  </si>
  <si>
    <t>Período de aulas e TCC (se houver)</t>
  </si>
  <si>
    <t>° mês</t>
  </si>
  <si>
    <t>Haverá TCC?</t>
  </si>
  <si>
    <t>Período total da 1a turma</t>
  </si>
  <si>
    <t>Período total da 2a turma, se houver</t>
  </si>
  <si>
    <t>Período total da 3a turma, se houver</t>
  </si>
  <si>
    <t>Total de vagas regulares no presencial é menor que 66?</t>
  </si>
  <si>
    <t>Quantidade de orientação é igual ao número de vagas regulares?</t>
  </si>
  <si>
    <t>O percentual de docentes com título de mestre ou doutor é superior a 30%?</t>
  </si>
  <si>
    <t>A carga horária tem mais de 360 horas?</t>
  </si>
  <si>
    <t>O corpo docente é composto apenas de docentes internos?</t>
  </si>
  <si>
    <t>A 1a Edição tem duração correta (entre 6 meses e 2 anos)?</t>
  </si>
  <si>
    <t>A 2a Edição tem duração correta (entre 6 meses e 2 anos)?</t>
  </si>
  <si>
    <t>A 3a Edição tem duração correta (entre 6 meses e 2 anos)?</t>
  </si>
  <si>
    <t>Quantidade de disciplinas</t>
  </si>
  <si>
    <t>Total de professores(as)</t>
  </si>
  <si>
    <t>Total de doutores(as)</t>
  </si>
  <si>
    <t>Total de mestres</t>
  </si>
  <si>
    <t>Total de especialistas</t>
  </si>
  <si>
    <t>Total de graduados</t>
  </si>
  <si>
    <t>Total com ensino médio</t>
  </si>
  <si>
    <t>Total de professores UFPE</t>
  </si>
  <si>
    <t>Total de professores externos</t>
  </si>
  <si>
    <t>Total de doutores(as) externos</t>
  </si>
  <si>
    <t>Total de mestres externos</t>
  </si>
  <si>
    <t>Total de especialistas externos</t>
  </si>
  <si>
    <t>Total de graduados externos</t>
  </si>
  <si>
    <t>Total com ensino médio externo</t>
  </si>
  <si>
    <t>[NÃO PREENCHER] Planilha de Controle da PROPG</t>
  </si>
  <si>
    <t>Modalidade</t>
  </si>
  <si>
    <t>Titulação Coordenador</t>
  </si>
  <si>
    <t>Regime de Trabalho do Coordenador</t>
  </si>
  <si>
    <t>Sim / Não</t>
  </si>
  <si>
    <t>UFPE ou Externo</t>
  </si>
  <si>
    <t>Presencial</t>
  </si>
  <si>
    <t>Mestre</t>
  </si>
  <si>
    <t>Dedicação Exclusiva</t>
  </si>
  <si>
    <t>UFPE</t>
  </si>
  <si>
    <t>EaD</t>
  </si>
  <si>
    <t>Doutor(a)</t>
  </si>
  <si>
    <t>40 horas</t>
  </si>
  <si>
    <t>Não</t>
  </si>
  <si>
    <t>Externo</t>
  </si>
  <si>
    <t>20 horas</t>
  </si>
  <si>
    <t>Situação</t>
  </si>
  <si>
    <t>Para a inscrição</t>
  </si>
  <si>
    <t>Órgão administrador de Recursos Financeiros</t>
  </si>
  <si>
    <t>Parceria</t>
  </si>
  <si>
    <t>Titulação Docente</t>
  </si>
  <si>
    <t>OK</t>
  </si>
  <si>
    <t>FADE</t>
  </si>
  <si>
    <t>DOUTORADO</t>
  </si>
  <si>
    <t>A providenciar</t>
  </si>
  <si>
    <t>Análise de currículo</t>
  </si>
  <si>
    <t>Outros (especificar):</t>
  </si>
  <si>
    <t>Sim (especificar):</t>
  </si>
  <si>
    <t>MESTRADO</t>
  </si>
  <si>
    <t>Não se aplica</t>
  </si>
  <si>
    <t>ESPECIALIZAÇÃO</t>
  </si>
  <si>
    <t>ENSINO SUPERIOR</t>
  </si>
  <si>
    <t>ENSINO MÉDIO</t>
  </si>
  <si>
    <t>Para o calendário</t>
  </si>
  <si>
    <t>Para o pré-calendário</t>
  </si>
  <si>
    <t>1 mês antes das aulas</t>
  </si>
  <si>
    <t>2 meses antes das aulas</t>
  </si>
  <si>
    <t>3 meses antes das aulas</t>
  </si>
  <si>
    <t>4 meses antes das aulas</t>
  </si>
  <si>
    <t>5 meses antes das aulas</t>
  </si>
  <si>
    <t>6 meses antes das aulas</t>
  </si>
  <si>
    <t>7 meses antes das aulas</t>
  </si>
  <si>
    <t>8 meses antes das aulas</t>
  </si>
  <si>
    <t>9 meses antes das aulas</t>
  </si>
  <si>
    <t>10 meses antes das aulas</t>
  </si>
  <si>
    <t>11 meses antes das aulas</t>
  </si>
  <si>
    <t>12 meses antes das aulas</t>
  </si>
  <si>
    <t>NOME</t>
  </si>
  <si>
    <t>CARGO</t>
  </si>
  <si>
    <t>RT</t>
  </si>
  <si>
    <t>TITULACAO</t>
  </si>
  <si>
    <t>ABEL GUILHERMINO DA SILVA FILHO</t>
  </si>
  <si>
    <t>ASSOCIADO</t>
  </si>
  <si>
    <t>DE</t>
  </si>
  <si>
    <t>ABEL VIEIRA NETO</t>
  </si>
  <si>
    <t>ABRAAO DAVID COSTA DO NASCIMENTO</t>
  </si>
  <si>
    <t>ADJUNTO</t>
  </si>
  <si>
    <t>ADALGISA LEAO FERREIRA</t>
  </si>
  <si>
    <t>MAGISTÉRIO 3º SUBST.</t>
  </si>
  <si>
    <t>ADELIA KARLA FALCAO SOARES</t>
  </si>
  <si>
    <t>ESPECIALIZACAO</t>
  </si>
  <si>
    <t>ADELSON ANTONIO DA SILVA SANTOS</t>
  </si>
  <si>
    <t>ADEMIR DE JESUS AMARAL</t>
  </si>
  <si>
    <t>ADENILTON JOSE DA SILVA</t>
  </si>
  <si>
    <t>ADJUNTO-A</t>
  </si>
  <si>
    <t>ADIEL TEIXEIRA DE ALMEIDA</t>
  </si>
  <si>
    <t>TITULAR</t>
  </si>
  <si>
    <t>ADIEL TEIXEIRA DE ALMEIDA FILHO</t>
  </si>
  <si>
    <t>ADILSON AQUINO SILVEIRA JUNIOR</t>
  </si>
  <si>
    <t>ADMA SOARES DE MOURA</t>
  </si>
  <si>
    <t>ADMILSON DA PENHA PACHECO</t>
  </si>
  <si>
    <t>ADRIANA DE OLIVEIRA CAMARGO GOMES</t>
  </si>
  <si>
    <t>ADRIANA DI DONATO CHAVES</t>
  </si>
  <si>
    <t>ADRIANA FALANGOLA BENJAMIN BEZERRA</t>
  </si>
  <si>
    <t>ADRIANA FERRAZ DE VASCONCELOS</t>
  </si>
  <si>
    <t>ADRIANA FONTES</t>
  </si>
  <si>
    <t>ADRIANA FREIRE DE OLIVEIRA</t>
  </si>
  <si>
    <t>ADRIANA LETICIA TORRES DA ROSA</t>
  </si>
  <si>
    <t>PROF. ENS BASICO TEC</t>
  </si>
  <si>
    <t>ADRIANA LOPES FERREIRA</t>
  </si>
  <si>
    <t>ADRIANA MARIA ANDRADE DE SANTANA</t>
  </si>
  <si>
    <t>ADRIANA MARIA DA SILVA TELLES</t>
  </si>
  <si>
    <t>ADRIANA MARIA PAULO DA SILVA</t>
  </si>
  <si>
    <t>ADRIANA PAULA DE ANDRADE DA COSTA E SILVA</t>
  </si>
  <si>
    <t>ADRIANA REIS ALBUQUERQUE DE MENEZES</t>
  </si>
  <si>
    <t>MAGISTÉRIO 3º TEMP</t>
  </si>
  <si>
    <t>ADRIANE PEREIRA WANDENESS</t>
  </si>
  <si>
    <t>ADRIANO AUGUSTO DE MORAES SARMENTO</t>
  </si>
  <si>
    <t>ADRIANO BENTO SANTOS</t>
  </si>
  <si>
    <t>ADRIANO DAYVSON MARQUES FERREIRA</t>
  </si>
  <si>
    <t>ASSISTENTE</t>
  </si>
  <si>
    <t>ADRIANO LORENA INACIO DE OLIVEIRA</t>
  </si>
  <si>
    <t>ADRIANO OLIVEIRA DOS SANTOS</t>
  </si>
  <si>
    <t>ADRIANO RAMOS COELHO</t>
  </si>
  <si>
    <t>GRADUACAO</t>
  </si>
  <si>
    <t>ADRIEN JOAN SYLVAIN DURAND PETITEVILLE</t>
  </si>
  <si>
    <t>ADSON BESERRA DA SILVA</t>
  </si>
  <si>
    <t>ASSISTENTE-A</t>
  </si>
  <si>
    <t>AFONSO HENRIQUE SOBREIRA DE OLIVEIRA</t>
  </si>
  <si>
    <t>AGOSTINHO DE SOUSA MACHADO JUNIOR</t>
  </si>
  <si>
    <t>AIDA MARIA MONTEIRO SILVA</t>
  </si>
  <si>
    <t>AIRTON TEMISTOCLES GONCALVES DE CASTRO</t>
  </si>
  <si>
    <t>ALAMO BANDEIRA MIGUEL</t>
  </si>
  <si>
    <t>ALANA ELZA FONTES DA GAMA</t>
  </si>
  <si>
    <t>ALANE ALVES SILVA</t>
  </si>
  <si>
    <t>ALBA VALERIA AZEVEDO SANTOS</t>
  </si>
  <si>
    <t>ALBANITA GOMES DA COSTA DE CEBALLOS</t>
  </si>
  <si>
    <t>ALBERTINA FLAVIA DE AMORIM</t>
  </si>
  <si>
    <t>VISITANTE</t>
  </si>
  <si>
    <t>ALBERTO GALVAO DE MOURA FILHO</t>
  </si>
  <si>
    <t>ALBERTO NICODEMUS GOMES LOPES</t>
  </si>
  <si>
    <t>ALCIDES DA SILVA DINIZ</t>
  </si>
  <si>
    <t>ALCINA MAGNOLIA DA SILVA FRANCA</t>
  </si>
  <si>
    <t>ALCINDO JOSE DE SA</t>
  </si>
  <si>
    <t>ALCIONE MELO TRINDADE DO NASCIMENTO</t>
  </si>
  <si>
    <t>ALCIVAM PAULO DE OLIVEIRA</t>
  </si>
  <si>
    <t>ALDA VERONICA SOUZA LIVERA</t>
  </si>
  <si>
    <t>ALDEMIR CIRILO DA SILVA</t>
  </si>
  <si>
    <t>ALDICEIA LUIZ DE MOURA</t>
  </si>
  <si>
    <t>ALDO JOSE RODRIGUES DE LIMA</t>
  </si>
  <si>
    <t>ALDO WILLIAM MEDINA GARAY</t>
  </si>
  <si>
    <t>ALESSANDRA DE ALBUQUERQUE TAVARES CARVALHO</t>
  </si>
  <si>
    <t>ALESSANDRA PRAZERES CEZARIO</t>
  </si>
  <si>
    <t>ALESSANDRA RAMOS CASTANHA</t>
  </si>
  <si>
    <t>ALESSANDRO AUGUSTO DE SOUZA VASCONCELOS</t>
  </si>
  <si>
    <t>ALESSANDRO HENRIQUE DA SILVA SANTOS</t>
  </si>
  <si>
    <t>ALESSANDRO ROMARIO ECHEVARRIA ANTUNES</t>
  </si>
  <si>
    <t>ALEX COSTA DA SILVA</t>
  </si>
  <si>
    <t>ALEX DIAS RAMOS</t>
  </si>
  <si>
    <t>ALEX FERREIRA MOREIRA</t>
  </si>
  <si>
    <t>ALEX GIULIANO VAILATI</t>
  </si>
  <si>
    <t>ALEX MAURICIO ARAUJO</t>
  </si>
  <si>
    <t>ALEX SANDRO GOMES</t>
  </si>
  <si>
    <t>ALEX SANDRO ROLLAND DE SOUZA</t>
  </si>
  <si>
    <t>ALEXANDER BARROS LIMA</t>
  </si>
  <si>
    <t>ALEXANDER WILLIAN AZEVEDO</t>
  </si>
  <si>
    <t>ALEXANDRE ALVES RODRIGUES</t>
  </si>
  <si>
    <t>ALEXANDRE BATISTA LOPES DO NASCIMENTO</t>
  </si>
  <si>
    <t>ALEXANDRE BRAZ DE MACEDO</t>
  </si>
  <si>
    <t>ALEXANDRE CABRAL MOTA</t>
  </si>
  <si>
    <t>ALEXANDRE CARLOS ARAUJO DA COSTA</t>
  </si>
  <si>
    <t>ALEXANDRE CESAR BATISTA DA SILVA</t>
  </si>
  <si>
    <t>ALEXANDRE CESAR VIEIRA DE SALES</t>
  </si>
  <si>
    <t>AUXILIAR</t>
  </si>
  <si>
    <t>ALEXANDRE DE ANDRADE</t>
  </si>
  <si>
    <t>ALEXANDRE FREIRE PIMENTEL</t>
  </si>
  <si>
    <t>ALEXANDRE JOSE DA SILVA GOES</t>
  </si>
  <si>
    <t>ALEXANDRE JOSE HENRIQUE DE OLIVEIRA LUNA</t>
  </si>
  <si>
    <t>ALEXANDRE MARCOS LINS DE VASCONCELOS</t>
  </si>
  <si>
    <t>ALEXANDRE OLIVEIRA DE ALMEIDA</t>
  </si>
  <si>
    <t>ALEXANDRE OLIVEIRA GOMES</t>
  </si>
  <si>
    <t>ALEXANDRE RAMALHO ALBERTI</t>
  </si>
  <si>
    <t>ALEXANDRE REIS MACHADO</t>
  </si>
  <si>
    <t>ALEXANDRE RICALDE RODRIGUES</t>
  </si>
  <si>
    <t>ALEXANDRE RONALDO DA MAIA DE FARIAS</t>
  </si>
  <si>
    <t>ALEXANDRE SIMAO DE FREITAS</t>
  </si>
  <si>
    <t>ALEXANDRE SOARES RAMOS</t>
  </si>
  <si>
    <t>ALEXANDRE STAMFORD DA SILVA</t>
  </si>
  <si>
    <t>ALEXANDRE VIANA ARAUJO</t>
  </si>
  <si>
    <t>ALEXANDRINA SALDANHA SOBREIRA DE MOURA</t>
  </si>
  <si>
    <t>ALEXANDRO SILVA DE JESUS</t>
  </si>
  <si>
    <t>ALEXCIANE PRISCILA DA SILVA</t>
  </si>
  <si>
    <t>ALEXSANDRA GOMES DE LIMA</t>
  </si>
  <si>
    <t>ALEXSANDRE BEZERRA CAVALCANTE</t>
  </si>
  <si>
    <t>ALEXSANDRO DA SILVA</t>
  </si>
  <si>
    <t>ALEXSANDRO DOS SANTOS MACHADO</t>
  </si>
  <si>
    <t>ALEXSANDRO MEDEIROS DO NASCIMENTO</t>
  </si>
  <si>
    <t>ALFREDO ADOLFO CORDIVIOLA</t>
  </si>
  <si>
    <t>ALFREDO CARLOS GONZAGA FALCAO JUNIOR</t>
  </si>
  <si>
    <t>ALFREDO DE AQUINO GASPAR JUNIOR</t>
  </si>
  <si>
    <t>ALFREDO DE OLIVEIRA MORAES</t>
  </si>
  <si>
    <t>ALFREDO EURICO VIZEU PEREIRA JUNIOR</t>
  </si>
  <si>
    <t>ALFREDO MACEDO GOMES</t>
  </si>
  <si>
    <t>ALFREDO MATOS MOURA JUNIOR</t>
  </si>
  <si>
    <t>ALFREDO MAYALL SIMAS</t>
  </si>
  <si>
    <t>ALFREDO RIBEIRO NETO</t>
  </si>
  <si>
    <t>ALICE KELLY BARREIRA</t>
  </si>
  <si>
    <t>ALICE MIRIAM HAPP BOTLER</t>
  </si>
  <si>
    <t>ALICE VALENCA ARAUJO</t>
  </si>
  <si>
    <t>ALINA GALVAO SPINILLO</t>
  </si>
  <si>
    <t>ALINE BARBOSA TSUYUGUCHI</t>
  </si>
  <si>
    <t>ALINE FABIA GUERRA DE MORAES</t>
  </si>
  <si>
    <t>ALINE MENDES LACERDA</t>
  </si>
  <si>
    <t>ALISSON DOS SANTOS ALMEIDA</t>
  </si>
  <si>
    <t>ALISSON RODRIGO DA SILVA OLIVEIRA</t>
  </si>
  <si>
    <t>ALLAN DELMIRO BARROS</t>
  </si>
  <si>
    <t>ALLENE CARVALHO LAGE</t>
  </si>
  <si>
    <t>ALMANY COSTA SANTOS</t>
  </si>
  <si>
    <t>ALMERINDA MARIA DO REGO SILVA</t>
  </si>
  <si>
    <t>ALMIR GONCALVES WANDERLEY</t>
  </si>
  <si>
    <t>ALOISIA PIMENTEL BARROS</t>
  </si>
  <si>
    <t>ALUIZIO FAUSTO RIBEIRO ARAUJO</t>
  </si>
  <si>
    <t>ALVARO ANTONIO BANDEIRA FERRAZ</t>
  </si>
  <si>
    <t>ALVARO BARRANTES HIDALGO</t>
  </si>
  <si>
    <t>ALVARO PEREIRA DE ANDRADE</t>
  </si>
  <si>
    <t>ALYSON JOSE ALVES CARVALHO</t>
  </si>
  <si>
    <t>AMADEU SA DE CAMPOS FILHO</t>
  </si>
  <si>
    <t>AMANDA CARVALHO DE OLIVEIRA</t>
  </si>
  <si>
    <t>AMANDA DE FIGUEIROA SILVA</t>
  </si>
  <si>
    <t>AMANDA KATARINE CORREIA PAES BARRETO</t>
  </si>
  <si>
    <t>AMANDA MANSUR CUSTODIO NOGUEIRA</t>
  </si>
  <si>
    <t>AMANDA MARIA DE JESUS</t>
  </si>
  <si>
    <t>AMANDA PRISCILA DE SANTANA CABRAL SILVA</t>
  </si>
  <si>
    <t>AMANDA SOARES DE VASCONCELOS</t>
  </si>
  <si>
    <t>AMANDA TABOSA PEREIRA DA SILVA</t>
  </si>
  <si>
    <t>AMANDA TAVARES XAVIER</t>
  </si>
  <si>
    <t>AMANDA WANDERLEY LOPES GARCIA GONZAGA</t>
  </si>
  <si>
    <t>AMARO CLEMENTINO PESSOA</t>
  </si>
  <si>
    <t>AMAURY CANTILINO DA SILVA JUNIOR</t>
  </si>
  <si>
    <t>AMILCAR ALMEIDA BEZERRA</t>
  </si>
  <si>
    <t>AMILTON JOSE VIEIRA DE ARRUDA</t>
  </si>
  <si>
    <t>ANA AUGUSTA DE ANDRADE CORDEIRO</t>
  </si>
  <si>
    <t>ANA BEATRIZ GOMES PIMENTA DE CARVALHO</t>
  </si>
  <si>
    <t>ANA BEATRIZ NUNES DA SILVA</t>
  </si>
  <si>
    <t>ANA BEATRIZ SOTERO SIQUEIRA</t>
  </si>
  <si>
    <t>ANA CARLA BERENGUER GONCALVES BEZERRA</t>
  </si>
  <si>
    <t>ANA CAROLINA BARBOSA PORDEUS</t>
  </si>
  <si>
    <t>ANA CAROLINA DE MORAES ANDRADE BARBOSA</t>
  </si>
  <si>
    <t>ANA CAROLINA DE SOUZA PIERETTI</t>
  </si>
  <si>
    <t>ANA CAROLINA GONCALVES LEITE</t>
  </si>
  <si>
    <t>ANA CAROLINA NUNES DO COUTO</t>
  </si>
  <si>
    <t>ANA CAROLINA PERRUSI ALVES BRANDAO</t>
  </si>
  <si>
    <t>ANA CAROLINA PUTTINI IANNICELLI</t>
  </si>
  <si>
    <t>ANA CAROLINE CAVALCANTI DELA BIANCA MELO</t>
  </si>
  <si>
    <t>ANA CATARINA DE SOUZA LOPES</t>
  </si>
  <si>
    <t>ANA CATARINA PEREGRINO TORRES RAMOS</t>
  </si>
  <si>
    <t>ANA CATARINA TORRES DE LACERDA</t>
  </si>
  <si>
    <t>ANA CECILIA VIEIRA DA NOBREGA</t>
  </si>
  <si>
    <t>ANA CHRISTINA BRASILEIRO VIDAL</t>
  </si>
  <si>
    <t>ANA CLARA GOMES DA SILVA</t>
  </si>
  <si>
    <t>ANA CLAUDIA BARBOSA DE LIMA BARROS</t>
  </si>
  <si>
    <t>ANA CLAUDIA DA SILVA ARAUJO</t>
  </si>
  <si>
    <t>ANA CLAUDIA DE CARVALHO VIEIRA</t>
  </si>
  <si>
    <t>ANA CLAUDIA ROCHA CAVALCANTI</t>
  </si>
  <si>
    <t>ANA CLAUDIA RODRIGUES DA SILVA</t>
  </si>
  <si>
    <t>ANA CLAUDIA RODRIGUES GONCALVES PESSOA</t>
  </si>
  <si>
    <t>ANA CLAUDIA SOUZA VIDAL DE NEGREIROS</t>
  </si>
  <si>
    <t>ANA CLAUDIA VASCONCELOS MARTINS DE SOUZA LIMA</t>
  </si>
  <si>
    <t>ANA COELHO VIEIRA SELVA</t>
  </si>
  <si>
    <t>ANA CRISTINA BARBOSA DA SILVA</t>
  </si>
  <si>
    <t>ANA CRISTINA BRITO ARCOVERDE</t>
  </si>
  <si>
    <t>ANA CRISTINA DE ALBUQUERQUE MONTENEGRO</t>
  </si>
  <si>
    <t>ANA CRISTINA DE ALMEIDA FERNANDES</t>
  </si>
  <si>
    <t>ANA CRISTINA DE SOUZA VIEIRA</t>
  </si>
  <si>
    <t>ANA CRISTINA FALCAO ESTEVES</t>
  </si>
  <si>
    <t>ANA CRISTINA LAUER GARCIA</t>
  </si>
  <si>
    <t>ANA CRISTINA LIMA LEITE</t>
  </si>
  <si>
    <t>ANA CRISTINA OLIVEIRA MARQUES</t>
  </si>
  <si>
    <t>ANA CRISTINA SALIBE BAPTISTELLA DE OLIVEIRA</t>
  </si>
  <si>
    <t>ANA DURCE OLIVEIRA DA PAIXAO</t>
  </si>
  <si>
    <t>ANA ELISA TOSCANO MENESES DA SILVA CASTRO</t>
  </si>
  <si>
    <t>ANA ELISABETE DE GOUVEIA</t>
  </si>
  <si>
    <t>ANA ELISABETH SOUZA DA ROCHA CARVALHO</t>
  </si>
  <si>
    <t>ANA ELIZABETH LISBOA NOGUEIRA CAVALCANTI</t>
  </si>
  <si>
    <t>ANA EMILIA GONCALVES DE CASTRO</t>
  </si>
  <si>
    <t>ANA FLAVIA DA FONTE NETTO DE MENDONCA</t>
  </si>
  <si>
    <t>ANA FLAVIA TEODORO DE MENDONCA OLIVEIRA</t>
  </si>
  <si>
    <t>ANA HELENA SOARES CAVALCANTI</t>
  </si>
  <si>
    <t>ANA ISABEL BEZERRA CAVALCANTI</t>
  </si>
  <si>
    <t>ANA IZABELA SOBRAL DE OLIVEIRA SOUZA</t>
  </si>
  <si>
    <t>ANA JULIA DE SOUZA MELO</t>
  </si>
  <si>
    <t>ANA KARINA MORAIS DE LIRA</t>
  </si>
  <si>
    <t>ANA KARINA MOUTINHO LIMA</t>
  </si>
  <si>
    <t>ANA KARINA PESSOA DA SILVA CABRAL</t>
  </si>
  <si>
    <t>ANA KATARINA TELLES DE NOVAES CAMPELO</t>
  </si>
  <si>
    <t>ANA LISA DO VALE GOMES</t>
  </si>
  <si>
    <t>ANA LUCIA ANDRADE DA SILVA</t>
  </si>
  <si>
    <t>ANA LUCIA BEZERRA CANDEIAS</t>
  </si>
  <si>
    <t>ANA LUCIA BORBA DE ARRUDA</t>
  </si>
  <si>
    <t>ANA LUCIA CANECA CAVALCANTI</t>
  </si>
  <si>
    <t>ANA LUCIA COUTINHO DOMINGUES</t>
  </si>
  <si>
    <t>ANA LUCIA FELIX DOS SANTOS</t>
  </si>
  <si>
    <t>ANA LUCIA FONTES DE SOUZA VASCONCELOS</t>
  </si>
  <si>
    <t>ANA LUCIA GALVAO LEAL CHAVES</t>
  </si>
  <si>
    <t>ANA LUCIA MACHADO MAIA</t>
  </si>
  <si>
    <t>ANA MARCIA BATISTA ALMEIDA PEREIRA</t>
  </si>
  <si>
    <t>ANA MARCIA LUNA MONTEIRO</t>
  </si>
  <si>
    <t>ANA MARIA ALVES DE SOUZA</t>
  </si>
  <si>
    <t>ANA MARIA BENKO ISEPPON</t>
  </si>
  <si>
    <t>ANA MARIA COSTA DE ARAUJO LIMA</t>
  </si>
  <si>
    <t>ANA MARIA DA CONCEICAO VELOSO</t>
  </si>
  <si>
    <t>ANA MARIA DE BARROS</t>
  </si>
  <si>
    <t>ANA MARIA MENDONCA DE ALBUQUERQUE MELO</t>
  </si>
  <si>
    <t>ANA MARIA MENEZES CAETANO</t>
  </si>
  <si>
    <t>ANA MARIA QUEIROZ DE ANDRADE</t>
  </si>
  <si>
    <t>ANA MARIA SOUTO MAIOR</t>
  </si>
  <si>
    <t>ANA MARIA TAVARES DUARTE</t>
  </si>
  <si>
    <t>ANA MONTEIRO COSTA</t>
  </si>
  <si>
    <t>ANA NERY BARBOSA DE ARAUJO</t>
  </si>
  <si>
    <t>ANA PAULA CABRAL SEIXAS COSTA</t>
  </si>
  <si>
    <t>ANA PAULA CAMPOS LIMA</t>
  </si>
  <si>
    <t>ANA PAULA CELSO DE MIRANDA</t>
  </si>
  <si>
    <t>ANA PAULA DE LIMA FERREIRA</t>
  </si>
  <si>
    <t>ANA PAULA DE OLIVEIRA MARQUES</t>
  </si>
  <si>
    <t>ANA PAULA DE SOUZA DE FREITAS</t>
  </si>
  <si>
    <t>ANA PAULA ESMERALDO LIMA</t>
  </si>
  <si>
    <t>ANA PAULA FERNANDES DA SILVEIRA MOTA</t>
  </si>
  <si>
    <t>ANA PAULA FREITAS DA SILVA</t>
  </si>
  <si>
    <t>ANA PAULA HENRIQUES GUSMAO DE ARAUJO LIMA</t>
  </si>
  <si>
    <t>ANA PAULA LIMA PACHECO</t>
  </si>
  <si>
    <t>ANA PAULA LOPES DE MELO</t>
  </si>
  <si>
    <t>ANA PAULA ROCHA DE MELO</t>
  </si>
  <si>
    <t>ANA PAULA RUFINO DOS SANTOS</t>
  </si>
  <si>
    <t>ANA PAULA SILVEIRA PAIM</t>
  </si>
  <si>
    <t>ANA PAULA SOBREIRA BEZERRA</t>
  </si>
  <si>
    <t>ANA PRISCILA DE LIMA ARAUJO AZEVEDO</t>
  </si>
  <si>
    <t>ANA RITA SA CARNEIRO RIBEIRO</t>
  </si>
  <si>
    <t>ANA VIRGINIA MATOS SA BARRETO</t>
  </si>
  <si>
    <t>ANA WLADIA SILVA DE LIMA</t>
  </si>
  <si>
    <t>ANALICE FRANCA LIMA AMORIM</t>
  </si>
  <si>
    <t>ANALUCIA DE LUCENA TORRES</t>
  </si>
  <si>
    <t>ANAMARIA SOBRAL COSTA</t>
  </si>
  <si>
    <t>ANASTACIO BORGES DE ARAUJO JUNIOR</t>
  </si>
  <si>
    <t>ANCO MARCIO TENORIO VIEIRA</t>
  </si>
  <si>
    <t>ANDERSON ARNALDO DA SILVA</t>
  </si>
  <si>
    <t>ANDERSON GOMES DE SOUZA</t>
  </si>
  <si>
    <t>ANDERSON ISSAO SAITO</t>
  </si>
  <si>
    <t>ANDERSON LUCAS CARNEIRO DE LIMA DA SILVA</t>
  </si>
  <si>
    <t>ANDERSON LUIZ RIBEIRO DE PAIVA</t>
  </si>
  <si>
    <t>ANDERSON MONTEIRO AMARAL</t>
  </si>
  <si>
    <t>ANDERSON STEVENS LEONIDAS GOMES</t>
  </si>
  <si>
    <t>ANDERSON TIAGO PEIXOTO GONCALVES</t>
  </si>
  <si>
    <t>ANDERSON VIANA DO NASCIMENTO</t>
  </si>
  <si>
    <t>ANDIARA VALENTINA DE FREITAS E LOPES</t>
  </si>
  <si>
    <t>ANDRE ANDERSON CAVALCANTE FELIPE</t>
  </si>
  <si>
    <t>ANDRE ANTONIO BARBOSA</t>
  </si>
  <si>
    <t>ANDRE CAVALCANTE DA SILVA BARBOSA</t>
  </si>
  <si>
    <t>ANDRE DE LIMA AIRES</t>
  </si>
  <si>
    <t>ANDRE DE SENA WANDERLEY</t>
  </si>
  <si>
    <t>ANDRE DE SOUZA CAVALCANTI</t>
  </si>
  <si>
    <t>ANDRE DOS SANTOS COSTA</t>
  </si>
  <si>
    <t>ANDRE FALCAO DURAO</t>
  </si>
  <si>
    <t>ANDRE FELIPE DE ALBUQUERQUE FELL</t>
  </si>
  <si>
    <t>ANDRE FELIPPE VIEIRA DA CUNHA</t>
  </si>
  <si>
    <t>ANDRE GALEMBECK</t>
  </si>
  <si>
    <t>ANDRE GUSTAVO FERREIRA DA SILVA</t>
  </si>
  <si>
    <t>ANDRE HENRIQUE LOTT DUARTE</t>
  </si>
  <si>
    <t>ANDRE LEITE WANDERLEY</t>
  </si>
  <si>
    <t>ANDRE LUIS DE MEDEIROS SANTOS</t>
  </si>
  <si>
    <t>ANDRE LUIS DE SOUSA VIEIRA</t>
  </si>
  <si>
    <t>ANDRE LUIZ CABRAL MONTEIRO DE AZEVEDO SANTIAGO</t>
  </si>
  <si>
    <t>ANDRE LUIZ DE MIRANDA MARTINS</t>
  </si>
  <si>
    <t>ANDRE LUIZ MARANHAO DE SOUZA LEAO</t>
  </si>
  <si>
    <t>ANDRE LUIZ MEIRELES ARAUJO</t>
  </si>
  <si>
    <t>ANDRE MACIEL NETTO</t>
  </si>
  <si>
    <t>ANDRE MARQUES CAVALCANTI</t>
  </si>
  <si>
    <t>ANDRE MATOS MAGALHAES</t>
  </si>
  <si>
    <t>ANDRE MAURICIO MELO SANTOS</t>
  </si>
  <si>
    <t>ANDRE MENEZES MARQUES DAS NEVES</t>
  </si>
  <si>
    <t>ANDRE MORGADO ESTEVES</t>
  </si>
  <si>
    <t>ANDRE REGIS DE CARVALHO</t>
  </si>
  <si>
    <t>ANDRE SANSONIO DE MORAIS</t>
  </si>
  <si>
    <t>ANDRE SEVERO DA SILVA</t>
  </si>
  <si>
    <t>ANDRE VAJGEL FERNANDES</t>
  </si>
  <si>
    <t>ANDRE VALENCA GUIMARAES</t>
  </si>
  <si>
    <t>ANDRE VENTURA HENRIQUES DOS SANTOS</t>
  </si>
  <si>
    <t>ANDRE VICENTE PIRES ROSA</t>
  </si>
  <si>
    <t>ANDRE VICENTE REINA TORRES VOUGA</t>
  </si>
  <si>
    <t>ANDREA BARBOSA CAMARGO</t>
  </si>
  <si>
    <t>ANDREA BEZERRA DE MELO DA SILVEIRA LORDSLEEM</t>
  </si>
  <si>
    <t>ANDREA CRUZ CAMARA</t>
  </si>
  <si>
    <t>ANDREA DE ANDRADE LIMA AMARAL</t>
  </si>
  <si>
    <t>ANDREA DE SEIXAS</t>
  </si>
  <si>
    <t>ANDREA DINIZ FITTIPALDI</t>
  </si>
  <si>
    <t>ANDREA DOS ANJOS PONTUAL DE ANDRADE LIMA</t>
  </si>
  <si>
    <t>ANDREA FARIAS DE MELO LEITE</t>
  </si>
  <si>
    <t>ANDREA FERNANDA DE SANTANA COSTA</t>
  </si>
  <si>
    <t>ANDREA FLAVIA TENORIO CARNEIRO</t>
  </si>
  <si>
    <t>ANDREA IGLESIAS CAVALCANTI COUTINHO</t>
  </si>
  <si>
    <t>ANDREA LEMOS BEZERRA DE OLIVEIRA</t>
  </si>
  <si>
    <t>ANDREA LOPES BANDEIRA DELMIRO SANTANA</t>
  </si>
  <si>
    <t>ANDREA PEDROSA HARAND</t>
  </si>
  <si>
    <t>ANDREA QUIRINO STEINER</t>
  </si>
  <si>
    <t>ANDREA SELENE EMBIRASSU XAVIER</t>
  </si>
  <si>
    <t>ANDREA SILVA MORAES</t>
  </si>
  <si>
    <t>ANDREA TAVARES DANTAS</t>
  </si>
  <si>
    <t>ANDREA TAVARES FERREIRA</t>
  </si>
  <si>
    <t>ANDREA TEREZA BRITO FERREIRA</t>
  </si>
  <si>
    <t>ANDREIA CRISTINA CAMPIGOTTO</t>
  </si>
  <si>
    <t>ANDRELINA MARIA PINHEIRO SANTOS</t>
  </si>
  <si>
    <t>ANDRES BUSTAMANTE LONDONO</t>
  </si>
  <si>
    <t>ANDRESSA FURLAN FERREIRA</t>
  </si>
  <si>
    <t>ANDREZA DANIELA PONTES LUCAS</t>
  </si>
  <si>
    <t>ANDSON MARREIROS BALIEIRO</t>
  </si>
  <si>
    <t>ANE BEATRIZ DOS SANTOS REIS</t>
  </si>
  <si>
    <t>ANEIDE ROCHA DE MARCOS RABELO</t>
  </si>
  <si>
    <t>ANELISE LOSANGELA BERTOTTI</t>
  </si>
  <si>
    <t>ANGELA AMANCIO DOS SANTOS</t>
  </si>
  <si>
    <t>ANGELA CATARINA INACIO COSTA DE ANDRADE</t>
  </si>
  <si>
    <t>ANGELA CRISTINA DE FIGUEIREDO MARINHO FALCAO</t>
  </si>
  <si>
    <t>ANGELA FREIRE PRYSTHON</t>
  </si>
  <si>
    <t>ANGELA LUZIA BRANCO PINTO DUARTE</t>
  </si>
  <si>
    <t>ANGELA MARIA SARAIVA DE MOURA</t>
  </si>
  <si>
    <t>ANGELA ROBERTA LESSA DE ANDRADE</t>
  </si>
  <si>
    <t>ANGELA SANTANA DO AMARAL</t>
  </si>
  <si>
    <t>ANGELA SIMOES DE FARIAS</t>
  </si>
  <si>
    <t>ANGELICA DA SILVA TENORIO</t>
  </si>
  <si>
    <t>ANGELICA GALINDO CARNEIRO ROSAL</t>
  </si>
  <si>
    <t>ANGELICA MARIA KAZUE UEJIMA</t>
  </si>
  <si>
    <t>ANGELICA MARQUES DOS ANJOS</t>
  </si>
  <si>
    <t>ANISIO BRASILEIRO DE FREITAS DOURADO</t>
  </si>
  <si>
    <t>ANJOLINA GRISI DE OLIVEIRA</t>
  </si>
  <si>
    <t>ANNA ELIZABETH GALVAO COUTINHO CORREIA</t>
  </si>
  <si>
    <t>ANNA KARINA BORGES DE ALENCAR</t>
  </si>
  <si>
    <t>ANNA KARLA DE OLIVEIRA TITO BORBA</t>
  </si>
  <si>
    <t>ANNA LUIZA ARAUJO RAMOS MARTINS DE OLIVEIRA</t>
  </si>
  <si>
    <t>ANNA RITA SARTORE</t>
  </si>
  <si>
    <t>ANNELISE LINS MENESES</t>
  </si>
  <si>
    <t>ANTONIA MARIA DA SILVA SANTOS</t>
  </si>
  <si>
    <t>ANTONIO ACACIO DE MELO NETO</t>
  </si>
  <si>
    <t>ANTONIO ALVES PEREIRA DA SILVA SOBRINHO</t>
  </si>
  <si>
    <t>ANTONIO AZEVEDO DA COSTA</t>
  </si>
  <si>
    <t>ANTONIO CARLOS CARDOSO</t>
  </si>
  <si>
    <t>ANTONIO CARLOS DE BARROS CORREA</t>
  </si>
  <si>
    <t>ANTONIO CARLOS DE FREITAS</t>
  </si>
  <si>
    <t>ANTONIO CARLOS DOS SANTOS XAVIER</t>
  </si>
  <si>
    <t>ANTONIO CARLOS DUARTE COELHO</t>
  </si>
  <si>
    <t>ANTONIO CARLOS FERNANDES BARBOSA LIMA</t>
  </si>
  <si>
    <t>ANTONIO CARLOS MOTA DE LIMA</t>
  </si>
  <si>
    <t>ANTONIO CARLOS PAVAO</t>
  </si>
  <si>
    <t>ANTONIO CARLOS RABELO NIGRO FILHO</t>
  </si>
  <si>
    <t>ANTONIO CELSO DANTAS ANTONINO</t>
  </si>
  <si>
    <t>ANTONIO CESAR CARDIM BRITTO</t>
  </si>
  <si>
    <t>ANTONIO CLAUDIO MARQUES AFONSO</t>
  </si>
  <si>
    <t>ANTONIO DA SILVA SOUTO</t>
  </si>
  <si>
    <t>ANTONIO DE PADUA GUERRA MORAES</t>
  </si>
  <si>
    <t>ANTONIO DE SOUZA SILVA JUNIOR</t>
  </si>
  <si>
    <t>ANTONIO DEMOSTENES DE SOBRAL</t>
  </si>
  <si>
    <t>ANTONIO FERNANDO DE ANDRADE PEREIRA</t>
  </si>
  <si>
    <t>ANTONIO FERNANDO DE CARVALHO MOTA</t>
  </si>
  <si>
    <t>ANTONIO FERNANDO MORAIS DE OLIVEIRA</t>
  </si>
  <si>
    <t>ANTONIO FERNANDO PEREIRA DE SOUSA</t>
  </si>
  <si>
    <t>ANTONIO FLAUDIANO BEM LEITE</t>
  </si>
  <si>
    <t>ANTONIO GOMES DE CASTRO NETO</t>
  </si>
  <si>
    <t>ANTONIO JERONIMO BELFORT DE OLIVEIRA</t>
  </si>
  <si>
    <t>ANTONIO JOSE ALVES</t>
  </si>
  <si>
    <t>ANTONIO JOSE DO REGO BARRETO FILHO</t>
  </si>
  <si>
    <t>ANTONIO LUIS DE OLIVEIRA FILHO</t>
  </si>
  <si>
    <t>ANTONIO MARCELO GONCALVES DE SOUZA</t>
  </si>
  <si>
    <t>ANTONIO MARCO DUARTE DE ALBUQUERQUE</t>
  </si>
  <si>
    <t>ANTONIO MARQUES DA COSTA SOARES JUNIOR</t>
  </si>
  <si>
    <t>ANTONIO MURILO SANTOS MACEDO</t>
  </si>
  <si>
    <t>ANTONIO NUNES BARBOSA FILHO</t>
  </si>
  <si>
    <t>ANTONIO PAULO DE MORAIS REZENDE</t>
  </si>
  <si>
    <t>ANTONIO ROAZZI</t>
  </si>
  <si>
    <t>ANTONIO ROBERTO LUCENA DE ARAUJO</t>
  </si>
  <si>
    <t>ANTONIO RODOLFO DE FARIA</t>
  </si>
  <si>
    <t>ANTONIO TORRES MONTENEGRO</t>
  </si>
  <si>
    <t>ANTONIO VICENTE FERREIRA JUNIOR</t>
  </si>
  <si>
    <t>ANTONIO VICTOR SILVA BROCHARDT</t>
  </si>
  <si>
    <t>ANTONIO VILDES BARBOSA DA SILVA</t>
  </si>
  <si>
    <t>ANUSKA KARLA VAZ DA SILVA</t>
  </si>
  <si>
    <t>ARACELE TENORIO DE ALMEIDA E CAVALCANTI</t>
  </si>
  <si>
    <t>ARAKEN GUEDES BARBOSA</t>
  </si>
  <si>
    <t>ARIADNA VALENTINA DE FREITAS E LOPES</t>
  </si>
  <si>
    <t>ARIENE CRISTINA DIAS GUIMARAES</t>
  </si>
  <si>
    <t>ARKADY SHANENKO</t>
  </si>
  <si>
    <t>ARLENE KOGLIN</t>
  </si>
  <si>
    <t>ARMANDO HIDEKI SHINOHARA</t>
  </si>
  <si>
    <t>ARMANDO JUAN NAVARRO VAZQUEZ</t>
  </si>
  <si>
    <t>ARMANDO LUCIO RAMOS DE MEDEIROS</t>
  </si>
  <si>
    <t>ARMANDO MARSDEN LACERDA FILHO</t>
  </si>
  <si>
    <t>ARMANDO MUCHANGA</t>
  </si>
  <si>
    <t>ARMELE DE FATIMA DORNELAS DE ANDRADE</t>
  </si>
  <si>
    <t>ARNALDO DE FRANCA CALDAS JUNIOR</t>
  </si>
  <si>
    <t>ARNALDO JOSE DE SIQUEIRA JUNIOR</t>
  </si>
  <si>
    <t>ARNALDO MANOEL PEREIRA CARNEIRO</t>
  </si>
  <si>
    <t>ARNALDO MARTIN SZLACHTA JUNIOR</t>
  </si>
  <si>
    <t>ARSENIO JOSE ARECES MALLEA</t>
  </si>
  <si>
    <t>ARTHUR DO NASCIMENTO FERREIRA BARROS</t>
  </si>
  <si>
    <t>ARTUR ANGELO ALCANTARA DE ASSIS</t>
  </si>
  <si>
    <t>ARTUR DUVIVIER ORTENBLAD</t>
  </si>
  <si>
    <t>ARTUR FRAGOSO DE ALBUQUERQUE PERRUCI</t>
  </si>
  <si>
    <t>ARTUR FREITAS SPINDOLA</t>
  </si>
  <si>
    <t>ARTUR MUNIZ SZPAK FURTADO</t>
  </si>
  <si>
    <t>ARTUR PAIVA COUTINHO</t>
  </si>
  <si>
    <t>ARTUR STAMFORD DA SILVA</t>
  </si>
  <si>
    <t>ARY GOMES FILHO</t>
  </si>
  <si>
    <t>ATENAGORAS OLIVEIRA DUARTE</t>
  </si>
  <si>
    <t>AUDREY HELEN MARIZ DE AQUINO CYSNEIROS</t>
  </si>
  <si>
    <t>AUGUSTO CESAR BARRETO NETO</t>
  </si>
  <si>
    <t>AUGUSTO CESAR CAVALCANTI DE OLIVEIRA</t>
  </si>
  <si>
    <t>AUGUSTO CESAR LIMA MOREIRA</t>
  </si>
  <si>
    <t>AUGUSTO CESAR PESSOA SANTIAGO</t>
  </si>
  <si>
    <t>AUGUSTO CEZAR ALVES SAMPAIO</t>
  </si>
  <si>
    <t>AUGUSTO CEZAR DAL CHIAVON</t>
  </si>
  <si>
    <t>AUGUSTO MACEDO FRANCA</t>
  </si>
  <si>
    <t>AUGUSTO NEVES DA SILVA</t>
  </si>
  <si>
    <t>AURELIANA LOPES DE LACERDA TAVARES</t>
  </si>
  <si>
    <t>AURELIO ANTONIO RIBEIRO DA COSTA</t>
  </si>
  <si>
    <t>AURENEA MARIA DE OLIVEIRA</t>
  </si>
  <si>
    <t>AUREO OCTAVIO DEL VECCHIO MACHADO</t>
  </si>
  <si>
    <t>AURINO LIMA FERREIRA</t>
  </si>
  <si>
    <t>AUTA JEANE DA SILVA AZEVEDO</t>
  </si>
  <si>
    <t>AUTA LUCIANA LAURENTINO</t>
  </si>
  <si>
    <t>AUXILIADORA MARIA MARTINS DA SILVA</t>
  </si>
  <si>
    <t>AYANE MARIA GONCALVES DA SILVA</t>
  </si>
  <si>
    <t>AYRTON GUEDES ALCOFORADO JUNIOR</t>
  </si>
  <si>
    <t>AZADEH MOHAMMADI</t>
  </si>
  <si>
    <t>BARBARA BARROS DE FIGUEIREDO</t>
  </si>
  <si>
    <t>BARBARA BERNARDO RINALDO DA SILVA FIGUEIREDO</t>
  </si>
  <si>
    <t>BARBARA EDUARDA NOBREGA BASTOS</t>
  </si>
  <si>
    <t>BARTIRA FERRAZ BARBOSA</t>
  </si>
  <si>
    <t>BEATE SAEGESSER SANTOS</t>
  </si>
  <si>
    <t>BEATRICE PADOVANI FERREIRA</t>
  </si>
  <si>
    <t>BELMIRA LARA DA SILVEIRA ANDRADE DA COSTA</t>
  </si>
  <si>
    <t>BENEDITO MEDRADO DANTAS</t>
  </si>
  <si>
    <t>BENJAMIM HENRIQUE DE LIMA E SILVA</t>
  </si>
  <si>
    <t>BENOIT FRANCIS PATRICE LOEUILLE</t>
  </si>
  <si>
    <t>BERNADETE PEREZ COELHO</t>
  </si>
  <si>
    <t>BERNADETTE FARIAS LOSCIO</t>
  </si>
  <si>
    <t>BERNARD BULHOES PEDREIRA GENEVOIS</t>
  </si>
  <si>
    <t>BERNARDO HOROWITZ</t>
  </si>
  <si>
    <t>BERTA MARIA BRUNET</t>
  </si>
  <si>
    <t>BERTRAND ROGER GUILLAUME COZIC</t>
  </si>
  <si>
    <t>BETANIA LUCENA DOMINGUES HATZLHOFER</t>
  </si>
  <si>
    <t>BETIZA PINTO BOTELHO</t>
  </si>
  <si>
    <t>BETSABE GRIMALDA BLAS ACHIC</t>
  </si>
  <si>
    <t>BIANCA ARRUDA MANCHESTER DE QUEIROGA</t>
  </si>
  <si>
    <t>BIANCA MOURA MEDEIROS MOROTO</t>
  </si>
  <si>
    <t>BIANKA SANTANA DOS SANTOS</t>
  </si>
  <si>
    <t>BLADIMIR CARRILLO BERMUDEZ</t>
  </si>
  <si>
    <t>BRAULIO SILVA BARROS</t>
  </si>
  <si>
    <t>BRENDA MARTONI MANSUR CORREA DA COSTA</t>
  </si>
  <si>
    <t>BRENO ALEXANDRO FERREIRA DE MIRANDA</t>
  </si>
  <si>
    <t>BRENO AUGUSTO SOUTO MAIOR FONTES</t>
  </si>
  <si>
    <t>BRENO RAMOS SAMPAIO</t>
  </si>
  <si>
    <t>BRIVALDO MARKMAN FILHO</t>
  </si>
  <si>
    <t>BRUNA BANDEIRA DE MELLO SANTOS</t>
  </si>
  <si>
    <t>BRUNA DE CARVALHO FARIAS VAJGEL</t>
  </si>
  <si>
    <t>BRUNA DE SOUZA BUARQUE</t>
  </si>
  <si>
    <t>BRUNA ESTIMA BORBA</t>
  </si>
  <si>
    <t>BRUNA HERCULANO DA SILVA BEZERRA</t>
  </si>
  <si>
    <t>BRUNA MARTINS BEZERRA</t>
  </si>
  <si>
    <t>BRUNA RAFAELLA DO CARMO FERRER DE MORAIS</t>
  </si>
  <si>
    <t>BRUNA SCANDOLARA MAGNUS</t>
  </si>
  <si>
    <t>BRUNA SOARES FERNANDES</t>
  </si>
  <si>
    <t>BRUNNA CARVALHO ALMEIDA GRANJA</t>
  </si>
  <si>
    <t>BRUNO CAMPELLO DE SOUZA</t>
  </si>
  <si>
    <t>BRUNO CESAR MACHADO TORRES GALINDO</t>
  </si>
  <si>
    <t>BRUNO DE ALBUQUERQUE FERREIRA LIMA</t>
  </si>
  <si>
    <t>BRUNO DE AZEVEDO CAVALCANTI TAVARES</t>
  </si>
  <si>
    <t>BRUNO FIRMINO COSTA DA SILVA</t>
  </si>
  <si>
    <t>BRUNO GERALDO CARNEIRO DA CUNHA</t>
  </si>
  <si>
    <t>BRUNO KAROL CORDEIRO FILGUEIRAS</t>
  </si>
  <si>
    <t>BRUNO KAWAI SOUTO MAIOR DE MELO</t>
  </si>
  <si>
    <t>BRUNO LEITE FERREIRA</t>
  </si>
  <si>
    <t>BRUNO MARCELLO MENDONCA NASCIMENTO</t>
  </si>
  <si>
    <t>BRUNO MELO DE ARAUJO</t>
  </si>
  <si>
    <t>BRUNO PEDROSA NOGUEIRA</t>
  </si>
  <si>
    <t>BRUNO RAFAEL SIMOES COSTA</t>
  </si>
  <si>
    <t>BRUNO RAFAEL TORRES FERREIRA</t>
  </si>
  <si>
    <t>BRUNO RAFAEL VIEIRA SOUZA SILVA</t>
  </si>
  <si>
    <t>BRUNO RODRIGO DA SILVA LIPPO</t>
  </si>
  <si>
    <t>BRUNO SEVERO GOMES</t>
  </si>
  <si>
    <t>BRUNO TEIXEIRA DE MORAES</t>
  </si>
  <si>
    <t>BRUNO TENORIO AVILA</t>
  </si>
  <si>
    <t>BRUNO UCHOA BORGONGINO</t>
  </si>
  <si>
    <t>BRUNO XAVIER DA SILVA BARROS</t>
  </si>
  <si>
    <t>CACILDA SOARES DE ANDRADE</t>
  </si>
  <si>
    <t>CAIO AUGUSTO AMORIM MACIEL</t>
  </si>
  <si>
    <t>CAIO BEZERRA SOUTO MAIOR</t>
  </si>
  <si>
    <t>CALEBE HERMANN DE OLIVEIRA LIMA</t>
  </si>
  <si>
    <t>CALITEIA SANTANA DE SOUSA</t>
  </si>
  <si>
    <t>CAMILA BRITO DE VASCONCELOS</t>
  </si>
  <si>
    <t>CAMILA CORREA E SILVA DE FREITAS</t>
  </si>
  <si>
    <t>CAMILA LIMA CHAGAS</t>
  </si>
  <si>
    <t>CAMILA MARIA ANDRADE DOS SANTOS</t>
  </si>
  <si>
    <t>CAMILA MARIA SILVA DE MORAES SANTOS</t>
  </si>
  <si>
    <t>CAMILA MICHELYNE MUNIZ DA SILVA</t>
  </si>
  <si>
    <t>CAMILA SILVA BEZERRA</t>
  </si>
  <si>
    <t>CAMILA TENORIO CALAZANS DE LIRA</t>
  </si>
  <si>
    <t>CAMILLA PIRES DOS SANTOS CAMARA</t>
  </si>
  <si>
    <t>CAMILO LOURENCO SOARES</t>
  </si>
  <si>
    <t>CANDIDA MARIA RODRIGUES DOS SANTOS</t>
  </si>
  <si>
    <t>CANDY ESTELLE MARQUES LAURENDON</t>
  </si>
  <si>
    <t>CARINA FROTA ALVES</t>
  </si>
  <si>
    <t>CARINA GLEICE TABOSA QUIXABEIRA</t>
  </si>
  <si>
    <t>CARINA SCANONI MAIA</t>
  </si>
  <si>
    <t>CARINE CAROLINA WIESIOLEK</t>
  </si>
  <si>
    <t>CARLA BORBA DA MOTA SILVEIRA</t>
  </si>
  <si>
    <t>CARLA CABRAL DOS SANTOS ACCIOLY LINS</t>
  </si>
  <si>
    <t>CARLA CAROLINY DE ALMEIDA SANTANA</t>
  </si>
  <si>
    <t>CARLA CLAUDIA DA ROCHA REGO MONTEIRO</t>
  </si>
  <si>
    <t>CARLA FALCAO CASTELAR</t>
  </si>
  <si>
    <t>MESTRE</t>
  </si>
  <si>
    <t>CARLA FONSECA ZAMBALDI</t>
  </si>
  <si>
    <t>CARLA JOANA SANTOS BARRETO</t>
  </si>
  <si>
    <t>CARLA MENESES HARDMAN</t>
  </si>
  <si>
    <t>CARLA PATRICIA ACIOLI LINS GUARANA</t>
  </si>
  <si>
    <t>CARLA RAQUEL DE MELO DAHER</t>
  </si>
  <si>
    <t>CARLA REGINA PASA GOMEZ</t>
  </si>
  <si>
    <t>CARLA TACIANA LIMA LOURENCO SILVA SCHUENEMANN</t>
  </si>
  <si>
    <t>CARLO BENITO COSENTINO FILHO</t>
  </si>
  <si>
    <t>CARLOS ALBERTO BATISTA DA SILVA FILHO</t>
  </si>
  <si>
    <t>CARLOS ALBERTO BORBA SCHULER</t>
  </si>
  <si>
    <t>CARLOS ALBERTO BRAYNER DE OLIVEIRA LIRA</t>
  </si>
  <si>
    <t>CARLOS ALBERTO CUNHA MIRANDA</t>
  </si>
  <si>
    <t>CARLOS ALBERTO GOMES DE AMORIM FILHO</t>
  </si>
  <si>
    <t>CARLOS ALBERTO PESSOA MELLO GALDINO</t>
  </si>
  <si>
    <t>CARLOS ALEXANDRE ANTUNES DE BRITO</t>
  </si>
  <si>
    <t>CARLOS ALEXANDRE BARROS DE MELLO</t>
  </si>
  <si>
    <t>CARLOS ANDRE GUIMARAES FERRAZ</t>
  </si>
  <si>
    <t>CARLOS ANTONIO FONTENELE MOURAO</t>
  </si>
  <si>
    <t>CARLOS AUGUSTO CARVALHO DE VASCONCELOS</t>
  </si>
  <si>
    <t>CARLOS AUGUSTO DE CARVALHO MATHIAS</t>
  </si>
  <si>
    <t>CARLOS AUGUSTO DO NASCIMENTO OLIVEIRA</t>
  </si>
  <si>
    <t>CARLOS AUGUSTO FRANCA SCHETTINI</t>
  </si>
  <si>
    <t>CARLOS CELESTINO RIOS E SOUZA</t>
  </si>
  <si>
    <t>CARLOS DANIEL PEREZ</t>
  </si>
  <si>
    <t>CARLOS DE VASCONCELOS DUTRA JUNIOR</t>
  </si>
  <si>
    <t>CARLOS EDUARDO DE QUEIROZ LIMA</t>
  </si>
  <si>
    <t>CARLOS EDUARDO FERREIRA MONTEIRO</t>
  </si>
  <si>
    <t>CARLOS EDUARDO PINTO PIMENTEL</t>
  </si>
  <si>
    <t>CARLOS FREDERICO DE MORAES SARMENTO</t>
  </si>
  <si>
    <t>CARLOS LEONARDO CAMPOS BULHOES</t>
  </si>
  <si>
    <t>CARLOS MAGNO DOS MENDES LOPES</t>
  </si>
  <si>
    <t>CARLOS MAGNO MUNIZ E SILVA</t>
  </si>
  <si>
    <t>CARLOS MANUEL MACHADO CARNEIRO</t>
  </si>
  <si>
    <t>CARLOS MENEZES AGUIAR</t>
  </si>
  <si>
    <t>CARLOS NEWTON DE SOUZA LIMA JUNIOR</t>
  </si>
  <si>
    <t>CARLOS RENATO DOS SANTOS</t>
  </si>
  <si>
    <t>CARLOS ROBERTO WEBER SOBRINHO</t>
  </si>
  <si>
    <t>CARLOS SANDRONI</t>
  </si>
  <si>
    <t>CARMEM LYGIA BURGOS AMBROSIO</t>
  </si>
  <si>
    <t>CARMEN MEDEIROS LIMONGI</t>
  </si>
  <si>
    <t>CARNOT LEAL NOGUEIRA</t>
  </si>
  <si>
    <t>CAROL VIRGINIA GOIS LEANDRO</t>
  </si>
  <si>
    <t>CAROLINA ALBUQUERQUE DA PAZ</t>
  </si>
  <si>
    <t>CAROLINA CHAVES GAMA AIRES</t>
  </si>
  <si>
    <t>CAROLINA DANTAS DE FIGUEIREDO</t>
  </si>
  <si>
    <t>CAROLINA DANTAS ROCHA XAVIER DE LUCENA</t>
  </si>
  <si>
    <t>CAROLINA JULIANA LINDBERGH FARIAS</t>
  </si>
  <si>
    <t>CAROLINA LIPPARELLI MORELLI</t>
  </si>
  <si>
    <t>CAROLINA PEIXOTO MAGALHAES</t>
  </si>
  <si>
    <t>CAROLINA SANTOS DE MIRANDA</t>
  </si>
  <si>
    <t>CAROLINE CAVALCANTI GONCALVES</t>
  </si>
  <si>
    <t>CAROLINE MARIA DE MIRANDA MOTA</t>
  </si>
  <si>
    <t>CAROLINE WANDERLEY SOUTO FERREIRA</t>
  </si>
  <si>
    <t>CASSIA DE OLIVEIRA</t>
  </si>
  <si>
    <t>CATARINA AMORIM DE OLIVEIRA ANDRADE</t>
  </si>
  <si>
    <t>CATARINA CARNEIRO GONCALVES</t>
  </si>
  <si>
    <t>CATARINA DE OLIVEIRA NEVES</t>
  </si>
  <si>
    <t>CATHARINA MACHADO PORTELA</t>
  </si>
  <si>
    <t>CATIA MARIA FONSECA GUERRA</t>
  </si>
  <si>
    <t>CECILIA ALMEIDA RODRIGUES LIMA</t>
  </si>
  <si>
    <t>CECILIA MARIA FARIAS DE QUEIROZ FRAZAO</t>
  </si>
  <si>
    <t>CECILIA PATRICIA ALVES COSTA</t>
  </si>
  <si>
    <t>CECILIO JOSE LINS PIMENTEL</t>
  </si>
  <si>
    <t>CECYLIA ROBERTA FERREIRA DE OLIVEIRA</t>
  </si>
  <si>
    <t>CELIA MARIA MACHADO BARBOSA DE CASTRO</t>
  </si>
  <si>
    <t>CELIO ANDRADE DE SANTANA JUNIOR</t>
  </si>
  <si>
    <t>CELLY DE BRITO LIMA</t>
  </si>
  <si>
    <t>CELMY MARIA BEZERRA DE MENEZES BARBOSA</t>
  </si>
  <si>
    <t>CELSO PINTO DE MELO</t>
  </si>
  <si>
    <t>CESAR AUGUSTO RODRIGUES CASTILHO</t>
  </si>
  <si>
    <t>CESAR AUGUSTO SALHUA MORENO</t>
  </si>
  <si>
    <t>CESAR AUGUSTO SOUZA DE ANDRADE</t>
  </si>
  <si>
    <t>CESARIO ANTONIO NEVES JUNIOR</t>
  </si>
  <si>
    <t>CEZAR AUGUSTO CASAGRANDE</t>
  </si>
  <si>
    <t>CEZAR HENRIQUE GONZALEZ</t>
  </si>
  <si>
    <t>CEZARIO DE OLIVEIRA LIMA JUNIOR</t>
  </si>
  <si>
    <t>CHARLENY MARY FERREIRA DE SANTANA</t>
  </si>
  <si>
    <t>CHARLES BRAGA AMORIM</t>
  </si>
  <si>
    <t>CHARLES RICARDO LEITE DA SILVA</t>
  </si>
  <si>
    <t>CHARLES ULISES DE MONTREUIL CARMONA</t>
  </si>
  <si>
    <t>CHIGUERU TIBA</t>
  </si>
  <si>
    <t>CHRISTIANNE CALADO VIEIRA DE MELO LOPES</t>
  </si>
  <si>
    <t>CHRISTINA GLADYS DE MINGARELI NOGUEIRA</t>
  </si>
  <si>
    <t>CHRISTINE LAMENHA LUNA FINKLER</t>
  </si>
  <si>
    <t>CHRISTINE PAULETTE YVES RUFINO DABAT</t>
  </si>
  <si>
    <t>CHUSSY KARLLA SOUZA ANTUNES</t>
  </si>
  <si>
    <t>CICERO MARIANO PIRES DOS SANTOS</t>
  </si>
  <si>
    <t>CICERO RAFAEL BARROS DIAS</t>
  </si>
  <si>
    <t>CID VASCONCELOS DE CARVALHO</t>
  </si>
  <si>
    <t>CILENE REJANE RAMOS ALVES</t>
  </si>
  <si>
    <t>CILON VALDEZ FERREIRA PERUSATO</t>
  </si>
  <si>
    <t>CINTHIA KALYNE DE ALMEIDA ALVES</t>
  </si>
  <si>
    <t>CINTHIA LADJANE DE SOUZA HOLANDA</t>
  </si>
  <si>
    <t>CINTHIA RAFAELLE DO CARMO SANTOS MARQUES</t>
  </si>
  <si>
    <t>CINTHIA RODRIGUES DE VASCONCELOS</t>
  </si>
  <si>
    <t>CINTHYA LUCIA MARTINS TORRES SARAIVA DE MELO</t>
  </si>
  <si>
    <t>CINTIA MICHELE GONDIM DE BRITO LIMA</t>
  </si>
  <si>
    <t>CINTIA REGINA TORNISIELLO KATZ</t>
  </si>
  <si>
    <t>CINTIA RENATA COSTA ROCHA</t>
  </si>
  <si>
    <t>CIRO JOSE JARDIM DE FIGUEIREDO</t>
  </si>
  <si>
    <t>CLARICE GOMES MONTEIRO</t>
  </si>
  <si>
    <t>CLARISSA MARTINS DE ARAUJO</t>
  </si>
  <si>
    <t>CLARISSA MENEZES DE AZEVEDO SOTER</t>
  </si>
  <si>
    <t>CLARISSA MOURAO PINHO</t>
  </si>
  <si>
    <t>CLAUDEMIR INACIO DOS SANTOS</t>
  </si>
  <si>
    <t>CLAUDEMIR LEITE DA SILVA</t>
  </si>
  <si>
    <t>CLAUDEMIR MARCELINO DA COSTA JUNIOR</t>
  </si>
  <si>
    <t>CLAUDETE FERNANDES PEREIRA</t>
  </si>
  <si>
    <t>CLAUDIA ALVES DE OLIVEIRA</t>
  </si>
  <si>
    <t>CLAUDIA CAZAL LIRA</t>
  </si>
  <si>
    <t>CLAUDIA CRISTINA VELOSO DA SILVA CASTRO</t>
  </si>
  <si>
    <t>CLAUDIA DE AGUIAR MAIA GOMES</t>
  </si>
  <si>
    <t>CLAUDIA DINIZ LOPES MARQUES</t>
  </si>
  <si>
    <t>CLAUDIA ELISE FERRAZ SILVA</t>
  </si>
  <si>
    <t>CLAUDIA FREIRE</t>
  </si>
  <si>
    <t>CLAUDIA JACQUES LAGRANHA</t>
  </si>
  <si>
    <t>CLAUDIA MARINA TAVARES DE ARAUJO</t>
  </si>
  <si>
    <t>CLAUDIA MENDONCA DE OLIVEIRA</t>
  </si>
  <si>
    <t>CLAUDIA PRISCILA NUNES SILVA</t>
  </si>
  <si>
    <t>CLAUDIA ROHDE</t>
  </si>
  <si>
    <t>CLAUDIA SAMPAIO DE ANDRADE LIMA</t>
  </si>
  <si>
    <t>CLAUDIO AMARO GOMES</t>
  </si>
  <si>
    <t>CLAUDIO BARROS LEAL MALUFE RIBEIRO</t>
  </si>
  <si>
    <t>CLAUDIO DE ARAUJO WANDERLEY</t>
  </si>
  <si>
    <t>CLAUDIO GABRIEL RODRIGUES</t>
  </si>
  <si>
    <t>CLAUDIO GONCALVES DE ALBUQUERQUE</t>
  </si>
  <si>
    <t>CLAUDIO HELIOMAR VICENTE DA SILVA</t>
  </si>
  <si>
    <t>CLAUDIO JORGE MOURA DE CASTILHO</t>
  </si>
  <si>
    <t>CLAUDIO JOSE MONTENEGRO DE ALBUQUERQUE</t>
  </si>
  <si>
    <t>CLAUDIO MARCELO CARNEIRO LEAO LACERDA</t>
  </si>
  <si>
    <t>CLAUDIO ROBERTO CINTRA BEZERRA BRANDAO</t>
  </si>
  <si>
    <t>CLAUDIO RODRIGO CUEVAS HENRIQUEZ</t>
  </si>
  <si>
    <t>CLAUDIO UBIRATAN GONCALVES</t>
  </si>
  <si>
    <t>CLAUS FALLGATTER</t>
  </si>
  <si>
    <t>CLEBER AUGUSTO TRINDADE CASTRO</t>
  </si>
  <si>
    <t>CLEBER ZANCHETTIN</t>
  </si>
  <si>
    <t>CLECIO CLEMENTE DE SOUZA SILVA</t>
  </si>
  <si>
    <t>CLECIO DOS SANTOS BUNZEN JUNIOR</t>
  </si>
  <si>
    <t>CLECIO ERNANDE DA SILVA</t>
  </si>
  <si>
    <t>CLEIDE APARECIDA DE FREITAS</t>
  </si>
  <si>
    <t>CLEIDE CLEA CUNHA MIRANDA</t>
  </si>
  <si>
    <t>CLEIDE FERNANDES TEIXEIRA</t>
  </si>
  <si>
    <t>CLEIDE MARIA PONTES</t>
  </si>
  <si>
    <t>CLEIDE SOARES MARTINS</t>
  </si>
  <si>
    <t>CLEITON DE LIMA RICARDO</t>
  </si>
  <si>
    <t>CLESSIO LEAO SILVA LIMA</t>
  </si>
  <si>
    <t>CLEYSIANE GONCALVES FARIAS</t>
  </si>
  <si>
    <t>CLEYSSON RICARDO JORDAO BRAGA DIAS</t>
  </si>
  <si>
    <t>CLEZIO CORDEIRO DE SA LEITAO</t>
  </si>
  <si>
    <t>COELI REGINA CARNEIRO XIMENES</t>
  </si>
  <si>
    <t>CONCEICAO GISLANE NOBREGA LIMA DE SALLES</t>
  </si>
  <si>
    <t>CONSTANTIN XYPAS</t>
  </si>
  <si>
    <t>CORA CRISTINA RAMOS BARROS COSTA</t>
  </si>
  <si>
    <t>CRISTIANA COUTINHO DUARTE</t>
  </si>
  <si>
    <t>CRISTIANA MARIA SOBRAL GRIZ</t>
  </si>
  <si>
    <t>CRISTIANE AZEVEDO DOS SANTOS PESSOA</t>
  </si>
  <si>
    <t>CRISTIANE DE ARIMATEA ROCHA</t>
  </si>
  <si>
    <t>CRISTIANE MACEDO VIEIRA</t>
  </si>
  <si>
    <t>CRISTIANE MARIA GALDINO DE ALMEIDA</t>
  </si>
  <si>
    <t>CRISTIANE MOUTINHO LAGOS DE MELO</t>
  </si>
  <si>
    <t>CRISTIANE SALOME RIBEIRO COSTA</t>
  </si>
  <si>
    <t>CRISTIANE SOUZA DE MENEZES</t>
  </si>
  <si>
    <t>CRISTIANO ALEXANDRE VIRGINIO CAVALCANTE</t>
  </si>
  <si>
    <t>CRISTIANO APARECIDO CHAGAS</t>
  </si>
  <si>
    <t>CRISTIANO COELHO DE ARAUJO</t>
  </si>
  <si>
    <t>CRISTIANO FERRAZ</t>
  </si>
  <si>
    <t>CRISTIANO JOSE MONTEIRO</t>
  </si>
  <si>
    <t>CRISTIANO WELLINGTON NOBERTO RAMALHO</t>
  </si>
  <si>
    <t>CRISTINA CORRAL ESTEVE</t>
  </si>
  <si>
    <t>CRISTINA DE OLIVEIRA SILVA</t>
  </si>
  <si>
    <t>CRISTINA LUCIA DE ALMEIDA</t>
  </si>
  <si>
    <t>CRISTINA MARIA DE SOUZA MOTTA</t>
  </si>
  <si>
    <t>CRISTINA PEREIRA DE ARAUJO</t>
  </si>
  <si>
    <t>CRISTINA PEREIRA MEDEIROS</t>
  </si>
  <si>
    <t>CRISTINA TEIXEIRA VIEIRA DE MELO</t>
  </si>
  <si>
    <t>CRISTINE MARTINS GOMES DE GUSMAO</t>
  </si>
  <si>
    <t>CRISTINIANA CAVALCANTI FREIRE</t>
  </si>
  <si>
    <t>CYBELLE ROLIM DE LIMA</t>
  </si>
  <si>
    <t>CYDA MARIA ALBUQUERQUE REINAUX</t>
  </si>
  <si>
    <t>CYNTHIA DE CARVALHO LINS HAMLIN</t>
  </si>
  <si>
    <t>CYNTHIA MARIA BARBOZA DO NASCIMENTO</t>
  </si>
  <si>
    <t>CYNTHIA XAVIER DE CARVALHO</t>
  </si>
  <si>
    <t>DAENE PATRICIA TENORIO SALVADOR DA COSTA</t>
  </si>
  <si>
    <t>DAIANA AMORIM FERREIRA</t>
  </si>
  <si>
    <t>DALCI JOSE BRONDANI</t>
  </si>
  <si>
    <t>DALMIR CAVALCANTI DOS SANTOS</t>
  </si>
  <si>
    <t>DALSON BRITTO FIGUEIREDO FILHO</t>
  </si>
  <si>
    <t>DANIEL ALVARES RODRIGUES</t>
  </si>
  <si>
    <t>DANIEL CARVALHO DA CUNHA</t>
  </si>
  <si>
    <t>DANIEL DE FILGUEIRAS GOMES</t>
  </si>
  <si>
    <t>DANIEL DE SOUZA LEAO VIEIRA</t>
  </si>
  <si>
    <t>DANIEL E SILVA MEIRA</t>
  </si>
  <si>
    <t>DANIEL FELINTO PIRES BARBOSA</t>
  </si>
  <si>
    <t>DANIEL JOSE CARDOSO DA SILVA</t>
  </si>
  <si>
    <t>DANIEL LINS MENUCCI</t>
  </si>
  <si>
    <t>DANIEL PEDRO BEZERRA CHAVES</t>
  </si>
  <si>
    <t>DANIEL PEDRO UDRISAR</t>
  </si>
  <si>
    <t>DANIEL VATER DE ALMEIDA</t>
  </si>
  <si>
    <t>DANIELA CISNEIROS SILVA MUTZENBERG</t>
  </si>
  <si>
    <t>DANIELA DA SILVA FEITOSA</t>
  </si>
  <si>
    <t>DANIELA DE AQUINO FREIRE</t>
  </si>
  <si>
    <t>DANIELA DE SOUZA CAVALCANTE</t>
  </si>
  <si>
    <t>DANIELA KARINA DA SILVA FERREIRA</t>
  </si>
  <si>
    <t>DANIELA LINDENMEYER KUNZE</t>
  </si>
  <si>
    <t>DANIELA MARIA DO AMARAL FERRAZ NAVARRO</t>
  </si>
  <si>
    <t>DANIELA MARIA FERREIRA</t>
  </si>
  <si>
    <t>DANIELA NERY BRACCHI</t>
  </si>
  <si>
    <t>DANIELA SALGADO AMARAL</t>
  </si>
  <si>
    <t>DANIELA TAVARES GONTIJO</t>
  </si>
  <si>
    <t>DANIELE ANDRADE DA CUNHA</t>
  </si>
  <si>
    <t>DANIELE CRUZ BARROS</t>
  </si>
  <si>
    <t>DANIELLA ARAUJO DE OLIVEIRA</t>
  </si>
  <si>
    <t>DANIELLA CARLA NAPOLEAO</t>
  </si>
  <si>
    <t>DANIELLA CUNHA BRANDAO</t>
  </si>
  <si>
    <t>DANIELLA RODRIGUES DE FARIAS</t>
  </si>
  <si>
    <t>DANIELLE AVANCO VEGA</t>
  </si>
  <si>
    <t>DANIELLE CARNEIRO DE MENEZES SANGUINETTI</t>
  </si>
  <si>
    <t>DANIELLE CINTRA BEZERRA BRANDAO</t>
  </si>
  <si>
    <t>DANIELLE COSTA MORAIS</t>
  </si>
  <si>
    <t>DANIELLE CRISTINE ALMEIDA SILVA DE SANTANA</t>
  </si>
  <si>
    <t>DANIELLE CRISTINE CAMELO FARIAS</t>
  </si>
  <si>
    <t>DANIELLE DE ANDRADE PITANGA MELO</t>
  </si>
  <si>
    <t>DANIELLE DE MELO ROCHA</t>
  </si>
  <si>
    <t>DANIELLE DUTRA PEREIRA</t>
  </si>
  <si>
    <t>DANIELLE GOMES DA SILVA</t>
  </si>
  <si>
    <t>DANIELLE PATRICIA CERQUEIRA MACEDO</t>
  </si>
  <si>
    <t>DANIELLE SANTOS ALVES</t>
  </si>
  <si>
    <t>DANIELLE SILVA SIMOES BORGIANI</t>
  </si>
  <si>
    <t>DANIELLE SOUZA DE ANDRADE E SILVA CAVALCANTI</t>
  </si>
  <si>
    <t>DANIELLY CANTARELLI DE OLIVEIRA</t>
  </si>
  <si>
    <t>DANILO CESAR GALINDO BEDOR</t>
  </si>
  <si>
    <t>DANILO DE CARVALHO LEANDRO</t>
  </si>
  <si>
    <t>DANILO EMMERSON NASCIMENTO SILVA</t>
  </si>
  <si>
    <t>DANILSON FERREIRA DA CRUZ</t>
  </si>
  <si>
    <t>DANYEL ELIAS DA CRUZ PEREZ</t>
  </si>
  <si>
    <t>DANYELLA JAKELYNE LUCAS GOMES</t>
  </si>
  <si>
    <t>DANYELLA JULIANA MARTINS DE BRITO</t>
  </si>
  <si>
    <t>DANYELLE KARINE SANTOS BRANCO</t>
  </si>
  <si>
    <t>DANYELLY BRUNESKA GONDIM MARTINS</t>
  </si>
  <si>
    <t>DARA ANDRADE FELIPE</t>
  </si>
  <si>
    <t>DARCI BARBOSA LIRA DE MELO</t>
  </si>
  <si>
    <t>DARIO DE JESUS GOMEZ SANCHEZ</t>
  </si>
  <si>
    <t>DARLAN KARLO ELISIARIO DE CARVALHO</t>
  </si>
  <si>
    <t>DARLINDO FERREIRA DE LIMA</t>
  </si>
  <si>
    <t>DAVI CORDEIRO MOREIRA</t>
  </si>
  <si>
    <t>DAVI PEREIRA DE SANTANA</t>
  </si>
  <si>
    <t>DAVID PESSOA DE LIRA</t>
  </si>
  <si>
    <t>DAVID RAMOS DE CARVALHO</t>
  </si>
  <si>
    <t>DAVID RICARDO COLACO BEZERRA</t>
  </si>
  <si>
    <t>DAVIDSON DA COSTA MARQUES</t>
  </si>
  <si>
    <t>DAYANE APARECIDA GOMES</t>
  </si>
  <si>
    <t>DAYANE MONICA CORDEIRO</t>
  </si>
  <si>
    <t>DAYANNE MOTA VELOSO BRUSCKY</t>
  </si>
  <si>
    <t>DAYSE CABRAL DE MOURA</t>
  </si>
  <si>
    <t>DAYSE CAVALCANTI DE LEMOS DUARTE</t>
  </si>
  <si>
    <t>DEBORA ATTILA COSTA PARISI</t>
  </si>
  <si>
    <t>DEBORA BARBOSA DE LIMA MELO</t>
  </si>
  <si>
    <t>DEBORA COUTINHO PASCHOAL DOURADO</t>
  </si>
  <si>
    <t>DEBORA FARIAS BATISTA LEITE</t>
  </si>
  <si>
    <t>DEBORA MACHADO BELARMINO</t>
  </si>
  <si>
    <t>DEBORA TATIANA FERRO RAMOS</t>
  </si>
  <si>
    <t>DEBORA WANDERLEY VILLELA</t>
  </si>
  <si>
    <t>DEBORAH PITTA PARAISO IGLESIAS</t>
  </si>
  <si>
    <t>DECIO MEDEIROS PEIXOTO</t>
  </si>
  <si>
    <t>DEISE DE ARAUJO BATISTA</t>
  </si>
  <si>
    <t>DELAINE CAVALCANTI SANTANA DE MELO</t>
  </si>
  <si>
    <t>DEMETRIO DA SILVA MUTZENBERG</t>
  </si>
  <si>
    <t>DEMETRIUS PERRELLI VALENCA</t>
  </si>
  <si>
    <t>DENILSON BEZERRA MARQUES</t>
  </si>
  <si>
    <t>DENIS FOSTER GONDIM</t>
  </si>
  <si>
    <t>DENIS SILVA DA SILVEIRA</t>
  </si>
  <si>
    <t>DENISE CLEMENTINO DE SOUZA</t>
  </si>
  <si>
    <t>DENISE COSTA MENEZES</t>
  </si>
  <si>
    <t>DENISE DUMKE DE MEDEIROS</t>
  </si>
  <si>
    <t>DENNISON CARREIRO MONTEIRO</t>
  </si>
  <si>
    <t>DIANA BABINI LAPA DE ALBUQUERQUE BRITTO</t>
  </si>
  <si>
    <t>DIEGO ANDRES SALCEDO</t>
  </si>
  <si>
    <t>DIEGO ARAUJO DE SOUZA</t>
  </si>
  <si>
    <t>DIEGO ASTUA DE MORAES</t>
  </si>
  <si>
    <t>DIEGO CARVALHO DA SILVA</t>
  </si>
  <si>
    <t>DIEGO COSTA MENDES</t>
  </si>
  <si>
    <t>DIEGO DE SOUSA DANTAS</t>
  </si>
  <si>
    <t>DIEGO GOUVEIA MOREIRA</t>
  </si>
  <si>
    <t>DIEGO JOSE LEITE DA SILVA</t>
  </si>
  <si>
    <t>DIEGO LINS GUEDES</t>
  </si>
  <si>
    <t>DIERSON TORRES DE OLIVEIRA</t>
  </si>
  <si>
    <t>DIJANAH COTA MACHADO</t>
  </si>
  <si>
    <t>DILIAN DA ROCHA CORDEIRO</t>
  </si>
  <si>
    <t>DILMA TAVARES LUCIANO</t>
  </si>
  <si>
    <t>DINALDO CAVALCANTI DE OLIVEIRA</t>
  </si>
  <si>
    <t>DIOGENES SOARES MOURA</t>
  </si>
  <si>
    <t>DIOGIVANIA MARIA DA SILVA</t>
  </si>
  <si>
    <t>DIOGO ARDAILLON SIMOES</t>
  </si>
  <si>
    <t>DIOGO ARRUDA CARNEIRO DA CUNHA</t>
  </si>
  <si>
    <t>DIOGO DE CARVALHO BEZERRA</t>
  </si>
  <si>
    <t>DIONE TAVARES MACIEL</t>
  </si>
  <si>
    <t>DIRAC MOUTINHO CORDEIRO</t>
  </si>
  <si>
    <t>DIRCEU TAVARES DE CARVALHO LIMA FILHO</t>
  </si>
  <si>
    <t>DIVANILSON RODRIGO DE SOUSA CAMPELO</t>
  </si>
  <si>
    <t>DJAMEL FAWZI HADJ SADOK</t>
  </si>
  <si>
    <t>DOMINGOS SAVIO DE SOUZA VIEIRA</t>
  </si>
  <si>
    <t>DOMITILA ALMEIDA DE ANDRADE</t>
  </si>
  <si>
    <t>DORIS REGINA AIRES VELEDA</t>
  </si>
  <si>
    <t>DOUGLAS MATEUS DE LIMA</t>
  </si>
  <si>
    <t>DOUGLAS MONTEIRO DA SILVA</t>
  </si>
  <si>
    <t>DUSAN KOSTIC</t>
  </si>
  <si>
    <t>ECIO DE FARIAS COSTA</t>
  </si>
  <si>
    <t>EDELWEIS JOSE TAVARES BARBOSA</t>
  </si>
  <si>
    <t>EDERSON AKIO KIDO</t>
  </si>
  <si>
    <t>EDEVALDO MIGUEL ALVES</t>
  </si>
  <si>
    <t>EDGARD THOMAS MARTINS</t>
  </si>
  <si>
    <t>EDIGLEIDE MARIA FIGUEIROA BARRETTO</t>
  </si>
  <si>
    <t>EDIL DE ALBUQUERQUE RODRIGUES FILHO</t>
  </si>
  <si>
    <t>EDILBERTO ALVES PEREIRA DA ROCHA FILHO</t>
  </si>
  <si>
    <t>EDILBERTO TIAGO DE ALMEIDA</t>
  </si>
  <si>
    <t>EDILENE MARIA DA SILVA</t>
  </si>
  <si>
    <t>EDILSON FERNANDES DE SOUZA</t>
  </si>
  <si>
    <t>EDILSON LAURENTINO DOS SANTOS</t>
  </si>
  <si>
    <t>EDILSON LUCENA FALCAO FILHO</t>
  </si>
  <si>
    <t>EDILSON PEREIRA NOBRE JUNIOR</t>
  </si>
  <si>
    <t>EDINALVA NOGUEIRA DE CARVALHO</t>
  </si>
  <si>
    <t>EDISON VICENTE OLIVEIRA</t>
  </si>
  <si>
    <t>EDISTIA MARIA ABATH PEREIRA DE OLIVEIRA</t>
  </si>
  <si>
    <t>EDJANE FIGUEIREDO BURITY</t>
  </si>
  <si>
    <t>EDLEIDE SANTOS MENEZES</t>
  </si>
  <si>
    <t>EDMARIO MARQUES DE MENEZES JUNIOR</t>
  </si>
  <si>
    <t>EDMILTON AMARO DA HORA FILHO</t>
  </si>
  <si>
    <t>EDMUNDO PESSOA DE ALMEIDA LOPES NETO</t>
  </si>
  <si>
    <t>EDNA NATIVIDADE DA SILVA BARROS</t>
  </si>
  <si>
    <t>EDNALDO CAVALCANTE DE ARAUJO</t>
  </si>
  <si>
    <t>EDSON COSTA DE BARROS CARVALHO FILHO</t>
  </si>
  <si>
    <t>EDSON FRANCISCO DE ANDRADE</t>
  </si>
  <si>
    <t>EDSON HELY SILVA</t>
  </si>
  <si>
    <t>EDSON HILAN GOMES DE LUCENA</t>
  </si>
  <si>
    <t>EDSON WAGNER FALCAO DE SOUZA</t>
  </si>
  <si>
    <t xml:space="preserve">POS-GRADUACAO-RSC-II LEI 12772/12 ART 18         </t>
  </si>
  <si>
    <t>EDUARDA ASFORA FREJ</t>
  </si>
  <si>
    <t>EDUARDA HELENA LEANDRO DO NASCIMENTO</t>
  </si>
  <si>
    <t>EDUARDO ANTONIO GUIMARAES TAVARES</t>
  </si>
  <si>
    <t>EDUARDO BORGES DA COSTA LEITE</t>
  </si>
  <si>
    <t>EDUARDO CARVALHO LIRA</t>
  </si>
  <si>
    <t>EDUARDO CESAR MAIA FERREIRA FILHO</t>
  </si>
  <si>
    <t>EDUARDO CORTE REAL FERNANDES</t>
  </si>
  <si>
    <t>EDUARDO DE AQUINO LUCENA</t>
  </si>
  <si>
    <t>EDUARDO DE LIMA VISCONTI</t>
  </si>
  <si>
    <t>EDUARDO DORIA SILVA</t>
  </si>
  <si>
    <t>EDUARDO DUARTE GOMES DA SILVA</t>
  </si>
  <si>
    <t>EDUARDO FONTANA</t>
  </si>
  <si>
    <t>EDUARDO HENRIQUE DE MAGALHAES MELO</t>
  </si>
  <si>
    <t>EDUARDO HENRIQUE LAGO FALCAO</t>
  </si>
  <si>
    <t>EDUARDO ISIDORO CARNEIRO BELTRAO</t>
  </si>
  <si>
    <t>EDUARDO JOSE BARBOSA</t>
  </si>
  <si>
    <t>EDUARDO JOSE CAMPOS LEITE</t>
  </si>
  <si>
    <t>EDUARDO JOSE NEPOMUCENO MONTENEGRO</t>
  </si>
  <si>
    <t>EDUARDO LUIZ CAVALCANTI CAMPOS</t>
  </si>
  <si>
    <t>EDUARDO MELO FRANCA</t>
  </si>
  <si>
    <t>EDUARDO NOVAIS DE AZEVEDO</t>
  </si>
  <si>
    <t>EDUARDO OLIMPIO RIBEIRO DIAS</t>
  </si>
  <si>
    <t>EDUARDO PADRON HERNANDEZ</t>
  </si>
  <si>
    <t>EDUARDO ROMERO LOPES BARBOSA</t>
  </si>
  <si>
    <t>EDUARDO SHIRLIPPE GOES LEANDRO</t>
  </si>
  <si>
    <t>EDUARDO ZAPATERRA CAMPOS</t>
  </si>
  <si>
    <t>EDUILA MARIA COUTO SANTOS</t>
  </si>
  <si>
    <t>EDVAL GONCALVES DE ARAUJO</t>
  </si>
  <si>
    <t>EDVAL JOSE PINHEIRO SANTOS</t>
  </si>
  <si>
    <t>EDVALDO CAVALCANTI DE AZEVEDO FILHO</t>
  </si>
  <si>
    <t>EDVANE BORGES DA SILVA</t>
  </si>
  <si>
    <t>EDVANIA TORRES AGUIAR GOMES</t>
  </si>
  <si>
    <t>EDWIN ALTHOR JURGEN NIELING LUNDGREN</t>
  </si>
  <si>
    <t>EDWIN BOUDEWIJN REESINK</t>
  </si>
  <si>
    <t>EGLANIO JOSE PESSOA DA SILVA JUNIOR</t>
  </si>
  <si>
    <t>ELAINE CRISTINA BEZERRA DOS SANTOS</t>
  </si>
  <si>
    <t>ELAINE JUDITE DE AMORIM CARVALHO</t>
  </si>
  <si>
    <t>ELAINE MAGALHAES COSTA FERNANDEZ</t>
  </si>
  <si>
    <t>ELAINE MALOSSO</t>
  </si>
  <si>
    <t>ELAINE MULLER</t>
  </si>
  <si>
    <t>ELAINE SUANE FLORENCIO DOS SANTOS</t>
  </si>
  <si>
    <t>ELBA LUCIA CAVALCANTI DE AMORIM</t>
  </si>
  <si>
    <t>ELBA VERONICA MATOSO MACIEL DE CARVALHO</t>
  </si>
  <si>
    <t>ELDA LIZANDRA FERNANDES DA SILVA</t>
  </si>
  <si>
    <t>ELDER ALPES DE VASCONCELOS</t>
  </si>
  <si>
    <t>ELEONORA DE SOUZA LUNA</t>
  </si>
  <si>
    <t>ELEONORA MARIA PEREIRA DE LUNA FREIRE</t>
  </si>
  <si>
    <t>ELETA DE CARVALHO FREIRE</t>
  </si>
  <si>
    <t>ELIA ELISA CIA ALVES</t>
  </si>
  <si>
    <t>ELIANA ANDRÉA SEVERO</t>
  </si>
  <si>
    <t>ELIANA BORGES CORREIA DE ALBUQUERQUE</t>
  </si>
  <si>
    <t>ELIANA CELIA ISMAEL DA COSTA</t>
  </si>
  <si>
    <t>ELIANA MARIA CUNHA DE CASTRO</t>
  </si>
  <si>
    <t>ELIANA MARIA DE SOUZA TRINDADE</t>
  </si>
  <si>
    <t>ELIANE BEZERRA DE MORAES MEDEIROS</t>
  </si>
  <si>
    <t>ELIANE MARIA MONTEIRO DA FONTE</t>
  </si>
  <si>
    <t>ELIANE MARIA RIBEIRO DE VASCONCELOS</t>
  </si>
  <si>
    <t>ELIANE ROLIM DE HOLANDA</t>
  </si>
  <si>
    <t>ELIANE VERAS SOARES</t>
  </si>
  <si>
    <t>ELIAS FERREIRA DE MELO JUNIOR</t>
  </si>
  <si>
    <t>ELIDOMAR DA SILVA ALCOFORADO</t>
  </si>
  <si>
    <t>ELIELSON OLIVEIRA DAMASCENA</t>
  </si>
  <si>
    <t>ELIELZA MOURA DE SOUZA BARBOSA</t>
  </si>
  <si>
    <t>ELIETE CAVALCANTI DA SILVA</t>
  </si>
  <si>
    <t>ELIETE ZANARDI LAMARDO</t>
  </si>
  <si>
    <t>ELINE GOMES DE ARAUJO</t>
  </si>
  <si>
    <t>ELISA SOARES LEITE</t>
  </si>
  <si>
    <t>ELISABETE PEREIRA SILVA</t>
  </si>
  <si>
    <t>ELISABETH CAVALCANTE DOS SANTOS</t>
  </si>
  <si>
    <t>ELISANGELA LIRA DE LIMA ARAUJO</t>
  </si>
  <si>
    <t>ELIZABETE GESELI DOS SANTOS FERREIRA</t>
  </si>
  <si>
    <t>ELIZABETH AMARAL PASTICH GONCALVES</t>
  </si>
  <si>
    <t>ELIZABETH ARRUDA CARNEIRO PONZI</t>
  </si>
  <si>
    <t>ELIZABETH DO NASCIMENTO</t>
  </si>
  <si>
    <t>ELIZABETH LACERDA GOMES</t>
  </si>
  <si>
    <t>ELIZABETH NEVES DE MELO</t>
  </si>
  <si>
    <t>ELIZANGELA DIAS CAMBOIM</t>
  </si>
  <si>
    <t>ELLEN CRISTINA BARBOSA DOS SANTOS</t>
  </si>
  <si>
    <t>ELMO SILVANO DE ARAUJO</t>
  </si>
  <si>
    <t>ELTON BRUNO SOARES DE SIQUEIRA</t>
  </si>
  <si>
    <t>ELVIA CHRISTINA BARROS DE ALMEIDA</t>
  </si>
  <si>
    <t>EMANOEL DE SOUZA BARROS</t>
  </si>
  <si>
    <t>EMANUEL CORDEIRO DA SILVA</t>
  </si>
  <si>
    <t>EMANUEL GONDIM DE VASCONCELOS</t>
  </si>
  <si>
    <t>EMANUEL ITAQUE DE NEGREIROS MOREIRA</t>
  </si>
  <si>
    <t>EMANUEL SAVIO CAVALCANTI SARINHO</t>
  </si>
  <si>
    <t>EMANUEL SOUTO DA MOTA SILVEIRA</t>
  </si>
  <si>
    <t>EMANUELA SOUSA RIBEIRO</t>
  </si>
  <si>
    <t>EMANUELLA RACHEL DA SILVA SANTOS</t>
  </si>
  <si>
    <t>EMERSON PETER DA SILVA FALCAO</t>
  </si>
  <si>
    <t>EMERY CLEITON CABRAL CORREIA LINS</t>
  </si>
  <si>
    <t>EMILIA CAROLLE AZEVEDO DE OLIVEIRA</t>
  </si>
  <si>
    <t>EMILIA CHAGAS COSTA</t>
  </si>
  <si>
    <t>EMILIA CRISTINA PEREIRA DE ARRUDA</t>
  </si>
  <si>
    <t>EMILIO DE BRITTO NEGREIROS</t>
  </si>
  <si>
    <t>EMMANUEL DAMILANO DUTRA</t>
  </si>
  <si>
    <t>EMMANUELLE TENORIO ALBUQUERQUE GODOI B DE BARROS E SILVA</t>
  </si>
  <si>
    <t>ENELISE KATIA PIOVESAN</t>
  </si>
  <si>
    <t>ENIO LAPROVITERA DA MOTTA</t>
  </si>
  <si>
    <t>ENIVALDO SANTOS BARBOSA</t>
  </si>
  <si>
    <t>ENRICO BERNARD</t>
  </si>
  <si>
    <t>ENRIQUE ANDRES LOPEZ DROGUETT</t>
  </si>
  <si>
    <t>EPITACIO LEITE ROLIM FILHO</t>
  </si>
  <si>
    <t>ERIC MORAES DE CASTRO E SILVA</t>
  </si>
  <si>
    <t>ERICA PATRICIA BARBOSA DE OLIVEIRA</t>
  </si>
  <si>
    <t>ERICA VERONICA DE VASCONCELOS LYRA</t>
  </si>
  <si>
    <t>ERICO ANDRADE MARQUES DE OLIVEIRA</t>
  </si>
  <si>
    <t>ERICO HIGINO DE CARVALHO</t>
  </si>
  <si>
    <t>ERIKA MARIA SILVA FREITAS</t>
  </si>
  <si>
    <t>ERIKA MICHELLE CORREIA DE MACEDO BARBOSA</t>
  </si>
  <si>
    <t>ERIKA PINTO MARINHO</t>
  </si>
  <si>
    <t>ERIKA SIQUEIRA DA SILVA</t>
  </si>
  <si>
    <t>ERILANE DE CASTRO LIMA MACHADO</t>
  </si>
  <si>
    <t>ERINALDO FERREIRA DO CARMO</t>
  </si>
  <si>
    <t>ERISON ROSA DE OLIVEIRA BARROS</t>
  </si>
  <si>
    <t>ERLENE ROBERTA RIBEIRO DOS SANTOS</t>
  </si>
  <si>
    <t>ERNANDES DE QUEIROZ PEREIRA</t>
  </si>
  <si>
    <t>ERNANI NUNES RIBEIRO</t>
  </si>
  <si>
    <t>ERNANI RODRIGUES DE CARVALHO NETO</t>
  </si>
  <si>
    <t>ERNESTO ARCENIO VALDES RODRIGUEZ</t>
  </si>
  <si>
    <t>ERNESTO CARNEIRO PESSOA RAPOSO</t>
  </si>
  <si>
    <t>ERNESTO GURGEL DO AMARAL SOBRINHO</t>
  </si>
  <si>
    <t>ERONIVALDO FERNANDO DANTAS PIMENTEL</t>
  </si>
  <si>
    <t>ESDRAS HENRIQUE RANGEL DE MELO</t>
  </si>
  <si>
    <t>ESDRAS MARQUES LINS</t>
  </si>
  <si>
    <t>ESTELA MARIA LEITE MEIRELLES MONTEIRO</t>
  </si>
  <si>
    <t>ESTER CALLAND DE SOUSA ROSA</t>
  </si>
  <si>
    <t>ESTER RIBEIRO DE ANDRADE</t>
  </si>
  <si>
    <t>ESTEVAM HENRIQUE DOS SANTOS MACHADO</t>
  </si>
  <si>
    <t>ESTEVAN LUIZ DA SILVA</t>
  </si>
  <si>
    <t>ETENILDO DANTAS CABRAL</t>
  </si>
  <si>
    <t>ETIENE OLIVEIRA DA SILVA FITTIPALDI</t>
  </si>
  <si>
    <t>EUCLIDES DIAS MARTINS FILHO</t>
  </si>
  <si>
    <t>EUDA KALIANI GOMES TEIXEIRA ROCHA</t>
  </si>
  <si>
    <t>EUDES NAZIAZENO GALVAO</t>
  </si>
  <si>
    <t>EUGENIA CRISTINA NILSEN RIBEIRO BARZA</t>
  </si>
  <si>
    <t>EULALIA CAMELO PESSOA DE AZEVEDO XIMENES</t>
  </si>
  <si>
    <t>EULISES ALEJANDRO FONSECA PARRA</t>
  </si>
  <si>
    <t>EVA CAROLINA DA CUNHA</t>
  </si>
  <si>
    <t>EVALDO SANTANA DE SOUZA</t>
  </si>
  <si>
    <t>EVANDRA GRIGOLETTO</t>
  </si>
  <si>
    <t>EVANE MOISES DA SILVA</t>
  </si>
  <si>
    <t>EVELYNE MEDEIROS PEREIRA</t>
  </si>
  <si>
    <t>EVELYNE WAGNA LUCENA LIMA CANDEIAS</t>
  </si>
  <si>
    <t>EVENILDO BEZERRA DE MELO</t>
  </si>
  <si>
    <t>EVERALDO FERNANDES DA SILVA</t>
  </si>
  <si>
    <t>EVERALDO GASPAR LOPES DE ANDRADE</t>
  </si>
  <si>
    <t>EVERSON MELQUIADES ARAUJO SILVA</t>
  </si>
  <si>
    <t>EVERTON DA SILVA NATIVIDADE</t>
  </si>
  <si>
    <t>EVERTON HENRIQUE CARDOSO DE LIRA</t>
  </si>
  <si>
    <t>EVONIO DE BARROS CAMPELO JUNIOR</t>
  </si>
  <si>
    <t>EVSON MALAQUIAS DE MORAES SANTOS</t>
  </si>
  <si>
    <t>EWERTON FYLIPE DE ARAUJO SILVA</t>
  </si>
  <si>
    <t>EZIEL CAVALCANTI VASCONCELOS ROCHA</t>
  </si>
  <si>
    <t>EZIO DA ROCHA ARAUJO</t>
  </si>
  <si>
    <t>FABIA ALEXANDRA POTTES ALVES</t>
  </si>
  <si>
    <t>FABIAN STEINHAUER</t>
  </si>
  <si>
    <t>FABIANA CRISTINA LIMA DA SILVA PASTICH GONCALVES</t>
  </si>
  <si>
    <t>FABIANA DE OLIVEIRA SILVA SOUSA</t>
  </si>
  <si>
    <t>FABIANA MAIZZA</t>
  </si>
  <si>
    <t>FABIANA MARIA DE VASCONCELOS GOUVEIA</t>
  </si>
  <si>
    <t>FABIANA MORAES DA SILVA</t>
  </si>
  <si>
    <t>FABIANA SANTOS DANTAS</t>
  </si>
  <si>
    <t>FABIANA SOUTO LIMA VIDAL</t>
  </si>
  <si>
    <t>FABIANO ELIAS XAVIER</t>
  </si>
  <si>
    <t>FABIANO FERREIRA</t>
  </si>
  <si>
    <t>FABIANO ROCHA DINIZ</t>
  </si>
  <si>
    <t>FABIELE STOCKMANS DE NARDI SOTTILI</t>
  </si>
  <si>
    <t>FABIO ASSIS PINHO</t>
  </si>
  <si>
    <t>FABIO BARBOSA DE SOUZA</t>
  </si>
  <si>
    <t>FABIO CAMPOS COUTINHO</t>
  </si>
  <si>
    <t>FABIO CAPARICA DE LUNA</t>
  </si>
  <si>
    <t>FABIO CAVALCANTE DE ANDRADE</t>
  </si>
  <si>
    <t>FABIO DE OLIVEIRA VILAR</t>
  </si>
  <si>
    <t>FABIO FERREIRA DA COSTA CAMPOS</t>
  </si>
  <si>
    <t>FABIO MASCARENHAS E SILVA</t>
  </si>
  <si>
    <t>FABIO PEREIRA LIMA</t>
  </si>
  <si>
    <t>FABIO QUEDA BUENO DA SILVA</t>
  </si>
  <si>
    <t>FABIO SANTANA MAGNANI</t>
  </si>
  <si>
    <t>FABIO TENORIO DE CARVALHO</t>
  </si>
  <si>
    <t>FABIO TULIO BARROSO</t>
  </si>
  <si>
    <t>FABIOLA ALBUQUERQUE LOBO</t>
  </si>
  <si>
    <t>FABIOLA MOURA MOROTO ROCHA</t>
  </si>
  <si>
    <t>FABRICIO BRADASCHIA</t>
  </si>
  <si>
    <t>FABRICIO MOTTERAN</t>
  </si>
  <si>
    <t>FABRICIO OLIVEIRA SOUTO</t>
  </si>
  <si>
    <t>FABRIZIO DE LUIZ ROSITO LISTO</t>
  </si>
  <si>
    <t>FAGNER JOSE COUTINHO DE MELO</t>
  </si>
  <si>
    <t>FALBA BERNADETE RAMOS DOS ANJOS</t>
  </si>
  <si>
    <t>FATIHA DECHICHA PARAHYBA</t>
  </si>
  <si>
    <t>FATIMA LUCIA SOARES RIBEIRO</t>
  </si>
  <si>
    <t>FATIMA M LEITE CRUZ</t>
  </si>
  <si>
    <t>FATIMA MARIA DOHERTY DE AGUIAR LEITE</t>
  </si>
  <si>
    <t>FELICIA MONTEIRO COELHO</t>
  </si>
  <si>
    <t>FELIPE ARAUJO ANDRADE DE OLIVEIRA</t>
  </si>
  <si>
    <t>FELIPE DUQUE BELFORT DE OLIVEIRA</t>
  </si>
  <si>
    <t>FELIPE PIMENTEL LOPES DE MELO</t>
  </si>
  <si>
    <t>FELIPE SINESIO TRAJANO DE ARRUDA</t>
  </si>
  <si>
    <t>FELIPE WERGETE CRUZ</t>
  </si>
  <si>
    <t>FELIX CHRISTIAN GUIMARAES SANTOS</t>
  </si>
  <si>
    <t>FERNANDA APPOLONIO ROCHA</t>
  </si>
  <si>
    <t>FERNANDA ARAUJO HONORATO</t>
  </si>
  <si>
    <t>FERNANDA BARRETO LIRA</t>
  </si>
  <si>
    <t>FERNANDA CAPIBARIBE LEITE</t>
  </si>
  <si>
    <t>FERNANDA CORREA SILVEIRA GALLI</t>
  </si>
  <si>
    <t>FERNANDA CRISTINA DE LIMA PINTO TAVARES</t>
  </si>
  <si>
    <t>FERNANDA CRISTINA PUCA FRANCA</t>
  </si>
  <si>
    <t>FERNANDA DA COSTA GUIMARAES CARVALHO</t>
  </si>
  <si>
    <t>FERNANDA DA SILVA ARAUJO MELO</t>
  </si>
  <si>
    <t>FERNANDA DAS CHAGAS ANGELO MENDES TENORIO</t>
  </si>
  <si>
    <t>FERNANDA DE BASTIANI</t>
  </si>
  <si>
    <t>FERNANDA DE OLIVEIRA BUSTAMANTE</t>
  </si>
  <si>
    <t>FERNANDA FREITAS LINS</t>
  </si>
  <si>
    <t>FERNANDA JORGE GUIMARAES</t>
  </si>
  <si>
    <t>FERNANDA MARIA DE OLIVEIRA VILLAROUCO</t>
  </si>
  <si>
    <t>FERNANDA MARIA RIBEIRO DE ALENCAR</t>
  </si>
  <si>
    <t>FERNANDA MOSSUMEZ FERNANDES TEIXEIRA</t>
  </si>
  <si>
    <t>FERNANDHA BATISTA LAFAYETTE</t>
  </si>
  <si>
    <t>FERNANDO ANTONIO DA SILVA ALMEIDA</t>
  </si>
  <si>
    <t>FERNANDO ANTONIO DO NASCIMENTO FEITOSA</t>
  </si>
  <si>
    <t>FERNANDO ANTONIO GONCALVES DE AZEVEDO</t>
  </si>
  <si>
    <t>FERNANDO ANTONIO GUERRA DE SOUZA</t>
  </si>
  <si>
    <t>FERNANDO ANTONIO MENEZES DA SILVA</t>
  </si>
  <si>
    <t>FERNANDO ANTONIO NOBREGA SANTOS</t>
  </si>
  <si>
    <t>FERNANDO CASTIM PIMENTEL</t>
  </si>
  <si>
    <t>FERNANDO DE MENDONCA DIAS</t>
  </si>
  <si>
    <t>FERNANDO DINIZ MOREIRA</t>
  </si>
  <si>
    <t>FERNANDO GENTIL DE SOUZA</t>
  </si>
  <si>
    <t>FERNANDO GOMES DE PAIVA JUNIOR</t>
  </si>
  <si>
    <t>FERNANDO GRILLO ARAUJO</t>
  </si>
  <si>
    <t>FERNANDO HALLWASS</t>
  </si>
  <si>
    <t>FERNANDO JORDAO DE VASCONCELOS</t>
  </si>
  <si>
    <t>FERNANDO JOSE CASTOR DE LIMA FILHO</t>
  </si>
  <si>
    <t>FERNANDO JOSE DO NASCIMENTO</t>
  </si>
  <si>
    <t>FERNANDO JOSE MALAGUENO DE SANTANA</t>
  </si>
  <si>
    <t>FERNANDO JOSE OLIVEIRA DE SOUZA</t>
  </si>
  <si>
    <t>FERNANDO JOSE RIBEIRO SALES</t>
  </si>
  <si>
    <t>FERNANDO LUCIO DE LIMA BARBOSA</t>
  </si>
  <si>
    <t>FERNANDO LUIS ALVES GUERRA</t>
  </si>
  <si>
    <t>FERNANDO LUIS DE ARAUJO MACHADO</t>
  </si>
  <si>
    <t>FERNANDO MACIANO DE PAULA NETO</t>
  </si>
  <si>
    <t>FERNANDO MAIA ASSUNCAO</t>
  </si>
  <si>
    <t>FERNANDO MENEZES CAMPELLO DE SOUZA</t>
  </si>
  <si>
    <t>FERNANDO RAUL DE ASSIS NETO</t>
  </si>
  <si>
    <t>FERNANDO RAUL LICAPA CONTRERAS</t>
  </si>
  <si>
    <t>FERNANDO RIBEIRO DE MORAES NETO</t>
  </si>
  <si>
    <t>FERNANDO ROBERTO DE LUNA PARISIO FILHO</t>
  </si>
  <si>
    <t>FERNANDO WELLER</t>
  </si>
  <si>
    <t>FILIPE AUGUSTO BARRETO CAMPELLO DE MELO</t>
  </si>
  <si>
    <t>FILIPE BARROS BELTRAO</t>
  </si>
  <si>
    <t>FILIPE CARLOS DE ALBUQUERQUE CALEGARIO</t>
  </si>
  <si>
    <t>FILIPE COSTA DE SOUZA</t>
  </si>
  <si>
    <t>FILIPE DA SILVA LIMA</t>
  </si>
  <si>
    <t>FILIPE SILVEIRA DUARTE</t>
  </si>
  <si>
    <t>FLAMARION BORGES DINIZ</t>
  </si>
  <si>
    <t>FLAVIA CRISTINA GOMES CATUNDA DE VASCONCELOS</t>
  </si>
  <si>
    <t>FLAVIA DA SILVA CLEMENTE</t>
  </si>
  <si>
    <t>FLAVIA ESCAPINI FANCHIOTTI</t>
  </si>
  <si>
    <t>FLAVIA FIGUEIRA ABURJAILE</t>
  </si>
  <si>
    <t>FLAVIA MARIA DE MORAES RAMOS PEREZ</t>
  </si>
  <si>
    <t>FLAVIA PEREIRA DA SILVA</t>
  </si>
  <si>
    <t>FLAVIA REGINA GONCALVES DE ARAUJO</t>
  </si>
  <si>
    <t>FLAVIA ZIMMERLE DA NOBREGA COSTA</t>
  </si>
  <si>
    <t>FLAVIANA BARRETO LIRA</t>
  </si>
  <si>
    <t>FLAVIANNE FERNANDA BITENCOURT NOBREGA</t>
  </si>
  <si>
    <t>FLAVIANO MACIEL VIEIRA</t>
  </si>
  <si>
    <t>FLAVIO ANTONIO MIRANDA DE SOUZA</t>
  </si>
  <si>
    <t>FLAVIO AUGUSTO BUENO FIGUEIREDO</t>
  </si>
  <si>
    <t>FLAVIO CAMPOS DE MORAIS</t>
  </si>
  <si>
    <t>FLAVIO DA CUNHA REZENDE</t>
  </si>
  <si>
    <t>FLAVIO DE OLIVEIRA GURGEL</t>
  </si>
  <si>
    <t>FLAVIO EDUARDO GOMES DINIZ</t>
  </si>
  <si>
    <t>FLAVIO GOMES TENORIO DE MEDEIROS</t>
  </si>
  <si>
    <t>FLAVIO JOSE DA SILVA</t>
  </si>
  <si>
    <t>FLAVIO KREIMER</t>
  </si>
  <si>
    <t>FLAVIO MENEZES DE AGUIAR</t>
  </si>
  <si>
    <t>FLAVIO RENATO BARROS DA GUARDA</t>
  </si>
  <si>
    <t>FLAVIO ROBERTO FERREIRA DE LIMA</t>
  </si>
  <si>
    <t>FLAVIO WEINSTEIN TEIXEIRA</t>
  </si>
  <si>
    <t>FLORA OLIVEIRA DA COSTA</t>
  </si>
  <si>
    <t>FLORA RAQUEL DE FREITAS ARAUJO</t>
  </si>
  <si>
    <t>FLORA ROMANELLI ASSUMPCAO</t>
  </si>
  <si>
    <t>FLORISBELA DE ARRUDA CAMARA E SIQUEIRA CAMPOS</t>
  </si>
  <si>
    <t>FLORIVAL RODRIGUES DE CARVALHO</t>
  </si>
  <si>
    <t>FRANCIMAR MARTINS TEIXEIRA MACEDO</t>
  </si>
  <si>
    <t>FRANCINI BARROS PONTES</t>
  </si>
  <si>
    <t>FRANCISCA JANAINA SOARES ROCHA</t>
  </si>
  <si>
    <t>FRANCISCA MARCIA PEREIRA LINHARES</t>
  </si>
  <si>
    <t>FRANCISCA SUELI MONTE MOREIRA</t>
  </si>
  <si>
    <t>FRANCISCO ANTONIO DE BARROS E SILVA NETO</t>
  </si>
  <si>
    <t>FRANCISCO ATANASIO DE MORAIS NETO</t>
  </si>
  <si>
    <t>FRANCISCO CARLOS AMANAJAS DE AGUIAR JUNIOR</t>
  </si>
  <si>
    <t>FRANCISCO CARLOS LOPES DA SILVA</t>
  </si>
  <si>
    <t>FRANCISCO CRIBARI NETO</t>
  </si>
  <si>
    <t>FRANCISCO DANNILO DE CARVALHO ISIDORO</t>
  </si>
  <si>
    <t>FRANCISCO DE ASSIS BRANDAO DOS REIS</t>
  </si>
  <si>
    <t>FRANCISCO DE ASSIS CORDEIRO BARBOSA</t>
  </si>
  <si>
    <t>FRANCISCO DE ASSIS DA SILVA SANTOS</t>
  </si>
  <si>
    <t>FRANCISCO DE ASSIS DOS SANTOS NEVES</t>
  </si>
  <si>
    <t>FRANCISCO DE ASSIS SOARES DE MATOS</t>
  </si>
  <si>
    <t>FRANCISCO DE ASSIS TENORIO DE CARVALHO</t>
  </si>
  <si>
    <t>FRANCISCO DE QUEIROZ BEZERRA CAVALCANTI</t>
  </si>
  <si>
    <t>FRANCISCO DE SOUSA RAMOS</t>
  </si>
  <si>
    <t>FRANCISCO EDUARDO BEZERRA DE ALBUQUERQUE LIMA</t>
  </si>
  <si>
    <t>FRANCISCO ESPEDITO DE LIMA</t>
  </si>
  <si>
    <t>FRANCISCO FORTES DE BRITO</t>
  </si>
  <si>
    <t>FRANCISCO IVO DANTAS CAVALCANTI</t>
  </si>
  <si>
    <t>FRANCISCO JAIME BEZERRA MENDONCA</t>
  </si>
  <si>
    <t>FRANCISCO JATOBA DE ANDRADE</t>
  </si>
  <si>
    <t>FRANCISCO JOSE DE AZEVEDO CYSNEIROS</t>
  </si>
  <si>
    <t>FRANCISCO JOSE DE LIMA</t>
  </si>
  <si>
    <t>FRANCISCO KENNEDY SILVA DOS SANTOS</t>
  </si>
  <si>
    <t>FRANCISCO RICARDO BEZERRA FONSECA</t>
  </si>
  <si>
    <t>FRANCISCO SA BARRETO DOS SANTOS</t>
  </si>
  <si>
    <t>FRANCISCO VICENTE SALES MELO</t>
  </si>
  <si>
    <t>FRANCISCO XAVIER DOS SANTOS</t>
  </si>
  <si>
    <t>FRANCK GILBERT RENE BELLEMAIN</t>
  </si>
  <si>
    <t>FRANCYELLE DE LIMA MEDINA</t>
  </si>
  <si>
    <t>FRANK ANDREW DAVIES</t>
  </si>
  <si>
    <t>FREDERICO ALVES REVOREDO JUNIOR</t>
  </si>
  <si>
    <t>FREDERICO AUGUSTO LEOPOLDINO KOEHLER</t>
  </si>
  <si>
    <t>FREDERICO CASTELO BRANCO CAVALCANTI</t>
  </si>
  <si>
    <t>FREDERICO DIAS NUNES</t>
  </si>
  <si>
    <t>FREDERICO JOSE DE SANTANA PONTES</t>
  </si>
  <si>
    <t>FREDERICO LUIZ GONCALVES DE FREITAS</t>
  </si>
  <si>
    <t>GABRIEL GUIMARAES CARVALHO</t>
  </si>
  <si>
    <t>GABRIEL MOURA PETERS</t>
  </si>
  <si>
    <t>GABRIELA CUNHA SCHECHTMAN SETTE</t>
  </si>
  <si>
    <t>GABRIELA DA SILVA TAROUCO</t>
  </si>
  <si>
    <t>GABRIELA DA SILVEIRA GASPAR</t>
  </si>
  <si>
    <t>GABRIELA FREIRE DE ALMEIDA VITORINO</t>
  </si>
  <si>
    <t>GABRIELA SANTOS CAVALCANTE SANTANA</t>
  </si>
  <si>
    <t>GABRIELLA CARRILHO LINS DE ANDRADE</t>
  </si>
  <si>
    <t>GABRIELLA MORAIS DUARTE MIRANDA</t>
  </si>
  <si>
    <t>GABRIELLY BEATRIZ BATISTA MACHADO</t>
  </si>
  <si>
    <t>GARDENIA CARMEN GADELHA MILITAO</t>
  </si>
  <si>
    <t>GAUSS MOUTINHO CORDEIRO</t>
  </si>
  <si>
    <t>GEBER LISBOA RAMALHO</t>
  </si>
  <si>
    <t>GEIZA CRISTINA DA SILVA</t>
  </si>
  <si>
    <t>GELSON LUIS FAMBRINI</t>
  </si>
  <si>
    <t>GENI PEREIRA DOS SANTOS</t>
  </si>
  <si>
    <t>GENTIL ALFREDO MAGALHAES DUQUE PORTO FILHO</t>
  </si>
  <si>
    <t>GEORGE DA SILVA TELLES</t>
  </si>
  <si>
    <t>GEORGE DARMITON DA CUNHA CAVALCANTI</t>
  </si>
  <si>
    <t>GEORGE FELIX CABRAL DE SOUZA</t>
  </si>
  <si>
    <t>GEORGIA VERAS DE ARAUJO GUEIROS LIRA</t>
  </si>
  <si>
    <t>GERALDO ANTONIO SIMOES GALINDO</t>
  </si>
  <si>
    <t>GERALDO DE AGUIAR CAVALCANTI</t>
  </si>
  <si>
    <t>GERALDO LEITE MAIA JUNIOR</t>
  </si>
  <si>
    <t>GERALDO LEITE TORRES</t>
  </si>
  <si>
    <t>GERALDO SANTOS MARINHO</t>
  </si>
  <si>
    <t>GERMANNYA D GARCIA ARAUJO SILVA</t>
  </si>
  <si>
    <t>GERMANO CRISPIM VASCONCELOS</t>
  </si>
  <si>
    <t>GETULIO JOSE AMORIM DO AMARAL</t>
  </si>
  <si>
    <t>GEYSLANE PEREIRA MELO DE ALBUQUERQUE</t>
  </si>
  <si>
    <t>GEYZA DAVILA ARRUDA</t>
  </si>
  <si>
    <t>GILBERTO CUNHA DE SOUSA FILHO</t>
  </si>
  <si>
    <t>GILBERTO GONCALVES RODRIGUES</t>
  </si>
  <si>
    <t>GILCENIO RODRIGUES DE SOUSA NETO</t>
  </si>
  <si>
    <t>GILDA LISBOA GUIMARAES</t>
  </si>
  <si>
    <t>GILDEMARKS COSTA E SILVA</t>
  </si>
  <si>
    <t>GILMAR BESERRA DE FARIAS</t>
  </si>
  <si>
    <t>GILMARA GONZAGA PEDROSA</t>
  </si>
  <si>
    <t>GILSON JERONIMO DA SILVA JUNIOR</t>
  </si>
  <si>
    <t>GILSON JOSE ALLAIN TEIXEIRA JUNIOR</t>
  </si>
  <si>
    <t>GILSON LIMA DA SILVA</t>
  </si>
  <si>
    <t>GILSON LUDMER</t>
  </si>
  <si>
    <t>GILSON MACEDO ANTUNES</t>
  </si>
  <si>
    <t>GILSON MIRANDA GONCALVES</t>
  </si>
  <si>
    <t>GILVAN TAKESHI YOGUI</t>
  </si>
  <si>
    <t>GIORDANO RIBEIRO EULALIO CABRAL</t>
  </si>
  <si>
    <t>GIOVANA BORGES MESQUITA</t>
  </si>
  <si>
    <t>GIOVANI ROTA BERTANI</t>
  </si>
  <si>
    <t>GIOVANNI AMADEU PAIVA DOS SANTOS</t>
  </si>
  <si>
    <t>GIOVANNI CASERTANO</t>
  </si>
  <si>
    <t>GIOVANNIA ARAUJO DE LIMA PEREIRA</t>
  </si>
  <si>
    <t>GIRLEIDE SANTOS DA SILVA MELO</t>
  </si>
  <si>
    <t>GIRLEIDE TORRES LEMOS</t>
  </si>
  <si>
    <t>GIRLLAYNNE GLEYKA BEZERRA DOS SANTOS MARQUES</t>
  </si>
  <si>
    <t>GISELA DA COSTA LIMA CARNEIRO LEAO</t>
  </si>
  <si>
    <t>GISELA ROCHA DE SIQUEIRA</t>
  </si>
  <si>
    <t>GISELE CRISTIANE FERRAZ FELIX</t>
  </si>
  <si>
    <t>GISELE CRISTINA SENA DA SILVA</t>
  </si>
  <si>
    <t>GISELE LOPES DE CARVALHO</t>
  </si>
  <si>
    <t>GISELIA ALVES PONTES DA SILVA</t>
  </si>
  <si>
    <t>GISELIA DE SANTANA MUNIZ</t>
  </si>
  <si>
    <t>GISELLE ALVES SILVA</t>
  </si>
  <si>
    <t>GIULIANA FURTADO FRANCA BONO</t>
  </si>
  <si>
    <t>GIUSEPPE TREVISAN CRUZ</t>
  </si>
  <si>
    <t>GIVANEIDE OLIVEIRA DE ANDRADE LUZ</t>
  </si>
  <si>
    <t>GLADSTONE ALVES DA SILVA</t>
  </si>
  <si>
    <t>GLAUCIA MANOELLA DE SOUZA LIMA</t>
  </si>
  <si>
    <t>GLAUCIA RENATA PEREIRA DO NASCIMENTO</t>
  </si>
  <si>
    <t>GLAUDIONOR GOMES BARBOSA</t>
  </si>
  <si>
    <t>GLAYDES MARIA TORRES DE LIMA</t>
  </si>
  <si>
    <t>GLEIDSON GOMES DA SILVA</t>
  </si>
  <si>
    <t>GLENDA GOMES CABRAL</t>
  </si>
  <si>
    <t>GLEYBSON MIGUEL DA SILVA</t>
  </si>
  <si>
    <t>GLEYCE KELLY DE ARAUJO BEZERRA</t>
  </si>
  <si>
    <t>GLEYCIELLE ALEXANDRE CAVALCANTE</t>
  </si>
  <si>
    <t>GLORIA ISOLINA BOENTE PINTO DUARTE</t>
  </si>
  <si>
    <t>GLORIA MARIA VINHAS</t>
  </si>
  <si>
    <t>GLORIA MARIA WIDMER</t>
  </si>
  <si>
    <t>GORKI MARIANO</t>
  </si>
  <si>
    <t>GRACIANA VIEIRA DE AZEVEDO</t>
  </si>
  <si>
    <t>GRASIELE ASSIS DA COSTA LIMA</t>
  </si>
  <si>
    <t>GRASIELE FRETTA FERNANDES</t>
  </si>
  <si>
    <t>GUARACI GUIMARAES BASTOS JUNIOR</t>
  </si>
  <si>
    <t>GUILAH NASLAVSKY</t>
  </si>
  <si>
    <t>GUILHERME ALVES DE SANTANA</t>
  </si>
  <si>
    <t>GUILHERME ASSUNCAO FERREIRA</t>
  </si>
  <si>
    <t>GUILHERME BARBOSA LOPES JUNIOR</t>
  </si>
  <si>
    <t>GUILHERME BOAVIAGEM RIBEIRO</t>
  </si>
  <si>
    <t>GUILHERME LIMA MOURA</t>
  </si>
  <si>
    <t>GUILHERME MEDEIROS SOARES DE ANDRADE</t>
  </si>
  <si>
    <t>GUILHERME NUNES MELO</t>
  </si>
  <si>
    <t>GUILHERME RANOYA SEIXAS LINS</t>
  </si>
  <si>
    <t>GUSTAVO ALVES ALONSO FERREIRA</t>
  </si>
  <si>
    <t>GUSTAVO ALVES DO NASCIMENTO</t>
  </si>
  <si>
    <t>GUSTAVO BONO</t>
  </si>
  <si>
    <t>GUSTAVO CAMELO NETO</t>
  </si>
  <si>
    <t>GUSTAVO DE MIRANDA SEABRA</t>
  </si>
  <si>
    <t>GUSTAVO GILSON SOUSA DE OLIVEIRA</t>
  </si>
  <si>
    <t>GUSTAVO GOMES DA COSTA SANTOS</t>
  </si>
  <si>
    <t>GUSTAVO HENRIQUE DE ARAGAO FERREIRA</t>
  </si>
  <si>
    <t>GUSTAVO HENRIQUE PORTO DE CARVALHO</t>
  </si>
  <si>
    <t>GUSTAVO JOSE SILVA DE LIRA</t>
  </si>
  <si>
    <t>GUSTAVO JUST DA COSTA E SILVA</t>
  </si>
  <si>
    <t>GUSTAVO LAUREANO COELHO DE MOURA</t>
  </si>
  <si>
    <t>GUSTAVO MEDEIROS DE SOUZA AZEVEDO</t>
  </si>
  <si>
    <t>GUSTAVO PINA GODOY</t>
  </si>
  <si>
    <t>GUSTAVO RAMOS SAMPAIO</t>
  </si>
  <si>
    <t>GUSTAVO SERGIO DE GODOY MAGALHAES</t>
  </si>
  <si>
    <t>GUTEMBERGUE LEAL DE MESQUITA</t>
  </si>
  <si>
    <t>HANS DA NOBREGA WAECHTER</t>
  </si>
  <si>
    <t>HANSENCLEVER DE FRANCA BASSANI</t>
  </si>
  <si>
    <t>HAROLDO MORAES DE FIGUEIREDO</t>
  </si>
  <si>
    <t>HEITOR COSTA LIMA DA ROCHA</t>
  </si>
  <si>
    <t>HEITOR DE OLIVEIRA DUARTE</t>
  </si>
  <si>
    <t>HELEN JAMIL KHOURY ASFORA</t>
  </si>
  <si>
    <t>HELENA JULIANA NAGY</t>
  </si>
  <si>
    <t>HELENA LUCIA AUGUSTO CHAVES</t>
  </si>
  <si>
    <t>HELENA ROCHA COUTINHO DE CASTRO</t>
  </si>
  <si>
    <t>HELENA SANDRA GOUVEIA HONORATO</t>
  </si>
  <si>
    <t>HELIEBER PESSOA DA SILVA</t>
  </si>
  <si>
    <t>HELIO MACHADO DA SILVA PORTO NETO</t>
  </si>
  <si>
    <t>HELIO MAGALHAES DE OLIVEIRA</t>
  </si>
  <si>
    <t>HELIO MARCIO PAJEU</t>
  </si>
  <si>
    <t>HELOISA MARIA MENDONCA DE MORAIS</t>
  </si>
  <si>
    <t>HELOISA RAMOS LACERDA DE MELO</t>
  </si>
  <si>
    <t>HELOTONIO CARVALHO</t>
  </si>
  <si>
    <t>HENRIQUE CESAR MUZZIO DE PAIVA BARROSO</t>
  </si>
  <si>
    <t>HENRIQUE DE ATAIDE MARIZ</t>
  </si>
  <si>
    <t>HENRIQUE DE BARROS CORREIA VITORIO</t>
  </si>
  <si>
    <t>HENRIQUE EMANUEL MOSTAERT REBELO</t>
  </si>
  <si>
    <t>HENRIQUE GERSON KOHL</t>
  </si>
  <si>
    <t>HENRIQUE JOSE MORAIS DE ARAUJO</t>
  </si>
  <si>
    <t>HENRIQUE PATRIOTA ALVES</t>
  </si>
  <si>
    <t>HENRY SOCRATES LAVALLE SULLASI</t>
  </si>
  <si>
    <t>HERBERT ALBERICO DE SA LEITAO</t>
  </si>
  <si>
    <t>HERI RAMOS DE OLIVEIRA PONTES</t>
  </si>
  <si>
    <t>HERMANO ANDRADE CABRAL</t>
  </si>
  <si>
    <t>HERMANO PERRELLI DE MOURA</t>
  </si>
  <si>
    <t>HEVERTON VALENTIM COLACO DA SILVA</t>
  </si>
  <si>
    <t>HILCIA MEZZALIRA TEIXEIRA</t>
  </si>
  <si>
    <t>HILTON JUSTINO DA SILVA</t>
  </si>
  <si>
    <t>HIRLA VANESSA SOARES DE ARAUJO</t>
  </si>
  <si>
    <t>HIROSHI KOIKE</t>
  </si>
  <si>
    <t>HIUQUEM MONTEIRO LOPES</t>
  </si>
  <si>
    <t>HOMERO LUIS ALVES DE LIMA</t>
  </si>
  <si>
    <t>HORACIO ALIPIO FERREIRA FILHO</t>
  </si>
  <si>
    <t>HORACIO MARIO FITTIPALDI JUNIOR</t>
  </si>
  <si>
    <t>HUGO CAVALCANTI MELO FILHO</t>
  </si>
  <si>
    <t>HUGO DE ANDRADE ARAUJO</t>
  </si>
  <si>
    <t>HUGO MENEZES NETO</t>
  </si>
  <si>
    <t>HUGO MOURA DE ALBUQUERQUE MELO</t>
  </si>
  <si>
    <t>HUGO ROGERIO DE BARROS</t>
  </si>
  <si>
    <t>HULDA VALE DE ARAUJO</t>
  </si>
  <si>
    <t>HUMBERTO CORREIA LIMA JUNIOR</t>
  </si>
  <si>
    <t>HUMBERTO DORIA SILVA</t>
  </si>
  <si>
    <t>HUMBERTO JOAO CARNEIRO FILHO</t>
  </si>
  <si>
    <t>IAN MIKARDO LIMA FEITOSA</t>
  </si>
  <si>
    <t>IANA LUDERMIR BERNARDINO</t>
  </si>
  <si>
    <t>IANE DE ALMEIDA DANGELO</t>
  </si>
  <si>
    <t>IASMINE ANDREZA BASILIO DOS SANTOS ALVES</t>
  </si>
  <si>
    <t>IBERE CALDAS SOUZA LEAO</t>
  </si>
  <si>
    <t>IDJANE SANTANA DE OLIVEIRA</t>
  </si>
  <si>
    <t>IGOR DE ALMEIDA SILVA</t>
  </si>
  <si>
    <t>IGOR FERNANDES GOMES</t>
  </si>
  <si>
    <t>ILKA VERAS FALCAO</t>
  </si>
  <si>
    <t>ILMA KRUZE GRANDE DE ARRUDA</t>
  </si>
  <si>
    <t>IMARA BEMFICA MINEIRO</t>
  </si>
  <si>
    <t>INARA RIBEIRO GOMES</t>
  </si>
  <si>
    <t>INARA ROBERTA LEAL</t>
  </si>
  <si>
    <t>INES DE OLIVEIRA AFONSO MAIA</t>
  </si>
  <si>
    <t>INEZ MARIA TENORIO</t>
  </si>
  <si>
    <t>INGRID ZANELLA ANDRADE CAMPOS</t>
  </si>
  <si>
    <t>IOMANA ROCHA DE ARAUJO SILVA</t>
  </si>
  <si>
    <t>IRACEMA DA SILVA FRAZAO</t>
  </si>
  <si>
    <t>IRACEMA TATIANA RIBEIRO LEITE JUSTO</t>
  </si>
  <si>
    <t>IRANETE MARIA DA SILVA LIMA</t>
  </si>
  <si>
    <t>IRANI DE FARIAS CUNHA JUNIOR</t>
  </si>
  <si>
    <t>IRIS CAMPOS LUCAS</t>
  </si>
  <si>
    <t>IRIS EUCARIS DE VASCONCELOS</t>
  </si>
  <si>
    <t>ISAAC PERGHER</t>
  </si>
  <si>
    <t>ISABEL CRISTINA GUERRA SPACOV</t>
  </si>
  <si>
    <t>ISABEL CRISTINA MARTINS GUILLEN</t>
  </si>
  <si>
    <t>ISABEL CRISTINA SOBREIRA MACHADO</t>
  </si>
  <si>
    <t>ISABELA ANDRADE DE LIMA MORAIS</t>
  </si>
  <si>
    <t>ISABELA TALITA GONCALVES DE LIMA</t>
  </si>
  <si>
    <t>ISABELI LINS PINHEIRO</t>
  </si>
  <si>
    <t>ISABELLA LEITAO NEVES FROTA</t>
  </si>
  <si>
    <t>ISABELLA MACARIO FERRO CAVALCANTI</t>
  </si>
  <si>
    <t>ISABELLA RIBEIRO ARAGAO</t>
  </si>
  <si>
    <t>ISABELLE SANTOS ARAUJO</t>
  </si>
  <si>
    <t>ISAIRAS PEREIRA PADOVAN</t>
  </si>
  <si>
    <t>ISALTINA MARIA DE AZEVEDO MELLO GOMES</t>
  </si>
  <si>
    <t>ISIS DIDIER LINS</t>
  </si>
  <si>
    <t>ISIS TAVARES DA SILVA LOVERA</t>
  </si>
  <si>
    <t>ISLA ARIADNY AMARAL DE SOUZA GONZAGA</t>
  </si>
  <si>
    <t>ISVANIA MARIA SERAFIM DA SILVA LOPES</t>
  </si>
  <si>
    <t>ITALO DARTAGNAN ALMEIDA</t>
  </si>
  <si>
    <t>ITAMAR JOSE DIAS E CORDEIRO</t>
  </si>
  <si>
    <t>IVA CARNEIRO LEAO BARROS</t>
  </si>
  <si>
    <t>IVAN VIEIRA DE MELO</t>
  </si>
  <si>
    <t>IVANI MALVESTITI</t>
  </si>
  <si>
    <t>IVANILDO DE FIGUEIREDO ANDRADE DE OLIVEIRA FILHO</t>
  </si>
  <si>
    <t>IVANIZE DA SILVA ACA</t>
  </si>
  <si>
    <t>IVANOVA CARMEN JATOBA DE OLIVEIRA</t>
  </si>
  <si>
    <t>IVO DE ANDRADE LIMA FILHO</t>
  </si>
  <si>
    <t>IVONE ANTONIA DE SOUZA</t>
  </si>
  <si>
    <t>IVONEIDE MARIA DE MELO ZIMMERMANN</t>
  </si>
  <si>
    <t>IZABEL CONCESSA PINHEIRO DE ALENCAR ARRAIS</t>
  </si>
  <si>
    <t>IZABELA DOMINGUES DA SILVA</t>
  </si>
  <si>
    <t>IZABELA PEREIRA DE FRAGA</t>
  </si>
  <si>
    <t>IZABELLA MARIA DA SILVA MEDEIROS</t>
  </si>
  <si>
    <t>IZAIAS FRANCISCO DE SOUZA JUNIOR</t>
  </si>
  <si>
    <t>JACIANA DOS SANTOS AGUIAR</t>
  </si>
  <si>
    <t>JACIEL BENEDITO DE OLIVEIRA</t>
  </si>
  <si>
    <t>JACINALDO BALBINO DE MEDEIROS JUNIOR</t>
  </si>
  <si>
    <t>JACINTO DA COSTA SILVA NETO</t>
  </si>
  <si>
    <t>JACKELINE AMANTINO DE ANDRADE</t>
  </si>
  <si>
    <t>JACKELINE CRISTIANE  SANTOS</t>
  </si>
  <si>
    <t>JADSON FELIPE RIBEIRO DIAS</t>
  </si>
  <si>
    <t>JAELSON FREIRE BRELAZ DE CASTRO</t>
  </si>
  <si>
    <t>JAILEILA DE ARAUJO MENEZES</t>
  </si>
  <si>
    <t>JAILMA SANTOS MONTEIRO</t>
  </si>
  <si>
    <t>JAILSON CAVALCANTE DE ARAUJO</t>
  </si>
  <si>
    <t>JAILSON RAULINO DA SILVA</t>
  </si>
  <si>
    <t>JAIR CARNEIRO LEAO</t>
  </si>
  <si>
    <t>JAIR DE LIMA BEZERRA</t>
  </si>
  <si>
    <t>JAIRO SIMIAO DORNELAS</t>
  </si>
  <si>
    <t>JAIRO ZACCHE DE SA</t>
  </si>
  <si>
    <t>JAIURTE GOMES MARTINS DA SILVA</t>
  </si>
  <si>
    <t>JALILA RIOS DOS SANTOS</t>
  </si>
  <si>
    <t>JAMERSON ANTONIO DE ALMEIDA DA SILVA</t>
  </si>
  <si>
    <t>JAMILLE CARLA OLIVEIRA ARAUJO</t>
  </si>
  <si>
    <t>JANAINA KARIN DE LIMA CAMPOS</t>
  </si>
  <si>
    <t>JANAINA MOREIRA DE MENESES</t>
  </si>
  <si>
    <t>JANAINA VERSIANI DOS ANJOS</t>
  </si>
  <si>
    <t>JANAYNA SILVA CAVALCANTE DE LIMA</t>
  </si>
  <si>
    <t>JANE DA SILVA PINHEIRO FARIA</t>
  </si>
  <si>
    <t>JANE MARIA GONCALVES LARANJEIRA</t>
  </si>
  <si>
    <t>JANE SHEILA HIGINO</t>
  </si>
  <si>
    <t>JANETE MARIA LINS DE AZEVEDO</t>
  </si>
  <si>
    <t>JANSSEN FELIPE DA SILVA</t>
  </si>
  <si>
    <t>JAQUELINE APARECIDA FORATTO LIXANDRAO SANTOS</t>
  </si>
  <si>
    <t>JAQUELINE BARBOSA DA SILVA</t>
  </si>
  <si>
    <t>JAQUELINE DE AZEVEDO SILVA</t>
  </si>
  <si>
    <t>JAQUELINE GALDINO ALBUQUERQUE PERRELLI</t>
  </si>
  <si>
    <t>JAQUELINE GUIMARAES SANTOS</t>
  </si>
  <si>
    <t>JARCILENE SILVA DE ALMEIDA</t>
  </si>
  <si>
    <t>JAUCELE DE FATIMA FERREIRA ALVES DE AZEREDO</t>
  </si>
  <si>
    <t>JAYME BENVENUTO LIMA JUNIOR</t>
  </si>
  <si>
    <t>JEAN MARTINS DE ARRUDA SANTOS</t>
  </si>
  <si>
    <t>JEAN VAZ DE OLIVEIRA RIBEIRO</t>
  </si>
  <si>
    <t>JEANNE CLAINE DE ALBUQUERQUE MODESTO</t>
  </si>
  <si>
    <t>JEDER SILVEIRA JANOTTI JUNIOR</t>
  </si>
  <si>
    <t>JEFFERSON LUIZ PRINCIVAL</t>
  </si>
  <si>
    <t>JEFFERSON TAVARES CRUZ OLIVEIRA</t>
  </si>
  <si>
    <t>JEFFERSON VALDEMIRO DE LIMA</t>
  </si>
  <si>
    <t>JEFFERSON WELLANO OLIVEIRA PINTO</t>
  </si>
  <si>
    <t>JEHAN FONSECA DO NASCIMENTO</t>
  </si>
  <si>
    <t>JENYFFER MEDEIROS CAMPOS GUERRA</t>
  </si>
  <si>
    <t>JERONYMO JOSE LIBONATI</t>
  </si>
  <si>
    <t>JESSER FIDELIS DE SOUZA FILHO</t>
  </si>
  <si>
    <t>JESSICA ANDRADE DA FONSECA</t>
  </si>
  <si>
    <t>JESSICA GUIDO DE ARAUJO SA</t>
  </si>
  <si>
    <t>JESSICA MARIA MONTEIRO DIAS</t>
  </si>
  <si>
    <t>JESSICA PRISCILA FRAGOSO DE MOURA</t>
  </si>
  <si>
    <t>JESSICA RANI FERREIRA DE SOUSA</t>
  </si>
  <si>
    <t>JESSYKA FLAVYANNE FERREIRA VILELA</t>
  </si>
  <si>
    <t>JESSYKA MARY VASCONCELOS BARBOSA</t>
  </si>
  <si>
    <t>JESUS VAZQUEZ TORRES</t>
  </si>
  <si>
    <t>JEYDSON LOPES DA SILVA</t>
  </si>
  <si>
    <t>JEYMESSON RAPHAEL CARDOSO VIEIRA</t>
  </si>
  <si>
    <t>JOANA CORREA DE ARAUJO KOURY E AZEVEDO</t>
  </si>
  <si>
    <t>JOANA DARK ANDRADE DE SOUSA</t>
  </si>
  <si>
    <t>JOANE SANTOS DO NASCIMENTO</t>
  </si>
  <si>
    <t>JOANNA ELZBIETA KULESZA</t>
  </si>
  <si>
    <t>JOAO ADAUTO DE SOUZA NETO</t>
  </si>
  <si>
    <t>JOAO ALBERTO GOMES DE CARVALHO</t>
  </si>
  <si>
    <t>JOAO ALFREDO MODESTO SEDYCIAS</t>
  </si>
  <si>
    <t>JOAO BOSCO PARAISO DA SILVA</t>
  </si>
  <si>
    <t>JOAO DE ANDRADE DUTRA FILHO</t>
  </si>
  <si>
    <t>JOAO DENYS ARAUJO LEITE</t>
  </si>
  <si>
    <t>JOAO EDUARDO FERNANDES RAMOS</t>
  </si>
  <si>
    <t>JOAO EVANGELISTA DOS SANTOS NETO</t>
  </si>
  <si>
    <t>JOAO FRANCISCO LIBERATO DE FREITAS</t>
  </si>
  <si>
    <t>JOAO GABRIEL NASCIMENTO DE ARAUJO</t>
  </si>
  <si>
    <t>JOAO HENRIQUE DA COSTA SILVA</t>
  </si>
  <si>
    <t>JOAO LUCAS LEAO FEITOSA</t>
  </si>
  <si>
    <t>JOAO LUIS DA SILVA</t>
  </si>
  <si>
    <t>JOAO MARCELO XAVIER NATARIO TEIXEIRA</t>
  </si>
  <si>
    <t>JOAO MARCILIO COELHO NETTO LINS AROUCHA</t>
  </si>
  <si>
    <t>JOAO MATHEUS ALVES MONTEIRO</t>
  </si>
  <si>
    <t>JOAO PAULO CERQUINHO CAJUEIRO</t>
  </si>
  <si>
    <t>JOAO PAULO DA SILVA</t>
  </si>
  <si>
    <t>JOAO PAULO FERNANDES DE SOUZA ALLAIN TEIXEIRA</t>
  </si>
  <si>
    <t>JOAO PAULO MACIEL DE ARAUJO</t>
  </si>
  <si>
    <t>JOAO PAULO RODRIGUES DO NASCIMENTO</t>
  </si>
  <si>
    <t>JOAO PEREIRA DE BRITO FILHO</t>
  </si>
  <si>
    <t>JOAO POLICARPO RODRIGUES LIMA</t>
  </si>
  <si>
    <t>JOAO RICARDO MENDES DE OLIVEIRA</t>
  </si>
  <si>
    <t>JOAO ROBERTO RATIS TENORIO DA SILVA</t>
  </si>
  <si>
    <t>JOAO RODRIGUES TAVARES JUNIOR</t>
  </si>
  <si>
    <t>JOAQUIM FERREIRA MARTINS FILHO</t>
  </si>
  <si>
    <t>JOAQUIM LUSTOSA FILHO</t>
  </si>
  <si>
    <t>JOAQUIM OSORIO LIBERALQUINO FERREIRA</t>
  </si>
  <si>
    <t>JOAQUIM SERGIO DE LIMA NETO</t>
  </si>
  <si>
    <t>JOCELENE TENORIO ALBUQUERQUE MADRUGA GODOI</t>
  </si>
  <si>
    <t>JOCILDO FERNANDES BEZERRA</t>
  </si>
  <si>
    <t>JOCILENE OTILIA DA COSTA</t>
  </si>
  <si>
    <t>JOELMIR MARQUES DA SILVA</t>
  </si>
  <si>
    <t>JONATAS ARAUJO DE ALMEIDA</t>
  </si>
  <si>
    <t>JONATAS FERREIRA</t>
  </si>
  <si>
    <t>JONATHAN AUGUSTO VIDAL DE OLIVEIRA</t>
  </si>
  <si>
    <t>JONIA ALVES LUCENA</t>
  </si>
  <si>
    <t>JORGE ANTONIO PALMA CARRASCO</t>
  </si>
  <si>
    <t>JORGE JOSE DA ROCHA CARVALHO</t>
  </si>
  <si>
    <t>JORGE LUIZ CARDOSO LYRA DA FONSECA</t>
  </si>
  <si>
    <t>JORGE LUIZ NEVES</t>
  </si>
  <si>
    <t>JORGE LUIZ SILVEIRA SONEGO</t>
  </si>
  <si>
    <t>JORGE NICOLAS CARO MONTOYA</t>
  </si>
  <si>
    <t>JORGE RECARTE HENRIQUEZ GUERRERO</t>
  </si>
  <si>
    <t>JORGE VINICIUS FERNANDES LIMA CAVALCANTI</t>
  </si>
  <si>
    <t>JORGIANA DE OLIVEIRA MANGUEIRA</t>
  </si>
  <si>
    <t>JOSE AERCIO SILVA DAS CHAGAS</t>
  </si>
  <si>
    <t>JOSE AFONSO DA SILVA JUNIOR</t>
  </si>
  <si>
    <t>JOSE ALBERTO MIRANDA POZA</t>
  </si>
  <si>
    <t>JOSE ALBINO OLIVEIRA DE AGUIAR</t>
  </si>
  <si>
    <t>JOSE ALEXANDRE FERREIRA MAIA</t>
  </si>
  <si>
    <t>JOSE ALMIR CIRILO</t>
  </si>
  <si>
    <t>JOSE AMERICO DE MIRANDA NETO</t>
  </si>
  <si>
    <t>JOSE ANDRE WANDERLEY DANTAS DE OLIVEIRA</t>
  </si>
  <si>
    <t>JOSE ANGELO RIZZO</t>
  </si>
  <si>
    <t>JOSE ANTONIO BARBOSA</t>
  </si>
  <si>
    <t>JOSE ANTONIO DOS SANTOS</t>
  </si>
  <si>
    <t>JOSE ARAUJO DOS SANTOS JUNIOR</t>
  </si>
  <si>
    <t>JOSE ARNOR DE LIMA JUNIOR</t>
  </si>
  <si>
    <t>JOSE ARTUR MUNIZ</t>
  </si>
  <si>
    <t>JOSE AUGUSTO SURUAGY MONTEIRO</t>
  </si>
  <si>
    <t>JOSE AYRON LIRA DOS ANJOS</t>
  </si>
  <si>
    <t>JOSE BATISTA DE BARROS</t>
  </si>
  <si>
    <t>JOSE BENTO ROSA DA SILVA</t>
  </si>
  <si>
    <t>JOSE CANDIDO DE SOUZA FERRAZ JUNIOR</t>
  </si>
  <si>
    <t>JOSE CARLOS ALVES DE SOUZA</t>
  </si>
  <si>
    <t>JOSE CARLOS CHARAMBA DUTRA</t>
  </si>
  <si>
    <t>JOSE CARLOS DA SILVA OLIVEIRA</t>
  </si>
  <si>
    <t>JOSE CARLOS DE ALBUQUERQUE MELO JUNIOR</t>
  </si>
  <si>
    <t>JOSE CARLOS DE LIMA</t>
  </si>
  <si>
    <t>JOSE CARLOS SILVA CAVALCANTI</t>
  </si>
  <si>
    <t>JOSE CICERO DE CASTRO</t>
  </si>
  <si>
    <t>JOSE CLAUDINO DE LIRA JUNIOR</t>
  </si>
  <si>
    <t>JOSE CRISTOVAM MARTINS VIEIRA</t>
  </si>
  <si>
    <t>JOSE DE SOUZA BRANDAO NETO</t>
  </si>
  <si>
    <t>JOSE DILSON BESERRA CAVALCANTI</t>
  </si>
  <si>
    <t>JOSE DINIZ MADRUGA FILHO</t>
  </si>
  <si>
    <t>JOSE EDESON DE MELO SIQUEIRA</t>
  </si>
  <si>
    <t>JOSE EDUARDO GARCIA</t>
  </si>
  <si>
    <t>JOSE ELOIM SILVA DE MACEDO</t>
  </si>
  <si>
    <t>JOSE FERNANDO THOME JUCA</t>
  </si>
  <si>
    <t>JOSE FERREIRA DOS SANTOS</t>
  </si>
  <si>
    <t>JOSE FILHO DA COSTA CASTRO</t>
  </si>
  <si>
    <t>JOSE FLAVIO DE LIMA CASTRO</t>
  </si>
  <si>
    <t>JOSE GEILSON ALVES DEMETRIO</t>
  </si>
  <si>
    <t>JOSE GERALDO DE ANDRADE PACHECO FILHO</t>
  </si>
  <si>
    <t>JOSE GILDO DE LIMA</t>
  </si>
  <si>
    <t>JOSE GILSON DE ALMEIDA TEIXEIRA FILHO</t>
  </si>
  <si>
    <t>JOSE GUIDO CORREA DE ARAUJO JUNIOR</t>
  </si>
  <si>
    <t>JOSE HUGO GONCALVES MAGALHAES</t>
  </si>
  <si>
    <t>JOSE IVANILDO FELISBERTO DE CARVALHO</t>
  </si>
  <si>
    <t>JOSE JEFERSON DO REGO SILVA</t>
  </si>
  <si>
    <t>JOSE JONAS ALVES CORREIA</t>
  </si>
  <si>
    <t>JOSE LAMARTINE SOARES SOBRINHO</t>
  </si>
  <si>
    <t>JOSE LAMARTINE TAVORA JUNIOR</t>
  </si>
  <si>
    <t>JOSE LEAO E SILVA FILHO</t>
  </si>
  <si>
    <t>JOSE LICARION PINTO SEGUNDO NETO</t>
  </si>
  <si>
    <t>JOSE LINDENBERG JULIAO XAVIER FILHO</t>
  </si>
  <si>
    <t>JOSE LUCIANO CORREIA DE CERQUEIRA</t>
  </si>
  <si>
    <t>JOSE LUIS SIMOES</t>
  </si>
  <si>
    <t>JOSE LUIZ DE AMORIM RATTON JUNIOR</t>
  </si>
  <si>
    <t>JOSE LUIZ DE FIGUEIREDO</t>
  </si>
  <si>
    <t>JOSE LUIZ DE LIMA FILHO</t>
  </si>
  <si>
    <t>JOSE LUIZ MARQUES DELGADO</t>
  </si>
  <si>
    <t>JOSE LUIZ PORTUGAL</t>
  </si>
  <si>
    <t>JOSE LUIZ SPINELI GONCALVES CATARINO</t>
  </si>
  <si>
    <t>JOSE MARCELINO BANDIM</t>
  </si>
  <si>
    <t>JOSE MARCELO SENA DA SILVA</t>
  </si>
  <si>
    <t>JOSE MARCOS DA SILVA</t>
  </si>
  <si>
    <t>JOSE MARCOS FRANCISCO DA SILVA</t>
  </si>
  <si>
    <t>JOSE MARIA ANDRADE BARBOSA</t>
  </si>
  <si>
    <t>JOSE MARIA BEZERRA SILVA</t>
  </si>
  <si>
    <t>JOSE MARIA DA SILVA</t>
  </si>
  <si>
    <t>JOSE MARIANO DE SA ARAGAO</t>
  </si>
  <si>
    <t>JOSE MAURICIO DE BARROS BEZERRA</t>
  </si>
  <si>
    <t>JOSE MAURICIO DOS SANTOS FILHO</t>
  </si>
  <si>
    <t>JOSE MAURICIO HAAS BUENO</t>
  </si>
  <si>
    <t>JOSE MOURA SOARES</t>
  </si>
  <si>
    <t>JOSE NELSON BARBOSA TENORIO</t>
  </si>
  <si>
    <t>JOSE POLICARPO JUNIOR</t>
  </si>
  <si>
    <t>JOSE REINALDO MADEIRO JUNIOR</t>
  </si>
  <si>
    <t>JOSE RICARDO BEZERRA NOGUEIRA</t>
  </si>
  <si>
    <t>JOSE RICARDO COSTA DE MENDONCA</t>
  </si>
  <si>
    <t>JOSE RICARDO DIAS PEREIRA</t>
  </si>
  <si>
    <t>JOSE ROBERTO BOTELHO DE SOUZA</t>
  </si>
  <si>
    <t>JOSE ROBERTO DE ALMEIDA</t>
  </si>
  <si>
    <t>JOSE ROBERTO DE LEMOS JUNIOR</t>
  </si>
  <si>
    <t>JOSE ROBERTO FERREIRA GUERRA</t>
  </si>
  <si>
    <t>JOSE ROBERTO GONCALVES DE AZEVEDO</t>
  </si>
  <si>
    <t>JOSE ROBERTO RIOS LEITE</t>
  </si>
  <si>
    <t>JOSE RODRIGUES DE OLIVEIRA NETO</t>
  </si>
  <si>
    <t>JOSE RONALDO VASCONCELOS NUNES</t>
  </si>
  <si>
    <t>JOSE RONIERO DIODATO</t>
  </si>
  <si>
    <t>JOSE SAMPAIO DE LEMOS NETO</t>
  </si>
  <si>
    <t>JOSE SOUTO ROSA FILHO</t>
  </si>
  <si>
    <t>JOSE THADEU PINHEIRO</t>
  </si>
  <si>
    <t>JOSE VALDECY GUIMARAES JUNIOR</t>
  </si>
  <si>
    <t>JOSE WELLINGTON ROCHA TABOSA</t>
  </si>
  <si>
    <t>JOSEFA SALETE BARBOSA CAVALCANTI</t>
  </si>
  <si>
    <t>JOSELIA PACHECO DE SANTANA</t>
  </si>
  <si>
    <t>JOSEMBERG MARINS CAMPOS</t>
  </si>
  <si>
    <t>JOSENILDO DOS SANTOS</t>
  </si>
  <si>
    <t>JOSETE FLORENCIO DOS SANTOS</t>
  </si>
  <si>
    <t>JOSICLEDA DOMICIANO GALVINCIO</t>
  </si>
  <si>
    <t>JOSIMAR JORGE VENTURA DE MORAIS</t>
  </si>
  <si>
    <t>JOSIMARIO JOAO DA SILVA</t>
  </si>
  <si>
    <t>JOYCE LENE GOMES CAJUEIRO</t>
  </si>
  <si>
    <t>JUAN CARLOS PINA VELASQUEZ</t>
  </si>
  <si>
    <t>JUAN PABLO MARTIN RODRIGUES</t>
  </si>
  <si>
    <t>JUARY LUIS CHAGAS</t>
  </si>
  <si>
    <t>JUCILLE DO AMARAL MENESES MEIRA DE OLIVEIRA</t>
  </si>
  <si>
    <t>JUDITH KELNER</t>
  </si>
  <si>
    <t>JULIANA ANDRADE LEITAO</t>
  </si>
  <si>
    <t>JULIANA ANGEIRAS BATISTA DA SILVA</t>
  </si>
  <si>
    <t>JULIANA AZEVEDO MONTENEGRO</t>
  </si>
  <si>
    <t>JULIANA CUNHA BARRETO</t>
  </si>
  <si>
    <t>JULIANA DE MELO LIMA</t>
  </si>
  <si>
    <t>JULIANA FERNANDES DE SOUZA BARBOSA</t>
  </si>
  <si>
    <t>JULIANA FERREIRA GOMES DA SILVA</t>
  </si>
  <si>
    <t>JULIANA FONSECA DE QUEIROZ MARCELINO</t>
  </si>
  <si>
    <t>JULIANA LOURENCO DE ARAUJO VERAS</t>
  </si>
  <si>
    <t>JULIANA MANSO SAYAO</t>
  </si>
  <si>
    <t>JULIANA MARIA CARRAZZONE BORBA</t>
  </si>
  <si>
    <t>JULIANA MARIA DE OLIVEIRA LEAL DIDIER</t>
  </si>
  <si>
    <t>JULIANA MARTINS BARBOSA DA SILVA COSTA</t>
  </si>
  <si>
    <t>JULIANA NETTO MAIA</t>
  </si>
  <si>
    <t>JULIANA PINTO DE MEDEIROS</t>
  </si>
  <si>
    <t>JULIANA RAPOSO SOUTO MAIOR COSTA</t>
  </si>
  <si>
    <t>JULIANA SOUZA OLIVEIRA</t>
  </si>
  <si>
    <t>JULIANA TEIXEIRA ESTEVES</t>
  </si>
  <si>
    <t>JULIANA VON SCHMALZ TORRES</t>
  </si>
  <si>
    <t>JULIANE FEIX PERUZZO</t>
  </si>
  <si>
    <t>JULIANE LIMA PEREIRA DA SILVA</t>
  </si>
  <si>
    <t>JULIANO BANDEIRA LIMA</t>
  </si>
  <si>
    <t>JULIANO MANABU IYODA</t>
  </si>
  <si>
    <t>JULIETA MARIA DE VASCONCELOS LEITE</t>
  </si>
  <si>
    <t>JULIO CESAR BRANDAO CARVALHO</t>
  </si>
  <si>
    <t>JULIO CESAR DA COSTA JUNIOR</t>
  </si>
  <si>
    <t>JULIO CESAR DE OLIVEIRA SANTOS</t>
  </si>
  <si>
    <t>JULIO CESAR DE SOUZA</t>
  </si>
  <si>
    <t>JULIO CESAR FERREIRA DOS SANTOS</t>
  </si>
  <si>
    <t>JULIO CESAR FERRO DE GUIMARAES</t>
  </si>
  <si>
    <t>JULLIET ARAUJO DE SOUZA</t>
  </si>
  <si>
    <t>JULLYANE CHAGAS BARBOZA BRASILINO</t>
  </si>
  <si>
    <t>JULLYANE FLORENCIO PACHECO DA SILVA</t>
  </si>
  <si>
    <t>JULY SALIMA CURE VALDIVIESO</t>
  </si>
  <si>
    <t>JUNOT CORNELIO MATOS</t>
  </si>
  <si>
    <t>JURACI CARLOS DE CASTRO NOBREGA</t>
  </si>
  <si>
    <t>JURANDIR FERREIRA DIAS JUNIOR</t>
  </si>
  <si>
    <t>JUREMA FREIRE LISBOA DE CASTRO</t>
  </si>
  <si>
    <t>JUSTO EMILIO ALVAREZ JACOBO</t>
  </si>
  <si>
    <t>KALYNA DE PAULA AGUIAR</t>
  </si>
  <si>
    <t>KAMILA AZOUBEL BARRETO</t>
  </si>
  <si>
    <t>KARINA CORREIA DA SILVEIRA</t>
  </si>
  <si>
    <t>KARINA DA SILVA CARVALHO MIKOSZ</t>
  </si>
  <si>
    <t>KARINA FALCONE DE AZEVEDO</t>
  </si>
  <si>
    <t>KARINA MIRIAN DA CRUZ VALENCA ALVES</t>
  </si>
  <si>
    <t>KARINA PAES ADVINCULA</t>
  </si>
  <si>
    <t>KARINA PERRELLI RANDAU</t>
  </si>
  <si>
    <t>KARINE DA ROCHA OLIVEIRA</t>
  </si>
  <si>
    <t>KARLA ALEXSANDRA DE ALBUQUERQUE</t>
  </si>
  <si>
    <t>KARLA GALVAO ADRIAO</t>
  </si>
  <si>
    <t>KARLA MONICA FERRAZ TEIXEIRA LAMBERTZ</t>
  </si>
  <si>
    <t>KARLA PATRICIA DE SOUSA BARBOSA TEIXEIRA</t>
  </si>
  <si>
    <t>KARLA REGINA MACENA PEREIRA PATRIOTA</t>
  </si>
  <si>
    <t>KAROLINE PAES JAMUR</t>
  </si>
  <si>
    <t>KASSIA DE OLIVEIRA GOMES DA SILVA</t>
  </si>
  <si>
    <t>KATHARINE NINIVE PINTO SILVA</t>
  </si>
  <si>
    <t>KATHARINE RAQUEL PEREIRA DOS SANTOS</t>
  </si>
  <si>
    <t>KATHERINE ELIZABETH HORTON</t>
  </si>
  <si>
    <t>KATHIA MARIA DE MELO E SILVA BARBOSA</t>
  </si>
  <si>
    <t>KATIA APARECIDA DA SILVA AQUINO</t>
  </si>
  <si>
    <t>KATIA CALLIGARIS RODRIGUES</t>
  </si>
  <si>
    <t>KATIA CAVALCANTI PORTO</t>
  </si>
  <si>
    <t>KATIA GALEAO BRANDT</t>
  </si>
  <si>
    <t>KATIA KARINA DO MONTE SILVA MACHADO</t>
  </si>
  <si>
    <t>KATIA MAGDALA LIMA BARRETO</t>
  </si>
  <si>
    <t>KATIA MARIA BARRETO DA SILVA LEITE</t>
  </si>
  <si>
    <t>KATIA MARIA GONCALVES MARQUES</t>
  </si>
  <si>
    <t>KATIA MEDEIROS DE ARAUJO</t>
  </si>
  <si>
    <t>KATIA NEPOMUCENO PESSOA</t>
  </si>
  <si>
    <t>KATIA SILVA CUNHA</t>
  </si>
  <si>
    <t>KATIUSCIA NADYNE CASSEMIRO</t>
  </si>
  <si>
    <t>KAZUE SAITO MONTEIRO DE BARROS</t>
  </si>
  <si>
    <t>KECIA DA SILVEIRA GALVAO</t>
  </si>
  <si>
    <t>KEILA FERNANDES DOURADO</t>
  </si>
  <si>
    <t>KEILA SILENE DE BRITO E SILVA</t>
  </si>
  <si>
    <t>KEISE BASTOS GOMES DA NOBREGA</t>
  </si>
  <si>
    <t>KELLI NOGUEIRA FERRAZ PEREIRA ALTHOFF</t>
  </si>
  <si>
    <t>KELLY CRISTINE CAMARGO</t>
  </si>
  <si>
    <t>KELLY MARIA PAZ E SILVA</t>
  </si>
  <si>
    <t>KELVIN LOPES DIAS</t>
  </si>
  <si>
    <t>KENIA KELLY BARROS DA SILVA</t>
  </si>
  <si>
    <t>KENIA VALENCA CORREIA</t>
  </si>
  <si>
    <t>KENIO ERITHON CAVALCANTE LIMA</t>
  </si>
  <si>
    <t>KESIA XISTO DA FONSECA RIBEIRO DE SENA</t>
  </si>
  <si>
    <t>KEYLA CRISTINA VIEIRA MARQUES FERREIRA</t>
  </si>
  <si>
    <t>KIEV SANTOS DA GAMA</t>
  </si>
  <si>
    <t>KILMA MARIA PONTES FERRAZ</t>
  </si>
  <si>
    <t>KLAUS LEITE PINTO VASCONCELLOS</t>
  </si>
  <si>
    <t>KLAYLIAN MARCELA SANTOS LIMA MONTEIRO</t>
  </si>
  <si>
    <t>KLEBER ANDRADE DA SILVA</t>
  </si>
  <si>
    <t>KLEBER GONCALVES BEZERRA ALVES</t>
  </si>
  <si>
    <t>KLEBSON HUMBERTO DE LUCENA MOURA</t>
  </si>
  <si>
    <t>KLESIA GARCIA ANDRADE</t>
  </si>
  <si>
    <t>LADY SELMA FERREIRA ALBERNAZ</t>
  </si>
  <si>
    <t>LAECIO RICARDO DE AQUINO RODRIGUES</t>
  </si>
  <si>
    <t>LAEDA BEZERRA MACHADO</t>
  </si>
  <si>
    <t>LAERTE LEONALDO PEREIRA</t>
  </si>
  <si>
    <t>LAERTTY MORAES CAVALCANTE</t>
  </si>
  <si>
    <t>LAIS HELENA DE SOUZA SOARES LIMA</t>
  </si>
  <si>
    <t>LAIS HELENA GOUVEIA RODRIGUES</t>
  </si>
  <si>
    <t>LARA COLOGNESE HELEGDA</t>
  </si>
  <si>
    <t>LARA XIMENES SANTOS</t>
  </si>
  <si>
    <t>LARISSA FERNANDA DE LIMA ALMEIDA</t>
  </si>
  <si>
    <t>LARISSA FERNANDES COSTA</t>
  </si>
  <si>
    <t>LARISSA MARIA ARGOLLO DE ARRUDA FALCAO</t>
  </si>
  <si>
    <t>LARISSA MARIA DE MORAES LEAL</t>
  </si>
  <si>
    <t>LARISSA MEDEIROS SANTOS</t>
  </si>
  <si>
    <t>LARISSA VERBISCK ALCANTARA BONFIM</t>
  </si>
  <si>
    <t>LARISSA VIRGINIA DA SILVA RIBAS</t>
  </si>
  <si>
    <t>LARYSSA GRAZIELLE FEITOSA LOPES</t>
  </si>
  <si>
    <t>LAUDICENA MARIA PEREIRA BARRETO</t>
  </si>
  <si>
    <t>LAURA BEZERRA MARTINS</t>
  </si>
  <si>
    <t>LAURA MESQUITA PAIVA</t>
  </si>
  <si>
    <t>LAURE MARIE LOUISE CLEMENCE GARRABE</t>
  </si>
  <si>
    <t>LAURO CEZAR MONTEFALCO DE LIRA SANTOS</t>
  </si>
  <si>
    <t>LAURO RODRIGO GOMES DA SILVA LOURENCO NOVO</t>
  </si>
  <si>
    <t>LAVINIA DE MELO E SILVA XIMENES</t>
  </si>
  <si>
    <t>LEANDRO DANIELSKI</t>
  </si>
  <si>
    <t>LEANDRO FINKLER</t>
  </si>
  <si>
    <t>LEANDRO JOSE CAMATI FELIPPE</t>
  </si>
  <si>
    <t>LEANDRO MACIEL ALMEIDA</t>
  </si>
  <si>
    <t>LEANDRO MANZONI VIEIRA</t>
  </si>
  <si>
    <t>LEANDRO SENA CABRAL DE OLIVEIRA</t>
  </si>
  <si>
    <t>LEANDRO WILLER PEREIRA COIMBRA</t>
  </si>
  <si>
    <t>LEDJANE SARA ALVES DA SILVA</t>
  </si>
  <si>
    <t>LEDUARD LEON BEZERRA SOARES SILVA</t>
  </si>
  <si>
    <t>LEIDIANNY FIRMINO COSTA</t>
  </si>
  <si>
    <t>LEIDIMAR CANDIDA DOS SANTOS</t>
  </si>
  <si>
    <t>LEIDJANE MARIA MACIEL DE OLIVEIRA</t>
  </si>
  <si>
    <t>LEILA BASTOS LEAL</t>
  </si>
  <si>
    <t>LEILA BRUNET DE SA BESERRA</t>
  </si>
  <si>
    <t>LEON VICTOR DE QUEIROZ BARBOSA</t>
  </si>
  <si>
    <t>LEONARDO AUGUSTO GOMEZ CASTILLO</t>
  </si>
  <si>
    <t>LEONARDO CAVALCANTI BEZERRA DOS SANTOS</t>
  </si>
  <si>
    <t>LEONARDO CORREIA DE OLIVEIRA</t>
  </si>
  <si>
    <t>LEONARDO DE SOUSA FORTES</t>
  </si>
  <si>
    <t>LEONARDO DE SOUZA MENEZES</t>
  </si>
  <si>
    <t>LEONARDO DIDIER COELHO</t>
  </si>
  <si>
    <t>LEONARDO HERSZON MEIRA</t>
  </si>
  <si>
    <t>LEONARDO JOSE DO NASCIMENTO GUIMARAES</t>
  </si>
  <si>
    <t>LEONARDO JOSE RIBEIRO COUTINHO BERARDO CARNEIRO DA CUNHA</t>
  </si>
  <si>
    <t>LEONARDO MACHADO TAVARES</t>
  </si>
  <si>
    <t>LEONARDO MONTEIRO CRESPO DE ALMEIDA</t>
  </si>
  <si>
    <t>LEONARDO PELLEGRIM SANCHEZ</t>
  </si>
  <si>
    <t>LEONARDO RIBEIRO EULALIO CABRAL</t>
  </si>
  <si>
    <t>LEONARDO RODRIGUES LIMONGI</t>
  </si>
  <si>
    <t>LEONCIO DE ALBUQUERQUE OLIVEIRA</t>
  </si>
  <si>
    <t>LEONIO JOSE ALVES DA SILVA</t>
  </si>
  <si>
    <t>LEONOR ALVES DE OLIVEIRA DA SILVA</t>
  </si>
  <si>
    <t>LEONOR COSTA MAIA</t>
  </si>
  <si>
    <t>LEOPOLDINA AUGUSTA SOUZA SEQUEIRA DE ANDRADE</t>
  </si>
  <si>
    <t>LEOPOLDO MOTTA TEIXEIRA</t>
  </si>
  <si>
    <t>LETICIA DAMASCENO BARRETO</t>
  </si>
  <si>
    <t>LETICIA TEIXEIRA MENDES</t>
  </si>
  <si>
    <t>LEUCIO DUARTE VIEIRA FILHO</t>
  </si>
  <si>
    <t>LIANA CRISTINA DA COSTA CIRNE LINS</t>
  </si>
  <si>
    <t>LIANA LEWIS</t>
  </si>
  <si>
    <t>LIBIA CRISTINA ROCHA VILELA MOURA</t>
  </si>
  <si>
    <t>LICIA DE SOUZA LEAO MAIA</t>
  </si>
  <si>
    <t>LICIA MOUTA DA COSTA</t>
  </si>
  <si>
    <t>LIDIA MARCIA LIMA DE CERQUEIRA SILVEIRA</t>
  </si>
  <si>
    <t>LIDIA MARIA ALVES RODELLA</t>
  </si>
  <si>
    <t>LIDIANE FERNANDA JOCHEM</t>
  </si>
  <si>
    <t>LIDIANE PEREIRA DE CARVALHO</t>
  </si>
  <si>
    <t>LIGIA ALBUQUERQUE DE ALCANTARA FERREIRA</t>
  </si>
  <si>
    <t>LIGIA CRISTINA MONTEIRO GALINDO</t>
  </si>
  <si>
    <t>LILIA PEREIRA DE SOUZA SANTOS</t>
  </si>
  <si>
    <t>LILIAN FERREIRA MUNIZ</t>
  </si>
  <si>
    <t>LILIAN KARLA SALES DE MELO</t>
  </si>
  <si>
    <t>LILIAN SOARES OUTTES WANDERLEY</t>
  </si>
  <si>
    <t>LILIANA GABRIELA RUSSO</t>
  </si>
  <si>
    <t>LILIANE DE ALLAN FONSECA</t>
  </si>
  <si>
    <t>LILIANE MARIA TEIXEIRA LIMA DE CARVALHO</t>
  </si>
  <si>
    <t>LILIANE ROSE BENNING SALGADO</t>
  </si>
  <si>
    <t>LINDILENE MARIA DE OLIVEIRA</t>
  </si>
  <si>
    <t>LISIANE DOS SANTOS OLIVEIRA</t>
  </si>
  <si>
    <t>LISIANNY CAMILLA COCRI DO NASCIMENTO FERREIRA</t>
  </si>
  <si>
    <t>LIVIA DE ALMEIDA LIRA FALCAO</t>
  </si>
  <si>
    <t>LIVIA GABRIELY MELO DA SILVA MESQUITA</t>
  </si>
  <si>
    <t>LIVIA MORAIS NOBREGA</t>
  </si>
  <si>
    <t>LIVIA SHIRAHIGE GOMES DO NASCIMENTO</t>
  </si>
  <si>
    <t>LIVIA SUASSUNA</t>
  </si>
  <si>
    <t>LIVIA TEIXEIRA DE SOUZA MAIA</t>
  </si>
  <si>
    <t>LIVIA VALENCA DA SILVA</t>
  </si>
  <si>
    <t>LIZANDRA KELLY DE ARAUJO SANTANA</t>
  </si>
  <si>
    <t>LIZELDA MARIA DE ARAUJO BARBOSA</t>
  </si>
  <si>
    <t>LORAINE DE FATIMA OLIVEIRA</t>
  </si>
  <si>
    <t>LORENA BRIZZA SOARES FREITAS</t>
  </si>
  <si>
    <t>LOURIVAL DE HOLANDA BARROS</t>
  </si>
  <si>
    <t>LOURIVAL LOPES COSTA FILHO</t>
  </si>
  <si>
    <t>LOURIVAL PEREIRA PINTO</t>
  </si>
  <si>
    <t>LUAN DANILO SILVA DOS SANTOS</t>
  </si>
  <si>
    <t>LUANA KALINKA CORDEIRO BARBOSA</t>
  </si>
  <si>
    <t>LUANA MARIA ROTOLO</t>
  </si>
  <si>
    <t>LUANA PADILHA DA ROCHA</t>
  </si>
  <si>
    <t>LUANDA CALADO DE SANTANA</t>
  </si>
  <si>
    <t>LUANNA MOITA</t>
  </si>
  <si>
    <t>LUCA BUSSOTTI</t>
  </si>
  <si>
    <t>LUCAS ANDRE CAVALCANTI BRANDAO</t>
  </si>
  <si>
    <t>LUCAS ANTONIO VIANA BOTELHO</t>
  </si>
  <si>
    <t>LUCAS BURIL DE MACEDO BARROS</t>
  </si>
  <si>
    <t>LUCAS COSTA DE SOUZA CAVALCANTI</t>
  </si>
  <si>
    <t>LUCAS GONZALES LIMA PEREIRA CALADO</t>
  </si>
  <si>
    <t>LUCAS JOSE GARCIA</t>
  </si>
  <si>
    <t>LUCIA REIS PEIXOTO ROSELLI</t>
  </si>
  <si>
    <t>LUCIA CARNEIRO DE SOUZA BEATRICE</t>
  </si>
  <si>
    <t>LUCIA DE FATIMA DURAO FERREIRA</t>
  </si>
  <si>
    <t>LUCIA HELENA DE OLIVEIRA CORDEIRO</t>
  </si>
  <si>
    <t>LUCIA HELENA MAGALHAES FRANCA</t>
  </si>
  <si>
    <t>LUCIA INES GUEDES LEITE DE OLIVEIRA</t>
  </si>
  <si>
    <t>LUCIA KATHARINA ROHR</t>
  </si>
  <si>
    <t>LUCIA LEITAO SANTOS</t>
  </si>
  <si>
    <t>LUCIA MARIA CAMAROTTI</t>
  </si>
  <si>
    <t>LUCIA MARIA DE ANDRADE DA SILVA CARAUBAS</t>
  </si>
  <si>
    <t>LUCIA MARIA DE SIQUEIRA CAVALCANTI VERAS</t>
  </si>
  <si>
    <t>LUCIANA ARAUJO CAVALCANTI</t>
  </si>
  <si>
    <t>LUCIANA ARAUJO DE HOLANDA</t>
  </si>
  <si>
    <t>LUCIANA BORRE NUNES</t>
  </si>
  <si>
    <t>LUCIANA CAMARA QUEIROZ DE SOUZA</t>
  </si>
  <si>
    <t>LUCIANA CRAMER</t>
  </si>
  <si>
    <t>LUCIANA DE BARROS CORREIA FONTES</t>
  </si>
  <si>
    <t>LUCIANA FERREIRA MOURA MENDONCA</t>
  </si>
  <si>
    <t>LUCIANA GONCALVES DE ORANGE</t>
  </si>
  <si>
    <t>LUCIANA GRASSANO DE GOUVEA MELO</t>
  </si>
  <si>
    <t>LUCIANA GURGEL DA TRINDADE MEIRA HENRIQUES</t>
  </si>
  <si>
    <t>LUCIANA HAZIN ALENCAR</t>
  </si>
  <si>
    <t>LUCIANA IANNUZZI</t>
  </si>
  <si>
    <t>LUCIANA LEILA FONTES VIEIRA</t>
  </si>
  <si>
    <t>LUCIANA LOPES FREIRE</t>
  </si>
  <si>
    <t>LUCIANA MARIA SILVA DE SEIXAS MAIA</t>
  </si>
  <si>
    <t>LUCIANA MORAES STUDART PEREIRA</t>
  </si>
  <si>
    <t>LUCIANA OLIVEIRA FREITAS MONTEIRO</t>
  </si>
  <si>
    <t>LUCIANA PATRIZIA ALVES DE ANDRADE VALENCA</t>
  </si>
  <si>
    <t>LUCIANA PEDROSA LEAL</t>
  </si>
  <si>
    <t>LUCIANA RODRIGUES BELO</t>
  </si>
  <si>
    <t>LUCIANA ROSA MARQUES</t>
  </si>
  <si>
    <t>LUCIANA TEIXEIRA DE SIQUEIRA</t>
  </si>
  <si>
    <t>LUCIANE DE CONTI</t>
  </si>
  <si>
    <t>LUCIANO COSTA ALMEIDA</t>
  </si>
  <si>
    <t>LUCIANO DE ANDRADE BARBOSA</t>
  </si>
  <si>
    <t>LUCIANO ELIAS DA CRUZ PEREZ</t>
  </si>
  <si>
    <t>LUCIANO JOSE DE LEMOS FRANCA</t>
  </si>
  <si>
    <t>LUCIANO LACERDA MEDINA</t>
  </si>
  <si>
    <t>LUCIANO MACHADO FERREIRA TENORIO DE OLIVEIRA</t>
  </si>
  <si>
    <t>LUCIANO NADLER LINS</t>
  </si>
  <si>
    <t>LUCIANO NICOLAS NAKA</t>
  </si>
  <si>
    <t>LUCIANO PIROLA</t>
  </si>
  <si>
    <t>LUCIANO ROGERIO DE LEMOS MEIRA</t>
  </si>
  <si>
    <t>LUCIANO TAVARES MONTENEGRO</t>
  </si>
  <si>
    <t>LUCIETE ALVES BEZERRA</t>
  </si>
  <si>
    <t>LUCILA MARIA VALENTE</t>
  </si>
  <si>
    <t>LUCILENA FERRAZ CASTANHEIRA CORREA</t>
  </si>
  <si>
    <t>LUCILENE ANTUNES CORREIA MARQUES DE SA</t>
  </si>
  <si>
    <t>LUCIMARIO GOIS DE OLIVEIRA SILVA</t>
  </si>
  <si>
    <t>LUCINALVA ANDRADE ATAIDE DE ALMEIDA</t>
  </si>
  <si>
    <t>LUCINDA MARIA DA ROCHA MACEDO</t>
  </si>
  <si>
    <t>LUCIO CAMARA E SILVA</t>
  </si>
  <si>
    <t>LUCIO HORA ACIOLI</t>
  </si>
  <si>
    <t>LUCIO VILAR RABELO FILHO</t>
  </si>
  <si>
    <t>LUCIRLEY ALVES DE OLIVEIRA</t>
  </si>
  <si>
    <t>LUCIVANIO JATOBA DE OLIVEIRA</t>
  </si>
  <si>
    <t>LUIS AUGUSTO DA VEIGA PESSOA REIS</t>
  </si>
  <si>
    <t>LUIS CARLOS MARQUES SOUSA</t>
  </si>
  <si>
    <t>LUIS FELIPE DE ESPINDOLA CASTRO</t>
  </si>
  <si>
    <t>LUIS FELIPE RIOS DO NASCIMENTO</t>
  </si>
  <si>
    <t>LUIS FELIPE SERRA CADIZ</t>
  </si>
  <si>
    <t>LUIS FERNANDO DE SOUSA MORAES</t>
  </si>
  <si>
    <t>LUIS HENRIQUE BEZERRA CAVALCANTI SETTE</t>
  </si>
  <si>
    <t>LUIS HENRIQUE DE SOUZA</t>
  </si>
  <si>
    <t>LUIS HENRIQUE VILELA LEAO</t>
  </si>
  <si>
    <t>LUIZ ADEILDO DA SILVA JUNIOR</t>
  </si>
  <si>
    <t>LUIZ ALBERTO DA COSTA MARIZ</t>
  </si>
  <si>
    <t>LUIZ ALBERTO DA SILVA JUNIOR</t>
  </si>
  <si>
    <t>LUIZ ALBERTO LIRA SOARES</t>
  </si>
  <si>
    <t>LUIZ ALBERTO PEREIRA DE ARAUJO</t>
  </si>
  <si>
    <t>LUIZ ALBERTO REIS MATTOS JUNIOR</t>
  </si>
  <si>
    <t>LUIZ ALCINO MONTEIRO GUEIROS</t>
  </si>
  <si>
    <t>LUIZ ANTONIO MAGNATA DA FONTE</t>
  </si>
  <si>
    <t>LUIZ ATAIDE JUNIOR</t>
  </si>
  <si>
    <t>LUIZ AUGUSTINHO MENEZES DA SILVA</t>
  </si>
  <si>
    <t>LUIZ BEZERRA DE CARVALHO JUNIOR</t>
  </si>
  <si>
    <t>LUIZ CARLOS MARQUES DOS ANJOS</t>
  </si>
  <si>
    <t>LUIZ CARLOS MEDEIROS DA ROCHA</t>
  </si>
  <si>
    <t>LUIZ CARLOS MIRANDA</t>
  </si>
  <si>
    <t>LUIZ CAVALCANTI LACERDA</t>
  </si>
  <si>
    <t>LUIZ CLAUDIO ARRAES DE ALENCAR</t>
  </si>
  <si>
    <t>LUIZ FELIPE MONTEIRO SEIXAS</t>
  </si>
  <si>
    <t>LUIZ FERNANDO PINTO MAIA</t>
  </si>
  <si>
    <t>LUIZ FRANCISCO BUARQUE DE LACERDA JUNIOR</t>
  </si>
  <si>
    <t>LUIZ GODOY PEIXOTO FILHO</t>
  </si>
  <si>
    <t>LUIZ GOES VIEIRA FILHO</t>
  </si>
  <si>
    <t>LUIZ GONZAGA DE CASTRO E SOUZA FILHO</t>
  </si>
  <si>
    <t>LUIZ GUSTAVO CORDEIRO DA SILVA</t>
  </si>
  <si>
    <t>LUIZ GUSTAVO RODRIGUES SOUZA</t>
  </si>
  <si>
    <t>LUIZ HENRIQUE ALVES DE MEDEIROS</t>
  </si>
  <si>
    <t>LUIZ HENRIQUE DE ANDRADE ARAUJO</t>
  </si>
  <si>
    <t>LUIZ KLEBER LYRA DE QUEIROZ</t>
  </si>
  <si>
    <t>LUIZ LUCIO SOARES DA SILVA</t>
  </si>
  <si>
    <t>LUIZ MANUEL DO EIRADO AMORIM</t>
  </si>
  <si>
    <t>LUIZ MIGUEL PICELLI SANCHES</t>
  </si>
  <si>
    <t>LUIZ SEBASTIAO DOS SANTOS JUNIOR</t>
  </si>
  <si>
    <t>LUIZ STRAGEVITCH</t>
  </si>
  <si>
    <t>LUIZA CAROLINA CARNEIRO DE OLIVEIRA GUIMARAES</t>
  </si>
  <si>
    <t>LUIZA NASCIMENTO DOS REIS</t>
  </si>
  <si>
    <t>LUIZIANE SOUZA VASCONCELOS DE LIMA</t>
  </si>
  <si>
    <t>LUZIANA CARVALHO DE ALBUQUERQUE MARANHAO</t>
  </si>
  <si>
    <t>MADALENA CARNEIRO DA CUNHA AREIAS</t>
  </si>
  <si>
    <t>MADALENA DE FATIMA PEQUENO ZACCARA</t>
  </si>
  <si>
    <t>MADSON GOIS DINIZ</t>
  </si>
  <si>
    <t>MAGDA ROSANGELA SANTOS VIEIRA</t>
  </si>
  <si>
    <t>MAGDALA DE ARAUJO NOVAES</t>
  </si>
  <si>
    <t>MAGNA DO CARMO SILVA</t>
  </si>
  <si>
    <t>MAGNA SALES BARRETO</t>
  </si>
  <si>
    <t>MAIRA GALDINO DA ROCHA PITTA</t>
  </si>
  <si>
    <t>MAISA MENDONCA SILVA</t>
  </si>
  <si>
    <t>MAJORY KAROLINE FERNANDES DE OLIVEIRA MIRANDA</t>
  </si>
  <si>
    <t>MANNUELA RAMOS DA COSTA</t>
  </si>
  <si>
    <t>MANOEL DE FARIAS SOUZA FILHO</t>
  </si>
  <si>
    <t>MANOEL DE OLIVEIRA ERHARDT</t>
  </si>
  <si>
    <t>MANOEL EUSEBIO DE LIMA</t>
  </si>
  <si>
    <t>MANOEL FELIX PESSOA DOS SANTOS</t>
  </si>
  <si>
    <t>MANOEL GUEDES ALCOFORADO NETO</t>
  </si>
  <si>
    <t>MANOEL JOSE MACHADO SOARES LEMOS</t>
  </si>
  <si>
    <t>MANOEL RAIMUNDO DE SENA JUNIOR</t>
  </si>
  <si>
    <t>MANOELA EDNA DE LIMA</t>
  </si>
  <si>
    <t>MANOELA MOURA DE BORTOLI</t>
  </si>
  <si>
    <t>MANUEL DE JESUS FLORES MONTES</t>
  </si>
  <si>
    <t>MANUELA ABATH VALENCA</t>
  </si>
  <si>
    <t>MANUELA FIGUEIROA LYRA DE FREITAS</t>
  </si>
  <si>
    <t>MANUELA FREIRE HAZIN COSTA</t>
  </si>
  <si>
    <t>MANUELA TORRES CAMARA LINS</t>
  </si>
  <si>
    <t>MARA ALVES DA CRUZ GOUVEIA</t>
  </si>
  <si>
    <t>MARCCUS VINICIUS DA SILVA ALVES</t>
  </si>
  <si>
    <t>MARCELA ADRIANA DA SILVA LUCENA</t>
  </si>
  <si>
    <t>MARCELA CAVALCANTI MOREIRA</t>
  </si>
  <si>
    <t>MARCELA CORTE REAL FERNANDES</t>
  </si>
  <si>
    <t>MARCELA DE ALBUQUERQUE MELO</t>
  </si>
  <si>
    <t>MARCELA FERNANDA DE CARVALHO GALVAO FIGUEIREDO BEZERRA</t>
  </si>
  <si>
    <t>MARCELA NATALIA LIMA DE FIGUEIREDO</t>
  </si>
  <si>
    <t>MARCELA REGINA VASCONCELOS DA SILVA NASCIMENTO</t>
  </si>
  <si>
    <t>MARCELA VERONICA ALVES DE SOUZA BERNARDES</t>
  </si>
  <si>
    <t>MARCELE ELISA FONTANA</t>
  </si>
  <si>
    <t>MARCELLA MAIA BEZERRA DE ARAUJO URTIGA</t>
  </si>
  <si>
    <t>MARCELO ADRIANO FERREIRA DA CRUZ</t>
  </si>
  <si>
    <t>MARCELO AMORIM SIBALDO</t>
  </si>
  <si>
    <t>MARCELO ANDRADE DE FILGUEIRAS GOMES</t>
  </si>
  <si>
    <t>MARCELO BARRETO CAVALCANTI</t>
  </si>
  <si>
    <t>MARCELO BEZERRA D AMORIM</t>
  </si>
  <si>
    <t>MARCELO CABRAL CAVALCANTI</t>
  </si>
  <si>
    <t>MARCELO CAIRRAO ARAUJO RODRIGUES</t>
  </si>
  <si>
    <t>MARCELO CAPELA GOMES</t>
  </si>
  <si>
    <t>MARCELO DE ALMEIDA MEDEIROS</t>
  </si>
  <si>
    <t>MARCELO DE MORAIS BARRETO CAMPELLO</t>
  </si>
  <si>
    <t>MARCELO DE MOURA LEITE</t>
  </si>
  <si>
    <t>MARCELO EDUARDO ALVES DA SILVA</t>
  </si>
  <si>
    <t>MARCELO FRANCISCO DE NOBREGA</t>
  </si>
  <si>
    <t>MARCELO FRANCISCO POMPELLI</t>
  </si>
  <si>
    <t>MARCELO GOMES PEREIRA DE LACERDA</t>
  </si>
  <si>
    <t>MARCELO HAZIN ALENCAR</t>
  </si>
  <si>
    <t>MARCELO HENRIQUE GONCALVES DE MIRANDA</t>
  </si>
  <si>
    <t>MARCELO HENRIQUE SANTOS PAIVA</t>
  </si>
  <si>
    <t>MARCELO JOTA GOMES</t>
  </si>
  <si>
    <t>MARCELO LUIZ PELIZZOLI</t>
  </si>
  <si>
    <t>MARCELO MACHADO MARTINS</t>
  </si>
  <si>
    <t>MARCELO MARCIO SOARES</t>
  </si>
  <si>
    <t>MARCELO MORAES VALENCA</t>
  </si>
  <si>
    <t>MARCELO NAVARRO</t>
  </si>
  <si>
    <t>MARCELO REIS RODRIGUES DA SILVA</t>
  </si>
  <si>
    <t>MARCELO RENATO GUERINO</t>
  </si>
  <si>
    <t>MARCELO SABBATINI</t>
  </si>
  <si>
    <t>MARCELO TABARELLI</t>
  </si>
  <si>
    <t>MARCELO ZALDINI HERNANDES</t>
  </si>
  <si>
    <t>MARCELUS BRITO DE ALMEIDA</t>
  </si>
  <si>
    <t>MARCIA ALESSANDRA CARNEIRO PEDROSA</t>
  </si>
  <si>
    <t>MARCIA ALVES RANGEL</t>
  </si>
  <si>
    <t>MARCIA ANGELA DA SILVA AGUIAR</t>
  </si>
  <si>
    <t>MARCIA BEZERRA DA SILVA</t>
  </si>
  <si>
    <t>MARCIA CARRERA CAMPOS LEAL</t>
  </si>
  <si>
    <t>MARCIA CRISTINA MARTINS DOS SANTOS</t>
  </si>
  <si>
    <t>MARCIA FERREIRA NEVES TAVARES</t>
  </si>
  <si>
    <t>MARCIA IVO BRAZ</t>
  </si>
  <si>
    <t>MARCIA MARIA DANTAS CABRAL DE MELO</t>
  </si>
  <si>
    <t>MARCIA MARIA GUEDES ALCOFORADO DE MORAES</t>
  </si>
  <si>
    <t>MARCIA MARIA VENDICIANO BARBOSA VASCONCELOS</t>
  </si>
  <si>
    <t>MARCIA REGINA BARBOSA</t>
  </si>
  <si>
    <t>MARCIA SILVA DE OLIVEIRA</t>
  </si>
  <si>
    <t>MARCIA SILVA NASCIMENTO</t>
  </si>
  <si>
    <t>MARCIA VANUSA DA SILVA</t>
  </si>
  <si>
    <t>MARCIA VIRGINIA BEZERRA DE ARAUJO</t>
  </si>
  <si>
    <t>MARCIEL TEIXEIRA DE OLIVEIRA</t>
  </si>
  <si>
    <t>MARCILIO FERREIRA DOS SANTOS</t>
  </si>
  <si>
    <t>MARCILIO LINS AROUCHA</t>
  </si>
  <si>
    <t>MARCILIO ROMERO MACHADO</t>
  </si>
  <si>
    <t>MARCIO ANANIAS FERREIRA VILELA</t>
  </si>
  <si>
    <t>MARCIO DA CUNHA ANDRADE</t>
  </si>
  <si>
    <t>MARCIO EVARISTO DA CRUZ BRITO</t>
  </si>
  <si>
    <t>MARCIO GOMES DE SA</t>
  </si>
  <si>
    <t>MARCIO HENRIQUE WANDERLEY FERREIRA</t>
  </si>
  <si>
    <t>MARCIO HERACLYTO GONCALVES DE MIRANDA</t>
  </si>
  <si>
    <t>MARCIO JOSE DAS CHAGAS MOURA</t>
  </si>
  <si>
    <t>MARCIO LOPES CORNELIO</t>
  </si>
  <si>
    <t>MARCIO LUIZ DE SIQUEIRA CAMPOS BARROS</t>
  </si>
  <si>
    <t>MARCIO MICELI MACIEL DE SOUSA</t>
  </si>
  <si>
    <t>MARCIO ZISMAN</t>
  </si>
  <si>
    <t>MARCLEBIO MANUEL COELHO DOURADO</t>
  </si>
  <si>
    <t>MARCLINEIDE NOBREGA DE ANDRADE RAMALHO</t>
  </si>
  <si>
    <t>MARCO ANTONIO FIDALGO AMORIM</t>
  </si>
  <si>
    <t>MARCO ANTONIO GIL BORSOI</t>
  </si>
  <si>
    <t>MARCO ANTONIO MONDAINI DE SOUZA</t>
  </si>
  <si>
    <t>MARCO AURELIO ACIOLI DANTAS</t>
  </si>
  <si>
    <t>MARCO AURELIO BENEDETTI RODRIGUES</t>
  </si>
  <si>
    <t>MARCO BARONE</t>
  </si>
  <si>
    <t>MARCO JACINTO KATZENBERGER BAPTISTA NOVO</t>
  </si>
  <si>
    <t>MARCO TULLIO DE CASTRO VASCONCELOS</t>
  </si>
  <si>
    <t>MARCONDES GOMES LIMA</t>
  </si>
  <si>
    <t>MARCONI EDSON DE ALMEIDA MARQUES</t>
  </si>
  <si>
    <t>MARCONI FREITAS DA COSTA</t>
  </si>
  <si>
    <t>MARCOS ACIOLY PINTO FERREIRA</t>
  </si>
  <si>
    <t>MARCOS ALEXANDRE DE MELO BARROS</t>
  </si>
  <si>
    <t>MARCOS ANDRE CAVALCANTI BEZERRA</t>
  </si>
  <si>
    <t>MARCOS ANDRE MENDES PRIMO</t>
  </si>
  <si>
    <t>MARCOS ANDRE PEREIRA DE MELO</t>
  </si>
  <si>
    <t>MARCOS ANDRE VIEIRA DE ALBUQUERQUE</t>
  </si>
  <si>
    <t>MARCOS ANTONIO DA SILVA FILHO</t>
  </si>
  <si>
    <t>MARCOS ANTONIO DE MORAIS JUNIOR</t>
  </si>
  <si>
    <t>MARCOS ANTONIO MARTINS DE ALMEIDA</t>
  </si>
  <si>
    <t>MARCOS ANTONIO RIOS DA NOBREGA</t>
  </si>
  <si>
    <t>MARCOS AURELIO GUEDES DE OLIVEIRA</t>
  </si>
  <si>
    <t>MARCOS BUCCINI PIO RIBEIRO</t>
  </si>
  <si>
    <t>MARCOS FANTON</t>
  </si>
  <si>
    <t>MARCOS FERREIRA DA COSTA LIMA</t>
  </si>
  <si>
    <t>MARCOS GALINDO LIMA</t>
  </si>
  <si>
    <t>MARCOS GESTEIRA COSTA</t>
  </si>
  <si>
    <t>MARCOS GILSON GOMES FEITOSA</t>
  </si>
  <si>
    <t>MARCOS HONORATO DA SILVA</t>
  </si>
  <si>
    <t>MARCOS LUIZ HENRIQUE</t>
  </si>
  <si>
    <t>MARCOS PAULO GALDINO COUTINHO</t>
  </si>
  <si>
    <t>MARCOS PEREIRA</t>
  </si>
  <si>
    <t>MARCOS ROBERTO GOIS DE OLIVEIRA MACEDO</t>
  </si>
  <si>
    <t>MARCOS ROBERTO NUNES COSTA</t>
  </si>
  <si>
    <t>MARCOS TAVARES DE MELO</t>
  </si>
  <si>
    <t>MARCUS ANDRE BARRETO CAMPELO DE MELO</t>
  </si>
  <si>
    <t>MARCUS ANDRE SILVA</t>
  </si>
  <si>
    <t>MARCUS COSTA DE ARAUJO</t>
  </si>
  <si>
    <t>MARCUS FLAVIO DA SILVA</t>
  </si>
  <si>
    <t>MARCUS JOAQUIM MACIEL DE CARVALHO</t>
  </si>
  <si>
    <t>MARCUS VINICIUS DE MEDEIROS WANDERLEY</t>
  </si>
  <si>
    <t>MARDONNY BRUNO DE OLIVEIRA CHAGAS</t>
  </si>
  <si>
    <t>MARGARETE DE LIMA ALVES</t>
  </si>
  <si>
    <t>PROF.ENS BAS FEDERAL</t>
  </si>
  <si>
    <t>MARGARETH BRAINER DE QUEIROZ LIMA</t>
  </si>
  <si>
    <t>MARGARIDA ANGELICA DA SILVA VASCONCELOS</t>
  </si>
  <si>
    <t>MARGARIDA BARBOSA CORREIA LIMA</t>
  </si>
  <si>
    <t>MARGARIDA MARIA DE CASTRO ANTUNES</t>
  </si>
  <si>
    <t>MARIA ACSELRAD</t>
  </si>
  <si>
    <t>MARIA AIDA FALCAO SANTOS BARROSO</t>
  </si>
  <si>
    <t>MARIA ALEXANDRA DA SILVA MONTEIRO MUSTAFA</t>
  </si>
  <si>
    <t>MARIA ALICE LUCENA DE GOUVEIA</t>
  </si>
  <si>
    <t>MARIA AMELIA DE SOUZA</t>
  </si>
  <si>
    <t>MARIA AMELIA VIEIRA MACIEL</t>
  </si>
  <si>
    <t>MARIA ANGELA DE ALMEIDA SOUZA</t>
  </si>
  <si>
    <t>MARIA ANGELA DE LIMA</t>
  </si>
  <si>
    <t>MARIA ANGELICA BEZERRA DOS SANTOS</t>
  </si>
  <si>
    <t>MARIA ANTONIETA CAVALCANTI DE OLIVEIRA</t>
  </si>
  <si>
    <t>MARIA ANTONIETA LYNCH DE MORAES</t>
  </si>
  <si>
    <t>MARIA AUXILIADORA DO NASCIMENTO MELO</t>
  </si>
  <si>
    <t>MARIA AUXILIADORA SOARES PADILHA</t>
  </si>
  <si>
    <t>MARIA BEATRIZ LISBOA GUIMARAES</t>
  </si>
  <si>
    <t>MARIA BENEGELANIA PINTO</t>
  </si>
  <si>
    <t>MARIA BERNADETE DE SOUSA MAIA</t>
  </si>
  <si>
    <t>MARIA BETANIA DO NASCIMENTO SANTIAGO</t>
  </si>
  <si>
    <t>MARIA BETANIA E SILVA</t>
  </si>
  <si>
    <t>MARIA BETANIA MELO DE OLIVEIRA</t>
  </si>
  <si>
    <t>MARIA CAROLINA ACCIOLY BRELAZ DE CASTRO</t>
  </si>
  <si>
    <t>MARIA CAROLINA MARTINS DE LIMA</t>
  </si>
  <si>
    <t>MARIA CECILIA SCHEIDEGGER NEVES GUEIROS</t>
  </si>
  <si>
    <t>MARIA CHRISTIANNI COUTINHO MARCAL</t>
  </si>
  <si>
    <t>MARIA CLARA BARBOSA CAMAROTTI ROSA</t>
  </si>
  <si>
    <t>MARIA CRISTINA FALCAO RAPOSO</t>
  </si>
  <si>
    <t>MARIA CRISTINA IBARRA HERNANDEZ</t>
  </si>
  <si>
    <t>MARIA DA CONCEICAO CARRILHO DE AGUIAR</t>
  </si>
  <si>
    <t>MARIA DA CONCEICAO CAVALCANTI DE LIRA</t>
  </si>
  <si>
    <t>MARIA DA CONCEICAO CHAVES DE LEMOS</t>
  </si>
  <si>
    <t>MARIA DA CONCEICAO DE BARROS CORREIA</t>
  </si>
  <si>
    <t>MARIA DA CONCEICAO DOS REIS</t>
  </si>
  <si>
    <t>MARIA DA CONCEICAO LAFAYETTE DE ALMEIDA</t>
  </si>
  <si>
    <t>MARIA DA CONCEICAO SILVA LIMA</t>
  </si>
  <si>
    <t>MARIA DA GLORIA GONCALVES DA SILVA CUNHA</t>
  </si>
  <si>
    <t>MARIA DA PENHA CARLOS DE SA</t>
  </si>
  <si>
    <t>MARIA DANIELLY LIMA DE OLIVEIRA</t>
  </si>
  <si>
    <t>MARIA DAS GRACAS E SILVA</t>
  </si>
  <si>
    <t>MARIA DAS GRACAS PAIVA</t>
  </si>
  <si>
    <t>MARIA DAS GRACAS RODRIGUES DE ARAUJO</t>
  </si>
  <si>
    <t>MARIA DAS GRACAS WANDERLEY DE SALES CORIOLANO</t>
  </si>
  <si>
    <t>MARIA DAS VITORIAS NEGREIROS DO AMARAL</t>
  </si>
  <si>
    <t>MARIA DE FATIMA DE ARAUJO FERREIRA</t>
  </si>
  <si>
    <t>MARIA DE FATIMA DE MEDEIROS BRITO</t>
  </si>
  <si>
    <t>MARIA DE FATIMA FERRAO CASTELO BRANCO</t>
  </si>
  <si>
    <t>MARIA DE FATIMA GALDINO DA SILVEIRA CAVALCANTI</t>
  </si>
  <si>
    <t>MARIA DE FATIMA GOMES DE LUCENA</t>
  </si>
  <si>
    <t>MARIA DE FATIMA SILVA DE SOUSA</t>
  </si>
  <si>
    <t>MARIA DE FATIMA VIANA VASCO ARAGAO</t>
  </si>
  <si>
    <t>MARIA DE FATIMA WAECHTER FINIZOLA SANTANA</t>
  </si>
  <si>
    <t>MARIA DE JESUS DE BRITTO LEITE</t>
  </si>
  <si>
    <t>MARIA DE LOS ANGELES PEREZ FERNANDEZ</t>
  </si>
  <si>
    <t>MARIA DE LOURDES DE AQUINO MACEDO GONCALVES</t>
  </si>
  <si>
    <t>MARIA DE LOURDES DE AZEVEDO BARBOSA</t>
  </si>
  <si>
    <t>MARIA DE LOURDES FLORENCIO DOS SANTOS</t>
  </si>
  <si>
    <t>MARIA DO AMPARO ANDRADE</t>
  </si>
  <si>
    <t>MARIA DO CARMO ALVES DE LIMA</t>
  </si>
  <si>
    <t>MARIA DO CARMO DE BARROS PIMENTEL</t>
  </si>
  <si>
    <t>MARIA DO CARMO DE SIQUEIRA NINO</t>
  </si>
  <si>
    <t>MARIA DO CARMO GONCALO SANTOS</t>
  </si>
  <si>
    <t>MARIA DO CARMO MARTINS SOBRAL</t>
  </si>
  <si>
    <t>MARIA DO CARMO SOARES DE LIMA</t>
  </si>
  <si>
    <t>MARIA DO CEU DE SENA MOURA</t>
  </si>
  <si>
    <t>MARIA DO DESTERRO AZEVEDO DA SILVA</t>
  </si>
  <si>
    <t>MARIA DO ROZARIO AZEVEDO DA SILVA</t>
  </si>
  <si>
    <t>MARIA DO SOCORRO ALENCAR NUNES MACEDO</t>
  </si>
  <si>
    <t>MARIA DO SOCORRO BEZERRA DE ARAUJO</t>
  </si>
  <si>
    <t>MARIA DO SOCORRO DE ABREU E LIMA</t>
  </si>
  <si>
    <t>MARIA EDUARDA DA MOTA ROCHA</t>
  </si>
  <si>
    <t>MARIA EDUARDA LACERDA DE LARRAZABAL DA SILVA</t>
  </si>
  <si>
    <t>MARIA ELIETE SANTIAGO</t>
  </si>
  <si>
    <t>MARIA ELIZABETH VARJAL MEDICIS PINTO</t>
  </si>
  <si>
    <t>MARIA EMILIA LINS E SILVA</t>
  </si>
  <si>
    <t>MARIA ESPERANZA IZUEL</t>
  </si>
  <si>
    <t>MARIA FABIANA DA SILVA COSTA</t>
  </si>
  <si>
    <t>MARIA FERNANDA ABRANTES TORRES</t>
  </si>
  <si>
    <t>MARIA FERNANDA DOS SANTOS ALENCAR</t>
  </si>
  <si>
    <t>MARIA FERNANDA FREIRE GATTO PADILHA</t>
  </si>
  <si>
    <t>MARIA FERNANDA PIMENTEL AVELAR</t>
  </si>
  <si>
    <t>MARIA GABRIELLA PACHECO DA SILVA</t>
  </si>
  <si>
    <t>MARIA GORETE LUCENA DE VASCONCELOS</t>
  </si>
  <si>
    <t>MARIA GORETI CARVALHO PEREIRA</t>
  </si>
  <si>
    <t>MARIA GORETTI PESSOA DE ARAUJO BURGOS</t>
  </si>
  <si>
    <t>MARIA HELENA CAVALCANTI DA SILVA BELCHIOR</t>
  </si>
  <si>
    <t>MARIA ILK NUNES DE ALBUQUERQUE</t>
  </si>
  <si>
    <t>MARIA INES REMIGIO DE AGUIAR</t>
  </si>
  <si>
    <t>MARIA ISABEL LYNCH GAETE</t>
  </si>
  <si>
    <t>MARIA ISABEL PATRICIO DE CARVALHO PEDROSA</t>
  </si>
  <si>
    <t>MARIA ISABELA MARQUES DA CUNHA VIEIRA BELLO</t>
  </si>
  <si>
    <t>MARIA IVANUCIA MARIZ ERMINIO</t>
  </si>
  <si>
    <t>MARIA JOSE DE MATOS LUNA</t>
  </si>
  <si>
    <t>MARIA JOSELMA DO NASCIMENTO FRANCO</t>
  </si>
  <si>
    <t>MARIA KAROLINE DE FRANCA RICHTRMOC</t>
  </si>
  <si>
    <t>MARIA LAURA SIQUEIRA DE SOUZA ANDRADE</t>
  </si>
  <si>
    <t>MARIA LEONOR ALVES MAIA</t>
  </si>
  <si>
    <t>MARIA LUANA CAMINHA VALOIS</t>
  </si>
  <si>
    <t>MARIA LUCIA BARBOSA</t>
  </si>
  <si>
    <t>MARIA LUCIA DE BUSTAMANTE SIMAS</t>
  </si>
  <si>
    <t>MARIA LUCIA FERREIRA DE FIGUEIREDO BARBOSA</t>
  </si>
  <si>
    <t>MARIA LUCIA GURGEL DA COSTA</t>
  </si>
  <si>
    <t>MARIA LUCICLEIDE FALCAO DE MELO RODRIGUES</t>
  </si>
  <si>
    <t>MARIA LUISA DE ANDRADE FREITAS</t>
  </si>
  <si>
    <t>MARIA LUIZA DE ULISSES GUERRA PAIVA</t>
  </si>
  <si>
    <t>MARIA LUIZA DOS ANJOS PONTUAL</t>
  </si>
  <si>
    <t>MARIA LUIZA LOPES TIMOTEO DE LIMA</t>
  </si>
  <si>
    <t>MARIA LUIZA LUDERMIR FERREIRA</t>
  </si>
  <si>
    <t>MARIA LUIZA MACEDO XAVIER DE FREITAS</t>
  </si>
  <si>
    <t>MARIA MARCIA NOGUEIRA BELTRAO</t>
  </si>
  <si>
    <t>MARIA MEDIANEIRA DE SOUZA</t>
  </si>
  <si>
    <t>MARIA NATALIA LEITE DE MEDEIROS SANTANA</t>
  </si>
  <si>
    <t>MARIA ODETE HOLANDA MARIANO</t>
  </si>
  <si>
    <t>MARIA REGINA DAVINA PINTO FERREIRA</t>
  </si>
  <si>
    <t>MARIA ROSANGELA CUNHA DUARTE COELHO</t>
  </si>
  <si>
    <t>MARIA SANDRA MONTENEGRO SILVA</t>
  </si>
  <si>
    <t>MARIA SORAIDA SILVA CRUZ</t>
  </si>
  <si>
    <t>MARIA SURAMA PEREIRA DA SILVA</t>
  </si>
  <si>
    <t>MARIA TERESA JANSEM DE ALMEIDA CATANHO</t>
  </si>
  <si>
    <t>MARIA TERESA LOPES</t>
  </si>
  <si>
    <t>MARIA TEREZA DOS SANTOS CORREIA</t>
  </si>
  <si>
    <t>MARIA THEREZA DIDIER DE MORAES</t>
  </si>
  <si>
    <t>MARIA WANDERLEYA DE LAVOR CORIOLANO MARINUS</t>
  </si>
  <si>
    <t>MARIA ZELIA DE SANTANA</t>
  </si>
  <si>
    <t>MARIANA ARAGAO MATOS DONATO</t>
  </si>
  <si>
    <t>MARIANA BATISTA DA SILVA</t>
  </si>
  <si>
    <t>MARIANA BOULITREAU SIQUEIRA CAMPOS BARROS</t>
  </si>
  <si>
    <t>MARIANA BRAYNER CAVALCANTI FREIRE BEZERRA</t>
  </si>
  <si>
    <t>MARIANA BUARQUE RIBEIRO DE GUSMAO</t>
  </si>
  <si>
    <t>MARIANA CAVALCANTI FALCAO DE ALBUQUERQUE</t>
  </si>
  <si>
    <t>MARIANA DE CARVALHO LEAL GOUVEIA</t>
  </si>
  <si>
    <t>MARIANA DE OLIVEIRA MATIAS SANTIAGO</t>
  </si>
  <si>
    <t>MARIANA FAMPA FOGACCI</t>
  </si>
  <si>
    <t>MARIANA FERNANDES DOS SANTOS VILLELA</t>
  </si>
  <si>
    <t>MARIANA IZABEL SENA BARRETO DE MELO CAVALCANTI</t>
  </si>
  <si>
    <t>MARIANA LINS COSTA</t>
  </si>
  <si>
    <t>MARIANA MARIS RAMOS LIMA</t>
  </si>
  <si>
    <t>MARIANA MONTENEGRO DE MELO LIRA</t>
  </si>
  <si>
    <t>MARIANA OLIVIA SANTANA DOS SANTOS</t>
  </si>
  <si>
    <t>MARIANA PIMENTEL FISCHER PACHECO</t>
  </si>
  <si>
    <t>MARIANA PINHEIRO FERNANDES</t>
  </si>
  <si>
    <t>MARIANE CAJUBA DE BRITTO LIRA NOGUEIRA</t>
  </si>
  <si>
    <t>MARIANNE STELY PEIXOTO E SILVA</t>
  </si>
  <si>
    <t>MARIANNE TEZZA CONSENTINO</t>
  </si>
  <si>
    <t>MARIANNE WEBER ARNOLD</t>
  </si>
  <si>
    <t>MARIELLA FALCAO DE LIMA OLIVEIRA SANTOS</t>
  </si>
  <si>
    <t>MARILENE DE OLIVEIRA TRINDADE</t>
  </si>
  <si>
    <t>MARILIA ALVES DOS SANTOS PEREIRA</t>
  </si>
  <si>
    <t>MARILIA DE AZAMBUJA RIBEIRO</t>
  </si>
  <si>
    <t>MARILIA DE CARVALHO LIMA</t>
  </si>
  <si>
    <t>MARILIA GABRIELA DE MENEZES GUEDES</t>
  </si>
  <si>
    <t>MARILIA MONTENEGRO PESSOA DE MELLO</t>
  </si>
  <si>
    <t>MARILIA NEVES MARINHO</t>
  </si>
  <si>
    <t>MARILIA PERAZZO VALADARES DO AMARAL</t>
  </si>
  <si>
    <t>MARILU GOMES NETTO MONTE DA SILVA</t>
  </si>
  <si>
    <t>MARINA ARAUJO ROSAS</t>
  </si>
  <si>
    <t>MARINA ASSIS PINHEIRO</t>
  </si>
  <si>
    <t>MARINA DANTAS DE OLIVEIRA DUARTE</t>
  </si>
  <si>
    <t>MARINA DE MORAES VASCONCELOS PETRIBU</t>
  </si>
  <si>
    <t>MARINA MARIA BARBOSA DE OLIVEIRA</t>
  </si>
  <si>
    <t>MARINA MARIA DA GLORIA GOMES</t>
  </si>
  <si>
    <t>MARINESIO PINHEIRO DE LIMA</t>
  </si>
  <si>
    <t>MARIO AUGUSTO BEZERRA DA SILVA</t>
  </si>
  <si>
    <t>MARIO BARLETTA</t>
  </si>
  <si>
    <t>MARIO DE FARIA CARVALHO</t>
  </si>
  <si>
    <t>MARIO FERREIRA DE LIMA FILHO</t>
  </si>
  <si>
    <t>MARIO RIBEIRO DE MELO JUNIOR</t>
  </si>
  <si>
    <t>MARIO RODRIGUES DOS ANJOS NETO</t>
  </si>
  <si>
    <t>MARIO SETTE</t>
  </si>
  <si>
    <t>MARIO TAKAYUKI KATO</t>
  </si>
  <si>
    <t>MARION TEODOSIO DE QUADROS</t>
  </si>
  <si>
    <t>MARISE DE FARIAS LIMA CARVALHO</t>
  </si>
  <si>
    <t>MARISILDA DE ALMEIDA RIBEIRO</t>
  </si>
  <si>
    <t>MARIUS NILS MULLER</t>
  </si>
  <si>
    <t>MARLON FREIRE DE MELO</t>
  </si>
  <si>
    <t>MARLOS DE BARROS PESSOA</t>
  </si>
  <si>
    <t>MARTA FERNANDA DE ARAUJO BIBIANO</t>
  </si>
  <si>
    <t>MARTA GERUSA SOARES DE LUCENA</t>
  </si>
  <si>
    <t>MARTA MACIEL LYRA CABRAL</t>
  </si>
  <si>
    <t>MARTA MARIA DE LIMA SALES</t>
  </si>
  <si>
    <t>MARTA MARIA MENEZES BEZERRA DUARTE</t>
  </si>
  <si>
    <t>MARTA NUNES LIRA</t>
  </si>
  <si>
    <t>MARTHA LUCIA CATAO ZENAIDE DE AZEVEDO</t>
  </si>
  <si>
    <t>MARTINHO DINOA MEDEIROS JUNIOR</t>
  </si>
  <si>
    <t>MASTERSON FALCAO DE MORAIS COSTA</t>
  </si>
  <si>
    <t>MATHEUS ALVES PEREIRA</t>
  </si>
  <si>
    <t>MATILDE CESIANA DA SILVA</t>
  </si>
  <si>
    <t>MAURICIO ALVES DA MOTTA SOBRINHO</t>
  </si>
  <si>
    <t>MAURICIO ASSUERO LIMA DE FREITAS</t>
  </si>
  <si>
    <t>MAURICIO FONSECA DE AGUIAR</t>
  </si>
  <si>
    <t>MAURICIO LISSOVSKY</t>
  </si>
  <si>
    <t>MAURICIO OLIVEIRA DE ANDRADE</t>
  </si>
  <si>
    <t>MAURICIO RENATO PINA MOREIRA</t>
  </si>
  <si>
    <t>MAURICIO ROCHA DE CARVALHO</t>
  </si>
  <si>
    <t>MAURILIO JOSE DOS SANTOS</t>
  </si>
  <si>
    <t>MAURO COPELLI LOPES DA SILVA</t>
  </si>
  <si>
    <t>MAURO DE ALMEIDA MAIBRADA</t>
  </si>
  <si>
    <t>MAURO GUIDA DOS SANTOS</t>
  </si>
  <si>
    <t>MAURO MAIDA</t>
  </si>
  <si>
    <t>MAURO RODRIGUES DOS SANTOS</t>
  </si>
  <si>
    <t>MAURO VICTORIA SOARES</t>
  </si>
  <si>
    <t>MAX LIRA VERAS XAVIER DE ANDRADE</t>
  </si>
  <si>
    <t>MAXIME MONTOYA</t>
  </si>
  <si>
    <t>MAYARA APARECIDA SPINDOLA PALACIO</t>
  </si>
  <si>
    <t>MAYARA INACIO DE OLIVEIRA</t>
  </si>
  <si>
    <t>MAYARA VIEIRA DAMASCENO</t>
  </si>
  <si>
    <t>MECCIENE MENDES RODRIGUES</t>
  </si>
  <si>
    <t>MELANIE LAURA MARIANO DA PENHA SILVA</t>
  </si>
  <si>
    <t>MERCIA MARIA BEZERRA BARBOSA</t>
  </si>
  <si>
    <t>MERCIA PATRICIA PEREIRA SILVA</t>
  </si>
  <si>
    <t>MICHAEL CABRERA BAEZ</t>
  </si>
  <si>
    <t>MICHEL FERREIRA DA SILVA</t>
  </si>
  <si>
    <t>MICHELE ARAUJO SANTOS</t>
  </si>
  <si>
    <t>MICHELE MARA DE ARAUJO ESPINDULA LIMA</t>
  </si>
  <si>
    <t>MICHELINE BARBOSA DA MOTTA</t>
  </si>
  <si>
    <t>MICHELLE BELTRAO SOARES SALES</t>
  </si>
  <si>
    <t>MICHELLE FIGUEIREDO CARVALHO</t>
  </si>
  <si>
    <t>MICHELLE GALINDO DE OLIVEIRA</t>
  </si>
  <si>
    <t>MICHELLE MELGAREJO DA ROSA</t>
  </si>
  <si>
    <t>MICHELLY CRISTINY PEREIRA</t>
  </si>
  <si>
    <t>MIGUEL ANGEL CELIS CARBAJAL</t>
  </si>
  <si>
    <t>MIGUEL ARCANJO DOS SANTOS JUNIOR</t>
  </si>
  <si>
    <t>MIGUEL FIDENCIO LOAYZA LOZANO</t>
  </si>
  <si>
    <t>MIGUEL LOPES DE OLIVEIRA FILHO</t>
  </si>
  <si>
    <t>MIHAIL CROITORU</t>
  </si>
  <si>
    <t>MIKELLI MARZZINI LUCAS ALVES RIBEIRO</t>
  </si>
  <si>
    <t>MILDE MARIA DA SILVA LIRA</t>
  </si>
  <si>
    <t>MILKA SOUSA DE MEDEIROS</t>
  </si>
  <si>
    <t>MILTON CEZAR COMPAGNON</t>
  </si>
  <si>
    <t>MILTON IGNACIO CARVALHO TUBE</t>
  </si>
  <si>
    <t>MILTON MARCELINO FILHO</t>
  </si>
  <si>
    <t>MIRCIA BETANIA COSTA E SILVA</t>
  </si>
  <si>
    <t>MIRELA CARINA REGO DUARTE</t>
  </si>
  <si>
    <t>MIRELLA BEZERRA RODRIGUES VILELA</t>
  </si>
  <si>
    <t>MIRELLA BORBA SANTOS FERREIRA COSTA</t>
  </si>
  <si>
    <t>MIRELLA EMERENCIANO MASSA LIMA</t>
  </si>
  <si>
    <t>MIRELLA FALCAO SANTOS DE MELO</t>
  </si>
  <si>
    <t>MIRIAM CAMARGO GUARNIERI</t>
  </si>
  <si>
    <t>MIRIAM QUEIROZ DE FARIAS GUERRA</t>
  </si>
  <si>
    <t>MIRTHIS YAMMILIT DA CONCEICAO ALMEIDA</t>
  </si>
  <si>
    <t>MISIA LINS VIEIRA REESINK</t>
  </si>
  <si>
    <t>MITZ HELENA DE SOUZA SANTOS</t>
  </si>
  <si>
    <t>MOACIR DA HORA ESPAR</t>
  </si>
  <si>
    <t>MOACYR CUNHA DE ARAUJO FILHO</t>
  </si>
  <si>
    <t>MOACYR JESUS BARRETO DE MELO REGO</t>
  </si>
  <si>
    <t>MOHAND BENACHOUR</t>
  </si>
  <si>
    <t>MONAH FABRETI MENDES PORTO</t>
  </si>
  <si>
    <t>MONALIZA DE OLIVEIRA FERREIRA</t>
  </si>
  <si>
    <t>MONICA ALMEIDA ARAUJO NOGUEIRA</t>
  </si>
  <si>
    <t>MONICA CAMELO PESSOA DE AZEVEDO ALBUQUERQUE</t>
  </si>
  <si>
    <t>MONICA COX DE BRITTO PEREIRA</t>
  </si>
  <si>
    <t>MONICA FELTS DE LA ROCA SOARES</t>
  </si>
  <si>
    <t>MONICA FERREIRA DA COSTA</t>
  </si>
  <si>
    <t>MONICA LUCIA ADAM</t>
  </si>
  <si>
    <t>MONICA MARIA BARBOSA GUEIROS</t>
  </si>
  <si>
    <t>MONICA SANTOS DE ARAUJO ABREU</t>
  </si>
  <si>
    <t>MONICA WALERIA PINTO DE CARVALHO</t>
  </si>
  <si>
    <t>MONIQUE OLIVEIRA DO NASCIMENTO</t>
  </si>
  <si>
    <t>MUCIO BRANDAO VAZ DE ALMEIDA</t>
  </si>
  <si>
    <t>MURILO ARTUR ARAUJO DA SILVEIRA</t>
  </si>
  <si>
    <t>MURILO BRASILEIRO RAMOS GALVAO</t>
  </si>
  <si>
    <t>MURILO DUARTE DA COSTA LIMA</t>
  </si>
  <si>
    <t>MYRNA SUELY SILVA LORETO</t>
  </si>
  <si>
    <t>NADEGE SOPHIE BOUCHONNEAU DA SILVA</t>
  </si>
  <si>
    <t>NADI HELENA PRESSER</t>
  </si>
  <si>
    <t>NADJA KOLB BERNARDES</t>
  </si>
  <si>
    <t>NADJA MARIA JORGE ASANO</t>
  </si>
  <si>
    <t>NARA DE CARVALHO PAVAO</t>
  </si>
  <si>
    <t>NARA MIRANDA PORTELA</t>
  </si>
  <si>
    <t>NARA OLIVEIRA DE LIMA ROCHA</t>
  </si>
  <si>
    <t>NARALINA VIANA SOARES DA SILVA</t>
  </si>
  <si>
    <t>NATALIA CAVALCANTI MENDES</t>
  </si>
  <si>
    <t>NATALIA DE OLIVEIRA MELO</t>
  </si>
  <si>
    <t>NATALIA FERRAO CASTELO BRANCO MELO</t>
  </si>
  <si>
    <t>NATALIA MIRANDA VIEIRA DE ARAUJO</t>
  </si>
  <si>
    <t>NATHALIA BARBOSA ALVES</t>
  </si>
  <si>
    <t>NATHALIA BEZERRA DE LIMA</t>
  </si>
  <si>
    <t>NATHALIA CAROLINE DE OLIVEIRA MELO</t>
  </si>
  <si>
    <t>NATHALIA DA COSTA SANTOS</t>
  </si>
  <si>
    <t>NATHALIA KOROSSY LEITE</t>
  </si>
  <si>
    <t>NATHALIA PAULA DE SOUZA</t>
  </si>
  <si>
    <t>NAYARA FRANCISCA CABRAL DE SOUSA</t>
  </si>
  <si>
    <t>NEIDE DORNELAS CAMARA GRANT</t>
  </si>
  <si>
    <t>NEIDE SANTOS</t>
  </si>
  <si>
    <t>NEILA MELLO DOS SANTOS CORTEZ</t>
  </si>
  <si>
    <t>NEIVA TINTI DE OLIVEIRA</t>
  </si>
  <si>
    <t>NELIO VIEIRA DE MELO</t>
  </si>
  <si>
    <t>NELSON CAVALCANTI DE ALMEIDA</t>
  </si>
  <si>
    <t>NELSON DA CRUZ MONTEIRO FERNANDES</t>
  </si>
  <si>
    <t>NELSON MEDEIROS DE LIMA FILHO</t>
  </si>
  <si>
    <t>NELSON SOUTO ROSA</t>
  </si>
  <si>
    <t>NEREIDE STELA SANTOS MAGALHAES</t>
  </si>
  <si>
    <t>NEUVANIA CURTY GHETTI</t>
  </si>
  <si>
    <t>NEWTON CLAIZONI MORENO DE MELO</t>
  </si>
  <si>
    <t>NEY DE BRITO DANTAS</t>
  </si>
  <si>
    <t>NICODEMOS TELES DE PONTES FILHO</t>
  </si>
  <si>
    <t>NIDIA NUNES MAXIMO</t>
  </si>
  <si>
    <t>NIEDJA FERREIRA DOS SANTOS TORRES</t>
  </si>
  <si>
    <t>NIEDJE SIQUEIRA DE LIMA</t>
  </si>
  <si>
    <t>NILCEMA FIGUEIREDO</t>
  </si>
  <si>
    <t>NILENE CLEMENTE BARROS ALVES DE OLIVEIRA</t>
  </si>
  <si>
    <t>NILO AMERICO RODRIGUES LIMA DE ALMEIDA</t>
  </si>
  <si>
    <t>NILSON CORTEZ CROCIA DE BARROS</t>
  </si>
  <si>
    <t>NINA VELASCO E CRUZ</t>
  </si>
  <si>
    <t>NIVALDO ANTONIO PORTELA DE VASCONCELOS</t>
  </si>
  <si>
    <t>NIVAN ROBERTO FERREIRA JUNIOR</t>
  </si>
  <si>
    <t>NOELLE DEMERY GOMES SILVA</t>
  </si>
  <si>
    <t>NOELY CAMILA TAVARES CAVALCANTI BEDOR</t>
  </si>
  <si>
    <t>NOEMIA PEREIRA DA SILVA SANTOS</t>
  </si>
  <si>
    <t>NORMA ARTEIRO FILGUEIRA</t>
  </si>
  <si>
    <t>NORMA BUARQUE DE GUSMAO</t>
  </si>
  <si>
    <t>NORMA LACERDA GONCALVES</t>
  </si>
  <si>
    <t>NUBIA CHAVES GUERRA</t>
  </si>
  <si>
    <t>OBED ALVES SANTOS</t>
  </si>
  <si>
    <t>OBERDAN JOSE DE SANTANA</t>
  </si>
  <si>
    <t>ODILON MAROJA DA COSTA PEREIRA FILHO</t>
  </si>
  <si>
    <t>OLAVO BARBOSA DE OLIVEIRA NETO</t>
  </si>
  <si>
    <t>OLGA DE CASTRO VILELA</t>
  </si>
  <si>
    <t>OLGA LEOCADIA PRACA DE SOUZA MENDONCA</t>
  </si>
  <si>
    <t>OLIANE MARIA CORREIA MAGALHAES</t>
  </si>
  <si>
    <t>ONILDA GOMES BEZERRA</t>
  </si>
  <si>
    <t>ORIANA MARIA DUARTE DE ARAUJO</t>
  </si>
  <si>
    <t>ORQUIDEA MARIA DE SOUZA GUIMARAES PAULINO</t>
  </si>
  <si>
    <t>OSCAR BANDEIRA COUTINHO NETO</t>
  </si>
  <si>
    <t>OSCAR OLIMPIO DE ARAUJO FILHO</t>
  </si>
  <si>
    <t>OSMAN JUCA REGO LIMA NETTO</t>
  </si>
  <si>
    <t>OSMAR VERAS ARAUJO</t>
  </si>
  <si>
    <t>OSVALDO GIRAO DA SILVA</t>
  </si>
  <si>
    <t>OSVALDO JOSE CORREIA FILHO</t>
  </si>
  <si>
    <t>OTACILIO ANTUNES SANTANA</t>
  </si>
  <si>
    <t>OTAVIA PINHEIRO PEDROSA FERNANDES</t>
  </si>
  <si>
    <t>OTAVIO GOMES LINS</t>
  </si>
  <si>
    <t>OTIDENE ROSSITER SA DA ROCHA</t>
  </si>
  <si>
    <t>OTONI NOBREGA NETO</t>
  </si>
  <si>
    <t>OUSSAMA NAOUAR</t>
  </si>
  <si>
    <t>PABLO ANIBAL LOPEZ YANEZ</t>
  </si>
  <si>
    <t>PABLO FRANCISCO DE ANDRADE PORFIRIO</t>
  </si>
  <si>
    <t>PABLO GUSTAVO ALBUQUERQUE BRAZ E SILVA</t>
  </si>
  <si>
    <t>PABLO HENRIQUE SPINDOLA TORRES</t>
  </si>
  <si>
    <t>PABLO MARTIN RODRIGUEZ</t>
  </si>
  <si>
    <t>PABLO RAMON GUALBERTO CARDOSO</t>
  </si>
  <si>
    <t>PALOMA LYS DE MEDEIROS</t>
  </si>
  <si>
    <t>PALOMA OLIVEIRA ANTONINO ASSIS DE CARVALHO</t>
  </si>
  <si>
    <t>PALOMA RODRIGUES GENU</t>
  </si>
  <si>
    <t>PAMELLA GRASIELLE VITAL DIAS DE SOUZA</t>
  </si>
  <si>
    <t>PASCAL MACHADO</t>
  </si>
  <si>
    <t>PATRICIA CABRAL DE AZEVEDO RESTELLI TEDESCO</t>
  </si>
  <si>
    <t>PATRICIA DANIELLY SOUSA CARVALHO</t>
  </si>
  <si>
    <t>PATRICIA DE OLIVEIRA DIAS PORTO CARREIRO</t>
  </si>
  <si>
    <t>PATRICIA ERIKA DE MELO MARINHO</t>
  </si>
  <si>
    <t>PATRICIA HORTA ALVES</t>
  </si>
  <si>
    <t>PATRICIA LEONE ESPINHEIRA OSPINA</t>
  </si>
  <si>
    <t>PATRICIA LOPES BARROS DE ARAUJO</t>
  </si>
  <si>
    <t>PATRICIA MARIA ALBUQUERQUE DE FARIAS</t>
  </si>
  <si>
    <t>PATRICIA MARIA GUEDES PAIVA</t>
  </si>
  <si>
    <t>PATRICIA MOREIRA AZOUBEL</t>
  </si>
  <si>
    <t>PATRICIA PINHEIRO DE MELO</t>
  </si>
  <si>
    <t>PATRICIA SILVA LESSA</t>
  </si>
  <si>
    <t>PATRICIA SMITH CAVALCANTE</t>
  </si>
  <si>
    <t>PATRICIA SOUZA DE PAULA</t>
  </si>
  <si>
    <t>PATRICIA VIEIRA TIAGO</t>
  </si>
  <si>
    <t>PAUL HUGO WEBERBAUER</t>
  </si>
  <si>
    <t>PAULA ANDREA SUCERQUIA RENDON</t>
  </si>
  <si>
    <t>PAULA CAROLINA VALENCA SILVA</t>
  </si>
  <si>
    <t>PAULA FARIAS BUJES</t>
  </si>
  <si>
    <t>PAULA FERDINANDA CONCEICAO DE MASCENA DINIZ MAIA</t>
  </si>
  <si>
    <t>PAULA ISABEL BEZERRA ROCHA WANDERLEY</t>
  </si>
  <si>
    <t>PAULA MOREIRA BALTAR BELLEMAIN</t>
  </si>
  <si>
    <t>PAULA REIS MELO</t>
  </si>
  <si>
    <t>PAULA REJANE BESERRA DINIZ</t>
  </si>
  <si>
    <t>PAULA ROBERTA PASCHOAL BOULITREAU</t>
  </si>
  <si>
    <t>PAULA SANDRIN GARCIA</t>
  </si>
  <si>
    <t>PAULA SUEMY ARRUDA MICHIMA</t>
  </si>
  <si>
    <t>PAULA VIVANA DE REZENDE E VALADARES</t>
  </si>
  <si>
    <t>PAULO ANDRE DA SILVA</t>
  </si>
  <si>
    <t>PAULO ANDRE DA SILVA GONCALVES</t>
  </si>
  <si>
    <t>PAULO ANTONIO GALINDO SOARES</t>
  </si>
  <si>
    <t>PAULO ANTONIO PADOVAN</t>
  </si>
  <si>
    <t>PAULO CARVALHO VILELA</t>
  </si>
  <si>
    <t>PAULO CEZAR FERREIRA DE SOUZA</t>
  </si>
  <si>
    <t>PAULO CEZAR VIDAL CARNEIRO DE ALBUQUERQUE</t>
  </si>
  <si>
    <t>PAULO CRISTOVAO DE LIMA</t>
  </si>
  <si>
    <t>PAULO DE ARAUJO REGIS</t>
  </si>
  <si>
    <t>PAULO DE BARROS CORREIA</t>
  </si>
  <si>
    <t>PAULO DIAS DE AMORIM NETO</t>
  </si>
  <si>
    <t>PAULO EUZEBIO CABRAL FILHO</t>
  </si>
  <si>
    <t>PAULO FONSECA MENEZES FILHO</t>
  </si>
  <si>
    <t>PAULO FRASSINETE DE ARAUJO FILHO</t>
  </si>
  <si>
    <t>PAULO GLICIO DA ROCHA</t>
  </si>
  <si>
    <t>PAULO GUILHERME MOREIRA DE MELO FILHO</t>
  </si>
  <si>
    <t>PAULO GUSTAVO SOARES DA FONSECA</t>
  </si>
  <si>
    <t>PAULO GUSTAVO XAVIER RAMOS</t>
  </si>
  <si>
    <t>PAULO HENRIQUE MENEZES DA SILVA</t>
  </si>
  <si>
    <t>PAULO HENRIQUE MONTEIRO BORBA</t>
  </si>
  <si>
    <t>PAULO HENRIQUE PEREIRA DE MENESES VAZ</t>
  </si>
  <si>
    <t>PAULO HENRIQUE RIBEIRO PEIXOTO</t>
  </si>
  <si>
    <t>PAULO JORGE LEITAO ADEODATO</t>
  </si>
  <si>
    <t>PAULO JORGE PARREIRA DOS SANTOS</t>
  </si>
  <si>
    <t>PAULO JOSE CUNHA MIRANDA</t>
  </si>
  <si>
    <t>PAULO JOSE DE ALMEIDA FILHO</t>
  </si>
  <si>
    <t>PAULO JULIAO DA SILVA</t>
  </si>
  <si>
    <t>PAULO MARCELO PEDROSA DE ALMEIDA</t>
  </si>
  <si>
    <t>PAULO MARCELO VIEIRA RIBEIRO</t>
  </si>
  <si>
    <t>PAULO MARCONDES FERREIRA SOARES</t>
  </si>
  <si>
    <t>PAULO MARTIN SOUTO MAIOR</t>
  </si>
  <si>
    <t>PAULO RAPOSO ANDRADE</t>
  </si>
  <si>
    <t>PAULO RICARDO BRAZ DE SOUSA</t>
  </si>
  <si>
    <t>PAULO ROBERTO CAMARA DE SOUSA</t>
  </si>
  <si>
    <t>PAULO ROBERTO CAVALCANTI CARVALHO</t>
  </si>
  <si>
    <t>PAULO ROBERTO DE ARAUJO CAMPOS</t>
  </si>
  <si>
    <t>PAULO ROBERTO DE SANTANA</t>
  </si>
  <si>
    <t>PAULO ROBERTO FREIRE CUNHA</t>
  </si>
  <si>
    <t>PAULO ROBERTO MACIEL LYRA</t>
  </si>
  <si>
    <t>PAULO ROBERTO SILVA</t>
  </si>
  <si>
    <t>PAULO ROMERO MARTINS MACIEL</t>
  </si>
  <si>
    <t>PAULO RUBEM SANTIAGO FERREIRA</t>
  </si>
  <si>
    <t>PAULO SALGADO GOMES DE MATTOS NETO</t>
  </si>
  <si>
    <t>PAULO SAVIO ANGEIRAS DE GOES</t>
  </si>
  <si>
    <t>PAULO SERGIO MARTINS DE CARVALHO</t>
  </si>
  <si>
    <t>PAULO SERGIO RAMOS DE ARAUJO</t>
  </si>
  <si>
    <t>PAULO SIMPLICIO BANDEIRA</t>
  </si>
  <si>
    <t>PEDRO ANDRE CARVALHO ROSAS</t>
  </si>
  <si>
    <t>PEDRO AUGUSTO HUFF</t>
  </si>
  <si>
    <t>PEDRO AUGUSTO MENDES DE CASTRO MELO</t>
  </si>
  <si>
    <t>PEDRO AUGUSTO SAMPAIO ROCHA FILHO</t>
  </si>
  <si>
    <t>PEDRO GUSTAVO DE SOUSA SILVA</t>
  </si>
  <si>
    <t>PEDRO HENRIQUE MAGALHAES BRAGA</t>
  </si>
  <si>
    <t>PEDRO ISRAEL CABRAL DE LIRA</t>
  </si>
  <si>
    <t>PEDRO IVO SIMOES</t>
  </si>
  <si>
    <t>PEDRO JOSE ROLIM NETO</t>
  </si>
  <si>
    <t>PEDRO LUIZ GUZZO</t>
  </si>
  <si>
    <t>PEDRO MACHADO MANHAES DE CASTRO</t>
  </si>
  <si>
    <t>PEDRO MANUEL GONZALEZ DEL FOYO</t>
  </si>
  <si>
    <t>PEDRO MARTINS ALESSIO</t>
  </si>
  <si>
    <t>PEDRO MURILO SALES NUNES</t>
  </si>
  <si>
    <t>PEDRO PARINI MARQUES DE LIMA</t>
  </si>
  <si>
    <t>PEDRO PEREIRA DOS SANTOS</t>
  </si>
  <si>
    <t>PEDRO PINHEIRO PAES NETO</t>
  </si>
  <si>
    <t>PEDRO VALADAO CARELLI</t>
  </si>
  <si>
    <t>PERLA GOMES DA SILVA</t>
  </si>
  <si>
    <t>PERON PEREIRA SANTOS MACHADO RIOS</t>
  </si>
  <si>
    <t>PERSEU PADRE DE MACEDO</t>
  </si>
  <si>
    <t>PETER MALCOLM JOHNSON</t>
  </si>
  <si>
    <t>PETER SCHRODER</t>
  </si>
  <si>
    <t>PETRA OLIVEIRA DUARTE</t>
  </si>
  <si>
    <t>PETRONILDO BEZERRA DA SILVA</t>
  </si>
  <si>
    <t>PETRONIO JOSE DE LIMA MARTELLI</t>
  </si>
  <si>
    <t>PETRUS AUGUSTO DORNELAS CAMARA</t>
  </si>
  <si>
    <t>PETRUS D AMORIM SANTA CRUZ OLIVEIRA</t>
  </si>
  <si>
    <t>PIERRE LUCENA RABONI</t>
  </si>
  <si>
    <t>POLIANA COELHO CABRAL</t>
  </si>
  <si>
    <t>POLYANA FERREIRA LIRA DA CRUZ</t>
  </si>
  <si>
    <t>PRISCILA BATISTA VASCONCELOS</t>
  </si>
  <si>
    <t>PRISCILA GUBERT</t>
  </si>
  <si>
    <t>PRISCILA MARIA VIEIRA DOS SANTOS MAGALHAES</t>
  </si>
  <si>
    <t>PRISCILA PEDROSA DA SILVA COUTINHO</t>
  </si>
  <si>
    <t>PRISCILLA ELISA DE AZEVEDO BASTO</t>
  </si>
  <si>
    <t>PRISCYLLA KAROLINE DE MENEZES</t>
  </si>
  <si>
    <t>QUEILA PATRICIA DA SILVA BARBOSA FREITAS</t>
  </si>
  <si>
    <t>QUELIANE GOMES DA SILVA CARVALHO</t>
  </si>
  <si>
    <t>RACHEL PEREZ PALHA</t>
  </si>
  <si>
    <t>RAFAEL BATISTA LOUZADA</t>
  </si>
  <si>
    <t>RAFAEL BEZERRA NONATO</t>
  </si>
  <si>
    <t>RAFAEL CAVALCANTI NETO</t>
  </si>
  <si>
    <t>RAFAEL COUTINHO COSTA LIMA</t>
  </si>
  <si>
    <t>RAFAEL DA SILVA VASCONCELOS</t>
  </si>
  <si>
    <t>RAFAEL DA SILVEIRA MOREIRA</t>
  </si>
  <si>
    <t>RAFAEL DIEHL</t>
  </si>
  <si>
    <t>RAFAEL DOS SANTOS HENRIQUE</t>
  </si>
  <si>
    <t>RAFAEL GALVAO DE MESQUITA</t>
  </si>
  <si>
    <t>RAFAEL HENRIQUE TRAJANO SANTOS</t>
  </si>
  <si>
    <t>RAFAEL JUSTINO DA SILVA</t>
  </si>
  <si>
    <t>RAFAEL LIMA GUIMARAES</t>
  </si>
  <si>
    <t>RAFAEL MATOS XIMENES</t>
  </si>
  <si>
    <t>RAFAEL MESQUITA DE SOUZA LIMA</t>
  </si>
  <si>
    <t>RAFAEL MOURA AZEVEDO</t>
  </si>
  <si>
    <t>RAFAEL SEBASTIAN MEDEIROS SALDANHA</t>
  </si>
  <si>
    <t>RAFAELA ALCANTARA BARROS DE OLIVEIRA</t>
  </si>
  <si>
    <t>RAFAELA ALVES PACHECO</t>
  </si>
  <si>
    <t>RAFAELA AZEVEDO ABRANTES DE OLIVEIRA SIMONETI</t>
  </si>
  <si>
    <t>RAFAELA DAMASCENO SA</t>
  </si>
  <si>
    <t>RAFAELA DE MEDEIROS ALVES KOROSSY</t>
  </si>
  <si>
    <t>RAFAELA LOPES DE SOUZA D TONY</t>
  </si>
  <si>
    <t>RAFAELA SILVA GUIMARAES GONCALVES</t>
  </si>
  <si>
    <t>RAFAELLA ASFORA SIQUEIRA CAMPOS LIMA</t>
  </si>
  <si>
    <t>RAFAELLA CRISTINA ALVES TEOTONIO</t>
  </si>
  <si>
    <t>RAFAELLA QUEIROGA SOUTO</t>
  </si>
  <si>
    <t>RAIMUNDO NONATO MACEDO DOS SANTOS</t>
  </si>
  <si>
    <t>RAIMUNDO NONATO RODRIGUES</t>
  </si>
  <si>
    <t>RAIRA COSTA MAIA DE VASCONCELOS</t>
  </si>
  <si>
    <t>RAISSA CORREA LIMA ALBERT</t>
  </si>
  <si>
    <t>RALDIANNY PEREIRA DOS SANTOS</t>
  </si>
  <si>
    <t>RALF SCHWAMBORN</t>
  </si>
  <si>
    <t>RAMIRO BRITO WILLMERSDORF</t>
  </si>
  <si>
    <t>RAMON DE OLIVEIRA</t>
  </si>
  <si>
    <t>RAMON RODRIGUES DOS SANTOS</t>
  </si>
  <si>
    <t>RANILSON DE SOUZA BEZERRA</t>
  </si>
  <si>
    <t>RANYERE SILVA NOBREGA</t>
  </si>
  <si>
    <t>RAONI SAVIO DE NEGREIROS MOREIRA</t>
  </si>
  <si>
    <t>RAPHAEL FRAEMAM BRAGA VIANA</t>
  </si>
  <si>
    <t>RAPHAEL GUAZZELLI VALERIO</t>
  </si>
  <si>
    <t>RAPHAEL HARRY FREDERICO RIBEIRO KRAMER</t>
  </si>
  <si>
    <t>RAPHAELA SILVA LEANDRO SANTOS</t>
  </si>
  <si>
    <t>RAPHAELLA AMANDA MARIA LEITE FERNANDES</t>
  </si>
  <si>
    <t>RAPHAELLE LIMA DE ALMEIDA BELTRAO</t>
  </si>
  <si>
    <t>RAQUEL ARAUJO DE SANTANA</t>
  </si>
  <si>
    <t>RAQUEL CAVALCANTE SOARES</t>
  </si>
  <si>
    <t>RAQUEL COSTA ALBUQUERQUE</t>
  </si>
  <si>
    <t>RAQUEL DA SILVA ARAGAO</t>
  </si>
  <si>
    <t>RAQUEL KELNER SILVEIRA</t>
  </si>
  <si>
    <t>RAQUEL SANTOS DE OLIVEIRA</t>
  </si>
  <si>
    <t>RAUL CAMELO DE ANDRADE ALMEIDA JUNIOR</t>
  </si>
  <si>
    <t>RAUL CARNEIRO LINS</t>
  </si>
  <si>
    <t>RAUL DA MOTA SILVEIRA NETO</t>
  </si>
  <si>
    <t>RAYDONAL OSPINA MARTINEZ</t>
  </si>
  <si>
    <t>RAYLANE ANDREZA DIAS NAVARRO BARRETO</t>
  </si>
  <si>
    <t>REBECCA PEIXOTO PAES SILVA</t>
  </si>
  <si>
    <t>REBEKA MARIA DE OLIVEIRA BELO</t>
  </si>
  <si>
    <t>REBEKA OLIVEIRA DOMINGUES</t>
  </si>
  <si>
    <t>REGIANE MAIO</t>
  </si>
  <si>
    <t>REGILDA DA COSTA E SILVA MENEZES</t>
  </si>
  <si>
    <t>REGINA BEATRIZ GUIMARAES NETO</t>
  </si>
  <si>
    <t>REGINA CELIA BARBOSA DE OLIVEIRA</t>
  </si>
  <si>
    <t>REGINALDO GONCALVES DE LIMA NETO</t>
  </si>
  <si>
    <t>REGINALDO PEREIRA DA SILVA</t>
  </si>
  <si>
    <t>REILI AMON HA VIEIRA DOS SANTOS</t>
  </si>
  <si>
    <t>REJANE DIAS DA SILVA MORAIS</t>
  </si>
  <si>
    <t>REJANE PEREIRA NEVES</t>
  </si>
  <si>
    <t>REMO MUTZENBERG</t>
  </si>
  <si>
    <t>RENAN OLIVEIRA REGIS</t>
  </si>
  <si>
    <t>RENAN OLIVEIRA SILVA</t>
  </si>
  <si>
    <t>RENATA AMARAL ANDRADE DE MENDONCA</t>
  </si>
  <si>
    <t>RENATA ARAUJO GOMES DE SA</t>
  </si>
  <si>
    <t>RENATA CAMPELLO CABRAL</t>
  </si>
  <si>
    <t>RENATA CIMOES JOVINO SILVEIRA</t>
  </si>
  <si>
    <t>RENATA CORDEIRO DOMINGUES</t>
  </si>
  <si>
    <t>RENATA CRISTINNY DE FARIAS CAMPINA</t>
  </si>
  <si>
    <t>RENATA FABRICIA VILLA NOVA DA SILVA</t>
  </si>
  <si>
    <t>RENATA FRANCISCA DA SILVA SANTOS</t>
  </si>
  <si>
    <t>RENATA GARCIA WANDERLEY</t>
  </si>
  <si>
    <t>RENATA GOMES ALCOFORADO</t>
  </si>
  <si>
    <t>RENATA GONCALVES DE VASCONCELOS</t>
  </si>
  <si>
    <t>RENATA JANAINA PEREIRA DE SOUZA</t>
  </si>
  <si>
    <t>RENATA LIRA DOS SANTOS ALESSIO</t>
  </si>
  <si>
    <t>RENATA MACIEL DE MELO</t>
  </si>
  <si>
    <t>RENATA MARIA CARDOSO RODRIGUES DE SOUZA</t>
  </si>
  <si>
    <t>RENATA MARIA TOSCANO BARRETO LYRA NOGUEIRA</t>
  </si>
  <si>
    <t>RENATA MARIA VIEIRA CALDAS</t>
  </si>
  <si>
    <t>RENATA OLIVEIRA DOMINGUES</t>
  </si>
  <si>
    <t>RENATA PAULA DOS SANTOS MOURA</t>
  </si>
  <si>
    <t>RENATA PEDROSA GUIMARAES</t>
  </si>
  <si>
    <t>RENATA PEREIRA DE SOUZA FLORENCIO</t>
  </si>
  <si>
    <t>RENATA SILVA MELO FERNANDES</t>
  </si>
  <si>
    <t>RENATA VIRGINIA CAVALCANTI SANTOS</t>
  </si>
  <si>
    <t>RENATA WILNER</t>
  </si>
  <si>
    <t>RENATO DE SIQUEIRA MOTTA</t>
  </si>
  <si>
    <t>RENATO EVANGELISTA DE ARAUJO</t>
  </si>
  <si>
    <t>RENATO FERNANDES CORREA</t>
  </si>
  <si>
    <t>RENATO JOSE DE SOBRAL CINTRA</t>
  </si>
  <si>
    <t>RENATO MACHADO SALDANHA</t>
  </si>
  <si>
    <t>RENATO MAHON MACEDO</t>
  </si>
  <si>
    <t>RENATO MARIZ DE MORAES</t>
  </si>
  <si>
    <t>RENATO MONTEIRO ATHIAS</t>
  </si>
  <si>
    <t>RENATO PINTO</t>
  </si>
  <si>
    <t>RENE DUARTE MARTINS</t>
  </si>
  <si>
    <t>RENE RODRIGUES MONTENEGRO FILHO</t>
  </si>
  <si>
    <t>RHAYZA RHAVENIA RODRIGUES JORDAO</t>
  </si>
  <si>
    <t>RHOWENA JANE BARBOSA DE MATOS</t>
  </si>
  <si>
    <t>RICARDO ABADIE GUEDES</t>
  </si>
  <si>
    <t>RICARDO ARRAES DE ALENCAR XIMENES</t>
  </si>
  <si>
    <t>RICARDO ARTUR SANGUINETTI FERREIRA</t>
  </si>
  <si>
    <t>RICARDO AUGUSTO DE SABOIA FEITOSA</t>
  </si>
  <si>
    <t>RICARDO BASTOS CAVALCANTE PRUDENCIO</t>
  </si>
  <si>
    <t>RICARDO BATISTA DO CARMO</t>
  </si>
  <si>
    <t>RICARDO BORGES GAMA NETO</t>
  </si>
  <si>
    <t>RICARDO BRAFMAN</t>
  </si>
  <si>
    <t>RICARDO BRANDAO</t>
  </si>
  <si>
    <t>RICARDO CHAVES LIMA</t>
  </si>
  <si>
    <t>RICARDO CICERO DE CARVALHO RODRIGUES</t>
  </si>
  <si>
    <t>RICARDO DE BRITO ALBUQUERQUE PONTES FREITAS</t>
  </si>
  <si>
    <t>RICARDO DE CARVALHO LIMA</t>
  </si>
  <si>
    <t>RICARDO EMMANUEL DE SOUZA</t>
  </si>
  <si>
    <t>RICARDO EUGENIO VARELA AYRES DE MELO</t>
  </si>
  <si>
    <t>RICARDO FELIPE DE ALBUQUERQUE LINS</t>
  </si>
  <si>
    <t>RICARDO FERREIRA DAS NEVES</t>
  </si>
  <si>
    <t>RICARDO FRANCISCO DA SILVA</t>
  </si>
  <si>
    <t>RICARDO FREIRE DA SILVA</t>
  </si>
  <si>
    <t>RICARDO JOSE DE SOUZA CASTRO</t>
  </si>
  <si>
    <t>RICARDO LIMA GUIMARAES</t>
  </si>
  <si>
    <t>RICARDO LOPES DE ANDRADE</t>
  </si>
  <si>
    <t>RICARDO LUIZ DE LYRA SANTIAGO</t>
  </si>
  <si>
    <t>RICARDO LUIZ LONGO</t>
  </si>
  <si>
    <t>RICARDO MARTINS DE ABREU SILVA</t>
  </si>
  <si>
    <t>RICARDO MASSA FERREIRA LIMA</t>
  </si>
  <si>
    <t>RICARDO MENEZES CAMPELLO DE SOUZA</t>
  </si>
  <si>
    <t>RICARDO OLIVEIRA DA CUNHA LIMA</t>
  </si>
  <si>
    <t>RICARDO OLIVEIRA DA SILVA</t>
  </si>
  <si>
    <t>RICARDO PEREIRA</t>
  </si>
  <si>
    <t>RICARDO PINTO DE MEDEIROS</t>
  </si>
  <si>
    <t>RICARDO POSTAL</t>
  </si>
  <si>
    <t>RICARDO RIBEIRO DO AMARAL</t>
  </si>
  <si>
    <t>RICARDO RIOS BARRETO FILHO</t>
  </si>
  <si>
    <t>RICARDO SERGIO GOMES VIEIRA</t>
  </si>
  <si>
    <t>RICARDO TUROLLA BORTOLOTTI</t>
  </si>
  <si>
    <t>RICARDO YARA</t>
  </si>
  <si>
    <t>RILDO DE SOUZA WANDERLEY JUNIOR</t>
  </si>
  <si>
    <t>RINALDO DE MELO FONSECA</t>
  </si>
  <si>
    <t>RISALE NEVES ALMEIDA</t>
  </si>
  <si>
    <t>RITA CLAUDIA BATISTA FERREIRA RODRIGUES</t>
  </si>
  <si>
    <t>RITA DE CASSIA ACIOLI BARBOSA</t>
  </si>
  <si>
    <t>RITA DE CASSIA DOS SANTOS FERREIRA</t>
  </si>
  <si>
    <t>RITA DE CASSIA FERNANDES DE LIMA</t>
  </si>
  <si>
    <t>RITA DE CASSIA RIBEIRO VOSS</t>
  </si>
  <si>
    <t>RITA DE CASSIA SANTA CRUZ</t>
  </si>
  <si>
    <t>RIZETE SERAFIM COSTA</t>
  </si>
  <si>
    <t>ROBERTA ALBUQUERQUE BENTO DA FONTE</t>
  </si>
  <si>
    <t>ROBERTA AYRES DE OLIVEIRA</t>
  </si>
  <si>
    <t>ROBERTA BIVAR CARNEIRO CAMPOS</t>
  </si>
  <si>
    <t>ROBERTA DE MORAES ROCHA</t>
  </si>
  <si>
    <t>ROBERTA GONDIM DA COSTA GOMES CORREA DE ARAUJO</t>
  </si>
  <si>
    <t>ROBERTA MARIA DA SILVA MUNIZ</t>
  </si>
  <si>
    <t>ROBERTA PEREIRA DIAS</t>
  </si>
  <si>
    <t>ROBERTA RAMOS MARQUES</t>
  </si>
  <si>
    <t>ROBERTA RIBEIRO FERNANDES</t>
  </si>
  <si>
    <t>ROBERTA SALAZAR UCHOA</t>
  </si>
  <si>
    <t>ROBERTO AFONSO DA SILVA</t>
  </si>
  <si>
    <t>ROBERTO ANTONIO DANTAS DE ARAUJO</t>
  </si>
  <si>
    <t>ROBERTO ARAUJO SA</t>
  </si>
  <si>
    <t>ROBERTO CARLOS MOURAO PINHO</t>
  </si>
  <si>
    <t>ROBERTO DE ALMEIDA CAPISTRANO FILHO</t>
  </si>
  <si>
    <t>ROBERTO DE ANDRADE LIMA</t>
  </si>
  <si>
    <t>ROBERTO EVARISTO DE OLIVEIRA NETO</t>
  </si>
  <si>
    <t>ROBERTO FERREIRA MANGHI</t>
  </si>
  <si>
    <t>ROBERTO GONCALVES DE LUCENA</t>
  </si>
  <si>
    <t>ROBERTO JOSE VIEIRA DE MELLO</t>
  </si>
  <si>
    <t>ROBERTO LIMA BARCELLOS</t>
  </si>
  <si>
    <t>ROBERTO LUCIO CAVALCANTE DE ARAUJO</t>
  </si>
  <si>
    <t>ROBERTO MONTEZUMA CARNEIRO DA CUNHA</t>
  </si>
  <si>
    <t>ROBERTO PAULINO DE ALBUQUERQUE JUNIOR</t>
  </si>
  <si>
    <t>ROBERTO QUENTAL COUTINHO</t>
  </si>
  <si>
    <t>ROBERTO SANTOS LIMA</t>
  </si>
  <si>
    <t>ROBERTO SOUTO MAIOR DE BARROS</t>
  </si>
  <si>
    <t>ROBERTO WANDERLEY NOGUEIRA</t>
  </si>
  <si>
    <t>ROBSON DO NASCIMENTO FIDALGO</t>
  </si>
  <si>
    <t>ROBSON RIBEIRO LIMA</t>
  </si>
  <si>
    <t>ROBSON RODRIGUES CLAUDINO</t>
  </si>
  <si>
    <t>RODRIGO ALVES DE OLIVEIRA</t>
  </si>
  <si>
    <t>RODRIGO AUGUSTO TORRES</t>
  </si>
  <si>
    <t>RODRIGO CARIRI CHALEGRE DE ALMEIDA</t>
  </si>
  <si>
    <t>RODRIGO CARVALHO MARQUES DOURADO</t>
  </si>
  <si>
    <t>RODRIGO CESAR TAVARES CAVALCANTI</t>
  </si>
  <si>
    <t>RODRIGO CEZAR LUNA DOS SANTOS</t>
  </si>
  <si>
    <t>RODRIGO COELHO MARQUES</t>
  </si>
  <si>
    <t>RODRIGO DE OLIVEIRA SIMOES</t>
  </si>
  <si>
    <t>RODRIGO DO ESPIRITO SANTO DA CUNHA</t>
  </si>
  <si>
    <t>RODRIGO DUTRA GOMES</t>
  </si>
  <si>
    <t>RODRIGO FELIPE RODRIGUES DO CARMO</t>
  </si>
  <si>
    <t>RODRIGO JOSE PIRES FERREIRA</t>
  </si>
  <si>
    <t>RODRIGO JUNGMANN DE CASTRO</t>
  </si>
  <si>
    <t>RODRIGO MIKOSZ GONCALVES</t>
  </si>
  <si>
    <t>RODRIGO MIRANDA BARBOSA</t>
  </si>
  <si>
    <t>RODRIGO OCTAVIO D AZEVEDO CARREIRO</t>
  </si>
  <si>
    <t>RODRIGO PESSOA CAVALCANTI LIRA</t>
  </si>
  <si>
    <t>RODRIGO SAMPAIO LOPES</t>
  </si>
  <si>
    <t>RODRIGO TOMAZ SILVA DE MELO</t>
  </si>
  <si>
    <t>RODRIGO VAZ GOMES BASTOS</t>
  </si>
  <si>
    <t>ROGELIA HERCULANO PINTO</t>
  </si>
  <si>
    <t>ROGER FAGNER RIBEIRO MELO</t>
  </si>
  <si>
    <t>ROGERIO DA SILVA IGNACIO</t>
  </si>
  <si>
    <t>ROGERIO DE CASTRO ACIOLI</t>
  </si>
  <si>
    <t>ROGERIO DUBOSSELARD ZIMMERMANN</t>
  </si>
  <si>
    <t>ROGERIO FABIANNE SAUCEDO CORREA</t>
  </si>
  <si>
    <t>ROGERIO LUIZ COVALESKI</t>
  </si>
  <si>
    <t>ROLAND GERHARD MIKE WALTER</t>
  </si>
  <si>
    <t>ROMILTON DOS SANTOS AMARAL</t>
  </si>
  <si>
    <t>ROMUALDA CASTRO DO REGO BARROS</t>
  </si>
  <si>
    <t>ROMULO LUIZ XAVIER DO NASCIMENTO</t>
  </si>
  <si>
    <t>ROMULO MAIA CARLOS FONSECA</t>
  </si>
  <si>
    <t>ROMULO SIMOES CEZAR MENEZES</t>
  </si>
  <si>
    <t>RONALD FERNANDO ALBUQUERQUE VASCONCELOS</t>
  </si>
  <si>
    <t>RONALD PEREIRA CAVALCANTI</t>
  </si>
  <si>
    <t>RONALDO CELERINO DA SILVA</t>
  </si>
  <si>
    <t>RONALDO RIBEIRO BARBOSA DE AQUINO</t>
  </si>
  <si>
    <t>ROSA AMALIA FIREMAN DUTRA</t>
  </si>
  <si>
    <t>ROSA KATO</t>
  </si>
  <si>
    <t>ROSA MARIA CORTES DE LIMA</t>
  </si>
  <si>
    <t>ROSA MARIA SOUTO MAIOR</t>
  </si>
  <si>
    <t>ROSA VALERIA DA SILVA AMORIM</t>
  </si>
  <si>
    <t>ROSALI MARIA FERREIRA DA SILVA</t>
  </si>
  <si>
    <t>ROSALIE BARRETO BELIAN</t>
  </si>
  <si>
    <t>ROSAMARIA BELO LUCENA</t>
  </si>
  <si>
    <t>ROSANA CHRISTINE CAVALCANTI XIMENES</t>
  </si>
  <si>
    <t>ROSANE FREIRE LACERDA</t>
  </si>
  <si>
    <t>ROSANE MARIA ALENCAR DA SILVA</t>
  </si>
  <si>
    <t>ROSANGELA APARECIDA FERREIRA LIMA</t>
  </si>
  <si>
    <t>ROSANGELA FERREIRA FRADE DE ARAUJO</t>
  </si>
  <si>
    <t>ROSANGELA FIGUEIREDO MENDES DA SILVA</t>
  </si>
  <si>
    <t>ROSANGELA TENORIO DE CARVALHO</t>
  </si>
  <si>
    <t>ROSANGELA VIEIRA DE SOUZA</t>
  </si>
  <si>
    <t>ROSE DAYANNE SANTOS DE BRITO</t>
  </si>
  <si>
    <t>ROSE MARY DE ABREU MARTINS</t>
  </si>
  <si>
    <t>ROSEANE AMORIM DA SILVA</t>
  </si>
  <si>
    <t>ROSEANE LINS VASCONCELOS GOMES</t>
  </si>
  <si>
    <t>ROSEANE PATRICIA DE SOUZA E SILVA</t>
  </si>
  <si>
    <t>ROSELY TAVARES DE SOUZA</t>
  </si>
  <si>
    <t>ROSEMBERG GOMES NASCIMENTO</t>
  </si>
  <si>
    <t>ROSIANE MARIA SOARES DA SILVA</t>
  </si>
  <si>
    <t>ROSIANE PEREIRA ALVES</t>
  </si>
  <si>
    <t>ROSILANGELA MARIA DE LUCENA SCANONI COUTO</t>
  </si>
  <si>
    <t>ROSILENE OLIVEIRA ROCHA</t>
  </si>
  <si>
    <t>ROSIMERI FRANCK PICHLER</t>
  </si>
  <si>
    <t>ROSINALDA AURORA DE MELO TELES</t>
  </si>
  <si>
    <t>ROXANA CARDOSO BARRETO</t>
  </si>
  <si>
    <t>ROZANE BEZERRA DE SIQUEIRA</t>
  </si>
  <si>
    <t>RUBEM CARLOS ARAUJO GUEDES</t>
  </si>
  <si>
    <t>RUBENILDA MARIA ROSINHA BARBOSA</t>
  </si>
  <si>
    <t>RUBENS ALVES DANTAS</t>
  </si>
  <si>
    <t>RUI GOMES DE MATTOS DE MESQUITA</t>
  </si>
  <si>
    <t>RUSKIN FERNANDES MARINHO DE FREITAS</t>
  </si>
  <si>
    <t>RUTH CAVALCANTI GUILHERME</t>
  </si>
  <si>
    <t>RUY BATISTA PORDEUS</t>
  </si>
  <si>
    <t>RUY JOSE GUERRA BARRETTO DE QUEIROZ</t>
  </si>
  <si>
    <t>RUY LYRA DA SILVA FILHO</t>
  </si>
  <si>
    <t>SABRINA GOMES FERREIRA CLARK</t>
  </si>
  <si>
    <t>SADI DA SILVA SEABRA FILHO</t>
  </si>
  <si>
    <t>SADY DASSUMPCAO TORRES FILHO</t>
  </si>
  <si>
    <t>SALOMAO ALENCAR DE FARIAS</t>
  </si>
  <si>
    <t>SAMARA ALVACHIAN CARDOSO ANDRADE</t>
  </si>
  <si>
    <t>SAMUEL DANIEL DE SOUSA FILHO</t>
  </si>
  <si>
    <t>SANDRA CRISTINA DA SILVA SANTANA</t>
  </si>
  <si>
    <t>SANDRA DE ALBUQUERQUE SIEBRA</t>
  </si>
  <si>
    <t>SANDRA DE SOUZA MELO</t>
  </si>
  <si>
    <t>SANDRA LOPES DE SOUZA</t>
  </si>
  <si>
    <t>SANDRA MARIA BATISTA SILVEIRA</t>
  </si>
  <si>
    <t>SANDRA MARIA SARMENTO</t>
  </si>
  <si>
    <t>SANDRA PATRICIA ATAIDE FERREIRA</t>
  </si>
  <si>
    <t>SANDRA SAMPAIO VIANNA</t>
  </si>
  <si>
    <t>SANDRO COZZA SAYAO</t>
  </si>
  <si>
    <t>SANDRO GONCALVES DE LIMA</t>
  </si>
  <si>
    <t>SANDRO GUIMARAES DE SALLES</t>
  </si>
  <si>
    <t>SANDRO MARCIO MOURA DE SENA</t>
  </si>
  <si>
    <t>SANDRO VALENCA DA SILVA</t>
  </si>
  <si>
    <t>SARA HORACIO DE OLIVEIRA MACIEL</t>
  </si>
  <si>
    <t>SAUL BARBOSA GUEDES</t>
  </si>
  <si>
    <t>SAULO CABRAL DOS SANTOS</t>
  </si>
  <si>
    <t>SAULO DE TARSO MARQUES BEZERRA</t>
  </si>
  <si>
    <t>SAULO FERNANDES MELO DE OLIVEIRA</t>
  </si>
  <si>
    <t>SAULO FERREIRA FEITOSA</t>
  </si>
  <si>
    <t>SAULO JOSE DA COSTA FEITOSA</t>
  </si>
  <si>
    <t>SAVIA GAVAZZA DOS SANTOS PESSOA</t>
  </si>
  <si>
    <t>SAVIO ROSSI SANTORO</t>
  </si>
  <si>
    <t>SCOTT JOSEPH ALLEN</t>
  </si>
  <si>
    <t>SEBASTIAO AURELIANO DE MELO</t>
  </si>
  <si>
    <t>SEBASTIAO RODRIGO CORTEZ DE SOUZA</t>
  </si>
  <si>
    <t>SEBASTIAO ROGERIO DE FREITAS SILVA</t>
  </si>
  <si>
    <t>SELMA LEITAO SANTOS</t>
  </si>
  <si>
    <t>SERGIO ALVES DE SOUSA</t>
  </si>
  <si>
    <t>SERGIO ANTONIO SANTOS DA COSTA E SILVA</t>
  </si>
  <si>
    <t>SERGIO CARVALHO BENICIO DE MELLO</t>
  </si>
  <si>
    <t>SERGIO CASTELO BRANCO SOARES</t>
  </si>
  <si>
    <t>SERGIO CROVELLA</t>
  </si>
  <si>
    <t>SERGIO DAMORIM SANTA CRUZ</t>
  </si>
  <si>
    <t>SERGIO DE LEMOS CAMPELLO</t>
  </si>
  <si>
    <t>SERGIO DIAS</t>
  </si>
  <si>
    <t>SERGIO FRANCISCO SERAFIM MONTEIRO DA SILVA</t>
  </si>
  <si>
    <t>SERGIO GALVAO COUTINHO</t>
  </si>
  <si>
    <t>SERGIO HENRIQUE DE SOUZA ROCHA</t>
  </si>
  <si>
    <t>SERGIO LUCENA</t>
  </si>
  <si>
    <t>SERGIO LUIZ DESLANDES DE SOUZA</t>
  </si>
  <si>
    <t>SERGIO MOTTA BITTENCOURT</t>
  </si>
  <si>
    <t>SERGIO NEVES DANTAS</t>
  </si>
  <si>
    <t>SERGIO PACHECO NEVES</t>
  </si>
  <si>
    <t>SERGIO PAULINO ABRANCHES</t>
  </si>
  <si>
    <t>SERGIO RICARDO DE GODOY LIMA</t>
  </si>
  <si>
    <t>SERGIO RICARDO DE MELO QUEIROZ</t>
  </si>
  <si>
    <t>SERGIO RICARDO VIEIRA RAMOS</t>
  </si>
  <si>
    <t>SERGIO ROBERTO MENDONCA COSTA</t>
  </si>
  <si>
    <t>SERGIO RODRIGUES LEAL</t>
  </si>
  <si>
    <t>SERGIO SOUZA DA CUNHA</t>
  </si>
  <si>
    <t>SERGIO TORRES TEIXEIRA</t>
  </si>
  <si>
    <t>SERGIO VANDERLEI CAVALCANTE</t>
  </si>
  <si>
    <t>SERGIO WLADEMIR DA SILVA APOLINARIO</t>
  </si>
  <si>
    <t>SEVERINA BATISTA DE FARIAS KLIMSA</t>
  </si>
  <si>
    <t>SEVERINO ALVES JUNIOR</t>
  </si>
  <si>
    <t>SEVERINO JOSE LINS</t>
  </si>
  <si>
    <t>SEVERINO LEOPOLDINO URTIGA FILHO</t>
  </si>
  <si>
    <t>SEVERINO PESSOA DOS SANTOS</t>
  </si>
  <si>
    <t>SEVERINO SILVANIO DA SILVA</t>
  </si>
  <si>
    <t>SEVERINO VICENTE DA SILVA</t>
  </si>
  <si>
    <t>SHAHRAM JALALZADEH</t>
  </si>
  <si>
    <t>SHEILA BORGES DE OLIVEIRA</t>
  </si>
  <si>
    <t>SHEILA COELHO RAMALHO VASCONCELOS MORAIS</t>
  </si>
  <si>
    <t>SHEYLA CANUTO BARBOSA FREIRE</t>
  </si>
  <si>
    <t>SHEYLA COSTA DE OLIVEIRA</t>
  </si>
  <si>
    <t>SHIRLENE MAFRA HOLANDA MAIA</t>
  </si>
  <si>
    <t>SHIRLEY DE SOUSA PEREIRA</t>
  </si>
  <si>
    <t>SHIRLEY LIMA CAMPOS</t>
  </si>
  <si>
    <t>SHIRLEY MINNELL FERREIRA DE OLIVEIRA</t>
  </si>
  <si>
    <t>SIANE GOIS CAVALCANTI RODRIGUES</t>
  </si>
  <si>
    <t>SIDARTHA SORIA E SILVA</t>
  </si>
  <si>
    <t>SIDNEY CARLOS ROCHA DA SILVA</t>
  </si>
  <si>
    <t>SIDNEY HENRIQUE CAMPELO DE SANTANA</t>
  </si>
  <si>
    <t>SIDNEY MARLON LOPES DE LIMA</t>
  </si>
  <si>
    <t>SIDNEY OLIVEIRA SANTOS SILVA FILHO</t>
  </si>
  <si>
    <t>SIGRID NEUMANN LEITAO</t>
  </si>
  <si>
    <t>SILENE CARNEIRO DO NASCIMENTO</t>
  </si>
  <si>
    <t>SILVANA CABRAL MAGGI</t>
  </si>
  <si>
    <t>SILVANA CARVALHO DE SOUZA CALADO</t>
  </si>
  <si>
    <t>SILVANA DE FATIMA LIMA</t>
  </si>
  <si>
    <t>SILVANA GONCALVES BRITO DE ARRUDA</t>
  </si>
  <si>
    <t>SILVANA MAGALHAES SALGADO</t>
  </si>
  <si>
    <t>SILVANA MARIA BASTOS AFONSO DA SILVA</t>
  </si>
  <si>
    <t>SILVANA MARIA CAVALCANTE SILVEIRA</t>
  </si>
  <si>
    <t>SILVANA MARIA ORESTES CARDOSO</t>
  </si>
  <si>
    <t>SILVANA MARIA SOBRAL GRIZ</t>
  </si>
  <si>
    <t>SILVANA MEDEIROS MAIA</t>
  </si>
  <si>
    <t>SILVIA ALVES DA SILVA</t>
  </si>
  <si>
    <t>SILVIA CRISTINA CORDEIRO DE MACEDO</t>
  </si>
  <si>
    <t>SILVIA FERNANDA DE MEDEIROS MACIEL</t>
  </si>
  <si>
    <t>SILVIA HELENA LIMA SCHWAMBORN</t>
  </si>
  <si>
    <t>SILVIA REGINA ARRUDA DE MORAES</t>
  </si>
  <si>
    <t>SILVIA REGINA DA SILVEIRA NEVES</t>
  </si>
  <si>
    <t>SILVIA REGINA JAMELLI</t>
  </si>
  <si>
    <t>SILVIA SASTRE GOMEZ</t>
  </si>
  <si>
    <t>SILVIA WANICK SARINHO</t>
  </si>
  <si>
    <t>SILVIO DA SILVA CALDAS NETO</t>
  </si>
  <si>
    <t>SILVIO DE BARROS MELO</t>
  </si>
  <si>
    <t>SILVIO DINIZ DE LOURENCO JUNIOR</t>
  </si>
  <si>
    <t>SILVIO EDUARDO GOMES DE MELO</t>
  </si>
  <si>
    <t>SILVIO JACKS DOS ANJOS GARNES</t>
  </si>
  <si>
    <t>SILVIO JOSE DE VASCONCELOS</t>
  </si>
  <si>
    <t>SILVIO LUIZ DE PAULA</t>
  </si>
  <si>
    <t>SILVIO ROMERO BELTRAO</t>
  </si>
  <si>
    <t>SILVIO ROMERO BOTELHO BARRETO CAMPELLO</t>
  </si>
  <si>
    <t>SILVIO ROMERO DE MELO FERREIRA</t>
  </si>
  <si>
    <t>SILZE ANNE GONCALVES LINS</t>
  </si>
  <si>
    <t>SIMAO DIAS DE VASCONCELOS FILHO</t>
  </si>
  <si>
    <t>SIMARA LOPES CRUZ DAMAZIO</t>
  </si>
  <si>
    <t>SIMEY DE SOUZA LEAO PEREIRA MAGNATA</t>
  </si>
  <si>
    <t>SIMONE CRISTIANE DOS SANTOS LIMA</t>
  </si>
  <si>
    <t>SIMONE CRISTINA SOARES BRANDAO</t>
  </si>
  <si>
    <t>SIMONE DE CAMPOS REIS</t>
  </si>
  <si>
    <t>SIMONE DE LIRA ALMEIDA</t>
  </si>
  <si>
    <t>SIMONE DIAS DE AZEVEDO</t>
  </si>
  <si>
    <t>SIMONE DO NASCIMENTO FRAGA</t>
  </si>
  <si>
    <t>SIMONE GRACE DE BARROS</t>
  </si>
  <si>
    <t>SIMONE GUIMARAES FARIAS GOMES</t>
  </si>
  <si>
    <t>SIMONE MACHADO SANTOS</t>
  </si>
  <si>
    <t>SIMONE MARIA DA CRUZ GONCALVES</t>
  </si>
  <si>
    <t>SIMONE MARIA MUNIZ DA SILVA BEZERRA</t>
  </si>
  <si>
    <t>SIMONE MOURA QUEIROZ</t>
  </si>
  <si>
    <t>SIMONE NASCIMENTO DE SOUZA</t>
  </si>
  <si>
    <t>SIMONE PIRES BARBOSA AUBIN</t>
  </si>
  <si>
    <t>SIMONE RABELO DA CUNHA</t>
  </si>
  <si>
    <t>SIMONE SAYURI SATO</t>
  </si>
  <si>
    <t>SINTRIA LABRES LAUTERT</t>
  </si>
  <si>
    <t>SIRLEY RAIANE MAMEDE VELOSO</t>
  </si>
  <si>
    <t>SIRLEY VIEIRA DA SILVA</t>
  </si>
  <si>
    <t>SOENIA MARIA PACHECO</t>
  </si>
  <si>
    <t>SOFIA CAVALCANTI ZANFORLIN</t>
  </si>
  <si>
    <t>SOLANGE DA FONSECA RUTZ</t>
  </si>
  <si>
    <t>SOLANGE FREUNDEL FILVOCK</t>
  </si>
  <si>
    <t>SOLANGE GALVAO COUTINHO</t>
  </si>
  <si>
    <t>SOLANGE LAURENTINO DOS SANTOS</t>
  </si>
  <si>
    <t>SOLANGE MARIA MAGALHAES DA SILVA PORTO</t>
  </si>
  <si>
    <t>SOLANGE QUEIROGA SERRANO</t>
  </si>
  <si>
    <t>SONIA AGUIAR CRUZ RIASCOS</t>
  </si>
  <si>
    <t>SONIA MARIA SOARES DA SILVA</t>
  </si>
  <si>
    <t>SONIA PEREIRA LEITE</t>
  </si>
  <si>
    <t>SONIA REBOUCAS DA SILVA MELO</t>
  </si>
  <si>
    <t>SONIA SOUSA MELO CAVALCANTI DE ALBUQUERQUE</t>
  </si>
  <si>
    <t>SONIA VIRGINIA MARTINS PEREIRA</t>
  </si>
  <si>
    <t>SOPHIA DE OLIVEIRA COSTA E SILVA</t>
  </si>
  <si>
    <t>SOPHIE HELENA EICKMANN</t>
  </si>
  <si>
    <t>SORAIA DE CARVALHO</t>
  </si>
  <si>
    <t>SORAIA LINS DE ARRUDA COSTA DO CARMO</t>
  </si>
  <si>
    <t>SORAYA MARIA BERNARDINO BARRETO JANUARIO</t>
  </si>
  <si>
    <t>SOSTENES LUIZ SOARES LINS</t>
  </si>
  <si>
    <t>STEFAN MICHAEL BLAWID</t>
  </si>
  <si>
    <t>STEFFANY DE ALMEIDA FERREIRA</t>
  </si>
  <si>
    <t>STELLA VIRGINIA TELLES DE ARAUJO PEREIRA LIMA</t>
  </si>
  <si>
    <t>STENIO FLAVIO DE LACERDA FERNANDES</t>
  </si>
  <si>
    <t>SUELEN SILVA ROCHA</t>
  </si>
  <si>
    <t>SUELI MENELAU DE NOVAIS</t>
  </si>
  <si>
    <t>SUELI MORENO SENNA</t>
  </si>
  <si>
    <t>SUELY CISNEIROS MUNIZ</t>
  </si>
  <si>
    <t>SUENIA TAVARES DE MACHADO FRANCA</t>
  </si>
  <si>
    <t>SULANITA BANDEIRA DA CRUZ SANTOS</t>
  </si>
  <si>
    <t>SUNAMITA IRIS RODRIGUES BORGES DA COSTA</t>
  </si>
  <si>
    <t>SUSAN HAGAR APOLINARIO DE MOURA</t>
  </si>
  <si>
    <t>SUZANA CAVANI ROSAS</t>
  </si>
  <si>
    <t>SUZANA CRISTINA CODECEIRA TYRRASCH DE ALMEIDA</t>
  </si>
  <si>
    <t>SUZANA DE FRANCA DANTAS DAHER</t>
  </si>
  <si>
    <t>SUZANA DE OLIVEIRA MANGUEIRA</t>
  </si>
  <si>
    <t>SUZANA LEITE CORTEZ</t>
  </si>
  <si>
    <t>SUZANA MARIA GICO LIMA MONTENEGRO</t>
  </si>
  <si>
    <t>SUZANA MARIA RAMOS COSTA</t>
  </si>
  <si>
    <t>SUZANNA SILVA DE ALMEIDA</t>
  </si>
  <si>
    <t>SUZANO DE AQUINO GUIMARAES</t>
  </si>
  <si>
    <t>SYLVANA MELO DOS SANTOS</t>
  </si>
  <si>
    <t>SYLVIA MARIA DE LEMOS HINRICHSEN</t>
  </si>
  <si>
    <t>SYLVIA REGINA DE CHIARO RIBEIRO RODRIGUES</t>
  </si>
  <si>
    <t>SYLVIO JOSE BARRETO DA ROCHA FERREIRA</t>
  </si>
  <si>
    <t>TACIANA DE ANDRADE SCHULER</t>
  </si>
  <si>
    <t>TACIANA DE BARROS JERONIMO</t>
  </si>
  <si>
    <t>TACIANA MICHELE DE LIRA MOURA</t>
  </si>
  <si>
    <t>TACIANO VALERIO ALVES DA SILVA</t>
  </si>
  <si>
    <t>TACILA MENDES DA SILVA</t>
  </si>
  <si>
    <t>TADAO YAMANO</t>
  </si>
  <si>
    <t>TALDEN QUEIROZ FARIAS</t>
  </si>
  <si>
    <t>TALITHA LUCENA DE VASCONCELOS</t>
  </si>
  <si>
    <t>TALITTA RICARLLY LOPES DE ARRUDA LIMA</t>
  </si>
  <si>
    <t>TAMARA MAYARA RODRIGUES BURGOS</t>
  </si>
  <si>
    <t>TANIA LUCIA MONTENEGRO STAMFORD</t>
  </si>
  <si>
    <t>TANIA MARIA DA SILVA</t>
  </si>
  <si>
    <t>TANIA MARIA GORETTI DONATO BAZANTE</t>
  </si>
  <si>
    <t>TANYA MARIA PIRES BRANDAO</t>
  </si>
  <si>
    <t>TARCIANA MARIA PEREIRA DE LIMA</t>
  </si>
  <si>
    <t>TARCILA CORREIA DE LIMA NADIA</t>
  </si>
  <si>
    <t>TARCISIO DANIEL PONTES LUCAS</t>
  </si>
  <si>
    <t>TARCISIO FERREIRA SILVA</t>
  </si>
  <si>
    <t>TARCISIO PATRICIO DE ARAUJO</t>
  </si>
  <si>
    <t>TARCISIO ROCHA DOS SANTOS</t>
  </si>
  <si>
    <t>TARIK DE ATHAYDE PRATA</t>
  </si>
  <si>
    <t>TASSIA CAMPOS DE LIMA E SILVA</t>
  </si>
  <si>
    <t>TASSIA DOS ANJOS TENORIO DE MELO</t>
  </si>
  <si>
    <t>TASSIANA FERNANDA GENZINI DE CARVALHO</t>
  </si>
  <si>
    <t>TATIANA BALBI FRAGA</t>
  </si>
  <si>
    <t>TATIANA BAPTISTA GIBERTONI</t>
  </si>
  <si>
    <t>TATIANA CRISTINA DOS SANTOS DE ARAUJO</t>
  </si>
  <si>
    <t>TATIANA FERREIRA DA COSTA</t>
  </si>
  <si>
    <t>TATIANA LIMA BRASIL</t>
  </si>
  <si>
    <t>TATIANE ALMEIDA DE MENEZES</t>
  </si>
  <si>
    <t>TATIANE DA COSTA TORRES DE ANDRADE</t>
  </si>
  <si>
    <t>TATIANE GOMES GUEDES</t>
  </si>
  <si>
    <t>TATIANE MICHELE MELO DE LIMA</t>
  </si>
  <si>
    <t>TATIANE OLIVEIRA DE CARVALHO MOURA</t>
  </si>
  <si>
    <t>TAYANA DIAS DE MENEZES</t>
  </si>
  <si>
    <t>TELMA COSTA DE AVELAR</t>
  </si>
  <si>
    <t>TELMA FERRAZ LEAL</t>
  </si>
  <si>
    <t>TELMA MARQUES DA SILVA</t>
  </si>
  <si>
    <t>TELMO DE OLIVEIRA MELO</t>
  </si>
  <si>
    <t>TERCIA VALFRIDIA LIMA NUNES</t>
  </si>
  <si>
    <t>TERCILIO CALSA JUNIOR</t>
  </si>
  <si>
    <t>TERCIO SOUTO BACELAR</t>
  </si>
  <si>
    <t>TERESA BERNARDA LUDERMIR</t>
  </si>
  <si>
    <t>TERESINHA GONCALVES DA SILVA</t>
  </si>
  <si>
    <t>TEREZA CRISTINA MEDEIROS DE ARAUJO</t>
  </si>
  <si>
    <t>TEREZA CRISTINA TARRAGO SOUZA RODRIGUES</t>
  </si>
  <si>
    <t>TEREZA LUIZA DE FRANCA</t>
  </si>
  <si>
    <t>TEREZINHA DE JESUS PEREIRA DA SILVA</t>
  </si>
  <si>
    <t>TEREZINHA TENORIO DA SILVA</t>
  </si>
  <si>
    <t>THAIS ANDRESSA CARRINO</t>
  </si>
  <si>
    <t>THAIS ARAUJO DA SILVA</t>
  </si>
  <si>
    <t>THAIS CAMPOS LUCAS</t>
  </si>
  <si>
    <t>THAIS DE LOURDES CORREIA DE ANDRADE</t>
  </si>
  <si>
    <t>THAIS EMANUELLE MONTEIRO DOS SANTOS SOUZA</t>
  </si>
  <si>
    <t>THAIS HELEN DO NASCIMENTO SANTOS</t>
  </si>
  <si>
    <t>THAISA DE FARIAS CAVALCANTI SANTOS</t>
  </si>
  <si>
    <t>THALES PAULO BATISTA</t>
  </si>
  <si>
    <t>THALIA VELHO BARRETO DE ARAUJO</t>
  </si>
  <si>
    <t>THALLES VITELLI GARCEZ</t>
  </si>
  <si>
    <t>THARCYLLA REBECCA NEGREIROS CLEMENTE</t>
  </si>
  <si>
    <t>THASSIA THAME DE MOURA SILVA</t>
  </si>
  <si>
    <t>THATHAWANNA TENORIO AIRES</t>
  </si>
  <si>
    <t>THAYNAN RAQUEL DOS PRAZERES OLIVEIRA</t>
  </si>
  <si>
    <t>THAYZA CHRISTINA MONTENEGRO STAMFORD</t>
  </si>
  <si>
    <t>THELMA PANERAI ALVES</t>
  </si>
  <si>
    <t>THEREZA AMELIA SOARES DA SILVA</t>
  </si>
  <si>
    <t>THESKA LAILA DE FREITAS SOARES</t>
  </si>
  <si>
    <t>THIAGO ANDRE MOURA DE AQUINO</t>
  </si>
  <si>
    <t>THIAGO BRITO GONCALVES GUERRA</t>
  </si>
  <si>
    <t>THIAGO CAMPOS VASCONCELOS</t>
  </si>
  <si>
    <t>THIAGO DE AMORIM CARVALHO</t>
  </si>
  <si>
    <t>THIAGO DE SALAZAR E FERNANDES</t>
  </si>
  <si>
    <t>THIAGO FREIRE PINTO BEZERRA</t>
  </si>
  <si>
    <t>THIAGO HENRIQUE NAPOLEAO</t>
  </si>
  <si>
    <t>THIAGO RAMOS DE ALBUQUERQUE</t>
  </si>
  <si>
    <t>THIAGO SOARES</t>
  </si>
  <si>
    <t>THOME DECIO PINHEIRO BARROS JUNIOR</t>
  </si>
  <si>
    <t>THUANNY SILVA DE MACEDO</t>
  </si>
  <si>
    <t>THYAGO CELSO CAVALCANTE NEPOMUCENO</t>
  </si>
  <si>
    <t>THYAGO MOREIRA DE QUEIROZ</t>
  </si>
  <si>
    <t>THYANA FARIAS GALVAO</t>
  </si>
  <si>
    <t>TIAGO ANCELMO DE CARVALHO PIRES DE OLIVEIRA</t>
  </si>
  <si>
    <t>TIAGO FELIPE DE ABREU SANTOS</t>
  </si>
  <si>
    <t>TIAGO HERMANO BREUNIG</t>
  </si>
  <si>
    <t>TIAGO LEITE ROLIM</t>
  </si>
  <si>
    <t>TIAGO LIMA DE SOUSA</t>
  </si>
  <si>
    <t>TIAGO SIQUEIRA DE MIRANDA</t>
  </si>
  <si>
    <t>TIBERIO WANDERLEY CORREIA DE OLIVEIRA ANDRADE</t>
  </si>
  <si>
    <t>TICIA CASSIANY FERRO CAVALCANTE</t>
  </si>
  <si>
    <t>TOMAS DE ALBUQUERQUE LAPA</t>
  </si>
  <si>
    <t>TOMAZ DE CARVALHO BARROS</t>
  </si>
  <si>
    <t>TONY MEIRELES DOS SANTOS</t>
  </si>
  <si>
    <t>TORQUATO DA SILVA CASTRO JUNIOR</t>
  </si>
  <si>
    <t>TSANG ING REN</t>
  </si>
  <si>
    <t>ULISSES DOS SANTOS PINHEIRO</t>
  </si>
  <si>
    <t>ULYSSES PAULINO DE ALBUQUERQUE</t>
  </si>
  <si>
    <t>UMBELINA CRAVO TEIXEIRA LAGIOIA TORRES</t>
  </si>
  <si>
    <t>UMBELINA DO REGO LEITE</t>
  </si>
  <si>
    <t>VAGNER BEZERRA DOS SANTOS</t>
  </si>
  <si>
    <t>VAGNO HIGINO DA SILVA</t>
  </si>
  <si>
    <t>VALDEIR SOARES MONTEIRO</t>
  </si>
  <si>
    <t>VALDEMAR CARDOSO DA ROCHA JUNIOR</t>
  </si>
  <si>
    <t>VALDENIA MARIA OLIVEIRA DE SOUZA</t>
  </si>
  <si>
    <t>VALDEREZ PINTO FERREIRA</t>
  </si>
  <si>
    <t>VALDIR BEZERRA DOS SANTOS JUNIOR</t>
  </si>
  <si>
    <t>VALDIR CAIRES DE SOUZA</t>
  </si>
  <si>
    <t>VALDIR DE QUEIROZ BALBINO</t>
  </si>
  <si>
    <t>VALDIR DO AMARAL VAZ MANSO</t>
  </si>
  <si>
    <t>VALDIR LUNA DA SILVA</t>
  </si>
  <si>
    <t>VALERIA CESARIO TIMES ALVES</t>
  </si>
  <si>
    <t>VALERIA MOURA MOREIRA LEITE</t>
  </si>
  <si>
    <t>VALERIA NEPOMUCENO TELES DE MENDONCA</t>
  </si>
  <si>
    <t>VALERIA NUNES DE SOUZA</t>
  </si>
  <si>
    <t>VALESCA PANDOLFI</t>
  </si>
  <si>
    <t>VALESCA PATRIOTA DE SOUZA</t>
  </si>
  <si>
    <t>VALTER AUGUSTO DE FREITAS BARBOSA</t>
  </si>
  <si>
    <t>VANESSA DE LIMA SILVA</t>
  </si>
  <si>
    <t>VANESSA JANISZEWSKI</t>
  </si>
  <si>
    <t>VANESSA KARLA SANTOS DE SOUZA</t>
  </si>
  <si>
    <t>VANESSA LUCILIA SILVEIRA DE MEDEIROS</t>
  </si>
  <si>
    <t>VANESSA SA LEAL</t>
  </si>
  <si>
    <t>VANESSA VIEIRA FRANCA</t>
  </si>
  <si>
    <t>VANIA PINHEIRO RAMOS</t>
  </si>
  <si>
    <t>VANICE SANTIAGO FRAGOSO SELVA</t>
  </si>
  <si>
    <t>VANILDO JUNIOR DE MELO LIMA</t>
  </si>
  <si>
    <t>VANNUCIA JORDANA DE CARVALHO OLIVEIRA</t>
  </si>
  <si>
    <t>VERA CRISTINA OLIVEIRA DE CARVALHO</t>
  </si>
  <si>
    <t>VERA LUCIA DA CONCEICAO NETO</t>
  </si>
  <si>
    <t>VERA LUCIA DE MENEZES LIMA</t>
  </si>
  <si>
    <t>VERA LUCIA DUTRA FACUNDES</t>
  </si>
  <si>
    <t>VERA MARIA DOS SANTOS GOMES FERREIRA</t>
  </si>
  <si>
    <t>VERONICA CUNHA DE SOUTO MAIOR</t>
  </si>
  <si>
    <t>VERONICA EMILIA CAMPOS FREIRE</t>
  </si>
  <si>
    <t>VERONICA GITIRANA GOMES FERREIRA</t>
  </si>
  <si>
    <t>VERONICA TEICHRIEB</t>
  </si>
  <si>
    <t>VICENTE MASIP VICIANO</t>
  </si>
  <si>
    <t>VICENTE RIBEIRO SIMONI</t>
  </si>
  <si>
    <t>VICTOR HUGO DE HOLANDA CAVALCANTI</t>
  </si>
  <si>
    <t>VILDE GOMES DE MENEZES</t>
  </si>
  <si>
    <t>VILDEANE DA ROCHA BORBA</t>
  </si>
  <si>
    <t>VILMA COSTA DE MACEDO</t>
  </si>
  <si>
    <t>VILMA LORETO DA SILVA</t>
  </si>
  <si>
    <t>VILMA MARTA BOURATROFF DE SANTANA</t>
  </si>
  <si>
    <t>VINICIUS ALBUQUERQUE FULGENCIO</t>
  </si>
  <si>
    <t>VINICIUS BATISTA VIEIRA</t>
  </si>
  <si>
    <t>VINICIUS CARDOSO GARCIA</t>
  </si>
  <si>
    <t>VINICIUS DE OLIVEIRA DAMASCENO</t>
  </si>
  <si>
    <t>VINICIUS GOMES MARTINS</t>
  </si>
  <si>
    <t>VINICIUS LIMAVERDE FORTE</t>
  </si>
  <si>
    <t>VINICIUS QUINTAS SOUTO MAIOR</t>
  </si>
  <si>
    <t>VINICIUS SAITO MONTEIRO DE BARROS</t>
  </si>
  <si>
    <t>VIRGINIA CAVALCANTI SANTOS CASTILHO</t>
  </si>
  <si>
    <t>VIRGINIA LAURA LUCAS TORRES</t>
  </si>
  <si>
    <t>VIRGINIA MARIA ALMOEDO DE ASSIS</t>
  </si>
  <si>
    <t>VIRGINIA PEREIRA CAVALCANTI</t>
  </si>
  <si>
    <t>VIRGINIA PITTA PONTUAL</t>
  </si>
  <si>
    <t>VIRGINIO HENRIQUE DE MIRANDA LOPES NEUMANN</t>
  </si>
  <si>
    <t>VITOR CAIAFFO BRITO</t>
  </si>
  <si>
    <t>VITOR EMANUEL DE LYRA SANTOS NAVARRETE</t>
  </si>
  <si>
    <t>VITOR GOMES MOTA</t>
  </si>
  <si>
    <t>VITOR HUGO DE OLIVEIRA BARROS</t>
  </si>
  <si>
    <t>VITOR HUGO LIMA BARRETO</t>
  </si>
  <si>
    <t>VITORINA NERIVANIA COVELLO REHN</t>
  </si>
  <si>
    <t>VIVIAN MATIAS DOS SANTOS</t>
  </si>
  <si>
    <t>VIVIANE ADRIANO FALCAO</t>
  </si>
  <si>
    <t>VIVIANE COLARES SOARES DE ANDRADE AMORIM</t>
  </si>
  <si>
    <t>VIVIANE CRISTINA FONSECA DA SILVA JARDIM</t>
  </si>
  <si>
    <t>VIVIANE DE ARAUJO GOUVEIA</t>
  </si>
  <si>
    <t>VIVIANE DE BONA</t>
  </si>
  <si>
    <t>VIVIANE DE OLIVEIRA NOGUEIRA SOUZA</t>
  </si>
  <si>
    <t>VIVIANE DOS SANTOS LOURO</t>
  </si>
  <si>
    <t>VIVIANE FERREIRA DE VASCONCELOS</t>
  </si>
  <si>
    <t>VIVIANE KHOURY ASFORA</t>
  </si>
  <si>
    <t>VIVIANE LANSKY XAVIER</t>
  </si>
  <si>
    <t>VIVIANE MARIA CAVALCANTI DE CASTRO</t>
  </si>
  <si>
    <t>VIVIANE MARIA GONCALVES DE FIGUEIREDO</t>
  </si>
  <si>
    <t>VIVIANE MARIA MORAES DE OLIVEIRA</t>
  </si>
  <si>
    <t>VIVIANE ROLIM DE HOLANDA</t>
  </si>
  <si>
    <t>VIVIANE SANTOS SALAZAR</t>
  </si>
  <si>
    <t>VIVIANE XAVIER DE LIMA E SILVA</t>
  </si>
  <si>
    <t>VIVIANNE MONTARROYOS PADILHA</t>
  </si>
  <si>
    <t>VLAUDIA MARIA ASSIS COSTA</t>
  </si>
  <si>
    <t>WAGNER SOUZA LEITE</t>
  </si>
  <si>
    <t>WALBER DE MOURA AGRA</t>
  </si>
  <si>
    <t>WALDMIRO ANTONIO DIEGUES SERVA</t>
  </si>
  <si>
    <t>WALESKA DE ARAUJO SIQUEIRA BENTO</t>
  </si>
  <si>
    <t>WALTER FRANKLIN MARQUES CORREIA</t>
  </si>
  <si>
    <t>WALTER MENDES DE AZEVEDO</t>
  </si>
  <si>
    <t>WANDERLI ROGERIO MOREIRA LEITE</t>
  </si>
  <si>
    <t>WASHINGTON DE LIMA</t>
  </si>
  <si>
    <t>WASHINGTON MOURA DE AMORIM JUNIOR</t>
  </si>
  <si>
    <t>WEDNA CRISTINA MARINHO GALINDO</t>
  </si>
  <si>
    <t>WELDMA KARLLA COELHO</t>
  </si>
  <si>
    <t>WELLINGTON CHARLES LACERDA NOBREGA</t>
  </si>
  <si>
    <t>WELLINGTON JOSE DE MELO</t>
  </si>
  <si>
    <t>WELLINGTON MOREIRA DA SILVA</t>
  </si>
  <si>
    <t>WELLINGTON PINHEIRO DOS SANTOS</t>
  </si>
  <si>
    <t>WENDEL JOSE TELES PONTES</t>
  </si>
  <si>
    <t>WENDELL MACIEIRA KETTLE</t>
  </si>
  <si>
    <t>WESLLA KARLA ALBUQUERQUE SILVA DE PAULA</t>
  </si>
  <si>
    <t>WEYLLER DIOGO ALBUQUERQUE MELO</t>
  </si>
  <si>
    <t>WHEVERTON RICARDO CORREIA DO NASCIMENTO</t>
  </si>
  <si>
    <t>WILL DE BARROS PITA</t>
  </si>
  <si>
    <t>WILLHER NOGUEIRA DOS SANTOS</t>
  </si>
  <si>
    <t>WILLIAM ARTILES ROQUETA</t>
  </si>
  <si>
    <t>WILLIANE VIRGINIA HOLANDA DE SOUZA</t>
  </si>
  <si>
    <t>WILLIKAT BEZERRA DE MELO</t>
  </si>
  <si>
    <t>WILMA DOS SANTOS FERREIRA</t>
  </si>
  <si>
    <t>WILMA PASTOR DE ANDRADE SOUSA</t>
  </si>
  <si>
    <t>WILSON BARROS JUNIOR</t>
  </si>
  <si>
    <t>WILSON ROBERTO CHIARELLI JUNIOR</t>
  </si>
  <si>
    <t>WILSON RODRIGUES DE AQUINO</t>
  </si>
  <si>
    <t>WILSON VIANA DE CASTRO MELO</t>
  </si>
  <si>
    <t>WILTON BERNARDINO DA SILVA</t>
  </si>
  <si>
    <t>WYLLA TATIANA FERREIRA E SILVA</t>
  </si>
  <si>
    <t>YAKARA VASCONCELOS PEREIRA</t>
  </si>
  <si>
    <t>YANNA LUZ MACAIRA TRAVASSOS</t>
  </si>
  <si>
    <t>YEDA MEDEIROS BASTOS DE ALMEIDA</t>
  </si>
  <si>
    <t>YOGENDRA PRASAD YADAVA</t>
  </si>
  <si>
    <t>YONY DE SA BARRETTO SAMPAIO</t>
  </si>
  <si>
    <t>YURI JIVAGO AMORIM CARIBE</t>
  </si>
  <si>
    <t>YVANA CARLA FECHINE DE BRITO</t>
  </si>
  <si>
    <t>YVES BASTO ZAMBONI FILHO</t>
  </si>
  <si>
    <t>ZAILDE CARVALHO DOS SANTOS</t>
  </si>
  <si>
    <t>ZANONI DUEIRE LINS</t>
  </si>
  <si>
    <t>ZELIA DE ALBUQUERQUE SEIXAS</t>
  </si>
  <si>
    <t>ZELYTA PINHEIRO DE FARO</t>
  </si>
  <si>
    <t>ZILDA MARIA BRITTO FIGUEIREDO</t>
  </si>
  <si>
    <t>ZIONAM EUVECIO LINS ROLIM</t>
  </si>
  <si>
    <t>ZULINA SOUZA DE LIRA</t>
  </si>
  <si>
    <t>ABENE SILVA RIBEIRO</t>
  </si>
  <si>
    <t>TECNICO DE LABORATORIO AREA</t>
  </si>
  <si>
    <t>ABIMELEQUE AGOSTINHO DE LIMA</t>
  </si>
  <si>
    <t>SERVENTE DE LIMPEZA</t>
  </si>
  <si>
    <t>ABSALON SOARES DE AQUINO</t>
  </si>
  <si>
    <t>ASSISTENTE EM ADMINISTRACAO</t>
  </si>
  <si>
    <t>ENSINO MEDIO</t>
  </si>
  <si>
    <t>ACIDALHA MUNIZ DOS SANTOS</t>
  </si>
  <si>
    <t>ADALBERTO DE SOUZA COSTA</t>
  </si>
  <si>
    <t>TECNICO DE TECNOLOGIA DA INFORMACAO</t>
  </si>
  <si>
    <t>ADALBERTO SOARES GODINHO FILHO</t>
  </si>
  <si>
    <t>TECNICO EM ENFERMAGEM</t>
  </si>
  <si>
    <t>ADALBERTO TAVARES DA SILVA</t>
  </si>
  <si>
    <t>ADAMS JOSE OLIVEIRA DE MELO</t>
  </si>
  <si>
    <t>ADECILDA MENDES COSTA</t>
  </si>
  <si>
    <t>AUXILIAR DE ENFERMAGEM</t>
  </si>
  <si>
    <t>ADEILSON BEZERRA OLIVEIRA</t>
  </si>
  <si>
    <t>COPEIRO</t>
  </si>
  <si>
    <t>ADELAU JOAQUIM DE SANTANA</t>
  </si>
  <si>
    <t>TECNICO EM CONTABILIDADE</t>
  </si>
  <si>
    <t>ADELE PEREIRA FEITOSA</t>
  </si>
  <si>
    <t>PROGRAMADOR VISUAL</t>
  </si>
  <si>
    <t>ADELIA CRISTINA MONTEIRO PEREIRA MACIEL</t>
  </si>
  <si>
    <t>ENFERMEIRO-AREA</t>
  </si>
  <si>
    <t>ADELINO RUFINO DA SILVA</t>
  </si>
  <si>
    <t>CONTINUO</t>
  </si>
  <si>
    <t>ADELMA FERREIRA DE ARAUJO</t>
  </si>
  <si>
    <t>BIBLIOTECARIO-DOCUMENTALISTA</t>
  </si>
  <si>
    <t>ADELMA MARIA DA SILVA</t>
  </si>
  <si>
    <t>VIGILANTE</t>
  </si>
  <si>
    <t>ADELMAR ALVES LAFAYETTE</t>
  </si>
  <si>
    <t>ANALISTA DE TECNOLOGIA DA INFORMACAO</t>
  </si>
  <si>
    <t>ADELMO BEZERRA OLIVEIRA</t>
  </si>
  <si>
    <t>ADELSON ANTONIO DE SOUZA</t>
  </si>
  <si>
    <t>ENSINO FUNDAMENTAL</t>
  </si>
  <si>
    <t>ADELSON ANTONIO XAVIER</t>
  </si>
  <si>
    <t>ADELSON DANTAS COSTA SOBRINHO</t>
  </si>
  <si>
    <t>ADELSON GAMA CAMBRAINHA</t>
  </si>
  <si>
    <t>AUXILIAR EM ADMINISTRACAO</t>
  </si>
  <si>
    <t>ADELSON JOSE DE SANTANA</t>
  </si>
  <si>
    <t>ADEMILDA MARIA GUEDES DE CASTRO</t>
  </si>
  <si>
    <t>ADEMILSON RODRIGUES DE ALBUQUERQUE</t>
  </si>
  <si>
    <t>ADEMILTON MARINHO DA SILVA</t>
  </si>
  <si>
    <t>ADEMIR SABINO DA SILVA</t>
  </si>
  <si>
    <t>ADEMIR VIEIRA DA SILVA</t>
  </si>
  <si>
    <t>ADENILDA EUGENIA DE LIMA</t>
  </si>
  <si>
    <t>ADIEL RODRIGUES DOS SANTOS</t>
  </si>
  <si>
    <t>ADIHELEN SANTOS DE MELO</t>
  </si>
  <si>
    <t>ADILMA DE LOURDES MONTENEGRO COCENTINO</t>
  </si>
  <si>
    <t>BIOLOGO</t>
  </si>
  <si>
    <t>ADILSON DOS RAMOS</t>
  </si>
  <si>
    <t>ADILSON GUILHERME ALCANTARA</t>
  </si>
  <si>
    <t>ADILSON SERGIO PEREIRA DA SILVA</t>
  </si>
  <si>
    <t>ENCADERNADOR</t>
  </si>
  <si>
    <t>ADILSON SOARES DA SILVA</t>
  </si>
  <si>
    <t>ADISSON JOSE LYRA COSTA</t>
  </si>
  <si>
    <t>ADJANE MARIA ALVES LOBO SILVA</t>
  </si>
  <si>
    <t>ODONTOLOGO - DL 1445-76</t>
  </si>
  <si>
    <t>ADJENIA ALEXANDRINO DA SILVA</t>
  </si>
  <si>
    <t>ADMILSON BIONE BARBOSA</t>
  </si>
  <si>
    <t>ADNA BORGES DOS SANTOS</t>
  </si>
  <si>
    <t>ADOLFO DE ALENCAR MELO JUNIOR</t>
  </si>
  <si>
    <t>ADRIANA ALVES DE OLIVEIRA NASCIMENTO</t>
  </si>
  <si>
    <t>ADRIANA BRAZ DA SILVA VELEZ</t>
  </si>
  <si>
    <t>ADRIANA CRISTINA DA SILVA CARMO</t>
  </si>
  <si>
    <t>CONTADOR</t>
  </si>
  <si>
    <t>ADRIANA DE AZEVEDO MONTEIRO</t>
  </si>
  <si>
    <t>JORNALISTA</t>
  </si>
  <si>
    <t>ADRIANA FERREIRA CRUZ</t>
  </si>
  <si>
    <t>MEDICO VETERINARIO</t>
  </si>
  <si>
    <t>ADRIANA MARIA LEAL LIMA</t>
  </si>
  <si>
    <t>ADRIANA MARIA ROCHA E SILVA DANTAS</t>
  </si>
  <si>
    <t>ADRIANA PAULA PEREIRA DA SILVA</t>
  </si>
  <si>
    <t>ADRIANA PINHEIRO DE SANTANA</t>
  </si>
  <si>
    <t>ADRIANA SCAVUZZI CARNEIRO DA CUNHA</t>
  </si>
  <si>
    <t>MEDICO-AREA</t>
  </si>
  <si>
    <t>ADRIANA SURUAGY GONCALVES BASTOS</t>
  </si>
  <si>
    <t>ADRIANE MOREIRA SANTOS</t>
  </si>
  <si>
    <t>TECNICO EM EDIFICACOES</t>
  </si>
  <si>
    <t>ADRIANO CESAR RODRIGUES DE OLIVEIRA</t>
  </si>
  <si>
    <t>ADRIANO DE AMORIM BARBOSA</t>
  </si>
  <si>
    <t>ADRIANO DE MORAIS LEAL</t>
  </si>
  <si>
    <t>ADRIANO DIAS DE ANDRADE</t>
  </si>
  <si>
    <t>SECRETARIO EXECUTIVO</t>
  </si>
  <si>
    <t>ADRIANO EDNEY SANTOS DE OLIVEIRA</t>
  </si>
  <si>
    <t>ADRIANO FABIO DE LIMA</t>
  </si>
  <si>
    <t>TECNICO EM ANATOMIA E NECROPSIA</t>
  </si>
  <si>
    <t>ADRIANO IZHAR CANSANCAO</t>
  </si>
  <si>
    <t>ADRIANO RODRIGO DA SILVA</t>
  </si>
  <si>
    <t>ADRIEL FILIPE CESARIO PERGENTINO DA SILVA</t>
  </si>
  <si>
    <t>ADRIUS BELTRAO BURGOS</t>
  </si>
  <si>
    <t>TECNICO EM RADIOLOGIA</t>
  </si>
  <si>
    <t>ADSON DA SILVA GOMES FERREIRA</t>
  </si>
  <si>
    <t>AECIO OBERDAM DOS SANTOS</t>
  </si>
  <si>
    <t>AERCIO FERNANDO ALVES DE SOUZA</t>
  </si>
  <si>
    <t>AGAMENON SALUSTIANO DE SOUZA</t>
  </si>
  <si>
    <t>AGAR PEREIRA DA SILVA</t>
  </si>
  <si>
    <t>AGILSON NASCIMENTO DE SOUZA</t>
  </si>
  <si>
    <t>QUIMICO</t>
  </si>
  <si>
    <t>AILDETE MENDES COSTA</t>
  </si>
  <si>
    <t>AILTON FRANCISCO DA SILVA</t>
  </si>
  <si>
    <t>ALAIDE FARIAS DE ALMEIDA FILHA</t>
  </si>
  <si>
    <t>ALAN FELIPE DE OLIVEIRA E SILVA</t>
  </si>
  <si>
    <t>OPERADOR DE CAMERA DE CINEMA E TV</t>
  </si>
  <si>
    <t>ALAN JONAS DE ARANTES SILVA</t>
  </si>
  <si>
    <t>FARMACEUTICO-HABILITACAO</t>
  </si>
  <si>
    <t>ALAN RUFINO MATOSO</t>
  </si>
  <si>
    <t>ALANA INEZ DOS SANTOS CARNEIRO</t>
  </si>
  <si>
    <t>ALANA SOPHIA DOS SANTOS LIRA FREITAS</t>
  </si>
  <si>
    <t>ALBA MARIA AGUIAR MARINHO MELO</t>
  </si>
  <si>
    <t>PEDAGOGO-AREA</t>
  </si>
  <si>
    <t>ALBA VALERIA DA FONSECA CAVALCANTI</t>
  </si>
  <si>
    <t>ASSISTENTE SOCIAL</t>
  </si>
  <si>
    <t>ALBA VALERIA SILVA SANTOS</t>
  </si>
  <si>
    <t>ALBANIA KATARINE SIMIAO DA SILVA</t>
  </si>
  <si>
    <t>ALBANITA MARTINS CARDOSO DIAS</t>
  </si>
  <si>
    <t>ALBERICO LEITE DE OLIVEIRA</t>
  </si>
  <si>
    <t>ALBERICO REAL DO ESPIRITO SANTO FILHO</t>
  </si>
  <si>
    <t>ALBERTINA BARBOSA RIBEIRO</t>
  </si>
  <si>
    <t>ALBERTINA MARIA NASCIMENTO DE PAULA</t>
  </si>
  <si>
    <t>ALBERTO CESAR MONTEIRO DE SOUZA JUNIOR</t>
  </si>
  <si>
    <t>ALBERTO DE SA E ALBUQUERQUE</t>
  </si>
  <si>
    <t>ALBERTO FELIX DA HORA</t>
  </si>
  <si>
    <t>TECNICO EM ASSUNTOS EDUCACIONAIS</t>
  </si>
  <si>
    <t>ALBERTO FERRAZ NERY</t>
  </si>
  <si>
    <t>ALBERTO JORDAO DE SOUZA</t>
  </si>
  <si>
    <t>ALBERTO JOSE ANTONIO DE SANTANA</t>
  </si>
  <si>
    <t>ALBERTO JOSE DE LIMA</t>
  </si>
  <si>
    <t>ALBERTO JOSE LOPES DE MENDONCA</t>
  </si>
  <si>
    <t>ADMINISTRADOR</t>
  </si>
  <si>
    <t>ALBERTO PINTO DE LEMOS NETO</t>
  </si>
  <si>
    <t>ALBERTO RICARDO HORTENCIO CLEMENTE</t>
  </si>
  <si>
    <t>ALBERTO RODRIGUES COSTA</t>
  </si>
  <si>
    <t>ENGENHEIRO CIVIL-ESPECIALIDADE</t>
  </si>
  <si>
    <t>ENGENHEIRO-AREA</t>
  </si>
  <si>
    <t>ALBERY SANTOS CAVALCANTI</t>
  </si>
  <si>
    <t>ALCIDES FRANCISCO DA SILVA FILHO</t>
  </si>
  <si>
    <t>ALCIDESIO DA SILVA CABRAL</t>
  </si>
  <si>
    <t>ALCINA ALBUQUERQUE RODRIGUES DA SILVA</t>
  </si>
  <si>
    <t>ALCINEIDE MORAES DA FONSECA</t>
  </si>
  <si>
    <t>ALCIONE ALVES RIBEIRO DUARTE LIMA</t>
  </si>
  <si>
    <t>ALCIONE HONORIO DA SILVA</t>
  </si>
  <si>
    <t>ALCIONE VICENTE FREIRES DOS SANTOS</t>
  </si>
  <si>
    <t>ALDA ROSA CAVALCANTI MELO</t>
  </si>
  <si>
    <t>ALDECI PEREIRA DO NASCIMENTO</t>
  </si>
  <si>
    <t>ALDEMIR SEBASTIAO DOS SANTOS</t>
  </si>
  <si>
    <t>ALDEMIRO DANTAS MENDES</t>
  </si>
  <si>
    <t>ALDENI GERALDO DO PRADO NASCIMENTO</t>
  </si>
  <si>
    <t>ALDENICE BONIFACIO DA SILVA</t>
  </si>
  <si>
    <t>ALDENICE FELIX TETI</t>
  </si>
  <si>
    <t>ALDENIZE FERREIRA DE LIMA</t>
  </si>
  <si>
    <t>ALDENIZE PIMENTEL DE SOUZA</t>
  </si>
  <si>
    <t>ALDINEIDE FERREIRA DE CASTRO</t>
  </si>
  <si>
    <t>ALDO JOSE ALVES BARBOSA</t>
  </si>
  <si>
    <t>ALDO JULIAO DE AZEVEDO FILHO</t>
  </si>
  <si>
    <t>ALDO LEITE RIBEIRO</t>
  </si>
  <si>
    <t>ALDO MARQUES DOS SANTOS</t>
  </si>
  <si>
    <t>ALDO SOARES FERNANDES</t>
  </si>
  <si>
    <t>ALECHARD DO NASCIMENTO TORRES</t>
  </si>
  <si>
    <t>ALECSANDRA CANDIDA DA SILVA PRAZERES ALBUQUERQUE</t>
  </si>
  <si>
    <t>ALEIDE SANTOS DE MELO LIMA</t>
  </si>
  <si>
    <t>BIOMEDICO</t>
  </si>
  <si>
    <t>ALENE RAMOS WANDERLEY FARIAS</t>
  </si>
  <si>
    <t>ALERY FELINTO SANTANA</t>
  </si>
  <si>
    <t>ALESSANDRA ALVES DA SILVA MELO</t>
  </si>
  <si>
    <t>ALESSANDRA BARROS VIANA</t>
  </si>
  <si>
    <t>PSICOLOGO-AREA</t>
  </si>
  <si>
    <t>ALESSANDRA MAURA ALVES E SILVA</t>
  </si>
  <si>
    <t>ALESSANDRO MARIANO DE SOUZA LUIZ</t>
  </si>
  <si>
    <t>ALEX BARBOSA ABREU PINTO</t>
  </si>
  <si>
    <t>ALEX BENICIO DA SILVEIRA</t>
  </si>
  <si>
    <t>ALEX CEZAR BEZERRA DE OLIVEIRA</t>
  </si>
  <si>
    <t>ALEX DOS SANTOS SILVA</t>
  </si>
  <si>
    <t>ALEX GUSTAVO AMORIM GONCALVES DA SILVA</t>
  </si>
  <si>
    <t>ADMINISTRADOR DE EDIFICIOS</t>
  </si>
  <si>
    <t>ALEXANDRA CAVALCANTI DE FREITAS</t>
  </si>
  <si>
    <t>ALEXANDRA OLIVEIRA DE LUCENA</t>
  </si>
  <si>
    <t>ALEXANDRA RIBEIRO LEITE</t>
  </si>
  <si>
    <t>ALEXANDRE ALVES FERREIRA</t>
  </si>
  <si>
    <t>ALEXANDRE CAVALCANTI DE MAXIMO</t>
  </si>
  <si>
    <t>ENSINO FUNDAMENTAL INCOMPLETO</t>
  </si>
  <si>
    <t>ALEXANDRE CESAR E SILVA</t>
  </si>
  <si>
    <t>TECNICO EM SOM</t>
  </si>
  <si>
    <t>ALEXANDRE CORREIA DA ROCHA</t>
  </si>
  <si>
    <t>ALEXANDRE FRANCISCO PONTES DOS SANTOS</t>
  </si>
  <si>
    <t>ALEXANDRE HENRIQUE VERISSIMO PEREIRA</t>
  </si>
  <si>
    <t>ALEXANDRE JORGE AMARAL DE OLIVEIRA</t>
  </si>
  <si>
    <t>ALEXANDRE LINS BROWNE REGO</t>
  </si>
  <si>
    <t>ALEXANDRE MAGNO GURGEL FIALHO</t>
  </si>
  <si>
    <t>ALEXANDRE MAIA DE VASCONCELOS</t>
  </si>
  <si>
    <t>ALEXANDRE MANOEL DE OLIVEIRA</t>
  </si>
  <si>
    <t>ALEXANDRE RAMOS DE OLIVEIRA</t>
  </si>
  <si>
    <t>ALEXANDRE VALDEVINO DA SILVA</t>
  </si>
  <si>
    <t>ALEXANDRE VASCONCELOS DA SILVA TELLES</t>
  </si>
  <si>
    <t>ALEXANDRE ZAMBONI LINS</t>
  </si>
  <si>
    <t>ALEXANDRO DINIZ SILVA</t>
  </si>
  <si>
    <t>EDITOR DE IMAGENS</t>
  </si>
  <si>
    <t>ALEXSANDRA ALEXANDRE BEZERRA</t>
  </si>
  <si>
    <t>TECNICO EM SEGURANCA DO TRABALHO</t>
  </si>
  <si>
    <t>ALEXSANDRA PAIVA DE ALMEIDA</t>
  </si>
  <si>
    <t>ALEXSANDRA RAMOS DOS SANTOS</t>
  </si>
  <si>
    <t>ALEXSANDRA SOARES DA FONSECA MELO</t>
  </si>
  <si>
    <t>ALEXSANDRO PEDRO DA SILVA</t>
  </si>
  <si>
    <t>ALEXSANDRO TRIBUTINO DE SOUZA</t>
  </si>
  <si>
    <t>ALFREDO JOSE DE OLIVEIRA BARRETO</t>
  </si>
  <si>
    <t>ALFREDO TELLES DE MORAES NETO</t>
  </si>
  <si>
    <t>ALIANE PEREIRA DE OLIVEIRA</t>
  </si>
  <si>
    <t>ARQUEOLOGO</t>
  </si>
  <si>
    <t>ALINE ARRUDA CHAGAS</t>
  </si>
  <si>
    <t>ALINE BATISTA TABOSA</t>
  </si>
  <si>
    <t>ALINE CRISTINA MENDES DE FARIAS</t>
  </si>
  <si>
    <t>ENGENHEIRO DE SEGURANCA DO TRABALHO</t>
  </si>
  <si>
    <t>ALINE DUARTE MARANHAO</t>
  </si>
  <si>
    <t>ALINE KATIA FERREIRA GALINDO</t>
  </si>
  <si>
    <t>ALINE NASCIMENTO BARBOSA DA SILVA</t>
  </si>
  <si>
    <t>ALINE NUNES ALVES</t>
  </si>
  <si>
    <t>ALINE OLIVEIRA DE LIMA</t>
  </si>
  <si>
    <t>ALINE POLIANA COSTA TORRES DE OLIVEIRA</t>
  </si>
  <si>
    <t>ALINE RAFAELLY APOLONIO DA SILVA</t>
  </si>
  <si>
    <t>NUTRICIONISTA-HABILITACAO</t>
  </si>
  <si>
    <t>ALINY COSTA DE ALMEIDA</t>
  </si>
  <si>
    <t>AUXILIAR DE LABORATORIO</t>
  </si>
  <si>
    <t>ALISSON NUNES PEREIRA</t>
  </si>
  <si>
    <t>ALLAN JOHNES FERREIRA DE ALMEIDA</t>
  </si>
  <si>
    <t>FISICO</t>
  </si>
  <si>
    <t>ALLAN PATRICK FREIRE NASCIMENTO</t>
  </si>
  <si>
    <t>ALLANA LEMOS ANDRADE GOUVEIA</t>
  </si>
  <si>
    <t>ALLANE MAGDA BEZERRA DE MELO DA SILVEIRA</t>
  </si>
  <si>
    <t>ALLINE DE SOUZA ALVES OLIVEIRA</t>
  </si>
  <si>
    <t>ALLISSON FRANCISCO DE MORAIS</t>
  </si>
  <si>
    <t>ALMIR ARAUJO ALVIM</t>
  </si>
  <si>
    <t>MESTRE DE EDIFICACOES E INFRAESTRUTURA</t>
  </si>
  <si>
    <t>ALMIR BARBOSA DE MELO</t>
  </si>
  <si>
    <t>ALMIR GOMES DOS SANTOS FILHO</t>
  </si>
  <si>
    <t>ALMIR PIRES FERREIRA NETO</t>
  </si>
  <si>
    <t>ALOISIO FRANCISCO DE ARRUDA</t>
  </si>
  <si>
    <t>ALTER SILVEIRA DE AQUINO SILVA</t>
  </si>
  <si>
    <t>ALUISIO ROBERTO ANDRADE MACEDO JUNIOR</t>
  </si>
  <si>
    <t>ALUIZIO BEZERRA DA SILVA</t>
  </si>
  <si>
    <t>ALUIZIO HOLANDA VELOZO DA CRUZ</t>
  </si>
  <si>
    <t>MECANICO</t>
  </si>
  <si>
    <t>ALVARO AUGUSTO BARRETO SANTANA</t>
  </si>
  <si>
    <t>ASSISTENTE DE LABORATORIO</t>
  </si>
  <si>
    <t>ALVARO AUGUSTO CAMPOS</t>
  </si>
  <si>
    <t>TECNICO EM REFRIGERACAO</t>
  </si>
  <si>
    <t>ALVARO DA SILVA FERREIRA</t>
  </si>
  <si>
    <t>TRADUTOR INTERPRETE DE LINGUAGEM SINAIS</t>
  </si>
  <si>
    <t>ALVARO DE MATOS NARDELLI</t>
  </si>
  <si>
    <t>TECNICO EM TELECOMUNICACAO</t>
  </si>
  <si>
    <t>ALVARO JOSE PORTO MOREIRA</t>
  </si>
  <si>
    <t>ALVARO MEDEIROS DE SOUZA ANJOS FILHO</t>
  </si>
  <si>
    <t>ALVARO ROCHA DA SILVA</t>
  </si>
  <si>
    <t>ALVARO VIEIRA SOBRINHO</t>
  </si>
  <si>
    <t>DESENHISTA DE ARTES GRAFICAS</t>
  </si>
  <si>
    <t>ALYSSON AUGUSTO SOARES DE OLIVEIRA</t>
  </si>
  <si>
    <t>AMANDA ANDREA MORAIS DOS SANTOS</t>
  </si>
  <si>
    <t>AMANDA BEZERRA DE MELO FRANCA</t>
  </si>
  <si>
    <t>AMANDA CARLA GANIMO DO NASCIMENTO</t>
  </si>
  <si>
    <t>AMANDA COUTINHO DA SILVEIRA DE OLIVEIRA</t>
  </si>
  <si>
    <t>AMANDA DE AZEVEDO ARAUJO</t>
  </si>
  <si>
    <t>AMANDA DE AZEVEDO CAVALCANTI TAVARES</t>
  </si>
  <si>
    <t>AMANDA GISELLY ARGEMIRO ALVES</t>
  </si>
  <si>
    <t>AMANDA KARINA DE LIMA JACINTO</t>
  </si>
  <si>
    <t>AMANDA LIMA LASSERRE</t>
  </si>
  <si>
    <t>AMANDA LUCENA ROSENDO DE LIMA</t>
  </si>
  <si>
    <t>AMANDA MARIA VALDEVINO DA SILVA</t>
  </si>
  <si>
    <t>AMANDA PAULINO DO NASCIMENTO ANDRADE</t>
  </si>
  <si>
    <t>AMANDA ROBERTA PEREIRA DA SILVA</t>
  </si>
  <si>
    <t>AMARO CAVALCANTI DA SILVA</t>
  </si>
  <si>
    <t>AMAURI PRAXEDES DE GOIS</t>
  </si>
  <si>
    <t>AMAVEL CALDEIRA DE SOUZA BEZERRA</t>
  </si>
  <si>
    <t>AMDORE GUESCEL C ASANO</t>
  </si>
  <si>
    <t>AMIL EDARDNA DE ANDRADE LIMA</t>
  </si>
  <si>
    <t>ANA ALICE PEDRO DA SILVA</t>
  </si>
  <si>
    <t>TERAPEUTA OCUPACIONAL</t>
  </si>
  <si>
    <t>ANA APARECIDA DOS SANTOS SOUZA</t>
  </si>
  <si>
    <t>ANA BEATRIZ GOMES DE SOUZA</t>
  </si>
  <si>
    <t>ANA CARINA BRITO CRUZ</t>
  </si>
  <si>
    <t>ANA CARLA LIMA MARINATO</t>
  </si>
  <si>
    <t>ANA CAROLINA BORBA FERNANDES PADRAO</t>
  </si>
  <si>
    <t>ANA CAROLINA DE QUEIROZ COSTA</t>
  </si>
  <si>
    <t>ANA CAROLINE DE SOBRAL MELO PATU</t>
  </si>
  <si>
    <t>ANA CATARINA MASCARO GROSSO</t>
  </si>
  <si>
    <t>ANA CECILIA VIEIRA SILVA</t>
  </si>
  <si>
    <t>ANA CELIA SOUZA DE SA LEITAO</t>
  </si>
  <si>
    <t>ANA CLARA ALMEIDA REIS CARVALHO</t>
  </si>
  <si>
    <t>DIRETOR DE PROGRAMA</t>
  </si>
  <si>
    <t>ANA CLARA SILVA CARVALHO</t>
  </si>
  <si>
    <t>ANA CLAUDIA BERNARDO DE ANDRADE</t>
  </si>
  <si>
    <t>ANA CLAUDIA COLACO LIRA E SILVA</t>
  </si>
  <si>
    <t>PORTEIRO</t>
  </si>
  <si>
    <t>ANA CLAUDIA COSTA GOMES</t>
  </si>
  <si>
    <t>ANA CLAUDIA DE ARAUJO SANTOS</t>
  </si>
  <si>
    <t>MUSEOLOGO</t>
  </si>
  <si>
    <t>ANA CLAUDIA FREIRE DE SIQUEIRA</t>
  </si>
  <si>
    <t>ANA CLAUDIA GOUVEIA ARAUJO</t>
  </si>
  <si>
    <t>ANA CLAUDIA LIMA DE ARAUJO</t>
  </si>
  <si>
    <t>ANA CLEIDE DA SILVA</t>
  </si>
  <si>
    <t>ANA CRISTINA AMANCIO DE CASTRO</t>
  </si>
  <si>
    <t>ANA CRISTINA CLAUDINO DE ALBUQUERQUE</t>
  </si>
  <si>
    <t>ANA CRISTINA CRISPINIANO GARCIA</t>
  </si>
  <si>
    <t>ANA CRISTINA MACENA DE OLIVEIRA</t>
  </si>
  <si>
    <t>ANA CRISTINA OLIVEIRA DA SILVA</t>
  </si>
  <si>
    <t>ANA CRISTINA OLIVEIRA SILVA</t>
  </si>
  <si>
    <t>ANA CRISTINA REGIS DE BARROS CORREIA</t>
  </si>
  <si>
    <t>ANA CRISTINA RODRIGUES DA SILVA</t>
  </si>
  <si>
    <t>ANA CRISTINA VIEIRA</t>
  </si>
  <si>
    <t>ANA ELISA BATISTA MUSS DA SILVA</t>
  </si>
  <si>
    <t>ANA ELISABETH BURLE DE MENEZES</t>
  </si>
  <si>
    <t>ANA ELIZABETE DOS SANTOS SA BARRETO</t>
  </si>
  <si>
    <t>ANA ELIZABETH PEREIRA TEJO</t>
  </si>
  <si>
    <t>ANA EMILIA SOUZA DE LORENA</t>
  </si>
  <si>
    <t>ANA GABRIELA LINS PESSOA</t>
  </si>
  <si>
    <t>ANA GARMENE LEITE DE ARAUJO</t>
  </si>
  <si>
    <t>ANA JUALICE FERREIRA DA SILVA TEODOSIO</t>
  </si>
  <si>
    <t>ANA KARINA BRIZENO FERREIRA LOPES</t>
  </si>
  <si>
    <t>ANA KELLY ALVES DE SOUZA</t>
  </si>
  <si>
    <t>ANA LIGIA FELICIANO DOS SANTOS</t>
  </si>
  <si>
    <t>ANA LUCIA ANTONINO BRITO</t>
  </si>
  <si>
    <t>ANA LUCIA CAETANO DOS SANTOS</t>
  </si>
  <si>
    <t>ANA LUCIA COELHO ARAGAO</t>
  </si>
  <si>
    <t>ANA LUCIA CONCEICAO ARGOLO DE BARROS</t>
  </si>
  <si>
    <t>ANA LUCIA CRISPIM DE FARIAS</t>
  </si>
  <si>
    <t>ANA LUCIA DANTAS DA SILVA</t>
  </si>
  <si>
    <t>ANA LUCIA GOMES BRANDAO</t>
  </si>
  <si>
    <t>ANA LUCIA MENEZES DA SILVA</t>
  </si>
  <si>
    <t>ANA LUIZA FREIRE DE LORENA</t>
  </si>
  <si>
    <t>ANA MARIA DA SILVA BARBOSA</t>
  </si>
  <si>
    <t>ANA MARIA DA SILVA COSTA</t>
  </si>
  <si>
    <t>ANA MARIA DE CARVALHO MONTEIRO</t>
  </si>
  <si>
    <t>ANA MARIA DE PAULA E SILVA</t>
  </si>
  <si>
    <t>ANA MARIA DOS SANTOS TEIXEIRA</t>
  </si>
  <si>
    <t>ANA MARIA PAIXAO FELIX</t>
  </si>
  <si>
    <t>ANA MARIA RIBEIRO BASTOS DA SILVA</t>
  </si>
  <si>
    <t>ANA MARIA RODRIGUES DE LIMA</t>
  </si>
  <si>
    <t>ANA MARIA SANTOS LEMOS</t>
  </si>
  <si>
    <t>ANA MICHELINE DE SOUSA SILVA</t>
  </si>
  <si>
    <t>ANA PATRICIA CAMPOS DE LIMA</t>
  </si>
  <si>
    <t>ANA PAULA BAGETTI RAMOS</t>
  </si>
  <si>
    <t>ANA PAULA BEZERRA ALVES DE CARVALHO</t>
  </si>
  <si>
    <t>ANA PAULA BORBA GUERRA</t>
  </si>
  <si>
    <t>ANA PAULA DA SILVA VIDAL</t>
  </si>
  <si>
    <t>ANA PAULA DE ARAUJO SOUZA</t>
  </si>
  <si>
    <t>ANA PAULA DE CARVALHO</t>
  </si>
  <si>
    <t>ANA PAULA FERNANDES CUNHA</t>
  </si>
  <si>
    <t>ANA PAULA FERREIRA MARQUES DE ARAUJO</t>
  </si>
  <si>
    <t>ANA PAULA LOPES DE OLIVEIRA</t>
  </si>
  <si>
    <t>ANA PAULA MARIA CAVALCANTI VALENCA DE BARROS</t>
  </si>
  <si>
    <t>OCEANOLOGO</t>
  </si>
  <si>
    <t>ANA PAULA MORAIS DE VASCONCELOS</t>
  </si>
  <si>
    <t>ANA PAULA MUNIZ DE MELO</t>
  </si>
  <si>
    <t>ANA PAULA NASCIMENTO SILVA BUREGIO</t>
  </si>
  <si>
    <t>ANA PAULA PEREIRA DOS SANTOS VIEIRA</t>
  </si>
  <si>
    <t>ANA PAULA PEREIRA PRADO</t>
  </si>
  <si>
    <t>ANA PAULA SANTANA GUEIROS</t>
  </si>
  <si>
    <t>ANA PAULA SILVA</t>
  </si>
  <si>
    <t>ANA PAULA XAVIER DE LUCENA</t>
  </si>
  <si>
    <t>ANA PRISCILA PRADO CARNEIRO LEITE</t>
  </si>
  <si>
    <t>ANA QUELE GOMES DE ALMEIDA DIAS</t>
  </si>
  <si>
    <t>ANA RITA DE OLIVEIRA SOUZA DA SILVA</t>
  </si>
  <si>
    <t>ANA ROSA LEHMANN CARPZOV ROCHA</t>
  </si>
  <si>
    <t>TRADUTOR INTERPRETE</t>
  </si>
  <si>
    <t>ANA SUELY ALBUQUERQUE BULHOES</t>
  </si>
  <si>
    <t>ANA TERCIA AMARAL FERREIRA LIMA</t>
  </si>
  <si>
    <t>ANA TEREZA DE ASSIS SANTOS</t>
  </si>
  <si>
    <t>ARQUITETO E URBANISTA</t>
  </si>
  <si>
    <t>ANA TEREZA DE SOUZA GUEDES</t>
  </si>
  <si>
    <t>ANA THEREZA BEZERRA DOS SANTOS</t>
  </si>
  <si>
    <t>ANACI ASTELINIA DE ANDRADE CAVALCANTI</t>
  </si>
  <si>
    <t>VESTIARISTA</t>
  </si>
  <si>
    <t>ANACLEONES FRANCISCO DO NASCIMENTO</t>
  </si>
  <si>
    <t>ANALIA MARIA DE ARRUDA NERI</t>
  </si>
  <si>
    <t>ANATIELLY RODRIGUES BALBINO DE LIMA</t>
  </si>
  <si>
    <t>ANAZIO IZIDIO DA SILVA FILHO</t>
  </si>
  <si>
    <t>ANDERSON BEZERRA DA SILVA LIMA</t>
  </si>
  <si>
    <t>ANDERSON CARVALHO</t>
  </si>
  <si>
    <t>ANDERSON DO NASCIMENTO OLIVEIRA</t>
  </si>
  <si>
    <t>ANDERSON EMMANUEL SILVA SANTOS</t>
  </si>
  <si>
    <t>ANDERSON FELIX DA SILVA</t>
  </si>
  <si>
    <t>ANDERSON GUSTAVO DA SILVA GOMES</t>
  </si>
  <si>
    <t>ANDERSON LUCIAN DA SILVA</t>
  </si>
  <si>
    <t>ANDERSON WAGNER CAVALCANTE BATISTA</t>
  </si>
  <si>
    <t>ANDRE BANDEIRA DE MELLO</t>
  </si>
  <si>
    <t>ANDRE CARLOS ALVES DE PAULA FILHO</t>
  </si>
  <si>
    <t>ANDRE CONCEICAO CORDEIRO</t>
  </si>
  <si>
    <t>ANDRE DO NASCIMENTO CARDOSO</t>
  </si>
  <si>
    <t>ANDRE FELIPE SOUZA PEREIRA DE BRITO</t>
  </si>
  <si>
    <t>OPERADOR DE EST DE TRATAM AGUA-ESGOTO</t>
  </si>
  <si>
    <t>ANDRE FILIPE ARRUDA BRASIL</t>
  </si>
  <si>
    <t>ANDRE GUSTAVO BELO CAVALCANTI</t>
  </si>
  <si>
    <t>ANDRE GUSTAVO LEAO DE MELO ATAIDE</t>
  </si>
  <si>
    <t>OPERADOR DE RADIO TELECOMUNICACOES</t>
  </si>
  <si>
    <t>ANDRE LINS DE ALBUQUERQUE LIMA</t>
  </si>
  <si>
    <t>ANDRE LUIS DA COSTA BEZERRA CAVALCANTI</t>
  </si>
  <si>
    <t>ANDRE LUIZ AUGUSTO DE SOUZA CASTRO</t>
  </si>
  <si>
    <t>ANDRE LUIZ DA SILVA</t>
  </si>
  <si>
    <t>TECNICO EM ELETROTECNICA</t>
  </si>
  <si>
    <t>ANDRE LUIZ RIBEIRO DA SILVA</t>
  </si>
  <si>
    <t>ANDRE MELO DE SOUZA</t>
  </si>
  <si>
    <t>ANDRE PUKEY OLIVEIRA GALVAO</t>
  </si>
  <si>
    <t>ANDRE SOUTO SOARES AFONSO</t>
  </si>
  <si>
    <t>ANDREA BELARMINA RODRIGUES</t>
  </si>
  <si>
    <t>ANDREA BEZERRA DE ANDRADE</t>
  </si>
  <si>
    <t>ANDREA CARLA MELO MARINHO</t>
  </si>
  <si>
    <t>ANDREA DA ROCHA VALENCA</t>
  </si>
  <si>
    <t>ANDREA DA SILVA TRAJANO</t>
  </si>
  <si>
    <t>ANDREA DE MELO CASTELO BRANCO</t>
  </si>
  <si>
    <t>TECNICO EM RESTAURACAO</t>
  </si>
  <si>
    <t>ANDREA DE SOUSA ALMEIDA COELHO</t>
  </si>
  <si>
    <t>ANDREA FABIANA DA SILVA</t>
  </si>
  <si>
    <t>ANDREA FABYANE BARBOSA DE SOUZA</t>
  </si>
  <si>
    <t>TELEFONISTA</t>
  </si>
  <si>
    <t>ANDREA GONCALVES DE OLIVEIRA CAVALCANTI</t>
  </si>
  <si>
    <t>ANDREA HALASZ GATI PORTO</t>
  </si>
  <si>
    <t>ANDREA JOSENEIDE E SILVA PORTELA</t>
  </si>
  <si>
    <t>ANDREA KALINE DO NASCIMENTO SILVA</t>
  </si>
  <si>
    <t>ANDREA LOPES DA SILVA</t>
  </si>
  <si>
    <t>ANDREA MARIA NEVES</t>
  </si>
  <si>
    <t>ANDREA NEGROMONTE VIEIRA MATOSO</t>
  </si>
  <si>
    <t>ANDREA PAULA DOURADO VASCONCELOS</t>
  </si>
  <si>
    <t>ANDREA ROMA SILVA LACERDA</t>
  </si>
  <si>
    <t>ANDREA TEIXEIRA BARBOSA</t>
  </si>
  <si>
    <t>ANDREA TENORIO PINTO</t>
  </si>
  <si>
    <t>PRODUTOR CULTURAL</t>
  </si>
  <si>
    <t>ANDREA VASCONCELOS LOBATO DE LIMA</t>
  </si>
  <si>
    <t>ANDREIA ALCANTARA DOS SANTOS</t>
  </si>
  <si>
    <t>ANDREIA COSTA DE ARAUJO</t>
  </si>
  <si>
    <t>ANDREIA DA SILVA ROCHA</t>
  </si>
  <si>
    <t>ANDRESA CAVALCANTE RODRIGUES</t>
  </si>
  <si>
    <t>ANDRESSA SPINELLI FALCAO WANDERLEY</t>
  </si>
  <si>
    <t>ANDREW DE MORAIS E SILVA</t>
  </si>
  <si>
    <t>ANDREW LOURIVAL TAVARES DA SILVA</t>
  </si>
  <si>
    <t>ANDREZA ALEXANDRE DA SILVA</t>
  </si>
  <si>
    <t>ANDREZA VASCONCELOS LOBATO</t>
  </si>
  <si>
    <t>ANDREZZA CAROLINA SOUZA BERNARDINO</t>
  </si>
  <si>
    <t>ANDSON NUNES DA SILVA</t>
  </si>
  <si>
    <t>ANGELA DE FATIMA CORREIA SIMOES</t>
  </si>
  <si>
    <t>ANGELA HELIODORO DO NASCIMENTO</t>
  </si>
  <si>
    <t>ANGELA MARIA DE LIMA NASCIMENTO</t>
  </si>
  <si>
    <t>ANGELA MARIA PEREIRA</t>
  </si>
  <si>
    <t>ANGELA MONICA THIERS SANTIAGO</t>
  </si>
  <si>
    <t>ANGELA MOTA DE OLIVEIRA</t>
  </si>
  <si>
    <t>ANGELICA ALCOFORADO MASCARO</t>
  </si>
  <si>
    <t>ANGELICA CONCEICAO DA SILVA FERREIRA</t>
  </si>
  <si>
    <t>ANGELICA MELLO DE SEIXAS BORGES</t>
  </si>
  <si>
    <t>ANGELINA FARIAS MAIA</t>
  </si>
  <si>
    <t>ANGELINA MARIA DE LIMA PHILIPS</t>
  </si>
  <si>
    <t>ANGELO TERCIO DA COSTA MONTEIRO</t>
  </si>
  <si>
    <t>ANIELE LOPES DINIZ DE SOUZA</t>
  </si>
  <si>
    <t>ANILSON MENDES DA SILVA</t>
  </si>
  <si>
    <t>ANISBERTO SILVA DA CUNHA</t>
  </si>
  <si>
    <t>ANISIA DE ARAUJO AMORIM</t>
  </si>
  <si>
    <t>ANNA BEATRIZ DA SILVA ANDRADE</t>
  </si>
  <si>
    <t>ANNA CARLA FEITOSA FERREIRA DE SOUZA</t>
  </si>
  <si>
    <t>ANNA CAROLINA GALVAO ARCOVERDE</t>
  </si>
  <si>
    <t>ANNA CLAUDIA LUNA LIMA</t>
  </si>
  <si>
    <t>ANNA KAROLINA VASCONCELOS DA SILVA</t>
  </si>
  <si>
    <t>ANNA LUIZA PAIVA DE BRITO</t>
  </si>
  <si>
    <t>ANNA MARIA LITWAK NEVES</t>
  </si>
  <si>
    <t>ANNA PAULA SOARES D ALBUQUERQUE RIBEIRO DA COSTA</t>
  </si>
  <si>
    <t>ANNA REBECCA TAVARES ALVES DA SILVA</t>
  </si>
  <si>
    <t>ANNE ELISABETH GOMES FAYE</t>
  </si>
  <si>
    <t>ANNE MARY SILVA DE MELO</t>
  </si>
  <si>
    <t>ANNIE DANTAS BRAZ</t>
  </si>
  <si>
    <t>ANNUSKA SANTOS PEREIRA</t>
  </si>
  <si>
    <t>ANSELMO MENDONCA JUNIOR</t>
  </si>
  <si>
    <t>ANTONIA AMARA DA SILVA</t>
  </si>
  <si>
    <t>ANTONIA DE ALCANTARA MARCELINO</t>
  </si>
  <si>
    <t>ANTONIA LOPES DA SILVA</t>
  </si>
  <si>
    <t>ANTONIA MARTINS ENEAS</t>
  </si>
  <si>
    <t>ANTONIO ANTUNES MELO</t>
  </si>
  <si>
    <t>ANTONIO APARECIDO QUEIROZ DA SILVA</t>
  </si>
  <si>
    <t>ASSISTENTE DE ALUNO</t>
  </si>
  <si>
    <t>ANTONIO AVELINO DE MARIA</t>
  </si>
  <si>
    <t>BOMBEIRO HIDRAULICO</t>
  </si>
  <si>
    <t>ANTONIO CABRAL DE SOUZA FILHO</t>
  </si>
  <si>
    <t>ANTONIO CANTIDIANO DE ANDRADE FILHO</t>
  </si>
  <si>
    <t>ANTONIO CARLOS DE ALMEIDA CAMPELLO</t>
  </si>
  <si>
    <t>ANTONIO CARLOS DE MORAES CAVALCANTI</t>
  </si>
  <si>
    <t>ANTONIO CARLOS DUPRAT BARROS</t>
  </si>
  <si>
    <t>ANTONIO CARLOS FERNANDES DE NEGREIROS</t>
  </si>
  <si>
    <t>ANTONIO CARLOS GUILHERME</t>
  </si>
  <si>
    <t>ANTONIO CARLOS PILAR JUNIOR</t>
  </si>
  <si>
    <t>ANTONIO CLAUDIO FELIPE DE AGUIAR</t>
  </si>
  <si>
    <t>ANTONIO CORREIA DE VASCONCELOS NETO</t>
  </si>
  <si>
    <t>ANTONIO DE OLIVEIRA LUNA</t>
  </si>
  <si>
    <t>ANTONIO DO ESPIRITO SANTO SOUZA</t>
  </si>
  <si>
    <t>ANTONIO EDUARDO DE LIMA CAVALCANTI</t>
  </si>
  <si>
    <t>MOTORISTA</t>
  </si>
  <si>
    <t>ANTONIO EZEQUIEL DE MENDONCA</t>
  </si>
  <si>
    <t>ANTONIO FELIX DE BARROS FILHO</t>
  </si>
  <si>
    <t>ANTONIO FERNANDO DE ANDRADE</t>
  </si>
  <si>
    <t>ANTONIO FERNANDO MARTINS SANTANA</t>
  </si>
  <si>
    <t>ANTONIO FERREIRA DA SILVA FILHO</t>
  </si>
  <si>
    <t>ANTONIO JOSE MATIAS</t>
  </si>
  <si>
    <t>ANTONIO LEMOS DE VASCONCELOS JUNIOR</t>
  </si>
  <si>
    <t>ANTONIO LEONARDO BARBOSA CAMILO</t>
  </si>
  <si>
    <t>ANTONIO MARCOS DA SILVA</t>
  </si>
  <si>
    <t>ANTONIO MONTEIRO DO NASCIMENTO</t>
  </si>
  <si>
    <t>ANTONIO NASCIMENTO DE ALBUQUERQUE</t>
  </si>
  <si>
    <t>ANTONIO OTAVIO DE SANTANA</t>
  </si>
  <si>
    <t>ANTONIO PEDRO DA SILVA</t>
  </si>
  <si>
    <t>PINTOR-AREA</t>
  </si>
  <si>
    <t>ANTONIO QUINTINO LEITE NETO</t>
  </si>
  <si>
    <t>ANTONIO ROBERTO DE SANTANA</t>
  </si>
  <si>
    <t>ANTONIO RODRIGUES DE BRITO</t>
  </si>
  <si>
    <t>ANTONIO SABINO DE ARAUJO FILHO</t>
  </si>
  <si>
    <t>ANTONIO SEVERINO DE LIRA FILHO</t>
  </si>
  <si>
    <t>ANTONIO SOARES DE MELO</t>
  </si>
  <si>
    <t>ANTONIO VINICIUS NEVES BARBOSA</t>
  </si>
  <si>
    <t>ANTONY JUNIO BARBOSA DE SOUZA</t>
  </si>
  <si>
    <t>TECNICO EM ELETRONICA</t>
  </si>
  <si>
    <t>ANY TENORIO MASCARENHAS</t>
  </si>
  <si>
    <t>ANYELLE BRITO DE CARVALHO</t>
  </si>
  <si>
    <t>APOLONIO ALVES DE LIMA JUNIOR</t>
  </si>
  <si>
    <t>ARABELLY KARLA ASCOLI DE LIMA</t>
  </si>
  <si>
    <t>ARI EUSEBIO DE ABREU</t>
  </si>
  <si>
    <t>ARIANA PACHECO RIBEIRO DA SILVA</t>
  </si>
  <si>
    <t>TECNOLOGO-FORMACAO</t>
  </si>
  <si>
    <t>ARIANE ALVES ALENCAR DO REGO</t>
  </si>
  <si>
    <t>ARIEL VENEGAS CARNEIRO</t>
  </si>
  <si>
    <t>ARINA LEITE DE LIMA</t>
  </si>
  <si>
    <t>ARISMAR LOBO DA SILVA</t>
  </si>
  <si>
    <t>ARLINDO MARANHAO CUNHA</t>
  </si>
  <si>
    <t>ARMANDO FERREIRA</t>
  </si>
  <si>
    <t>PROFESSOR TITULAR-LIVRE MAGISTÉRIO SUPERIOR</t>
  </si>
  <si>
    <t>ARMANDO LUIS DO NASCIMENTO</t>
  </si>
  <si>
    <t>ARNALDO MULLER FILHO</t>
  </si>
  <si>
    <t>ARTHUR LUIZ SILVA TEIXEIRA DE CARVALHO</t>
  </si>
  <si>
    <t>AUDITOR</t>
  </si>
  <si>
    <t>ARTHUR PAULO DE SOUZA CRUZ MENDONCA</t>
  </si>
  <si>
    <t>ARTHUR TENORIO RIBEIRO CLARK</t>
  </si>
  <si>
    <t>ARTUR ALMEIDA DE ATAIDE</t>
  </si>
  <si>
    <t>REVISOR DE TEXTOS</t>
  </si>
  <si>
    <t>ARTUR ALVES DE ARAUJO</t>
  </si>
  <si>
    <t>ARTUR BIBIANO DE MELO FILHO</t>
  </si>
  <si>
    <t>ARTUR DE QUEIROZ CORREIA</t>
  </si>
  <si>
    <t>ARTUR EMILIO DE LIMA BARROS</t>
  </si>
  <si>
    <t>ARTUR LUIZ MENDONCA VASCONCELOS</t>
  </si>
  <si>
    <t>ARYKERNE NASCIMENTO CASADO DA SILVA</t>
  </si>
  <si>
    <t>ATALITA DOS SANTOS RATIS</t>
  </si>
  <si>
    <t>AUDREY PIMENTEL DE MORAIS</t>
  </si>
  <si>
    <t>AUGUSTO CESAR PEREIRA DE OLIVEIRA</t>
  </si>
  <si>
    <t>AUXILIAR DE NUTRICAO E DIETETICA</t>
  </si>
  <si>
    <t>AUGUSTO FIDELIS PONTES DOS SANTOS</t>
  </si>
  <si>
    <t>AUGUSTO JOSE OLIVEIRA FARIAS</t>
  </si>
  <si>
    <t>AURELINO PEDRO MARTINS</t>
  </si>
  <si>
    <t>AURENEIA BARBOSA DE SANTANA DINIZ FERRAZ</t>
  </si>
  <si>
    <t>AURICEIA BARBOSA DA SILVA</t>
  </si>
  <si>
    <t>AURILENE RODRIGUES AMARAL</t>
  </si>
  <si>
    <t>AURINEA SANTOS DA ROCHA</t>
  </si>
  <si>
    <t>AURISTELA MARIA DA SILVA</t>
  </si>
  <si>
    <t>AUVANI ANTUNES DA SILVA JUNIOR</t>
  </si>
  <si>
    <t>AUXILIADORA DE MORAES OSTERMANN</t>
  </si>
  <si>
    <t>AVALON SEVERINO MARQUES DE OLIVEIRA</t>
  </si>
  <si>
    <t>ARMAZENISTA</t>
  </si>
  <si>
    <t>AVANIZE MARIA GOMES</t>
  </si>
  <si>
    <t>AVILA KEZIA MENEZES LIRA</t>
  </si>
  <si>
    <t>AZENATE LOPES DE LIMA SOARES</t>
  </si>
  <si>
    <t>BARBARA CAMILA BOMFIM DE SOUZA</t>
  </si>
  <si>
    <t>BARBARA CRISTINA AMARAL ALVES DE SANTANA</t>
  </si>
  <si>
    <t>BARBARA GUIOMAR SALES GOMES DA SILVA</t>
  </si>
  <si>
    <t>BARBARA KELLY TIBURCIO CAVALCANTI BERNARDO</t>
  </si>
  <si>
    <t>BARTOLOMEU FELIPE SANTIAGO</t>
  </si>
  <si>
    <t>BARTOLOMEU FRANCISCO DE MELO</t>
  </si>
  <si>
    <t>ATENDENTE DE ENFERMAGEM</t>
  </si>
  <si>
    <t>BARTOLOMEU ISIDIO DE MORAIS</t>
  </si>
  <si>
    <t>BEATRIZ DA COSTA MONTEIRO</t>
  </si>
  <si>
    <t>BEATRIZ GALDINO RIBEIRO</t>
  </si>
  <si>
    <t>BEATRIZ SOUSA SANTOS</t>
  </si>
  <si>
    <t>BELANY EMANUELE ALVES DE CARVALHO</t>
  </si>
  <si>
    <t>BENEDITA BERNARDO DE SENA</t>
  </si>
  <si>
    <t>BERNARDO SAMPAIO MENDES</t>
  </si>
  <si>
    <t>BERTA MARQUES AGRA</t>
  </si>
  <si>
    <t>BETANIA LINS DOS SANTOS</t>
  </si>
  <si>
    <t>BETANIA MARIA DO NASCIMENTO</t>
  </si>
  <si>
    <t>BETANIA MARIA LIDINGTON LINS</t>
  </si>
  <si>
    <t>BIANCA CAVALCANTI CALAZANS</t>
  </si>
  <si>
    <t>BIANCA CRISTINA CAETANO DA SILVA</t>
  </si>
  <si>
    <t>BIANCA DAVI PEREIRA DE ALMEIDA</t>
  </si>
  <si>
    <t>BRAULIO DE FIGUEIREDO BRILHANTE</t>
  </si>
  <si>
    <t>BRENA CARVALHO PINTO DE MELO</t>
  </si>
  <si>
    <t>BRENDA NASCIMENTO DOS SANTOS AZEVEDO</t>
  </si>
  <si>
    <t>BRENO FIEL DA COSTA</t>
  </si>
  <si>
    <t>BRENO HIROSHI HATORI</t>
  </si>
  <si>
    <t>BRENO JOSE DE ALENCAR DANDA</t>
  </si>
  <si>
    <t>BRENO TENORIO DE SOUZA</t>
  </si>
  <si>
    <t>BRIVALDO FERREIRA DE MELO</t>
  </si>
  <si>
    <t>BRIVALDO LUIZ DA SILVA</t>
  </si>
  <si>
    <t>BRUNA CLAUDINE DE ALBUQUERQUE FLORENCIO</t>
  </si>
  <si>
    <t>BRUNA DANTAS DA MAIA KITAMURA</t>
  </si>
  <si>
    <t>BRUNA EMANUELE ALVES DE CARVALHO</t>
  </si>
  <si>
    <t>BRUNA LORENA FRANCA DA HORA</t>
  </si>
  <si>
    <t>BRUNA MARIA DE OLIVEIRA MELO</t>
  </si>
  <si>
    <t>BRUNO ALVES DE ANDRADE</t>
  </si>
  <si>
    <t>ECONOMISTA</t>
  </si>
  <si>
    <t>BRUNO AUGUSTO NOGUEIRA MONTEIRO PONTES</t>
  </si>
  <si>
    <t>BRUNO BARBOSA DE ALBUQUERQUE</t>
  </si>
  <si>
    <t>BRUNO CESAR QUERINO DE SOUZA</t>
  </si>
  <si>
    <t>BRUNO CHAVES DE FREITAS</t>
  </si>
  <si>
    <t>BRUNO DE SOUZA JERONIMO</t>
  </si>
  <si>
    <t>BRUNO EVERTON BEZERRA DA ROCHA</t>
  </si>
  <si>
    <t>BRUNO GOMES DE ALMEIDA</t>
  </si>
  <si>
    <t>BRUNO GOMES PAIVA</t>
  </si>
  <si>
    <t>BRUNO HENRIQUE CASSIMIRO DOS REIS</t>
  </si>
  <si>
    <t>BRUNO IRAQUITAN MIRANDA DA SILVA</t>
  </si>
  <si>
    <t>BRUNO JOSE COLLIER</t>
  </si>
  <si>
    <t>BRUNO MARCIO GOUVEIA</t>
  </si>
  <si>
    <t>BRUNO OLIVEIRA DE VERAS</t>
  </si>
  <si>
    <t>BRUNO PENIN DOS PASSOS</t>
  </si>
  <si>
    <t>BRUNO RAFAEL VIEIRA LINO</t>
  </si>
  <si>
    <t>BRUNO RODOLFO VIEIRA DE LIMA</t>
  </si>
  <si>
    <t>BRUNO SAMPAIO</t>
  </si>
  <si>
    <t>BRUNO SANTOS AFONSO DE MELO</t>
  </si>
  <si>
    <t>BRUNO VANZILLOTTA DO NASCIMENTO</t>
  </si>
  <si>
    <t>ARQUIVISTA</t>
  </si>
  <si>
    <t>BRUNO VIEGAS BECKER</t>
  </si>
  <si>
    <t>CACILDA PEREIRA ALBUQUERQUE SOARES</t>
  </si>
  <si>
    <t>CAETANO CORREIA LIRA</t>
  </si>
  <si>
    <t>CAIO BRUNO BEZERRA DE SOUZA</t>
  </si>
  <si>
    <t>CAIO CAGLIANI DE OLIVEIRA E SILVA</t>
  </si>
  <si>
    <t>CALIOPE CORREA DE ARAUJO</t>
  </si>
  <si>
    <t>CAMILA AMARAL DE MELO</t>
  </si>
  <si>
    <t>CAMILA AUGUSTA LIMA ALVES</t>
  </si>
  <si>
    <t>CAMILA CLAUDINO DE SOUZA</t>
  </si>
  <si>
    <t>CAMILA DA SILVA OLIVEIRA</t>
  </si>
  <si>
    <t>CAMILA DOLORES PEREIRA FERNANDES</t>
  </si>
  <si>
    <t>CAMILA MACHADO LEOCADIO LINS DOS SANTOS</t>
  </si>
  <si>
    <t>CAMILA MENEZES LADISLAU DA SILVA</t>
  </si>
  <si>
    <t>CAMILA NUNES RODRIGUES</t>
  </si>
  <si>
    <t>CAMILA SOBRAL FERRAZ DE CASTRO</t>
  </si>
  <si>
    <t>CAMILLA ALBERTINA DANTAS DE LIMA</t>
  </si>
  <si>
    <t>CAMILLA MARIA VENCESLAU DE ARAUJO</t>
  </si>
  <si>
    <t>CANDIDO MANUEL TOGNOCCHI DANTAS</t>
  </si>
  <si>
    <t>CARLA ANDREZA CARDOSO</t>
  </si>
  <si>
    <t>CARLA EMANUELE MEIRA MARANHAO GONDIM RIBEIRO BATISTA</t>
  </si>
  <si>
    <t>CARLA FABIANA DA SILVA</t>
  </si>
  <si>
    <t>CARLA IONARA XAVIER DA SILVEIRA CARDOSO</t>
  </si>
  <si>
    <t>CARLA MENDES LEAO DURAES</t>
  </si>
  <si>
    <t>CARLA MONTENEGRO DIAS</t>
  </si>
  <si>
    <t>CARLA NERES DE SOUZA</t>
  </si>
  <si>
    <t>CARLA PATRICIA DA SILVA</t>
  </si>
  <si>
    <t>CARLA PATRICIA PONTES DE LIMA</t>
  </si>
  <si>
    <t>CARLA VIVIANNE SANTOS SILVA</t>
  </si>
  <si>
    <t>CARLOS ALBERTO ALVES BARRETO</t>
  </si>
  <si>
    <t>CARLOS ALBERTO ALVES DE LIMA</t>
  </si>
  <si>
    <t>CARLOS ALBERTO DA SILVA BARROS</t>
  </si>
  <si>
    <t>CARLOS ALBERTO DE FARIAS FILHO</t>
  </si>
  <si>
    <t>CARLOS ALBERTO FERREIRA DA SILVA</t>
  </si>
  <si>
    <t>ELETRICISTA</t>
  </si>
  <si>
    <t>CARLOS ALBERTO GOMES DA SILVA</t>
  </si>
  <si>
    <t>CARLOS ALBERTO LOPES SOARES</t>
  </si>
  <si>
    <t>CARLOS ALBERTO SANTANA DA SILVA</t>
  </si>
  <si>
    <t>CARLOS ALBERTO SOLON DE OLIVEIRA</t>
  </si>
  <si>
    <t>CARLOS ALBUQUERQUE DE ARAUJO</t>
  </si>
  <si>
    <t>CARLOS ANDRE SILVA DO NASCIMENTO</t>
  </si>
  <si>
    <t>CARLOS ANTONIO DA SILVA</t>
  </si>
  <si>
    <t>CARLOS ANTONIO DE SOUZA JUNIOR</t>
  </si>
  <si>
    <t>CARLOS ANTONIO RABELO CAVALCANTI</t>
  </si>
  <si>
    <t>CARLOS AUGUSTO GOMES DA SILVA</t>
  </si>
  <si>
    <t>CARLOS BARBOSA DE MOURA</t>
  </si>
  <si>
    <t>CARLOS DA SILVA NEVES FILHO</t>
  </si>
  <si>
    <t>CARLOS DIEGO MARINHO</t>
  </si>
  <si>
    <t>CARLOS EDUARDO DANTAS CUNHA</t>
  </si>
  <si>
    <t>CARLOS EDUARDO DOS SANTOS BATISTA</t>
  </si>
  <si>
    <t>CARLOS EDUARDO FIGUEIREDO COSTA</t>
  </si>
  <si>
    <t>CARLOS EDUARDO FRANCO E SILVA</t>
  </si>
  <si>
    <t>CARLOS EDUARDO GUIMARAES PADILHA</t>
  </si>
  <si>
    <t>CARLOS EDUARDO MARIZ NEVES</t>
  </si>
  <si>
    <t>CARLOS EDUARDO MEIRA DE MENEZES</t>
  </si>
  <si>
    <t>CARLOS EDUARDO SALES DA SILVA</t>
  </si>
  <si>
    <t>CARLOS EDUARDO SOARES DE MACEDO</t>
  </si>
  <si>
    <t>CARLOS FERNANDO BRASILEIRO DE VASCONCELOS</t>
  </si>
  <si>
    <t>CARLOS FERNANDO DOS SANTOS</t>
  </si>
  <si>
    <t>CARLOS GOMES DE OLIVEIRA</t>
  </si>
  <si>
    <t>CARLOS HENRIQUE BACELAR LINS DE ALBUQUERQUE</t>
  </si>
  <si>
    <t>CARLOS HENRIQUE LOPES FALCAO</t>
  </si>
  <si>
    <t>CARLOS HENRIQUE MACIEL CABRAL</t>
  </si>
  <si>
    <t>CARLOS HENRIQUE PEREIRA DA SILVA</t>
  </si>
  <si>
    <t>CARLOS JOSE ARRUDA CORDEIRO</t>
  </si>
  <si>
    <t>CARLOS LOPES TEIXEIRA</t>
  </si>
  <si>
    <t>CARLOS MAURICIO PEREIRA DE LIMA</t>
  </si>
  <si>
    <t>CARLOS NAVARRO SILVA</t>
  </si>
  <si>
    <t>CARLOS PETRUCIO DE MELO</t>
  </si>
  <si>
    <t>CARLOS RENATO FRANCA DE CARVALHO MOTA</t>
  </si>
  <si>
    <t>CARLOS ROBERTO CARNEIRO DE SOUZA</t>
  </si>
  <si>
    <t>CARLOS ROBERTO DA SILVA</t>
  </si>
  <si>
    <t>CARLOS ROBERTO DA SILVA FERREIRA</t>
  </si>
  <si>
    <t>CARLOS ROBERTO DA SILVA JUNIOR</t>
  </si>
  <si>
    <t>CARLOS ROBERTO DE CARVALHO PAZ DE ANDRADE</t>
  </si>
  <si>
    <t>CARLOS ROBERTO DE CASTRO</t>
  </si>
  <si>
    <t>CARLOS VITOR DA SILVA SARMENTO</t>
  </si>
  <si>
    <t>CARMELITA DE LIMA BEZERRA CAVALCANTI ROSA</t>
  </si>
  <si>
    <t>CARMEM LUCIA DE SOUSA MENESES</t>
  </si>
  <si>
    <t>CARMEM LUCIA RESENDE PINHEIRO</t>
  </si>
  <si>
    <t>CARMEN LUCIA GUIMARAES DE AYMAR</t>
  </si>
  <si>
    <t>CARMEN LUCIA MOURA DA CRUZ</t>
  </si>
  <si>
    <t>CARMEN TERESA ALVES DE SOUSA</t>
  </si>
  <si>
    <t>CARMITA FERRAZ LEITE</t>
  </si>
  <si>
    <t>CAROLINA CAVALCANTE LINS SILVA</t>
  </si>
  <si>
    <t>CAROLINA SA ESPINOLA</t>
  </si>
  <si>
    <t>CAROLINA SEIXAS BASTOS MOURA</t>
  </si>
  <si>
    <t>CAROLINE FREITAS TIMOTEO DE LIMA</t>
  </si>
  <si>
    <t>CAROLINE PEREIRA BONA</t>
  </si>
  <si>
    <t>CAROLINE SANUZI QUIRINO DE MEDEIROS</t>
  </si>
  <si>
    <t>CASSIA CAMILA ALBUQUERQUE DE LUNA</t>
  </si>
  <si>
    <t>CASSIA FERNANDA DE OLIVEIRA COSTA</t>
  </si>
  <si>
    <t>CASSIA FERNANDA MACHADO DA SILVA</t>
  </si>
  <si>
    <t>CASSIA VILMA SOARES FRUTUOSO</t>
  </si>
  <si>
    <t>CASSIANA DE ALMEIDA GOMES</t>
  </si>
  <si>
    <t>CASSIANO CALIXTO DE OLIVEIRA</t>
  </si>
  <si>
    <t>CASSIO CARVALHO UCHOA DE ALBUQUERQUE</t>
  </si>
  <si>
    <t>CASSIO MURILO VELOSO DA SILVA</t>
  </si>
  <si>
    <t>CATARINA BEZERRA DE OLIVEIRA</t>
  </si>
  <si>
    <t>CATARINA DE ALMEIDA APOLONIO</t>
  </si>
  <si>
    <t>CATARINA FIGUEIREDO DE LIMA</t>
  </si>
  <si>
    <t>CATARINA MAGALHAES PORTO</t>
  </si>
  <si>
    <t>CATARINE CARVALHO COSTA</t>
  </si>
  <si>
    <t>CATIA MILENA DA SILVA FARIAS</t>
  </si>
  <si>
    <t>CATIA REGINA CAVALCANTE DE LIMA</t>
  </si>
  <si>
    <t>CECILIA FERREIRA DE MELO CALADO</t>
  </si>
  <si>
    <t>CECILIA MONTEIRO RODRIGUES DE MACEDO</t>
  </si>
  <si>
    <t>CECILIA NASCIMENTO ARRUDA</t>
  </si>
  <si>
    <t>CELIA MARIA ALMEIDA DA SILVA</t>
  </si>
  <si>
    <t>CELIA MARIA BEZERRA DA SILVA</t>
  </si>
  <si>
    <t>CELIA MARIA DE AMORIM</t>
  </si>
  <si>
    <t>CELIA REGINA GONCALVES DE LIMA</t>
  </si>
  <si>
    <t>TECNICO EM NUTRICAO E DIETETICA</t>
  </si>
  <si>
    <t>CELIANA CABRAL DE SOUZA SILVA</t>
  </si>
  <si>
    <t>CELINA ARAUJO DE CALDAS SILVA</t>
  </si>
  <si>
    <t>CELIO DE BRITO MIRANDA</t>
  </si>
  <si>
    <t>CELSO CARLOS RIBEIRO SA</t>
  </si>
  <si>
    <t>CELSO DE OLIVEIRA JUNIOR</t>
  </si>
  <si>
    <t>CELSO FELIPE DE AGUIAR RAMOS</t>
  </si>
  <si>
    <t>CELSO GAMA PESSOA SILVA</t>
  </si>
  <si>
    <t>TECNICO EM AGROPECUARIA</t>
  </si>
  <si>
    <t>CELSO LUIZ LIMA DA SILVA</t>
  </si>
  <si>
    <t>CELSO VINICIUS DA SILVA</t>
  </si>
  <si>
    <t>CESAR AUGUSTO DA SILVA SANTANA</t>
  </si>
  <si>
    <t>CESAR AUGUSTO DE LIMA COSTA</t>
  </si>
  <si>
    <t>CEULINE MARIA MEDEIROS SANTIAGO</t>
  </si>
  <si>
    <t>CHARLES DA CRUZ GALVAO PRAGANA</t>
  </si>
  <si>
    <t>CHARLES DOUGLAS MARTINS</t>
  </si>
  <si>
    <t>CHARLEYNE SILVEIRA DE ARAUJO</t>
  </si>
  <si>
    <t>CHESQUE CAVASSANO GALVAO</t>
  </si>
  <si>
    <t>CHRISTIANA SALSA CAVALCANTI DE ALBUQUERQUE</t>
  </si>
  <si>
    <t>CHRISTOPHE ALBERT LOPES DE ALBUQUERQUE</t>
  </si>
  <si>
    <t>CHRYSTIAN JOSE SOARES DA SILVA</t>
  </si>
  <si>
    <t>CIBELE DE LIMA SOUZA SILVEIRA</t>
  </si>
  <si>
    <t>CICERA ANA LOPES DE LIRA</t>
  </si>
  <si>
    <t>CICERA DOS SANTOS GOIS MONTEIRO</t>
  </si>
  <si>
    <t>CICERA LEILMA GONDIM PEREIRA</t>
  </si>
  <si>
    <t>CICERA LILIAN GONDIM DE FREITAS</t>
  </si>
  <si>
    <t>CICERA MARIA MARQUES DOS SANTOS</t>
  </si>
  <si>
    <t>CICERA REGINA GONDIM PEREIRA</t>
  </si>
  <si>
    <t>CICERO ALEXANDRO DINIZ RODRIGUES</t>
  </si>
  <si>
    <t>CICERO JOSE LIRA</t>
  </si>
  <si>
    <t>CICERO PEREIRA DE LIMA</t>
  </si>
  <si>
    <t>AUXILIAR OPERACIONAL</t>
  </si>
  <si>
    <t>CIMONE MORAES DOS SANTOS</t>
  </si>
  <si>
    <t>CINTHIA DE OLIVEIRA SANTOS LEAL</t>
  </si>
  <si>
    <t>CINTHIA KESSIA DE SOUZA MENDES</t>
  </si>
  <si>
    <t>CINTHIA NASCIMENTO BORBA</t>
  </si>
  <si>
    <t>CINTYA ROBERTA OLIVEIRA DOS SANTOS</t>
  </si>
  <si>
    <t>CINTYA WANESSA CASTRO DA SILVA</t>
  </si>
  <si>
    <t>CIRIO LUIZ DE FRANCA</t>
  </si>
  <si>
    <t>CLARA ANGELICA BARBOSA RODRIGUES SANTOS</t>
  </si>
  <si>
    <t>CLARA CRISTINA CAVALCANTI SANTOS</t>
  </si>
  <si>
    <t>CLARA RAQUEL ALMEIDA BEZERRA</t>
  </si>
  <si>
    <t>CLARICE AMALIA DA CONCEICAO</t>
  </si>
  <si>
    <t>CLARISSA DE OLIVEIRA SANTIAGO</t>
  </si>
  <si>
    <t>CLARISSA JACOB DE BARROS CARVALHO</t>
  </si>
  <si>
    <t>CLAUDENIR CARLOS DA SILVA</t>
  </si>
  <si>
    <t>CLAUDENISIO CARDOSO FERREIRA DA SILVA</t>
  </si>
  <si>
    <t>CLAUDETE MARIA MARQUES DA SILVA</t>
  </si>
  <si>
    <t>CLAUDIA AUGELA VILELA DE ALMEIDA</t>
  </si>
  <si>
    <t>CLAUDIA BEZERRA DA SILVA</t>
  </si>
  <si>
    <t>CLAUDIA CAMPELLO LEAL</t>
  </si>
  <si>
    <t>CLAUDIA DA SILVA LUCAS</t>
  </si>
  <si>
    <t>CLAUDIA DANIELY SOARES DA SILVA</t>
  </si>
  <si>
    <t>CLAUDIA DE CARVALHO BARBALHO</t>
  </si>
  <si>
    <t>CLAUDIA DUQUE DE SA CARNEIRO REGO</t>
  </si>
  <si>
    <t>CLAUDIA FERNANDA DA CRUZ GOUVEIA PAES</t>
  </si>
  <si>
    <t>CLAUDIA FERNANDA DE LACERDA VIDAL</t>
  </si>
  <si>
    <t>CLAUDIA JANAINA CAMPOS DE LIMA</t>
  </si>
  <si>
    <t>CLAUDIA LETICIA FERRAZ DUTRA</t>
  </si>
  <si>
    <t>CLAUDIA LUIZA FONSECA DOS SANTOS</t>
  </si>
  <si>
    <t>CLAUDIA MARIA BEZERRA DA SILVA</t>
  </si>
  <si>
    <t>CLAUDIA MONTEIRO VIANA</t>
  </si>
  <si>
    <t>CLAUDIA NOBREGA MOREIRA REIS</t>
  </si>
  <si>
    <t>CLAUDIA PAIVA DE OLIVEIRA</t>
  </si>
  <si>
    <t>CLAUDIA PORTO SABINO PINHO RAMIRO</t>
  </si>
  <si>
    <t>CLAUDIA REGINA BADARO CRUZ ROMEIRA</t>
  </si>
  <si>
    <t>CLAUDIA ROBERTA VILELA DO NASCIMENTO</t>
  </si>
  <si>
    <t>CLAUDIA ROGERIA CAVALCANTI</t>
  </si>
  <si>
    <t>CLAUDIA SIMONE ALMEIDA QUEIROZ</t>
  </si>
  <si>
    <t>CLAUDIA VALERIA NIGELSKY NABINGER</t>
  </si>
  <si>
    <t>CLAUDIA WANDERLEY DE BARROS CORREIA</t>
  </si>
  <si>
    <t>CLAUDIA XAVIER ALVES DA SILVA</t>
  </si>
  <si>
    <t>CLAUDIANA ARAUJO PEREIRA</t>
  </si>
  <si>
    <t>CLAUDINA KARLA QUEIROZ RIBEIRO</t>
  </si>
  <si>
    <t>CLAUDINETE BEZERRA ROZENDO DE SOUZA</t>
  </si>
  <si>
    <t>CLAUDIO FREIRE MARIZ</t>
  </si>
  <si>
    <t>ASSISTENTE DE TECNOLOGIA DA INFORMACAO</t>
  </si>
  <si>
    <t>CLAUDIO JOSE LIMA DE CASTRO</t>
  </si>
  <si>
    <t>CLAUDIO MARTINS DA SILVA</t>
  </si>
  <si>
    <t>CLAUDIO ROBERTO VELOSO DA COSTA</t>
  </si>
  <si>
    <t>CLAUDIO SOUZA BACELAR</t>
  </si>
  <si>
    <t>CLAUDIONOR ROGERIO LEUTHIER TEIXEIRA</t>
  </si>
  <si>
    <t>CLAUDYVANNE DOS SANTOS NASCIMENTO SILVA</t>
  </si>
  <si>
    <t>CLEBER DOS SANTOS BUNZEN</t>
  </si>
  <si>
    <t>CLEBIO JOSE DO NASCIMENTO</t>
  </si>
  <si>
    <t>CLECIA MARIA CARVALHO DE OLIVEIRA</t>
  </si>
  <si>
    <t>CLECIO COSTA</t>
  </si>
  <si>
    <t>CLECIO DE BARROS SANTOS</t>
  </si>
  <si>
    <t>ATENDENTE DE CONSULTORIO-AREA</t>
  </si>
  <si>
    <t>CLEDIA RITA RIBEIRO TEIXEIRA</t>
  </si>
  <si>
    <t>CLEIDE DO NASCIMENTO MONTEIRO BORGES LIMA FILHA</t>
  </si>
  <si>
    <t>TECNICO DESPORTIVO</t>
  </si>
  <si>
    <t>CLEIDE RODRIGUES VIANA</t>
  </si>
  <si>
    <t>CLEITON OLIVEIRA DA SILVA</t>
  </si>
  <si>
    <t>CLELIA APARECIDA BONANI</t>
  </si>
  <si>
    <t>CLELIA MARIA RIBEIRO FRANCO</t>
  </si>
  <si>
    <t>CLEONICE MARIA NASCIMENTO DA SILVA</t>
  </si>
  <si>
    <t>CLEOZILDA LEITE CHAVES</t>
  </si>
  <si>
    <t>CLEUMA JAQUELINE DOS SANTOS</t>
  </si>
  <si>
    <t>CLODOALDO DE LIMA CURADO</t>
  </si>
  <si>
    <t>CLODOMIRO DE SANTANA FILHO</t>
  </si>
  <si>
    <t>ASCENSORISTA</t>
  </si>
  <si>
    <t>CLOVIS SENA DE OLIVEIRA</t>
  </si>
  <si>
    <t>CONCEICAO DO CARMO LIMA ALVARES</t>
  </si>
  <si>
    <t>CONSTANCIA MARIA CONSTANT BARROS DO NASCIMENTO</t>
  </si>
  <si>
    <t>COSMELENA DE SOUZA CASTRO</t>
  </si>
  <si>
    <t>COSMO JOSE DA SILVA</t>
  </si>
  <si>
    <t>CREUSA ALVES VIEIRA</t>
  </si>
  <si>
    <t>CREUZA MIKAELLY TAVARES DE ALBUQUERQUE</t>
  </si>
  <si>
    <t>CRISPIM CIPRIANO DO NASCIMENTO NETO</t>
  </si>
  <si>
    <t>RECEPCIONISTA</t>
  </si>
  <si>
    <t>CRISTHIANNI DE OLIVEIRA BESERRA</t>
  </si>
  <si>
    <t>CRISTIANA ASSIS ROCHA DE AMORIM</t>
  </si>
  <si>
    <t>CRISTIANE ALEXANDRE FERREIRA DA SILVA</t>
  </si>
  <si>
    <t>CRISTIANE BORBA SOUTO ROSENDO</t>
  </si>
  <si>
    <t>CRISTIANE DA SILVA DOS SANTOS</t>
  </si>
  <si>
    <t>CRISTIANE DE ARAUJO FERREIRA</t>
  </si>
  <si>
    <t>CRISTIANE FERREIRA ALVES DA SILVA</t>
  </si>
  <si>
    <t>CRISTIANE FERREIRA DA SILVA</t>
  </si>
  <si>
    <t>CRISTIANE MARIA BEZERRA DA SILVA</t>
  </si>
  <si>
    <t>CRISTIANE MARIA COVELLO</t>
  </si>
  <si>
    <t>CRISTIANE MARIA DA SILVA</t>
  </si>
  <si>
    <t>CRISTIANE MARROCOS SILVA</t>
  </si>
  <si>
    <t>CRISTIANE RAMOS DE VASCONCELOS</t>
  </si>
  <si>
    <t>CRISTIANE VALENCA DE MIRANDA</t>
  </si>
  <si>
    <t>CRISTIANO DORNELAS DE ANDRADE</t>
  </si>
  <si>
    <t>CRISTIANO FREITAS DOS SANTOS</t>
  </si>
  <si>
    <t>CRISTIANO MOURA VIEIRA DA SILVA</t>
  </si>
  <si>
    <t>CRISTINA MARIA DE SALES</t>
  </si>
  <si>
    <t>CRISTINA MARIA DE SOUZA CARVALHO</t>
  </si>
  <si>
    <t>CRISTINA MARIA DOS SANTOS FLORENCIO</t>
  </si>
  <si>
    <t>CRISTINA MARIA MARTINS SOARES</t>
  </si>
  <si>
    <t>CRISTINA PRAZERES DE OLIVEIRA</t>
  </si>
  <si>
    <t>CRISTINE DA COSTA CORDEIRO</t>
  </si>
  <si>
    <t>CYBELLE LEAO FERREIRA</t>
  </si>
  <si>
    <t>CYNARA BRITO MARIZ DE MORAES</t>
  </si>
  <si>
    <t>CYNTHIA DE OLIVEIRA MENDES MONTEIRO</t>
  </si>
  <si>
    <t>CYNTHIA FERREIRA LIMA FALCAO</t>
  </si>
  <si>
    <t>CYNTHIA MARIA LINS DE OLIVEIRA</t>
  </si>
  <si>
    <t>CYNTHIA MARIA RODRIGUES LINS RIBEIRO</t>
  </si>
  <si>
    <t>CYNTHIA NUNES DE OLIVEIRA BRITO</t>
  </si>
  <si>
    <t>CYNTHIA TEIXEIRA SEIXAS</t>
  </si>
  <si>
    <t>DANIEL AMANCIO DUARTE</t>
  </si>
  <si>
    <t>DANIEL ANTONIO SILVA LEAO</t>
  </si>
  <si>
    <t>DANIEL BALTAR DE ABREU VASCONCELOS</t>
  </si>
  <si>
    <t>DANIEL BANDEIRA TELES DE MENEZES</t>
  </si>
  <si>
    <t>DANIEL BARLAVENTO GOMES</t>
  </si>
  <si>
    <t>DANIEL BERNARDO DOS SANTOS</t>
  </si>
  <si>
    <t>DANIEL CARLOS DOS SANTOS BARBOSA</t>
  </si>
  <si>
    <t>DANIEL CAVALCANTI PEREIRA DO LAGO DE MEDEIROS</t>
  </si>
  <si>
    <t>DANIEL DA CRUZ BRANDAO</t>
  </si>
  <si>
    <t>DANIEL DE ALBUQUERQUE MELO</t>
  </si>
  <si>
    <t>DANIEL DE BARROS PATRIOTA OLIVEIRA</t>
  </si>
  <si>
    <t>DANIEL DE FRANCA ARCOVERDE</t>
  </si>
  <si>
    <t>DANIEL GARRETT FEITOSA</t>
  </si>
  <si>
    <t>DANIEL JORGE DE SOUZA MOURA</t>
  </si>
  <si>
    <t>DANIEL JOSE DA SILVEIRA</t>
  </si>
  <si>
    <t>DANIEL KITNER</t>
  </si>
  <si>
    <t>DANIEL LUIZ DE LIMA NETO</t>
  </si>
  <si>
    <t>OPERADOR DE MAQUINAS AGRICOLAS</t>
  </si>
  <si>
    <t>DANIEL MELO DE FREITAS</t>
  </si>
  <si>
    <t>DANIEL NEGREIROS ARAUJO</t>
  </si>
  <si>
    <t>DANIEL NETO BANDEIRA</t>
  </si>
  <si>
    <t>DANIEL RENAN DE FRANCA RODRIGUES</t>
  </si>
  <si>
    <t>DANIEL SEIXAS MESQUITA</t>
  </si>
  <si>
    <t>DANIEL THIAGO FREIRE DA SILVA</t>
  </si>
  <si>
    <t>DANIEL VENEGAS CARNEIRO</t>
  </si>
  <si>
    <t>DANIEL VICTOR PINTO COSTA</t>
  </si>
  <si>
    <t>DANIEL WANDERLEY VIEIRA</t>
  </si>
  <si>
    <t>DANIELA BELTRAO MAGALHAES CAVALCANTI</t>
  </si>
  <si>
    <t>DANIELA DE VASCONCELOS</t>
  </si>
  <si>
    <t>FONOAUDIOLOGO</t>
  </si>
  <si>
    <t>DANIELA KARINA DE CASTRO SIAL</t>
  </si>
  <si>
    <t>DANIELA LIRA TAVARES</t>
  </si>
  <si>
    <t>DANIELA MAYUMI TAKANO</t>
  </si>
  <si>
    <t>DANIELA RIOS BATISTA</t>
  </si>
  <si>
    <t>DIRETOR DE IMAGEM</t>
  </si>
  <si>
    <t>DANIELE BRAZ DE BARROS</t>
  </si>
  <si>
    <t>DANIELE CRISTINE DA SILVA CIRINO</t>
  </si>
  <si>
    <t>DANIELE MARIZ VIEIRA</t>
  </si>
  <si>
    <t>DANIELE PIRES CORDEIRO</t>
  </si>
  <si>
    <t>DANIELLA JANDY DE SOUZA BARRETO</t>
  </si>
  <si>
    <t>DANIELLE DE BARROS LIMA DA COSTA</t>
  </si>
  <si>
    <t>DANIELLE DIAS BEZERRA</t>
  </si>
  <si>
    <t>DANIELLE ELANE SANTOS SILVA</t>
  </si>
  <si>
    <t>DANIELLE FABIOLA DO NASCIMENTO</t>
  </si>
  <si>
    <t>DANIELLE GOMES DE ARAUJO</t>
  </si>
  <si>
    <t>DANIELLE LIMA DE OLIVEIRA</t>
  </si>
  <si>
    <t>DANIELLE MACIEL BEZERRA</t>
  </si>
  <si>
    <t>DANIELLE NAYA XAVIER HAGE GONCALVES</t>
  </si>
  <si>
    <t>DANIELLE PENA DE OLIVEIRA</t>
  </si>
  <si>
    <t>DANIELLE SANTOS SANTANA PEREIRA</t>
  </si>
  <si>
    <t>DANIELLE SEVERIEN DE MENDONCA OLIVEIRA</t>
  </si>
  <si>
    <t>DANIELLE VITORIA NOGUEIRA DE LUCENA</t>
  </si>
  <si>
    <t>DANIELLY DIVETE SANTOS DE FREITAS</t>
  </si>
  <si>
    <t>DANIELLY DO REGO AGEU DE LIMA</t>
  </si>
  <si>
    <t>DANIELLY RAYANNE BOTELHO DA SILVA</t>
  </si>
  <si>
    <t>DANILO AUGUSTO FERREIRA FONTES</t>
  </si>
  <si>
    <t>DANILO AUGUSTO MENEZES CLEMENTE</t>
  </si>
  <si>
    <t>DANILO FARIAS SOARES DA SILVA</t>
  </si>
  <si>
    <t>DANILO FIRMO DE LIMA</t>
  </si>
  <si>
    <t>DANILO MIKEL DINIZ CABRAL DE ARAUJO</t>
  </si>
  <si>
    <t>DANILO MONTEIRO DE LIMA LEAO</t>
  </si>
  <si>
    <t>DANILO RAFAEL DE LIMA CABRAL</t>
  </si>
  <si>
    <t>DANILO SAVIO DA SILVA LOPES</t>
  </si>
  <si>
    <t>DANILO SOUZA DE CARVALHO</t>
  </si>
  <si>
    <t>TECNICO EM ELETROELETRONICA</t>
  </si>
  <si>
    <t>DANUBIA MARIA DA SILVA FREITAS</t>
  </si>
  <si>
    <t>DANUBIA PAULA DA SILVA MENEZES</t>
  </si>
  <si>
    <t>DARLENE LIMA DE MORAES</t>
  </si>
  <si>
    <t>DARLENE PAIVA BEZERRA</t>
  </si>
  <si>
    <t>DARLON DA COSTA PINHEIRO</t>
  </si>
  <si>
    <t>DARMENE RUBEM DE MACEDO</t>
  </si>
  <si>
    <t>DAVI JOSE DE FIGUEIREDO</t>
  </si>
  <si>
    <t>DAVI JOSE VICENTE</t>
  </si>
  <si>
    <t>DAVI SIMOES FREITAS</t>
  </si>
  <si>
    <t>DAVID CARLOS PEREIRA DA CUNHA</t>
  </si>
  <si>
    <t>DAVID EDSON RIBEIRO</t>
  </si>
  <si>
    <t>DAVID HENRIQUE DA COSTA</t>
  </si>
  <si>
    <t>DAVID LEONARDO DE SOUSA SANTOS</t>
  </si>
  <si>
    <t>DAVID MARTINS DE SANTANA</t>
  </si>
  <si>
    <t>DAVID NUNES DA COSTA FILHO</t>
  </si>
  <si>
    <t>AUXILIAR DE MECANICA</t>
  </si>
  <si>
    <t>DAVID VIEIRA DE MOURA</t>
  </si>
  <si>
    <t>DAYANE BATISTA DA SILVA ARAUJO</t>
  </si>
  <si>
    <t>DAYANNE CLEMENTE GONCALVES DOS SANTOS</t>
  </si>
  <si>
    <t>DAYSE CARLA RODRIGUES DE MACEDO MATTOS</t>
  </si>
  <si>
    <t>DAYSE DUTRA LEITE</t>
  </si>
  <si>
    <t>DAYSE PATRICIA PEREIRA BARBOSA</t>
  </si>
  <si>
    <t>DAYSE VALERIA DE ANDRADE MARQUES</t>
  </si>
  <si>
    <t>DAYVSON DA COSTA PIMENTEL</t>
  </si>
  <si>
    <t>DEBORA CATARINE NEPOMUCENO DE PONTES PESSOA</t>
  </si>
  <si>
    <t>DEBORA CRISTINA DA SILVA PEREIRA</t>
  </si>
  <si>
    <t>DEBORA CRISTINA GUIMARAES DA SILVA FIGUEREDO</t>
  </si>
  <si>
    <t>DEBORA DANIELA GOMES DORNELAS DE ANDRADE</t>
  </si>
  <si>
    <t>DEBORA DE SOUZA PEREIRA SILVA</t>
  </si>
  <si>
    <t>DEBORA FAUSTINA DE ARAUJO</t>
  </si>
  <si>
    <t>DEBORA FERREIRA DE LIMA</t>
  </si>
  <si>
    <t>DEBORA FRANCA DE MELO</t>
  </si>
  <si>
    <t>DEBORA UCHOA CARNEIRO CARDOSO</t>
  </si>
  <si>
    <t>DEBORA VIVIANE ALBUQUERQUE GRANJA SANTANA</t>
  </si>
  <si>
    <t>DEBORAH GRASYELLA PACHECO DE MORAES LINS SANTOS</t>
  </si>
  <si>
    <t>DECIO CAVALCANTI GUERRA</t>
  </si>
  <si>
    <t>DECIO LUIZ NUNES PEREIRA</t>
  </si>
  <si>
    <t>DEIVISSON RATTACASO FREIRE</t>
  </si>
  <si>
    <t>DEIZE MARIA LINS DE SOUZA</t>
  </si>
  <si>
    <t>DELANE MENDONCA DE OLIVEIRA DIU</t>
  </si>
  <si>
    <t>DEMOCRITO JOSE RODRIGUES DA SILVA</t>
  </si>
  <si>
    <t>DEMOSTENES BUREGIO DE OLIVEIRA LIMA</t>
  </si>
  <si>
    <t>DEMOSTHENES DE CARVALHO VILA NOVA</t>
  </si>
  <si>
    <t>DEMOSTHENES MARQUES CAVALCANTI DA SILVA</t>
  </si>
  <si>
    <t>DENIA RAMOS E SILVA</t>
  </si>
  <si>
    <t>DENICE MARIA BANDEIRA DA SILVA SANTOS</t>
  </si>
  <si>
    <t>DENIS ALVES FEITOSA</t>
  </si>
  <si>
    <t>DENIS FERREIRA CRUZ</t>
  </si>
  <si>
    <t>DENISE FARIAS SIMOES</t>
  </si>
  <si>
    <t>DENISE FIGUEIREDO MENDES</t>
  </si>
  <si>
    <t>DENISE LIMA COUTINHO</t>
  </si>
  <si>
    <t>DENISE MARIA DO NASCIMENTO COSTA</t>
  </si>
  <si>
    <t>DENISE SANDRELLY CAVALCANTI DE LIMA</t>
  </si>
  <si>
    <t>DENISE SOUZA RODRIGUES DA SILVA</t>
  </si>
  <si>
    <t>DENISE VALERIA OLIVEIRA NUNES</t>
  </si>
  <si>
    <t>DENISSON PAULO DE ALBUQUERQUE</t>
  </si>
  <si>
    <t>DENYS BATISTA DE OLIVEIRA</t>
  </si>
  <si>
    <t>DESIREE ARAUJO CUNHA E SILVA</t>
  </si>
  <si>
    <t>DEUSDEDITH DA MATA RIBEIRO</t>
  </si>
  <si>
    <t>DEWSON ROCHA PEREIRA</t>
  </si>
  <si>
    <t>DIANA MARIA DE ALMEIDA SANTOS CAVALCANTI</t>
  </si>
  <si>
    <t>DIANA PAULA DE SOUZA</t>
  </si>
  <si>
    <t>DIANA PEREIRA SOBRAL</t>
  </si>
  <si>
    <t>DIANA SARMENTO CABRAL</t>
  </si>
  <si>
    <t>DIANE GLAYCE DOS SANTOS CARVALHO</t>
  </si>
  <si>
    <t>DIEGO AUGUSTO DE SENA</t>
  </si>
  <si>
    <t>DIEGO FELLIPHE DE SOUZA LIMA</t>
  </si>
  <si>
    <t>DIEGO FILLIPE DE SOUZA</t>
  </si>
  <si>
    <t>DIEGO GERMANO BARBOSA</t>
  </si>
  <si>
    <t>DIEGO HYGO CLAUDINO DA SILVA</t>
  </si>
  <si>
    <t>DIEGO MESSIAS SANTOS SILVA</t>
  </si>
  <si>
    <t>DIJALMA DE MORAES GALVAO FILHO</t>
  </si>
  <si>
    <t>DILMA DE SA CORREIA</t>
  </si>
  <si>
    <t>DILMA FERREIRA DA SILVA</t>
  </si>
  <si>
    <t>DILSON DE LIMA REDIVIVO</t>
  </si>
  <si>
    <t>DIMAS FERREIRA CAMPOS</t>
  </si>
  <si>
    <t>DINEIZE MATIAS MEIRELES</t>
  </si>
  <si>
    <t>DIOGO CESAR DE CARVALHO FERNANDES</t>
  </si>
  <si>
    <t>DIOGO DURAND DE MEDEIROS</t>
  </si>
  <si>
    <t>DIOGO FRAGA DOS SANTOS SOUZA</t>
  </si>
  <si>
    <t>DIOGO MEDEIROS DE ALMEIDA</t>
  </si>
  <si>
    <t>DIOGO MOURA DIAS</t>
  </si>
  <si>
    <t>DIONISIO PEREIRA DE SOUZA</t>
  </si>
  <si>
    <t>DIRCE LUIZA PEREIRA DOS SANTOS</t>
  </si>
  <si>
    <t>DIVANE OLIVEIRA DE MOURA SILVA</t>
  </si>
  <si>
    <t>DJAILSON DE ASSIS BEZERRA</t>
  </si>
  <si>
    <t>DJALMA AGRIPINO DE MELO FILHO</t>
  </si>
  <si>
    <t>DJALMA MENDES DE OLIVEIRA</t>
  </si>
  <si>
    <t>DJANE VIEIRA DA SILVA BARROS</t>
  </si>
  <si>
    <t>DJANILSON LOPES DE SOUZA FONTES</t>
  </si>
  <si>
    <t>DJANIRA MARIA DE CARVALHO CALIXTO</t>
  </si>
  <si>
    <t>DJANOS DE MELO OLIVEIRA</t>
  </si>
  <si>
    <t>DJANYSE BARROS MENDONCA VILLARROEL</t>
  </si>
  <si>
    <t>DOMINGOS DILETIERI CARVALHO</t>
  </si>
  <si>
    <t>DOMINGOS MARIA DA SILVA</t>
  </si>
  <si>
    <t>DOMINGOS SAVIO RIBEIRO MENDES</t>
  </si>
  <si>
    <t>DORALICE ANA SILVA SANTOS DE LUNA</t>
  </si>
  <si>
    <t>DOUGLAS HENRIQUE DA SILVA NASCIMENTO</t>
  </si>
  <si>
    <t>DRAOMIRO CHAVES DE AGUIAR</t>
  </si>
  <si>
    <t>DREYSON RIBEIRO RODRIGUES</t>
  </si>
  <si>
    <t>DYEGO REVOREDO DE CARVALHO SILVA</t>
  </si>
  <si>
    <t>EBER LUIS DE MELO SANTOS</t>
  </si>
  <si>
    <t>EDAYANE EVELYN ALVES DA SILVA</t>
  </si>
  <si>
    <t>EDCLEIDE MARIA DA SILVA</t>
  </si>
  <si>
    <t>EDEILSON VICENTE FERREIRA</t>
  </si>
  <si>
    <t>EDELJORGE MARTINS TEIXEIRA</t>
  </si>
  <si>
    <t>EDELVIO LEONARDO LEANDRO</t>
  </si>
  <si>
    <t>EDEONES TENORIO DE FRANCA</t>
  </si>
  <si>
    <t>EDERLINE SUELLY VANINI DE BRITO</t>
  </si>
  <si>
    <t>EDEVALDO SOTERO DOS SANTOS</t>
  </si>
  <si>
    <t>EDGAR DA SILVA</t>
  </si>
  <si>
    <t>EDGARD VICTOR FILHO</t>
  </si>
  <si>
    <t>EDGLEICY MARIA SILVA DE LIMA</t>
  </si>
  <si>
    <t>EDILENE CAVALCANTE DOS SANTOS</t>
  </si>
  <si>
    <t>EDILENE CHAVES DA CRUZ</t>
  </si>
  <si>
    <t>EDILENE DA COSTA SILVA</t>
  </si>
  <si>
    <t>EDILENE DA SILVA EPIFANIO</t>
  </si>
  <si>
    <t>EDILENE GOMES DE LIMA</t>
  </si>
  <si>
    <t>EDILENE SARAIVA VIANNA</t>
  </si>
  <si>
    <t>AUXILIAR DE SAUDE</t>
  </si>
  <si>
    <t>EDILEUZA DE OLIVEIRA BELO</t>
  </si>
  <si>
    <t>EDILEUZA JOSEFA DA SILVA</t>
  </si>
  <si>
    <t>EDILSON DA SILVA GOMES</t>
  </si>
  <si>
    <t>EDILSON DE MATOS LEAL</t>
  </si>
  <si>
    <t>EDILSON FERREIRA PONTES</t>
  </si>
  <si>
    <t>EDILSON GOMES DE FRANCA</t>
  </si>
  <si>
    <t>EDILSON SANTANA EMBIRUCU JUNIOR</t>
  </si>
  <si>
    <t>EDILUCE CORIOLANO DA SILVA</t>
  </si>
  <si>
    <t>EDILZA ELOI DA SILVA</t>
  </si>
  <si>
    <t>EDIMILSON COSTA E SILVA</t>
  </si>
  <si>
    <t>EDINAIRE BARBOSA DA SILVA</t>
  </si>
  <si>
    <t>EDINALDO BRITO DOS SANTOS</t>
  </si>
  <si>
    <t>EDINALDO FELIX DA SILVA</t>
  </si>
  <si>
    <t>EDINALDO LEITE FILHO</t>
  </si>
  <si>
    <t>EDINEIA MARIA DE SOUZA AZEVEDO</t>
  </si>
  <si>
    <t>EDINEIDE COELHO DA SILVA</t>
  </si>
  <si>
    <t>EDINEIDE MARTINS RODRIGUES</t>
  </si>
  <si>
    <t>EDIR MENEZES DA SILVA</t>
  </si>
  <si>
    <t>EDITE LUIZ CORREA</t>
  </si>
  <si>
    <t>EDIVALDO FERREIRA DE LIMA</t>
  </si>
  <si>
    <t>EDIVAN BERTOLDO DOS SANTOS</t>
  </si>
  <si>
    <t>ODONTOLOGO</t>
  </si>
  <si>
    <t>EDIVANE BARBOSA DOS REIS</t>
  </si>
  <si>
    <t>EDJANE FLORENCIO DA SILVA</t>
  </si>
  <si>
    <t>EDJANE MARIA DA SILVA LIRA</t>
  </si>
  <si>
    <t>EDLEIDE DE ARAUJO ANDRADE</t>
  </si>
  <si>
    <t>EDMAR DA SILVA TEIXEIRA</t>
  </si>
  <si>
    <t>IMPRESSOR</t>
  </si>
  <si>
    <t>EDMAR DE ALBUQUERQUE MEDEIROS FALCAO</t>
  </si>
  <si>
    <t>EDMAR FREIRE BORBA JUNIOR</t>
  </si>
  <si>
    <t>EDMARIA KELLY DE LIMA BENICIO DA SILVA</t>
  </si>
  <si>
    <t>EDMILSON BRAGA PINTO</t>
  </si>
  <si>
    <t>EDMILSON CARDOSO DOS SANTOS FILHO</t>
  </si>
  <si>
    <t>EDMILSON JOSE DO NASCIMENTO</t>
  </si>
  <si>
    <t>EDMILSON LOPES PAES</t>
  </si>
  <si>
    <t>EDNA BARBOSA FERREIRA</t>
  </si>
  <si>
    <t>EDNA CRISTINA SALES</t>
  </si>
  <si>
    <t>EDNA DOS SANTOS COSTA</t>
  </si>
  <si>
    <t>EDNA LUCIA BARBOSA CARNEIRO</t>
  </si>
  <si>
    <t>EDNA LUCIA FARIAS MAIA CAMARGO</t>
  </si>
  <si>
    <t>EDNA MARIA ARAUJO DOS SANTOS</t>
  </si>
  <si>
    <t>EDNA TAVARES CATANHO MANSO</t>
  </si>
  <si>
    <t>EDNALDO DOMINGUES POSSAS</t>
  </si>
  <si>
    <t>EDNALDO FELISBERTO DE LIMA JUNIOR</t>
  </si>
  <si>
    <t>EDSON ALEIXO DA SILVA</t>
  </si>
  <si>
    <t>EDSON ANTONIO DA SILVA</t>
  </si>
  <si>
    <t>EDSON CARNEIRO DE MIRANDA</t>
  </si>
  <si>
    <t>EDSON DA SILVA TEIXEIRA</t>
  </si>
  <si>
    <t>EDSON DE SOUZA VALENCA</t>
  </si>
  <si>
    <t>EDSON LAERSON BARBOSA ACIOLI</t>
  </si>
  <si>
    <t>EDSON LIRA DA SILVA</t>
  </si>
  <si>
    <t>EDSON NUNES OLIVEIRA FREITAS</t>
  </si>
  <si>
    <t>EDUARDA ALBUQUERQUE COSTA</t>
  </si>
  <si>
    <t>DESENHISTA-PROJETISTA</t>
  </si>
  <si>
    <t>EDUARDO ANDRADA PESSOA DE FIGUEIREDO</t>
  </si>
  <si>
    <t>EDUARDO ANTONIO AMARAL PIRES VERAS</t>
  </si>
  <si>
    <t>EDUARDO BERNARDINO DOS SANTOS</t>
  </si>
  <si>
    <t>EDUARDO BEZERRA BONADIO</t>
  </si>
  <si>
    <t>EDUARDO CAVALCANTI LAPA SANTOS</t>
  </si>
  <si>
    <t>EDUARDO FELIPE DE OLIVEIRA</t>
  </si>
  <si>
    <t>EDUARDO FERREIRA BARROS</t>
  </si>
  <si>
    <t>EDUARDO FERREIRA BARROS FILHO</t>
  </si>
  <si>
    <t>EDUARDO FONSECA</t>
  </si>
  <si>
    <t>EDUARDO HENRIQUE PEREIRA DE ARAUJO</t>
  </si>
  <si>
    <t>EDUARDO JORGE DA FONSECA LIMA</t>
  </si>
  <si>
    <t>EDUARDO JORGE DA SILVA RAMOS</t>
  </si>
  <si>
    <t>EDUARDO JORGE DO NASCIMENTO FONSECA</t>
  </si>
  <si>
    <t>EDUARDO JOSE DA MOTA</t>
  </si>
  <si>
    <t>EDUARDO JOSE PEREIRA DA SILVA</t>
  </si>
  <si>
    <t>EDUARDO JUST DA COSTA E SILVA</t>
  </si>
  <si>
    <t>EDUARDO NASCIMENTO DA SILVA</t>
  </si>
  <si>
    <t>EDUARDO PANTA DOS PRAZERES</t>
  </si>
  <si>
    <t>EDUARDO SAMPAIO SIQUEIRA</t>
  </si>
  <si>
    <t>EDUARDO SIQUEIRA DA CUNHA</t>
  </si>
  <si>
    <t>EDVALDO AMARO MENDES</t>
  </si>
  <si>
    <t>EDVALDO BRITO DA SILVA</t>
  </si>
  <si>
    <t>EDVALDO DELMIRO DE SOUZA</t>
  </si>
  <si>
    <t>EDVALDO DOS SANTOS GOMES</t>
  </si>
  <si>
    <t>EDVALDO JOSE DE LIMA</t>
  </si>
  <si>
    <t>EDVALDO LUIZ DE FRANCA</t>
  </si>
  <si>
    <t>EDVALDO MENDES DE LIMA</t>
  </si>
  <si>
    <t>EDVALDO PEREIRA PONTES</t>
  </si>
  <si>
    <t>EDVALDO RAMOS DA SILVA</t>
  </si>
  <si>
    <t>EDVAN LOPES LIMA</t>
  </si>
  <si>
    <t>EDVAN SOARES DE LIRA</t>
  </si>
  <si>
    <t>EDVANIA COSMO DA SILVA GONCALVES</t>
  </si>
  <si>
    <t>EDVANIA JERONIMO DOS SANTOS</t>
  </si>
  <si>
    <t>EDVANIA MARIA PEREIRA SERAFIM</t>
  </si>
  <si>
    <t>ELAINE ARRUDA SANTOS</t>
  </si>
  <si>
    <t>ELAINE BARBOSA MARQUES</t>
  </si>
  <si>
    <t>ELAINE CRISTINA BARROSO</t>
  </si>
  <si>
    <t>ELAINE CRISTINA DA SILVA</t>
  </si>
  <si>
    <t>ELAINE CRISTINA DE FREITAS</t>
  </si>
  <si>
    <t>ELAINE DA MOTA LIMA</t>
  </si>
  <si>
    <t>ELAINE DA SILVA LOPES LIMA</t>
  </si>
  <si>
    <t>ELAINE FARIA NEVES DE BARROS CARVALHO</t>
  </si>
  <si>
    <t>ELAINE MARIA BEZERRA PEREIRA</t>
  </si>
  <si>
    <t>ELAINE PATRICIA DOS SANTOS SILVA</t>
  </si>
  <si>
    <t>ELAINY ESPINDOLA BARBOSA</t>
  </si>
  <si>
    <t>ELCIO SILVA CAVALCANTI</t>
  </si>
  <si>
    <t>ELDA SOARES DOS SANTOS ALVES</t>
  </si>
  <si>
    <t>ELDINEI GOMES DE BARROS</t>
  </si>
  <si>
    <t>ELI ALVES DA SILVA</t>
  </si>
  <si>
    <t>ELI PESSOA MONTEIRO</t>
  </si>
  <si>
    <t>ELIABE MOURA DA SILVA</t>
  </si>
  <si>
    <t>ELIADE VENANCIO ALEXANDRE</t>
  </si>
  <si>
    <t>ELIANA CARVALHO FALCAO</t>
  </si>
  <si>
    <t>ELIANA SANTOS DE SOUZA</t>
  </si>
  <si>
    <t>ELIANE ALVES BANDEIRA DE CARVALHO</t>
  </si>
  <si>
    <t>ELIANE ALVES DE BARROS</t>
  </si>
  <si>
    <t>ELIANE BARBOSA DA SILVA NOGUEIRA</t>
  </si>
  <si>
    <t>ELIANE BARROS DE OLIVEIRA CASTRO</t>
  </si>
  <si>
    <t>ELIANE BENTO DE CARVALHO</t>
  </si>
  <si>
    <t>ELIANE CARDOSO COUTINHO DE MELO</t>
  </si>
  <si>
    <t>ELIANE DE OLIVEIRA RIBEIRO</t>
  </si>
  <si>
    <t>COZINHEIRO</t>
  </si>
  <si>
    <t>ELIANE DIAS SANTOS EMERENCIANO</t>
  </si>
  <si>
    <t>ELIANE DOS ANJOS SILVA</t>
  </si>
  <si>
    <t>ELIANE JUCIELLY VASCONCELOS SANTOS</t>
  </si>
  <si>
    <t>ELIANE LUIZ DA SILVA</t>
  </si>
  <si>
    <t>ELIANE MARIA JOSE SANTOS</t>
  </si>
  <si>
    <t>ELIANE MENDES GERMANO LINS</t>
  </si>
  <si>
    <t>ELIANE SOUZA FERREIRA DE AGUIAR</t>
  </si>
  <si>
    <t>ELIAQUIM ARTUR DE LIMA FILHO</t>
  </si>
  <si>
    <t>ELIAS GOMES DA SILVA</t>
  </si>
  <si>
    <t>CONTRAMESTRE-OFICIO</t>
  </si>
  <si>
    <t>ELIAS GONCALVES DA SILVA</t>
  </si>
  <si>
    <t>ELIAS JOSE DA SILVA</t>
  </si>
  <si>
    <t>ELIAS MANOEL DUARTE</t>
  </si>
  <si>
    <t>ELIAS NORBERTO DA SILVA</t>
  </si>
  <si>
    <t>ELICIA BARROS GUERRA SOUZA</t>
  </si>
  <si>
    <t>ELIEL JOSE DE SOUSA</t>
  </si>
  <si>
    <t>ELIELSON SOUZA FERREIRA</t>
  </si>
  <si>
    <t>ELIETE DE FATIMA VASCONCELOS BARROS NERY DA SILVA</t>
  </si>
  <si>
    <t>ELIEUZA ANA DA SILVA SANTOS</t>
  </si>
  <si>
    <t>ELILSON RODRIGUES GOIS</t>
  </si>
  <si>
    <t>ELINA MARIANO</t>
  </si>
  <si>
    <t>ELINE PENALVA DA SILVA</t>
  </si>
  <si>
    <t>ELINI MARIA DA SILVA ALENCAR</t>
  </si>
  <si>
    <t>ELIOMAR BORGES DOS SANTOS</t>
  </si>
  <si>
    <t>ELISA LOPES PESSOA</t>
  </si>
  <si>
    <t>ELISABETE REGINA LEAO BRASIL</t>
  </si>
  <si>
    <t>ELISAMA GOMES CORREIA SILVA</t>
  </si>
  <si>
    <t>ELISAMA MELQUIADES DE MELO E SILVA</t>
  </si>
  <si>
    <t>ELISANGELA CORREIA SOUZA</t>
  </si>
  <si>
    <t>ELISANGELA MELQUIADES SILVA</t>
  </si>
  <si>
    <t>ELIVALDO ANDRELINO IRMAO</t>
  </si>
  <si>
    <t>ELIVANDA PEREIRA DE SOUZA</t>
  </si>
  <si>
    <t>TECNICO EM ARQUIVO</t>
  </si>
  <si>
    <t>ELIZA BRITO SANTOS</t>
  </si>
  <si>
    <t>ELIZABETE BATISTA DE ALMEIDA SILVA</t>
  </si>
  <si>
    <t>ELIZABETE MARINA COSTA</t>
  </si>
  <si>
    <t>ELIZABETH ALMEIDA DOS SANTOS</t>
  </si>
  <si>
    <t>ELIZABETH ALVES DOS SANTOS</t>
  </si>
  <si>
    <t>ELIZABETH AZEVEDO SOARES</t>
  </si>
  <si>
    <t>ELIZABETH DE SOUZA AMORIM</t>
  </si>
  <si>
    <t>ELIZABETH GALDINO DO NASCIMENTO</t>
  </si>
  <si>
    <t>ELIZABETH MARTINS CANAVELLO</t>
  </si>
  <si>
    <t>ELIZABETH REGINA DA SILVA RIBEIRO</t>
  </si>
  <si>
    <t>ELIZAFE DUARTE DOS SANTOS</t>
  </si>
  <si>
    <t>ELIZANE CRISTINA DE AQUINO</t>
  </si>
  <si>
    <t>ELIZE SAMPAIO NASCIMENTO SILVA</t>
  </si>
  <si>
    <t>ELIZEU BARBOSA DE LIMA</t>
  </si>
  <si>
    <t>ELLEN TAMIRA ALVES DE LIMA</t>
  </si>
  <si>
    <t>ELLEN VIANA VILAR</t>
  </si>
  <si>
    <t>ELLYNE HENRIQUE CARDOSO DE VASCONCELOS</t>
  </si>
  <si>
    <t>ELSON JOSE ALVES</t>
  </si>
  <si>
    <t>ELVYS FYCHER MARINHO DE ALMEIDA</t>
  </si>
  <si>
    <t>ELY CARLOS BEZERRA DA SILVA</t>
  </si>
  <si>
    <t>ELZA ANDRADE CAVALCANTI</t>
  </si>
  <si>
    <t>ELZA MARIA BATISTA DE BRITO</t>
  </si>
  <si>
    <t>EMANOEL FILIPE BEZERRA DA SILVA</t>
  </si>
  <si>
    <t>EMANOEL FRANCISCO DOS SANTOS</t>
  </si>
  <si>
    <t>EMANOEL LINS DE ARAUJO</t>
  </si>
  <si>
    <t>EMANUEL ARRUDA DA SILVA</t>
  </si>
  <si>
    <t>EMANUEL LOPES DE SOUZA OLIVEIRA</t>
  </si>
  <si>
    <t>EMANUEL MORAES LIMA DOS SANTOS</t>
  </si>
  <si>
    <t>EMANUELLE BORGES SOARES DE MEDEIROS</t>
  </si>
  <si>
    <t>EMANUELLE CAVALCANTI BEZERRA</t>
  </si>
  <si>
    <t>EMANUELLE NOBERTO MORAES</t>
  </si>
  <si>
    <t>EMANUELLE PATRICIA ENRIQUE DA SILVA</t>
  </si>
  <si>
    <t>EMERSON AMORIM DOS SANTOS</t>
  </si>
  <si>
    <t>EMERSON DE CARVALHO PAZ</t>
  </si>
  <si>
    <t>EMERSON HUGO DE OLIVEIRA LEON</t>
  </si>
  <si>
    <t>EMERSON MAIA GOMES CARNEIRO</t>
  </si>
  <si>
    <t>EMERSON OZIAS DE LUNA</t>
  </si>
  <si>
    <t>EMILE FRANCOIS CHABLOZ NETO</t>
  </si>
  <si>
    <t>EMILIA JULIANA CESAR HERCULINO</t>
  </si>
  <si>
    <t>EMILIA MARIA MOTA AMORIM</t>
  </si>
  <si>
    <t>EMILIA SANTIAGO SILVERIO</t>
  </si>
  <si>
    <t>EMMANOEL FERREIRA CARVALHO</t>
  </si>
  <si>
    <t>EMYLIANE MARIA DE MEDEIROS LIMA</t>
  </si>
  <si>
    <t>ENEAS MANOEL DA SILVA</t>
  </si>
  <si>
    <t>ENELZITA FERREIRA DE LIMA</t>
  </si>
  <si>
    <t>ENES CRUZ HORA DA SILVA</t>
  </si>
  <si>
    <t>ENIDIA CRISTINE ARAUJO CORDEIRO</t>
  </si>
  <si>
    <t>ENILDA CARLA DA SILVA</t>
  </si>
  <si>
    <t>ENILSON FRANCISCO DA SILVA CRUZ</t>
  </si>
  <si>
    <t>ENIO DE LIMA ARIMATEIA</t>
  </si>
  <si>
    <t>ENIWELLTON ELUANY DA ROCHA</t>
  </si>
  <si>
    <t>ENOQUE AMARO PEREIRA</t>
  </si>
  <si>
    <t>ERALDO BEZERRA DA SILVA</t>
  </si>
  <si>
    <t>ERALDO RODRIGUES FERREIRA</t>
  </si>
  <si>
    <t>ERIBERTO BRANDAO SARMENTO FILHO</t>
  </si>
  <si>
    <t>ERIC GOMES DO AMARAL</t>
  </si>
  <si>
    <t>ERICA BRITO DE SANTANA GERMINIO</t>
  </si>
  <si>
    <t>ERICA DE MELO FREITAS</t>
  </si>
  <si>
    <t>ERICK ALEXANDRE ELOI COSTA</t>
  </si>
  <si>
    <t>ERICK CESAR DE FARIAS ALBUQUERQUE</t>
  </si>
  <si>
    <t>ERICKA RAMOS DE OLIVEIRA TEIXEIRA</t>
  </si>
  <si>
    <t>ERICO ALFREDO ORIA DE OLIVEIRA</t>
  </si>
  <si>
    <t>MEDICO</t>
  </si>
  <si>
    <t>ERIKA CORDEIRO DE ALBUQUERQUE DOS SANTOS SILVA LIMA</t>
  </si>
  <si>
    <t>ERIKA DA ROCHA MAHON</t>
  </si>
  <si>
    <t>ERIKA ELOENIA DOS SANTOS SILVA</t>
  </si>
  <si>
    <t>ERIKA FERNANDA CABRAL DE SOUZA</t>
  </si>
  <si>
    <t>ERIKA SIMONA DOS SANTOS FERREIRA</t>
  </si>
  <si>
    <t>ERILZE MARIA DA SILVA BRITO</t>
  </si>
  <si>
    <t>ERINALDO DOS SANTOS VILACA JUNIOR</t>
  </si>
  <si>
    <t>ERINALDO LOURENCO BATISTA</t>
  </si>
  <si>
    <t>ERINALVA DE LIMA CORREIA</t>
  </si>
  <si>
    <t>ERIVALDSON SERGIO DA SILVA FARIAS</t>
  </si>
  <si>
    <t>ERIVAN ESTEVAO DOS SANTOS SILVA</t>
  </si>
  <si>
    <t>ERIVANDA MARIA DA SILVA</t>
  </si>
  <si>
    <t>ERLLEY RAQUEL ARAGAO NOBREGA</t>
  </si>
  <si>
    <t>ERNANI JOSE BARBOSA DA SILVA</t>
  </si>
  <si>
    <t>ERNANI OLIVEIRA ZAMORANO</t>
  </si>
  <si>
    <t>ERNANI VICENTE DE BARCELOS</t>
  </si>
  <si>
    <t>ERTZ CLARCK MELINDRE DOS SANTOS</t>
  </si>
  <si>
    <t>ERWELLY BARROS DE OLIVEIRA</t>
  </si>
  <si>
    <t>ESMERALDA REGO DANTAS</t>
  </si>
  <si>
    <t>ESTER CAVALCANTE BATISTA</t>
  </si>
  <si>
    <t>ESTER DE SOUZA DOS SANTOS</t>
  </si>
  <si>
    <t>ETNI BARROS DE CASTRO</t>
  </si>
  <si>
    <t>EUCILENE TAVARES DE SOUZA</t>
  </si>
  <si>
    <t>EUDES FERNANDO DE OLIVEIRA</t>
  </si>
  <si>
    <t>EUDES JOAQUIM DE SANTANA</t>
  </si>
  <si>
    <t>EUDESANDRA GUIMARAES CORIOLANO</t>
  </si>
  <si>
    <t>EUGENIA DA COSTA DANTAS</t>
  </si>
  <si>
    <t>EUGENIO AUGUSTO PESSOA DE NORONHA</t>
  </si>
  <si>
    <t>EUNICE DA SILVA FREITAS</t>
  </si>
  <si>
    <t>EUNICE DE VASCONCELOS RIBEIRO DE SANTANA</t>
  </si>
  <si>
    <t>EURA TAVARES PESSOA</t>
  </si>
  <si>
    <t>EURICO BARBOSA DA SILVA FILHO</t>
  </si>
  <si>
    <t>EURIDES DO NASCIMENTO DA SILVA</t>
  </si>
  <si>
    <t>EUSA MARIA BELARMINO ALCOFORADO</t>
  </si>
  <si>
    <t>EUTER VASCONCELOS VERAS BARBOSA</t>
  </si>
  <si>
    <t>EVA MARIA DE MIRANDA DOS SANTOS</t>
  </si>
  <si>
    <t>EVA REGINA DE OLIVEIRA</t>
  </si>
  <si>
    <t>EVALDO RIBEIRO FERNANDES</t>
  </si>
  <si>
    <t>EVANDRO FRANCISCO CARNEIRO</t>
  </si>
  <si>
    <t>EVANETE GOMES DA SILVA</t>
  </si>
  <si>
    <t>EVANGIVALDA MARIA DA SILVA</t>
  </si>
  <si>
    <t>EVANISE SOUZA DE CARVALHO</t>
  </si>
  <si>
    <t>EVELINE BARROS CALADO</t>
  </si>
  <si>
    <t>EVELINE DO NASCIMENTO NOBREGA</t>
  </si>
  <si>
    <t>FISIOTERAPEUTA</t>
  </si>
  <si>
    <t>EVELINNE MARIA FREITAS DE SOUZA LIMA</t>
  </si>
  <si>
    <t>EVELYN DE OLIVEIRA PEREIRA MOREIRA</t>
  </si>
  <si>
    <t>EVERALDO DIAS COELHO</t>
  </si>
  <si>
    <t>EVERALDO VELOSO RESENDE</t>
  </si>
  <si>
    <t>EVERSON ALVES DE SANTANA</t>
  </si>
  <si>
    <t>EVERSON BRUNO PEREIRA BEZERRA</t>
  </si>
  <si>
    <t>EVERSON CLEITON DA CRUZ</t>
  </si>
  <si>
    <t>EVERTON CARLOS PINTO</t>
  </si>
  <si>
    <t>EVERTON DE CASTRO GOMES</t>
  </si>
  <si>
    <t>EVERTON RODRIGUES ALVES</t>
  </si>
  <si>
    <t>EZAU LUIZ MONTEIRO DA SILVA</t>
  </si>
  <si>
    <t>EZEQUIEL DA SILVA GUIMARAES</t>
  </si>
  <si>
    <t>EZEQUIEL MUNIZ DE SIQUEIRA</t>
  </si>
  <si>
    <t>EZEQUIEL RUFINO DA SILVA</t>
  </si>
  <si>
    <t>EZIELTON ALVES PEREIRA</t>
  </si>
  <si>
    <t>FABIA MARIA DE LIMA</t>
  </si>
  <si>
    <t>FABIANA AZEVEDO DELMONDES</t>
  </si>
  <si>
    <t>FABIANA BARBOSA DE OLIVEIRA SILVA</t>
  </si>
  <si>
    <t>FABIANA BERNARDINO DE OLIVEIRA GUEDES</t>
  </si>
  <si>
    <t>FABIANA CIBELE LELEU DA COSTA ARAUJO</t>
  </si>
  <si>
    <t>FABIANA DE OLIVEIRA SANTIAGO</t>
  </si>
  <si>
    <t>FABIANA FRANCA DE AMORIM</t>
  </si>
  <si>
    <t>FABIANA HELENA DA SILVA MOURA SOARES</t>
  </si>
  <si>
    <t>FABIANA KELLY ROQUE DA SILVA GONCALVES</t>
  </si>
  <si>
    <t>FABIANA LOURENCO MARQUES DE CARVALHO</t>
  </si>
  <si>
    <t>FABIANA MARIA OLIVEIRA DE SOUZA DUTRA</t>
  </si>
  <si>
    <t>FABIANA PEREIRA DA SILVA</t>
  </si>
  <si>
    <t>FABIANA SOARES LEITE</t>
  </si>
  <si>
    <t>FABIANO BARBOSA MENDES LEITE</t>
  </si>
  <si>
    <t>FABIANO MONTEIRO SANTOS</t>
  </si>
  <si>
    <t>FABIO ANTONIO AMANDO GRANJA</t>
  </si>
  <si>
    <t>FABIO CASTILHOS SANTOS</t>
  </si>
  <si>
    <t>FABIO CESAR FIGUEIREDO DE MEDEIROS CHICOUT</t>
  </si>
  <si>
    <t>FABIO COELHO ALVES SILVEIRA</t>
  </si>
  <si>
    <t>FABIO CONSTANTINO BARROS COSTA</t>
  </si>
  <si>
    <t>FABIO DARLANIEUR PIRES TRINDADE</t>
  </si>
  <si>
    <t>FABIO DE PAULA ROCHA COSTA</t>
  </si>
  <si>
    <t>FABIO JOSE DOS SANTOS AGUIAR</t>
  </si>
  <si>
    <t>FABIO MONTEIRO FRANCA</t>
  </si>
  <si>
    <t>FABIO RAMOS DA SILVA</t>
  </si>
  <si>
    <t>FABIO ROSA</t>
  </si>
  <si>
    <t>FABIO SILVA DE OLIVEIRA</t>
  </si>
  <si>
    <t>FABIO SOUZA DA FONTE</t>
  </si>
  <si>
    <t>FABIOLA DA COSTA RIBEIRO</t>
  </si>
  <si>
    <t>FABIOLA MARIA FREIRE DE FRANCA</t>
  </si>
  <si>
    <t>FABIOLA MARIA MARQUES DO COUTO</t>
  </si>
  <si>
    <t>FABRICIA NUNES DE SENA SILVESTRE</t>
  </si>
  <si>
    <t>FABSON JOSE BEZERRA</t>
  </si>
  <si>
    <t>FADIA MARIA COLIGNY LINS SILVA</t>
  </si>
  <si>
    <t>FAGNER LUIZ ALVES DA SILVA</t>
  </si>
  <si>
    <t>FATIMA MARIA GOMES LIMA</t>
  </si>
  <si>
    <t>FATIMA REGINA DE SOUZA MEDEIROS CORREIA</t>
  </si>
  <si>
    <t>FELIPE BARBOSA CUPERTINO</t>
  </si>
  <si>
    <t>FELIPE CONCEICAO ARAGAO PEREIRA</t>
  </si>
  <si>
    <t>FELIPE DE HOLANDA PEIXOTO</t>
  </si>
  <si>
    <t>FELIPE JOSE FERREIRA</t>
  </si>
  <si>
    <t>FELIPE LINS DE MELO</t>
  </si>
  <si>
    <t>FELIPE LUCENA CARNEIRO DE ALBUQUERQUE</t>
  </si>
  <si>
    <t>FELIPE PEIXOTO PINHEIRO DE OLIVEIRA</t>
  </si>
  <si>
    <t>FELIPE PERES CALHEIROS</t>
  </si>
  <si>
    <t>FELIPE ROCHA DA COSTA</t>
  </si>
  <si>
    <t>FELIPE SIMOES CEZAR</t>
  </si>
  <si>
    <t>FELIPE TADEU DE HOLLANDA COSTA</t>
  </si>
  <si>
    <t>FELIPE TRAVASSOS SARINHO DE ALMEIDA</t>
  </si>
  <si>
    <t>FELIPPE AUGUSTO DE ALBUQUERQUE RODRIGUES</t>
  </si>
  <si>
    <t>FELIX LOLAIA NETO</t>
  </si>
  <si>
    <t>FELLIPE LEAO DE SOUZA</t>
  </si>
  <si>
    <t>FERNANDA ANTONIA POGGI CALDAS RIBEIRO</t>
  </si>
  <si>
    <t>FERNANDA BERNARDO FERREIRA</t>
  </si>
  <si>
    <t>FERNANDA CRISTINA SANTOS SILVA RAMOS</t>
  </si>
  <si>
    <t>FERNANDA DE MAGALHAES MULATINHO</t>
  </si>
  <si>
    <t>FERNANDA LACERDA MONTEIRO</t>
  </si>
  <si>
    <t>FERNANDA LAURA MEDEIROS JUSTINO LIMA DOS SANTOS</t>
  </si>
  <si>
    <t>FERNANDA LEITE COSTA SILVA</t>
  </si>
  <si>
    <t>FERNANDA MARIA DA SILVA GOMES</t>
  </si>
  <si>
    <t>FERNANDA MIRELA DA SILVA</t>
  </si>
  <si>
    <t>FERNANDA MOREIRA DA SILVA</t>
  </si>
  <si>
    <t>FERNANDA OLIVEIRA DA SILVA</t>
  </si>
  <si>
    <t>FERNANDA PESSOA DE CARVALHO SANTOS OLIVEIRA</t>
  </si>
  <si>
    <t>FERNANDA RODRIGUES DA PAZ ALBUQUERQUE</t>
  </si>
  <si>
    <t>FERNANDA RODRIGUES DOS SANTOS D AMORIM</t>
  </si>
  <si>
    <t>FERNANDO ALVINO DA SILVA</t>
  </si>
  <si>
    <t>FERNANDO ANTONIO ALVES DE SOUZA</t>
  </si>
  <si>
    <t>FERNANDO ANTONIO ARAUJO CAVALCANTI</t>
  </si>
  <si>
    <t>FERNANDO ANTONIO DE CARVALHO GALVAO JUNIOR</t>
  </si>
  <si>
    <t>FERNANDO ANTONIO DE OLIVEIRA PEIXOTO</t>
  </si>
  <si>
    <t>FERNANDO AUGUSTO PACIFICO</t>
  </si>
  <si>
    <t>FERNANDO AYRES DA SILVA</t>
  </si>
  <si>
    <t>FERNANDO BATISTA DOS SANTOS</t>
  </si>
  <si>
    <t>FERNANDO CAETANO DE LIMA</t>
  </si>
  <si>
    <t>FERNANDO CARLOS FARIAS COSTA</t>
  </si>
  <si>
    <t>FERNANDO CAVALCANTI DE SOUZA</t>
  </si>
  <si>
    <t>FERNANDO CUNHA NETO</t>
  </si>
  <si>
    <t>FERNANDO FERREIRA DE ANDRADE</t>
  </si>
  <si>
    <t>FERNANDO HENRIQUE DE LIMA DURAND</t>
  </si>
  <si>
    <t>FERNANDO HENRIQUE MINEIRO RODRIGUES</t>
  </si>
  <si>
    <t>FERNANDO JOSE PESSOA DE ANDRADE</t>
  </si>
  <si>
    <t>FERNANDO MANOEL OLIVEIRA ACCIOLY LINS</t>
  </si>
  <si>
    <t>FERNANDO MENDES DE OLIVEIRA</t>
  </si>
  <si>
    <t>FERNANDO MULLER</t>
  </si>
  <si>
    <t>MUSICO</t>
  </si>
  <si>
    <t>FERNANDO NEVES GOUVEIA</t>
  </si>
  <si>
    <t>FERNANDO ROBERTO MARANHAO DE ARAUJO</t>
  </si>
  <si>
    <t>FERNANDO TAVARES PINTO</t>
  </si>
  <si>
    <t>FERNANDO WESLEY CAVALCANTI DE ARAUJO</t>
  </si>
  <si>
    <t>FILIPE ANTONIO AGUIAR CAVALCANTI DE CARVALHO</t>
  </si>
  <si>
    <t>FILIPE CARRILHO DE AGUIAR</t>
  </si>
  <si>
    <t>FILIPE DANIEL TORRES DE SANTANA</t>
  </si>
  <si>
    <t>FILIPE EDUARDO DE LIMA SANTOS</t>
  </si>
  <si>
    <t>FILIPE NOVAIS</t>
  </si>
  <si>
    <t>FILIPE SANTOS BARBOSA</t>
  </si>
  <si>
    <t>FILLIPE THADEU BARBOSA VIEIRA DA ROCHA</t>
  </si>
  <si>
    <t>FLAUDECIR ALVES GARCIA</t>
  </si>
  <si>
    <t>FLAVIA ATAIDE DA MOTTA</t>
  </si>
  <si>
    <t>FLAVIA AUGUSTA DE ORANGE LINS DA FONSECA E SILVA</t>
  </si>
  <si>
    <t>FLAVIA BRANDAO RAMALHO DE BRITO</t>
  </si>
  <si>
    <t>FLAVIA DE MOURA CAMPOS</t>
  </si>
  <si>
    <t>FLAVIA GOMES FERNANDES DA FONTE</t>
  </si>
  <si>
    <t>FLAVIA MARIA CARDOSO DE PAULA GOMES</t>
  </si>
  <si>
    <t>FLAVIA MARIA VALENCA XAVIER</t>
  </si>
  <si>
    <t>FLAVIA MYRNA TENORIO SOUSA BOMFIM</t>
  </si>
  <si>
    <t>FLAVIA REGINA BARBOSA MAGALHAES</t>
  </si>
  <si>
    <t>FLAVIA RODRIGUES BULHOES</t>
  </si>
  <si>
    <t>FLAVIANA DE CARVALHO</t>
  </si>
  <si>
    <t>FLAVIO BARBOSA GARRETT</t>
  </si>
  <si>
    <t>FLAVIO DE ARAUJO WANDERLEY</t>
  </si>
  <si>
    <t>FLAVIO EMMANUEL PEREIRA GONZALEZ</t>
  </si>
  <si>
    <t>FLAVIO JOSE FALCAO DE SANTANA</t>
  </si>
  <si>
    <t>FLAVIO JOSE SOARES</t>
  </si>
  <si>
    <t>ALMOXARIFE</t>
  </si>
  <si>
    <t>FLAVIO RAMOS DE LUCENA JUNIOR</t>
  </si>
  <si>
    <t>FLAVIUS ANDERSON FELIX PEREIRA</t>
  </si>
  <si>
    <t>FLORENTINO DE MELO GUERRA FILHO</t>
  </si>
  <si>
    <t>FLORIANO MELCHIADES DA SILVA JUNIOR</t>
  </si>
  <si>
    <t>FRANCIMAR MARIA DA SILVA COSTA</t>
  </si>
  <si>
    <t>FRANCINETE PAULA ALVES PEREIRA</t>
  </si>
  <si>
    <t>FRANCISCA ASSIS DE MELO</t>
  </si>
  <si>
    <t>FRANCISCA FREIRE ROCHA</t>
  </si>
  <si>
    <t>FRANCISCA VANUZA RIBEIRO MACHADO</t>
  </si>
  <si>
    <t>FRANCISCO AMORIM DE BARROS</t>
  </si>
  <si>
    <t>FRANCISCO CARLOS ALVES MOURA</t>
  </si>
  <si>
    <t>FRANCISCO CARVALHO DA ROCHA</t>
  </si>
  <si>
    <t>FRANCISCO CIPRIANO DA SILVA</t>
  </si>
  <si>
    <t>FRANCISCO DAS CHAGAS BATISTA RODRIGUES</t>
  </si>
  <si>
    <t>FRANCISCO DE ASSIS DA COSTA</t>
  </si>
  <si>
    <t>FRANCISCO DE ASSIS MOTA</t>
  </si>
  <si>
    <t>FRANCISCO DE ASSIS VIEIRA BEZERRA</t>
  </si>
  <si>
    <t>FRANCISCO FERREIRA LIMA FILHO</t>
  </si>
  <si>
    <t>FOTOGRAFO</t>
  </si>
  <si>
    <t>FRANCISCO FRANCELINO GOMES</t>
  </si>
  <si>
    <t>FRANCISCO JOAO DE ASSIS L GUIMARAES</t>
  </si>
  <si>
    <t>FRANCISCO JOSE BEZERRA LIMA</t>
  </si>
  <si>
    <t>FRANCISCO JOSE SOARES</t>
  </si>
  <si>
    <t>FRANCISCO JUVENAL FEITOSA NEVES JUNIOR</t>
  </si>
  <si>
    <t>FRANCISCO LUIS ALMEIDA PAES</t>
  </si>
  <si>
    <t>FRANCISCO LUIZ DE SA ARAUJO</t>
  </si>
  <si>
    <t>FRANCISCO PAIVA ROSA</t>
  </si>
  <si>
    <t>FRANCISCO RODRIGUES SOTERO CAIO</t>
  </si>
  <si>
    <t>FRANCOIS BRAGA DE AZEVEDO FILHO</t>
  </si>
  <si>
    <t>FRANKLAND MOURA E SILVA</t>
  </si>
  <si>
    <t>FRED BRAINER SILVA</t>
  </si>
  <si>
    <t>FREDERICK LAPA SANTOS FILHO</t>
  </si>
  <si>
    <t>FREDERICO BRUNO CAVALCANTI DE SIQUEIRA</t>
  </si>
  <si>
    <t>FREDERICO CAMAROTTI</t>
  </si>
  <si>
    <t>FREDERICO JORGE RIBEIRO</t>
  </si>
  <si>
    <t>FREDERICO JOSE DE LIRA CORREIA</t>
  </si>
  <si>
    <t>FREDSON PEREIRA GONCALVES</t>
  </si>
  <si>
    <t>GABRIEL DA LUZ NETO</t>
  </si>
  <si>
    <t>GABRIEL GAZZONI ARAUJO GONCALVES</t>
  </si>
  <si>
    <t>GABRIEL IBSON DE SOUZA</t>
  </si>
  <si>
    <t>GABRIEL OLIVO LOCATELLI</t>
  </si>
  <si>
    <t>GABRIEL SOARES DE VASCONCELOS</t>
  </si>
  <si>
    <t>GABRIELA COUTINHO CUNTO</t>
  </si>
  <si>
    <t>GABRIELA DE AGUIAR SILVA</t>
  </si>
  <si>
    <t>GABRIELA DE MORAES REGO GUEDES</t>
  </si>
  <si>
    <t>GABRIELA DE OLIVEIRA BURIL</t>
  </si>
  <si>
    <t>GABRIELA FERREIRA DE ARRUDA CARMO</t>
  </si>
  <si>
    <t>GABRIELA MARIA GONCALVES LEAL</t>
  </si>
  <si>
    <t>GABRIELA MIRANDA MUCARBEL</t>
  </si>
  <si>
    <t>GABRIELA NUNES PEREIRA</t>
  </si>
  <si>
    <t>GABRIELLA MARIA DE BRITO FARIAS</t>
  </si>
  <si>
    <t>GABRIELLA MUNIZ CABRAL</t>
  </si>
  <si>
    <t>GABRIELLE BARBOSA DE SOUSA</t>
  </si>
  <si>
    <t>GEANE RAULINO MARTINS</t>
  </si>
  <si>
    <t>GEANE RODRIGUES CHAVES</t>
  </si>
  <si>
    <t>GEISA ADELITA MATIAS</t>
  </si>
  <si>
    <t>GEISIANE DE SOUZA HERMANO</t>
  </si>
  <si>
    <t>GEIVIANNI MARIA SILVA CAVALCANTI DE ANDRADE</t>
  </si>
  <si>
    <t>GENARO AMARO DA SILVA</t>
  </si>
  <si>
    <t>GENESIS JEFERSON FERREIRA PEREIRA DE LIMA</t>
  </si>
  <si>
    <t>GENILDO CARDOSO DA SILVA</t>
  </si>
  <si>
    <t>GENILSON BARBOSA DA SILVA</t>
  </si>
  <si>
    <t>GENIVAL ALVES DA SILVA</t>
  </si>
  <si>
    <t>GENIVALDO COLATINO DE BARROS</t>
  </si>
  <si>
    <t>GEORGE DE ALMEIDA ANDRADE</t>
  </si>
  <si>
    <t>GEORGE LOPES DE MELO</t>
  </si>
  <si>
    <t>ESTATISTICO</t>
  </si>
  <si>
    <t>GEORGE SIQUEIRA SERCUNDES</t>
  </si>
  <si>
    <t>GEORGIA GOMES DA CRUZ</t>
  </si>
  <si>
    <t>GEORGIA KARLA CORREIA LIMA</t>
  </si>
  <si>
    <t>GEORGINA MARAFANTE SA</t>
  </si>
  <si>
    <t>GEOVANE JOSE DE ALMEIDA</t>
  </si>
  <si>
    <t>GEOVANE SERGIO CORREIA DA SILVA</t>
  </si>
  <si>
    <t>GEOVANIA FERREIRA DE MENDONCA</t>
  </si>
  <si>
    <t>GEOVANNA PEREIRA DA SILVA</t>
  </si>
  <si>
    <t>GERALDO CABRAL DE CARVALHO FILHO</t>
  </si>
  <si>
    <t>GERALDO JOSE ARRUDA CAVALCANTI</t>
  </si>
  <si>
    <t>GERALDO JOSE DE AMORIM</t>
  </si>
  <si>
    <t>GERALDO MOREIRA DA SILVA</t>
  </si>
  <si>
    <t>GERALDO PEREIRA DA SILVA JUNIOR</t>
  </si>
  <si>
    <t>GERARDO JOSE MOURA BEZERRA</t>
  </si>
  <si>
    <t>GERCIANE RONDONIA VIDAL</t>
  </si>
  <si>
    <t>GERCINEIDE MARIA VELOZO MACIEL</t>
  </si>
  <si>
    <t>GERCINO ALVES DA SILVA FILHO</t>
  </si>
  <si>
    <t>GERCINO TIBURTINO DOS SANTOS</t>
  </si>
  <si>
    <t>GERLUSE VIDAL FREIRE</t>
  </si>
  <si>
    <t>GERMANA BARROS RODRIGUES</t>
  </si>
  <si>
    <t>GERSON HERCULANO DE ALMEIDA</t>
  </si>
  <si>
    <t>GERSON JOSE DE SOUZA MENDES</t>
  </si>
  <si>
    <t>GERSON JOSE DO NASCIMENTO</t>
  </si>
  <si>
    <t>GESILDA MAIA SANTA CRUZ SILVA</t>
  </si>
  <si>
    <t>GESSE FERNANDES DE LIRA</t>
  </si>
  <si>
    <t>GIANE DA PAZ FERREIRA SILVA</t>
  </si>
  <si>
    <t>GIBBSON DIAS SILVA ANDRADE</t>
  </si>
  <si>
    <t>GILBERTO ALVES DE AMORIM FILHO</t>
  </si>
  <si>
    <t>OPERADOR DE MAQUINA DE LAVANDERIA</t>
  </si>
  <si>
    <t>GILBERTO ALVES DE LIRA FILHO</t>
  </si>
  <si>
    <t>GILBERTO BARBOSA</t>
  </si>
  <si>
    <t>GILBERTO DE SOUZA COSTA FILHO</t>
  </si>
  <si>
    <t>GILBERTO DIAS ALVES</t>
  </si>
  <si>
    <t>GILBERTO FERNANDES SILVA DE ABREU</t>
  </si>
  <si>
    <t>GILBERTO JOSE DOS SANTOS</t>
  </si>
  <si>
    <t>LINOTIPISTA</t>
  </si>
  <si>
    <t>GILBERTO SILVA DO NASCIMENTO</t>
  </si>
  <si>
    <t>GILCELENE SOARES E SILVA FAVARO</t>
  </si>
  <si>
    <t>GILDETE RODRIGUES DOS SANTOS</t>
  </si>
  <si>
    <t>GILDO JOSE DOS SANTOS</t>
  </si>
  <si>
    <t>GILKA DORNELAS DA SILVA</t>
  </si>
  <si>
    <t>GILMA OLIVEIRA E SILVA</t>
  </si>
  <si>
    <t>GILMAR JOSE DE ALCANTARA DINIZ</t>
  </si>
  <si>
    <t>GILMAR PAULO DA SILVA</t>
  </si>
  <si>
    <t>GILMAR PEREIRA DA SILVA</t>
  </si>
  <si>
    <t>GILMARA CARDOSO ALVES</t>
  </si>
  <si>
    <t>GILNAR OLIVEIRA E SILVA</t>
  </si>
  <si>
    <t>GILSON ANDRADE FERRER DE MORAIS</t>
  </si>
  <si>
    <t>GILSON VITOR DE BARROS</t>
  </si>
  <si>
    <t>GILSONEIDE DA SILVA</t>
  </si>
  <si>
    <t>GILVAN COUTINHO DE LUCENA</t>
  </si>
  <si>
    <t>GILVAN DOS SANTOS PESSOA</t>
  </si>
  <si>
    <t>TIPOGRAFO</t>
  </si>
  <si>
    <t>GILVAN FERREIRA DA SILVA</t>
  </si>
  <si>
    <t>GILVANEIDE MARIA DA SILVA</t>
  </si>
  <si>
    <t>GILVANIA BENTO PEDROSA BRANCO</t>
  </si>
  <si>
    <t>GILVANIA MARIA DA SILVA SANTOS</t>
  </si>
  <si>
    <t>GILVANILDO ROBERTO DA SILVA</t>
  </si>
  <si>
    <t>GINALDO DIAS DE MELO</t>
  </si>
  <si>
    <t>GIOVANNY REGIS VAZ DE CASTRO</t>
  </si>
  <si>
    <t>TECNICO EM MECANICA</t>
  </si>
  <si>
    <t>GIRLENE MARIA DA SILVA</t>
  </si>
  <si>
    <t>GISEANI BEZERRA DA SILVA</t>
  </si>
  <si>
    <t>GISELE ADELITA MATIAS</t>
  </si>
  <si>
    <t>GISELE BARBOSA DE LIMA</t>
  </si>
  <si>
    <t>GISELE VAJGEL FERNANDES</t>
  </si>
  <si>
    <t>GISELLA DE ABREU FERREIRA REGIS</t>
  </si>
  <si>
    <t>GISELLE DE QUEIROZ MENEZES BATISTA BELO</t>
  </si>
  <si>
    <t>GISELLY KARINE DE SOUZA</t>
  </si>
  <si>
    <t>GISELMA MARIA DA SILVA</t>
  </si>
  <si>
    <t>GISELY ALVES DA SILVA</t>
  </si>
  <si>
    <t>GISLAINY DOURADO LANDIM PARENTE</t>
  </si>
  <si>
    <t>GISLAYNE CRISTINA PALMEIRA BORGES</t>
  </si>
  <si>
    <t>GIVALDO BEZERRA DA SILVA</t>
  </si>
  <si>
    <t>GIVALDO SERAFIM DA SILVA</t>
  </si>
  <si>
    <t>GLAUCE RIBEIRO DE CARVALHO</t>
  </si>
  <si>
    <t>GLAUCIA CANDIDA DA SILVA</t>
  </si>
  <si>
    <t>GLAUCIA HELENA BARBOSA DA SILVA</t>
  </si>
  <si>
    <t>GLAUCIA QUEIROZ MORAIS</t>
  </si>
  <si>
    <t>GLAUCIANA MARIA VELOZO DE MELO</t>
  </si>
  <si>
    <t>GLAUCIANA VIEIRA LIMA IZIDIO</t>
  </si>
  <si>
    <t>GLAUCO DESMOULINS DARCE CARDOSO WANDERLEY PRAZERES</t>
  </si>
  <si>
    <t>GLAUCYO PONTUAL RIBEIRO LEITE</t>
  </si>
  <si>
    <t>GLAUDICEA FRANCO FIGUEIROA</t>
  </si>
  <si>
    <t>GLEBER BASTO MACIEL</t>
  </si>
  <si>
    <t>GLEDSTON DE PAULA PRESBITERO</t>
  </si>
  <si>
    <t>GLEICY CRISTHINE MENESES SILVA</t>
  </si>
  <si>
    <t>GLEISIANE XAVIER GOMES</t>
  </si>
  <si>
    <t>GLEYBSON CORREIA DE ALMEIDA</t>
  </si>
  <si>
    <t>GLEYCE DANIELLE DE ARAUJO AMANCIO</t>
  </si>
  <si>
    <t>GLEYDSON CESAR SOARES AZEVEDO PASSOS</t>
  </si>
  <si>
    <t>GLEYDSON JOVENTINO SILVA</t>
  </si>
  <si>
    <t>GLIVSON LEMOS DE SANTANA</t>
  </si>
  <si>
    <t>GONCALO ERNESTO JOSE DE MORAES CAVALCANTI</t>
  </si>
  <si>
    <t>GORETTI KARINE BEZERRA CANTILINO</t>
  </si>
  <si>
    <t>GRACIETE GONCALO DE FRANCA</t>
  </si>
  <si>
    <t>GRACILIANE NOBRE DA CRUZ XIMENES</t>
  </si>
  <si>
    <t>GRAZIELA CAVALCANTE MACHADO DIAS</t>
  </si>
  <si>
    <t>GUEROLINY RUANY UCHOA DIAS</t>
  </si>
  <si>
    <t>GUILHERME COSTA NETO</t>
  </si>
  <si>
    <t>GUILHERME DE AQUINO CABRAL VARELA</t>
  </si>
  <si>
    <t>GUILHERME JOSE ARAGAO DINIZ</t>
  </si>
  <si>
    <t>GUILHERME TORREAO DE SA</t>
  </si>
  <si>
    <t>GUSTAVO ANDRE FALCAO PEIXOTO</t>
  </si>
  <si>
    <t>GUSTAVO ANDRE SILVA LIMA</t>
  </si>
  <si>
    <t>GUSTAVO BARROS COSTA</t>
  </si>
  <si>
    <t>GUSTAVO CESAR PEREIRA DE SANTANA</t>
  </si>
  <si>
    <t>GUSTAVO DE QUEIROZ FELIPE</t>
  </si>
  <si>
    <t>GUSTAVO FARIAS DUARTE</t>
  </si>
  <si>
    <t>GUSTAVO FERREIRA DOS SANTOS</t>
  </si>
  <si>
    <t>GUSTAVO GOMES DA ROCHA</t>
  </si>
  <si>
    <t>GUSTAVO GONCALVES DE TORRES</t>
  </si>
  <si>
    <t>GUSTAVO HENRIQUE LEMOS DE SOUZA</t>
  </si>
  <si>
    <t>GUSTAVO HENRIQUE OLIVEIRA DE ALMEIDA</t>
  </si>
  <si>
    <t>DIRETOR DE PRODUCAO</t>
  </si>
  <si>
    <t>GUSTAVO HENRIQUE VIEIRA DE ANDRADE</t>
  </si>
  <si>
    <t>GUSTAVO JOSE RAMOS DE ARAUJO</t>
  </si>
  <si>
    <t>GUSTAVO KLEBER DOS SANTOS PINTO</t>
  </si>
  <si>
    <t>GUSTAVO ROGERIO DA SILVA BARBOSA</t>
  </si>
  <si>
    <t>GUTEMBERG XAVIER DOS SANTOS GOMES</t>
  </si>
  <si>
    <t>GYSELLE FERREIRA DA SILVA</t>
  </si>
  <si>
    <t>HABACUQUE ROCHA RIBEIRO DE SOUSA</t>
  </si>
  <si>
    <t>HADSON ROSAN DE ALMEIDA FREITAS</t>
  </si>
  <si>
    <t>HAKILLA PRICYLA DE JESUS SOUZA</t>
  </si>
  <si>
    <t>HAROLDO MATIAS DE MELO</t>
  </si>
  <si>
    <t>HAROLDO TORRES GALINDO</t>
  </si>
  <si>
    <t>HEDIENE MARIA DE FARIAS GALINDO</t>
  </si>
  <si>
    <t>HEGLE LACERDA ALVES DA CRUZ</t>
  </si>
  <si>
    <t>HEIDI LACERDA ALVES DA CRUZ</t>
  </si>
  <si>
    <t>HEITOR SILVA DE ALBUQUERQUE</t>
  </si>
  <si>
    <t>HELDER CARAN FERREIRA DOS SANTOS</t>
  </si>
  <si>
    <t>HELDER DANTAS VIEIRA</t>
  </si>
  <si>
    <t>HELEN GOMES FRADE</t>
  </si>
  <si>
    <t>HELENA AZEVEDO</t>
  </si>
  <si>
    <t>HELENA BELO DA SILVA</t>
  </si>
  <si>
    <t>HELENA BEZERRA DE ARAUJO</t>
  </si>
  <si>
    <t>HELENA GABRIELA MENDES BARBOSA ARAUJO</t>
  </si>
  <si>
    <t>HELENA MACHADO SANTOS</t>
  </si>
  <si>
    <t>HELIA CAVALCANTI CORREA TEIXEIRA</t>
  </si>
  <si>
    <t>HELIDA LUCIA BARBOSA TEIXEIRA</t>
  </si>
  <si>
    <t>HELIKA SAMMA BEZERRA</t>
  </si>
  <si>
    <t>HELIO FERNANDES MOREIRA DE BARROS</t>
  </si>
  <si>
    <t>HELIO FRANCISCO DA ROCHA</t>
  </si>
  <si>
    <t>HELIO MORORO VIEIRA DE MELLO</t>
  </si>
  <si>
    <t>HELLEN BEZERRA ALVES BARBOSA</t>
  </si>
  <si>
    <t>HELOISA HENRIQUE DA SILVA</t>
  </si>
  <si>
    <t>HELOISE CRISTINA LEITE CARVALHO</t>
  </si>
  <si>
    <t>HELONEIDA NEVES ROMAO</t>
  </si>
  <si>
    <t>HELTON FELIPE MARCAL DA SILVA</t>
  </si>
  <si>
    <t>HEMMYLE BRITO DE AZEVEDO</t>
  </si>
  <si>
    <t>HENRIQUE ALVES DO MONTE</t>
  </si>
  <si>
    <t>HENRIQUE CAROLINO DE SOUZA FILHO</t>
  </si>
  <si>
    <t>HENRIQUE DE ARRUDA SANTOS</t>
  </si>
  <si>
    <t>HENRIQUE DE MORAIS COUTINHO</t>
  </si>
  <si>
    <t>HENRIQUE JOSE BATISTA JANO</t>
  </si>
  <si>
    <t>HENRIQUE JOSE DE OLIVEIRA LIMA</t>
  </si>
  <si>
    <t>HENRIQUE ROBERTO DA SILVA</t>
  </si>
  <si>
    <t>HENRIQUE RODRIGUES DE VASCONCELOS</t>
  </si>
  <si>
    <t>HENRIQUE SERGIO SANTOS DE LIRA</t>
  </si>
  <si>
    <t>HERALDO CARLOS RODRIGUES</t>
  </si>
  <si>
    <t>HERALDO MAIA E SILVA JUNIOR</t>
  </si>
  <si>
    <t>HERCILEIDE RIBEIRO DA SILVA VERGUEIRO</t>
  </si>
  <si>
    <t>HERDERSON GOMES COUTO</t>
  </si>
  <si>
    <t>HERELES WILSON DE OLIVEIRA</t>
  </si>
  <si>
    <t>HERIVELTO JOSE DA SILVA</t>
  </si>
  <si>
    <t>HERMAN CARLOS MARJAN</t>
  </si>
  <si>
    <t>HERMENEGILDO BERNARDO DA SILVA FILHO</t>
  </si>
  <si>
    <t>HERNANDES GUEDES DE MOURA FILHO</t>
  </si>
  <si>
    <t>HERNANDO DE BARROS SIQUEIRA NETO</t>
  </si>
  <si>
    <t>HIALLY RODRIGUES DE SA</t>
  </si>
  <si>
    <t>HIANNA ARELY MILCA FAGUNDES SILVA</t>
  </si>
  <si>
    <t>HILDA GOMES DE SANTANA</t>
  </si>
  <si>
    <t>HOZANA FRANCISCA DE OLIVEIRA</t>
  </si>
  <si>
    <t>HUGO CISNEIROS DE MENEZES</t>
  </si>
  <si>
    <t>HUGO DE OLIVEIRA NOGUEIRA</t>
  </si>
  <si>
    <t>HUGO DE SOUZA LEMOS</t>
  </si>
  <si>
    <t>HUGO HENRIQUE RODOVALHO DE SOUZA E SILVA</t>
  </si>
  <si>
    <t>HUGO HERACLITO DA SILVA</t>
  </si>
  <si>
    <t>HUGO PESSOA DE LUNA</t>
  </si>
  <si>
    <t>HUGO THOMAS PEREIRA DA SILVA</t>
  </si>
  <si>
    <t>HUGO VALE FRANKLIN DE SOUSA</t>
  </si>
  <si>
    <t>HUMBERTO FILGUEIRA DE MENEZES FILHO</t>
  </si>
  <si>
    <t>HUMBERTO JOSE DE LIMA</t>
  </si>
  <si>
    <t>HUMBERTO SOUTO MAIOR GONDIM</t>
  </si>
  <si>
    <t>IAGO JOSE SANTOS DA SILVA</t>
  </si>
  <si>
    <t>IANARA ALVES DE ALMEIDA</t>
  </si>
  <si>
    <t>IANE CRISTINA CESAR DA SILVA COSTA</t>
  </si>
  <si>
    <t>IANNE DE ALMEIDA BARROS GALINDO</t>
  </si>
  <si>
    <t>IBSON ALVES DE OLIVEIRA</t>
  </si>
  <si>
    <t>ICLEYBSON JOAO DE LIMA</t>
  </si>
  <si>
    <t>IDALACY DE CARVALHO BARRETO</t>
  </si>
  <si>
    <t>IDALINO PEREIRA CALLADO</t>
  </si>
  <si>
    <t>IGOR AFONSO RAMOS ZAIDAN</t>
  </si>
  <si>
    <t>IGOR ANDREAS RODRIGUES BANDIM</t>
  </si>
  <si>
    <t>IGOR CASE DE CARVALHO BARBOSA</t>
  </si>
  <si>
    <t>IGOR FALLE MOREIRA BRANCO GOMES</t>
  </si>
  <si>
    <t>IGOR KRISTIAN CHIANCA VENANCIO</t>
  </si>
  <si>
    <t>IHASMYN DOS SANTOS NUNES</t>
  </si>
  <si>
    <t>ILAINE MARIA DA CONCEICAO DOS SANTOS</t>
  </si>
  <si>
    <t>ILCA PACHECO DA COSTA MOURA</t>
  </si>
  <si>
    <t>ILDEMBERGUE LEITE DE SOUZA</t>
  </si>
  <si>
    <t>ILKA AQUINO DE OLIVEIRA PERUSSO</t>
  </si>
  <si>
    <t>ILMA CRISTINA SILVA DO NASCIMENTO</t>
  </si>
  <si>
    <t>ILMA MARIA DOS SANTOS</t>
  </si>
  <si>
    <t>ILMA MARTA DUARTE DIAS</t>
  </si>
  <si>
    <t>ILZA FERNANDA DE AZEVEDO BARROS</t>
  </si>
  <si>
    <t>INA MARIA DE ALCANTARA</t>
  </si>
  <si>
    <t>INACIO MARTINS DE LIMA FILHO</t>
  </si>
  <si>
    <t>INALDA DE LIMA MATOS</t>
  </si>
  <si>
    <t>INES VIRGINIA ALEIXES DA CUNHA</t>
  </si>
  <si>
    <t>INGRID RIQUE DA ESCOSSIA PEREIRA</t>
  </si>
  <si>
    <t>INGRID VANESSA ALMEIDA DA SILVA</t>
  </si>
  <si>
    <t>IONE CARLA TORRES DA SILVA RAMALHO</t>
  </si>
  <si>
    <t>IONE FERREIRA GUIMARAES</t>
  </si>
  <si>
    <t>IRACEMA ANGELICA DE OLIVEIRA</t>
  </si>
  <si>
    <t>IRAN DE ALBUQUERQUE</t>
  </si>
  <si>
    <t>IRANI COSTA DOS SANTOS</t>
  </si>
  <si>
    <t>IRANY CRISTINA GONCALVES DA SILVA</t>
  </si>
  <si>
    <t>IRDE ALEXANDRE DE OLIVEIRA BARROS</t>
  </si>
  <si>
    <t>IRENALDO PESSOA CANDIDO JUNIOR</t>
  </si>
  <si>
    <t>IRIANE LUSTOSA PIRES ALMEIDA</t>
  </si>
  <si>
    <t>IRIS CALADO DE ALMEIDA COSTA</t>
  </si>
  <si>
    <t>IRIS CRISTINA CARVALHO FERRAZ MEDEIROS DE MOURA</t>
  </si>
  <si>
    <t>IRIS DO SOCORRO BARBOSA</t>
  </si>
  <si>
    <t>IRMGARD MARIA BUHR</t>
  </si>
  <si>
    <t>ISAAC FILIPE DE SOUSA SIMONI</t>
  </si>
  <si>
    <t>ISABEL CRISTINA DE FREITAS BARROS</t>
  </si>
  <si>
    <t>ISABEL DE OLIVEIRA SOARES</t>
  </si>
  <si>
    <t>ISABEL PRICILA FARIA DE ALBUQUERQUE</t>
  </si>
  <si>
    <t>ISABEL VIRGINIA COSTA MOREIRA DA SILVA</t>
  </si>
  <si>
    <t>ISABELA CRISTINA COUTINHO DE ALBUQUERQUE NEIVA COELHO</t>
  </si>
  <si>
    <t>ISABELA NOGUEIRA PIMENTEL</t>
  </si>
  <si>
    <t>ISABELE MARQUES ALVES</t>
  </si>
  <si>
    <t>ISABELLA KARINA DE ANDRADE LUCENA</t>
  </si>
  <si>
    <t>ISABELLA VALOIS PEDROSA PORTO</t>
  </si>
  <si>
    <t>ISADORA SERRANO VITORIANO</t>
  </si>
  <si>
    <t>ISAIAS BARBOSA DA SILVA</t>
  </si>
  <si>
    <t>ISAIAS JOSE FLORENCIO</t>
  </si>
  <si>
    <t>ISANA MARIA DA SILVA RESENDE</t>
  </si>
  <si>
    <t>ISANDRO GILTON DE OLIVEIRA</t>
  </si>
  <si>
    <t>ISAURA LIMA DE SANTANA MELO</t>
  </si>
  <si>
    <t>ISAURA ROMERO PEIXOTO</t>
  </si>
  <si>
    <t>ISIS SURUAGY CORREIA MOURA</t>
  </si>
  <si>
    <t>ISLENE DE ARAUJO BARBOSA</t>
  </si>
  <si>
    <t>ISMAEL GALDINO GONCALVES</t>
  </si>
  <si>
    <t>ISRAEL BRUNO DOS SANTOS DUARTE</t>
  </si>
  <si>
    <t>ISRAEL DA SILVA PEREIRA</t>
  </si>
  <si>
    <t>ISRAEL FRANCISCO BARBOSA</t>
  </si>
  <si>
    <t>ISRAEL GONCALVES DA SILVA</t>
  </si>
  <si>
    <t>ISRAEL RAMOS PEREIRA</t>
  </si>
  <si>
    <t>ISRAEL VIEIRA LAURIA</t>
  </si>
  <si>
    <t>ITACIRA FERREIRA CUNHA</t>
  </si>
  <si>
    <t>ITALO CAVALCANTE DA SILVA SOARES</t>
  </si>
  <si>
    <t>ITALO GREGORIO CARVALHO FERRAZ</t>
  </si>
  <si>
    <t>ITALO LOBO DA COSTA</t>
  </si>
  <si>
    <t>ITALO SILVA MELO</t>
  </si>
  <si>
    <t>ITALO VIDERES DE OLIVEIRA SENA</t>
  </si>
  <si>
    <t>ITAMAR JOSE SILVA COUTO</t>
  </si>
  <si>
    <t>IUJI TANI</t>
  </si>
  <si>
    <t>CENOTECNICO</t>
  </si>
  <si>
    <t>IURI DINIZ SILVA</t>
  </si>
  <si>
    <t>IURY HENRIQUE MONTEIRO MENDONCA</t>
  </si>
  <si>
    <t>IVALDO DANTAS DE FRANCA</t>
  </si>
  <si>
    <t>IVALDO NASCIMENTO DOS SANTOS</t>
  </si>
  <si>
    <t>IVAN BARRETO DE SOUZA</t>
  </si>
  <si>
    <t>IVAN SANTIAGO DA SILVA</t>
  </si>
  <si>
    <t>IVANA ARRAIS DE LAVOR NAVARRO XAVIER</t>
  </si>
  <si>
    <t>IVANCY DA SILVA RAMOS DE OLIVEIRA</t>
  </si>
  <si>
    <t>IVANDETE MARIA SOARES</t>
  </si>
  <si>
    <t>IVANEIDE CRISTINA COCRI DA COSTA</t>
  </si>
  <si>
    <t>IVANEIDE MARIA RODRIGUES DA SILVA</t>
  </si>
  <si>
    <t>IVANICE DOS SANTOS SOUZA</t>
  </si>
  <si>
    <t>IVANILDE ALVES DE OLIVEIRA</t>
  </si>
  <si>
    <t>IVANILDO ALVES DE LIMA JUNIOR</t>
  </si>
  <si>
    <t>IVANILDO BARBOSA DA SILVA</t>
  </si>
  <si>
    <t>IVANILDO BEZERRA DE SOUZA</t>
  </si>
  <si>
    <t>IVANILDO FERREIRA DA SILVA</t>
  </si>
  <si>
    <t>IVANILDO VICENTE SANTANA</t>
  </si>
  <si>
    <t>IVANILSON IBSEN BELLO PEIXOTO</t>
  </si>
  <si>
    <t>IVANILSON JOSELMO DA SILVA</t>
  </si>
  <si>
    <t>IVANIRE FERNANDES PEREIRA DA ROCHA</t>
  </si>
  <si>
    <t>IVANISE FRANCA GUIMARAES</t>
  </si>
  <si>
    <t>IVANISE LACERDA FERREIRA</t>
  </si>
  <si>
    <t>IVANIZE MARIA SILVA DE SOUZA</t>
  </si>
  <si>
    <t>IVO ALVES DE FREITAS</t>
  </si>
  <si>
    <t>IVONEIDE RIBEIRO COSTA</t>
  </si>
  <si>
    <t>IVONETE DE OLIVEIRA CORREIA DE QUEIROZ</t>
  </si>
  <si>
    <t>IVONETE MARIA RODRIGUES MONTEIRO</t>
  </si>
  <si>
    <t>IVONETE MELO DE LIRA</t>
  </si>
  <si>
    <t>IVONETE TOMAZ DE AQUINO</t>
  </si>
  <si>
    <t>IVSON MARIO DE SIQUEIRA LEITE</t>
  </si>
  <si>
    <t>TORNEIRO MECANICO</t>
  </si>
  <si>
    <t>IVSON MARIO SIQUEIRA LEITE JUNIOR</t>
  </si>
  <si>
    <t>IVYS ANTONIO JUVINO DA SILVA</t>
  </si>
  <si>
    <t>IZABELA MEDEIROS DE LIMA BEZERRA</t>
  </si>
  <si>
    <t>IZABELLE LIMA CABRAL</t>
  </si>
  <si>
    <t>IZABELLY MIRNA DA SILVA PAIXAO</t>
  </si>
  <si>
    <t>IZAIAS ALEIXO DE SOUZA</t>
  </si>
  <si>
    <t>IZAIAS MORAES MACHADO</t>
  </si>
  <si>
    <t>IZALMIR PEDRO DA SILVA</t>
  </si>
  <si>
    <t>IZOLDA MARIA FERNANDES DE MOURA</t>
  </si>
  <si>
    <t>JACIA MARIA ALBUQUERQUE DOS SANTOS</t>
  </si>
  <si>
    <t>JACIANE FREIRE SANTANA</t>
  </si>
  <si>
    <t>JACIARA FERREIRA ANTUNES CORREA</t>
  </si>
  <si>
    <t>JACICLEIDE MARIA DOS SANTOS</t>
  </si>
  <si>
    <t>JACIENE DUARTE DA SILVA SOUZA</t>
  </si>
  <si>
    <t>JACILETE CABRAL DE ALMEIDA</t>
  </si>
  <si>
    <t>JACINTO FILIPE SILVA REIS</t>
  </si>
  <si>
    <t>JACKELINE DOS SANTOS COSTA FERREIRA</t>
  </si>
  <si>
    <t>JACKELINE EWEN APOLINARIO LIRA</t>
  </si>
  <si>
    <t>JACKELINE MARTINS DA SILVA PAULA</t>
  </si>
  <si>
    <t>JACKELYNE FAIERSTEIN CARNEIRO</t>
  </si>
  <si>
    <t>JACKSON QUINTELA CARVALHO</t>
  </si>
  <si>
    <t>JACOB MEDEIROS FERREIRA DE FARIAS</t>
  </si>
  <si>
    <t>JACONIAS FRAZAO DE OLIVEIRA</t>
  </si>
  <si>
    <t>JACQUELINE AUGUSTA DO NASCIMENTO OLIVEIRA</t>
  </si>
  <si>
    <t>JACQUELINE DE MELO BARCELAR</t>
  </si>
  <si>
    <t>JACQUELINE LIMA DA COSTA</t>
  </si>
  <si>
    <t>JACQUELINE MONTEIRO MARTINS</t>
  </si>
  <si>
    <t>JACQUELINE NUNES CAVALCANTE</t>
  </si>
  <si>
    <t>JACQUELINE PEREIRA DA SILVA</t>
  </si>
  <si>
    <t>JACQUELINE VANESSA ALBUQUERQUE GRANJA ROCHA</t>
  </si>
  <si>
    <t>JACSON PEREIRA DA SILVA</t>
  </si>
  <si>
    <t>JACY CAVALCANTE DE OLIVEIRA</t>
  </si>
  <si>
    <t>JACYRA JAYANNA DE ARAUJO ALVES</t>
  </si>
  <si>
    <t>JADILSON DE ASSIS BEZERRA</t>
  </si>
  <si>
    <t>JADILSON MIGUEL DA SILVA</t>
  </si>
  <si>
    <t>JAEL DE SOUZA LIMA PINHEIRO</t>
  </si>
  <si>
    <t>JAELCIO BRAZ DOS SANTOS</t>
  </si>
  <si>
    <t>JAELSON DA SILVA SOUZA</t>
  </si>
  <si>
    <t>JAIDETE CANDIDA DA SILVA</t>
  </si>
  <si>
    <t>JAILDE PINHEIRO BARRETO</t>
  </si>
  <si>
    <t>JAILSON OLIMPIO DA COSTA LIMA</t>
  </si>
  <si>
    <t>JAILSON PORTELA GOMES</t>
  </si>
  <si>
    <t>JAILSON QUEIROZ PEIXOTO</t>
  </si>
  <si>
    <t>JAIR GONCALVES DA SILVA</t>
  </si>
  <si>
    <t>JAIRO HONORIO DE SOUZA</t>
  </si>
  <si>
    <t>JAIRO TIBURTINO DOS SANTOS</t>
  </si>
  <si>
    <t>JALDECIR FERREIRA DE MENDONCA</t>
  </si>
  <si>
    <t>JAMERSON COELHO DA SILVA</t>
  </si>
  <si>
    <t>JAMERSON HENRIQUE FREITAS DA SILVA</t>
  </si>
  <si>
    <t>JAMINE BRUNO DE OLIVEIRA</t>
  </si>
  <si>
    <t>JANA MESSIAS SANDES</t>
  </si>
  <si>
    <t>JANAINA ANDRE CIRINO</t>
  </si>
  <si>
    <t>JANAINA ANICETO FONSECA DA SILVA</t>
  </si>
  <si>
    <t>JANAINA CAETANO DOS SANTOS</t>
  </si>
  <si>
    <t>JANAINA DE OLIVEIRA SILVA</t>
  </si>
  <si>
    <t>JANAINA MARIA SILVA VIEIRA</t>
  </si>
  <si>
    <t>JANAINA RAIMUNDA DE LIMA</t>
  </si>
  <si>
    <t>JANAINA VANESSA LAURINDO AFONSO DE LIMA</t>
  </si>
  <si>
    <t>JANAIRA DA SILVA NASCIMENTO E ALMEIDA LIMA</t>
  </si>
  <si>
    <t>JANE EPITACIO DA SILVA</t>
  </si>
  <si>
    <t>JANECREIDE BARBOSA RODRIGUES</t>
  </si>
  <si>
    <t>JANEIDE LOPES DOS SANTOS CARDOSO</t>
  </si>
  <si>
    <t>JANEIDE MARIA DA SILVA FERREIRA</t>
  </si>
  <si>
    <t>JANEIDE MARIA SANTOS TUPINAMBA</t>
  </si>
  <si>
    <t>JANES RIBEIRO DA CUNHA MOURA</t>
  </si>
  <si>
    <t>JANETE ARRUDA ARAUJO</t>
  </si>
  <si>
    <t>JANETE BATISTA FERREIRA</t>
  </si>
  <si>
    <t>JANETE MARIA DA CRUZ SILVA</t>
  </si>
  <si>
    <t>JANILSON COSTA MENEZES</t>
  </si>
  <si>
    <t>JANINE CHAVES COSTA</t>
  </si>
  <si>
    <t>JANINI DE CASSIA COUTINHO DE AZEVEDO</t>
  </si>
  <si>
    <t>JANIO BARTOLOMEU DOS SANTOS</t>
  </si>
  <si>
    <t>JANIO PRADO DE CARVALHO</t>
  </si>
  <si>
    <t>JANNANE AVELINO DA SILVA</t>
  </si>
  <si>
    <t>JANSEN DODO DA SILVA CAMPOS</t>
  </si>
  <si>
    <t>JAQUELINE COSTA DA SILVA LIMA</t>
  </si>
  <si>
    <t>JAQUELINE OLIVEIRA DA SILVA</t>
  </si>
  <si>
    <t>JAQUELINE SANTOS DO NASCIMENTO BURGOS</t>
  </si>
  <si>
    <t>JARDICLEBSON JOSE DE CARVALHO</t>
  </si>
  <si>
    <t>JATINIEL DAVID DE CASTRO</t>
  </si>
  <si>
    <t>JAYME MARQUES DOS SANTOS NETO</t>
  </si>
  <si>
    <t>JAYSE DA SILVA GOMES</t>
  </si>
  <si>
    <t>JEAN FABIO LOPES</t>
  </si>
  <si>
    <t>JEANNE CRISTINA MOURA DE ALBUQUERQUE</t>
  </si>
  <si>
    <t>JEANNE GONCALVES LIMA</t>
  </si>
  <si>
    <t>JECICLEIDE LUCKWU MARQUES</t>
  </si>
  <si>
    <t>JECKSON DE ANDRADE SILVA</t>
  </si>
  <si>
    <t>JEDIENE GALDINO GONCALVES</t>
  </si>
  <si>
    <t>JEFERSON ALMEIDA DE ARAUJO</t>
  </si>
  <si>
    <t>JEFFERSON CORREIA DE SOUZA</t>
  </si>
  <si>
    <t>JEFFERSON EDUARDO VICENTE FERREIRA</t>
  </si>
  <si>
    <t>JEFFERSON JOSE DE SOUSA</t>
  </si>
  <si>
    <t>JEFFERSON LUIZ ALVES NAZARENO</t>
  </si>
  <si>
    <t>JEFFERSON PEDRO DOS SANTOS SILVA</t>
  </si>
  <si>
    <t>JEFFERSON RIBEIRO GRANJA BELO</t>
  </si>
  <si>
    <t>JEIMS DUARTE DOS SANTOS</t>
  </si>
  <si>
    <t>JENIFER RODRIGUES DE OLIVEIRA</t>
  </si>
  <si>
    <t>JENNIFER GUEDES DE LIRA SANTOS</t>
  </si>
  <si>
    <t>JENNYFFER MAYARA LIMA DA SILVA</t>
  </si>
  <si>
    <t>JERFFERSON MEDEIROS DE ALMEIDA</t>
  </si>
  <si>
    <t>JERLUCE ALVARES FERRAZ</t>
  </si>
  <si>
    <t>JERONIMO FAUSTINO DO REGO FILHO</t>
  </si>
  <si>
    <t>JESSE JACKSON SENA DA SILVA</t>
  </si>
  <si>
    <t>JESSICA ALBUQUERQUE DO NASCIMENTO</t>
  </si>
  <si>
    <t>JESSICA BEZERRA DE MELO</t>
  </si>
  <si>
    <t>JESSICA FRANCIELE SAMPAIO DE MENEZES</t>
  </si>
  <si>
    <t>JESSICA LARISSA PORTO DE MELO</t>
  </si>
  <si>
    <t>JESSICA MOTA TENORIO DE ALBUQUERQUE</t>
  </si>
  <si>
    <t>JESSICA PEREIRA DE OLIVEIRA</t>
  </si>
  <si>
    <t>JESSICA TEMOTEO DA CRUZ</t>
  </si>
  <si>
    <t>JESSICA THAIS NUNES DOS SANTOS</t>
  </si>
  <si>
    <t>JEZIEL GREGORIO DA SILVA</t>
  </si>
  <si>
    <t>JIZANY TAVARES CLEMENTE PAES</t>
  </si>
  <si>
    <t>JOAB FELIX E SILVA</t>
  </si>
  <si>
    <t>JOACIL CARLOS DA SILVA JUNIOR</t>
  </si>
  <si>
    <t>JOANA AMORIM CALLADO</t>
  </si>
  <si>
    <t>JOANA D ARC SOUSA PASSOS DA SILVA</t>
  </si>
  <si>
    <t>JOANA GREICY NASCIMENTO DOS SANTOS</t>
  </si>
  <si>
    <t>JOANNA DE CARVALHO PEREIRA</t>
  </si>
  <si>
    <t>JOANNA JARDIM CORREIA DE ARAUJO</t>
  </si>
  <si>
    <t>JOAO ADOLFO LIMA COSTA</t>
  </si>
  <si>
    <t>JOAO ALBERTO ALVES DA SILVA</t>
  </si>
  <si>
    <t>JOAO ANDRE DOS SANTOS NETO</t>
  </si>
  <si>
    <t>JOAO BAPTISTA DA SILVA NETO</t>
  </si>
  <si>
    <t>JOAO BARTOLOMEU CAVALCANTI SANTOS</t>
  </si>
  <si>
    <t>JOAO BATISTA CAVALCANTI DA SILVA</t>
  </si>
  <si>
    <t>JOAO BATISTA DE OLIVEIRA JUNIOR</t>
  </si>
  <si>
    <t>JOAO BOSCO LEITE DE BARROS</t>
  </si>
  <si>
    <t>JOAO CARLOS BEZERRA VELOSO</t>
  </si>
  <si>
    <t>JOAO CLEBER BEZERRA LIBORIO CORREIA</t>
  </si>
  <si>
    <t>JOAO CUNHA DE AZEVEDO</t>
  </si>
  <si>
    <t>JOAO DE DEUS VIEIRA DA COSTA</t>
  </si>
  <si>
    <t>JOAO DE SOUZA DIONISIO</t>
  </si>
  <si>
    <t>JOAO EUDES MIQUEIAS MACIEL TORRES</t>
  </si>
  <si>
    <t>JOAO EVERALDO DE ARAUJO</t>
  </si>
  <si>
    <t>JOAO FLAVIO CORREIA E SILVA</t>
  </si>
  <si>
    <t>JOAO FRANCISCO DA SILVA FILHO</t>
  </si>
  <si>
    <t>JOAO FRANCISCO DE MELO NETO</t>
  </si>
  <si>
    <t>JOAO FRANCISCO DE PAULA FILHO</t>
  </si>
  <si>
    <t>JOAO GABRIEL TEIXEIRA DE FIGUEIREDO</t>
  </si>
  <si>
    <t>JOAO GOMES BRAGA</t>
  </si>
  <si>
    <t>JOAO GUILHERME ARRUDA DE MELO</t>
  </si>
  <si>
    <t>JOAO JERONIMO DOS SANTOS</t>
  </si>
  <si>
    <t>JOAO JOEL JOVINO DE PAULA</t>
  </si>
  <si>
    <t>OPERADOR DE CALDEIRA</t>
  </si>
  <si>
    <t>JOAO LOPES DE FREITAS</t>
  </si>
  <si>
    <t>JOAO LUCAS DA SILVA</t>
  </si>
  <si>
    <t>JOAO LUIZ BEZERRA DA SILVA</t>
  </si>
  <si>
    <t>JOAO LUIZ DA HORA LIRA</t>
  </si>
  <si>
    <t>JOAO LUIZ DA SILVA FILHO</t>
  </si>
  <si>
    <t>JOAO LUIZ MENDES ROMAO</t>
  </si>
  <si>
    <t>JOAO MANOEL ALVES</t>
  </si>
  <si>
    <t>JOAO MARIA CAZUZA DA ROCHA</t>
  </si>
  <si>
    <t>JOAO NUNES DA SILVA NETO</t>
  </si>
  <si>
    <t>JOAO PAULO CHAVES DA SILVA</t>
  </si>
  <si>
    <t>JOAO PAULO LOPES DE ALMEIDA AMAZONAS</t>
  </si>
  <si>
    <t>JOAO PAULO OLIVEIRA DA SILVA</t>
  </si>
  <si>
    <t>JOAO PEDRO SILVA DE ALBUQUERQUE</t>
  </si>
  <si>
    <t>JOAO QUEIROZ DE SOUZA FILHO</t>
  </si>
  <si>
    <t>JOAO RAFAEL CARNEIRO TAVARES</t>
  </si>
  <si>
    <t>JOAO SOARES BRITO DA LUZ</t>
  </si>
  <si>
    <t>JOAO YAPONAN LEITE DE BARROS</t>
  </si>
  <si>
    <t>JOAQUIM DE OLIVEIRA BORBA JUNIOR</t>
  </si>
  <si>
    <t>JOAQUIM RAIMUNDO ALVES DE CARVALHO</t>
  </si>
  <si>
    <t>TECNICO NIVEL SUPERIOR</t>
  </si>
  <si>
    <t>JOAQUIM TEODORO ROMAO DE OLIVEIRA</t>
  </si>
  <si>
    <t>JOCIEL MENDES DE FRANCA JUNIOR</t>
  </si>
  <si>
    <t>JOCILENE MARIA SOUZA DECA DA SILVA</t>
  </si>
  <si>
    <t>JOEFFERSON BATISTA LEITE</t>
  </si>
  <si>
    <t>JOEL BRUNO SALES</t>
  </si>
  <si>
    <t>JOEL EUGENIO DO NASCIMENTO</t>
  </si>
  <si>
    <t>JOEL FONSECA RODRIGUES DE FIGUEIREDO</t>
  </si>
  <si>
    <t>JOEL GOMES PEREIRA</t>
  </si>
  <si>
    <t>JOEL HERMENEGILDO LOPES</t>
  </si>
  <si>
    <t>JOELMA ALVES DE MEDEIROS</t>
  </si>
  <si>
    <t>SUPERIOR INCOMPLETO</t>
  </si>
  <si>
    <t>JOELMA CRISTINA LOPES DA SILVA</t>
  </si>
  <si>
    <t>JOENE MARIA CRESPO COSTA</t>
  </si>
  <si>
    <t>JOESIL GOMES VERCOSA</t>
  </si>
  <si>
    <t>AUXILIAR DE FARMACIA</t>
  </si>
  <si>
    <t>JOHANA DE ANGELIS CAVALCANTI DE MORAIS</t>
  </si>
  <si>
    <t>JOHN EWERTON DOS SANTOS PAIVA</t>
  </si>
  <si>
    <t>JOICE LUIZA ALVES CANDIDO</t>
  </si>
  <si>
    <t>JOICY BARBALHO PIRES PENHA</t>
  </si>
  <si>
    <t>JOKTAN ALVES DA SILVA JUNIOR</t>
  </si>
  <si>
    <t>JONAS CABRAL DE BARROS JUNIOR</t>
  </si>
  <si>
    <t>JONAS DA SILVA FERREIRA</t>
  </si>
  <si>
    <t>JONAS LUCAS VIEIRA DA SILVA</t>
  </si>
  <si>
    <t>JONAS LUIZ DOS SANTOS</t>
  </si>
  <si>
    <t>JONAS SANTIAGO ROCHA</t>
  </si>
  <si>
    <t>JONATAS DA SILVA BEZERRA</t>
  </si>
  <si>
    <t>JONATAS FELIX DA SILVA</t>
  </si>
  <si>
    <t>JONATAS NASCIMENTO DA SILVA</t>
  </si>
  <si>
    <t>JONATHAN DE QUEIROZ GAMA</t>
  </si>
  <si>
    <t>JONATHAN FELIX DE CARVALHO</t>
  </si>
  <si>
    <t>JONATHAN JUSTINO APOS CASSIMIRO</t>
  </si>
  <si>
    <t>JONECLEIA MARIA DA SILVA NASCIMENTO</t>
  </si>
  <si>
    <t>JORDANA SOARES DE LIRA</t>
  </si>
  <si>
    <t>JORGE CABRAL MONTEIRO DE AZEVEDO DE SOUZA MENDES</t>
  </si>
  <si>
    <t>JORGE CARLOS DA SILVA</t>
  </si>
  <si>
    <t>JORGE CLAUDINO DA SILVA</t>
  </si>
  <si>
    <t>JORGE DE OLIVEIRA GOMES</t>
  </si>
  <si>
    <t>JORGE DENYS SANTOS JARA</t>
  </si>
  <si>
    <t>JORGE DOMINGOS DA SILVA</t>
  </si>
  <si>
    <t>JORGE HERACLITO DA SILVA</t>
  </si>
  <si>
    <t>JORGE JOSE GONCALVES TORRES</t>
  </si>
  <si>
    <t>JORGE LUIS DOS SANTOS</t>
  </si>
  <si>
    <t>JORGE LUIS LIRA DA SILVA</t>
  </si>
  <si>
    <t>JORGE LUIZ BARBOSA TELES DE MENEZES</t>
  </si>
  <si>
    <t>JORGE LUIZ DE ALBUQUERQUE BARROS</t>
  </si>
  <si>
    <t>JORGE MARIO DA SILVA</t>
  </si>
  <si>
    <t>JORGE OLIMPIO DO NASCIMENTO</t>
  </si>
  <si>
    <t>JORGE QUARESMA DOS SANTOS</t>
  </si>
  <si>
    <t>JORGE RICARDO DO NASCIMENTO</t>
  </si>
  <si>
    <t>JORGE ROBERTO SANTIAGO DE OLIVEIRA</t>
  </si>
  <si>
    <t>JORGE RODRIGO DA SILVA OLIVEIRA</t>
  </si>
  <si>
    <t>JOSE ALBERTO LIMA DA ROCHA</t>
  </si>
  <si>
    <t>JOSE ALEXANDRE ALVES FIGUEIROA</t>
  </si>
  <si>
    <t>JOSE ALEXANDRE CAVALCANTE JUNIOR</t>
  </si>
  <si>
    <t>JOSE ALEXANDRE GOMES DA SILVA</t>
  </si>
  <si>
    <t>JOSE ALEXANDRE OLIVEIRA DA SILVA</t>
  </si>
  <si>
    <t>AUXILIAR DE ARTES GRAFICAS</t>
  </si>
  <si>
    <t>JOSE ALEXSANDRO DA SILVA</t>
  </si>
  <si>
    <t>JOSE ANDRE DE LIMA FILHO</t>
  </si>
  <si>
    <t>JOSE ANTONIO DA COSTA</t>
  </si>
  <si>
    <t>JOSE ANTONIO DA SILVA JUNIOR</t>
  </si>
  <si>
    <t>JOSE ANTONIO DE SOUZA FILHO</t>
  </si>
  <si>
    <t>JOSE ANTONIO DE SOUZA JUNIOR</t>
  </si>
  <si>
    <t>JOSE BATISTA NEGRAO NETO</t>
  </si>
  <si>
    <t>JOSE BERNARDINO DA SILVA IRMAO</t>
  </si>
  <si>
    <t>JOSE CARLOS ALVES OLIVEIRA</t>
  </si>
  <si>
    <t>TECNICO EM PROTESE DENTARIA</t>
  </si>
  <si>
    <t>JOSE CARLOS CAVALCANTI LEITE</t>
  </si>
  <si>
    <t>JOSE CARLOS DA SILVA</t>
  </si>
  <si>
    <t>JOSE CARLOS DE FRANCA FILHO</t>
  </si>
  <si>
    <t>JOSE CARLOS DE LUCENA FERREIRA</t>
  </si>
  <si>
    <t>JOSE CARLOS DOS SANTOS</t>
  </si>
  <si>
    <t>JOSE CARLOS GOMES DA SILVA</t>
  </si>
  <si>
    <t>JOSE CARLOS MONTEIRO E SILVA</t>
  </si>
  <si>
    <t>JOSE CARLOS PEREIRA LIRA</t>
  </si>
  <si>
    <t>JOSE CARLOS PINHEIRO DA SILVA</t>
  </si>
  <si>
    <t>JOSE CARLOS SIMAO</t>
  </si>
  <si>
    <t>JOSE CARLOS VERAS DE SIQUEIRA</t>
  </si>
  <si>
    <t>JOSE CARNEIRO DE LIMA</t>
  </si>
  <si>
    <t>JOSE DARIO DA SILVA</t>
  </si>
  <si>
    <t>JOSE DE ARIMATEA ROCHA FILHO</t>
  </si>
  <si>
    <t>JOSE DE BARROS LICIO DOS SANTOS</t>
  </si>
  <si>
    <t>JOSE DIOGENES RODRIGUES ACCIOLY</t>
  </si>
  <si>
    <t>JOSE EDEVANILSON DE BARROS GUEIROS</t>
  </si>
  <si>
    <t>JOSE EDSON DA SILVA</t>
  </si>
  <si>
    <t>JOSE EDSON PEREIRA DA SILVA</t>
  </si>
  <si>
    <t>JOSE EDSON PEREIRA DE BRITO</t>
  </si>
  <si>
    <t>JOSE EID ALLISSON COSTA GALVAO</t>
  </si>
  <si>
    <t>JOSE ESTEVAO FRANCISCO FILHO</t>
  </si>
  <si>
    <t>JOSE EVERALDO CHAVES DE BARROS JUNIOR</t>
  </si>
  <si>
    <t>JOSE FERNANDO BATISTA DOS SANTOS JUNIOR</t>
  </si>
  <si>
    <t>JOSE FERNANDO SILVA MARQUES</t>
  </si>
  <si>
    <t>JOSE FERREIRA DE LIMA</t>
  </si>
  <si>
    <t>JOSE FIDELIS DA SILVA FILHO</t>
  </si>
  <si>
    <t>JOSE FLORIANO BARBOSA FILHO</t>
  </si>
  <si>
    <t>JOSE FRANCISCO DE ALMEIDA NETO</t>
  </si>
  <si>
    <t>JOSE FRANCISCO RODRIGUES DE ALMEIDA</t>
  </si>
  <si>
    <t>JOSE GERALDO ANDRADE PEREIRA</t>
  </si>
  <si>
    <t>JOSE GERALDO DA SILVA</t>
  </si>
  <si>
    <t>JOSE GILBERTO DE ALBUQUERQUE SANTOS</t>
  </si>
  <si>
    <t>JOSE GILSON DE SOUZA</t>
  </si>
  <si>
    <t>JOSE GOMES DA SILVA FILHO</t>
  </si>
  <si>
    <t>MONTADOR-SOLDADOR</t>
  </si>
  <si>
    <t>JOSE GUILHERME ALLEN LIMA</t>
  </si>
  <si>
    <t>JOSE HENRIQUE SILVA MOURA</t>
  </si>
  <si>
    <t>JOSE IRANILDO BARBOSA SALES DA SILVA</t>
  </si>
  <si>
    <t>JOSE IVANILDO DE ALMEIDA JUNIOR</t>
  </si>
  <si>
    <t>JOSE IVANILDO LOPES DE SOUZA</t>
  </si>
  <si>
    <t>JOSE JAIRO VIANA DE SOUSA</t>
  </si>
  <si>
    <t>JOSE JANIO ALVES DOS SANTOS</t>
  </si>
  <si>
    <t>JOSE JEOVA GONZAGA BORGES</t>
  </si>
  <si>
    <t>JOSE JERONIMO COSTA JUNIOR</t>
  </si>
  <si>
    <t>JOSE JOAO DE LIMA</t>
  </si>
  <si>
    <t>JOSE JOAQUIM ALVES DA SILVA</t>
  </si>
  <si>
    <t>JOSE JUCIMARIO DA SILVA</t>
  </si>
  <si>
    <t>PEDREIRO</t>
  </si>
  <si>
    <t>JOSE LAERCIO DE SANTANA</t>
  </si>
  <si>
    <t>JOSE LAMARTINE DA SILVA</t>
  </si>
  <si>
    <t>JOSE LEONARDO DOS SANTOS</t>
  </si>
  <si>
    <t>JOSE LINS DE ARAUJO JUNIOR</t>
  </si>
  <si>
    <t>JOSE LINS TELES JUNIOR</t>
  </si>
  <si>
    <t>JOSE LOURENCO DE FREITAS NETO</t>
  </si>
  <si>
    <t>JOSE LUIZ DE MIRANDA COELHO INOJOSA</t>
  </si>
  <si>
    <t>JOSE LUIZ SANTOS DA COSTA</t>
  </si>
  <si>
    <t>JOSE LUZINALDO DA SILVA</t>
  </si>
  <si>
    <t>JOSE MACIEL DE SOUZA CUNHA</t>
  </si>
  <si>
    <t>JOSE MANOEL BORGES DE ALMEIDA</t>
  </si>
  <si>
    <t>JOSE MANOEL FILHO</t>
  </si>
  <si>
    <t>JOSE MARCELO LOPES VANDERLEY</t>
  </si>
  <si>
    <t>JOSE MARCUS CORREA MARINHO JUNIOR</t>
  </si>
  <si>
    <t>JOSE MARIA DA ROCHA CARVALHO JUNIOR</t>
  </si>
  <si>
    <t>JOSE MATIAS DE LIMA JUNIOR</t>
  </si>
  <si>
    <t>JOSE MAURICIO DE CARVALHO PAES DE ANDRADE</t>
  </si>
  <si>
    <t>JOSE MILTON DO NASCIMENTO</t>
  </si>
  <si>
    <t>JOSE MIRON DE OLIVEIRA</t>
  </si>
  <si>
    <t>JOSE MOREIRA DE OLIVEIRA</t>
  </si>
  <si>
    <t>JOSE NILDO DE LIRA</t>
  </si>
  <si>
    <t>JOSE ORLANDO SOUSA DA SILVA</t>
  </si>
  <si>
    <t>JOSE OSVALDO DA SILVA FILHO</t>
  </si>
  <si>
    <t>JOSE OTAVIO CORDEIRO</t>
  </si>
  <si>
    <t>JOSE PAES XAVIER JUNIOR</t>
  </si>
  <si>
    <t>JOSE PAULO GONCALVES DA SILVA</t>
  </si>
  <si>
    <t>JOSE PEDRO DA SILVA FILHO</t>
  </si>
  <si>
    <t>JOSE PEDRO DE BARROS</t>
  </si>
  <si>
    <t>JOSE PEDRO NETO</t>
  </si>
  <si>
    <t>JOSE RAFAEL MONTEIRO PESSOA</t>
  </si>
  <si>
    <t>JOSE RAIMUNDO DA SILVA</t>
  </si>
  <si>
    <t>JOSE RENATO E MELO FIGUEIROA</t>
  </si>
  <si>
    <t>JOSE RIBEIRO DONATO</t>
  </si>
  <si>
    <t>JOSE RICARDO DOMINGOS MONTEIRO</t>
  </si>
  <si>
    <t>JOSE ROBERTO ANDRADE ROCHA</t>
  </si>
  <si>
    <t>JOSE ROBERTO CARDOSO DE LIMA</t>
  </si>
  <si>
    <t>JOSE ROBERTO DA SILVA</t>
  </si>
  <si>
    <t>JOSE ROBERTO DO NASCIMENTO</t>
  </si>
  <si>
    <t>JOSE ROBERTO FERREIRA DE LIMA</t>
  </si>
  <si>
    <t>JOSE ROBERTO OLIVEIRA DA SILVA</t>
  </si>
  <si>
    <t>JOSE ROBERTO PEREIRA DE LIRA</t>
  </si>
  <si>
    <t>JOSE ROBERTO PIMENTEL DE ALBUQUERQUE</t>
  </si>
  <si>
    <t>JOSE ROBERTO ROCHA DA SILVA</t>
  </si>
  <si>
    <t>JOSE ROCHA BRAZ</t>
  </si>
  <si>
    <t>JOSE ROGERIO SILVA DE HOLANDA</t>
  </si>
  <si>
    <t>JOSE RONALDO DE OLIVEIRA</t>
  </si>
  <si>
    <t>JOSE SANTANA DE OLIVEIRA</t>
  </si>
  <si>
    <t>JOSE SEVERINO DA SILVA</t>
  </si>
  <si>
    <t>JOSE SEVERINO DOS SANTOS</t>
  </si>
  <si>
    <t>JOSE SEVERINO LOURENCO FILHO</t>
  </si>
  <si>
    <t>JOSE TORRES NETO</t>
  </si>
  <si>
    <t>JOSE URBANO DA SILVA</t>
  </si>
  <si>
    <t>JOSE VICENTE DA SILVA</t>
  </si>
  <si>
    <t>JOSE VICTOR PEREIRA DE SOUZA</t>
  </si>
  <si>
    <t>JOSE WILSON CAVALCANTE DE MELO</t>
  </si>
  <si>
    <t>JOSEANE JOAQUIM DE SANTANA</t>
  </si>
  <si>
    <t>JOSEANE SEVERINA DA PAIXAO</t>
  </si>
  <si>
    <t>JOSEFA HENRIQUE DE OLIVEIRA</t>
  </si>
  <si>
    <t>JOSEFA MARIA OLIVEIRA XAVIER</t>
  </si>
  <si>
    <t>JOSEFA PESSOA DOS SANTOS DE DEUS</t>
  </si>
  <si>
    <t>JOSEFA REGINA DE SOUZA</t>
  </si>
  <si>
    <t>JOSEILDO LUIZ DOS SANTOS</t>
  </si>
  <si>
    <t>JOSELENE MARTINS DA SILVA</t>
  </si>
  <si>
    <t>JOSELIA CANDIDA MONTEIRO</t>
  </si>
  <si>
    <t>JOSELITO CAVALCANTI DE SANTANA</t>
  </si>
  <si>
    <t>JOSELITO VITORINO DA SILVA</t>
  </si>
  <si>
    <t>JOSELLY DE BARROS GONCALVES</t>
  </si>
  <si>
    <t>JOSELMA LEITE GONCALVES</t>
  </si>
  <si>
    <t>JOSEMA AUGUSTO DE OLIVEIRA</t>
  </si>
  <si>
    <t>JOSENILDO FERREIRA DE SOUZA</t>
  </si>
  <si>
    <t>TECNICO EM CINEMATOGRAFIA</t>
  </si>
  <si>
    <t>JOSEVALDO HORACIO LINS</t>
  </si>
  <si>
    <t>JOSIANE DE ARAUJO AMARAL</t>
  </si>
  <si>
    <t>JOSIANE RICARTE DE ANDRADE</t>
  </si>
  <si>
    <t>JOSIAS ALCINO RAMOS JUNIOR</t>
  </si>
  <si>
    <t>JOSIAS BANDEIRA MATOS</t>
  </si>
  <si>
    <t>JOSIAS FERREIRA DA SILVA</t>
  </si>
  <si>
    <t>JOSIAS MACHADO DA SILVA JUNIOR</t>
  </si>
  <si>
    <t>JOSILANE BELARMINO DA SILVA</t>
  </si>
  <si>
    <t>JOSILEIDE ALEIXO DE ALMEIDA</t>
  </si>
  <si>
    <t>JOSILENE CABRAL COUTINHO SUASSUNA</t>
  </si>
  <si>
    <t>JOSIMAR LUIS PEREIRA DE LIMA</t>
  </si>
  <si>
    <t>JOSINA VALDEVINA PEREIRA DE ALMEIDA</t>
  </si>
  <si>
    <t>JOSINALDA EDINEUZA DA SILVA</t>
  </si>
  <si>
    <t>JOSINALDO JOSE DE ARAUJO JUNIOR</t>
  </si>
  <si>
    <t>JOSMAR SOARES DE BRITO</t>
  </si>
  <si>
    <t>JOTIMAR ROLIM TEODOSIO</t>
  </si>
  <si>
    <t>JOULDES MATOS DUARTE</t>
  </si>
  <si>
    <t>JOZAIAS FERREIRA DOS SANTOS</t>
  </si>
  <si>
    <t>JUAREZ BRUNO BRISSANTT FILHO</t>
  </si>
  <si>
    <t>JUAREZ SEVERINO DA SILVA JUNIOR</t>
  </si>
  <si>
    <t>JUAREZ SOARES DA SILVA</t>
  </si>
  <si>
    <t>JUCCELINO RODRIGUES ALVES DE BARROS</t>
  </si>
  <si>
    <t>JUCELE GOMES DE SALES</t>
  </si>
  <si>
    <t>JUCIANNE BARBOSA LIRA</t>
  </si>
  <si>
    <t>JUDI CARDOSO DA SILVA</t>
  </si>
  <si>
    <t>JULIA OLIVIA CAMBOIM TENORIO GOMES</t>
  </si>
  <si>
    <t>JULIANA ALVES DE FARIAS</t>
  </si>
  <si>
    <t>JULIANA CAMPOS DE ANDRADE LIMA SILVEIRA</t>
  </si>
  <si>
    <t>JULIANA CANDIDA RIBEIRO DIAS</t>
  </si>
  <si>
    <t>JULIANA CAVALCANTI CORREIA DE ANDRADE</t>
  </si>
  <si>
    <t>JULIANA DA CONCEICAO BATISTA</t>
  </si>
  <si>
    <t>JULIANA DA SILVA NOGUEIRA CARVALHO</t>
  </si>
  <si>
    <t>JULIANA DE ANDRADE SILVA</t>
  </si>
  <si>
    <t>TECNICO EM SECRETARIADO</t>
  </si>
  <si>
    <t>JULIANA DE SOUZA UCHOA CAVALCANTI</t>
  </si>
  <si>
    <t>JULIANA FERNANDA CARVALHO DE MELO</t>
  </si>
  <si>
    <t>JULIANA HENRIQUE FERREIRA</t>
  </si>
  <si>
    <t>JULIANA LIMA CAVALCANTI</t>
  </si>
  <si>
    <t>JULIANA LINS DE LUCENA CARVALHO</t>
  </si>
  <si>
    <t>JULIANA MARIA DA SILVA SOARES QUINTAS SIMOES</t>
  </si>
  <si>
    <t>JULIANA MARIA HENRIQUES ESTEVAO DE SOUZA</t>
  </si>
  <si>
    <t>JULIANA PANTOJA DE AQUINO ARAUJO</t>
  </si>
  <si>
    <t>JULIANA RODRIGUES DE SOUZA ARAUJO</t>
  </si>
  <si>
    <t>JULIANA SOUZA DE ALBUQUERQUE</t>
  </si>
  <si>
    <t>JULIANA VIEIRA BRUTO DA COSTA PINHEIRO</t>
  </si>
  <si>
    <t>JULIANE MARQUES SANTIAGO DE ABREU</t>
  </si>
  <si>
    <t>JULIANNE LOPES BEZERRA VASCONCELOS</t>
  </si>
  <si>
    <t>JULIANO SALVIO INTERAMINENSE CAZUZU</t>
  </si>
  <si>
    <t>JULIANO VICTOR ALBUQUERQUE LUNA</t>
  </si>
  <si>
    <t>JULIENE GOMES BRASILEIRO</t>
  </si>
  <si>
    <t>JULIETE LIRA DE SOUZA LIMA</t>
  </si>
  <si>
    <t>JULIO CESAR DA LUZ BELARMINO</t>
  </si>
  <si>
    <t>JULIO CESAR DE MORAES RIBEIRO</t>
  </si>
  <si>
    <t>JULIO CESAR RIBEIRO DE OLIVEIRA FARIAS DE AGUIAR</t>
  </si>
  <si>
    <t>JULIO CESAR TIMOTEO DE SOUZA</t>
  </si>
  <si>
    <t>JULIO FERNANDES CAVALCANTI RANGEL</t>
  </si>
  <si>
    <t>JULIO GUILHERME GLASNER DE MAIA CHAGAS</t>
  </si>
  <si>
    <t>JULIO VINICIOS FERREIRA MANSO DA ROCHA</t>
  </si>
  <si>
    <t>JULLYANA SANTANA GUIMARAES PERNAMBUCO</t>
  </si>
  <si>
    <t>JULLYANNA ELLEN FERREIRA DE ANDRADE</t>
  </si>
  <si>
    <t>JULY RIANNA DE MELO</t>
  </si>
  <si>
    <t>JURANDIR BARBOSA DA SILVA</t>
  </si>
  <si>
    <t>JUSSARA CASSANDRA MORAIS CAVALCANTI</t>
  </si>
  <si>
    <t>JUSTINO BARBOSA DA SILVA NETO</t>
  </si>
  <si>
    <t>PINTOR DE CONSTRUCAO CENICA E PAINEIS</t>
  </si>
  <si>
    <t>JUTAIR PEREIRA DA SILVA</t>
  </si>
  <si>
    <t>JYMMY PAUL SOUZA BARRETO</t>
  </si>
  <si>
    <t>KAIO DANILLO SANTOS DE LIRA</t>
  </si>
  <si>
    <t>KALIANE BENTO NUNES</t>
  </si>
  <si>
    <t>KALINA LIGIA FRANCA DA SILVA</t>
  </si>
  <si>
    <t>KALINE MARIA TENORIO SALVIANO</t>
  </si>
  <si>
    <t>KALINE MIRELE SILVA XAVIER</t>
  </si>
  <si>
    <t>KALYDJA IZABEL SANTOS LOPES DA SILVA</t>
  </si>
  <si>
    <t>KAMILLA BRIANNI DE ARAUJO GOMES</t>
  </si>
  <si>
    <t>KAMYLLA MARIA ALCANTARA SILVA ALVES</t>
  </si>
  <si>
    <t>KAREN PENA DE SOUZA CAVALCANTI</t>
  </si>
  <si>
    <t>KARINA CLEMENTINO DE ARAUJO BRANDAO</t>
  </si>
  <si>
    <t>KARINA EMANUELLA SILVA DE LIMA</t>
  </si>
  <si>
    <t>KARINA MENDES MELCHUNA</t>
  </si>
  <si>
    <t>KARINA PEIXOTO ARAUJO</t>
  </si>
  <si>
    <t>KARINA RODRIGUES DE MELO</t>
  </si>
  <si>
    <t>KARINE CHALEGRE DE FRANCA</t>
  </si>
  <si>
    <t>KARINE CLAUDINO DA HORA MELO</t>
  </si>
  <si>
    <t>KARINE GOMES FALCAO VILELA</t>
  </si>
  <si>
    <t>KARINE MARIA SILVA DE LIMA</t>
  </si>
  <si>
    <t>KARINE MENDES DA SILVA</t>
  </si>
  <si>
    <t>KARINE MIRZA PEIXOTO MACHADO</t>
  </si>
  <si>
    <t>KARLA DANIELLE XAVIER DO BOMFIM</t>
  </si>
  <si>
    <t>KARLA JUDITH SALES BARROS</t>
  </si>
  <si>
    <t>KARLA MARIA MENEZES SILVEIRA</t>
  </si>
  <si>
    <t>KARLA MARIA REBELO MONTEIRO</t>
  </si>
  <si>
    <t>KARLA RAFAELA NASCIMENTO DA SILVA</t>
  </si>
  <si>
    <t>KARLA REIS GOUVEIA</t>
  </si>
  <si>
    <t>KARLA ROMANA FERREIRA DE SOUZA</t>
  </si>
  <si>
    <t>KAROLINA CARVALHO DE FARIAS</t>
  </si>
  <si>
    <t>KAROLINE DA SILVA CUNHA</t>
  </si>
  <si>
    <t>KARYNA DA ROCHA TAVARES</t>
  </si>
  <si>
    <t>KASSIA DANIELLE DE ALMEIDA SOARES</t>
  </si>
  <si>
    <t>KATHARINE GALDINO MAIA GOMES TURMINA</t>
  </si>
  <si>
    <t>KATIA CARLOS DA SILVA</t>
  </si>
  <si>
    <t>KATIA ELAINE DE VASCONCELOS E SILVA</t>
  </si>
  <si>
    <t>KATIA MARIA DA SILVA TELLES</t>
  </si>
  <si>
    <t>KATIA MARIA RODRIGUES DURAO</t>
  </si>
  <si>
    <t>KATIA MARIA TAVARES DA SILVA</t>
  </si>
  <si>
    <t>KATIA QUEIROZ DE HOLANDA CHACON</t>
  </si>
  <si>
    <t>KATIA ROCHA DE ALMEIDA</t>
  </si>
  <si>
    <t>KATIA SILVANA LOPES DE LUNA</t>
  </si>
  <si>
    <t>KATIA SIMOES FEITOSA</t>
  </si>
  <si>
    <t>KATIA SIMONE DA SILVA</t>
  </si>
  <si>
    <t>KATIA SIMONE VASCONCELOS DE ANDRADE</t>
  </si>
  <si>
    <t>KATIA VIRGINIA DAS NEVES GOUVEIA DA SILVA</t>
  </si>
  <si>
    <t>KATIANE LEITE FERREIRA</t>
  </si>
  <si>
    <t>KATIUSCIA MILKA DE OLIVEIRA</t>
  </si>
  <si>
    <t>KEDMA MIDIAM SILVESTRE DE LIMA SILVA</t>
  </si>
  <si>
    <t>KELLY KALINE ACIOLI DE MELO</t>
  </si>
  <si>
    <t>KELLY LOPES PEREIRA DA SILVA</t>
  </si>
  <si>
    <t>KELNO DO ESPIRITO SANTO</t>
  </si>
  <si>
    <t>KENNYA DANIELLE CAMPELO VALENCA</t>
  </si>
  <si>
    <t>KEYLA PATRICIA DE OLIVEIRA</t>
  </si>
  <si>
    <t>KHEYLA SANTOS NASCIMENTO</t>
  </si>
  <si>
    <t>KIARA LILIA ARAUJO BRAGA</t>
  </si>
  <si>
    <t>KILDARE CARVALHO DE QUEIROZ</t>
  </si>
  <si>
    <t>KILDARE FANINI DA SILVA SEBASTIAO</t>
  </si>
  <si>
    <t>KILMA COELHO PAZ</t>
  </si>
  <si>
    <t>KLAYDE JANNY DA SILVA VERISSIMO</t>
  </si>
  <si>
    <t>KLAYTON CABRAL DA SILVA</t>
  </si>
  <si>
    <t>KLEBER ALVES SIMOES</t>
  </si>
  <si>
    <t>KLEBER DELFINO DE SIQUEIRA</t>
  </si>
  <si>
    <t>KLEBER THEOFILO SILVA SANTOS</t>
  </si>
  <si>
    <t>KLEBERT MONTARROYOS DE OLIVEIRA</t>
  </si>
  <si>
    <t>KLEDOALDO OLIVEIRA DE LIMA</t>
  </si>
  <si>
    <t>KLEIBSON GOMES FERREIRA</t>
  </si>
  <si>
    <t>KLEIDSON MARQUES RAMOS DE OLIVEIRA</t>
  </si>
  <si>
    <t>KLENEILSON TIMOTEO SILVA SANTOS</t>
  </si>
  <si>
    <t>KLENNY ELLEN ALVES DA SILVA</t>
  </si>
  <si>
    <t>KLERYSSON GARCIA CORDEIRO</t>
  </si>
  <si>
    <t>KLEUDER FABIAN NUNES DA COSTA</t>
  </si>
  <si>
    <t>KLEWDMA DE FREITAS ARAUJO</t>
  </si>
  <si>
    <t>KRISHNAMURTI JOSE DE ANDRADE</t>
  </si>
  <si>
    <t>KYLMA LIGIA COSTA PINTO SOARES</t>
  </si>
  <si>
    <t>KYRIA DE ALBUQUERQUE MACEDO</t>
  </si>
  <si>
    <t>LADJANE SANTOS WOLMER DE MELO</t>
  </si>
  <si>
    <t>LAECIO LEITAO BATISTA</t>
  </si>
  <si>
    <t>LAELSON BATISTA DA SILVA</t>
  </si>
  <si>
    <t>LAERCIO RODRIGUES DA SILVA</t>
  </si>
  <si>
    <t>LAILA ALVES DE LIRA PESSOA</t>
  </si>
  <si>
    <t>LAIS CRISTINE FERREIRA CARDOSO</t>
  </si>
  <si>
    <t>LAIS EULALIA SALES</t>
  </si>
  <si>
    <t>LAIS MARIA DE BARROS BATISTA</t>
  </si>
  <si>
    <t>LAIS RODRIGUES SILVA</t>
  </si>
  <si>
    <t>LAIZ VIANA MONTEIRO GUEDES DE AMORIM</t>
  </si>
  <si>
    <t>LAIZY DE SANTANA AZEVEDO</t>
  </si>
  <si>
    <t>LALDEMI FELIX DE ANDRADE</t>
  </si>
  <si>
    <t>LARISSA CARDOSO CORREA DE ARAUJO VIDERES</t>
  </si>
  <si>
    <t>LARISSA GUEDES DA FONTE ANDRADE</t>
  </si>
  <si>
    <t>LARISSA MONIQUE FIGUEIREDO COSTA</t>
  </si>
  <si>
    <t>LAUDIANE BARROS CORREIA DE SOUZA</t>
  </si>
  <si>
    <t>LAUDICEIA LUIZINES CAVALCANTI</t>
  </si>
  <si>
    <t>LAUDIELCIO FERREIRA MACIEL DA SILVA</t>
  </si>
  <si>
    <t>LAURA ANDREA FONTES MOURA BRAGA DE LIRA</t>
  </si>
  <si>
    <t>LAURA CARNEIRO LACERDA</t>
  </si>
  <si>
    <t>LAURA CAROLINA DA CUNHA MONTEIRO</t>
  </si>
  <si>
    <t>LAURA MARIA BRITO DE MEDEIROS</t>
  </si>
  <si>
    <t>LAURIMBERG DINIZ CAVALCANTE</t>
  </si>
  <si>
    <t>LAUTONIO JUNIOR CARLOS LOUREIRO</t>
  </si>
  <si>
    <t>LAYSA CRISTINA ARAO COSTA</t>
  </si>
  <si>
    <t>LEANDRO ALBERTO DE CASTRO SILVA</t>
  </si>
  <si>
    <t>TECNICO EM ARTES GRAFICAS</t>
  </si>
  <si>
    <t>LEANDRO CABANEZ FERREIRA</t>
  </si>
  <si>
    <t>LEANDRO DE FONTES BARBOSA</t>
  </si>
  <si>
    <t>LEANDRO LIMA CARNEIRO DOS SANTOS</t>
  </si>
  <si>
    <t>LEIDIJANE DA SILVA DIAS</t>
  </si>
  <si>
    <t>LEILA MAGALHAES BALTAR</t>
  </si>
  <si>
    <t>LEILANE CRUZ CORREIA DE LIMA</t>
  </si>
  <si>
    <t>LEILANE DE OLIVEIRA LIRA</t>
  </si>
  <si>
    <t>LENILDA BENTO DA SILVA SANTOS</t>
  </si>
  <si>
    <t>LENILDA DE OLIVEIRA VELOSO</t>
  </si>
  <si>
    <t>LENILSON MARTINS DE SANTANA</t>
  </si>
  <si>
    <t>LENIRA DA FONSECA GONDIM</t>
  </si>
  <si>
    <t>LENIRA ROBERTO DO NASCIMENTO SOARES</t>
  </si>
  <si>
    <t>LENIRIA PEREIRA DA SILVA</t>
  </si>
  <si>
    <t>LENITA ALMEIDA AMARAL</t>
  </si>
  <si>
    <t>LENIVALDO ARAGAO MONTEIRO</t>
  </si>
  <si>
    <t>LENIVALDO IDALINO DE OLIVEIRA JUNIOR</t>
  </si>
  <si>
    <t>LENIVALDO SEBASTIAO DA SILVA</t>
  </si>
  <si>
    <t>LEONARDO BEZERRA DOS SANTOS</t>
  </si>
  <si>
    <t>LEONARDO CARLOS BARBOSA</t>
  </si>
  <si>
    <t>LEONARDO CARRERA CAMPOS LEAL</t>
  </si>
  <si>
    <t>LEONARDO DA SILVA BASTOS</t>
  </si>
  <si>
    <t>LEONARDO DA SILVA SANTOS</t>
  </si>
  <si>
    <t>LEONARDO DREWS KLUCK</t>
  </si>
  <si>
    <t>LEONARDO FERRAZ COSTA</t>
  </si>
  <si>
    <t>LEONARDO GOMES DE LIMA</t>
  </si>
  <si>
    <t>LEONARDO HENRIQUES FREITAS</t>
  </si>
  <si>
    <t>LEONARDO LUIZINES DE FRANCA CAVALCANTI</t>
  </si>
  <si>
    <t>LEONARDO MAIA NOBRE DE LIMA</t>
  </si>
  <si>
    <t>LEONARDO RODRIGUES CABRAL</t>
  </si>
  <si>
    <t>LEONARDO SANTOS DE OLIVEIRA</t>
  </si>
  <si>
    <t>LEONARDO VICENTE DA SILVA GOUVEIA</t>
  </si>
  <si>
    <t>LEONARDO VIEIRA BRUTO DA COSTA</t>
  </si>
  <si>
    <t>LEONICE MARIA CAVALCANTE</t>
  </si>
  <si>
    <t>LEONIDAS PESSOA DOS SANTOS JÚNIOR</t>
  </si>
  <si>
    <t>LEONILDO CARNEIRO DE LIMA</t>
  </si>
  <si>
    <t>LEVI PEREIRA DA SILVA</t>
  </si>
  <si>
    <t>LEVI RODRIGUES DE SOUZA SILVA</t>
  </si>
  <si>
    <t>LIANE BIAGINI</t>
  </si>
  <si>
    <t>LIBANIA VALENTIM DA SILVA</t>
  </si>
  <si>
    <t>LIDIANA DE SOUZA HOLANDA</t>
  </si>
  <si>
    <t>LIDIANE ALVES VALERIANO</t>
  </si>
  <si>
    <t>LIDIANY CRISTINY DA SILVA CORIOLANO</t>
  </si>
  <si>
    <t>LIGIA SANTOS DA SILVA RODRIGUES</t>
  </si>
  <si>
    <t>LILIAN BEZERRA DE MENDONCA</t>
  </si>
  <si>
    <t>LILIAN BRAGA DO NASCIMENTO</t>
  </si>
  <si>
    <t>LILIAN LIMA DE SIQUEIRA MELO</t>
  </si>
  <si>
    <t>LILIAN MARIA CESAR DE ARAUJO</t>
  </si>
  <si>
    <t>LILIANA DE OLIVEIRA MARANHAO CAVALCANTI</t>
  </si>
  <si>
    <t>LILIANA VIEIRA DE BARROS</t>
  </si>
  <si>
    <t>LILIANE APARECIDA DA SILVA SANTOS</t>
  </si>
  <si>
    <t>LILIANE CAMPOS GONZAGA DE NORONHA</t>
  </si>
  <si>
    <t>LILIANE FALCAO CABRAL</t>
  </si>
  <si>
    <t>LILIANE FATIMA CARNEIRO LEAO</t>
  </si>
  <si>
    <t>LILIANE LUNA DE FARIAS CANHAS</t>
  </si>
  <si>
    <t>LILIANE MARIA DA SILVA LIMA</t>
  </si>
  <si>
    <t>LILIANE VILELA MARTINS DE SOUZA</t>
  </si>
  <si>
    <t>LILLIAN CORREA PIMENTEL DANTAS</t>
  </si>
  <si>
    <t>LINALDO LEITE FERREIRA JUNIOR</t>
  </si>
  <si>
    <t>LINDA PAZ DIAS DE QUEIROZ</t>
  </si>
  <si>
    <t>LINDACI BEZERRA DE SOUZA</t>
  </si>
  <si>
    <t>LINDALVA CORREIA DA SILVA</t>
  </si>
  <si>
    <t>LINDALVA FERREIRA MARCELINO</t>
  </si>
  <si>
    <t>LINDIVALDO DIAS DO NASCIMENTO</t>
  </si>
  <si>
    <t>LINDOMAR MARIA DE CASTRO E SILVA</t>
  </si>
  <si>
    <t>LINDSAY EVELYN DE LIRA PESSOA</t>
  </si>
  <si>
    <t>LIVIA DIAS CAMPELO DE FREITAS</t>
  </si>
  <si>
    <t>LIVIA GABRIELE DA COSTA SILVA</t>
  </si>
  <si>
    <t>LIVIO WANDERLEY AZEVEDO</t>
  </si>
  <si>
    <t>LIZIE DE LIMA FRANCO</t>
  </si>
  <si>
    <t>LORENA COSTA CORREA</t>
  </si>
  <si>
    <t>LORENA MARIA MARQUES DE ALBUQUERQUE</t>
  </si>
  <si>
    <t>LORENA SOFIA DOS SANTOS ANDRADE</t>
  </si>
  <si>
    <t>LOURDES SUELY UMBELINO DE QUEIROZ</t>
  </si>
  <si>
    <t>LOYNNA FRANCA MARQUES DOS SANTOS</t>
  </si>
  <si>
    <t>LUANA ANDREZA DE MOURA BARBALHO BATISTA DA SILVA</t>
  </si>
  <si>
    <t>LUANA ANTERO DE MELO</t>
  </si>
  <si>
    <t>LUANA CAROLINA DUARTE ALVES</t>
  </si>
  <si>
    <t>LUANA KARLA LOPES LEITE</t>
  </si>
  <si>
    <t>LUCAS ANTUNES OLIVEIRA</t>
  </si>
  <si>
    <t>LUCAS CANDEIA MARTINS</t>
  </si>
  <si>
    <t>LUCAS CARVALHO ARAGAO ALBUQUERQUE</t>
  </si>
  <si>
    <t>LUCAS FERNANDES DALLEGRAVE</t>
  </si>
  <si>
    <t>LUCAS GALLINDO MARTINS SOARES</t>
  </si>
  <si>
    <t>LUCAS LOPES BARRETO DE SOUSA</t>
  </si>
  <si>
    <t>LUCAS LUIS DA SILVA</t>
  </si>
  <si>
    <t>LUCAS RAPOSO DE SOUZA COSTA</t>
  </si>
  <si>
    <t>LUCIA DE FATIMA AMORIM COSTA</t>
  </si>
  <si>
    <t>LUCIA DE FATIMA DE ANDRADE</t>
  </si>
  <si>
    <t>LUCIA DE FATIMA NUNES FREITAS</t>
  </si>
  <si>
    <t>LUCIA DE SOUZA LEMOS</t>
  </si>
  <si>
    <t>LUCIA DO CARMO NASCIMENTO SILVA</t>
  </si>
  <si>
    <t>LUCIA HELENA BARBOSA GUERRA</t>
  </si>
  <si>
    <t>LUCIA MARI KUREMATSU AMORIM</t>
  </si>
  <si>
    <t>LUCIA MARIA DE ANDRADE BARBOSA</t>
  </si>
  <si>
    <t>LUCIA MARIA DE JESUS SANTOS</t>
  </si>
  <si>
    <t>LUCIA MARIA DE OLIVEIRA DIAS</t>
  </si>
  <si>
    <t>LUCIA MARIA FABRICIO</t>
  </si>
  <si>
    <t>LUCIA MARIA PONTES DOS SANTOS</t>
  </si>
  <si>
    <t>LUCIA MARIA RODRIGUES DE ARAUJO</t>
  </si>
  <si>
    <t>LUCIA REIS DO NASCIMENTO</t>
  </si>
  <si>
    <t>LUCIANA ALCOFORADO DE OLIVEIRA</t>
  </si>
  <si>
    <t>LUCIANA ALVES DE SANTANA</t>
  </si>
  <si>
    <t>LUCIANA ALVES MOREIRA</t>
  </si>
  <si>
    <t>LUCIANA BEZERRA DA SILVA</t>
  </si>
  <si>
    <t>LUCIANA CARDOSO MARTINS ARRAES</t>
  </si>
  <si>
    <t>LUCIANA CLAUDIA DE OLIVEIRA MELO LIMA LEONCIO</t>
  </si>
  <si>
    <t>LUCIANA CORREIA MARQUES</t>
  </si>
  <si>
    <t>LUCIANA CRISTINA SILVA DA LUZ</t>
  </si>
  <si>
    <t>LUCIANA DANTAS DOS SANTOS</t>
  </si>
  <si>
    <t>LUCIANA DE FRANCA CAVALCANTI</t>
  </si>
  <si>
    <t>LUCIANA DE MORAIS ARRUDA</t>
  </si>
  <si>
    <t>LUCIANA FIRMINO TAVARES</t>
  </si>
  <si>
    <t>LUCIANA GOMES DE FONTES</t>
  </si>
  <si>
    <t>LUCIANA LAMKOWSKI MIGUEL</t>
  </si>
  <si>
    <t>LUCIANA MARIA DELGADO ROMAGUERA</t>
  </si>
  <si>
    <t>LUCIANA MARTA DA SILVEIRA BARBOSA</t>
  </si>
  <si>
    <t>LUCIANA MELO DE SOUZA LEAO</t>
  </si>
  <si>
    <t>SANITARISTA</t>
  </si>
  <si>
    <t>LUCIANA PAULA CARVALHO DE SOUZA LEAO</t>
  </si>
  <si>
    <t>LUCIANA SIMOES AZEVEDO E SILVA</t>
  </si>
  <si>
    <t>LUCIANA TAVARES DE SOUTO</t>
  </si>
  <si>
    <t>LUCIANE COSTA BORBA DE ALBUQUERQUE CARVALHO</t>
  </si>
  <si>
    <t>LUCIANE SOUZA DA SILVA</t>
  </si>
  <si>
    <t>DIAGRAMADOR</t>
  </si>
  <si>
    <t>LUCIANO ALVOLINDO DA ROCHA E SILVA</t>
  </si>
  <si>
    <t>LUCIANO BRAZ DA SILVA</t>
  </si>
  <si>
    <t>LUCIANO DE ARAUJO TEIXEIRA</t>
  </si>
  <si>
    <t>LUCIANO JOSE BASTOS COELHO DA SILVA</t>
  </si>
  <si>
    <t>LUCIANO LUIZ ARAUJO DA SILVA</t>
  </si>
  <si>
    <t>LUCIANO ROBERTO DE MELO CASTILHO</t>
  </si>
  <si>
    <t>LUCIANO ROBERTO FREITAS DA SILVA</t>
  </si>
  <si>
    <t>LUCIANO RODOLFO FERREIRA DE LUCENA</t>
  </si>
  <si>
    <t>LUCIELLE DA SILVA FARIAS</t>
  </si>
  <si>
    <t>LUCIENE MARIA DE ALMEIDA</t>
  </si>
  <si>
    <t>LUCIENE MEDEIROS DA FONSECA</t>
  </si>
  <si>
    <t>LUCIENE NEVES VIEIRA DE MELO</t>
  </si>
  <si>
    <t>LUCIENE WILLIAM BARROS DO NASCIMENTO</t>
  </si>
  <si>
    <t>LUCIENY PEREIRA DA SILVA</t>
  </si>
  <si>
    <t>LUCILA KARINE DA COSTA FERREIRA</t>
  </si>
  <si>
    <t>LUCILDA MARIA DE AGUIAR CAVALCANTI</t>
  </si>
  <si>
    <t>LUCILEA CIPRIANO DA SILVA</t>
  </si>
  <si>
    <t>LUCILENE MARIA SILVA DE ANDRADE</t>
  </si>
  <si>
    <t>LUCINDO ALBUQUERQUE DE MELO</t>
  </si>
  <si>
    <t>LUCIO ENRICO VIEIRA ATTIA</t>
  </si>
  <si>
    <t>LUCIO FLAVIO GALINDO DE MESQUITA</t>
  </si>
  <si>
    <t>LUCIRLEY MARIA DE ALMEIDA</t>
  </si>
  <si>
    <t>LUCRECIA BRASILINO DA SILVA</t>
  </si>
  <si>
    <t>LUCY RODRIGUES DA SILVA RAMOS</t>
  </si>
  <si>
    <t>LUCY VANY HILARIO CAVALCANTE</t>
  </si>
  <si>
    <t>LUDMILLA ROCHA DE CASTRO</t>
  </si>
  <si>
    <t>LUIS AUGUSTO FERIS ALMEIDA</t>
  </si>
  <si>
    <t>LUIS DANIEL LUCENA DE SOUSA</t>
  </si>
  <si>
    <t>LUIS GUSTAVO CAVALCANTI DE OLIVEIRA LOPES</t>
  </si>
  <si>
    <t>LUIS JOAO AMANCIO</t>
  </si>
  <si>
    <t>LUIS MEDEIROS DE LUCENA</t>
  </si>
  <si>
    <t>LUISA DE MELO SAMPAIO COSTA</t>
  </si>
  <si>
    <t>LUISA SETTE ALVES</t>
  </si>
  <si>
    <t>LUIZ ALBERTO LOBO BELTRAO</t>
  </si>
  <si>
    <t>LUIZ ANTONIO CAVALCANTI LIBONATI</t>
  </si>
  <si>
    <t>LUIZ BACELAR DE ARAUJO FILHO</t>
  </si>
  <si>
    <t>LUIZ CARLOS CARVALHO DE CASTRO</t>
  </si>
  <si>
    <t>LUIZ CARLOS DA SILVA</t>
  </si>
  <si>
    <t>LUIZ CARLOS DAS CHAGAS</t>
  </si>
  <si>
    <t>LUIZ CARLOS DE ARAUJO</t>
  </si>
  <si>
    <t>LUIZ CARLOS DOS PRAZERES SERPA ALFINO</t>
  </si>
  <si>
    <t>LUIZ CARLOS FRANCELINO DE LIMA</t>
  </si>
  <si>
    <t>LUIZ CARLOS MELO DE SOUZA</t>
  </si>
  <si>
    <t>LUIZ DIONIZIO DOS SANTOS JUNIOR</t>
  </si>
  <si>
    <t>LUIZ EDUARDO BARROS DE PINHO</t>
  </si>
  <si>
    <t>LUIZ EUSTAQUIO DA SILVA</t>
  </si>
  <si>
    <t>LUIZ FERNANDO DE MOURA MARTINS</t>
  </si>
  <si>
    <t>LUIZ FERREIRA DE MOURA FILHO</t>
  </si>
  <si>
    <t>LUIZ FILIPE CAMELLO GALVAO</t>
  </si>
  <si>
    <t>LUIZ FILIPE GUIMARAES NOVAES</t>
  </si>
  <si>
    <t>LUIZ FLAVIO ALVES DA CRUZ</t>
  </si>
  <si>
    <t>LUIZ GONZAGA DA SILVA FILHO</t>
  </si>
  <si>
    <t>LUIZ GONZAGA DE MENEZES FILHO</t>
  </si>
  <si>
    <t>LUIZ HENRIQUE DA COSTA ABREU</t>
  </si>
  <si>
    <t>LUIZ LOURENCO DA SILVA</t>
  </si>
  <si>
    <t>LUIZ LOURENCO DOS SANTOS</t>
  </si>
  <si>
    <t>LUIZ MINERVINO DA SILVA FILHO</t>
  </si>
  <si>
    <t>LUIZ RICARDO SILVA DA COSTA</t>
  </si>
  <si>
    <t>LUIZ ROBERTO DE MATOS DIAS</t>
  </si>
  <si>
    <t>LUIZ ROBERTO FERREIRA DE OLIVEIRA</t>
  </si>
  <si>
    <t>LUIZ SERGIO FERREIRA DE LIMA</t>
  </si>
  <si>
    <t>LUIZ WILSON DE FREITAS FILHO</t>
  </si>
  <si>
    <t>LUIZ WILSON TORRES GALINDO</t>
  </si>
  <si>
    <t>LUIZA MARIA PEREIRA DE OLIVEIRA</t>
  </si>
  <si>
    <t>LUIZA PATRICIA IMBUZEIRO CAVALCANTI</t>
  </si>
  <si>
    <t>LUPERCIO VIEIRA DA SILVA</t>
  </si>
  <si>
    <t>LUTEMBERG GOMES LESSA</t>
  </si>
  <si>
    <t>LUZIA CRISTINA GOIANA FREIRE LEITE TORRES</t>
  </si>
  <si>
    <t>LUZIA FRANCISCA FEITOSA</t>
  </si>
  <si>
    <t>LUZIA PIMENTEL DE ANDRADE</t>
  </si>
  <si>
    <t>LUZIA RIBEIRO DA SILVA</t>
  </si>
  <si>
    <t>LUZIMAR DA ROCHA</t>
  </si>
  <si>
    <t>LUZIMERE MARIA DA SILVA</t>
  </si>
  <si>
    <t>LUZINETE MOREIRA DE LIMA</t>
  </si>
  <si>
    <t>LYDJANE LOPES DE SOUZA PESSOA</t>
  </si>
  <si>
    <t>LYGIA MARIA PINTO VITA</t>
  </si>
  <si>
    <t>LYNDON JHONSON SOARES DOS SANTOS</t>
  </si>
  <si>
    <t>MACELANI RENATA FERREIRA DA CONCEICAO</t>
  </si>
  <si>
    <t>MACILENE NAZARIO DE SOUZA E SA MAGALHAES</t>
  </si>
  <si>
    <t>MACIRLEIDE DUARTE DOS SANTOS SILVA</t>
  </si>
  <si>
    <t>MADI VEIGA DINIZ</t>
  </si>
  <si>
    <t>MADJA MARIA PEREIRA ROSA</t>
  </si>
  <si>
    <t>MADSON CORREIA DE MELO JUNIOR</t>
  </si>
  <si>
    <t>MAGDA MARIA DA CUNHA GALVAO</t>
  </si>
  <si>
    <t>MAGDA VANESSA SOUZA DA SILVA</t>
  </si>
  <si>
    <t>MAGUIDALA ANGELOTE</t>
  </si>
  <si>
    <t>MAIRA FLORENTINO PESSOA</t>
  </si>
  <si>
    <t>MAIRIA DE ANDRADE LIMA PITTA MARINHO RIBEIRO</t>
  </si>
  <si>
    <t>MAKSON BRENO DA SILVA MONTE</t>
  </si>
  <si>
    <t>MALU LACET SERPA</t>
  </si>
  <si>
    <t>MANAIRA FREITAS SILVA</t>
  </si>
  <si>
    <t>MANASSES BISPO DA SILVA</t>
  </si>
  <si>
    <t>MANASSES GONCALVES DE SANTANA</t>
  </si>
  <si>
    <t>MANASSES SEVERINO DOS SANTOS</t>
  </si>
  <si>
    <t>MANI CARNEIRO DA CUNHA GALINDO</t>
  </si>
  <si>
    <t>MANOEL ARTHUR BARBOSA CORREIA</t>
  </si>
  <si>
    <t>MANOEL BASTOS DE FIGUEIREDO NETO</t>
  </si>
  <si>
    <t>MANOEL BATISTA VALADAO FILHO</t>
  </si>
  <si>
    <t>MANOEL CORDEIRO DA SILVA</t>
  </si>
  <si>
    <t>MANOEL DAVINO DA SILVA</t>
  </si>
  <si>
    <t>MANOEL DE ALBUQUERQUE SILVA</t>
  </si>
  <si>
    <t>MANOEL DINAMERITO DE OLIVEIRA GOMES</t>
  </si>
  <si>
    <t>MANOEL ESTOLANO ALVES DE MACEDO</t>
  </si>
  <si>
    <t>MANOEL FELIPE FELISDORIO DOS SANTOS</t>
  </si>
  <si>
    <t>MANOEL HELENO DE CASTRO</t>
  </si>
  <si>
    <t>MANOEL JOSE DE SOUZA FILHO</t>
  </si>
  <si>
    <t>MANOEL LOPES DOS SANTOS FILHO</t>
  </si>
  <si>
    <t>MANOEL MARCOS ALVES FERREIRA</t>
  </si>
  <si>
    <t>MANOEL OSWALDO GUIMARAES JUNIOR</t>
  </si>
  <si>
    <t>MANOEL PEDRO DA SILVA FILHO</t>
  </si>
  <si>
    <t>MANOEL RAYMUNDO DE CARVALHO NETO</t>
  </si>
  <si>
    <t>MANOEL RODOLFO MARINHO DE ANDRADE</t>
  </si>
  <si>
    <t>ESPECIALISTA</t>
  </si>
  <si>
    <t>MANOEL RONALDO DE OLIVEIRA</t>
  </si>
  <si>
    <t>MANOEL SILVEIRA CAVALCANTI NETO</t>
  </si>
  <si>
    <t>MANUEL MARCELINO DA SILVA</t>
  </si>
  <si>
    <t>MARA LEURANY JORGE MAIA</t>
  </si>
  <si>
    <t>MARCELA CONCEICAO DA SILVA SENA TELLES</t>
  </si>
  <si>
    <t>MARCELA DE ARAUJO SOBRAL</t>
  </si>
  <si>
    <t>MARCELA DE FRANCA FONSECA</t>
  </si>
  <si>
    <t>MARCELA DE MELO SOARES SALES</t>
  </si>
  <si>
    <t>MARCELA DE SOUZA SANTIAGO</t>
  </si>
  <si>
    <t>MARCELA GAMA DE CARVALHO</t>
  </si>
  <si>
    <t>MARCELA LOPES DE ALBUQUERQUE</t>
  </si>
  <si>
    <t>MARCELA PORFIRIO DA COSTA</t>
  </si>
  <si>
    <t>MARCELA REBECCA PEREIRA</t>
  </si>
  <si>
    <t>MARCELINO JOSE LUIZ E SILVA</t>
  </si>
  <si>
    <t>MARCELINO SANTOS PEREIRA</t>
  </si>
  <si>
    <t>MARCELLA CAMPOS LIMA DA LUZ</t>
  </si>
  <si>
    <t>MARCELLE DE LYRA NOGUEIRA</t>
  </si>
  <si>
    <t>MARCELLE OLIVEIRA DE QUEIROZ</t>
  </si>
  <si>
    <t>MARCELLO ARRUDA DE ABREU</t>
  </si>
  <si>
    <t>MARCELO ANTONIO FERNANDES</t>
  </si>
  <si>
    <t>MARCELO ASSUNCAO TEODOSIO</t>
  </si>
  <si>
    <t>MARCELO AURELIO DA ROCHA</t>
  </si>
  <si>
    <t>MARCELO BEZERRA DE MELO DE MENDONCA</t>
  </si>
  <si>
    <t>MARCELO CARLOS CHAVES</t>
  </si>
  <si>
    <t>MARCELO CICCO DO NASCIMENTO</t>
  </si>
  <si>
    <t>MARCELO CLEMENTINO DOS SANTOS</t>
  </si>
  <si>
    <t>MARCELO FRANCISCO GOMES</t>
  </si>
  <si>
    <t>MARCELO GOMES DO AMARAL</t>
  </si>
  <si>
    <t>MARCELO HENRIQUE DIAS DAMIANI</t>
  </si>
  <si>
    <t>MARCELO HENRIQUE FIGUEIREDO HALLIDAY</t>
  </si>
  <si>
    <t>MARCELO HENRIQUE MENEZES ARCOVERDE</t>
  </si>
  <si>
    <t>MARCELO JOSE DA SILVA</t>
  </si>
  <si>
    <t>MARCELO LARANJEIRAS AMANCIO DO NASCIMENTO</t>
  </si>
  <si>
    <t>MARCELO MIGUEL DA SILVA</t>
  </si>
  <si>
    <t>MARCELO PAULO VIEIRA</t>
  </si>
  <si>
    <t>MARCELO PINHEIRO DE SOUZA</t>
  </si>
  <si>
    <t>MARCELO ROBSON CIPRIANO</t>
  </si>
  <si>
    <t>MARCIA ANDRADE PORTO</t>
  </si>
  <si>
    <t>MARCIA BORGES DOS SANTOS</t>
  </si>
  <si>
    <t>MARCIA CRISTINA DE MOURA TEIXEIRA</t>
  </si>
  <si>
    <t>MARCIA CRISTINA PASCOAL DE LIMA</t>
  </si>
  <si>
    <t>MARCIA CRISTINA PINHO SODRE PACHECO</t>
  </si>
  <si>
    <t>FARMACEUTICO BIOQUIMICO</t>
  </si>
  <si>
    <t>MARCIA DA SILVA MEYER</t>
  </si>
  <si>
    <t>MARCIA DUARTE DE BRITO BRAGA</t>
  </si>
  <si>
    <t>MARCIA ELIZABETE DA SILVA</t>
  </si>
  <si>
    <t>MARCIA ETELVINA BATISTA DE AZEVEDO</t>
  </si>
  <si>
    <t>MARCIA HELENA DE OLIVEIRA</t>
  </si>
  <si>
    <t>MARCIA JACKELINE DE BARROS BEZERRA</t>
  </si>
  <si>
    <t>MARCIA MANUELA MELO DOS SANTOS</t>
  </si>
  <si>
    <t>MARCIA MARIA BEZERRA CAVALCANTI</t>
  </si>
  <si>
    <t>MARCIA MARIA FREIRE PAES DE ANDRADE</t>
  </si>
  <si>
    <t>MARCIA MARIA RODRIGUES TABOSA BRANDAO</t>
  </si>
  <si>
    <t>MARCIA MONTEIRO DOS SANTOS</t>
  </si>
  <si>
    <t>TECNICO EM QUIMICA</t>
  </si>
  <si>
    <t>MARCIA REGINA LACERDA BORBA DE ARRUDA</t>
  </si>
  <si>
    <t>MARCIA VALERIA DE LIMA ALVES</t>
  </si>
  <si>
    <t>MARCICLEIDE LOPES DA PAIXAO</t>
  </si>
  <si>
    <t>MARCILENE DE ALMEIDA NASCIMENTO</t>
  </si>
  <si>
    <t>MARCILENE LEMOS COSTA</t>
  </si>
  <si>
    <t>MARCILIA VIEIRA DA NOBREGA</t>
  </si>
  <si>
    <t>MARCILIO BARBOSA DO NASCIMENTO</t>
  </si>
  <si>
    <t>MARCILIO CORDEIRO BEZERRA</t>
  </si>
  <si>
    <t>MARCILIO OLIMPIO DA SILVA</t>
  </si>
  <si>
    <t>MARCILON FELIX DE ARAUJO</t>
  </si>
  <si>
    <t>MARCIO BEZERRA DE LIMA</t>
  </si>
  <si>
    <t>MARCIO CESAR DE MELO BARROS</t>
  </si>
  <si>
    <t>MARCIO FRANCISCO ALVES DE SANTANA</t>
  </si>
  <si>
    <t>MARCIO ROBERTO REMIGIO PAES</t>
  </si>
  <si>
    <t>MARCO ANTONIO CORREIA SANTOS</t>
  </si>
  <si>
    <t>MARCO ANTONIO MUNIZ DANTAS</t>
  </si>
  <si>
    <t>MARCO ANTONIO VELOSO DA COSTA</t>
  </si>
  <si>
    <t>MARCONDES GONCALVES DE LIMA</t>
  </si>
  <si>
    <t>MARCONDES JOSE DO NASCIMENTO</t>
  </si>
  <si>
    <t>MARCONDES MACHADO DA SILVA JUNIOR</t>
  </si>
  <si>
    <t>MARCOS ANDRE DE ALMEIDA DA SILVA</t>
  </si>
  <si>
    <t>MARCOS ANDRE MATIAS DE MELO</t>
  </si>
  <si>
    <t>FOTOGRAVADOR</t>
  </si>
  <si>
    <t>MARCOS ANTONIO CORREA GONDIM FILHO</t>
  </si>
  <si>
    <t>MARCOS ANTONIO DA SILVA</t>
  </si>
  <si>
    <t>MARCOS ANTONIO DE ARRUDA CAVALCANTI</t>
  </si>
  <si>
    <t>MARCOS ANTONIO DE LIMA</t>
  </si>
  <si>
    <t>MARCOS ANTONIO DE LIMA GALVAO</t>
  </si>
  <si>
    <t>MARCOS ANTONIO DE MORAES SILVA</t>
  </si>
  <si>
    <t>MARCOS ANTONIO DOS SANTOS</t>
  </si>
  <si>
    <t>MARCOS ANTONIO PEREIRA DA SILVA</t>
  </si>
  <si>
    <t>MARCOS ANTONIO PEREIRA MATOSO</t>
  </si>
  <si>
    <t>MARCOS ANTONIO SILVA DE ARRUDA</t>
  </si>
  <si>
    <t>MARCOS ANTONIO SILVESTRE</t>
  </si>
  <si>
    <t>MARCOS ANTONIO SOARES DA SILVA</t>
  </si>
  <si>
    <t>MARCOS AUGUSTO BATISTA CAMPOS</t>
  </si>
  <si>
    <t>MARCOS AURELIO CARVALHO PARAISO</t>
  </si>
  <si>
    <t>MARCOS AURELIO SOARES DA SILVA</t>
  </si>
  <si>
    <t>MARCOS CESAR DE AQUINO SOARES</t>
  </si>
  <si>
    <t>MARCOS DAVID DE SOUZA LEAO</t>
  </si>
  <si>
    <t>MARCOS DE ANDRADE LINS</t>
  </si>
  <si>
    <t>MARCOS DO CARMO BARRETO</t>
  </si>
  <si>
    <t>MARCOS FERREIRA DA SILVA</t>
  </si>
  <si>
    <t>MARCOS FLORENTINO BEZERRA</t>
  </si>
  <si>
    <t>MARCOS GABRIEL FIGUEIREDO MENDES</t>
  </si>
  <si>
    <t>MARCOS GONCALVES DA SILVA</t>
  </si>
  <si>
    <t>MARCOS JOSE BEZERRA DE SOUZA</t>
  </si>
  <si>
    <t>MARCOS JOSE CORREIA DE ANDRADE</t>
  </si>
  <si>
    <t>MARCOS JOSE DE LIMA SOBRAL</t>
  </si>
  <si>
    <t>MARCOS JOSE MARQUES DA SILVA</t>
  </si>
  <si>
    <t>MARCOS JUVENCIO DE ALBUQUERQUE</t>
  </si>
  <si>
    <t>MARCOS MOTA DA SILVA</t>
  </si>
  <si>
    <t>MARCOS PAULO CAMPOS</t>
  </si>
  <si>
    <t>MARCOS PAULO FERREIRA PEREIRA</t>
  </si>
  <si>
    <t>MARCOS PIRES DE SA MARQUES</t>
  </si>
  <si>
    <t>MARCOS ROGERIO DOS SANTOS GALVAO</t>
  </si>
  <si>
    <t>MARCOS THIAGO SILVA DOS SANTOS</t>
  </si>
  <si>
    <t>MARCOS VINICIUS FERRAZ DE LUCENA</t>
  </si>
  <si>
    <t>MARCOS WANDERLEY SOARES DA SILVA</t>
  </si>
  <si>
    <t>MARCUS ANTONIUS DE MENEZES SA</t>
  </si>
  <si>
    <t>MARCUS LUCAS ABREU DE ARAUJO FALCAO</t>
  </si>
  <si>
    <t>MARCUS VINICIUS MACEDO DE LUNA</t>
  </si>
  <si>
    <t>MARDENI FERREIRA DE SOUZA SA</t>
  </si>
  <si>
    <t>MARDOMIO ROBSON CALLOU DE SA</t>
  </si>
  <si>
    <t>MARGARETE DE MATOS</t>
  </si>
  <si>
    <t>MARGARETE FERNANDES DA SILVA</t>
  </si>
  <si>
    <t>MARGARETE VALDEVINO DA SILVA</t>
  </si>
  <si>
    <t>MARGARETH DO SOCORRO MALTA DE SOUZA</t>
  </si>
  <si>
    <t>MARGARIDA HERCILIA DOS SANTOS</t>
  </si>
  <si>
    <t>MARIA ADALVA SANTOS SIQUEIRA</t>
  </si>
  <si>
    <t>MARIA ALEXANDRA CHRONIOU</t>
  </si>
  <si>
    <t>MARIA ALEXSANDRA PRADO DE OLIVEIRA</t>
  </si>
  <si>
    <t>MARIA ALICE ANDRADE BORBOREMA DE MORAES</t>
  </si>
  <si>
    <t>MARIA ALICE BARROS DOS SANTOS</t>
  </si>
  <si>
    <t>MARIA ALICE CORREA DE ARAUJO</t>
  </si>
  <si>
    <t>MARIA ANDREA DO NASCIMENTO</t>
  </si>
  <si>
    <t>MARIA ANDREA VENERANDO DE BARROS</t>
  </si>
  <si>
    <t>MARIA ANGELA ALVES DE OLIVEIRA</t>
  </si>
  <si>
    <t>MARIA ANGELICA JESUS FIGUEIREDO DE OLIVEIRA</t>
  </si>
  <si>
    <t>MARIA ANTONIA DA SILVA</t>
  </si>
  <si>
    <t>MARIA APARECIDA DE SOUZA CAVALCANTI</t>
  </si>
  <si>
    <t>MARIA APARECIDA GUILHERME DA ROCHA</t>
  </si>
  <si>
    <t>MARIA APARECIDA SATURNINO DA SILVA</t>
  </si>
  <si>
    <t>MARIA AUXILIADORA ROSAS LEITE PEREIRA</t>
  </si>
  <si>
    <t>MARIA BERNADETE DE AZEVEDO MENEZES</t>
  </si>
  <si>
    <t>MARIA BERNADETE DE MELO</t>
  </si>
  <si>
    <t>MARIA BETANIA ALVES DA SILVA</t>
  </si>
  <si>
    <t>MARIA BETANIA DA SILVA</t>
  </si>
  <si>
    <t>MARIA BETANIA DE LIRA SILVA MONTALVAO</t>
  </si>
  <si>
    <t>MARIA BETANIA DE OLIVEIRA SOUZA</t>
  </si>
  <si>
    <t>MARIA BETANIA DE SANTANA DA SILVA</t>
  </si>
  <si>
    <t>MARIA BETANIA MARTINS DA SILVA</t>
  </si>
  <si>
    <t>MARIA BETANIA PINTO DE OLIVEIRA</t>
  </si>
  <si>
    <t>MARIA BETANIA SILVA JERONIMO</t>
  </si>
  <si>
    <t>MARIA CARMEM DE MELO BOTELHO</t>
  </si>
  <si>
    <t>MARIA CAROLINA BARBOSA DE ALBUQUERQUE</t>
  </si>
  <si>
    <t>MARIA CAROLINA HENRIQUES ALVES DA SILVA OLIVEIRA</t>
  </si>
  <si>
    <t>MARIA CATARINA DE MELO DIAS GUERRA</t>
  </si>
  <si>
    <t>MARIA CHRISTINA DE MEDEIROS NUNES</t>
  </si>
  <si>
    <t>MARIA CLARA DE AGUIAR</t>
  </si>
  <si>
    <t>MARIA CLARA DE AZEVEDO ANGEIRAS</t>
  </si>
  <si>
    <t>REDATOR</t>
  </si>
  <si>
    <t>MARIA CLARA MALTA CAVALCANTE</t>
  </si>
  <si>
    <t>MARIA CLAUDIA XAVIER DE PONTES</t>
  </si>
  <si>
    <t>NÃO CONSTA</t>
  </si>
  <si>
    <t>MARIA CONCEBIDA ALVES ACUNA</t>
  </si>
  <si>
    <t>MARIA CONCEICAO DA SILVA MATOSO GALVAO</t>
  </si>
  <si>
    <t>MARIA CONCEICAO DE AQUINO</t>
  </si>
  <si>
    <t>MARIA CREUZA BEZERRA DE OLIVEIRA</t>
  </si>
  <si>
    <t>MARIA CRISTIANE PEREIRA DOS SANTOS</t>
  </si>
  <si>
    <t>MARIA CRISTINA BALBINO RIBEIRO CABRAL</t>
  </si>
  <si>
    <t>MARIA CRISTINA CABRAL NASCIMENTO</t>
  </si>
  <si>
    <t>MARIA CRISTINA DA CUNHA</t>
  </si>
  <si>
    <t>MARIA CRISTINA DE FREITAS GOMES</t>
  </si>
  <si>
    <t>MARIA CRISTINA DE SOUZA PEREIRA PINTO</t>
  </si>
  <si>
    <t>MARIA CRISTINA DOS SANTOS FERREIRA</t>
  </si>
  <si>
    <t>MARIA CRISTINA PEREIRA DA SILVA</t>
  </si>
  <si>
    <t>MARIA CRISTINA SOARES DE SOUZA</t>
  </si>
  <si>
    <t>MARIA DA CONCEICAO CAMPOS DE CARVALHO</t>
  </si>
  <si>
    <t>MARIA DA CONCEICAO CHIMENDES DA SILVA</t>
  </si>
  <si>
    <t>MARIA DA CONCEICAO COUTO DA SILVA</t>
  </si>
  <si>
    <t>MARIA DA CONCEICAO DA SILVA CORREIA</t>
  </si>
  <si>
    <t>MARIA DA CONCEICAO DE ANDRADE VIANA</t>
  </si>
  <si>
    <t>MARIA DA CONCEICAO DE MOURA PINHEIRO</t>
  </si>
  <si>
    <t>MARIA DA CONCEICAO FEITOSA VIEIRA</t>
  </si>
  <si>
    <t>MARIA DA CONCEICAO FERREIRA DE OLIVEIRA</t>
  </si>
  <si>
    <t>MARIA DA CONCEICAO GOMES DA SILVA ANDRADE</t>
  </si>
  <si>
    <t>MARIA DA CONCEICAO PEREIRA</t>
  </si>
  <si>
    <t>MARIA DA CONCEICAO RAMOS DE OLIVEIRA</t>
  </si>
  <si>
    <t>MARIA DA CONCEICAO SILVA BARBOSA</t>
  </si>
  <si>
    <t>MARIA DA CONCEICAO SOARES FERREIRA SEABRA</t>
  </si>
  <si>
    <t>MARIA DA CONCEICAO VALERIO PRAEIRO</t>
  </si>
  <si>
    <t>MARIA DA CONCEICAO VIEIRA DA SILVA</t>
  </si>
  <si>
    <t>MARIA DA GLORIA DOS SANTOS</t>
  </si>
  <si>
    <t>MARIA DA GLORIA SOUSA GOUVEIA</t>
  </si>
  <si>
    <t>MARIA DA GRACA TAVARES BARBOSA</t>
  </si>
  <si>
    <t>MARIA DA PAZ MUNIZ DE PAIVA LEMOS</t>
  </si>
  <si>
    <t>MARIA DAS DORES MARQUES MAIA DE VASCONCELOS</t>
  </si>
  <si>
    <t>MARIA DAS DORES SANTOS DE AQUINO</t>
  </si>
  <si>
    <t>MARIA DAS GRACAS ALVES</t>
  </si>
  <si>
    <t>MARIA DAS GRACAS CAMARA ANTAS</t>
  </si>
  <si>
    <t>MARIA DAS GRACAS DA SILVA</t>
  </si>
  <si>
    <t>MARIA DAS GRACAS DE ARRUDA COELHO</t>
  </si>
  <si>
    <t>MARIA DAS GRACAS DE LIMA MEDEIROS</t>
  </si>
  <si>
    <t>MARIA DAS GRACAS DE OLIVEIRA FERREIRA</t>
  </si>
  <si>
    <t>MARIA DAS GRACAS DELGADO</t>
  </si>
  <si>
    <t>MARIA DAS GRACAS JERONIMO DE SANTANA</t>
  </si>
  <si>
    <t>MARIA DAS GRACAS MOURA LINS SILVA</t>
  </si>
  <si>
    <t>MARIA DAS GRACAS NUNES DE MATOS</t>
  </si>
  <si>
    <t>MARIA DAS GRACAS SANTOS DE LIMA</t>
  </si>
  <si>
    <t>MARIA DAS GRACAS SILVA</t>
  </si>
  <si>
    <t>MARIA DAS GRACAS TAVARES DE OLIVEIRA</t>
  </si>
  <si>
    <t>MARIA DAS NEVES MARANHAO</t>
  </si>
  <si>
    <t>MARIA DE FATIMA AGUIAR DE CARVALHO</t>
  </si>
  <si>
    <t>MARIA DE FATIMA ALBUQUERQUE FEITOSA</t>
  </si>
  <si>
    <t>MARIA DE FATIMA ALVES DINIZ</t>
  </si>
  <si>
    <t>MARIA DE FATIMA BANDEIRA DE MELO</t>
  </si>
  <si>
    <t>MARIA DE FATIMA BERNARDES</t>
  </si>
  <si>
    <t>MARIA DE FATIMA BEZERRA MENDES ROMAO</t>
  </si>
  <si>
    <t>MARIA DE FATIMA DA FONSECA VERAS</t>
  </si>
  <si>
    <t>MARIA DE FATIMA DA SILVA</t>
  </si>
  <si>
    <t>MARIA DE FATIMA DA SILVA ANDRADE</t>
  </si>
  <si>
    <t>MARIA DE FATIMA DA SILVA BARBOSA</t>
  </si>
  <si>
    <t>MARIA DE FATIMA DE ANDRADE</t>
  </si>
  <si>
    <t>MARIA DE FATIMA DE LIMA BACELAR</t>
  </si>
  <si>
    <t>MARIA DE FATIMA DINIZ DE FIGUEIROA</t>
  </si>
  <si>
    <t>MARIA DE FATIMA FABRICIO BORBA</t>
  </si>
  <si>
    <t>MARIA DE FATIMA FERREIRA DA SILVA</t>
  </si>
  <si>
    <t>MARIA DE FATIMA GOMES DE BARROS</t>
  </si>
  <si>
    <t>MARIA DE FATIMA LEAO BRASIL</t>
  </si>
  <si>
    <t>MARIA DE FATIMA LINS</t>
  </si>
  <si>
    <t>MARIA DE FATIMA NEGREIROS</t>
  </si>
  <si>
    <t>MARIA DE FATIMA PAES DE ANDRADE</t>
  </si>
  <si>
    <t>MARIA DE FATIMA PIMENTEL</t>
  </si>
  <si>
    <t>MARIA DE FATIMA SANTOS DE COUTO</t>
  </si>
  <si>
    <t>MARIA DE FATIMA SOARES ALVES</t>
  </si>
  <si>
    <t>MARIA DE FATIMA TEIXEIRA MAGALHAES</t>
  </si>
  <si>
    <t>MARIA DE FATIMA VICENTE</t>
  </si>
  <si>
    <t>MARIA DE FATIMA VIEIRA PEIXOTO</t>
  </si>
  <si>
    <t>MARIA DE JESUS DA SILVA</t>
  </si>
  <si>
    <t>MARIA DE JESUS GUEDES FONSECA BASTOS</t>
  </si>
  <si>
    <t>MARIA DE LOURDES BRASIL DA SILVA</t>
  </si>
  <si>
    <t>MARIA DE LOURDES DA ROCHA SANTOS</t>
  </si>
  <si>
    <t>MARIA DE LOURDES DE LIMA</t>
  </si>
  <si>
    <t>MARIA DE LOURDES MARTINS DE LEMOS</t>
  </si>
  <si>
    <t>MARIA DE LOURDES MELO</t>
  </si>
  <si>
    <t>MARIA DE LOURDES MENDES SILVA DOS SANTOS</t>
  </si>
  <si>
    <t>MARIA DE LOURDES PAES DE ANDRADE</t>
  </si>
  <si>
    <t>MARIA DE LOURDES PARAHYBA PONZI</t>
  </si>
  <si>
    <t>MARIA DE LOURDES SANTANNA DA SILVA</t>
  </si>
  <si>
    <t>MARIA DILMA BEZERRA DE VASCONCELLOS PISCOYA</t>
  </si>
  <si>
    <t>MARIA DO BOM PARTO BATISTA DE MORAIS</t>
  </si>
  <si>
    <t>MARIA DO CARMO CANAVARRO DE ARAUJO</t>
  </si>
  <si>
    <t>MARIA DO CARMO DE PAIVA</t>
  </si>
  <si>
    <t>MARIA DO CARMO JULIANO</t>
  </si>
  <si>
    <t>MARIA DO CARMO MARQUES FERREIRA</t>
  </si>
  <si>
    <t>MARIA DO CARMO MONTEIRO VILLAR</t>
  </si>
  <si>
    <t>MARIA DO CARMO MOTA DE AQUINO</t>
  </si>
  <si>
    <t>MARIA DO CARMO NEVES DE CARVALHO PEREIRA</t>
  </si>
  <si>
    <t>MARIA DO CARMO OLIVEIRA DA SILVA</t>
  </si>
  <si>
    <t>MARIA DO DESTERRO RODRIGUES</t>
  </si>
  <si>
    <t>MARIA DO ROSARIO SILVEIRA BRITTO</t>
  </si>
  <si>
    <t>MARIA DO SOCORRO BALBINO DOS SANTOS</t>
  </si>
  <si>
    <t>MARIA DO SOCORRO CHAVES OLIVEIRA</t>
  </si>
  <si>
    <t>MARIA DO SOCORRO DA SILVA</t>
  </si>
  <si>
    <t>MARIA DO SOCORRO DE HOLLANDA FERREIRA GOMES</t>
  </si>
  <si>
    <t>MARIA DO SOCORRO DE VASCONCELOS</t>
  </si>
  <si>
    <t>MARIA DO SOCORRO GOMES</t>
  </si>
  <si>
    <t>MARIA DO SOCORRO LIMA DO NASCIMENTO</t>
  </si>
  <si>
    <t>MARIA DO SOCORRO MACHADO FREIRE</t>
  </si>
  <si>
    <t>MARIA DO SOCORRO OLIVEIRA DA COSTA</t>
  </si>
  <si>
    <t>AUXILIAR DE COZINHA</t>
  </si>
  <si>
    <t>MARIA DO SOCORRO REIS VIANNES</t>
  </si>
  <si>
    <t>MARIA DO SOCORRO VELOSO DE ALBUQUERQUE</t>
  </si>
  <si>
    <t>MARIA DOS ANJOS LEMOS COSTA</t>
  </si>
  <si>
    <t>MARIA DOS PRAZERES CAMELO GOMES</t>
  </si>
  <si>
    <t>MARIA ECIONE DE MORAIS FERREIRA</t>
  </si>
  <si>
    <t>MARIA EDNA GOMES BARBOZA MOTA</t>
  </si>
  <si>
    <t>MARIA EDUARDA DE ALBUQUERQUE VIEIRA</t>
  </si>
  <si>
    <t>MARIA ELEONORA DA GAMA GUERRA CURADO</t>
  </si>
  <si>
    <t>MARIA ELISABETE AGUIAR DA SILVA</t>
  </si>
  <si>
    <t>MARIA ELISANGELA FAGUNDES DA SILVA VIANA</t>
  </si>
  <si>
    <t>MARIA ELIZABETE DE ARAUJO PEREIRA</t>
  </si>
  <si>
    <t>MARIA ELIZABETE DE SOUZA BARROS</t>
  </si>
  <si>
    <t>MARIA ELIZABETE MACHADO FREIRE</t>
  </si>
  <si>
    <t>MARIA ELIZABETH DE MELO VIANA</t>
  </si>
  <si>
    <t>MARIA ELOISA MARTINS VIEIRA</t>
  </si>
  <si>
    <t>TRANSCRITOR DE SISTEMA BRAILLE</t>
  </si>
  <si>
    <t>MARIA EMILIA TRAVASSOS RIOS TOME</t>
  </si>
  <si>
    <t>MARIA ENILDA WANDERLEY DE LIMA</t>
  </si>
  <si>
    <t>MARIA EUFRASIA DE OLIVEIRA</t>
  </si>
  <si>
    <t>MARIA FATIMA DE LIMA</t>
  </si>
  <si>
    <t>MARIA FERNANDA CAVALCANTI SOUSA VELOSO</t>
  </si>
  <si>
    <t>MARIA FRANCISCA DA SILVA</t>
  </si>
  <si>
    <t>MARIA GILCA LOPES CARACIOLO E SILVA</t>
  </si>
  <si>
    <t>MARIA GOMES CARNEIRO BATISTA</t>
  </si>
  <si>
    <t>MARIA GORETE OLIVEIRA PADILHA</t>
  </si>
  <si>
    <t>MARIA GORETTI E SILVA</t>
  </si>
  <si>
    <t>MARIA GRACINDA OLIVEIRA DE SOUZA</t>
  </si>
  <si>
    <t>MARIA HELENA DO NASCIMENTO BEZERRA</t>
  </si>
  <si>
    <t>MARIA HELENA MADRUGA LIMA RIBEIRO</t>
  </si>
  <si>
    <t>MARIA HELENA OLIVEIRA LINS ANDRADE LIMA</t>
  </si>
  <si>
    <t>MARIA INALDA PEREIRA LAFAYETTE</t>
  </si>
  <si>
    <t>MARIA INEZ ALVES SABINO DE ARAUJO</t>
  </si>
  <si>
    <t>MARIA INEZ LOPES CARDOSO</t>
  </si>
  <si>
    <t>MARIA ISABEL DA SILVA MONTEIRO DIAS</t>
  </si>
  <si>
    <t>MARIA ISABEL PINTO DE OLIVEIRA</t>
  </si>
  <si>
    <t>MARIA ISABEL TEOFILO DE SOUZA</t>
  </si>
  <si>
    <t>MARIA ISABELLA LONDRES LOPES</t>
  </si>
  <si>
    <t>MARIA IVANEIDE DE SANTANA</t>
  </si>
  <si>
    <t>MARIA IVETE DA SILVA</t>
  </si>
  <si>
    <t>MARIA IZABEL CARNEIRO DA SILVA</t>
  </si>
  <si>
    <t>MARIA IZABEL DO NASCIMENTO</t>
  </si>
  <si>
    <t>MARIA IZABEL MELLO NAVARRO</t>
  </si>
  <si>
    <t>MARIA JAIDETE DA SILVA</t>
  </si>
  <si>
    <t>MARIA JANEIDE PEREIRA DA SILVA</t>
  </si>
  <si>
    <t>MARIA JOSE ALVES DA SILVA</t>
  </si>
  <si>
    <t>MARIA JOSE DA SILVA</t>
  </si>
  <si>
    <t>MARIA JOSE DA SILVA CASTRO</t>
  </si>
  <si>
    <t>MARIA JOSE DA SILVA MARTINS</t>
  </si>
  <si>
    <t>MARIA JOSE DANTAS MESQUITA DE AMORIM</t>
  </si>
  <si>
    <t>MARIA JOSE DE CARVALHO</t>
  </si>
  <si>
    <t>MARIA JOSE DE LIMA</t>
  </si>
  <si>
    <t>MARIA JOSE MUNIZ DE FRANCA</t>
  </si>
  <si>
    <t>MARIA JOSE TENORIO IBANEZ</t>
  </si>
  <si>
    <t>MARIA JOSE VIEIRA LUCENA GOMES</t>
  </si>
  <si>
    <t>MARIA JOSELMA MONTEIRO</t>
  </si>
  <si>
    <t>MARIA KETHULY GOES MOREIRA</t>
  </si>
  <si>
    <t>MARIA LEONILDA GONDIM SILVA</t>
  </si>
  <si>
    <t>MARIA LILIA PINHEIRO DE FREITAS</t>
  </si>
  <si>
    <t>MARIA LOURDES ARAGAO PRAZERES</t>
  </si>
  <si>
    <t>MARIA LUCIA ALBUQUERQUE FREITAS</t>
  </si>
  <si>
    <t>MARIA LUCIA DA SILVA</t>
  </si>
  <si>
    <t>MARIA LUCIA NOBREGA SILVA</t>
  </si>
  <si>
    <t>MARIA LUCIA SILVA PINHO</t>
  </si>
  <si>
    <t>MARIA LUCIA SILVA RAMOS</t>
  </si>
  <si>
    <t>MARIA LUCIAN TORRES CAMELO</t>
  </si>
  <si>
    <t>MARIA LUCIANA FERREIRA NEVES</t>
  </si>
  <si>
    <t>MARIA LUCIENE DOS SANTOS</t>
  </si>
  <si>
    <t>MARIA LUCIENE SILVA TEIXEIRA DE ALMEIDA</t>
  </si>
  <si>
    <t>MARIA LUIZA BARBALHO DA PURIFICACAO ALVES</t>
  </si>
  <si>
    <t>MARIA LUIZA DE CASTRO NUNES PEREIRA</t>
  </si>
  <si>
    <t>MARIA LUIZA DE MOURA FERREIRA</t>
  </si>
  <si>
    <t>MARIA LUZIARA CAMPOS DE MEDEIROS</t>
  </si>
  <si>
    <t>MARIA LUZIENE XAVIER FEITOSA</t>
  </si>
  <si>
    <t>MARIA MADALENA DIAS DE AMORIM</t>
  </si>
  <si>
    <t>MARIA MADALENA OLIVEIRA DA CUNHA</t>
  </si>
  <si>
    <t>MARIA MERCIA FERREIRA DE MEDEIROS</t>
  </si>
  <si>
    <t>MARIA NAZARE DO NASCIMENTO</t>
  </si>
  <si>
    <t>MARIA NILDA BEZERRA CARVALHO</t>
  </si>
  <si>
    <t>MARIA OLIVIA CUTRIM TAVARES</t>
  </si>
  <si>
    <t>MARIA REGINA LEITE PEREIRA BORBA</t>
  </si>
  <si>
    <t>MARIA RITA DE CASSIA ALVES DA SILVA</t>
  </si>
  <si>
    <t>MARIA ROSA DE PAULA LIMA</t>
  </si>
  <si>
    <t>MARIA ROSALVA SANTOS</t>
  </si>
  <si>
    <t>MARIA ROSIMERE VIEIRA DA SILVA</t>
  </si>
  <si>
    <t>MARIA SIDNEY SANTANA LOURENCO</t>
  </si>
  <si>
    <t>MARIA SONIA DE OLIVEIRA FREITAS</t>
  </si>
  <si>
    <t>MARIA SUELY PEREIRA CABRAL</t>
  </si>
  <si>
    <t>MARIA TERESA BORBA DE VASCONCELOS</t>
  </si>
  <si>
    <t>MARIA TEREZA FIGUEIREDO DE REZENDE</t>
  </si>
  <si>
    <t>MARIA VERONICA APOLINARIO</t>
  </si>
  <si>
    <t>MARIA VERONICA ARAUJO DE SANTA CRUZ OLIVEIRA</t>
  </si>
  <si>
    <t>MARIA VERONICA MEDEIROS GUERRA</t>
  </si>
  <si>
    <t>MARIA VERONICA MONTEIRO DE ABREU</t>
  </si>
  <si>
    <t>MARIA VIRGINIA BARBOSA DOS SANTOS</t>
  </si>
  <si>
    <t>MARIA ZELIA DUTRA</t>
  </si>
  <si>
    <t>MARIA ZELIA SANTOS SIQUEIRA</t>
  </si>
  <si>
    <t>MARIA ZILENE DE CARVALHO MORAIS</t>
  </si>
  <si>
    <t>MARIANA CORREIA DOS SANTOS</t>
  </si>
  <si>
    <t>MARIANA CRISTINA MELO DO NASCIMENTO</t>
  </si>
  <si>
    <t>MARIANA DE BRITO SASSI</t>
  </si>
  <si>
    <t>MARIANA DE LIRA NUNES</t>
  </si>
  <si>
    <t>MARIANA DE SOUZA ALVES</t>
  </si>
  <si>
    <t>MARIANA ESPINDOLA GONCALO</t>
  </si>
  <si>
    <t>MARIANA FONTES XAVIER CORREIA</t>
  </si>
  <si>
    <t>MARIANA MEDEIROS DANTAS</t>
  </si>
  <si>
    <t>MARIANA MEDEIROS SANTOS DE DEUS</t>
  </si>
  <si>
    <t>MARIANE MARIZ VIEIRA</t>
  </si>
  <si>
    <t>MARIANE PESSOA BARBOSA DE ALMEIDA</t>
  </si>
  <si>
    <t>MARIANE PIMENTEL FELIX DA SILVA</t>
  </si>
  <si>
    <t>MARIANNA BATISTA DE AZEVEDO</t>
  </si>
  <si>
    <t>MARIBERTO ALVES PEREIRA JUNIOR</t>
  </si>
  <si>
    <t>MARILANDE CARVALHO DE ANDRADE SILVA</t>
  </si>
  <si>
    <t>MARILDA NASCIMENTO CARVALHO</t>
  </si>
  <si>
    <t>MARILEA DE LIMA GUIMARAES</t>
  </si>
  <si>
    <t>MARILEIDE DOS SANTOS BRITO</t>
  </si>
  <si>
    <t>MARILENE DE SOUSA ARARUNA</t>
  </si>
  <si>
    <t>MARILENE GOMES DA SILVA</t>
  </si>
  <si>
    <t>MARILENE GOMES SILVESTRE</t>
  </si>
  <si>
    <t>MARILIA BATISTA DE LIMA PEQUENO</t>
  </si>
  <si>
    <t>MARILIA BEZERRA DE HOLANDA CAVALCANTI</t>
  </si>
  <si>
    <t>MARILIA DE FREITAS CHAVES</t>
  </si>
  <si>
    <t>MARILIA DE MELO VASCONCELOS</t>
  </si>
  <si>
    <t>MARILIA GOMES DE FREITAS</t>
  </si>
  <si>
    <t>MARILIA MARIA BARBOSA LIMA</t>
  </si>
  <si>
    <t>MARILIA MELO DE CERQUEIRA</t>
  </si>
  <si>
    <t>MARILIA SOBRAL DE ALMEIDA</t>
  </si>
  <si>
    <t>MARILUCE EVARISTO ALVES</t>
  </si>
  <si>
    <t>MARILUCE GOMES DA SILVA SANTOS</t>
  </si>
  <si>
    <t>MARILUCIA FELIX DE SANTANA</t>
  </si>
  <si>
    <t>MARINA DE SANTANA CAPANO</t>
  </si>
  <si>
    <t>MARINA FALCAO DE SOUZA CARTAXO</t>
  </si>
  <si>
    <t>MARINA MARIA TEIXEIRA DA SILVA</t>
  </si>
  <si>
    <t>MARINALVA ANDRADE PAUDARCO</t>
  </si>
  <si>
    <t>MARINALVA BATISTA DA SILVA</t>
  </si>
  <si>
    <t>MARINEIDE MARINHO LEAL</t>
  </si>
  <si>
    <t>MARINEIDE VENCESLAU DA SILVA</t>
  </si>
  <si>
    <t>MARIO DE BRITO BARBOSA</t>
  </si>
  <si>
    <t>MARIO ESTEVAM BARBOSA</t>
  </si>
  <si>
    <t>MARIO FERREIRA DO NASCIMENTO</t>
  </si>
  <si>
    <t>MARIO FRANCISCO DA SILVA</t>
  </si>
  <si>
    <t>MARIO JOSE DE CARVALHO</t>
  </si>
  <si>
    <t>MARIO JOSE DE SOUZA</t>
  </si>
  <si>
    <t>MARIO JOSE DUTRA DE ANDRADE</t>
  </si>
  <si>
    <t>MARIO NASCIMENTO DA SILVA</t>
  </si>
  <si>
    <t>MARIO ROBERTO AGOSTINHO DA SILVA</t>
  </si>
  <si>
    <t>MARISE ROSA DA SILVA GARCIA</t>
  </si>
  <si>
    <t>MARISE VIEIRA DE BARROS E SILVA BUREGIO DE LIMA</t>
  </si>
  <si>
    <t>MARISTELA COSTA FALCAO</t>
  </si>
  <si>
    <t>MARIZA HELENA CARRILHO DE HOLLANDA</t>
  </si>
  <si>
    <t>MARIZE VIANA PEREIRA DA LUZ</t>
  </si>
  <si>
    <t>MARIZETE MARIA CLEMENTINO ALVES</t>
  </si>
  <si>
    <t>MARKUS VINICIUS LOPES SOARES</t>
  </si>
  <si>
    <t>MARLEIDE FRAGOSO DE SOUZA</t>
  </si>
  <si>
    <t>MARLEIDE MARIA CORDEIRO</t>
  </si>
  <si>
    <t>MARLEIDE RODRIGUES DE LIMA</t>
  </si>
  <si>
    <t>MARLENE BRANCO DA SILVA</t>
  </si>
  <si>
    <t>MARLENE CARVALHO DE ALENCAR BARBOSA</t>
  </si>
  <si>
    <t>MARLI BATISTA FIDELIS</t>
  </si>
  <si>
    <t>MARLI FRAGOSO DE SOUZA E SOUZA</t>
  </si>
  <si>
    <t>MARLI VALENCA MELO DE SA</t>
  </si>
  <si>
    <t>MARLIETE CRISTINA BARBOSA LIMA</t>
  </si>
  <si>
    <t>MARLON HAMILTON DIAS CABRAL</t>
  </si>
  <si>
    <t>MARLOS GONDIM RIBEIRO BATISTA</t>
  </si>
  <si>
    <t>MARLUCE AQUINO RABELO</t>
  </si>
  <si>
    <t>MARLUCE MARIA MENDES DE QUEIROZ</t>
  </si>
  <si>
    <t>MARLUS VINICIUS MAGALHAES BURIL</t>
  </si>
  <si>
    <t>MARLY LOPES FRAZAO</t>
  </si>
  <si>
    <t>MARTA HELENA DE MESQUITA</t>
  </si>
  <si>
    <t>INSTRUMENTADOR CIRURGICO</t>
  </si>
  <si>
    <t>MARTA LOPES GOMES</t>
  </si>
  <si>
    <t>MARTA PRAXEDES RABELO LEITE FONTENELLE</t>
  </si>
  <si>
    <t>MARTA VERONICA LUCENA CAVALCANTI</t>
  </si>
  <si>
    <t>MARTHA BRITO DA CRUZ</t>
  </si>
  <si>
    <t>MARYLU FERREIRA DE SOUZA</t>
  </si>
  <si>
    <t>MARYSA DE VASCONCELOS MELO</t>
  </si>
  <si>
    <t>MAURA CARNEIRO PESSOA NEVES</t>
  </si>
  <si>
    <t>MAURA FRANCINETE RODRIGUES COSTA LIMA</t>
  </si>
  <si>
    <t>MAURECI JOSE DE OLIVEIRA FILHO</t>
  </si>
  <si>
    <t>MAURICIO ANTONIO REIS GOUVEIA JUNIOR</t>
  </si>
  <si>
    <t>MAURICIO CARLOS DA SILVA</t>
  </si>
  <si>
    <t>MAURICIO GOMES GUIMARAES</t>
  </si>
  <si>
    <t>MAURICIO JOSE DE MELO</t>
  </si>
  <si>
    <t>MAURICIO PAIXAO DA SILVA</t>
  </si>
  <si>
    <t>MAURICIO RICARDO DA SILVA</t>
  </si>
  <si>
    <t>MAURICIO RODRIGUES FERREIRA</t>
  </si>
  <si>
    <t>MAURICIO SOARES DE MELO</t>
  </si>
  <si>
    <t>MAURILIO AMANCIO DE MORAES</t>
  </si>
  <si>
    <t>MAURO DE MELO</t>
  </si>
  <si>
    <t>MAURO MONTEIRO DE AGUIAR</t>
  </si>
  <si>
    <t>MAURO PESSOA CARNEIRO</t>
  </si>
  <si>
    <t>MAURO SERGIO TAVARES MONTEIRO</t>
  </si>
  <si>
    <t>MAURO VANCE RODRIGUES DE FIGUEIREDO</t>
  </si>
  <si>
    <t>MAVY DIEGO PEREIRA DE MORAIS</t>
  </si>
  <si>
    <t>MAXWELL VOLNEI DA SILVA</t>
  </si>
  <si>
    <t>MAYARA BONFIM DE ANDRADE</t>
  </si>
  <si>
    <t>MAYCONSEDEQUE APOLINARIO DA CRUZ</t>
  </si>
  <si>
    <t>MAYSA KARLA DA SILVA ARAUJO</t>
  </si>
  <si>
    <t>MAYZA GABRIELA ESTEVAM DA SILVA</t>
  </si>
  <si>
    <t>MEIRE APARECIDA NUNES DE MELO LIMA</t>
  </si>
  <si>
    <t>MELANIA MARIA RAMOS DE AMORIM</t>
  </si>
  <si>
    <t>MELICIO AUGUSTO OLIVEIRA DE ANDRADE</t>
  </si>
  <si>
    <t>MELISSA ALBUQUERQUE MOURA</t>
  </si>
  <si>
    <t>MELQUIADES FERREIRA DE LIMA</t>
  </si>
  <si>
    <t>MELQUISEDEC DA CRUZ GOMES</t>
  </si>
  <si>
    <t>MERCEDES CRISTINA SALGUEIRO DE LA VEGA</t>
  </si>
  <si>
    <t>MERCIA MARIA GOMES DA SILVA</t>
  </si>
  <si>
    <t>MERCIA VITORINO DE SOUZA</t>
  </si>
  <si>
    <t>MERCIO LADISLAU DE FREITAS</t>
  </si>
  <si>
    <t>MICHEL VILELA BARBOSA</t>
  </si>
  <si>
    <t>MICHELE ALEXANDRA CHENG</t>
  </si>
  <si>
    <t>MICHELE MARIA GONCALVES DE GODOY</t>
  </si>
  <si>
    <t>MICHELE ROSE DO NASCIMENTO</t>
  </si>
  <si>
    <t>MICHELE SANTIAGO DE CARVALHO</t>
  </si>
  <si>
    <t>MICHELLE CRUZ SAMPAIO TABOSA</t>
  </si>
  <si>
    <t>MICHELLE DA SILVA QUEMEL</t>
  </si>
  <si>
    <t>MICHELLE DA SILVA SOUZA LOURENCO</t>
  </si>
  <si>
    <t>MICHELLE RIBEIRO DA SILVA</t>
  </si>
  <si>
    <t>MICHELLE ROSE DE OLIVEIRA SILVA</t>
  </si>
  <si>
    <t>MICHELLINE SOBRAL DE SOUZA</t>
  </si>
  <si>
    <t>MICHELLY TAVARES DA SILVA MARQUES</t>
  </si>
  <si>
    <t>MIDIA MARIA DA COSTA</t>
  </si>
  <si>
    <t>MIGUEL BORBA DE BARROS GOES</t>
  </si>
  <si>
    <t>MIGUEL SEBASTIAO MAIA CHAVES ARRAIS</t>
  </si>
  <si>
    <t>MIKALINES MARTINS RODRIGUES</t>
  </si>
  <si>
    <t>MIKERLANE VASCONCELOS DE SANTANA</t>
  </si>
  <si>
    <t>MILENA COSTA MARQUES</t>
  </si>
  <si>
    <t>MILENA DAMASCENO DE SOUZA COSTA</t>
  </si>
  <si>
    <t>MILENA PEREIRA DANTAS</t>
  </si>
  <si>
    <t>MILENE DE LIMA COELHO</t>
  </si>
  <si>
    <t>MILENE MONTEIRO MARQUES</t>
  </si>
  <si>
    <t>MILKA GABRIELLE DE LIRA NOBREGA WEST</t>
  </si>
  <si>
    <t>MIRANA CARLA DA SILVA</t>
  </si>
  <si>
    <t>MIRANISE ROSENDO DE LIMA</t>
  </si>
  <si>
    <t>MIRELI MARIA DA SILVA</t>
  </si>
  <si>
    <t>MIRELLA COUTINHO DAMASCENO LEAL</t>
  </si>
  <si>
    <t>MIRELLA PEREIRA PAES BARRETTO</t>
  </si>
  <si>
    <t>MIRELLE MACHADO DIAS MACENA</t>
  </si>
  <si>
    <t>MIRIAM BARBOSA CAVALCANTI</t>
  </si>
  <si>
    <t>MIRIAM BATISTA DE MOURA</t>
  </si>
  <si>
    <t>MIRIAM FERREIRA DA SILVA COSTA</t>
  </si>
  <si>
    <t>MIRIAM MEIRA LEITE NOGUEIRA PAZ</t>
  </si>
  <si>
    <t>MIRIAM PEREIRA CAVALCANTI MIRANDA</t>
  </si>
  <si>
    <t>MIRIAM SANTOS MIRANDA</t>
  </si>
  <si>
    <t>MIRIAM STELA ACCIOLY SILVA</t>
  </si>
  <si>
    <t>MIRTES MARIA ALVES DA CRUZ</t>
  </si>
  <si>
    <t>MISAEL ARCANJO DA SILVA</t>
  </si>
  <si>
    <t>MITALIENE DE DEUS SOARES SILVA</t>
  </si>
  <si>
    <t>MITSI REJANE LUCENA DE OLIVEIRA</t>
  </si>
  <si>
    <t>MOAB BARBOSA DE SANTANA</t>
  </si>
  <si>
    <t>MOAB MIGUEL DA SILVA</t>
  </si>
  <si>
    <t>MOABI JOSE MARQUES DA SILVA</t>
  </si>
  <si>
    <t>MOISES ALVES DE OLIVEIRA E SILVA</t>
  </si>
  <si>
    <t>MOISES BATISTA DO NASCIMENTO</t>
  </si>
  <si>
    <t>MOISES BEZERRA CARRETEIRO</t>
  </si>
  <si>
    <t>MOISES GOMES VERCOSA</t>
  </si>
  <si>
    <t>MOISES HENRIQUE DE ALBUQUERQUE</t>
  </si>
  <si>
    <t>MOISES JOSE DE OLIVEIRA MELO</t>
  </si>
  <si>
    <t>AUXILIAR DE ANATOMIA E NECROPSIA</t>
  </si>
  <si>
    <t>MOISES JOSE RIBEIRO</t>
  </si>
  <si>
    <t>MONICA ALVES DE FARIAS QUIRINO</t>
  </si>
  <si>
    <t>MONICA AUGUSTA DOS SANTOS</t>
  </si>
  <si>
    <t>MONICA CARIAS DE LUNA SOUZA</t>
  </si>
  <si>
    <t>MONICA CILENE CARDOSO DA SILVA UCHOA CAVALCANTI</t>
  </si>
  <si>
    <t>MONICA DE MORAES CHAVES BECKER</t>
  </si>
  <si>
    <t>MONICA DINIS DE OLIVEIRA</t>
  </si>
  <si>
    <t>MONICA MARANHAO DA SILVA</t>
  </si>
  <si>
    <t>MONICA MARIA CAVALCANTE LIMA</t>
  </si>
  <si>
    <t>MONICA SILVA DO SACRAMENTO</t>
  </si>
  <si>
    <t>MONICA SOARES MALAFAIA</t>
  </si>
  <si>
    <t>MONICK RAQUEL SILVESTRE DA SILVA PORTES</t>
  </si>
  <si>
    <t>MONIKE SILVA MELO</t>
  </si>
  <si>
    <t>MONIQUE FERREIRA DOS SANTOS</t>
  </si>
  <si>
    <t>MORGANA LIMA GOMES DA SILVA</t>
  </si>
  <si>
    <t>MORGANA MARCELLY COSTA MARQUES</t>
  </si>
  <si>
    <t>MORGANNA MARIA VIEIRA DANTAS</t>
  </si>
  <si>
    <t>MOZART VIEIRA DE MELO</t>
  </si>
  <si>
    <t>MURILO AUGUSTO DE ALMEIDA RODRIGUES</t>
  </si>
  <si>
    <t>MURILO JOSE BORBA COSTA</t>
  </si>
  <si>
    <t>NAARA MAELI AZEVEDO SANTIAGO</t>
  </si>
  <si>
    <t>NAARA PEIXOTO DE FRANCA</t>
  </si>
  <si>
    <t>NADEJDA DE AZEVEDO NOBREGA</t>
  </si>
  <si>
    <t>NADIA REGINA MAIA SIQUEIRA DE CARVALHO SA</t>
  </si>
  <si>
    <t>NADJA CRISTINA DA SILVA AMORIM</t>
  </si>
  <si>
    <t>NADJA DA SILVA FERREIRA</t>
  </si>
  <si>
    <t>NADJA ELISABETH PEREIRA LOPES</t>
  </si>
  <si>
    <t>NADJA FRANCISCA E SILVA</t>
  </si>
  <si>
    <t>NADJA LAUREANO DE SOUZA SOARES</t>
  </si>
  <si>
    <t>NADJA MARIA BATISTA DA SILVA</t>
  </si>
  <si>
    <t>NADJA MARIA LOPES DA SILVA</t>
  </si>
  <si>
    <t>NADJA MEDEIROS JUSTINO DA SILVA</t>
  </si>
  <si>
    <t>NADJA ROLIM GONCALVES DE ALENCAR</t>
  </si>
  <si>
    <t>NADJA SALES NEVES BARRETO</t>
  </si>
  <si>
    <t>NADJA TORRES DA SILVA</t>
  </si>
  <si>
    <t>NAFIS SARAY LIRA GOMES DA SILVA</t>
  </si>
  <si>
    <t>NAGELA DE SA CAETANO</t>
  </si>
  <si>
    <t>NAIR DE ALBUQUERQUE LIMA</t>
  </si>
  <si>
    <t>NANCICLEIDE CHAVES DOS SANTOS FERRAZ</t>
  </si>
  <si>
    <t>NARA CAVALCANTI MARANHAO DE ALBUQUERQUE</t>
  </si>
  <si>
    <t>NARA SIQUEIRA VIANA</t>
  </si>
  <si>
    <t>NASTASSJA LOPES SILVA NETO</t>
  </si>
  <si>
    <t>NATALIA ALVES D ALMEIDA LINS</t>
  </si>
  <si>
    <t>NATALIA DIAS LESSA</t>
  </si>
  <si>
    <t>NATALIA FRANCISCA NASCIMENTO DA SILVA</t>
  </si>
  <si>
    <t>NATALIA GOMES DOS REIS DUTRA</t>
  </si>
  <si>
    <t>NATALIA JULIANE ARAUJO DE SANTANA</t>
  </si>
  <si>
    <t>NATALIA MARIA PENHA COUTINHO</t>
  </si>
  <si>
    <t>NATALIA REGINA SOUZA DA SILVA</t>
  </si>
  <si>
    <t>NATALLY MARIA DE OLIVEIRA E SILVA</t>
  </si>
  <si>
    <t>NATASHA DE FARIA NEVES MELO</t>
  </si>
  <si>
    <t>NATASSIA TACIANA COELHO DE MELO SILVA</t>
  </si>
  <si>
    <t>NATHALIA CABRAL SENA PESSOA</t>
  </si>
  <si>
    <t>NATHALIA DEMERY FERREIRA</t>
  </si>
  <si>
    <t>NATHALIA LOPES BARBOSA</t>
  </si>
  <si>
    <t>NATHALIE ELIZABELLE SILVA DOS SANTOS</t>
  </si>
  <si>
    <t>NAURECY DE OLIVEIRA BEZERRA</t>
  </si>
  <si>
    <t>NAYANE ANDRADE GALENO</t>
  </si>
  <si>
    <t>NAZARE DE ALMEIDA ROSSI</t>
  </si>
  <si>
    <t>NECI MARIA DO NASCIMENTO</t>
  </si>
  <si>
    <t>NEEMIAS CORREIA DE OLIVEIRA</t>
  </si>
  <si>
    <t>NEIDE MARIA SOARES DE ALMEIDA</t>
  </si>
  <si>
    <t>NEIDE MENEZES SILVA</t>
  </si>
  <si>
    <t>NEIDEJANE TRAJANO DO NASCIMENTO</t>
  </si>
  <si>
    <t>NELI MARIA DO NASCIMENTO</t>
  </si>
  <si>
    <t>NELIA SORAHIA FONSECA DE MELO</t>
  </si>
  <si>
    <t>NELICIO DE QUEIROZ LINS</t>
  </si>
  <si>
    <t>NELIDA TASSIA COELHO DE MELO SILVA</t>
  </si>
  <si>
    <t>NELSON ANTONIO MOURA DE ARAUJO</t>
  </si>
  <si>
    <t>NELSON CORREIA DE LIMA JUNIOR</t>
  </si>
  <si>
    <t>NELSON JUSTINO DA SILVA FILHO</t>
  </si>
  <si>
    <t>NELSON MONTE DA SILVA</t>
  </si>
  <si>
    <t>NERILIN TRAJANO DA SILVA NETO</t>
  </si>
  <si>
    <t>NERILSON DE LIMA SANTOS</t>
  </si>
  <si>
    <t>NERISE DA CRUZ SANTA ROSA</t>
  </si>
  <si>
    <t>NERLUCYTON GOMES DOS SANTOS</t>
  </si>
  <si>
    <t>NESTOR ALVES CORREIA FILHO</t>
  </si>
  <si>
    <t>NESTOR MOREIRA REIS NETO</t>
  </si>
  <si>
    <t>NETHANIAH GOMES DE ANDRADE</t>
  </si>
  <si>
    <t>NEYLA MARIA PEREIRA ALVES</t>
  </si>
  <si>
    <t>NIDIA PAULA DE AMORIM SILVA</t>
  </si>
  <si>
    <t>NIEDJA CHRISTINA LOPES DE SOUSA</t>
  </si>
  <si>
    <t>NIEDJA MARIA DA SILVA LIMA</t>
  </si>
  <si>
    <t>NIEDJA PAULA SILVA VERAS DE ALBUQUERQUE</t>
  </si>
  <si>
    <t>OPERADOR DE MAQUINA COPIADORA</t>
  </si>
  <si>
    <t>NIEGE MARIA DE PAIVA MELO</t>
  </si>
  <si>
    <t>NIELSON TORRES DE MELLO</t>
  </si>
  <si>
    <t>NIKOLAS FERNAND BILLERBECK CARDOSO DO NASCIMENTO</t>
  </si>
  <si>
    <t>NILCIVANIA ALVES VIEIRA</t>
  </si>
  <si>
    <t>NILTON ANGELIM LIRA</t>
  </si>
  <si>
    <t>NILVANIA MONTEIRO</t>
  </si>
  <si>
    <t>NISEA DE AZEVEDO CORREA</t>
  </si>
  <si>
    <t>NISIAEL DE OLIVEIRA KAUFMAN</t>
  </si>
  <si>
    <t>NIVALDO FERNANDES SANTOS</t>
  </si>
  <si>
    <t>NIVANEIDE ATANASIO VERAS LEMOS</t>
  </si>
  <si>
    <t>NIVIA CARLA DA SILVA DE VASCONCELOS</t>
  </si>
  <si>
    <t>NIVIA TAMIRES DE SOUZA CRUZ</t>
  </si>
  <si>
    <t>NIZODETE NASCIMENTO VASCONCELOS DE MORAIS</t>
  </si>
  <si>
    <t>NOEMIA VENTURA GUERRA</t>
  </si>
  <si>
    <t>NOEMY ALENCAR DE CARVALHO GOMES</t>
  </si>
  <si>
    <t>NORMA LUCIA CANDIDA DO NASCIMENTO SILVA</t>
  </si>
  <si>
    <t>NORMA MARIA ALVES MARCELINO</t>
  </si>
  <si>
    <t>NUBIA CABRAL DE SOUZA</t>
  </si>
  <si>
    <t>NUBIA TAVARES PESSOA CAVALCANTI DE ALBUQUERQUE</t>
  </si>
  <si>
    <t>NYCOLE DE CARVALHO GOMES SILVA</t>
  </si>
  <si>
    <t>NYEDJA CARINY GOMES SILVA</t>
  </si>
  <si>
    <t>OBERDAN JOSE RIBEIRO DA CUNHA</t>
  </si>
  <si>
    <t>ODALEA SIMOES ALVIM DE ANDRADE</t>
  </si>
  <si>
    <t>ODETE PATRICIA PEIXOTO DA COSTA</t>
  </si>
  <si>
    <t>OLAVO ALVES DA SILVA FILHO</t>
  </si>
  <si>
    <t>OLGA MARY MAHLMANN MUNIZ DE MOURA NEVES</t>
  </si>
  <si>
    <t>OLIDIO NUNES MACHADO NETO</t>
  </si>
  <si>
    <t>OLINDINA SEVERINA BISPO SILVA</t>
  </si>
  <si>
    <t>OLIVIA DE ALBUQUERQUE PESSOA</t>
  </si>
  <si>
    <t>ORCINA FERNANDES DUARTE NETA</t>
  </si>
  <si>
    <t>ORESTES ODON DE ALENCAR</t>
  </si>
  <si>
    <t>ORLANDO ANTONIO XAVIER DE FONTES</t>
  </si>
  <si>
    <t>ORLANDO DE ALBUQUERQUE CHALEGRE</t>
  </si>
  <si>
    <t>ORLANDO RAMOS DA SILVA</t>
  </si>
  <si>
    <t>OSCAR AUSTREGESILO RODRIGUES LIMA NETO</t>
  </si>
  <si>
    <t>OSCAR MANOEL SALAZAR MALTA</t>
  </si>
  <si>
    <t>OSEBETE ARAUJO DE MELO</t>
  </si>
  <si>
    <t>OSMAN IZIDIO DA SILVA</t>
  </si>
  <si>
    <t>OTONIEL COSTA NETO</t>
  </si>
  <si>
    <t>OVIDIO JOSE DA PAIXAO FREITAS</t>
  </si>
  <si>
    <t>OZIENE REGIS DA CUNHA ALMEIDA</t>
  </si>
  <si>
    <t>OZILANI MARIA GOMES TAVARES</t>
  </si>
  <si>
    <t>PABLO DE ARAUJO GOMES</t>
  </si>
  <si>
    <t>PABLO PETRONIO LEONIDAS GOMES TAVARES DE SOUSA</t>
  </si>
  <si>
    <t>PABLO RODRIGUES DE MEDEIROS</t>
  </si>
  <si>
    <t>PALOMA MARIA BARBOSA DE AZEVEDO</t>
  </si>
  <si>
    <t>PAMELA RAQUEL LOPES MACEDO</t>
  </si>
  <si>
    <t>PATRICIA ALVES DE SOUZA</t>
  </si>
  <si>
    <t>PATRICIA AVILA CINTRA</t>
  </si>
  <si>
    <t>PATRICIA AZEVEDO DE SOUSA LEAO</t>
  </si>
  <si>
    <t>PATRICIA BUARQUE PEREIRA</t>
  </si>
  <si>
    <t>PATRICIA CARLA CAVALCANTE DE ARAUJO</t>
  </si>
  <si>
    <t>PATRICIA CARLA DE SIQUEIRA ALVES</t>
  </si>
  <si>
    <t>PATRICIA DA SILVA SANTA ROSA</t>
  </si>
  <si>
    <t>PATRICIA DE MENEZES ARAUJO</t>
  </si>
  <si>
    <t>PATRICIA DO NASCIMENTO SILVA</t>
  </si>
  <si>
    <t>PATRICIA FERNANDA DA SILVA TRAJANO</t>
  </si>
  <si>
    <t>PATRICIA JAQUELINE XAVIER DA SILVA</t>
  </si>
  <si>
    <t>PATRICIA JULIANA MONTEIRO DE SOUZA SANTOS</t>
  </si>
  <si>
    <t>PATRICIA MADRUGA REGO BARROS</t>
  </si>
  <si>
    <t>ENFERMEIRO</t>
  </si>
  <si>
    <t>PATRICIA MARIA CABRAL DE ARAUJO SILVA</t>
  </si>
  <si>
    <t>PATRICIA MARIA DA SILVA</t>
  </si>
  <si>
    <t>PATRICIA MARIA SERRANO BARBOSA MERGULHAO</t>
  </si>
  <si>
    <t>PATRICIA NASCIMENTO BUONORA</t>
  </si>
  <si>
    <t>PATRICIA NUNES DOS SANTOS</t>
  </si>
  <si>
    <t>PATRICIA RAIMUNDO DA SILVA</t>
  </si>
  <si>
    <t>PATRICIA REGINA VALENTIM RIBEIRO CAMPELLO</t>
  </si>
  <si>
    <t>PATRICIA ROBERTA MACHADO DA SILVA</t>
  </si>
  <si>
    <t>PATRICIA SAMPAIO GADELHA</t>
  </si>
  <si>
    <t>PAULA ARARUNA BERTAO DE ANDRADE LIMA</t>
  </si>
  <si>
    <t>PAULA ARAUJO DO NASCIMENTO SOUZA</t>
  </si>
  <si>
    <t>PAULA AZEVEDO GRACA</t>
  </si>
  <si>
    <t>PAULA BARROCA FERNANDES</t>
  </si>
  <si>
    <t>PAULA DANIELLE DE AZEVEDO ARAUJO</t>
  </si>
  <si>
    <t>PAULA FABIANA SOUZA DE LIMA</t>
  </si>
  <si>
    <t>PAULA FRANCINEIDE PINTO DA SILVA</t>
  </si>
  <si>
    <t>PAULA HELENA DA ROCHA SILVA MANGABEIRA</t>
  </si>
  <si>
    <t>PAULA RAFAELLA SANTOS DO NASCIMENTO</t>
  </si>
  <si>
    <t>PAULA REJANE DA SILVA</t>
  </si>
  <si>
    <t>PAULA ROBERTA PEREIRA DA SILVA CARMO</t>
  </si>
  <si>
    <t>PAULINA MARIA SANTOS DE ALBUQUERQUE</t>
  </si>
  <si>
    <t>PAULO ALBERTO SALDANHA LIMA</t>
  </si>
  <si>
    <t>PAULO ALISON SOUSA PESSOA</t>
  </si>
  <si>
    <t>PAULO CESAR BEZERRA CAVALCANTI</t>
  </si>
  <si>
    <t>PAULO DE LIRA SILVA</t>
  </si>
  <si>
    <t>PAULO DE TARSO NUNES DA MATA RIBEIRO</t>
  </si>
  <si>
    <t>PAULO DE TARSO SILVA ARAGAO</t>
  </si>
  <si>
    <t>PAULO EDUARDO LOPES AGUIAR</t>
  </si>
  <si>
    <t>PAULO FERNANDO ALVES LINDOSO</t>
  </si>
  <si>
    <t>PAULO FERNANDO CAVALCANTI DE SOUZA FILHO</t>
  </si>
  <si>
    <t>PAULO FERNANDO DA SILVA</t>
  </si>
  <si>
    <t>PAULO FERNANDO DE SANTANA OLIVEIRA</t>
  </si>
  <si>
    <t>PAULO FERNANDO LEAL DE OLIVEIRA</t>
  </si>
  <si>
    <t>PAULO FRANCISCO LINS NETO</t>
  </si>
  <si>
    <t>PAULO GALDINO CORDEIRO BEZERRA</t>
  </si>
  <si>
    <t>PAULO GERMANO MOREIRA DE BRITO</t>
  </si>
  <si>
    <t>PAULO GOMES DA SILVA</t>
  </si>
  <si>
    <t>PAULO HENRIQUE ALVES DE LIRA</t>
  </si>
  <si>
    <t>PAULO HENRIQUE MARQUES DE OLIVEIRA</t>
  </si>
  <si>
    <t>PAULO HENRIQUE MENESES BRASIL</t>
  </si>
  <si>
    <t>PAULO HENRIQUE TENORIO TAVARES</t>
  </si>
  <si>
    <t>PAULO MARCOLINO TAVARES</t>
  </si>
  <si>
    <t>MARCENEIRO</t>
  </si>
  <si>
    <t>PAULO PINTO DE OLIVEIRA</t>
  </si>
  <si>
    <t>PAULO RENATO DA CUNHA SILVA</t>
  </si>
  <si>
    <t>PAULO ROBERTO BASTOS COELHO DA SILVA</t>
  </si>
  <si>
    <t>PAULO ROBERTO CAVALCANTI DE LIMA</t>
  </si>
  <si>
    <t>PAULO ROBERTO DE PAULA LIMA</t>
  </si>
  <si>
    <t>PAULO ROBERTO LESSA COSTA</t>
  </si>
  <si>
    <t>PAULO ROBERTO MADRUGA DUARTE</t>
  </si>
  <si>
    <t>PAULO ROBERTO PERGENTINO DAS CANDEIAS</t>
  </si>
  <si>
    <t>PAULO ROBERTO SANTOS FIGUEIREDO</t>
  </si>
  <si>
    <t>PAULO SERGIO ALVES DE PAIVA</t>
  </si>
  <si>
    <t>PAULO SERGIO OLIVEIRA DO NASCIMENTO</t>
  </si>
  <si>
    <t>PAULO SHIOSAKI</t>
  </si>
  <si>
    <t>PAULO VICTOR DA CRUZ SOUTO MAIOR</t>
  </si>
  <si>
    <t>PAULO VINICIUS CABRAL DOS SANTOS</t>
  </si>
  <si>
    <t>PEDRO ANTONIO DA SILVA FILHO</t>
  </si>
  <si>
    <t>PEDRO AZEVEDO DE LIRA</t>
  </si>
  <si>
    <t>PEDRO BARBOSA DA SILVA</t>
  </si>
  <si>
    <t>PEDRO CORREA DE ARAUJO NETO</t>
  </si>
  <si>
    <t>PEDRO DE ALCANTARA DA ROCHA LIMA CRUZ</t>
  </si>
  <si>
    <t>PEDRO GOMES DA SILVA</t>
  </si>
  <si>
    <t>PEDRO HENRIQUE DE BRITO</t>
  </si>
  <si>
    <t>PEDRO HENRIQUE FRANCELINO DE MELO</t>
  </si>
  <si>
    <t>PEDRO HENRIQUE LUNA DE FARIAS</t>
  </si>
  <si>
    <t>PEDRO HENRIQUE SOBRAL DA SILVA</t>
  </si>
  <si>
    <t>PEDRO JOSE CARNEIRO DE SOUZA</t>
  </si>
  <si>
    <t>PEDRO LOPES DE SOUZA</t>
  </si>
  <si>
    <t>PEDRO PAULO SILVESTRE DA SILVA</t>
  </si>
  <si>
    <t>PEDRO RODRIGUES DE ARAUJO NETO</t>
  </si>
  <si>
    <t>PEDRO ROMERO LIRA JUNIOR</t>
  </si>
  <si>
    <t>PEDRO TARCISO TORRES BARBOSA FILHO</t>
  </si>
  <si>
    <t>PEDRO VILAR DE ALBUQUERQUE</t>
  </si>
  <si>
    <t>PERACIO JOSE GOMES LOPES</t>
  </si>
  <si>
    <t>PETRA PASTL MONTARROYOS DE MELO</t>
  </si>
  <si>
    <t>PETRONIO PEREIRA DE MELO</t>
  </si>
  <si>
    <t>PHABLO JOSE CINTRA DE MORAIS</t>
  </si>
  <si>
    <t>PHETER HARRISON FIGUEIROA</t>
  </si>
  <si>
    <t>PHILIPE AGUIAR PACHECO DOS SANTOS</t>
  </si>
  <si>
    <t>PHILLIPE CAETANO GOMES DA SILVA</t>
  </si>
  <si>
    <t>PLINIO FERNANDES BRASIL DE AZEVEDO</t>
  </si>
  <si>
    <t>PLINIO ROBERTO DOS SANTOS</t>
  </si>
  <si>
    <t>POLIANA CARLA BOTELHO E SILVA</t>
  </si>
  <si>
    <t>POLIANA CASSIA GONCALVES PEREIRA</t>
  </si>
  <si>
    <t>POLIANA DIAS DE FRANCA</t>
  </si>
  <si>
    <t>POLIANA KARLA PEDRO DE OLIVEIRA</t>
  </si>
  <si>
    <t>POLLYANNA DUTRA SOBRAL</t>
  </si>
  <si>
    <t>POLLYANNA PATRICIA RODRIGUES NEVES</t>
  </si>
  <si>
    <t>POLYANA CESARIO DE ARAUJO</t>
  </si>
  <si>
    <t>POLYANE LOPES DE ALMEIDA</t>
  </si>
  <si>
    <t>PRISCILA CINTIA MACEDO DA SILVA</t>
  </si>
  <si>
    <t>PRISCILA DA SILVA CUNHA</t>
  </si>
  <si>
    <t>PRISCILA DE OLIVEIRA CARVALHO</t>
  </si>
  <si>
    <t>PRISCILA GONCALVES DA SILVA</t>
  </si>
  <si>
    <t>PRISCILA KAROLINA ALVES DE OLIVEIRA</t>
  </si>
  <si>
    <t>PRISCILA MALAQUIAS DE MORAIS</t>
  </si>
  <si>
    <t>PRISCILLA ALVES SANTOS</t>
  </si>
  <si>
    <t>PRISCILLA LUCENA CORDEIRO</t>
  </si>
  <si>
    <t>PRISCILLA VIEGAS BARRETO DE OLIVEIRA</t>
  </si>
  <si>
    <t>PROTA RICARDO LINS DA SILVA</t>
  </si>
  <si>
    <t>QUELEFRAULE ALMEIDA DOS SANTOS CARVALHO</t>
  </si>
  <si>
    <t>RAAB ALBUQUERQUE DOS SANTOS GOMES</t>
  </si>
  <si>
    <t>RACHEL DE OLIVEIRA BRITO XIMENES</t>
  </si>
  <si>
    <t>RACHEL GICO CASADO FERRAZ</t>
  </si>
  <si>
    <t>RAFAEL ANLICOARA</t>
  </si>
  <si>
    <t>RAFAEL AUGUSTO ALBUQUERQUE RIBEIRO DA SILVA</t>
  </si>
  <si>
    <t>RAFAEL BERNARDO MELO MORAES</t>
  </si>
  <si>
    <t>RAFAEL DA SILVA HERMANO</t>
  </si>
  <si>
    <t>RAFAEL DOS SANTOS MORATO</t>
  </si>
  <si>
    <t>RAFAEL JOSE RIBEIRO PADILHA</t>
  </si>
  <si>
    <t>RAFAEL LUIZ MOTA DE OLIVEIRA</t>
  </si>
  <si>
    <t>RAFAEL MAGALHAES FRANCA</t>
  </si>
  <si>
    <t>RAFAEL MAGNO DOS SANTOS CAMELO</t>
  </si>
  <si>
    <t>RAFAEL PEREIRA PINHEIRO</t>
  </si>
  <si>
    <t>RAFAEL SANTANA LEITE</t>
  </si>
  <si>
    <t>RAFAEL TENORIO DE LIMA</t>
  </si>
  <si>
    <t>RAFAELA BATISTA DE MEDEIROS</t>
  </si>
  <si>
    <t>RAFAELA CAMPOS CAVALCANTI</t>
  </si>
  <si>
    <t>RAFAELA MARIA DE MELLO CAVALCANTI TENORIO</t>
  </si>
  <si>
    <t>RAFAELA RIBEIRO DE LIMA</t>
  </si>
  <si>
    <t>RAFAELLA ARAUJO CORREIA</t>
  </si>
  <si>
    <t>RAFAELLA CORREIA E SILVA TRAVASSOS</t>
  </si>
  <si>
    <t>RAFAELLA DE BARROS PEDROSA</t>
  </si>
  <si>
    <t>RAFAELLA ITALIANO PEIXOTO</t>
  </si>
  <si>
    <t>RAIMUNDA MARIA RUFINO</t>
  </si>
  <si>
    <t>RAIMUNDO FEITOSA SOBRINHO</t>
  </si>
  <si>
    <t>RAIMUNDO MACIEL FEITOSA E CASTRO</t>
  </si>
  <si>
    <t>RAIMUNDO NOGUEIRA LEITE FILHO</t>
  </si>
  <si>
    <t>RAISSA JORDAO ALVES</t>
  </si>
  <si>
    <t>RAISSA MARCAL DE BARROS FERREIRA</t>
  </si>
  <si>
    <t>RAITZA VIEIRA DE FIGUEIREDO</t>
  </si>
  <si>
    <t>RAMIRO AUGUSTO DE MIRANDA SOBRINHO</t>
  </si>
  <si>
    <t>RAMON DE FREITAS RODRIGUES</t>
  </si>
  <si>
    <t>RANGEL MESSIAS DA CRUZ</t>
  </si>
  <si>
    <t>RAPHAEL ALVES MELO</t>
  </si>
  <si>
    <t>RAPHAEL BOTELHO EVANGELISTA DE SOUZA</t>
  </si>
  <si>
    <t>RAPHAEL DOUGLAS DA SILVA MOURA</t>
  </si>
  <si>
    <t>RAPHAEL FONSECA DANTAS</t>
  </si>
  <si>
    <t>RAPHAEL LIMA BELEM DE BARROS</t>
  </si>
  <si>
    <t>RAPHAEL LUIS DA SILVA MORENO</t>
  </si>
  <si>
    <t>RAQUEL BARBOSA LOPES</t>
  </si>
  <si>
    <t>RAQUEL BARROS ANDRADE MOTA</t>
  </si>
  <si>
    <t>RAQUEL FEITOSA DE ALBUQUERQUE</t>
  </si>
  <si>
    <t>RAQUEL FRANCISCA DE SANTANA</t>
  </si>
  <si>
    <t>RAQUEL FRANCISCO BARBOSA</t>
  </si>
  <si>
    <t>RAQUEL GOMES MARINHO DO NASCIMENTO</t>
  </si>
  <si>
    <t>RAQUEL MATIAS DOS SANTOS VERISSIMO</t>
  </si>
  <si>
    <t>RAQUEL MONICA LOPES DE MENDONCA</t>
  </si>
  <si>
    <t>RAQUEL QUEIROZ GUERRA DE ANDRADE COELHO</t>
  </si>
  <si>
    <t>RAUL AMARAL DE ARAUJO</t>
  </si>
  <si>
    <t>RAUL CESAR DE MELO</t>
  </si>
  <si>
    <t>RAUL CESAR SANTOS DA SILVA</t>
  </si>
  <si>
    <t>RAYANE DINIZ DA SILVA</t>
  </si>
  <si>
    <t>RAYSSA FEITOZA FELIX DOS SANTOS</t>
  </si>
  <si>
    <t>REBECA CAMPOS CAVALCANTI</t>
  </si>
  <si>
    <t>REBECA SANTOS DE AMORIM GUEDES</t>
  </si>
  <si>
    <t>REBECA SERAFIM DE FARIAS</t>
  </si>
  <si>
    <t>REBECA VASCONCELOS MATOS</t>
  </si>
  <si>
    <t>REBEKA CARNEIRO LEAO MACHADO</t>
  </si>
  <si>
    <t>REBEKA KAROLLI DE OLIVEIRA SOUZA</t>
  </si>
  <si>
    <t>REGINA COELI LAFAYETTE NEVES</t>
  </si>
  <si>
    <t>REGINA DE FATIMA MELO MONTEIRO</t>
  </si>
  <si>
    <t>REGINA HELENA SOUZA DE CARVALHO</t>
  </si>
  <si>
    <t>REGINA LUCIA GOMES BOTTER</t>
  </si>
  <si>
    <t>REGINA LUCIA MAIA DE OLIVEIRA</t>
  </si>
  <si>
    <t>REGINA PORTELA DE ARAUJO LIMA</t>
  </si>
  <si>
    <t>REGINALDO COSTA PINTO JUNIOR</t>
  </si>
  <si>
    <t>REGINALDO DIAS ALVES DA SILVA JUNIOR</t>
  </si>
  <si>
    <t>REGINALDO HENRIQUE DA SILVA</t>
  </si>
  <si>
    <t>REGINALDO LIMA DA SILVA</t>
  </si>
  <si>
    <t>REINALDO ALVES DA SILVA JUNIOR</t>
  </si>
  <si>
    <t>REINALDO LEAO DE SOUZA</t>
  </si>
  <si>
    <t>REIZIA LUIZA PEREIRA</t>
  </si>
  <si>
    <t>REJANE CLEIDE DO NASCIMENTO BARBOSA</t>
  </si>
  <si>
    <t>REJANE FERREIRA DOS SANTOS</t>
  </si>
  <si>
    <t>REJANE MATIAS DA SILVA</t>
  </si>
  <si>
    <t>REJANE RAMOS LIMA</t>
  </si>
  <si>
    <t>REJANEIDE VIEIRA SILVA</t>
  </si>
  <si>
    <t>REMI CORREIA LAPA</t>
  </si>
  <si>
    <t>RENALVA RIBEIRO NEVES DE ANDRADE</t>
  </si>
  <si>
    <t>RENAN ALVES DE CASTRO</t>
  </si>
  <si>
    <t>RENAN FERNANDES DA SILVA TORRES</t>
  </si>
  <si>
    <t>RENAN MOUSINHO AQUINO</t>
  </si>
  <si>
    <t>RENATA AMORIM BRANDAO</t>
  </si>
  <si>
    <t>RENATA BARBOSA DE AZEVEDO</t>
  </si>
  <si>
    <t>RENATA BARROS DE LIMA</t>
  </si>
  <si>
    <t>RENATA CELLYS OLIVEIRA DE MORAES</t>
  </si>
  <si>
    <t>RENATA CRISTINA VALENCA FRAGA</t>
  </si>
  <si>
    <t>RENATA DE ALBUQUERQUE SILVA</t>
  </si>
  <si>
    <t>RENATA DE MESQUITA VALADARES</t>
  </si>
  <si>
    <t>RENATA GOMES DA SILVA</t>
  </si>
  <si>
    <t>RENATA JARDIM FERRAZ GOYANNA</t>
  </si>
  <si>
    <t>RENATA LIRA DO NASCIMENTO FIDELIS</t>
  </si>
  <si>
    <t>RENATA LOPES ARCOVERDE</t>
  </si>
  <si>
    <t>RENATA MACEDO BAUDEL</t>
  </si>
  <si>
    <t>RENATA MARIA CAVALCANTI LEMOS</t>
  </si>
  <si>
    <t>RENATA MARIA DO AMARAL</t>
  </si>
  <si>
    <t>RENATA MARIA SILVA ALVES</t>
  </si>
  <si>
    <t>RENATA NOBREGA DE LUCENA</t>
  </si>
  <si>
    <t>RENATA PEREIRA DA SILVA</t>
  </si>
  <si>
    <t>RENATA RAMOS SEVERO</t>
  </si>
  <si>
    <t>RENATA REYNALDO ALVES MAIA</t>
  </si>
  <si>
    <t>RENATA TENORIO DE BARROS</t>
  </si>
  <si>
    <t>RENATO DOS SANTOS HENRIQUES</t>
  </si>
  <si>
    <t>RENATO GONCALVES BARRETO</t>
  </si>
  <si>
    <t>RENATO LEONARDO FERREIRA</t>
  </si>
  <si>
    <t>RENATO LUIZ VIEIRA DE CARVALHO</t>
  </si>
  <si>
    <t>RENATO VASCONCELOS MENDES</t>
  </si>
  <si>
    <t>REYNOLDS TEIXEIRA DE ARAUJO</t>
  </si>
  <si>
    <t>RHAYZA RODRIGUES MOURA</t>
  </si>
  <si>
    <t>RICARDA MARIA ARAUJO MILITAO</t>
  </si>
  <si>
    <t>RICARDO ALEXANDRE DE AMORIM</t>
  </si>
  <si>
    <t>RICARDO ALVES DA SILVA</t>
  </si>
  <si>
    <t>RICARDO CAVALCANTE GALVAO</t>
  </si>
  <si>
    <t>RICARDO ERALDO DE SANTANA</t>
  </si>
  <si>
    <t>RICARDO JORGE DE MELO FERREIRA</t>
  </si>
  <si>
    <t>RICARDO JOSE CHAVES DE ARAUJO</t>
  </si>
  <si>
    <t>RICARDO JOSE CORREIA NEVES</t>
  </si>
  <si>
    <t>RICARDO JOSE SENA SOUZA</t>
  </si>
  <si>
    <t>RICARDO JUNIOR DE LIMA</t>
  </si>
  <si>
    <t>RICARDO LEITE SAMPAIO</t>
  </si>
  <si>
    <t>RICARDO LOUREIRO CAVALCANTI SOBRINHO</t>
  </si>
  <si>
    <t>RICARDO LUIS DO NASCIMENTO</t>
  </si>
  <si>
    <t>RICARDO LUIZ DE SOUZA</t>
  </si>
  <si>
    <t>RICARDO MACIEL CARDOSO</t>
  </si>
  <si>
    <t>RICARDO MARQUES DE OLIVEIRA</t>
  </si>
  <si>
    <t>RILDILENE FRANCISCA DE LIRA</t>
  </si>
  <si>
    <t>RILVAN GUEDES PEREIRA</t>
  </si>
  <si>
    <t>RINALDO CATUNDA DE OLIVEIRA</t>
  </si>
  <si>
    <t>RINALDO DE ARAUJO ESTEVAO</t>
  </si>
  <si>
    <t>RINALDO NEVES DE LIMA</t>
  </si>
  <si>
    <t>RINALDO OLIVEIRA DE MELO</t>
  </si>
  <si>
    <t>RINALDO RIBEIRO DA SILVA</t>
  </si>
  <si>
    <t>RISELDA DE SOUSA DIAS</t>
  </si>
  <si>
    <t>RITA DE CASSIA ALBUQUERQUE SOARES</t>
  </si>
  <si>
    <t>RITA DE CASSIA PINTO WANDERLEY</t>
  </si>
  <si>
    <t>RITA DE CASSIA RODRIGUES LIRA</t>
  </si>
  <si>
    <t>RIVALDO GUIMARAES DE LIMA JUNIOR</t>
  </si>
  <si>
    <t>RIVALDO SILVA DE MORAIS JUNIOR</t>
  </si>
  <si>
    <t>RIVANILDO VALERINO DE SANTANA JUNIOR</t>
  </si>
  <si>
    <t>RIZAILDE TRINDADE LAURENTINO</t>
  </si>
  <si>
    <t>ROBERIO CAVADINHA CORREA</t>
  </si>
  <si>
    <t>ROBERIO JOSE DE LIRA</t>
  </si>
  <si>
    <t>ROBERTA BACELAR GONCALVES DE MELO</t>
  </si>
  <si>
    <t>ROBERTA DE SOUZA PEREIRA DA SILVA RAMOS</t>
  </si>
  <si>
    <t>ROBERTA LIRA DOS SANTOS</t>
  </si>
  <si>
    <t>ROBERTA MACEDO BAUDEL</t>
  </si>
  <si>
    <t>ROBERTA NOBERTO PATRIOTA DA COSTA</t>
  </si>
  <si>
    <t>ROBERTA PROSINI CADENA</t>
  </si>
  <si>
    <t>ROBERTA RANGEL SIQUEIRA MOURAO</t>
  </si>
  <si>
    <t>ROBERTA VALESCA MOTA SANTANA</t>
  </si>
  <si>
    <t>ROBERTO BATISTA NEGRAO</t>
  </si>
  <si>
    <t>ARTIFICE</t>
  </si>
  <si>
    <t>ROBERTO CARLOS SILVA DOS SANTOS</t>
  </si>
  <si>
    <t>ROBERTO DE OLIVEIRA BURIL</t>
  </si>
  <si>
    <t>ROBERTO DE VASCONCELLOS COELHO BARRETO CAMPELLO</t>
  </si>
  <si>
    <t>ROBERTO FERNANDO DOS SANTOS</t>
  </si>
  <si>
    <t>ROBERTO FRANCISCO DE PAULA</t>
  </si>
  <si>
    <t>ROBERTO LANDIM BEZERRA DE QUEIROZ</t>
  </si>
  <si>
    <t>ROBERTO OLIVEIRA BATISTA JUNIOR</t>
  </si>
  <si>
    <t>ROBERTO PEREIRA DA SILVA</t>
  </si>
  <si>
    <t>ROBERTO RODRIGUES DOS SANTOS</t>
  </si>
  <si>
    <t>ROBERVAL FEITOSA DE ALBUQUERQUE</t>
  </si>
  <si>
    <t>ROBEYONCE LIMA</t>
  </si>
  <si>
    <t>ROBSON BENTO DA SILVA</t>
  </si>
  <si>
    <t>ROBSON CIRILO CAVALCANTI</t>
  </si>
  <si>
    <t>ROBSON DE ANDRADE FRANCA</t>
  </si>
  <si>
    <t>ROBSON LUIS NEVES DA SILVA</t>
  </si>
  <si>
    <t>ROCHANE MARIA DE MACEDO</t>
  </si>
  <si>
    <t>RODOLFO ANTONIO DO REGO BARROS DO NASCIMENTO</t>
  </si>
  <si>
    <t>RODOLFO LUIZ NUNES DA SILVA</t>
  </si>
  <si>
    <t>RODRIGO ALVES DE MELO</t>
  </si>
  <si>
    <t>RODRIGO ALVES OLIVEIRA</t>
  </si>
  <si>
    <t>RODRIGO BARBOSA MESQUITA NEIVA</t>
  </si>
  <si>
    <t>RODRIGO BEZERRA PIRES</t>
  </si>
  <si>
    <t>RODRIGO CARNEIRO MARTINIANO</t>
  </si>
  <si>
    <t>RODRIGO CARRAPATOSO DE LIMA</t>
  </si>
  <si>
    <t>RODRIGO CAVALCANTI MACHADO DA SILVA</t>
  </si>
  <si>
    <t>RODRIGO DA ROCHA BORGES DE SANTANA</t>
  </si>
  <si>
    <t>RODRIGO DANNIEL DA SILVA ALEXANDRE</t>
  </si>
  <si>
    <t>RODRIGO DE SOUZA LEITE</t>
  </si>
  <si>
    <t>RODRIGO DO NASCIMENTO DA SILVA</t>
  </si>
  <si>
    <t>RODRIGO EVALDO DE AZEVEDO COELHO</t>
  </si>
  <si>
    <t>RODRIGO FERNANDO GALVAO DE SIQUEIRA</t>
  </si>
  <si>
    <t>RODRIGO FERREIRA DOS SANTOS</t>
  </si>
  <si>
    <t>RODRIGO JOSE TORRES DE ALBUQUERQUE</t>
  </si>
  <si>
    <t>RODRIGO LUIS DA SILVEIRA SILVA</t>
  </si>
  <si>
    <t>RODRIGO LUIZ LIMA NOBRE DE ALMEIDA</t>
  </si>
  <si>
    <t>RODRIGO PONTES DE LIMA</t>
  </si>
  <si>
    <t>RODRIGO ROQUE VERISSIMO</t>
  </si>
  <si>
    <t>RODRIGO SANTANA DO NASCIMENTO</t>
  </si>
  <si>
    <t>ROGERIA FEITOSA DE SA CAVALCANTI DE ALBUQUERQUE</t>
  </si>
  <si>
    <t>ROGERIA PATRICIA REINAUX DE VASCONCELOS</t>
  </si>
  <si>
    <t>ROGERIO CARLOS HOLDER</t>
  </si>
  <si>
    <t>ROGERIO CLERICUZI</t>
  </si>
  <si>
    <t>ROGERIO FELIX DOS SANTOS</t>
  </si>
  <si>
    <t>ROGERIO FERNANDO DA CRUZ</t>
  </si>
  <si>
    <t>ROGERIO JOSE SILVA DE OLIVEIRA</t>
  </si>
  <si>
    <t>ROGERIO PONTES DE ARAUJO</t>
  </si>
  <si>
    <t>ROGERIO RIBEIRO SOARES</t>
  </si>
  <si>
    <t>ROGERIO RODRIGUES GOMES</t>
  </si>
  <si>
    <t>ROGERIO VIEIRA DE LIMA</t>
  </si>
  <si>
    <t>ROGGER JACSAN DE ARRUDA MARINHO</t>
  </si>
  <si>
    <t>ROMARIO SILVA DA COSTA</t>
  </si>
  <si>
    <t>ROMENIA LUCIA DE PAULA TENORIO</t>
  </si>
  <si>
    <t>ROMILDO LUCIANO DA SILVA</t>
  </si>
  <si>
    <t>ROMINA MICHELI</t>
  </si>
  <si>
    <t>ROMULO CESAR GONCALVES PINTO</t>
  </si>
  <si>
    <t>RONALDO CARNEIRO DE MORAIS</t>
  </si>
  <si>
    <t>RONALDO CESAR SANTOS SILVA</t>
  </si>
  <si>
    <t>RONALDO MELO FONSECA</t>
  </si>
  <si>
    <t>TECNICO EM SANEAMENTO</t>
  </si>
  <si>
    <t>RONALDO PAULO MONTEIRO</t>
  </si>
  <si>
    <t>RONI GIOVANI SANTOS FALCAO</t>
  </si>
  <si>
    <t>RONY JOAB DO NASCIMENTO</t>
  </si>
  <si>
    <t>ROOSEVELT CORDEIRO DE LIMA</t>
  </si>
  <si>
    <t>ROQUE ALMEIDA</t>
  </si>
  <si>
    <t>ROSA MARIA GOMES</t>
  </si>
  <si>
    <t>ROSALDO GONCALVES VIEIRA</t>
  </si>
  <si>
    <t>ROSALI MARIA DE SOUZA</t>
  </si>
  <si>
    <t>ROSALINA ABREU DE ARAUJO</t>
  </si>
  <si>
    <t>ROSALINA MARIA DA FONSECA</t>
  </si>
  <si>
    <t>ROSALVA MARIA DA VEIGA PESSOA PORTELA</t>
  </si>
  <si>
    <t>ROSANA BEATRIZ PEREIRA RODRIGUES</t>
  </si>
  <si>
    <t>ROSANA CARLA MATTOS ALVES</t>
  </si>
  <si>
    <t>ROSANA DE OLIVEIRA FIGUEIREDO CADENA</t>
  </si>
  <si>
    <t>ROSANA GONZAGA ROCHA</t>
  </si>
  <si>
    <t>ROSANA MEDEIROS FERREIRA</t>
  </si>
  <si>
    <t>ROSANA MENDES DO NASCIMENTO GOMES</t>
  </si>
  <si>
    <t>ROSANE COSTA DA SILVA GALVAO</t>
  </si>
  <si>
    <t>ROSANE DE SOUZA CARNEIRO RIOS</t>
  </si>
  <si>
    <t>ROSANE MARQUES BARRETO DE MELO SILVA</t>
  </si>
  <si>
    <t>ROSANGELA MARIA DA SILVA</t>
  </si>
  <si>
    <t>ROSANGELA MARIA DOS SANTOS BUONAFINA</t>
  </si>
  <si>
    <t>ROSANGELA MENDES DO NASCIMENTO</t>
  </si>
  <si>
    <t>ROSANGELA SARAIVA CARVALHO</t>
  </si>
  <si>
    <t>ROSANGELA VIEIRA DE MELO CUNHA</t>
  </si>
  <si>
    <t>ROSARIO DE FATIMA BEZERRA MONTEIRO DE MORAIS</t>
  </si>
  <si>
    <t>ROSARIO DE FATIMA SILVA AMARAL RIBEIRO</t>
  </si>
  <si>
    <t>ROSEANA SANTOS CABRAL</t>
  </si>
  <si>
    <t>ROSEANE GOMES DE OLIVEIRA SANTOS</t>
  </si>
  <si>
    <t>ROSEANE PATRICIA ALVES ALMEIDA</t>
  </si>
  <si>
    <t>ROSEANE SOUZA DE MENDONCA</t>
  </si>
  <si>
    <t>ROSEANE TEIXEIRA DE LIMA</t>
  </si>
  <si>
    <t>ROSEANNE MARTINS SANTOS</t>
  </si>
  <si>
    <t>ROSELANE CARNEIRO DO NASCIMENTO</t>
  </si>
  <si>
    <t>ROSELANIA ALBINA DE LIMA SANTOS</t>
  </si>
  <si>
    <t>ROSELI PEREIRA DE LIMA</t>
  </si>
  <si>
    <t>ROSELIA MARIA MARQUES PEREIRA</t>
  </si>
  <si>
    <t>ROSEMARY DE BARROS FONSECA</t>
  </si>
  <si>
    <t>ROSEMARY TAVARES DIOGO</t>
  </si>
  <si>
    <t>ROSENILDO MUNIZ DA SILVA</t>
  </si>
  <si>
    <t>ROSENILDO SOUZA DA SILVA</t>
  </si>
  <si>
    <t>ROSICLE DE SIQUEIRA HOLANDA</t>
  </si>
  <si>
    <t>ROSICLEIDE BEZERRA DE OLIVEIRA</t>
  </si>
  <si>
    <t>ROSIELLE COSTA DE BRITO</t>
  </si>
  <si>
    <t>ROSILDA MARIA DA SILVA LOBO</t>
  </si>
  <si>
    <t>ROSILENE TARCISA DA SILVA LISBOA</t>
  </si>
  <si>
    <t>ROSILENE VILA NOVA</t>
  </si>
  <si>
    <t>ROSINEIDE FERNANDES DA SILVA</t>
  </si>
  <si>
    <t>ROSINEIDE MELO DA SILVA</t>
  </si>
  <si>
    <t>ROSINEIDE MESQUITA GONCALVES DA LUZ</t>
  </si>
  <si>
    <t>ROSSANA DE FATIMA LOPES DE SANTOS GALVAO</t>
  </si>
  <si>
    <t>ROSSANA MAIA WANDERLEY</t>
  </si>
  <si>
    <t>ROSSANA SANTANNA DE MELO LINS</t>
  </si>
  <si>
    <t>ROUSIMAR BARBOSA DA SILVA</t>
  </si>
  <si>
    <t>ROXANA ALVES DE SIQUEIRA</t>
  </si>
  <si>
    <t>ROXANA MARIA DE OLIVEIRA LEMOS</t>
  </si>
  <si>
    <t>ROZEANE NOGUEIRA DA SILVA</t>
  </si>
  <si>
    <t>ROZELIA VIEIRA DE SANTANA NA ISNA</t>
  </si>
  <si>
    <t>ROZILDA PEREIRA NUNES DE SOUZA</t>
  </si>
  <si>
    <t>ROZINEIDE TRINDADE CAMPOS</t>
  </si>
  <si>
    <t>RUAN PABLO GOUVEIA ALVES</t>
  </si>
  <si>
    <t>RUBEM DE LIMA FREITAS</t>
  </si>
  <si>
    <t>RUBEMAR GRACIANO DE OLIVEIRA</t>
  </si>
  <si>
    <t>RUBEN VIVALDI SILVA PESSOA</t>
  </si>
  <si>
    <t>RUBENS DE ANDRADE SANTOS</t>
  </si>
  <si>
    <t>RUBENS LEAL DE AZEVEDO FILHO</t>
  </si>
  <si>
    <t>RUBENS MARTINS SILVA</t>
  </si>
  <si>
    <t>RUDAH RUANO CAVALCANTI DUQUE</t>
  </si>
  <si>
    <t>RUI LUIZ DE BARROS NETO</t>
  </si>
  <si>
    <t>RUTE MARIA DE SOUZA</t>
  </si>
  <si>
    <t>RUTE PEREIRA DE SOUZA</t>
  </si>
  <si>
    <t>RUTH AMAZONAS REIS DO NASCIMENTO</t>
  </si>
  <si>
    <t>RUTH MARIA COSTA DA MOTA SILVEIRA</t>
  </si>
  <si>
    <t>RUTH TAUMATURGO DIAS DE BRITO COSTA</t>
  </si>
  <si>
    <t>RUY LEITE DE MELO LINS FILHO</t>
  </si>
  <si>
    <t>SABINO ROGERIO DA SILVA ANTUNES</t>
  </si>
  <si>
    <t>SABRINA VASCONCELOS MOTA RODRIGUES</t>
  </si>
  <si>
    <t>SALETE DE PAULA LIMA FERREIRA</t>
  </si>
  <si>
    <t>SALVINO CESAR CAVALCANTI</t>
  </si>
  <si>
    <t>SAMARA DE SOUZA ARAGAO</t>
  </si>
  <si>
    <t>SAMIA GRACIELE MAIA OLIVEIRA GIACOMINI</t>
  </si>
  <si>
    <t>FARMACEUTICO</t>
  </si>
  <si>
    <t>SAMID DANIELLE COSTA DE OLIVEIRA ALVES</t>
  </si>
  <si>
    <t>POS-GRADUACAO</t>
  </si>
  <si>
    <t>SAMUEL GOMES LOPES</t>
  </si>
  <si>
    <t>SAMUEL KISSEMBERG DA MACENA RIBEIRO</t>
  </si>
  <si>
    <t>SAMUEL VICTOR DA SILVA BARBOSA</t>
  </si>
  <si>
    <t>SANDOVAL KEHRLE</t>
  </si>
  <si>
    <t>SANDRA ALICE DE ALMEIDA PEREIRA</t>
  </si>
  <si>
    <t>SANDRA AYRES DE CARVALHO</t>
  </si>
  <si>
    <t>SANDRA CHACON TAVARES</t>
  </si>
  <si>
    <t>SANDRA DE OLIVEIRA</t>
  </si>
  <si>
    <t>SANDRA ELENA TENORIO AIRES DE ALBUQUERQUE</t>
  </si>
  <si>
    <t>SANDRA ELIZABETH BARBOSA DA SILVA</t>
  </si>
  <si>
    <t>SANDRA FABIANA DO NASCIMENTO</t>
  </si>
  <si>
    <t>SANDRA GUEDES DO NASCIMENTO</t>
  </si>
  <si>
    <t>SANDRA LUCIA SOARES VILELA</t>
  </si>
  <si>
    <t>SANDRA MARABA LACERDA</t>
  </si>
  <si>
    <t>SANDRA MARCIA DE MELO COELHO</t>
  </si>
  <si>
    <t>SANDRA MARIA DA SILVA GOMES</t>
  </si>
  <si>
    <t>SANDRA MARIA DE ARAUJO</t>
  </si>
  <si>
    <t>SANDRA MARIA NERI SANTIAGO</t>
  </si>
  <si>
    <t>SANDRA MARIA SOUZA DA SILVA</t>
  </si>
  <si>
    <t>SANDRA OLIVEIRA SOUZA</t>
  </si>
  <si>
    <t>SANDRA REGINA DA SILVA MARTINS DE ALBUQUERQUE</t>
  </si>
  <si>
    <t>SANDRA RIOS ALBUQUERQUE</t>
  </si>
  <si>
    <t>SANDRA TORRES ZARZAR</t>
  </si>
  <si>
    <t>SANDRA VALONGUEIRO ALVES</t>
  </si>
  <si>
    <t>SANDRA VIRGINIA CAVALCANTI GUERRA FERNANDES</t>
  </si>
  <si>
    <t>SANDRINE MARIA DE ARRUDA LIMA</t>
  </si>
  <si>
    <t>SANDRO BEZERRA COSTA SILVA</t>
  </si>
  <si>
    <t>SARA NUNES DO AMARAL</t>
  </si>
  <si>
    <t>SARAH DA NOBREGA VIARO</t>
  </si>
  <si>
    <t>SARAH SANTOS DE SOUZA</t>
  </si>
  <si>
    <t>SAULO ALVES DE CARVALHO</t>
  </si>
  <si>
    <t>SAULO GONCALVES LINS FILHO</t>
  </si>
  <si>
    <t>SAULO HENRIQUE DE LIMA</t>
  </si>
  <si>
    <t>SAULO HENRIQUE VASCONCELOS NOVAES</t>
  </si>
  <si>
    <t>SAULO RODRIGO ALVES DE SOUZA</t>
  </si>
  <si>
    <t>SAULO SOUZA MAMEDE DE ALMEIDA</t>
  </si>
  <si>
    <t>SAYMMON FERREIRA DOS SANTOS</t>
  </si>
  <si>
    <t>SEBASTIANA SUELY VIEIRA LIMA</t>
  </si>
  <si>
    <t>SEBASTIAO CAMILO DE MELO FILHO</t>
  </si>
  <si>
    <t>SEBASTIAO CANDIDO DE MELO</t>
  </si>
  <si>
    <t>SEBASTIAO CELIO ANDRADE HERCULANO</t>
  </si>
  <si>
    <t>SEBASTIAO DARIO DA SILVA</t>
  </si>
  <si>
    <t>SEBASTIAO DOS SANTOS POSSIDONIO</t>
  </si>
  <si>
    <t>SEBASTIAO LUCIANO DA SILVA</t>
  </si>
  <si>
    <t>SEBASTIAO LUCIO NUNES</t>
  </si>
  <si>
    <t>SEBASTIAO SOARES DE OLIVEIRA</t>
  </si>
  <si>
    <t>SELMA INEZ DOS SANTOS CARNEIRO</t>
  </si>
  <si>
    <t>SELMA MONTEIRO NASCIMENTO DE SOUZA</t>
  </si>
  <si>
    <t>SELMA SILVEIRA DE SOUZA</t>
  </si>
  <si>
    <t>SELMA VERONICA VIEIRA RAMOS</t>
  </si>
  <si>
    <t>SELTON DE PAULA E SILVA</t>
  </si>
  <si>
    <t>SENAQUERIBE DIAS DA SILVA</t>
  </si>
  <si>
    <t>SERGIO ALEXANDRE DA SILVA SOUZA</t>
  </si>
  <si>
    <t>SERGIO BEZERRA DE MENEZES</t>
  </si>
  <si>
    <t>SERGIO DA COSTA RAYOL</t>
  </si>
  <si>
    <t>SERGIO DE ALBUQUERQUE ANGELOS</t>
  </si>
  <si>
    <t>SERGIO DOS SANTOS SILVA</t>
  </si>
  <si>
    <t>SERGIO FARIAS GOMES DE MELO</t>
  </si>
  <si>
    <t>SERGIO FERNANDO DA SILVA CABRAL</t>
  </si>
  <si>
    <t>SERGIO FRANCISCO ANANIAS</t>
  </si>
  <si>
    <t>SERGIO JOSE BARBOSA JUNIOR</t>
  </si>
  <si>
    <t>SERGIO LESSA COSTA</t>
  </si>
  <si>
    <t>SERGIO LUIZ BARBOZA</t>
  </si>
  <si>
    <t>SERGIO MARCELO ARAUJO BARROS DE OLIVEIRA</t>
  </si>
  <si>
    <t>SERGIO MATIAS DA SILVA</t>
  </si>
  <si>
    <t>SERGIO MURILO BELO DOMINGUES</t>
  </si>
  <si>
    <t>SERGIO NERI TORRES</t>
  </si>
  <si>
    <t>SERGIO VELOSO DA SILVEIRA MENEZES</t>
  </si>
  <si>
    <t>SEVERIC GLEYBSON DA SILVA</t>
  </si>
  <si>
    <t>SEVERINA GOMES DE ARAUJO</t>
  </si>
  <si>
    <t>SEVERINA LUCICLEIDE DAS CANDEIAS</t>
  </si>
  <si>
    <t>SEVERINA MENDES DA SILVA</t>
  </si>
  <si>
    <t>SEVERINA TENORIO PEREIRA</t>
  </si>
  <si>
    <t>SEVERINA VIVYANE MARIA DE PAULA E SILVA</t>
  </si>
  <si>
    <t>SEVERINO ANTONIO BEZERRA SANTIAGO</t>
  </si>
  <si>
    <t>SEVERINO BORBA DE ANDRADE</t>
  </si>
  <si>
    <t>SEVERINO DA SILVA BORGES</t>
  </si>
  <si>
    <t>SEVERINO DO RAMO BEZERRA GUEDES</t>
  </si>
  <si>
    <t>TECNICO EM ELETROMECANICA</t>
  </si>
  <si>
    <t>SEVERINO DOS RAMOS LEITE</t>
  </si>
  <si>
    <t>SEVERINO DOURADO DE SOUSA</t>
  </si>
  <si>
    <t>SEVERINO GOMES BARBOSA</t>
  </si>
  <si>
    <t>SEVERINO LOPES DA SILVA FILHO</t>
  </si>
  <si>
    <t>SEVERINO LOPES FREIRE</t>
  </si>
  <si>
    <t>SEVERINO LUIZ DE FRANCA FILHO</t>
  </si>
  <si>
    <t>SEVERINO LUIZ DE FRANCA JUNIOR</t>
  </si>
  <si>
    <t>SEVERINO MOREIRA DOS SANTOS</t>
  </si>
  <si>
    <t>SEVERINO MOURA PESSOA DE SANTANA</t>
  </si>
  <si>
    <t>SEVERINO RAMOS BEZERRA DOS SANTOS</t>
  </si>
  <si>
    <t>SHEILA ALMEIDA DE OLIVEIRA</t>
  </si>
  <si>
    <t>SHEILA PRISCILA PESSOA CAVALCANTE</t>
  </si>
  <si>
    <t>SHEYLENE KESSIA GAYA VALENCA</t>
  </si>
  <si>
    <t>SHIRLEY BANDEIRA DE MELO</t>
  </si>
  <si>
    <t>SHIRLEY CRISTIANE MONTEIRO DA SILVA</t>
  </si>
  <si>
    <t>SHIRLEY DA SILVA JACINTO DE OLIVEIRA CRUZ</t>
  </si>
  <si>
    <t>SHIRLY PIMENTEL VIEIRA</t>
  </si>
  <si>
    <t>SIDCLEY BERNARDINO DE ARAUJO</t>
  </si>
  <si>
    <t>SIDDARTHA GAUTAMMA TAVARES DE SOUZA RODRIGUES LAVRA</t>
  </si>
  <si>
    <t>SIDICLEIA BEZERRA COSTA SILVA</t>
  </si>
  <si>
    <t>SIDNEY PORFIRIO DE SA</t>
  </si>
  <si>
    <t>SIGNE CHARLLOTTE GONCALVES CELESTINO</t>
  </si>
  <si>
    <t>SILAS JOSE NUNES CARVALHO</t>
  </si>
  <si>
    <t>SILENE GODE PEDROSA</t>
  </si>
  <si>
    <t>SILMARA RUFINO DE MELO</t>
  </si>
  <si>
    <t>SILVANA AMELIA DE LYRA</t>
  </si>
  <si>
    <t>SILVANA ANELISA BEZERRA DE ANDRADE SOUZA</t>
  </si>
  <si>
    <t>SILVANA CAVALCANTE DA SILVA</t>
  </si>
  <si>
    <t>SILVANA DE BARROS BARRETO SIQUEIRA</t>
  </si>
  <si>
    <t>SILVANA FRADE GALVAO</t>
  </si>
  <si>
    <t>SILVANA MARIA FELIPE GOMES</t>
  </si>
  <si>
    <t>SILVANA MARIA SANTOS FERREIRA</t>
  </si>
  <si>
    <t>SILVANA SOUTO CORDEIRO HOLDER</t>
  </si>
  <si>
    <t>SILVANEIDE MARCIA BEZERRA DA COSTA</t>
  </si>
  <si>
    <t>SILVANIA BARROS DE BRITO</t>
  </si>
  <si>
    <t>SILVANIA MARIA DE SANTANA</t>
  </si>
  <si>
    <t>SILVANIA TAVARES PAZ</t>
  </si>
  <si>
    <t>SILVIA ALVES RAMOS</t>
  </si>
  <si>
    <t>SILVIA HELENA COSTA SANTANA SOUSA</t>
  </si>
  <si>
    <t>SILVIA SELMA ALEXANDRE DA SILVA</t>
  </si>
  <si>
    <t>SILVIA SIMONE DE OLIVEIRA BERTOLDO</t>
  </si>
  <si>
    <t>SILVIO ASSIS DE OLIVEIRA FERREIRA</t>
  </si>
  <si>
    <t>SILVIO DE BARROS CAVALCANTI FILHO</t>
  </si>
  <si>
    <t>SILVIO FRANCELINO GOMES</t>
  </si>
  <si>
    <t>SILVIO GLEISSON BEZERRA</t>
  </si>
  <si>
    <t>SILVIO LUIZ DE SENA</t>
  </si>
  <si>
    <t>SILVIO NICOLAU DE OLIVEIRA</t>
  </si>
  <si>
    <t>SIMONE ARAUJO FERREIRA</t>
  </si>
  <si>
    <t>SIMONE CRISTINA RIBEIRO PINHO</t>
  </si>
  <si>
    <t>SIMONE DA PAZ LEONCIO ALVES</t>
  </si>
  <si>
    <t>SIMONE JACQUELINE PORTELA SIMAO</t>
  </si>
  <si>
    <t>SIMONE MARIA COSTA CAMPOS</t>
  </si>
  <si>
    <t>SIMONE MARIA OLIVEIRA DE MEDEIROS</t>
  </si>
  <si>
    <t>SIMONE MARIA SOARES FERREIRA</t>
  </si>
  <si>
    <t>SIMONE MARIA XAVIER BATISTA</t>
  </si>
  <si>
    <t>SIMONE MELO NEGROMONTE</t>
  </si>
  <si>
    <t>SIMONE MENDES GERMANO</t>
  </si>
  <si>
    <t>SIMONE PATRICIA DE FREITAS ROSA</t>
  </si>
  <si>
    <t>SIMONE VIEIRA DE MELO CORDEIRO</t>
  </si>
  <si>
    <t>SINEIDE MARINHO DE ARAUJO</t>
  </si>
  <si>
    <t>SIRIA SILVA BOTELHO</t>
  </si>
  <si>
    <t>SIRLENE NASCIMENTO LUCENA</t>
  </si>
  <si>
    <t>SIRLEY ADOLFO DO NASCIMENTO</t>
  </si>
  <si>
    <t>SIRLEY TELES DE SOUZA</t>
  </si>
  <si>
    <t>SOLANGE DE LUCENA KREISMANN</t>
  </si>
  <si>
    <t>SOLANGE DE PAULA LIMA</t>
  </si>
  <si>
    <t>SOLANGE DE SOUZA MARTINS</t>
  </si>
  <si>
    <t>SOLANGE GOMES DE ARAUJO</t>
  </si>
  <si>
    <t>SOLANGE GOMES SALAZAR DA SILVA</t>
  </si>
  <si>
    <t>SOLANGE MARIA CANDIDO DE OLIVEIRA</t>
  </si>
  <si>
    <t>SOLANGE MARIA DA CONCEICAO DO CARMO</t>
  </si>
  <si>
    <t>SOLANGE MARIA DA SILVA</t>
  </si>
  <si>
    <t>SOLANGE MATILDE CORDEIRO DE SOUZA</t>
  </si>
  <si>
    <t>SOLANGE PINHEIRO DA SILVA</t>
  </si>
  <si>
    <t>SONIA COELHO PEREIRA</t>
  </si>
  <si>
    <t>SONIA DA SILVA PEREIRA</t>
  </si>
  <si>
    <t>SONIA INES DOS SANTOS</t>
  </si>
  <si>
    <t>SONIA MARIA BEZERRA DA SILVA</t>
  </si>
  <si>
    <t>SONIA MARIA BEZERRA FILGUEIRA</t>
  </si>
  <si>
    <t>SONIA MARIA FERREIRA</t>
  </si>
  <si>
    <t>SONIA MARIA MEDEIROS DE MENEZES</t>
  </si>
  <si>
    <t>SONIA MARIA OLIVEIRA AGOSTINHO DA SILVA</t>
  </si>
  <si>
    <t>SONIA MARIA SILVA DO NASCIMENTO</t>
  </si>
  <si>
    <t>SONIA MARINHO DE ANDRADE</t>
  </si>
  <si>
    <t>SONIA MARQUES DE OLIVEIRA</t>
  </si>
  <si>
    <t>SONIA REGINA RIBEIRO DE FIGUEIREDO LEITE</t>
  </si>
  <si>
    <t>SORAIA BATISTA CAVALCANTI</t>
  </si>
  <si>
    <t>SORAYA LIBERALQUINO MELO</t>
  </si>
  <si>
    <t>SORAYA PEREIRA DE LYRA VALENCA ALVES PEQUENO</t>
  </si>
  <si>
    <t>SOSTENES PORTELA VIEIRA DONATO</t>
  </si>
  <si>
    <t>SOSTENES SILVA DE SANTANA</t>
  </si>
  <si>
    <t>SOSTENES TARGINO DA SILVA</t>
  </si>
  <si>
    <t>STANLEY EVANDRO DE LIMA</t>
  </si>
  <si>
    <t>STEFANA FREGAPANE SCALIA</t>
  </si>
  <si>
    <t>STEFANI DRIELY DE SOUZA MELO</t>
  </si>
  <si>
    <t>STEFANO JOAO DOS SANTOS</t>
  </si>
  <si>
    <t>STEFFANE RAMIRES DE LIMA CAMPOS</t>
  </si>
  <si>
    <t>STELA MARIS SALDANHA</t>
  </si>
  <si>
    <t>STELA REGINA MARTINS SALES</t>
  </si>
  <si>
    <t>STELLA DE MELLO ALVES</t>
  </si>
  <si>
    <t>STELLA FERREIRA DA COSTA</t>
  </si>
  <si>
    <t>STEPHANIE MARIA DA SILVA SCANONE</t>
  </si>
  <si>
    <t>STEPHANIE REGINA GONCALVES DE ANDRADE BRITO</t>
  </si>
  <si>
    <t>STHEFANO HENRIQUE MENDES TAVARES SILVA</t>
  </si>
  <si>
    <t>SUANE MARIA DOS SANTOS ANCELES</t>
  </si>
  <si>
    <t>SUELI MARCIA PEREIRA BARBOSA</t>
  </si>
  <si>
    <t>SUELI MARIA SANTANA DE FRANCA</t>
  </si>
  <si>
    <t>SUELI TIMOTEO DA SILVA</t>
  </si>
  <si>
    <t>SUELLEM DANTAS MARIZ</t>
  </si>
  <si>
    <t>SUELLEN BOTELHO REGO BARROS</t>
  </si>
  <si>
    <t>SUELY DE FATIMA SANTOS FREIRE BONFIM</t>
  </si>
  <si>
    <t>SUELY MARIA DA SILVA</t>
  </si>
  <si>
    <t>SUELY MARIA DAS CHAGAS</t>
  </si>
  <si>
    <t>SUELY SANTOS DE OLIVEIRA</t>
  </si>
  <si>
    <t>SUENIA GABRIELLE CANDIDA MARINHO</t>
  </si>
  <si>
    <t>SUETONIO DE ANDRADE</t>
  </si>
  <si>
    <t>SUEYNE MACILA DE LIMA SOARES</t>
  </si>
  <si>
    <t>SULLY CAMPOS FREIRE</t>
  </si>
  <si>
    <t>SUMAYA DUARTE PAIVA</t>
  </si>
  <si>
    <t>SURIANNE EMILIA DE SOUSA MACHADO</t>
  </si>
  <si>
    <t>SUSANA CARVALHO DE SOUZA</t>
  </si>
  <si>
    <t>SUSIELE MARIA DE ARRUDA LIMA</t>
  </si>
  <si>
    <t>SUSIMERY VILA NOVA SILVA PONTES</t>
  </si>
  <si>
    <t>SUSYLEIDE GOMES DE BRITO</t>
  </si>
  <si>
    <t>SUZANA CRISTINA DA SILVA RAMOS</t>
  </si>
  <si>
    <t>SUZANA KONSTANTINOS LIVADIAS</t>
  </si>
  <si>
    <t>SUZANA MESQUITA WANDERLEY</t>
  </si>
  <si>
    <t>SUZANA REBECA DA SILVA LIMA</t>
  </si>
  <si>
    <t>SUZANE MAYARA LEON RAMOS MARTINS DE OLIVEIRA</t>
  </si>
  <si>
    <t>SUZANNA SANDES DANTAS</t>
  </si>
  <si>
    <t>SUZEMIRES MARCIA LOPES SOBRAL BARBOSA DA SILVA</t>
  </si>
  <si>
    <t>SYDCLECIA MARIA MARCELINO BENTO E SILVA</t>
  </si>
  <si>
    <t>SYLVIO CARLOS SANTANA SIQUEIRA GOMES</t>
  </si>
  <si>
    <t>SYMONE MARGARETH BRAGA RODRIGUES DE MELO</t>
  </si>
  <si>
    <t>TACIA SOARES DOS SANTOS</t>
  </si>
  <si>
    <t>TACIANA DA SILVA SANTOS</t>
  </si>
  <si>
    <t>TACIANA DE FREITAS BARBOSA MORAES</t>
  </si>
  <si>
    <t>TACIANA KELLEN DE ALBUQUERQUE</t>
  </si>
  <si>
    <t>TACIANA MARTINS PEREIRA</t>
  </si>
  <si>
    <t>TACIANA NATALIA LOPES DA SILVA</t>
  </si>
  <si>
    <t>TAIS PATRICIA SANTOS DE OLIVEIRA PIMENTEL</t>
  </si>
  <si>
    <t>TALITA TORRES DE ARAUJO</t>
  </si>
  <si>
    <t>TALLES RAUL COLATINO DE BARROS</t>
  </si>
  <si>
    <t>TAMARA RAFAELA DE ALMEIDA COSTA LIMA</t>
  </si>
  <si>
    <t>TAMIRES DE ALMEIDA COSTA LIMA</t>
  </si>
  <si>
    <t>TAMIRES REGINA CORREIA DE ANDRADE</t>
  </si>
  <si>
    <t>TAMISIA CRISTINA DE SOUZA RAMOS</t>
  </si>
  <si>
    <t>TAMMY CINARA PEDROSA ARRAES</t>
  </si>
  <si>
    <t>TANIA CURSINO DE MENEZES COUCEIRO</t>
  </si>
  <si>
    <t>TANIA MARIA DE ANDRADE LIMA</t>
  </si>
  <si>
    <t>TANIA MARIA DE SOUZA REIS</t>
  </si>
  <si>
    <t>TARCIANA MARTINS DA PAZ</t>
  </si>
  <si>
    <t>TARCISIO COUTINHO DA SILVA</t>
  </si>
  <si>
    <t>TARCISIO JOSE DE OLIVEIRA</t>
  </si>
  <si>
    <t>TARCYLA DE ANDRADE GOMES</t>
  </si>
  <si>
    <t>TASSIO RICARDO SILVA DE MORAES</t>
  </si>
  <si>
    <t>TATIANA BARROS FERREIRA LIRA</t>
  </si>
  <si>
    <t>TATIANA CALDAS NEVES DA SILVA</t>
  </si>
  <si>
    <t>TATIANA CAMPOS CORREA DE ARAUJO</t>
  </si>
  <si>
    <t>TATIANA CAVALCANTI LEMOS</t>
  </si>
  <si>
    <t>TATIANA SANTANA LEUTHIER</t>
  </si>
  <si>
    <t>TATIANA SILVA FONSECA</t>
  </si>
  <si>
    <t>TATIANA SIMOES SANTOS DE CARVALHO</t>
  </si>
  <si>
    <t>TATIANE ARRUDA DA ROCHA</t>
  </si>
  <si>
    <t>TATIANE DA COSTA CABRAL</t>
  </si>
  <si>
    <t>TATIANE DE MOURA FONTES ARAUJO</t>
  </si>
  <si>
    <t>TATYANE MANSO DE OLIVEIRA ALEXANDRE</t>
  </si>
  <si>
    <t>TAYGUARA MUNIZ DA SILVA</t>
  </si>
  <si>
    <t>TELMA DE ALBUQUERQUE ROCHA</t>
  </si>
  <si>
    <t>TELMA DE ARRUDA CRUZ</t>
  </si>
  <si>
    <t>TEOFILO JOSE DE SOUSA E SILVA</t>
  </si>
  <si>
    <t>TEONILIA BATISTA COUTO</t>
  </si>
  <si>
    <t>TERESA CRISTINA DOS SANTOS</t>
  </si>
  <si>
    <t>TERESA CRISTINA MOREIRA DE LUCENA</t>
  </si>
  <si>
    <t>TERESA CRISTINA SCHETTINI</t>
  </si>
  <si>
    <t>TERESA MARIA DOS SANTOS</t>
  </si>
  <si>
    <t>TERESINHA RODRIGUES DE LIMA</t>
  </si>
  <si>
    <t>TEREZA CRISTINA ALVES BEZERRA</t>
  </si>
  <si>
    <t>TEREZA CRISTINA CORREIA</t>
  </si>
  <si>
    <t>TEREZA DE FATIMA CARVALHO DE BRITO</t>
  </si>
  <si>
    <t>TEREZA LEONOR DE MELO SILVA</t>
  </si>
  <si>
    <t>TEREZINHA CAVALCANTI ALVIM DE MIRANDA</t>
  </si>
  <si>
    <t>TEREZINHA DO MENINO JESUS OLIVEIRA MENEZES</t>
  </si>
  <si>
    <t>THAIS BUARQUE VIEIRA DE MELLO</t>
  </si>
  <si>
    <t>THAIS HELOISE DA SILVA ALMEIDA</t>
  </si>
  <si>
    <t>THAIS VASCONCELOS DE SOUZA</t>
  </si>
  <si>
    <t>THAISA DELMONDES BATISTA SOARES</t>
  </si>
  <si>
    <t>THAISA HARMONY DE LIMA VIEIRA</t>
  </si>
  <si>
    <t>THAISES BRUNELLE SANTANA DE LIMA</t>
  </si>
  <si>
    <t>THATIANE BEZERRA TEIXEIRA DE OLIVEIRA</t>
  </si>
  <si>
    <t>THAYSA DANYELLA LIRA DA SILVA</t>
  </si>
  <si>
    <t>THAYSA MEIRELLES FEITOZA DE LIMA</t>
  </si>
  <si>
    <t>THAYZA WANESSA RODRIGUES MARQUES</t>
  </si>
  <si>
    <t>THIAGO BRUNO BARBOSA DA PAZ</t>
  </si>
  <si>
    <t>THIAGO CEZAR DE ARAUJO AQUINO</t>
  </si>
  <si>
    <t>THIAGO CINTRA SABINO</t>
  </si>
  <si>
    <t>THIAGO DE OLIVEIRA COELHO</t>
  </si>
  <si>
    <t>THIAGO DE SOUSA ARAUJO</t>
  </si>
  <si>
    <t>THIAGO JOSE ADRIANO SILVA</t>
  </si>
  <si>
    <t>THIAGO JOSE GALVAO DAS NEVES</t>
  </si>
  <si>
    <t>THIAGO PRAZERES BEZERRA</t>
  </si>
  <si>
    <t>THIAGO RODRIGO MENDES DA SILVA</t>
  </si>
  <si>
    <t>THIANA CRISTINA DE ALMEIDA SILVA</t>
  </si>
  <si>
    <t>TIAGO ALEXANDRE DA SILVA VALLE</t>
  </si>
  <si>
    <t>TIAGO AUGUSTO SILVA FERREIRA</t>
  </si>
  <si>
    <t>TIAGO DURAES ARAUJO</t>
  </si>
  <si>
    <t>TIAGO HENRIQUE SOUZA COELHO</t>
  </si>
  <si>
    <t>TIAGO HOLMES DE ALBUQUERQUE</t>
  </si>
  <si>
    <t>TIAGO LOPES DE ARAUJO</t>
  </si>
  <si>
    <t>TIANE GOMES PINHEIRO</t>
  </si>
  <si>
    <t>TIMOTEO DE ANDRADE LEITAO SANTOS</t>
  </si>
  <si>
    <t>TOMAS DE MELO LEITE RODRIGUES</t>
  </si>
  <si>
    <t>TONY BERNARDINO DE MACEDO</t>
  </si>
  <si>
    <t>TONY VITAL DA SILVA</t>
  </si>
  <si>
    <t>TULIO FELIX SILVA OLIVEIRA</t>
  </si>
  <si>
    <t>TULIO RICARDO DOS SANTOS TENORIO</t>
  </si>
  <si>
    <t>TUNISIA CRISTIANE DE SOUZA SAMPAIO</t>
  </si>
  <si>
    <t>UBIRACY DOS SANTOS REGO JUNIOR</t>
  </si>
  <si>
    <t>UBIRANICE ALVES PEREIRA</t>
  </si>
  <si>
    <t>UBIRATAN DUTRA DA SILVA</t>
  </si>
  <si>
    <t>UILMA MENEZES DA SILVA</t>
  </si>
  <si>
    <t>UILTON GOMES VENTURA</t>
  </si>
  <si>
    <t>VALDECI FIRMINO DA SILVA</t>
  </si>
  <si>
    <t>VALDEMAR AMARO FERREIRA JUNIOR</t>
  </si>
  <si>
    <t>VALDEMIR BARBOSA DA SILVA</t>
  </si>
  <si>
    <t>VALDEMIR CARLOS DO NASCIMENTO</t>
  </si>
  <si>
    <t>VALDEMIR CORDEIRO DE PAULA</t>
  </si>
  <si>
    <t>VALDEMIR MANOEL DOS SANTOS</t>
  </si>
  <si>
    <t>VALDENIRA ROCHA DE ALENCAR</t>
  </si>
  <si>
    <t>VALDERSON COELHO FERREIRA</t>
  </si>
  <si>
    <t>VALDETE MARIA DE ANDRADE SILVEIRA</t>
  </si>
  <si>
    <t>VALDETE OLIVEIRA DE CARVALHO</t>
  </si>
  <si>
    <t>VALDI FERREIRA DO NASCIMENTO JUNIOR</t>
  </si>
  <si>
    <t>VALDICEA ALVES RODRIGUES</t>
  </si>
  <si>
    <t>VALDICEA ALVES SILVA</t>
  </si>
  <si>
    <t>VALDIENE CARNEIRO PEREIRA</t>
  </si>
  <si>
    <t>VALDIR CORDEIRO TEIXEIRA</t>
  </si>
  <si>
    <t>VALDIR DE CARVALHO PEREIRA</t>
  </si>
  <si>
    <t>VALDIR DE OLIVEIRA SANTOS</t>
  </si>
  <si>
    <t>VALDIR FRANCISCO DE BARROS</t>
  </si>
  <si>
    <t>VALDIRENE ALVES GUIMARAES</t>
  </si>
  <si>
    <t>VALDIRENE GOMES PEREIRA</t>
  </si>
  <si>
    <t>VALDIRENE TENORIO SIQUEIRA</t>
  </si>
  <si>
    <t>VALDOMIRO BERNARDINO DE FREITAS</t>
  </si>
  <si>
    <t>VALDOMIRO JOSE DA SILVA</t>
  </si>
  <si>
    <t>VALERIA COSTA VIVIANI BITTENCOURT</t>
  </si>
  <si>
    <t>VALERIA COUTINHO DE PONTES</t>
  </si>
  <si>
    <t>VALERIA CRISTINA DA SILVA</t>
  </si>
  <si>
    <t>VALERIA CRISTINA PEREIRA DA ROCHA E SILVA</t>
  </si>
  <si>
    <t>VALERIA FERREIRA MARTINELLI</t>
  </si>
  <si>
    <t>VALERIA MARIA RIBEIRO DE SA PINHEIRO</t>
  </si>
  <si>
    <t>VALERIA MARTA MARTINS CAVALCANTE DA SILVA</t>
  </si>
  <si>
    <t>VALERIA NOGUEIRA DE OLIVEIRA</t>
  </si>
  <si>
    <t>VALERIA OLIVEIRA DE LIMA SILVA</t>
  </si>
  <si>
    <t>VALERIA PEREIRA VIANA</t>
  </si>
  <si>
    <t>VALERIO SEVERINO DA SILVA</t>
  </si>
  <si>
    <t>VALERIO SILVA DOS SANTOS</t>
  </si>
  <si>
    <t>VALQUIRIA BARBOSA</t>
  </si>
  <si>
    <t>VALTER ALVES DA ROCHA</t>
  </si>
  <si>
    <t>VANDERLAN XAVIER DE LIRA</t>
  </si>
  <si>
    <t>VANESSA CASSIMIRO DA SILVA SANTOS PEREIRA</t>
  </si>
  <si>
    <t>VANESSA CRISTINA DE SOUZA</t>
  </si>
  <si>
    <t>VANESSA FERREIRA DA SILVA</t>
  </si>
  <si>
    <t>VANESSA MARIA DIAS DA SILVA</t>
  </si>
  <si>
    <t>VANESSA MARINHO DOS SANTOS</t>
  </si>
  <si>
    <t>VANIA CRISTINA DA SILVA</t>
  </si>
  <si>
    <t>VANIA DO NASCIMENTO NUNES</t>
  </si>
  <si>
    <t>VANIA DOS SANTOS ROCHA</t>
  </si>
  <si>
    <t>VANIA FERNANDES PEREIRA</t>
  </si>
  <si>
    <t>VANIA LUCIA VIANA VIDAL</t>
  </si>
  <si>
    <t>VANIA MARIA DE OLIVEIRA VASCONCELOS</t>
  </si>
  <si>
    <t>VANIA MARIA DE SOUZA</t>
  </si>
  <si>
    <t>VANIA MARIA GOMES DE MELO</t>
  </si>
  <si>
    <t>VANILDO FRANCISCO DE MENDONCA</t>
  </si>
  <si>
    <t>VANISE ALVES</t>
  </si>
  <si>
    <t>VANISE PEREIRA DE SOUZA VERISSIMO</t>
  </si>
  <si>
    <t>VANJA MARIA DE HOLANDA REIS CALDAS</t>
  </si>
  <si>
    <t>VANTUIR RODRIGUES DE OLIVEIRA</t>
  </si>
  <si>
    <t>VERA LUCIA BEZERRA MACIEL</t>
  </si>
  <si>
    <t>VERA LUCIA CAVALCANTI</t>
  </si>
  <si>
    <t>VERA LUCIA GOMES DA SILVA</t>
  </si>
  <si>
    <t>VERA LUCIA LOPES DE MELO</t>
  </si>
  <si>
    <t>RELACOES PUBLICAS</t>
  </si>
  <si>
    <t>VERA LUCIA MARIA FERRAZ</t>
  </si>
  <si>
    <t>VERIDIANA SALES BARBOSA DE SOUZA</t>
  </si>
  <si>
    <t>VERISSIMO FERREIRA DA SILVA</t>
  </si>
  <si>
    <t>VERONICA GOMES BARBOSA DE SOUZA</t>
  </si>
  <si>
    <t>VERONICA LOPES DE MOURA PESSOA</t>
  </si>
  <si>
    <t>VERONICA MARIA DOS SANTOS MEDEIROS</t>
  </si>
  <si>
    <t>VERONICA MARIA PINHO PESSOA MELO</t>
  </si>
  <si>
    <t>VERONICA MARIA TAVARES DE ALBUQUERQUE</t>
  </si>
  <si>
    <t>VERONICA TELINO LEAL DE LACERDA</t>
  </si>
  <si>
    <t>VERONICA VENTURA DA SILVA</t>
  </si>
  <si>
    <t>VERUSKA GONCALVES SOARES</t>
  </si>
  <si>
    <t>VIANNEY BEZERRA DOS SANTOS</t>
  </si>
  <si>
    <t>VICTOR GOMES ALBUQUERQUE DE AGUIAR</t>
  </si>
  <si>
    <t>VICTOR GOMES CARDOSO</t>
  </si>
  <si>
    <t>VICTOR HUGO DE AGUIAR ARRUDA</t>
  </si>
  <si>
    <t>VICTOR RODRIGUES DE QUEIROZ</t>
  </si>
  <si>
    <t>VILCKMA OLIVEIRA DE SANTANA</t>
  </si>
  <si>
    <t>VILMA CABRAL DOS SANTOS SILVA DO NASCIMENTO</t>
  </si>
  <si>
    <t>VILMA MARIA DOS SANTOS</t>
  </si>
  <si>
    <t>VILMA REJANE DA COSTA ARAUJO</t>
  </si>
  <si>
    <t>VILMA SOBRAL BEZERRA</t>
  </si>
  <si>
    <t>VIMARIO CARVALHO DA SILVA</t>
  </si>
  <si>
    <t>VINICIUS BORBA FERREIRA</t>
  </si>
  <si>
    <t>VINICIUS DOUGLAS DA SILVA NASCIMENTO</t>
  </si>
  <si>
    <t>VINICIUS VASCONCELOS GOMES DE OLIVEIRA</t>
  </si>
  <si>
    <t>VIRGILIO GONCALVES DE LUCENA</t>
  </si>
  <si>
    <t>VIRGINIA CORREIA DA COSTA</t>
  </si>
  <si>
    <t>VIRGINIA DE FATIMA TEIXEIRA DA SILVA</t>
  </si>
  <si>
    <t>VIRGINIA MENEZES COUTINHO</t>
  </si>
  <si>
    <t>VITERBINA RIBEIRO DE ARAUJO</t>
  </si>
  <si>
    <t>VITOR FEITOSA ALVES SOBRAL</t>
  </si>
  <si>
    <t>VITOR HUGO DA SILVA LUCIO</t>
  </si>
  <si>
    <t>VITOR RODRIGUES VIEGAS</t>
  </si>
  <si>
    <t>VITORIA REGIA GALVAO DA SILVA</t>
  </si>
  <si>
    <t>VITORINO BERNARDO DOS SANTOS</t>
  </si>
  <si>
    <t>VIVALDO ARAUJO DA SILVA</t>
  </si>
  <si>
    <t>VIVIANE ALVES DE CARVALHO</t>
  </si>
  <si>
    <t>VIVIANE ALVES DE LIMA SILVA</t>
  </si>
  <si>
    <t>VIVIANE ANUNCIACAO DE ALCANTARA</t>
  </si>
  <si>
    <t>VIVIANE ARRUDA DOS SANTOS</t>
  </si>
  <si>
    <t>VIVIANE CAVALCANTI GALVAO</t>
  </si>
  <si>
    <t>VIVIANE DA SILVA HOLANDA FREITAS BENEVIDES</t>
  </si>
  <si>
    <t>VIVIANE DE OLIVEIRA COSTA</t>
  </si>
  <si>
    <t>VIVIANE DO NASCIMENTO E SILVA ALENCAR</t>
  </si>
  <si>
    <t>VIVIANE JULIANA DA SILVA</t>
  </si>
  <si>
    <t>VIVIANE LUCIA PINTO ALVES MARTIN DE ARRIBAS</t>
  </si>
  <si>
    <t>VIVIANE SILVA DOS SANTOS</t>
  </si>
  <si>
    <t>VLADENIA LETIERI GONCALVES</t>
  </si>
  <si>
    <t>VLADIMIR XAVIER BATISTA</t>
  </si>
  <si>
    <t>VOLNYLSON ALMEIDA DE CASTRO</t>
  </si>
  <si>
    <t>WAGNER ANDRE VIEIRA DA SILVA</t>
  </si>
  <si>
    <t>WAGNER CARVALHO</t>
  </si>
  <si>
    <t>WAGNER DA SILVA SOUSA</t>
  </si>
  <si>
    <t>WAGNER DE LIMA CORDEIRO</t>
  </si>
  <si>
    <t>WAGNER ROCHA GOMES</t>
  </si>
  <si>
    <t>WAGNER SOARES DE LIMA</t>
  </si>
  <si>
    <t>WALBERTO JOSE DO CARMO VIEIRA DE MELO</t>
  </si>
  <si>
    <t>WALDELOURDES DE MELO SOUTO MAIOR</t>
  </si>
  <si>
    <t>WALDEMIR CORDEIRO E SILVA</t>
  </si>
  <si>
    <t>WALDO OLIVEIRA MONTEIRO FILHO</t>
  </si>
  <si>
    <t>WALDY FERREIRA DE LIMA</t>
  </si>
  <si>
    <t>WALESKA DE MORAIS E SILVA</t>
  </si>
  <si>
    <t>WALEWSKA FARIA ALCANTARA BARRETO</t>
  </si>
  <si>
    <t>WALMIR ALVES DAS CHAGAS</t>
  </si>
  <si>
    <t>WALQUIRIA SILVA DE OLIVEIRA</t>
  </si>
  <si>
    <t>WALTER CASTELO BRANCO</t>
  </si>
  <si>
    <t>WALTER FERREIRA DE ANDRADE</t>
  </si>
  <si>
    <t>WALTER JOSE GOMES E SILVA</t>
  </si>
  <si>
    <t>WALTER LEANDRO CORDEIRO DA SILVA FILHO</t>
  </si>
  <si>
    <t>WALTER LEITE GALDINO</t>
  </si>
  <si>
    <t>WALTER TEIXEIRA NEVES JUNIOR</t>
  </si>
  <si>
    <t>WANDA MARIA DE SOUZA PORTELLA</t>
  </si>
  <si>
    <t>WANDA MORAIS E SILVA</t>
  </si>
  <si>
    <t>WANDER BROELL FARIA</t>
  </si>
  <si>
    <t>WANESSA FERNANDA COSTA SILVA</t>
  </si>
  <si>
    <t>WANIA BELO MAIA</t>
  </si>
  <si>
    <t>WARE SHIRLEY DA CRUZ CORDEIRO</t>
  </si>
  <si>
    <t>WASHINGTON JOSE BATISTA DA SILVA</t>
  </si>
  <si>
    <t>WASHINGTON LUIS SARAIVA DE ALBUQUERQUE</t>
  </si>
  <si>
    <t>WASHINGTON WILLAMS CARLOS DE LIMA</t>
  </si>
  <si>
    <t>WASSIL ROCHA DE ALENCAR</t>
  </si>
  <si>
    <t>WELLINGTON DE SALES GOMES</t>
  </si>
  <si>
    <t>WELLINGTON LIMA DE ANDRADE</t>
  </si>
  <si>
    <t>WELLINGTON LOPES DA SILVA</t>
  </si>
  <si>
    <t>WELLINGTON LUIS DA CUNHA</t>
  </si>
  <si>
    <t>WELLINSON VAZ BRAZ DE MELO</t>
  </si>
  <si>
    <t>WENCESLAU GOMES DE LIMA</t>
  </si>
  <si>
    <t>WERIK DE LIMA ALVES</t>
  </si>
  <si>
    <t>WESDISLEY MAGALHAES DE FRANCA</t>
  </si>
  <si>
    <t>WESLEY VIEIRA DE SANTANA</t>
  </si>
  <si>
    <t>WEVERTON PAULO PEREIRA DOS SANTOS</t>
  </si>
  <si>
    <t>WIDNEY SHELLDON SOUZA</t>
  </si>
  <si>
    <t>WILLAMES CARLOS SILVA SANTOS</t>
  </si>
  <si>
    <t>WILLAMS FRANCISCO SOUZA DA SILVA</t>
  </si>
  <si>
    <t>WILLIAM KUDSI</t>
  </si>
  <si>
    <t>WILLIAM MACHADO DE OLIVEIRA</t>
  </si>
  <si>
    <t>WILLIAM PACHECO DOS SANTOS</t>
  </si>
  <si>
    <t>WILMA DA SILVA BRANCO</t>
  </si>
  <si>
    <t>WILMA LAURENTINO DIAS DA SILVA</t>
  </si>
  <si>
    <t>WILSON COSTA CARDOSO</t>
  </si>
  <si>
    <t>WILSON TORRES GALINDO</t>
  </si>
  <si>
    <t>WILZA MARIA APARECIDA DE MELO ESTRELLA</t>
  </si>
  <si>
    <t>WKELLISON MIGUEL DA SILVA</t>
  </si>
  <si>
    <t>WLADIMIR DINIZ DA CRUZ</t>
  </si>
  <si>
    <t>XERXES XAVIER LINS</t>
  </si>
  <si>
    <t>YANE WANDERLEY DOS SANTOS RODRIGUES</t>
  </si>
  <si>
    <t>YARIANNE MELO DE SOUSA GAMA CABRAL ARAUJO</t>
  </si>
  <si>
    <t>YMIRA DA SILVA</t>
  </si>
  <si>
    <t>YONE MOREIRA DE FARIAS SOARES</t>
  </si>
  <si>
    <t>YSLLA DUARTE DE ARAUJO</t>
  </si>
  <si>
    <t>YTALLO GUSTAVO BRITO PESSOA</t>
  </si>
  <si>
    <t>YUMI ASAKURA BEZERRA DE OLIVEIRA</t>
  </si>
  <si>
    <t>YURI GALINDO FRANCA DE OLIVEIRA</t>
  </si>
  <si>
    <t>YVES PEREIRA BASTOS DE LIMA</t>
  </si>
  <si>
    <t>ZAIRA RANNIERE FERREIRA DE MENEZES</t>
  </si>
  <si>
    <t>ZELIA GUSMAO FERREIRA</t>
  </si>
  <si>
    <t>ZENAIDE ANTONIA FERREIRA LOPES</t>
  </si>
  <si>
    <t>ZENILSON DA PAZ</t>
  </si>
  <si>
    <t>ZENILTON FRANCISCO DA SILVA JUNIOR</t>
  </si>
  <si>
    <t>ZILDA ESTER DOS SANTOS</t>
  </si>
  <si>
    <t>ZILDETE MARIA DE MATOS</t>
  </si>
  <si>
    <t>ZILMA PEREIRA DOS ANJOS</t>
  </si>
  <si>
    <t>ZINALDO FERREIRA DOS SANTOS</t>
  </si>
  <si>
    <t>ZULEICA GOMES MOURAO</t>
  </si>
  <si>
    <t>ZULEIDE CRISTINA DE ARAUJO</t>
  </si>
  <si>
    <t>ZULEIDE GOMES DE MENDONCA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</si>
</sst>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quot;/&quot;mm&quot;/&quot;yyyy"/>
    <numFmt numFmtId="165" formatCode="0.0"/>
    <numFmt numFmtId="166" formatCode="mm/dd/yyyy"/>
  </numFmts>
  <fonts count="40">
    <font>
      <sz val="10"/>
      <color rgb="FF000000"/>
      <name val="Arial"/>
    </font>
    <font>
      <sz val="10"/>
      <color theme="1"/>
      <name val="Arial"/>
      <family val="2"/>
    </font>
    <font>
      <b/>
      <sz val="10"/>
      <color theme="1"/>
      <name val="Arial"/>
      <family val="2"/>
    </font>
    <font>
      <b/>
      <sz val="10"/>
      <name val="Arial"/>
      <family val="2"/>
    </font>
    <font>
      <sz val="10"/>
      <name val="Arial"/>
      <family val="2"/>
    </font>
    <font>
      <sz val="9"/>
      <color indexed="81"/>
      <name val="Tahoma"/>
      <family val="2"/>
    </font>
    <font>
      <sz val="11"/>
      <color rgb="FF3F3F76"/>
      <name val="Arial"/>
      <family val="2"/>
      <scheme val="minor"/>
    </font>
    <font>
      <b/>
      <sz val="11"/>
      <color rgb="FF3F3F3F"/>
      <name val="Arial"/>
      <family val="2"/>
      <scheme val="minor"/>
    </font>
    <font>
      <sz val="24"/>
      <color rgb="FF000000"/>
      <name val="Arial"/>
      <family val="2"/>
    </font>
    <font>
      <sz val="26"/>
      <color rgb="FF3F3F76"/>
      <name val="Arial"/>
      <family val="2"/>
      <scheme val="minor"/>
    </font>
    <font>
      <b/>
      <sz val="9"/>
      <color indexed="81"/>
      <name val="Tahoma"/>
      <family val="2"/>
    </font>
    <font>
      <b/>
      <sz val="10"/>
      <color rgb="FF000000"/>
      <name val="Arial"/>
      <family val="2"/>
    </font>
    <font>
      <sz val="10"/>
      <color rgb="FF000000"/>
      <name val="Arial"/>
      <family val="2"/>
    </font>
    <font>
      <sz val="12"/>
      <color rgb="FF800000"/>
      <name val="Trebuchet MS"/>
      <family val="2"/>
    </font>
    <font>
      <sz val="10"/>
      <name val="Arial"/>
      <family val="2"/>
    </font>
    <font>
      <sz val="10"/>
      <name val="Arial"/>
      <family val="2"/>
      <charset val="1"/>
    </font>
    <font>
      <b/>
      <u/>
      <sz val="11"/>
      <color rgb="FF3F3F3F"/>
      <name val="Arial"/>
      <family val="2"/>
      <scheme val="minor"/>
    </font>
    <font>
      <b/>
      <sz val="20"/>
      <color rgb="FF3F3F3F"/>
      <name val="Arial"/>
      <family val="2"/>
      <scheme val="minor"/>
    </font>
    <font>
      <b/>
      <u/>
      <sz val="20"/>
      <color rgb="FF3F3F3F"/>
      <name val="Arial"/>
      <family val="2"/>
      <scheme val="minor"/>
    </font>
    <font>
      <sz val="10"/>
      <color rgb="FF000000"/>
      <name val="Arial"/>
      <family val="2"/>
    </font>
    <font>
      <sz val="36"/>
      <color rgb="FF000000"/>
      <name val="Arial"/>
      <family val="2"/>
    </font>
    <font>
      <b/>
      <u/>
      <sz val="24"/>
      <color rgb="FF000000"/>
      <name val="Arial"/>
      <family val="2"/>
    </font>
    <font>
      <b/>
      <sz val="18"/>
      <color rgb="FF3F3F3F"/>
      <name val="Arial"/>
      <family val="2"/>
      <scheme val="minor"/>
    </font>
    <font>
      <b/>
      <sz val="8"/>
      <color rgb="FF3F3F3F"/>
      <name val="Arial"/>
      <family val="2"/>
      <scheme val="minor"/>
    </font>
    <font>
      <b/>
      <sz val="26"/>
      <color rgb="FF3F3F3F"/>
      <name val="Arial"/>
      <family val="2"/>
      <scheme val="minor"/>
    </font>
    <font>
      <sz val="9"/>
      <color rgb="FF3F3F76"/>
      <name val="Arial"/>
      <family val="2"/>
      <scheme val="minor"/>
    </font>
    <font>
      <b/>
      <sz val="9"/>
      <color rgb="FF3F3F3F"/>
      <name val="Arial"/>
      <family val="2"/>
      <scheme val="minor"/>
    </font>
    <font>
      <b/>
      <sz val="11"/>
      <color theme="5" tint="-0.499984740745262"/>
      <name val="Arial"/>
      <family val="2"/>
      <scheme val="minor"/>
    </font>
    <font>
      <sz val="11"/>
      <color theme="5" tint="-0.499984740745262"/>
      <name val="Arial"/>
      <family val="2"/>
      <scheme val="minor"/>
    </font>
    <font>
      <u/>
      <sz val="10"/>
      <color theme="10"/>
      <name val="Arial"/>
      <family val="2"/>
    </font>
    <font>
      <sz val="11"/>
      <color rgb="FF3F3F3F"/>
      <name val="Arial"/>
      <family val="2"/>
      <scheme val="minor"/>
    </font>
    <font>
      <sz val="10"/>
      <color rgb="FF3F3F3F"/>
      <name val="Arial"/>
      <family val="2"/>
      <scheme val="minor"/>
    </font>
    <font>
      <sz val="9"/>
      <color rgb="FF3F3F3F"/>
      <name val="Arial"/>
      <family val="2"/>
      <scheme val="minor"/>
    </font>
    <font>
      <b/>
      <sz val="11"/>
      <color rgb="FF3F3F76"/>
      <name val="Arial"/>
      <family val="2"/>
      <scheme val="minor"/>
    </font>
    <font>
      <sz val="10"/>
      <color rgb="FF000000"/>
      <name val="Calibri"/>
      <family val="2"/>
    </font>
    <font>
      <sz val="9"/>
      <color indexed="81"/>
      <name val="Segoe UI"/>
      <family val="2"/>
    </font>
    <font>
      <sz val="11"/>
      <name val="Arial"/>
      <family val="2"/>
      <scheme val="minor"/>
    </font>
    <font>
      <sz val="10"/>
      <color indexed="81"/>
      <name val="Arial"/>
      <family val="2"/>
      <scheme val="major"/>
    </font>
    <font>
      <sz val="11"/>
      <color rgb="FF000000"/>
      <name val="Arial"/>
      <family val="2"/>
    </font>
    <font>
      <b/>
      <sz val="11"/>
      <color rgb="FF3F3F3F"/>
      <name val="Arial"/>
      <charset val="1"/>
    </font>
  </fonts>
  <fills count="6">
    <fill>
      <patternFill patternType="none"/>
    </fill>
    <fill>
      <patternFill patternType="gray125"/>
    </fill>
    <fill>
      <patternFill patternType="solid">
        <fgColor rgb="FFF3F3F3"/>
        <bgColor rgb="FFF3F3F3"/>
      </patternFill>
    </fill>
    <fill>
      <patternFill patternType="solid">
        <fgColor rgb="FFFFCC99"/>
      </patternFill>
    </fill>
    <fill>
      <patternFill patternType="solid">
        <fgColor rgb="FFF2F2F2"/>
      </patternFill>
    </fill>
    <fill>
      <patternFill patternType="solid">
        <fgColor theme="0" tint="-4.9989318521683403E-2"/>
        <bgColor indexed="64"/>
      </patternFill>
    </fill>
  </fills>
  <borders count="25">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3F3F3F"/>
      </left>
      <right/>
      <top style="thin">
        <color rgb="FF3F3F3F"/>
      </top>
      <bottom style="thin">
        <color rgb="FF3F3F3F"/>
      </bottom>
      <diagonal/>
    </border>
    <border>
      <left/>
      <right style="thin">
        <color rgb="FF3F3F3F"/>
      </right>
      <top style="thin">
        <color rgb="FF3F3F3F"/>
      </top>
      <bottom style="thin">
        <color rgb="FF3F3F3F"/>
      </bottom>
      <diagonal/>
    </border>
    <border>
      <left/>
      <right style="thin">
        <color rgb="FF7F7F7F"/>
      </right>
      <top style="thin">
        <color rgb="FF7F7F7F"/>
      </top>
      <bottom style="thin">
        <color rgb="FF7F7F7F"/>
      </bottom>
      <diagonal/>
    </border>
    <border>
      <left style="thin">
        <color rgb="FF3F3F3F"/>
      </left>
      <right/>
      <top/>
      <bottom/>
      <diagonal/>
    </border>
    <border>
      <left/>
      <right style="thin">
        <color rgb="FF3F3F3F"/>
      </right>
      <top/>
      <bottom/>
      <diagonal/>
    </border>
    <border>
      <left style="thin">
        <color rgb="FF7F7F7F"/>
      </left>
      <right style="thin">
        <color rgb="FF7F7F7F"/>
      </right>
      <top style="thin">
        <color rgb="FF7F7F7F"/>
      </top>
      <bottom/>
      <diagonal/>
    </border>
    <border>
      <left style="thin">
        <color rgb="FF7F7F7F"/>
      </left>
      <right style="thin">
        <color rgb="FF7F7F7F"/>
      </right>
      <top/>
      <bottom style="thin">
        <color rgb="FF7F7F7F"/>
      </bottom>
      <diagonal/>
    </border>
    <border>
      <left style="thin">
        <color rgb="FF7F7F7F"/>
      </left>
      <right/>
      <top style="thin">
        <color rgb="FF3F3F3F"/>
      </top>
      <bottom style="thin">
        <color rgb="FF7F7F7F"/>
      </bottom>
      <diagonal/>
    </border>
    <border>
      <left/>
      <right style="thin">
        <color rgb="FF7F7F7F"/>
      </right>
      <top style="thin">
        <color rgb="FF3F3F3F"/>
      </top>
      <bottom style="thin">
        <color rgb="FF7F7F7F"/>
      </bottom>
      <diagonal/>
    </border>
    <border>
      <left style="thin">
        <color rgb="FF7F7F7F"/>
      </left>
      <right/>
      <top style="thin">
        <color rgb="FF7F7F7F"/>
      </top>
      <bottom style="thin">
        <color rgb="FF7F7F7F"/>
      </bottom>
      <diagonal/>
    </border>
    <border>
      <left style="thin">
        <color rgb="FF3F3F3F"/>
      </left>
      <right/>
      <top style="thin">
        <color rgb="FF7F7F7F"/>
      </top>
      <bottom style="thin">
        <color rgb="FF7F7F7F"/>
      </bottom>
      <diagonal/>
    </border>
    <border>
      <left style="thin">
        <color rgb="FF3F3F3F"/>
      </left>
      <right style="thin">
        <color rgb="FF3F3F3F"/>
      </right>
      <top style="thin">
        <color rgb="FF3F3F3F"/>
      </top>
      <bottom/>
      <diagonal/>
    </border>
    <border>
      <left style="thin">
        <color rgb="FF3F3F3F"/>
      </left>
      <right style="thin">
        <color rgb="FF3F3F3F"/>
      </right>
      <top/>
      <bottom style="thin">
        <color rgb="FF3F3F3F"/>
      </bottom>
      <diagonal/>
    </border>
    <border>
      <left style="thin">
        <color rgb="FF3F3F3F"/>
      </left>
      <right/>
      <top style="thin">
        <color indexed="64"/>
      </top>
      <bottom style="thin">
        <color indexed="64"/>
      </bottom>
      <diagonal/>
    </border>
    <border>
      <left/>
      <right style="thin">
        <color rgb="FF3F3F3F"/>
      </right>
      <top style="thin">
        <color indexed="64"/>
      </top>
      <bottom style="thin">
        <color indexed="64"/>
      </bottom>
      <diagonal/>
    </border>
    <border>
      <left style="thin">
        <color rgb="FF3F3F3F"/>
      </left>
      <right/>
      <top style="thin">
        <color indexed="64"/>
      </top>
      <bottom/>
      <diagonal/>
    </border>
    <border>
      <left/>
      <right/>
      <top style="thin">
        <color indexed="64"/>
      </top>
      <bottom/>
      <diagonal/>
    </border>
    <border>
      <left/>
      <right style="thin">
        <color rgb="FF3F3F3F"/>
      </right>
      <top style="thin">
        <color indexed="64"/>
      </top>
      <bottom/>
      <diagonal/>
    </border>
  </borders>
  <cellStyleXfs count="10">
    <xf numFmtId="0" fontId="0" fillId="0" borderId="0"/>
    <xf numFmtId="0" fontId="6" fillId="3" borderId="1" applyNumberFormat="0" applyAlignment="0" applyProtection="0"/>
    <xf numFmtId="0" fontId="7" fillId="4" borderId="2" applyNumberFormat="0" applyAlignment="0" applyProtection="0"/>
    <xf numFmtId="0" fontId="14" fillId="0" borderId="0"/>
    <xf numFmtId="0" fontId="15" fillId="0" borderId="0"/>
    <xf numFmtId="9" fontId="19" fillId="0" borderId="0" applyFont="0" applyFill="0" applyBorder="0" applyAlignment="0" applyProtection="0"/>
    <xf numFmtId="0" fontId="12" fillId="0" borderId="0"/>
    <xf numFmtId="0" fontId="4" fillId="0" borderId="0"/>
    <xf numFmtId="9" fontId="12" fillId="0" borderId="0" applyFont="0" applyFill="0" applyBorder="0" applyAlignment="0" applyProtection="0"/>
    <xf numFmtId="0" fontId="29" fillId="0" borderId="0" applyNumberFormat="0" applyFill="0" applyBorder="0" applyAlignment="0" applyProtection="0"/>
  </cellStyleXfs>
  <cellXfs count="121">
    <xf numFmtId="0" fontId="0" fillId="0" borderId="0" xfId="0"/>
    <xf numFmtId="0" fontId="2" fillId="2" borderId="0" xfId="0" applyFont="1" applyFill="1"/>
    <xf numFmtId="0" fontId="3" fillId="2" borderId="0" xfId="0" applyFont="1" applyFill="1"/>
    <xf numFmtId="0" fontId="1" fillId="0" borderId="0" xfId="0" applyFont="1"/>
    <xf numFmtId="0" fontId="4" fillId="0" borderId="0" xfId="0" applyFont="1"/>
    <xf numFmtId="0" fontId="7" fillId="4" borderId="2" xfId="2"/>
    <xf numFmtId="0" fontId="7" fillId="4" borderId="2" xfId="2" applyAlignment="1"/>
    <xf numFmtId="166" fontId="7" fillId="4" borderId="2" xfId="2" applyNumberFormat="1"/>
    <xf numFmtId="14" fontId="7" fillId="4" borderId="2" xfId="2" applyNumberFormat="1"/>
    <xf numFmtId="49" fontId="7" fillId="4" borderId="2" xfId="2" applyNumberFormat="1"/>
    <xf numFmtId="0" fontId="7" fillId="4" borderId="2" xfId="2" applyAlignment="1">
      <alignment horizontal="right"/>
    </xf>
    <xf numFmtId="0" fontId="7" fillId="4" borderId="7" xfId="2" applyBorder="1" applyAlignment="1" applyProtection="1"/>
    <xf numFmtId="0" fontId="7" fillId="4" borderId="2" xfId="2" applyProtection="1"/>
    <xf numFmtId="0" fontId="7" fillId="4" borderId="2" xfId="2" applyAlignment="1" applyProtection="1">
      <alignment wrapText="1"/>
    </xf>
    <xf numFmtId="0" fontId="7" fillId="4" borderId="2" xfId="2" applyAlignment="1" applyProtection="1"/>
    <xf numFmtId="0" fontId="0" fillId="0" borderId="0" xfId="0" applyProtection="1">
      <protection locked="0"/>
    </xf>
    <xf numFmtId="0" fontId="12" fillId="0" borderId="0" xfId="0" applyFont="1" applyProtection="1">
      <protection locked="0"/>
    </xf>
    <xf numFmtId="0" fontId="9" fillId="3" borderId="9" xfId="1" applyFont="1" applyBorder="1" applyAlignment="1" applyProtection="1">
      <protection locked="0"/>
    </xf>
    <xf numFmtId="0" fontId="8" fillId="5" borderId="3" xfId="0" applyFont="1" applyFill="1" applyBorder="1"/>
    <xf numFmtId="0" fontId="7" fillId="4" borderId="8" xfId="2" applyBorder="1" applyAlignment="1" applyProtection="1"/>
    <xf numFmtId="0" fontId="0" fillId="0" borderId="0" xfId="0" applyAlignment="1" applyProtection="1">
      <alignment wrapText="1"/>
      <protection locked="0"/>
    </xf>
    <xf numFmtId="0" fontId="6" fillId="3" borderId="12" xfId="1" applyBorder="1" applyAlignment="1" applyProtection="1">
      <alignment wrapText="1"/>
      <protection locked="0"/>
    </xf>
    <xf numFmtId="0" fontId="7" fillId="4" borderId="2" xfId="2" applyAlignment="1" applyProtection="1">
      <alignment wrapText="1"/>
      <protection locked="0"/>
    </xf>
    <xf numFmtId="0" fontId="6" fillId="3" borderId="13" xfId="1" applyBorder="1" applyAlignment="1" applyProtection="1">
      <alignment wrapText="1"/>
      <protection locked="0"/>
    </xf>
    <xf numFmtId="0" fontId="4" fillId="0" borderId="0" xfId="0" applyFont="1" applyAlignment="1" applyProtection="1">
      <alignment wrapText="1"/>
      <protection locked="0"/>
    </xf>
    <xf numFmtId="0" fontId="1" fillId="0" borderId="0" xfId="0" applyFont="1" applyProtection="1">
      <protection locked="0"/>
    </xf>
    <xf numFmtId="0" fontId="1" fillId="0" borderId="0" xfId="0" applyFont="1" applyAlignment="1" applyProtection="1">
      <alignment wrapText="1"/>
      <protection locked="0"/>
    </xf>
    <xf numFmtId="0" fontId="6" fillId="3" borderId="1" xfId="1" applyAlignment="1" applyProtection="1">
      <alignment wrapText="1"/>
      <protection locked="0"/>
    </xf>
    <xf numFmtId="0" fontId="6" fillId="3" borderId="1" xfId="1" applyProtection="1">
      <protection locked="0"/>
    </xf>
    <xf numFmtId="0" fontId="6" fillId="3" borderId="1" xfId="1" applyAlignment="1" applyProtection="1">
      <protection locked="0"/>
    </xf>
    <xf numFmtId="0" fontId="25" fillId="3" borderId="1" xfId="1" applyFont="1" applyAlignment="1" applyProtection="1">
      <alignment wrapText="1"/>
      <protection locked="0"/>
    </xf>
    <xf numFmtId="10" fontId="7" fillId="4" borderId="2" xfId="2" applyNumberFormat="1" applyAlignment="1" applyProtection="1">
      <alignment wrapText="1"/>
    </xf>
    <xf numFmtId="164" fontId="6" fillId="3" borderId="1" xfId="1" applyNumberFormat="1" applyAlignment="1" applyProtection="1">
      <alignment wrapText="1"/>
      <protection locked="0"/>
    </xf>
    <xf numFmtId="14" fontId="6" fillId="3" borderId="1" xfId="1" applyNumberFormat="1" applyAlignment="1" applyProtection="1">
      <alignment wrapText="1"/>
      <protection locked="0"/>
    </xf>
    <xf numFmtId="14" fontId="0" fillId="0" borderId="0" xfId="0" applyNumberFormat="1" applyProtection="1">
      <protection locked="0"/>
    </xf>
    <xf numFmtId="1" fontId="7" fillId="4" borderId="2" xfId="2" applyNumberFormat="1" applyProtection="1"/>
    <xf numFmtId="9" fontId="7" fillId="4" borderId="2" xfId="5" applyFont="1" applyFill="1" applyBorder="1" applyProtection="1"/>
    <xf numFmtId="0" fontId="23" fillId="4" borderId="2" xfId="2" applyFont="1" applyAlignment="1" applyProtection="1">
      <alignment wrapText="1"/>
    </xf>
    <xf numFmtId="1" fontId="7" fillId="4" borderId="2" xfId="2" applyNumberFormat="1" applyAlignment="1" applyProtection="1">
      <alignment wrapText="1"/>
    </xf>
    <xf numFmtId="0" fontId="7" fillId="4" borderId="0" xfId="2" applyBorder="1" applyAlignment="1" applyProtection="1">
      <alignment wrapText="1"/>
    </xf>
    <xf numFmtId="0" fontId="1" fillId="0" borderId="0" xfId="0" applyFont="1" applyAlignment="1">
      <alignment wrapText="1"/>
    </xf>
    <xf numFmtId="0" fontId="4" fillId="0" borderId="0" xfId="0" applyFont="1" applyAlignment="1">
      <alignment wrapText="1"/>
    </xf>
    <xf numFmtId="0" fontId="12" fillId="0" borderId="0" xfId="6" applyProtection="1">
      <protection locked="0"/>
    </xf>
    <xf numFmtId="9" fontId="7" fillId="4" borderId="2" xfId="5" applyFont="1" applyFill="1" applyBorder="1" applyAlignment="1" applyProtection="1"/>
    <xf numFmtId="165" fontId="7" fillId="4" borderId="2" xfId="8" applyNumberFormat="1" applyFont="1" applyFill="1" applyBorder="1" applyAlignment="1" applyProtection="1"/>
    <xf numFmtId="0" fontId="0" fillId="0" borderId="3" xfId="0" applyBorder="1"/>
    <xf numFmtId="0" fontId="26" fillId="4" borderId="2" xfId="2" applyFont="1" applyAlignment="1" applyProtection="1">
      <alignment wrapText="1"/>
    </xf>
    <xf numFmtId="1" fontId="7" fillId="4" borderId="2" xfId="2" applyNumberFormat="1" applyAlignment="1" applyProtection="1"/>
    <xf numFmtId="0" fontId="29" fillId="3" borderId="1" xfId="9" applyFill="1" applyBorder="1" applyAlignment="1" applyProtection="1">
      <alignment wrapText="1"/>
      <protection locked="0"/>
    </xf>
    <xf numFmtId="0" fontId="30" fillId="4" borderId="2" xfId="2" applyFont="1" applyAlignment="1" applyProtection="1">
      <alignment wrapText="1"/>
    </xf>
    <xf numFmtId="0" fontId="31" fillId="4" borderId="2" xfId="2" applyFont="1" applyAlignment="1" applyProtection="1">
      <alignment wrapText="1"/>
    </xf>
    <xf numFmtId="0" fontId="30" fillId="4" borderId="2" xfId="2" applyFont="1" applyAlignment="1" applyProtection="1">
      <alignment wrapText="1"/>
      <protection locked="0"/>
    </xf>
    <xf numFmtId="165" fontId="32" fillId="4" borderId="2" xfId="8" applyNumberFormat="1" applyFont="1" applyFill="1" applyBorder="1" applyAlignment="1" applyProtection="1">
      <alignment wrapText="1"/>
    </xf>
    <xf numFmtId="0" fontId="30" fillId="4" borderId="3" xfId="2" applyFont="1" applyBorder="1" applyAlignment="1" applyProtection="1">
      <alignment wrapText="1"/>
    </xf>
    <xf numFmtId="0" fontId="33" fillId="3" borderId="1" xfId="1" applyFont="1" applyAlignment="1" applyProtection="1">
      <alignment wrapText="1"/>
    </xf>
    <xf numFmtId="0" fontId="7" fillId="4" borderId="19" xfId="2" applyBorder="1" applyAlignment="1" applyProtection="1">
      <alignment wrapText="1"/>
    </xf>
    <xf numFmtId="0" fontId="11" fillId="0" borderId="0" xfId="0" applyFont="1" applyProtection="1">
      <protection locked="0"/>
    </xf>
    <xf numFmtId="0" fontId="6" fillId="3" borderId="1" xfId="1" applyNumberFormat="1" applyAlignment="1" applyProtection="1">
      <alignment wrapText="1"/>
      <protection locked="0"/>
    </xf>
    <xf numFmtId="1" fontId="36" fillId="4" borderId="2" xfId="2" applyNumberFormat="1" applyFont="1" applyAlignment="1" applyProtection="1">
      <alignment wrapText="1"/>
    </xf>
    <xf numFmtId="0" fontId="6" fillId="3" borderId="9" xfId="1" applyNumberFormat="1" applyBorder="1" applyAlignment="1" applyProtection="1">
      <alignment wrapText="1"/>
      <protection locked="0"/>
    </xf>
    <xf numFmtId="0" fontId="6" fillId="3" borderId="12" xfId="1" applyNumberFormat="1" applyBorder="1" applyAlignment="1" applyProtection="1">
      <alignment wrapText="1"/>
      <protection locked="0"/>
    </xf>
    <xf numFmtId="49" fontId="6" fillId="3" borderId="1" xfId="1" applyNumberFormat="1" applyAlignment="1" applyProtection="1">
      <alignment wrapText="1"/>
      <protection locked="0"/>
    </xf>
    <xf numFmtId="49" fontId="25" fillId="3" borderId="1" xfId="1" applyNumberFormat="1" applyFont="1" applyAlignment="1" applyProtection="1">
      <alignment wrapText="1"/>
      <protection locked="0"/>
    </xf>
    <xf numFmtId="0" fontId="12" fillId="0" borderId="0" xfId="0" applyFont="1"/>
    <xf numFmtId="0" fontId="7" fillId="4" borderId="19" xfId="2" applyBorder="1" applyAlignment="1" applyProtection="1"/>
    <xf numFmtId="49" fontId="25" fillId="3" borderId="13" xfId="1" applyNumberFormat="1" applyFont="1" applyBorder="1" applyAlignment="1" applyProtection="1">
      <alignment wrapText="1"/>
      <protection locked="0"/>
    </xf>
    <xf numFmtId="0" fontId="0" fillId="0" borderId="0" xfId="0" applyAlignment="1">
      <alignment wrapText="1"/>
    </xf>
    <xf numFmtId="1" fontId="7" fillId="4" borderId="2" xfId="8" applyNumberFormat="1" applyFont="1" applyFill="1" applyBorder="1" applyAlignment="1" applyProtection="1"/>
    <xf numFmtId="0" fontId="38" fillId="0" borderId="0" xfId="0" applyFont="1" applyAlignment="1">
      <alignment wrapText="1"/>
    </xf>
    <xf numFmtId="0" fontId="20" fillId="5" borderId="4" xfId="0" applyFont="1" applyFill="1" applyBorder="1" applyAlignment="1">
      <alignment horizontal="center" wrapText="1"/>
    </xf>
    <xf numFmtId="0" fontId="20" fillId="5" borderId="5" xfId="0" applyFont="1" applyFill="1" applyBorder="1" applyAlignment="1">
      <alignment horizontal="center"/>
    </xf>
    <xf numFmtId="0" fontId="20" fillId="5" borderId="6" xfId="0" applyFont="1" applyFill="1" applyBorder="1" applyAlignment="1">
      <alignment horizontal="center"/>
    </xf>
    <xf numFmtId="0" fontId="24" fillId="4" borderId="2" xfId="2" applyFont="1" applyAlignment="1" applyProtection="1">
      <alignment horizontal="center"/>
    </xf>
    <xf numFmtId="0" fontId="22" fillId="4" borderId="2" xfId="2" applyFont="1" applyAlignment="1" applyProtection="1">
      <alignment horizontal="center" wrapText="1"/>
    </xf>
    <xf numFmtId="0" fontId="22" fillId="4" borderId="2" xfId="2" applyFont="1" applyAlignment="1" applyProtection="1"/>
    <xf numFmtId="0" fontId="6" fillId="3" borderId="1" xfId="1" applyAlignment="1" applyProtection="1">
      <alignment wrapText="1"/>
      <protection locked="0"/>
    </xf>
    <xf numFmtId="0" fontId="6" fillId="3" borderId="16" xfId="1" applyBorder="1" applyAlignment="1" applyProtection="1">
      <alignment horizontal="left" wrapText="1"/>
      <protection locked="0"/>
    </xf>
    <xf numFmtId="0" fontId="6" fillId="3" borderId="9" xfId="1" applyBorder="1" applyAlignment="1" applyProtection="1">
      <alignment horizontal="left" wrapText="1"/>
      <protection locked="0"/>
    </xf>
    <xf numFmtId="0" fontId="6" fillId="3" borderId="17" xfId="1" applyBorder="1" applyAlignment="1" applyProtection="1">
      <alignment wrapText="1"/>
      <protection locked="0"/>
    </xf>
    <xf numFmtId="0" fontId="6" fillId="3" borderId="9" xfId="1" applyBorder="1" applyAlignment="1" applyProtection="1">
      <alignment wrapText="1"/>
      <protection locked="0"/>
    </xf>
    <xf numFmtId="0" fontId="6" fillId="3" borderId="1" xfId="1" applyAlignment="1" applyProtection="1">
      <protection locked="0"/>
    </xf>
    <xf numFmtId="0" fontId="30" fillId="4" borderId="2" xfId="2" applyFont="1" applyAlignment="1" applyProtection="1">
      <alignment wrapText="1"/>
    </xf>
    <xf numFmtId="0" fontId="30" fillId="4" borderId="2" xfId="2" applyFont="1" applyAlignment="1" applyProtection="1"/>
    <xf numFmtId="0" fontId="25" fillId="3" borderId="1" xfId="1" applyFont="1" applyAlignment="1" applyProtection="1">
      <alignment wrapText="1"/>
      <protection locked="0"/>
    </xf>
    <xf numFmtId="0" fontId="7" fillId="4" borderId="2" xfId="2" applyAlignment="1" applyProtection="1">
      <alignment horizontal="left"/>
    </xf>
    <xf numFmtId="0" fontId="7" fillId="4" borderId="7" xfId="2" applyBorder="1" applyAlignment="1" applyProtection="1">
      <alignment wrapText="1"/>
    </xf>
    <xf numFmtId="0" fontId="7" fillId="4" borderId="8" xfId="2" applyBorder="1" applyAlignment="1" applyProtection="1">
      <alignment wrapText="1"/>
    </xf>
    <xf numFmtId="0" fontId="6" fillId="3" borderId="14" xfId="1" applyBorder="1" applyAlignment="1" applyProtection="1">
      <alignment wrapText="1"/>
      <protection locked="0"/>
    </xf>
    <xf numFmtId="0" fontId="6" fillId="3" borderId="15" xfId="1" applyBorder="1" applyAlignment="1" applyProtection="1">
      <alignment wrapText="1"/>
      <protection locked="0"/>
    </xf>
    <xf numFmtId="0" fontId="17" fillId="4" borderId="2" xfId="2" applyFont="1" applyAlignment="1" applyProtection="1">
      <alignment horizontal="center" wrapText="1"/>
    </xf>
    <xf numFmtId="0" fontId="17" fillId="4" borderId="4" xfId="2" applyFont="1" applyBorder="1" applyAlignment="1" applyProtection="1">
      <alignment horizontal="center" wrapText="1"/>
    </xf>
    <xf numFmtId="0" fontId="17" fillId="4" borderId="5" xfId="2" applyFont="1" applyBorder="1" applyAlignment="1" applyProtection="1">
      <alignment horizontal="center" wrapText="1"/>
    </xf>
    <xf numFmtId="0" fontId="17" fillId="4" borderId="6" xfId="2" applyFont="1" applyBorder="1" applyAlignment="1" applyProtection="1">
      <alignment horizontal="center" wrapText="1"/>
    </xf>
    <xf numFmtId="0" fontId="7" fillId="4" borderId="2" xfId="2" applyAlignment="1" applyProtection="1">
      <alignment horizontal="center" wrapText="1"/>
    </xf>
    <xf numFmtId="0" fontId="6" fillId="3" borderId="1" xfId="1" applyAlignment="1" applyProtection="1">
      <alignment horizontal="left" wrapText="1"/>
      <protection locked="0"/>
    </xf>
    <xf numFmtId="0" fontId="7" fillId="4" borderId="10" xfId="2" applyBorder="1" applyAlignment="1" applyProtection="1">
      <alignment horizontal="left" wrapText="1"/>
    </xf>
    <xf numFmtId="0" fontId="7" fillId="4" borderId="0" xfId="2" applyBorder="1" applyAlignment="1" applyProtection="1">
      <alignment horizontal="left" wrapText="1"/>
    </xf>
    <xf numFmtId="0" fontId="7" fillId="4" borderId="11" xfId="2" applyBorder="1" applyAlignment="1" applyProtection="1">
      <alignment horizontal="left" wrapText="1"/>
    </xf>
    <xf numFmtId="0" fontId="7" fillId="4" borderId="2" xfId="2" applyAlignment="1" applyProtection="1">
      <alignment wrapText="1"/>
    </xf>
    <xf numFmtId="0" fontId="7" fillId="4" borderId="2" xfId="2" applyAlignment="1" applyProtection="1">
      <alignment horizontal="left" wrapText="1"/>
    </xf>
    <xf numFmtId="0" fontId="7" fillId="4" borderId="10" xfId="2" applyBorder="1" applyAlignment="1" applyProtection="1">
      <alignment wrapText="1"/>
    </xf>
    <xf numFmtId="0" fontId="7" fillId="4" borderId="0" xfId="2" applyBorder="1" applyAlignment="1" applyProtection="1">
      <alignment wrapText="1"/>
    </xf>
    <xf numFmtId="0" fontId="7" fillId="4" borderId="11" xfId="2" applyBorder="1" applyAlignment="1" applyProtection="1">
      <alignment wrapText="1"/>
    </xf>
    <xf numFmtId="0" fontId="7" fillId="4" borderId="22" xfId="2" applyBorder="1" applyAlignment="1" applyProtection="1">
      <alignment wrapText="1"/>
    </xf>
    <xf numFmtId="0" fontId="7" fillId="4" borderId="23" xfId="2" applyBorder="1" applyAlignment="1" applyProtection="1">
      <alignment wrapText="1"/>
    </xf>
    <xf numFmtId="0" fontId="7" fillId="4" borderId="24" xfId="2" applyBorder="1" applyAlignment="1" applyProtection="1">
      <alignment wrapText="1"/>
    </xf>
    <xf numFmtId="0" fontId="6" fillId="3" borderId="13" xfId="1" applyBorder="1" applyAlignment="1" applyProtection="1">
      <alignment wrapText="1"/>
      <protection locked="0"/>
    </xf>
    <xf numFmtId="0" fontId="7" fillId="4" borderId="18" xfId="2" applyBorder="1" applyAlignment="1" applyProtection="1">
      <alignment horizontal="left" wrapText="1"/>
    </xf>
    <xf numFmtId="0" fontId="7" fillId="4" borderId="3" xfId="2" applyBorder="1" applyAlignment="1" applyProtection="1">
      <alignment wrapText="1"/>
    </xf>
    <xf numFmtId="0" fontId="7" fillId="4" borderId="20" xfId="2" applyBorder="1" applyAlignment="1" applyProtection="1">
      <alignment wrapText="1"/>
    </xf>
    <xf numFmtId="0" fontId="7" fillId="4" borderId="5" xfId="2" applyBorder="1" applyAlignment="1" applyProtection="1">
      <alignment wrapText="1"/>
    </xf>
    <xf numFmtId="0" fontId="7" fillId="4" borderId="21" xfId="2" applyBorder="1" applyAlignment="1" applyProtection="1">
      <alignment wrapText="1"/>
    </xf>
    <xf numFmtId="0" fontId="7" fillId="4" borderId="6" xfId="2" applyBorder="1" applyAlignment="1" applyProtection="1">
      <alignment wrapText="1"/>
    </xf>
    <xf numFmtId="0" fontId="7" fillId="4" borderId="4" xfId="2" applyBorder="1" applyAlignment="1" applyProtection="1">
      <alignment horizontal="left"/>
    </xf>
    <xf numFmtId="0" fontId="7" fillId="4" borderId="6" xfId="2" applyBorder="1" applyAlignment="1" applyProtection="1">
      <alignment horizontal="left"/>
    </xf>
    <xf numFmtId="0" fontId="7" fillId="4" borderId="2" xfId="2" applyAlignment="1" applyProtection="1">
      <alignment horizontal="center"/>
    </xf>
    <xf numFmtId="0" fontId="33" fillId="3" borderId="3" xfId="1" applyFont="1" applyBorder="1" applyAlignment="1" applyProtection="1">
      <alignment horizontal="center"/>
    </xf>
    <xf numFmtId="0" fontId="30" fillId="4" borderId="3" xfId="2" applyFont="1" applyBorder="1" applyAlignment="1" applyProtection="1">
      <alignment horizontal="center" wrapText="1"/>
    </xf>
    <xf numFmtId="0" fontId="7" fillId="4" borderId="3" xfId="2" applyBorder="1" applyAlignment="1" applyProtection="1">
      <alignment horizontal="center"/>
    </xf>
    <xf numFmtId="0" fontId="22" fillId="4" borderId="2" xfId="2" applyFont="1" applyAlignment="1">
      <alignment horizontal="center"/>
    </xf>
    <xf numFmtId="0" fontId="39" fillId="0" borderId="0" xfId="0" applyFont="1"/>
  </cellXfs>
  <cellStyles count="10">
    <cellStyle name="Entrada" xfId="1" builtinId="20"/>
    <cellStyle name="Hiperlink" xfId="9" builtinId="8"/>
    <cellStyle name="Normal" xfId="0" builtinId="0"/>
    <cellStyle name="Normal 2" xfId="3" xr:uid="{00000000-0005-0000-0000-000003000000}"/>
    <cellStyle name="Normal 2 2" xfId="7" xr:uid="{00000000-0005-0000-0000-000004000000}"/>
    <cellStyle name="Normal 3" xfId="4" xr:uid="{00000000-0005-0000-0000-000005000000}"/>
    <cellStyle name="Normal 4" xfId="6" xr:uid="{00000000-0005-0000-0000-000006000000}"/>
    <cellStyle name="Porcentagem" xfId="5" builtinId="5"/>
    <cellStyle name="Porcentagem 2" xfId="8" xr:uid="{00000000-0005-0000-0000-000008000000}"/>
    <cellStyle name="Saída" xfId="2" builtinId="21"/>
  </cellStyles>
  <dxfs count="17">
    <dxf>
      <font>
        <color rgb="FF006100"/>
      </font>
      <fill>
        <patternFill>
          <bgColor rgb="FFC6EFCE"/>
        </patternFill>
      </fill>
    </dxf>
    <dxf>
      <font>
        <color rgb="FF9C0006"/>
      </font>
      <fill>
        <patternFill>
          <bgColor rgb="FFFFC7CE"/>
        </patternFill>
      </fill>
    </dxf>
    <dxf>
      <fill>
        <patternFill>
          <bgColor theme="0" tint="-0.14996795556505021"/>
        </patternFill>
      </fill>
    </dxf>
    <dxf>
      <fill>
        <patternFill patternType="solid">
          <fgColor rgb="FFFFF2CC"/>
          <bgColor theme="8" tint="0.59996337778862885"/>
        </patternFill>
      </fill>
    </dxf>
    <dxf>
      <fill>
        <patternFill patternType="solid">
          <fgColor rgb="FFFFFFFF"/>
          <bgColor rgb="FFFFFFFF"/>
        </patternFill>
      </fill>
    </dxf>
    <dxf>
      <fill>
        <patternFill patternType="solid">
          <fgColor rgb="FFFFF2CC"/>
          <bgColor theme="8" tint="0.59996337778862885"/>
        </patternFill>
      </fill>
    </dxf>
    <dxf>
      <fill>
        <patternFill patternType="solid">
          <fgColor rgb="FFFFFFFF"/>
          <bgColor rgb="FFFFFFFF"/>
        </patternFill>
      </fill>
    </dxf>
    <dxf>
      <fill>
        <patternFill>
          <bgColor theme="8" tint="0.59996337778862885"/>
        </patternFill>
      </fill>
    </dxf>
    <dxf>
      <fill>
        <patternFill>
          <bgColor theme="2" tint="-0.14996795556505021"/>
        </patternFill>
      </fill>
    </dxf>
    <dxf>
      <fill>
        <patternFill>
          <bgColor theme="8" tint="0.59996337778862885"/>
        </patternFill>
      </fill>
    </dxf>
    <dxf>
      <font>
        <strike val="0"/>
      </font>
      <fill>
        <patternFill>
          <bgColor theme="0" tint="-0.14996795556505021"/>
        </patternFill>
      </fill>
    </dxf>
    <dxf>
      <fill>
        <patternFill patternType="solid">
          <fgColor theme="8" tint="0.59996337778862885"/>
          <bgColor theme="8" tint="0.59996337778862885"/>
        </patternFill>
      </fill>
    </dxf>
    <dxf>
      <fill>
        <patternFill patternType="solid">
          <fgColor rgb="FFF3F3F3"/>
          <bgColor rgb="FFF3F3F3"/>
        </patternFill>
      </fill>
    </dxf>
    <dxf>
      <fill>
        <patternFill patternType="solid">
          <fgColor theme="8" tint="0.59996337778862885"/>
          <bgColor theme="8" tint="0.59996337778862885"/>
        </patternFill>
      </fill>
    </dxf>
    <dxf>
      <fill>
        <patternFill patternType="solid">
          <fgColor rgb="FFF3F3F3"/>
          <bgColor rgb="FFF3F3F3"/>
        </patternFill>
      </fill>
    </dxf>
    <dxf>
      <fill>
        <patternFill patternType="solid">
          <fgColor rgb="FFF3F3F3"/>
          <bgColor rgb="FFF3F3F3"/>
        </patternFill>
      </fill>
    </dxf>
    <dxf>
      <fill>
        <patternFill patternType="solid">
          <fgColor rgb="FFF3F3F3"/>
          <bgColor rgb="FFF3F3F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9"/>
  <sheetViews>
    <sheetView workbookViewId="0">
      <selection activeCell="B4" sqref="B4"/>
    </sheetView>
  </sheetViews>
  <sheetFormatPr defaultColWidth="9.140625" defaultRowHeight="12.6"/>
  <cols>
    <col min="1" max="1" width="89" style="15" customWidth="1"/>
    <col min="2" max="2" width="41.28515625" style="15" customWidth="1"/>
    <col min="3" max="16384" width="9.140625" style="15"/>
  </cols>
  <sheetData>
    <row r="1" spans="1:7" ht="32.450000000000003">
      <c r="A1" s="72" t="s">
        <v>0</v>
      </c>
      <c r="B1" s="72"/>
      <c r="C1" s="72"/>
      <c r="D1" s="72"/>
      <c r="E1" s="72"/>
    </row>
    <row r="2" spans="1:7">
      <c r="A2" s="16" t="s">
        <v>1</v>
      </c>
    </row>
    <row r="4" spans="1:7" ht="32.450000000000003">
      <c r="A4" s="18" t="s">
        <v>2</v>
      </c>
      <c r="B4" s="17"/>
    </row>
    <row r="5" spans="1:7">
      <c r="D5" s="16"/>
      <c r="E5" s="16"/>
    </row>
    <row r="7" spans="1:7" ht="30">
      <c r="A7" s="18" t="s">
        <v>3</v>
      </c>
      <c r="B7" s="19"/>
    </row>
    <row r="9" spans="1:7" ht="189.75" customHeight="1">
      <c r="A9" s="69" t="s">
        <v>4</v>
      </c>
      <c r="B9" s="70"/>
      <c r="C9" s="70"/>
      <c r="D9" s="70"/>
      <c r="E9" s="70"/>
      <c r="F9" s="70"/>
      <c r="G9" s="71"/>
    </row>
  </sheetData>
  <sheetProtection password="8172" sheet="1" objects="1" scenarios="1"/>
  <mergeCells count="2">
    <mergeCell ref="A9:G9"/>
    <mergeCell ref="A1:E1"/>
  </mergeCells>
  <pageMargins left="0.511811024" right="0.511811024" top="0.78740157499999996" bottom="0.78740157499999996" header="0.31496062000000002" footer="0.31496062000000002"/>
  <pageSetup paperSize="9" orientation="portrait" horizontalDpi="0" verticalDpi="0"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
  <sheetViews>
    <sheetView workbookViewId="0"/>
  </sheetViews>
  <sheetFormatPr defaultRowHeight="12.6"/>
  <cols>
    <col min="1" max="1" width="147.7109375" style="66" customWidth="1"/>
    <col min="4" max="4" width="79.85546875" customWidth="1"/>
  </cols>
  <sheetData>
    <row r="1" spans="1:4" ht="322.5" customHeight="1">
      <c r="A1" s="68" t="str">
        <f xml:space="preserve">
"INTERESSADO: "
&amp; Identificação!$B$10
&amp; CHAR(10) &amp; CHAR(10)
&amp; "ASSUNTO: "
&amp; "Encaminha Projeto da(s) turma(s) "
&amp; Identificação!$B$6&amp;" do " &amp; Identificação!$B$7
&amp; " a ser coordenado por " &amp; Identificação!$B$19
&amp; " e promovido pelo " &amp; Identificação!$B$10 &amp; ". "
&amp; IF(Identificação!$B$61 &lt;&gt; "Não", "O curso é desenvolvido em parceria com o(a) " &amp; Identificação!$C$61 &amp; ". ","")
&amp; CHAR(10) &amp; CHAR(10)
&amp; "PARECER:"
&amp; CHAR(10) &amp; CHAR(10)
&amp; "Trata-se do projeto da(s) turma(s) "
&amp; Identificação!$B$6&amp;" do " &amp; Identificação!$B$7
&amp; " a ser coordenado por " &amp; Identificação!$B$19
&amp; " e promovido pelo " &amp; Identificação!$B$10 &amp; ". "
&amp; IF(Identificação!$B$61 &lt;&gt; "Não", "O curso é desenvolvido em parceria com o(a) " &amp; Identificação!$C$61 &amp; ". ","")
&amp; CHAR(10) &amp; CHAR(10)
&amp; "O curso será realizado em "
&amp; IF(NOT(ISBLANK(Calendário!$B$24)), Calendário!$B$24, IF(NOT(ISBLANK(Calendário!$F$24)), Calendário!$F$24, Calendário!$J$24
       )
  )
&amp; " meses. "
&amp; "A carga horária de cada turma é de " &amp; 'Estrutura Curricular'!$F$6 &amp; " horas-aula "
&amp; "(" &amp; 'Estrutura Curricular'!$F$7 &amp; " créditos)"
&amp; ", com " &amp; IF('Resumo do Projeto'!$B$33 = 1, 'Resumo do Projeto'!$B$33 &amp; " disciplina,", 'Resumo do Projeto'!$B$33 &amp; " disciplinas,")
&amp;" oferecendo " &amp; IF(Identificação!$B$53 = 1, Identificação!$B$53 &amp; " vaga regular e ", Identificação!$B$53 &amp; " vagas regulares e ")
&amp; IF(Identificação!$B$55 = 1, Identificação!$B$55 &amp; " vaga especial ", Identificação!$B$55 &amp; " vagas especiais")
&amp; " (para alunos pendentes ou pagando disciplinas isoladas). "
&amp; "O corpo docente é formado por "
&amp; 'Resumo do Projeto'!$B$34&amp;" professores(as), sendo "
&amp; IF('Resumo do Projeto'!$B$35 = 1, "1 doutor(a)", IF('Resumo do Projeto'!$B$35 &gt; 1, 'Resumo do Projeto'!$B$35 &amp; " doutores(as)", ""
       )
  )
&amp; IF('Resumo do Projeto'!$B$36 = 1, IF('Resumo do Projeto'!$B$35 = 0, "1 mestre", IF(SUM('Resumo do Projeto'!$B$37:$B39) = 0, " e ", ", "
            )
            &amp; "1 mestre"
       ), IF('Resumo do Projeto'!$B$36 &gt; 1, IF('Resumo do Projeto'!$B$35 = 0, 'Resumo do Projeto'!$B$36 &amp; " mestres", IF(SUM('Resumo do Projeto'!$B$37:$B39) = 0, " e ", ", "
                 )
                  &amp; 'Resumo do Projeto'!$B$36 &amp; " mestres"
            ),
          ""
       )
  )
&amp; IF('Resumo do Projeto'!$B$37 = 1, IF(SUM('Resumo do Projeto'!$B$38:$B39) = 0, " e ", ", "
       )
       &amp; "1 especialista", IF('Resumo do Projeto'!$B$37 &gt; 1, IF(SUM('Resumo do Projeto'!$B$38:$B39) = 0, " e ", ", "
            )
            &amp; 'Resumo do Projeto'!$B$37 &amp; " especialistas", ""
       )
  )
&amp; IF('Resumo do Projeto'!$B$38 = 1, IF('Resumo do Projeto'!$B39 = 0, " e ", ", "
       )
       &amp; "1 graduado", IF('Resumo do Projeto'!$B$38 &gt; 1, IF('Resumo do Projeto'!$B39 = 0, " e ", ", "
            )
            &amp; 'Resumo do Projeto'!$B$38 &amp; " graduados(as)", ""
       )
  )
&amp; IF('Resumo do Projeto'!$B$39 = 1, " e 1 com ensino médio", IF('Resumo do Projeto'!$B$39 &gt; 1, " e " &amp; 'Resumo do Projeto'!$B$39 &amp; " com ensino médio", ""
       )
  )
&amp; ". "
&amp; IF('Resumo do Projeto'!$B$41 &gt; 0, "Destes, " &amp; 'Resumo do Projeto'!$B$40 &amp; " são do quadro docente da UFPE "
       &amp; "e " &amp; 'Resumo do Projeto'!$B$41 &amp; " são docentes externos ("
       &amp; IF('Resumo do Projeto'!$B$42 &gt; 0, 'Resumo do Projeto'!$B$42 &amp; IF('Resumo do Projeto'!$B$42 = 1, " doutor(a)", " doutores(as)"), ""
         )
       &amp; IF('Resumo do Projeto'!$B$43 &gt; 0, IF('Resumo do Projeto'!$B$42 &gt; 0, IF(SUM('Resumo do Projeto'!$B$44:$B$46) = 0, " e ", ", "
                   ), ""
              )
              &amp; 'Resumo do Projeto'!$B$43
              &amp; IF('Resumo do Projeto'!$B$43 = 1, " mestre", " mestres"
              ), ""
         )
       &amp; IF('Resumo do Projeto'!$B$44 &gt; 0, IF(SUM('Resumo do Projeto'!$B$42:$B$43) &gt; 0, IF(SUM('Resumo do Projeto'!$B$45:$B$46) = 0, " e ", ", "
                   ), ""
              )
              &amp; 'Resumo do Projeto'!$B$44
              &amp; IF('Resumo do Projeto'!$B$44 = 1, " especialista", " especialistas"
              ), ""
         )
       &amp; IF('Resumo do Projeto'!$B$45 &gt; 0, IF(SUM('Resumo do Projeto'!$B$42:$B$44) &gt; 0, IF('Resumo do Projeto'!$B$46 = 0, " e ", ", "
                   ), ""
              )
              &amp; 'Resumo do Projeto'!$B$45
              &amp; IF('Resumo do Projeto'!$B$45 = 1, " graduado(a)", " graduados(as)"
              ), ""
         )
       &amp; IF('Resumo do Projeto'!$B$46 &gt; 0, IF(SUM('Resumo do Projeto'!$B$42:$B$45) &gt; 0, " e ", ""
              )
              &amp; 'Resumo do Projeto'!$B$46
              &amp; " com ensino médio", ""
         )
       &amp; ").", ""
  )
&amp; CHAR(10) &amp; CHAR(10)
&amp; "A inclusão dos docentes externos foi justificada pela Coordenação do Curso bem como a comprovação da titulação encontra-se anexa. A Proposta Orçamentária Global do Curso será analisada posteriormente pela FADE e pela PROPLAN."
&amp; CHAR(10) &amp; CHAR(10)
&amp; "Diante do exposto, atestamos que o projeto tem mérito acadêmico e somos de parecer favorável à aprovação da parte acadêmica do "
&amp; Identificação!$B$7
&amp; ", tendo em vista que o mesmo atende à Resolução 01/2018 do CNE/MEC e Resolução 28/2020 do CEPE/UFPE."
&amp; CHAR(10) &amp; CHAR(10)
&amp; "OBJETIVO: APROVAR o Projeto da(s) turma(s) "
&amp; Identificação!$B$6&amp;" do " &amp; Identificação!$B$7
&amp; " a ser coordenado por " &amp; Identificação!$B$19
&amp; " e promovido pelo " &amp; Identificação!$B$10 &amp; ". "
&amp; IF(Identificação!$B$61 &lt;&gt; "Não", "O curso é desenvolvido em parceria com o(a) " &amp; Identificação!$C$61 &amp; ". ","")</f>
        <v xml:space="preserve">INTERESSADO: 
ASSUNTO: Encaminha Projeto da(s) turma(s)  do  a ser coordenado por  e promovido pelo . O curso é desenvolvido em parceria com o(a) Parceiro X LTDA. 
PARECER:
Trata-se do projeto da(s) turma(s)  do  a ser coordenado por  e promovido pelo . O curso é desenvolvido em parceria com o(a) Parceiro X LTDA. 
O curso será realizado em  meses. A carga horária de cada turma é de  horas-aula ( créditos), com 0 disciplinas, oferecendo  vagas regulares e  vagas especiais (para alunos pendentes ou pagando disciplinas isoladas). O corpo docente é formado por 0 professores(as), sendo . 
A inclusão dos docentes externos foi justificada pela Coordenação do Curso bem como a comprovação da titulação encontra-se anexa. A Proposta Orçamentária Global do Curso será analisada posteriormente pela FADE e pela PROPLAN.
Diante do exposto, atestamos que o projeto tem mérito acadêmico e somos de parecer favorável à aprovação da parte acadêmica do , tendo em vista que o mesmo atende à Resolução 01/2018 do CNE/MEC e Resolução 28/2020 do CEPE/UFPE.
OBJETIVO: APROVAR o Projeto da(s) turma(s)  do  a ser coordenado por  e promovido pelo . O curso é desenvolvido em parceria com o(a) Parceiro X LTDA. </v>
      </c>
      <c r="D1" s="66"/>
    </row>
    <row r="2" spans="1:4">
      <c r="A2"/>
    </row>
  </sheetData>
  <sheetProtection algorithmName="SHA-512" hashValue="U1F3Aee+Znt5MGV2cv2Gk7yk+iWbZOfL+uBiQKLQWBjTH0/y7MTzCkDNj423Acrt2PPGkZofVO3J5dGEKg7fKQ==" saltValue="KdAa2Yc5MYNWnElC4opIBw==" spinCount="100000" sheet="1" objects="1" scenarios="1" formatCells="0" formatColumns="0" formatRows="0"/>
  <pageMargins left="0.511811024" right="0.511811024" top="0.78740157499999996" bottom="0.78740157499999996" header="0.31496062000000002" footer="0.31496062000000002"/>
  <pageSetup paperSize="9"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I39"/>
  <sheetViews>
    <sheetView workbookViewId="0">
      <selection activeCell="I13" sqref="I13"/>
    </sheetView>
  </sheetViews>
  <sheetFormatPr defaultColWidth="14.42578125" defaultRowHeight="15.75" customHeight="1"/>
  <cols>
    <col min="1" max="1" width="16.5703125" customWidth="1"/>
    <col min="2" max="2" width="3.5703125" customWidth="1"/>
    <col min="3" max="3" width="23.42578125" customWidth="1"/>
    <col min="4" max="4" width="2.5703125" customWidth="1"/>
    <col min="5" max="5" width="43.7109375" customWidth="1"/>
    <col min="6" max="6" width="3.5703125" customWidth="1"/>
    <col min="7" max="7" width="17.42578125" customWidth="1"/>
    <col min="8" max="8" width="4.28515625" customWidth="1"/>
    <col min="9" max="9" width="17.7109375" customWidth="1"/>
  </cols>
  <sheetData>
    <row r="1" spans="1:9" ht="24.75" customHeight="1">
      <c r="A1" s="119" t="s">
        <v>168</v>
      </c>
      <c r="B1" s="119"/>
      <c r="C1" s="119"/>
      <c r="D1" s="119"/>
      <c r="E1" s="119"/>
      <c r="F1" s="119"/>
      <c r="G1" s="119"/>
      <c r="H1" s="119"/>
      <c r="I1" s="119"/>
    </row>
    <row r="3" spans="1:9" ht="12.95">
      <c r="A3" s="1" t="s">
        <v>169</v>
      </c>
      <c r="C3" s="1" t="s">
        <v>170</v>
      </c>
      <c r="E3" s="1" t="s">
        <v>171</v>
      </c>
      <c r="G3" s="1" t="s">
        <v>172</v>
      </c>
      <c r="I3" s="1" t="s">
        <v>173</v>
      </c>
    </row>
    <row r="4" spans="1:9" ht="12.6">
      <c r="A4" s="3" t="s">
        <v>174</v>
      </c>
      <c r="C4" s="3" t="s">
        <v>175</v>
      </c>
      <c r="E4" s="3" t="s">
        <v>176</v>
      </c>
      <c r="G4" s="3" t="s">
        <v>51</v>
      </c>
      <c r="I4" s="3" t="s">
        <v>177</v>
      </c>
    </row>
    <row r="5" spans="1:9" ht="12.6">
      <c r="A5" s="3" t="s">
        <v>178</v>
      </c>
      <c r="C5" s="3" t="s">
        <v>179</v>
      </c>
      <c r="E5" s="3" t="s">
        <v>180</v>
      </c>
      <c r="G5" s="3" t="s">
        <v>181</v>
      </c>
      <c r="I5" s="3" t="s">
        <v>182</v>
      </c>
    </row>
    <row r="6" spans="1:9" ht="12.6">
      <c r="A6" s="3"/>
      <c r="E6" s="3" t="s">
        <v>183</v>
      </c>
    </row>
    <row r="8" spans="1:9" ht="12.95">
      <c r="A8" s="1" t="s">
        <v>184</v>
      </c>
      <c r="C8" s="1" t="s">
        <v>185</v>
      </c>
      <c r="E8" s="1" t="s">
        <v>186</v>
      </c>
      <c r="G8" s="1" t="s">
        <v>187</v>
      </c>
      <c r="I8" s="2" t="s">
        <v>188</v>
      </c>
    </row>
    <row r="9" spans="1:9" ht="12.6">
      <c r="A9" s="3" t="s">
        <v>189</v>
      </c>
      <c r="C9" s="3" t="s">
        <v>33</v>
      </c>
      <c r="E9" s="3" t="s">
        <v>190</v>
      </c>
      <c r="G9" s="3" t="s">
        <v>181</v>
      </c>
      <c r="I9" s="3" t="s">
        <v>191</v>
      </c>
    </row>
    <row r="10" spans="1:9" ht="12.6">
      <c r="A10" s="3" t="s">
        <v>192</v>
      </c>
      <c r="C10" s="3" t="s">
        <v>193</v>
      </c>
      <c r="E10" s="3" t="s">
        <v>194</v>
      </c>
      <c r="G10" s="3" t="s">
        <v>195</v>
      </c>
      <c r="I10" s="4" t="s">
        <v>196</v>
      </c>
    </row>
    <row r="11" spans="1:9" ht="12.6">
      <c r="A11" s="3" t="s">
        <v>197</v>
      </c>
      <c r="C11" s="3" t="s">
        <v>35</v>
      </c>
      <c r="I11" s="4" t="s">
        <v>198</v>
      </c>
    </row>
    <row r="12" spans="1:9" ht="12.6">
      <c r="C12" s="3" t="s">
        <v>36</v>
      </c>
      <c r="I12" t="s">
        <v>199</v>
      </c>
    </row>
    <row r="13" spans="1:9" ht="12.6">
      <c r="C13" s="3" t="s">
        <v>37</v>
      </c>
      <c r="I13" t="s">
        <v>200</v>
      </c>
    </row>
    <row r="15" spans="1:9" ht="15.75" customHeight="1">
      <c r="A15" s="1" t="s">
        <v>201</v>
      </c>
      <c r="C15" s="1" t="s">
        <v>202</v>
      </c>
      <c r="E15" s="63"/>
    </row>
    <row r="16" spans="1:9" ht="15.75" customHeight="1">
      <c r="A16">
        <v>1</v>
      </c>
      <c r="C16" s="3" t="s">
        <v>203</v>
      </c>
    </row>
    <row r="17" spans="1:3" ht="15.75" customHeight="1">
      <c r="A17">
        <v>2</v>
      </c>
      <c r="C17" s="3" t="s">
        <v>204</v>
      </c>
    </row>
    <row r="18" spans="1:3" ht="15.75" customHeight="1">
      <c r="A18">
        <v>3</v>
      </c>
      <c r="C18" s="3" t="s">
        <v>205</v>
      </c>
    </row>
    <row r="19" spans="1:3" ht="15.75" customHeight="1">
      <c r="A19">
        <v>4</v>
      </c>
      <c r="C19" s="3" t="s">
        <v>206</v>
      </c>
    </row>
    <row r="20" spans="1:3" ht="15.75" customHeight="1">
      <c r="A20">
        <v>5</v>
      </c>
      <c r="C20" s="3" t="s">
        <v>207</v>
      </c>
    </row>
    <row r="21" spans="1:3" ht="15.75" customHeight="1">
      <c r="A21">
        <v>6</v>
      </c>
      <c r="C21" s="3" t="s">
        <v>208</v>
      </c>
    </row>
    <row r="22" spans="1:3" ht="15.75" customHeight="1">
      <c r="A22">
        <v>7</v>
      </c>
      <c r="C22" s="3" t="s">
        <v>209</v>
      </c>
    </row>
    <row r="23" spans="1:3" ht="15.75" customHeight="1">
      <c r="A23">
        <v>8</v>
      </c>
      <c r="C23" s="3" t="s">
        <v>210</v>
      </c>
    </row>
    <row r="24" spans="1:3" ht="15.75" customHeight="1">
      <c r="A24">
        <v>9</v>
      </c>
      <c r="C24" s="3" t="s">
        <v>211</v>
      </c>
    </row>
    <row r="25" spans="1:3" ht="15.75" customHeight="1">
      <c r="A25">
        <v>10</v>
      </c>
      <c r="C25" s="3" t="s">
        <v>212</v>
      </c>
    </row>
    <row r="26" spans="1:3" ht="15.75" customHeight="1">
      <c r="A26">
        <v>11</v>
      </c>
      <c r="C26" s="3" t="s">
        <v>213</v>
      </c>
    </row>
    <row r="27" spans="1:3" ht="15.75" customHeight="1">
      <c r="A27">
        <v>12</v>
      </c>
      <c r="C27" s="3" t="s">
        <v>214</v>
      </c>
    </row>
    <row r="28" spans="1:3" ht="15.75" customHeight="1">
      <c r="A28">
        <v>13</v>
      </c>
    </row>
    <row r="29" spans="1:3" ht="15.75" customHeight="1">
      <c r="A29">
        <v>14</v>
      </c>
    </row>
    <row r="30" spans="1:3" ht="15.75" customHeight="1">
      <c r="A30">
        <v>15</v>
      </c>
    </row>
    <row r="31" spans="1:3" ht="15.75" customHeight="1">
      <c r="A31">
        <v>16</v>
      </c>
    </row>
    <row r="32" spans="1:3" ht="15.75" customHeight="1">
      <c r="A32">
        <v>17</v>
      </c>
    </row>
    <row r="33" spans="1:1" ht="15.75" customHeight="1">
      <c r="A33">
        <v>18</v>
      </c>
    </row>
    <row r="34" spans="1:1" ht="15.75" customHeight="1">
      <c r="A34">
        <v>19</v>
      </c>
    </row>
    <row r="35" spans="1:1" ht="15.75" customHeight="1">
      <c r="A35">
        <v>20</v>
      </c>
    </row>
    <row r="36" spans="1:1" ht="15.75" customHeight="1">
      <c r="A36">
        <v>21</v>
      </c>
    </row>
    <row r="37" spans="1:1" ht="15.75" customHeight="1">
      <c r="A37">
        <v>22</v>
      </c>
    </row>
    <row r="38" spans="1:1" ht="15.75" customHeight="1">
      <c r="A38">
        <v>23</v>
      </c>
    </row>
    <row r="39" spans="1:1" ht="15.75" customHeight="1">
      <c r="A39">
        <v>24</v>
      </c>
    </row>
  </sheetData>
  <sheetProtection algorithmName="SHA-512" hashValue="YQ5hzrL/LI2eQlJAuzPJVpGK5l9O5nDXyB/aXS+oeKmqEkT0lgA7MCmOtpCWVByBvnlk5meHWqTJWz8gFsgDEw==" saltValue="A3k/k1DIAC0v70j+rRFGtg==" spinCount="100000" sheet="1" objects="1" scenarios="1" formatCells="0" formatColumns="0" formatRows="0"/>
  <mergeCells count="1">
    <mergeCell ref="A1:I1"/>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3203"/>
  <sheetViews>
    <sheetView topLeftCell="A1893" workbookViewId="0">
      <selection activeCell="J1905" sqref="J1905"/>
    </sheetView>
  </sheetViews>
  <sheetFormatPr defaultColWidth="9.140625" defaultRowHeight="14.1"/>
  <cols>
    <col min="1" max="1" width="12" style="6" bestFit="1" customWidth="1"/>
    <col min="2" max="2" width="67" style="6" bestFit="1" customWidth="1"/>
    <col min="3" max="3" width="2.140625" style="6" customWidth="1"/>
    <col min="4" max="5" width="2.28515625" style="6" customWidth="1"/>
    <col min="6" max="6" width="2" style="6" customWidth="1"/>
    <col min="7" max="7" width="24.5703125" style="6" bestFit="1" customWidth="1"/>
    <col min="8" max="8" width="2" style="6" customWidth="1"/>
    <col min="9" max="9" width="2.85546875" style="6" customWidth="1"/>
    <col min="10" max="10" width="9.28515625" style="6" bestFit="1" customWidth="1"/>
    <col min="11" max="11" width="2.28515625" style="6" customWidth="1"/>
    <col min="12" max="12" width="20.5703125" style="6" customWidth="1"/>
    <col min="13" max="13" width="9.140625" style="6"/>
    <col min="14" max="14" width="80.140625" style="6" customWidth="1"/>
    <col min="15" max="15" width="19.140625" style="6" customWidth="1"/>
    <col min="16" max="16384" width="9.140625" style="6"/>
  </cols>
  <sheetData>
    <row r="1" spans="1:14">
      <c r="A1" s="5"/>
      <c r="B1" s="5" t="s">
        <v>215</v>
      </c>
      <c r="C1" s="5"/>
      <c r="D1" s="5"/>
      <c r="E1" s="5"/>
      <c r="F1" s="7"/>
      <c r="G1" s="5" t="s">
        <v>216</v>
      </c>
      <c r="H1" s="8"/>
      <c r="I1" s="5"/>
      <c r="J1" s="5" t="s">
        <v>217</v>
      </c>
      <c r="K1" s="5"/>
      <c r="L1" s="5" t="s">
        <v>218</v>
      </c>
      <c r="M1" s="5"/>
      <c r="N1" s="5"/>
    </row>
    <row r="2" spans="1:14">
      <c r="A2" s="9"/>
      <c r="B2" s="5" t="s">
        <v>219</v>
      </c>
      <c r="C2" s="5"/>
      <c r="D2" s="9"/>
      <c r="E2" s="5"/>
      <c r="F2" s="7"/>
      <c r="G2" s="5" t="s">
        <v>220</v>
      </c>
      <c r="H2" s="8"/>
      <c r="I2" s="5"/>
      <c r="J2" s="5" t="s">
        <v>221</v>
      </c>
      <c r="K2" s="10"/>
      <c r="L2" s="5" t="s">
        <v>191</v>
      </c>
      <c r="M2" s="5"/>
      <c r="N2" s="5"/>
    </row>
    <row r="3" spans="1:14">
      <c r="A3" s="9"/>
      <c r="B3" s="5" t="s">
        <v>222</v>
      </c>
      <c r="C3" s="5"/>
      <c r="D3" s="9"/>
      <c r="E3" s="5"/>
      <c r="F3" s="7"/>
      <c r="G3" s="5" t="s">
        <v>220</v>
      </c>
      <c r="H3" s="8"/>
      <c r="I3" s="5"/>
      <c r="J3" s="5" t="s">
        <v>221</v>
      </c>
      <c r="K3" s="10"/>
      <c r="L3" s="5" t="s">
        <v>191</v>
      </c>
      <c r="M3" s="5"/>
      <c r="N3" s="5"/>
    </row>
    <row r="4" spans="1:14">
      <c r="A4" s="9"/>
      <c r="B4" s="5" t="s">
        <v>223</v>
      </c>
      <c r="C4" s="5"/>
      <c r="D4" s="9"/>
      <c r="E4" s="5"/>
      <c r="F4" s="7"/>
      <c r="G4" s="5" t="s">
        <v>224</v>
      </c>
      <c r="H4" s="8"/>
      <c r="I4" s="5"/>
      <c r="J4" s="5" t="s">
        <v>221</v>
      </c>
      <c r="K4" s="10"/>
      <c r="L4" s="5" t="s">
        <v>191</v>
      </c>
      <c r="M4" s="5"/>
      <c r="N4" s="5"/>
    </row>
    <row r="5" spans="1:14">
      <c r="A5" s="9"/>
      <c r="B5" s="5" t="s">
        <v>225</v>
      </c>
      <c r="C5" s="5"/>
      <c r="D5" s="9"/>
      <c r="E5" s="5"/>
      <c r="F5" s="7"/>
      <c r="G5" s="5" t="s">
        <v>226</v>
      </c>
      <c r="H5" s="8"/>
      <c r="I5" s="5"/>
      <c r="J5" s="5">
        <v>40</v>
      </c>
      <c r="K5" s="10"/>
      <c r="L5" s="5" t="s">
        <v>196</v>
      </c>
      <c r="M5" s="5"/>
      <c r="N5" s="5"/>
    </row>
    <row r="6" spans="1:14">
      <c r="A6" s="9"/>
      <c r="B6" s="5" t="s">
        <v>227</v>
      </c>
      <c r="C6" s="5"/>
      <c r="D6" s="9"/>
      <c r="E6" s="5"/>
      <c r="F6" s="7"/>
      <c r="G6" s="5" t="s">
        <v>226</v>
      </c>
      <c r="H6" s="8"/>
      <c r="I6" s="5"/>
      <c r="J6" s="5">
        <v>20</v>
      </c>
      <c r="K6" s="10"/>
      <c r="L6" s="5" t="s">
        <v>228</v>
      </c>
      <c r="M6" s="5"/>
      <c r="N6" s="5"/>
    </row>
    <row r="7" spans="1:14">
      <c r="A7" s="9"/>
      <c r="B7" s="5" t="s">
        <v>229</v>
      </c>
      <c r="C7" s="5"/>
      <c r="D7" s="9"/>
      <c r="E7" s="5"/>
      <c r="F7" s="7"/>
      <c r="G7" s="5" t="s">
        <v>224</v>
      </c>
      <c r="H7" s="8"/>
      <c r="I7" s="5"/>
      <c r="J7" s="5">
        <v>40</v>
      </c>
      <c r="K7" s="10"/>
      <c r="L7" s="5" t="s">
        <v>191</v>
      </c>
      <c r="M7" s="5"/>
      <c r="N7" s="5"/>
    </row>
    <row r="8" spans="1:14">
      <c r="A8" s="9"/>
      <c r="B8" s="5" t="s">
        <v>230</v>
      </c>
      <c r="C8" s="5"/>
      <c r="D8" s="9"/>
      <c r="E8" s="5"/>
      <c r="F8" s="7"/>
      <c r="G8" s="5" t="s">
        <v>220</v>
      </c>
      <c r="H8" s="8"/>
      <c r="I8" s="5"/>
      <c r="J8" s="5" t="s">
        <v>221</v>
      </c>
      <c r="K8" s="10"/>
      <c r="L8" s="5" t="s">
        <v>191</v>
      </c>
      <c r="M8" s="5"/>
      <c r="N8" s="5"/>
    </row>
    <row r="9" spans="1:14">
      <c r="A9" s="9"/>
      <c r="B9" s="5" t="s">
        <v>231</v>
      </c>
      <c r="C9" s="5"/>
      <c r="D9" s="9"/>
      <c r="E9" s="5"/>
      <c r="F9" s="7"/>
      <c r="G9" s="5" t="s">
        <v>232</v>
      </c>
      <c r="H9" s="8"/>
      <c r="I9" s="5"/>
      <c r="J9" s="5" t="s">
        <v>221</v>
      </c>
      <c r="K9" s="10"/>
      <c r="L9" s="5" t="s">
        <v>191</v>
      </c>
      <c r="M9" s="5"/>
      <c r="N9" s="5"/>
    </row>
    <row r="10" spans="1:14">
      <c r="A10" s="9"/>
      <c r="B10" s="5" t="s">
        <v>233</v>
      </c>
      <c r="C10" s="5"/>
      <c r="D10" s="9"/>
      <c r="E10" s="5"/>
      <c r="F10" s="7"/>
      <c r="G10" s="5" t="s">
        <v>234</v>
      </c>
      <c r="H10" s="8"/>
      <c r="I10" s="5"/>
      <c r="J10" s="5" t="s">
        <v>221</v>
      </c>
      <c r="K10" s="10"/>
      <c r="L10" s="5" t="s">
        <v>191</v>
      </c>
      <c r="M10" s="5"/>
      <c r="N10" s="5"/>
    </row>
    <row r="11" spans="1:14">
      <c r="A11" s="9"/>
      <c r="B11" s="5" t="s">
        <v>235</v>
      </c>
      <c r="C11" s="5"/>
      <c r="D11" s="9"/>
      <c r="E11" s="5"/>
      <c r="F11" s="7"/>
      <c r="G11" s="5" t="s">
        <v>220</v>
      </c>
      <c r="H11" s="8"/>
      <c r="I11" s="5"/>
      <c r="J11" s="5" t="s">
        <v>221</v>
      </c>
      <c r="K11" s="10"/>
      <c r="L11" s="5" t="s">
        <v>191</v>
      </c>
      <c r="M11" s="5"/>
      <c r="N11" s="5"/>
    </row>
    <row r="12" spans="1:14">
      <c r="A12" s="9"/>
      <c r="B12" s="5" t="s">
        <v>236</v>
      </c>
      <c r="C12" s="5"/>
      <c r="D12" s="9"/>
      <c r="E12" s="5"/>
      <c r="F12" s="7"/>
      <c r="G12" s="5" t="s">
        <v>232</v>
      </c>
      <c r="H12" s="8"/>
      <c r="I12" s="5"/>
      <c r="J12" s="5" t="s">
        <v>221</v>
      </c>
      <c r="K12" s="10"/>
      <c r="L12" s="5" t="s">
        <v>191</v>
      </c>
      <c r="M12" s="5"/>
      <c r="N12" s="5"/>
    </row>
    <row r="13" spans="1:14">
      <c r="A13" s="9"/>
      <c r="B13" s="5" t="s">
        <v>237</v>
      </c>
      <c r="C13" s="5"/>
      <c r="D13" s="9"/>
      <c r="E13" s="5"/>
      <c r="F13" s="7"/>
      <c r="G13" s="5" t="s">
        <v>226</v>
      </c>
      <c r="H13" s="8"/>
      <c r="I13" s="5"/>
      <c r="J13" s="5">
        <v>20</v>
      </c>
      <c r="K13" s="10"/>
      <c r="L13" s="5" t="s">
        <v>196</v>
      </c>
      <c r="M13" s="5"/>
      <c r="N13" s="5"/>
    </row>
    <row r="14" spans="1:14">
      <c r="A14" s="9"/>
      <c r="B14" s="5" t="s">
        <v>238</v>
      </c>
      <c r="C14" s="5"/>
      <c r="D14" s="9"/>
      <c r="E14" s="5"/>
      <c r="F14" s="7"/>
      <c r="G14" s="5" t="s">
        <v>234</v>
      </c>
      <c r="H14" s="8"/>
      <c r="I14" s="5"/>
      <c r="J14" s="5" t="s">
        <v>221</v>
      </c>
      <c r="K14" s="10"/>
      <c r="L14" s="5" t="s">
        <v>191</v>
      </c>
      <c r="M14" s="5"/>
      <c r="N14" s="5"/>
    </row>
    <row r="15" spans="1:14">
      <c r="A15" s="9"/>
      <c r="B15" s="5" t="s">
        <v>239</v>
      </c>
      <c r="C15" s="5"/>
      <c r="D15" s="9"/>
      <c r="E15" s="5"/>
      <c r="F15" s="7"/>
      <c r="G15" s="5" t="s">
        <v>220</v>
      </c>
      <c r="H15" s="8"/>
      <c r="I15" s="5"/>
      <c r="J15" s="5" t="s">
        <v>221</v>
      </c>
      <c r="K15" s="10"/>
      <c r="L15" s="5" t="s">
        <v>191</v>
      </c>
      <c r="M15" s="5"/>
      <c r="N15" s="5"/>
    </row>
    <row r="16" spans="1:14">
      <c r="A16" s="9"/>
      <c r="B16" s="5" t="s">
        <v>240</v>
      </c>
      <c r="C16" s="5"/>
      <c r="D16" s="9"/>
      <c r="E16" s="5"/>
      <c r="F16" s="7"/>
      <c r="G16" s="5" t="s">
        <v>224</v>
      </c>
      <c r="H16" s="8"/>
      <c r="I16" s="5"/>
      <c r="J16" s="5" t="s">
        <v>221</v>
      </c>
      <c r="K16" s="10"/>
      <c r="L16" s="5" t="s">
        <v>191</v>
      </c>
      <c r="M16" s="5"/>
      <c r="N16" s="5"/>
    </row>
    <row r="17" spans="1:14">
      <c r="A17" s="9"/>
      <c r="B17" s="5" t="s">
        <v>241</v>
      </c>
      <c r="C17" s="5"/>
      <c r="D17" s="9"/>
      <c r="E17" s="5"/>
      <c r="F17" s="7"/>
      <c r="G17" s="5" t="s">
        <v>220</v>
      </c>
      <c r="H17" s="8"/>
      <c r="I17" s="5"/>
      <c r="J17" s="5" t="s">
        <v>221</v>
      </c>
      <c r="K17" s="10"/>
      <c r="L17" s="5" t="s">
        <v>191</v>
      </c>
      <c r="M17" s="5"/>
      <c r="N17" s="5"/>
    </row>
    <row r="18" spans="1:14">
      <c r="A18" s="9"/>
      <c r="B18" s="5" t="s">
        <v>242</v>
      </c>
      <c r="C18" s="5"/>
      <c r="D18" s="9"/>
      <c r="E18" s="5"/>
      <c r="F18" s="7"/>
      <c r="G18" s="5" t="s">
        <v>224</v>
      </c>
      <c r="H18" s="8"/>
      <c r="I18" s="5"/>
      <c r="J18" s="5" t="s">
        <v>221</v>
      </c>
      <c r="K18" s="10"/>
      <c r="L18" s="5" t="s">
        <v>191</v>
      </c>
      <c r="M18" s="5"/>
      <c r="N18" s="5"/>
    </row>
    <row r="19" spans="1:14">
      <c r="A19" s="9"/>
      <c r="B19" s="5" t="s">
        <v>243</v>
      </c>
      <c r="C19" s="5"/>
      <c r="D19" s="9"/>
      <c r="E19" s="5"/>
      <c r="F19" s="7"/>
      <c r="G19" s="5" t="s">
        <v>220</v>
      </c>
      <c r="H19" s="8"/>
      <c r="I19" s="5"/>
      <c r="J19" s="5" t="s">
        <v>221</v>
      </c>
      <c r="K19" s="10"/>
      <c r="L19" s="5" t="s">
        <v>191</v>
      </c>
      <c r="M19" s="5"/>
      <c r="N19" s="5"/>
    </row>
    <row r="20" spans="1:14">
      <c r="A20" s="9"/>
      <c r="B20" s="5" t="s">
        <v>244</v>
      </c>
      <c r="C20" s="5"/>
      <c r="D20" s="9"/>
      <c r="E20" s="5"/>
      <c r="F20" s="7"/>
      <c r="G20" s="5" t="s">
        <v>226</v>
      </c>
      <c r="H20" s="8"/>
      <c r="I20" s="5"/>
      <c r="J20" s="5">
        <v>40</v>
      </c>
      <c r="K20" s="10"/>
      <c r="L20" s="5" t="s">
        <v>196</v>
      </c>
      <c r="M20" s="5"/>
      <c r="N20" s="5"/>
    </row>
    <row r="21" spans="1:14">
      <c r="A21" s="9"/>
      <c r="B21" s="5" t="s">
        <v>245</v>
      </c>
      <c r="C21" s="5"/>
      <c r="D21" s="9"/>
      <c r="E21" s="5"/>
      <c r="F21" s="7"/>
      <c r="G21" s="5" t="s">
        <v>246</v>
      </c>
      <c r="H21" s="8"/>
      <c r="I21" s="5"/>
      <c r="J21" s="5" t="s">
        <v>221</v>
      </c>
      <c r="K21" s="10"/>
      <c r="L21" s="5" t="s">
        <v>191</v>
      </c>
      <c r="M21" s="5"/>
      <c r="N21" s="5"/>
    </row>
    <row r="22" spans="1:14">
      <c r="A22" s="9"/>
      <c r="B22" s="5" t="s">
        <v>247</v>
      </c>
      <c r="C22" s="5"/>
      <c r="D22" s="9"/>
      <c r="E22" s="5"/>
      <c r="F22" s="7"/>
      <c r="G22" s="5" t="s">
        <v>226</v>
      </c>
      <c r="H22" s="8"/>
      <c r="I22" s="5"/>
      <c r="J22" s="5">
        <v>20</v>
      </c>
      <c r="K22" s="10"/>
      <c r="L22" s="5" t="s">
        <v>196</v>
      </c>
      <c r="M22" s="5"/>
      <c r="N22" s="5"/>
    </row>
    <row r="23" spans="1:14">
      <c r="A23" s="9"/>
      <c r="B23" s="5" t="s">
        <v>248</v>
      </c>
      <c r="C23" s="5"/>
      <c r="D23" s="9"/>
      <c r="E23" s="5"/>
      <c r="F23" s="7"/>
      <c r="G23" s="5" t="s">
        <v>224</v>
      </c>
      <c r="H23" s="8"/>
      <c r="I23" s="5"/>
      <c r="J23" s="5" t="s">
        <v>221</v>
      </c>
      <c r="K23" s="10"/>
      <c r="L23" s="5" t="s">
        <v>191</v>
      </c>
      <c r="M23" s="5"/>
      <c r="N23" s="5"/>
    </row>
    <row r="24" spans="1:14">
      <c r="A24" s="9"/>
      <c r="B24" s="5" t="s">
        <v>249</v>
      </c>
      <c r="C24" s="5"/>
      <c r="D24" s="9"/>
      <c r="E24" s="5"/>
      <c r="F24" s="7"/>
      <c r="G24" s="5" t="s">
        <v>224</v>
      </c>
      <c r="H24" s="8"/>
      <c r="I24" s="5"/>
      <c r="J24" s="5" t="s">
        <v>221</v>
      </c>
      <c r="K24" s="10"/>
      <c r="L24" s="5" t="s">
        <v>191</v>
      </c>
      <c r="M24" s="5"/>
      <c r="N24" s="5"/>
    </row>
    <row r="25" spans="1:14">
      <c r="A25" s="9"/>
      <c r="B25" s="5" t="s">
        <v>250</v>
      </c>
      <c r="C25" s="5"/>
      <c r="D25" s="9"/>
      <c r="E25" s="5"/>
      <c r="F25" s="7"/>
      <c r="G25" s="5" t="s">
        <v>220</v>
      </c>
      <c r="H25" s="8"/>
      <c r="I25" s="5"/>
      <c r="J25" s="5" t="s">
        <v>221</v>
      </c>
      <c r="K25" s="10"/>
      <c r="L25" s="5" t="s">
        <v>191</v>
      </c>
      <c r="M25" s="5"/>
      <c r="N25" s="5"/>
    </row>
    <row r="26" spans="1:14">
      <c r="A26" s="9"/>
      <c r="B26" s="5" t="s">
        <v>251</v>
      </c>
      <c r="C26" s="5"/>
      <c r="D26" s="9"/>
      <c r="E26" s="5"/>
      <c r="F26" s="7"/>
      <c r="G26" s="5" t="s">
        <v>224</v>
      </c>
      <c r="H26" s="8"/>
      <c r="I26" s="5"/>
      <c r="J26" s="5">
        <v>40</v>
      </c>
      <c r="K26" s="10"/>
      <c r="L26" s="5" t="s">
        <v>191</v>
      </c>
      <c r="M26" s="5"/>
      <c r="N26" s="5"/>
    </row>
    <row r="27" spans="1:14">
      <c r="A27" s="9"/>
      <c r="B27" s="5" t="s">
        <v>252</v>
      </c>
      <c r="C27" s="5"/>
      <c r="D27" s="9"/>
      <c r="E27" s="5"/>
      <c r="F27" s="7"/>
      <c r="G27" s="5" t="s">
        <v>253</v>
      </c>
      <c r="H27" s="8"/>
      <c r="I27" s="5"/>
      <c r="J27" s="5">
        <v>20</v>
      </c>
      <c r="K27" s="10"/>
      <c r="L27" s="5" t="s">
        <v>199</v>
      </c>
      <c r="M27" s="5"/>
      <c r="N27" s="5"/>
    </row>
    <row r="28" spans="1:14">
      <c r="A28" s="9"/>
      <c r="B28" s="5" t="s">
        <v>254</v>
      </c>
      <c r="C28" s="5"/>
      <c r="D28" s="9"/>
      <c r="E28" s="5"/>
      <c r="F28" s="7"/>
      <c r="G28" s="5" t="s">
        <v>220</v>
      </c>
      <c r="H28" s="8"/>
      <c r="I28" s="5"/>
      <c r="J28" s="5" t="s">
        <v>221</v>
      </c>
      <c r="K28" s="10"/>
      <c r="L28" s="5" t="s">
        <v>191</v>
      </c>
      <c r="M28" s="5"/>
      <c r="N28" s="5"/>
    </row>
    <row r="29" spans="1:14">
      <c r="A29" s="9"/>
      <c r="B29" s="5" t="s">
        <v>255</v>
      </c>
      <c r="C29" s="5"/>
      <c r="D29" s="9"/>
      <c r="E29" s="5"/>
      <c r="F29" s="7"/>
      <c r="G29" s="5" t="s">
        <v>224</v>
      </c>
      <c r="H29" s="8"/>
      <c r="I29" s="5"/>
      <c r="J29" s="5" t="s">
        <v>221</v>
      </c>
      <c r="K29" s="10"/>
      <c r="L29" s="5" t="s">
        <v>191</v>
      </c>
      <c r="M29" s="5"/>
      <c r="N29" s="5"/>
    </row>
    <row r="30" spans="1:14">
      <c r="A30" s="9"/>
      <c r="B30" s="5" t="s">
        <v>256</v>
      </c>
      <c r="C30" s="5"/>
      <c r="D30" s="9"/>
      <c r="E30" s="5"/>
      <c r="F30" s="7"/>
      <c r="G30" s="5" t="s">
        <v>224</v>
      </c>
      <c r="H30" s="8"/>
      <c r="I30" s="5"/>
      <c r="J30" s="5" t="s">
        <v>221</v>
      </c>
      <c r="K30" s="10"/>
      <c r="L30" s="5" t="s">
        <v>191</v>
      </c>
      <c r="M30" s="5"/>
      <c r="N30" s="5"/>
    </row>
    <row r="31" spans="1:14">
      <c r="A31" s="9"/>
      <c r="B31" s="5" t="s">
        <v>257</v>
      </c>
      <c r="C31" s="5"/>
      <c r="D31" s="9"/>
      <c r="E31" s="5"/>
      <c r="F31" s="7"/>
      <c r="G31" s="5" t="s">
        <v>258</v>
      </c>
      <c r="H31" s="8"/>
      <c r="I31" s="5"/>
      <c r="J31" s="5" t="s">
        <v>221</v>
      </c>
      <c r="K31" s="10"/>
      <c r="L31" s="5" t="s">
        <v>196</v>
      </c>
      <c r="M31" s="5"/>
      <c r="N31" s="5"/>
    </row>
    <row r="32" spans="1:14">
      <c r="A32" s="9"/>
      <c r="B32" s="5" t="s">
        <v>259</v>
      </c>
      <c r="C32" s="5"/>
      <c r="D32" s="9"/>
      <c r="E32" s="5"/>
      <c r="F32" s="7"/>
      <c r="G32" s="5" t="s">
        <v>220</v>
      </c>
      <c r="H32" s="8"/>
      <c r="I32" s="5"/>
      <c r="J32" s="5">
        <v>40</v>
      </c>
      <c r="K32" s="10"/>
      <c r="L32" s="5" t="s">
        <v>191</v>
      </c>
      <c r="M32" s="5"/>
      <c r="N32" s="5"/>
    </row>
    <row r="33" spans="1:14">
      <c r="A33" s="9"/>
      <c r="B33" s="5" t="s">
        <v>260</v>
      </c>
      <c r="C33" s="5"/>
      <c r="D33" s="9"/>
      <c r="E33" s="5"/>
      <c r="F33" s="7"/>
      <c r="G33" s="5" t="s">
        <v>220</v>
      </c>
      <c r="H33" s="8"/>
      <c r="I33" s="5"/>
      <c r="J33" s="5" t="s">
        <v>221</v>
      </c>
      <c r="K33" s="10"/>
      <c r="L33" s="5" t="s">
        <v>191</v>
      </c>
      <c r="M33" s="5"/>
      <c r="N33" s="5"/>
    </row>
    <row r="34" spans="1:14">
      <c r="A34" s="9"/>
      <c r="B34" s="5" t="s">
        <v>261</v>
      </c>
      <c r="C34" s="5"/>
      <c r="D34" s="9"/>
      <c r="E34" s="5"/>
      <c r="F34" s="7"/>
      <c r="G34" s="5" t="s">
        <v>226</v>
      </c>
      <c r="H34" s="8"/>
      <c r="I34" s="5"/>
      <c r="J34" s="5">
        <v>40</v>
      </c>
      <c r="K34" s="10"/>
      <c r="L34" s="5" t="s">
        <v>262</v>
      </c>
      <c r="M34" s="5"/>
      <c r="N34" s="5"/>
    </row>
    <row r="35" spans="1:14">
      <c r="A35" s="9"/>
      <c r="B35" s="5" t="s">
        <v>263</v>
      </c>
      <c r="C35" s="5"/>
      <c r="D35" s="9"/>
      <c r="E35" s="5"/>
      <c r="F35" s="7"/>
      <c r="G35" s="5" t="s">
        <v>232</v>
      </c>
      <c r="H35" s="8"/>
      <c r="I35" s="5"/>
      <c r="J35" s="5" t="s">
        <v>221</v>
      </c>
      <c r="K35" s="10"/>
      <c r="L35" s="5" t="s">
        <v>191</v>
      </c>
      <c r="M35" s="5"/>
      <c r="N35" s="5"/>
    </row>
    <row r="36" spans="1:14">
      <c r="A36" s="9"/>
      <c r="B36" s="5" t="s">
        <v>264</v>
      </c>
      <c r="C36" s="5"/>
      <c r="D36" s="9"/>
      <c r="E36" s="5"/>
      <c r="F36" s="7"/>
      <c r="G36" s="5" t="s">
        <v>265</v>
      </c>
      <c r="H36" s="8"/>
      <c r="I36" s="5"/>
      <c r="J36" s="5" t="s">
        <v>221</v>
      </c>
      <c r="K36" s="10"/>
      <c r="L36" s="5" t="s">
        <v>196</v>
      </c>
      <c r="M36" s="5"/>
      <c r="N36" s="5"/>
    </row>
    <row r="37" spans="1:14">
      <c r="A37" s="9"/>
      <c r="B37" s="5" t="s">
        <v>266</v>
      </c>
      <c r="C37" s="5"/>
      <c r="D37" s="9"/>
      <c r="E37" s="5"/>
      <c r="F37" s="7"/>
      <c r="G37" s="5" t="s">
        <v>220</v>
      </c>
      <c r="H37" s="8"/>
      <c r="I37" s="5"/>
      <c r="J37" s="5" t="s">
        <v>221</v>
      </c>
      <c r="K37" s="10"/>
      <c r="L37" s="5" t="s">
        <v>191</v>
      </c>
      <c r="M37" s="5"/>
      <c r="N37" s="5"/>
    </row>
    <row r="38" spans="1:14">
      <c r="A38" s="9"/>
      <c r="B38" s="5" t="s">
        <v>267</v>
      </c>
      <c r="C38" s="5"/>
      <c r="D38" s="9"/>
      <c r="E38" s="5"/>
      <c r="F38" s="7"/>
      <c r="G38" s="5" t="s">
        <v>224</v>
      </c>
      <c r="H38" s="8"/>
      <c r="I38" s="5"/>
      <c r="J38" s="5">
        <v>40</v>
      </c>
      <c r="K38" s="10"/>
      <c r="L38" s="5" t="s">
        <v>191</v>
      </c>
      <c r="M38" s="5"/>
      <c r="N38" s="5"/>
    </row>
    <row r="39" spans="1:14">
      <c r="A39" s="9"/>
      <c r="B39" s="5" t="s">
        <v>268</v>
      </c>
      <c r="C39" s="5"/>
      <c r="D39" s="9"/>
      <c r="E39" s="5"/>
      <c r="F39" s="7"/>
      <c r="G39" s="5" t="s">
        <v>234</v>
      </c>
      <c r="H39" s="8"/>
      <c r="I39" s="5"/>
      <c r="J39" s="5">
        <v>40</v>
      </c>
      <c r="K39" s="10"/>
      <c r="L39" s="5" t="s">
        <v>191</v>
      </c>
      <c r="M39" s="5"/>
      <c r="N39" s="5"/>
    </row>
    <row r="40" spans="1:14">
      <c r="A40" s="9"/>
      <c r="B40" s="5" t="s">
        <v>269</v>
      </c>
      <c r="C40" s="5"/>
      <c r="D40" s="9"/>
      <c r="E40" s="5"/>
      <c r="F40" s="7"/>
      <c r="G40" s="5" t="s">
        <v>224</v>
      </c>
      <c r="H40" s="8"/>
      <c r="I40" s="5"/>
      <c r="J40" s="5" t="s">
        <v>221</v>
      </c>
      <c r="K40" s="10"/>
      <c r="L40" s="5" t="s">
        <v>191</v>
      </c>
      <c r="M40" s="5"/>
      <c r="N40" s="5"/>
    </row>
    <row r="41" spans="1:14">
      <c r="A41" s="9"/>
      <c r="B41" s="5" t="s">
        <v>270</v>
      </c>
      <c r="C41" s="5"/>
      <c r="D41" s="9"/>
      <c r="E41" s="5"/>
      <c r="F41" s="7"/>
      <c r="G41" s="5" t="s">
        <v>226</v>
      </c>
      <c r="H41" s="8"/>
      <c r="I41" s="5"/>
      <c r="J41" s="5">
        <v>20</v>
      </c>
      <c r="K41" s="10"/>
      <c r="L41" s="5" t="s">
        <v>196</v>
      </c>
      <c r="M41" s="5"/>
      <c r="N41" s="5"/>
    </row>
    <row r="42" spans="1:14">
      <c r="A42" s="9"/>
      <c r="B42" s="5" t="s">
        <v>271</v>
      </c>
      <c r="C42" s="5"/>
      <c r="D42" s="9"/>
      <c r="E42" s="5"/>
      <c r="F42" s="7"/>
      <c r="G42" s="5" t="s">
        <v>232</v>
      </c>
      <c r="H42" s="8"/>
      <c r="I42" s="5"/>
      <c r="J42" s="5" t="s">
        <v>221</v>
      </c>
      <c r="K42" s="10"/>
      <c r="L42" s="5" t="s">
        <v>191</v>
      </c>
      <c r="M42" s="5"/>
      <c r="N42" s="5"/>
    </row>
    <row r="43" spans="1:14">
      <c r="A43" s="9"/>
      <c r="B43" s="5" t="s">
        <v>272</v>
      </c>
      <c r="C43" s="5"/>
      <c r="D43" s="9"/>
      <c r="E43" s="5"/>
      <c r="F43" s="7"/>
      <c r="G43" s="5" t="s">
        <v>220</v>
      </c>
      <c r="H43" s="8"/>
      <c r="I43" s="5"/>
      <c r="J43" s="5" t="s">
        <v>221</v>
      </c>
      <c r="K43" s="10"/>
      <c r="L43" s="5" t="s">
        <v>191</v>
      </c>
      <c r="M43" s="5"/>
      <c r="N43" s="5"/>
    </row>
    <row r="44" spans="1:14">
      <c r="A44" s="9"/>
      <c r="B44" s="5" t="s">
        <v>273</v>
      </c>
      <c r="C44" s="5"/>
      <c r="D44" s="9"/>
      <c r="E44" s="5"/>
      <c r="F44" s="7"/>
      <c r="G44" s="5" t="s">
        <v>226</v>
      </c>
      <c r="H44" s="8"/>
      <c r="I44" s="5"/>
      <c r="J44" s="5">
        <v>20</v>
      </c>
      <c r="K44" s="10"/>
      <c r="L44" s="5" t="s">
        <v>196</v>
      </c>
      <c r="M44" s="5"/>
      <c r="N44" s="5"/>
    </row>
    <row r="45" spans="1:14">
      <c r="A45" s="9"/>
      <c r="B45" s="5" t="s">
        <v>274</v>
      </c>
      <c r="C45" s="5"/>
      <c r="D45" s="9"/>
      <c r="E45" s="5"/>
      <c r="F45" s="7"/>
      <c r="G45" s="5" t="s">
        <v>220</v>
      </c>
      <c r="H45" s="8"/>
      <c r="I45" s="5"/>
      <c r="J45" s="5" t="s">
        <v>221</v>
      </c>
      <c r="K45" s="10"/>
      <c r="L45" s="5" t="s">
        <v>191</v>
      </c>
      <c r="M45" s="5"/>
      <c r="N45" s="5"/>
    </row>
    <row r="46" spans="1:14">
      <c r="A46" s="9"/>
      <c r="B46" s="5" t="s">
        <v>275</v>
      </c>
      <c r="C46" s="5"/>
      <c r="D46" s="9"/>
      <c r="E46" s="5"/>
      <c r="F46" s="7"/>
      <c r="G46" s="5" t="s">
        <v>276</v>
      </c>
      <c r="H46" s="8"/>
      <c r="I46" s="5"/>
      <c r="J46" s="5">
        <v>40</v>
      </c>
      <c r="K46" s="10"/>
      <c r="L46" s="5" t="s">
        <v>199</v>
      </c>
      <c r="M46" s="5"/>
      <c r="N46" s="5"/>
    </row>
    <row r="47" spans="1:14">
      <c r="A47" s="9"/>
      <c r="B47" s="5" t="s">
        <v>277</v>
      </c>
      <c r="C47" s="5"/>
      <c r="D47" s="9"/>
      <c r="E47" s="5"/>
      <c r="F47" s="7"/>
      <c r="G47" s="5" t="s">
        <v>234</v>
      </c>
      <c r="H47" s="8"/>
      <c r="I47" s="5"/>
      <c r="J47" s="5" t="s">
        <v>221</v>
      </c>
      <c r="K47" s="10"/>
      <c r="L47" s="5" t="s">
        <v>191</v>
      </c>
      <c r="M47" s="5"/>
      <c r="N47" s="5"/>
    </row>
    <row r="48" spans="1:14">
      <c r="A48" s="9"/>
      <c r="B48" s="5" t="s">
        <v>278</v>
      </c>
      <c r="C48" s="5"/>
      <c r="D48" s="9"/>
      <c r="E48" s="5"/>
      <c r="F48" s="7"/>
      <c r="G48" s="5" t="s">
        <v>258</v>
      </c>
      <c r="H48" s="8"/>
      <c r="I48" s="5"/>
      <c r="J48" s="5">
        <v>20</v>
      </c>
      <c r="K48" s="10"/>
      <c r="L48" s="5" t="s">
        <v>196</v>
      </c>
      <c r="M48" s="5"/>
      <c r="N48" s="5"/>
    </row>
    <row r="49" spans="1:14">
      <c r="A49" s="9"/>
      <c r="B49" s="5" t="s">
        <v>279</v>
      </c>
      <c r="C49" s="5"/>
      <c r="D49" s="9"/>
      <c r="E49" s="5"/>
      <c r="F49" s="7"/>
      <c r="G49" s="5" t="s">
        <v>234</v>
      </c>
      <c r="H49" s="8"/>
      <c r="I49" s="5"/>
      <c r="J49" s="5" t="s">
        <v>221</v>
      </c>
      <c r="K49" s="10"/>
      <c r="L49" s="5" t="s">
        <v>191</v>
      </c>
      <c r="M49" s="5"/>
      <c r="N49" s="5"/>
    </row>
    <row r="50" spans="1:14">
      <c r="A50" s="9"/>
      <c r="B50" s="5" t="s">
        <v>280</v>
      </c>
      <c r="C50" s="5"/>
      <c r="D50" s="9"/>
      <c r="E50" s="5"/>
      <c r="F50" s="7"/>
      <c r="G50" s="5" t="s">
        <v>234</v>
      </c>
      <c r="H50" s="8"/>
      <c r="I50" s="5"/>
      <c r="J50" s="5" t="s">
        <v>221</v>
      </c>
      <c r="K50" s="10"/>
      <c r="L50" s="5" t="s">
        <v>191</v>
      </c>
      <c r="M50" s="5"/>
      <c r="N50" s="5"/>
    </row>
    <row r="51" spans="1:14">
      <c r="A51" s="9"/>
      <c r="B51" s="5" t="s">
        <v>281</v>
      </c>
      <c r="C51" s="5"/>
      <c r="D51" s="9"/>
      <c r="E51" s="5"/>
      <c r="F51" s="7"/>
      <c r="G51" s="5" t="s">
        <v>220</v>
      </c>
      <c r="H51" s="8"/>
      <c r="I51" s="5"/>
      <c r="J51" s="5" t="s">
        <v>221</v>
      </c>
      <c r="K51" s="10"/>
      <c r="L51" s="5" t="s">
        <v>191</v>
      </c>
      <c r="M51" s="5"/>
      <c r="N51" s="5"/>
    </row>
    <row r="52" spans="1:14">
      <c r="A52" s="9"/>
      <c r="B52" s="5" t="s">
        <v>282</v>
      </c>
      <c r="C52" s="5"/>
      <c r="D52" s="9"/>
      <c r="E52" s="5"/>
      <c r="F52" s="7"/>
      <c r="G52" s="5" t="s">
        <v>226</v>
      </c>
      <c r="H52" s="8"/>
      <c r="I52" s="5"/>
      <c r="J52" s="5">
        <v>40</v>
      </c>
      <c r="K52" s="10"/>
      <c r="L52" s="5" t="s">
        <v>196</v>
      </c>
      <c r="M52" s="5"/>
      <c r="N52" s="5"/>
    </row>
    <row r="53" spans="1:14">
      <c r="A53" s="9"/>
      <c r="B53" s="5" t="s">
        <v>283</v>
      </c>
      <c r="C53" s="5"/>
      <c r="D53" s="9"/>
      <c r="E53" s="5"/>
      <c r="F53" s="7"/>
      <c r="G53" s="5" t="s">
        <v>226</v>
      </c>
      <c r="H53" s="8"/>
      <c r="I53" s="5"/>
      <c r="J53" s="5">
        <v>40</v>
      </c>
      <c r="K53" s="10"/>
      <c r="L53" s="5" t="s">
        <v>191</v>
      </c>
      <c r="M53" s="5"/>
      <c r="N53" s="5"/>
    </row>
    <row r="54" spans="1:14">
      <c r="A54" s="9"/>
      <c r="B54" s="5" t="s">
        <v>284</v>
      </c>
      <c r="C54" s="5"/>
      <c r="D54" s="9"/>
      <c r="E54" s="5"/>
      <c r="F54" s="7"/>
      <c r="G54" s="5" t="s">
        <v>220</v>
      </c>
      <c r="H54" s="8"/>
      <c r="I54" s="5"/>
      <c r="J54" s="5" t="s">
        <v>221</v>
      </c>
      <c r="K54" s="10"/>
      <c r="L54" s="5" t="s">
        <v>191</v>
      </c>
      <c r="M54" s="5"/>
      <c r="N54" s="5"/>
    </row>
    <row r="55" spans="1:14">
      <c r="A55" s="9"/>
      <c r="B55" s="5" t="s">
        <v>285</v>
      </c>
      <c r="C55" s="5"/>
      <c r="D55" s="9"/>
      <c r="E55" s="5"/>
      <c r="F55" s="7"/>
      <c r="G55" s="5" t="s">
        <v>226</v>
      </c>
      <c r="H55" s="8"/>
      <c r="I55" s="5"/>
      <c r="J55" s="5">
        <v>20</v>
      </c>
      <c r="K55" s="10"/>
      <c r="L55" s="5" t="s">
        <v>196</v>
      </c>
      <c r="M55" s="5"/>
      <c r="N55" s="5"/>
    </row>
    <row r="56" spans="1:14">
      <c r="A56" s="9"/>
      <c r="B56" s="5" t="s">
        <v>286</v>
      </c>
      <c r="C56" s="5"/>
      <c r="D56" s="9"/>
      <c r="E56" s="5"/>
      <c r="F56" s="7"/>
      <c r="G56" s="5" t="s">
        <v>226</v>
      </c>
      <c r="H56" s="8"/>
      <c r="I56" s="5"/>
      <c r="J56" s="5">
        <v>40</v>
      </c>
      <c r="K56" s="10"/>
      <c r="L56" s="5" t="s">
        <v>196</v>
      </c>
      <c r="M56" s="5"/>
      <c r="N56" s="5"/>
    </row>
    <row r="57" spans="1:14">
      <c r="A57" s="9"/>
      <c r="B57" s="5" t="s">
        <v>287</v>
      </c>
      <c r="C57" s="5"/>
      <c r="D57" s="9"/>
      <c r="E57" s="5"/>
      <c r="F57" s="7"/>
      <c r="G57" s="5" t="s">
        <v>220</v>
      </c>
      <c r="H57" s="8"/>
      <c r="I57" s="5"/>
      <c r="J57" s="5" t="s">
        <v>221</v>
      </c>
      <c r="K57" s="10"/>
      <c r="L57" s="5" t="s">
        <v>191</v>
      </c>
      <c r="M57" s="5"/>
      <c r="N57" s="5"/>
    </row>
    <row r="58" spans="1:14">
      <c r="A58" s="9"/>
      <c r="B58" s="5" t="s">
        <v>288</v>
      </c>
      <c r="C58" s="5"/>
      <c r="D58" s="9"/>
      <c r="E58" s="5"/>
      <c r="F58" s="7"/>
      <c r="G58" s="5" t="s">
        <v>224</v>
      </c>
      <c r="H58" s="8"/>
      <c r="I58" s="5"/>
      <c r="J58" s="5" t="s">
        <v>221</v>
      </c>
      <c r="K58" s="10"/>
      <c r="L58" s="5" t="s">
        <v>191</v>
      </c>
      <c r="M58" s="5"/>
      <c r="N58" s="5"/>
    </row>
    <row r="59" spans="1:14">
      <c r="A59" s="9"/>
      <c r="B59" s="5" t="s">
        <v>289</v>
      </c>
      <c r="C59" s="5"/>
      <c r="D59" s="9"/>
      <c r="E59" s="5"/>
      <c r="F59" s="7"/>
      <c r="G59" s="5" t="s">
        <v>220</v>
      </c>
      <c r="H59" s="8"/>
      <c r="I59" s="5"/>
      <c r="J59" s="5" t="s">
        <v>221</v>
      </c>
      <c r="K59" s="10"/>
      <c r="L59" s="5" t="s">
        <v>191</v>
      </c>
      <c r="M59" s="5"/>
      <c r="N59" s="5"/>
    </row>
    <row r="60" spans="1:14">
      <c r="A60" s="9"/>
      <c r="B60" s="5" t="s">
        <v>290</v>
      </c>
      <c r="C60" s="5"/>
      <c r="D60" s="9"/>
      <c r="E60" s="5"/>
      <c r="F60" s="7"/>
      <c r="G60" s="5" t="s">
        <v>224</v>
      </c>
      <c r="H60" s="8"/>
      <c r="I60" s="5"/>
      <c r="J60" s="5" t="s">
        <v>221</v>
      </c>
      <c r="K60" s="10"/>
      <c r="L60" s="5" t="s">
        <v>191</v>
      </c>
      <c r="M60" s="5"/>
      <c r="N60" s="5"/>
    </row>
    <row r="61" spans="1:14">
      <c r="A61" s="9"/>
      <c r="B61" s="5" t="s">
        <v>291</v>
      </c>
      <c r="C61" s="5"/>
      <c r="D61" s="9"/>
      <c r="E61" s="5"/>
      <c r="F61" s="7"/>
      <c r="G61" s="5" t="s">
        <v>220</v>
      </c>
      <c r="H61" s="8"/>
      <c r="I61" s="5"/>
      <c r="J61" s="5" t="s">
        <v>221</v>
      </c>
      <c r="K61" s="10"/>
      <c r="L61" s="5" t="s">
        <v>191</v>
      </c>
      <c r="M61" s="5"/>
      <c r="N61" s="5"/>
    </row>
    <row r="62" spans="1:14">
      <c r="A62" s="9"/>
      <c r="B62" s="5" t="s">
        <v>292</v>
      </c>
      <c r="C62" s="5"/>
      <c r="D62" s="9"/>
      <c r="E62" s="5"/>
      <c r="F62" s="7"/>
      <c r="G62" s="5" t="s">
        <v>226</v>
      </c>
      <c r="H62" s="8"/>
      <c r="I62" s="5"/>
      <c r="J62" s="5">
        <v>40</v>
      </c>
      <c r="K62" s="10"/>
      <c r="L62" s="5" t="s">
        <v>228</v>
      </c>
      <c r="M62" s="5"/>
      <c r="N62" s="5"/>
    </row>
    <row r="63" spans="1:14">
      <c r="A63" s="9"/>
      <c r="B63" s="5" t="s">
        <v>293</v>
      </c>
      <c r="C63" s="5"/>
      <c r="D63" s="9"/>
      <c r="E63" s="5"/>
      <c r="F63" s="7"/>
      <c r="G63" s="5" t="s">
        <v>258</v>
      </c>
      <c r="H63" s="8"/>
      <c r="I63" s="5"/>
      <c r="J63" s="5" t="s">
        <v>221</v>
      </c>
      <c r="K63" s="10"/>
      <c r="L63" s="5" t="s">
        <v>196</v>
      </c>
      <c r="M63" s="5"/>
      <c r="N63" s="5"/>
    </row>
    <row r="64" spans="1:14">
      <c r="A64" s="9"/>
      <c r="B64" s="5" t="s">
        <v>294</v>
      </c>
      <c r="C64" s="5"/>
      <c r="D64" s="9"/>
      <c r="E64" s="5"/>
      <c r="F64" s="7"/>
      <c r="G64" s="5" t="s">
        <v>224</v>
      </c>
      <c r="H64" s="8"/>
      <c r="I64" s="5"/>
      <c r="J64" s="5" t="s">
        <v>221</v>
      </c>
      <c r="K64" s="10"/>
      <c r="L64" s="5" t="s">
        <v>191</v>
      </c>
      <c r="M64" s="5"/>
      <c r="N64" s="5"/>
    </row>
    <row r="65" spans="1:14">
      <c r="A65" s="9"/>
      <c r="B65" s="5" t="s">
        <v>295</v>
      </c>
      <c r="C65" s="5"/>
      <c r="D65" s="9"/>
      <c r="E65" s="5"/>
      <c r="F65" s="7"/>
      <c r="G65" s="5" t="s">
        <v>220</v>
      </c>
      <c r="H65" s="8"/>
      <c r="I65" s="5"/>
      <c r="J65" s="5" t="s">
        <v>221</v>
      </c>
      <c r="K65" s="10"/>
      <c r="L65" s="5" t="s">
        <v>191</v>
      </c>
      <c r="M65" s="5"/>
      <c r="N65" s="5"/>
    </row>
    <row r="66" spans="1:14">
      <c r="A66" s="9"/>
      <c r="B66" s="5" t="s">
        <v>296</v>
      </c>
      <c r="C66" s="5"/>
      <c r="D66" s="9"/>
      <c r="E66" s="5"/>
      <c r="F66" s="7"/>
      <c r="G66" s="5" t="s">
        <v>220</v>
      </c>
      <c r="H66" s="8"/>
      <c r="I66" s="5"/>
      <c r="J66" s="5" t="s">
        <v>221</v>
      </c>
      <c r="K66" s="10"/>
      <c r="L66" s="5" t="s">
        <v>191</v>
      </c>
      <c r="M66" s="5"/>
      <c r="N66" s="5"/>
    </row>
    <row r="67" spans="1:14">
      <c r="A67" s="9"/>
      <c r="B67" s="5" t="s">
        <v>297</v>
      </c>
      <c r="C67" s="5"/>
      <c r="D67" s="9"/>
      <c r="E67" s="5"/>
      <c r="F67" s="7"/>
      <c r="G67" s="5" t="s">
        <v>265</v>
      </c>
      <c r="H67" s="8"/>
      <c r="I67" s="5"/>
      <c r="J67" s="5" t="s">
        <v>221</v>
      </c>
      <c r="K67" s="10"/>
      <c r="L67" s="5" t="s">
        <v>196</v>
      </c>
      <c r="M67" s="5"/>
      <c r="N67" s="5"/>
    </row>
    <row r="68" spans="1:14">
      <c r="A68" s="9"/>
      <c r="B68" s="5" t="s">
        <v>298</v>
      </c>
      <c r="C68" s="5"/>
      <c r="D68" s="9"/>
      <c r="E68" s="5"/>
      <c r="F68" s="7"/>
      <c r="G68" s="5" t="s">
        <v>224</v>
      </c>
      <c r="H68" s="8"/>
      <c r="I68" s="5"/>
      <c r="J68" s="5" t="s">
        <v>221</v>
      </c>
      <c r="K68" s="10"/>
      <c r="L68" s="5" t="s">
        <v>191</v>
      </c>
      <c r="M68" s="5"/>
      <c r="N68" s="5"/>
    </row>
    <row r="69" spans="1:14">
      <c r="A69" s="9"/>
      <c r="B69" s="5" t="s">
        <v>299</v>
      </c>
      <c r="C69" s="5"/>
      <c r="D69" s="9"/>
      <c r="E69" s="5"/>
      <c r="F69" s="7"/>
      <c r="G69" s="5" t="s">
        <v>234</v>
      </c>
      <c r="H69" s="8"/>
      <c r="I69" s="5"/>
      <c r="J69" s="5" t="s">
        <v>221</v>
      </c>
      <c r="K69" s="10"/>
      <c r="L69" s="5" t="s">
        <v>191</v>
      </c>
      <c r="M69" s="5"/>
      <c r="N69" s="5"/>
    </row>
    <row r="70" spans="1:14">
      <c r="A70" s="9"/>
      <c r="B70" s="5" t="s">
        <v>300</v>
      </c>
      <c r="C70" s="5"/>
      <c r="D70" s="9"/>
      <c r="E70" s="5"/>
      <c r="F70" s="7"/>
      <c r="G70" s="5" t="s">
        <v>220</v>
      </c>
      <c r="H70" s="8"/>
      <c r="I70" s="5"/>
      <c r="J70" s="5" t="s">
        <v>221</v>
      </c>
      <c r="K70" s="10"/>
      <c r="L70" s="5" t="s">
        <v>191</v>
      </c>
      <c r="M70" s="5"/>
      <c r="N70" s="5"/>
    </row>
    <row r="71" spans="1:14">
      <c r="A71" s="9"/>
      <c r="B71" s="5" t="s">
        <v>301</v>
      </c>
      <c r="C71" s="5"/>
      <c r="D71" s="9"/>
      <c r="E71" s="5"/>
      <c r="F71" s="7"/>
      <c r="G71" s="5" t="s">
        <v>224</v>
      </c>
      <c r="H71" s="8"/>
      <c r="I71" s="5"/>
      <c r="J71" s="5">
        <v>20</v>
      </c>
      <c r="K71" s="10"/>
      <c r="L71" s="5" t="s">
        <v>191</v>
      </c>
      <c r="M71" s="5"/>
      <c r="N71" s="5"/>
    </row>
    <row r="72" spans="1:14">
      <c r="A72" s="9"/>
      <c r="B72" s="5" t="s">
        <v>302</v>
      </c>
      <c r="C72" s="5"/>
      <c r="D72" s="9"/>
      <c r="E72" s="5"/>
      <c r="F72" s="7"/>
      <c r="G72" s="5" t="s">
        <v>232</v>
      </c>
      <c r="H72" s="8"/>
      <c r="I72" s="5"/>
      <c r="J72" s="5" t="s">
        <v>221</v>
      </c>
      <c r="K72" s="10"/>
      <c r="L72" s="5" t="s">
        <v>191</v>
      </c>
      <c r="M72" s="5"/>
      <c r="N72" s="5"/>
    </row>
    <row r="73" spans="1:14">
      <c r="A73" s="9"/>
      <c r="B73" s="5" t="s">
        <v>303</v>
      </c>
      <c r="C73" s="5"/>
      <c r="D73" s="9"/>
      <c r="E73" s="5"/>
      <c r="F73" s="7"/>
      <c r="G73" s="5" t="s">
        <v>224</v>
      </c>
      <c r="H73" s="8"/>
      <c r="I73" s="5"/>
      <c r="J73" s="5" t="s">
        <v>221</v>
      </c>
      <c r="K73" s="10"/>
      <c r="L73" s="5" t="s">
        <v>196</v>
      </c>
      <c r="M73" s="5"/>
      <c r="N73" s="5"/>
    </row>
    <row r="74" spans="1:14">
      <c r="A74" s="9"/>
      <c r="B74" s="5" t="s">
        <v>304</v>
      </c>
      <c r="C74" s="5"/>
      <c r="D74" s="9"/>
      <c r="E74" s="5"/>
      <c r="F74" s="7"/>
      <c r="G74" s="5" t="s">
        <v>258</v>
      </c>
      <c r="H74" s="8"/>
      <c r="I74" s="5"/>
      <c r="J74" s="5">
        <v>20</v>
      </c>
      <c r="K74" s="10"/>
      <c r="L74" s="5" t="s">
        <v>196</v>
      </c>
      <c r="M74" s="5"/>
      <c r="N74" s="5"/>
    </row>
    <row r="75" spans="1:14">
      <c r="A75" s="9"/>
      <c r="B75" s="5" t="s">
        <v>305</v>
      </c>
      <c r="C75" s="5"/>
      <c r="D75" s="9"/>
      <c r="E75" s="5"/>
      <c r="F75" s="7"/>
      <c r="G75" s="5" t="s">
        <v>220</v>
      </c>
      <c r="H75" s="8"/>
      <c r="I75" s="5"/>
      <c r="J75" s="5">
        <v>20</v>
      </c>
      <c r="K75" s="10"/>
      <c r="L75" s="5" t="s">
        <v>191</v>
      </c>
      <c r="M75" s="5"/>
      <c r="N75" s="5"/>
    </row>
    <row r="76" spans="1:14">
      <c r="A76" s="9"/>
      <c r="B76" s="5" t="s">
        <v>306</v>
      </c>
      <c r="C76" s="5"/>
      <c r="D76" s="9"/>
      <c r="E76" s="5"/>
      <c r="F76" s="7"/>
      <c r="G76" s="5" t="s">
        <v>258</v>
      </c>
      <c r="H76" s="8"/>
      <c r="I76" s="5"/>
      <c r="J76" s="5" t="s">
        <v>221</v>
      </c>
      <c r="K76" s="10"/>
      <c r="L76" s="5" t="s">
        <v>196</v>
      </c>
      <c r="M76" s="5"/>
      <c r="N76" s="5"/>
    </row>
    <row r="77" spans="1:14">
      <c r="A77" s="9"/>
      <c r="B77" s="5" t="s">
        <v>307</v>
      </c>
      <c r="C77" s="5"/>
      <c r="D77" s="9"/>
      <c r="E77" s="5"/>
      <c r="F77" s="7"/>
      <c r="G77" s="5" t="s">
        <v>234</v>
      </c>
      <c r="H77" s="8"/>
      <c r="I77" s="5"/>
      <c r="J77" s="5" t="s">
        <v>221</v>
      </c>
      <c r="K77" s="10"/>
      <c r="L77" s="5" t="s">
        <v>191</v>
      </c>
      <c r="M77" s="5"/>
      <c r="N77" s="5"/>
    </row>
    <row r="78" spans="1:14">
      <c r="A78" s="9"/>
      <c r="B78" s="5" t="s">
        <v>308</v>
      </c>
      <c r="C78" s="5"/>
      <c r="D78" s="9"/>
      <c r="E78" s="5"/>
      <c r="F78" s="7"/>
      <c r="G78" s="5" t="s">
        <v>224</v>
      </c>
      <c r="H78" s="8"/>
      <c r="I78" s="5"/>
      <c r="J78" s="5" t="s">
        <v>221</v>
      </c>
      <c r="K78" s="10"/>
      <c r="L78" s="5" t="s">
        <v>191</v>
      </c>
      <c r="M78" s="5"/>
      <c r="N78" s="5"/>
    </row>
    <row r="79" spans="1:14">
      <c r="A79" s="9"/>
      <c r="B79" s="5" t="s">
        <v>309</v>
      </c>
      <c r="C79" s="5"/>
      <c r="D79" s="9"/>
      <c r="E79" s="5"/>
      <c r="F79" s="7"/>
      <c r="G79" s="5" t="s">
        <v>224</v>
      </c>
      <c r="H79" s="8"/>
      <c r="I79" s="5"/>
      <c r="J79" s="5" t="s">
        <v>221</v>
      </c>
      <c r="K79" s="10"/>
      <c r="L79" s="5" t="s">
        <v>196</v>
      </c>
      <c r="M79" s="5"/>
      <c r="N79" s="5"/>
    </row>
    <row r="80" spans="1:14">
      <c r="A80" s="9"/>
      <c r="B80" s="5" t="s">
        <v>310</v>
      </c>
      <c r="C80" s="5"/>
      <c r="D80" s="9"/>
      <c r="E80" s="5"/>
      <c r="F80" s="7"/>
      <c r="G80" s="5" t="s">
        <v>311</v>
      </c>
      <c r="H80" s="8"/>
      <c r="I80" s="5"/>
      <c r="J80" s="5">
        <v>20</v>
      </c>
      <c r="K80" s="10"/>
      <c r="L80" s="5" t="s">
        <v>228</v>
      </c>
      <c r="M80" s="5"/>
      <c r="N80" s="5"/>
    </row>
    <row r="81" spans="1:14">
      <c r="A81" s="9"/>
      <c r="B81" s="5" t="s">
        <v>312</v>
      </c>
      <c r="C81" s="5"/>
      <c r="D81" s="9"/>
      <c r="E81" s="5"/>
      <c r="F81" s="7"/>
      <c r="G81" s="5" t="s">
        <v>224</v>
      </c>
      <c r="H81" s="8"/>
      <c r="I81" s="5"/>
      <c r="J81" s="5" t="s">
        <v>221</v>
      </c>
      <c r="K81" s="10"/>
      <c r="L81" s="5" t="s">
        <v>191</v>
      </c>
      <c r="M81" s="5"/>
      <c r="N81" s="5"/>
    </row>
    <row r="82" spans="1:14">
      <c r="A82" s="9"/>
      <c r="B82" s="5" t="s">
        <v>313</v>
      </c>
      <c r="C82" s="5"/>
      <c r="D82" s="9"/>
      <c r="E82" s="5"/>
      <c r="F82" s="7"/>
      <c r="G82" s="5" t="s">
        <v>224</v>
      </c>
      <c r="H82" s="8"/>
      <c r="I82" s="5"/>
      <c r="J82" s="5">
        <v>20</v>
      </c>
      <c r="K82" s="10"/>
      <c r="L82" s="5" t="s">
        <v>191</v>
      </c>
      <c r="M82" s="5"/>
      <c r="N82" s="5"/>
    </row>
    <row r="83" spans="1:14">
      <c r="A83" s="9"/>
      <c r="B83" s="5" t="s">
        <v>314</v>
      </c>
      <c r="C83" s="5"/>
      <c r="D83" s="9"/>
      <c r="E83" s="5"/>
      <c r="F83" s="7"/>
      <c r="G83" s="5" t="s">
        <v>220</v>
      </c>
      <c r="H83" s="8"/>
      <c r="I83" s="5"/>
      <c r="J83" s="5" t="s">
        <v>221</v>
      </c>
      <c r="K83" s="10"/>
      <c r="L83" s="5" t="s">
        <v>191</v>
      </c>
      <c r="M83" s="5"/>
      <c r="N83" s="5"/>
    </row>
    <row r="84" spans="1:14">
      <c r="A84" s="9"/>
      <c r="B84" s="5" t="s">
        <v>315</v>
      </c>
      <c r="C84" s="5"/>
      <c r="D84" s="9"/>
      <c r="E84" s="5"/>
      <c r="F84" s="7"/>
      <c r="G84" s="5" t="s">
        <v>232</v>
      </c>
      <c r="H84" s="8"/>
      <c r="I84" s="5"/>
      <c r="J84" s="5" t="s">
        <v>221</v>
      </c>
      <c r="K84" s="10"/>
      <c r="L84" s="5" t="s">
        <v>191</v>
      </c>
      <c r="M84" s="5"/>
      <c r="N84" s="5"/>
    </row>
    <row r="85" spans="1:14">
      <c r="A85" s="9"/>
      <c r="B85" s="5" t="s">
        <v>316</v>
      </c>
      <c r="C85" s="5"/>
      <c r="D85" s="9"/>
      <c r="E85" s="5"/>
      <c r="F85" s="7"/>
      <c r="G85" s="5" t="s">
        <v>220</v>
      </c>
      <c r="H85" s="8"/>
      <c r="I85" s="5"/>
      <c r="J85" s="5" t="s">
        <v>221</v>
      </c>
      <c r="K85" s="10"/>
      <c r="L85" s="5" t="s">
        <v>191</v>
      </c>
      <c r="M85" s="5"/>
      <c r="N85" s="5"/>
    </row>
    <row r="86" spans="1:14">
      <c r="A86" s="9"/>
      <c r="B86" s="5" t="s">
        <v>317</v>
      </c>
      <c r="C86" s="5"/>
      <c r="D86" s="9"/>
      <c r="E86" s="5"/>
      <c r="F86" s="7"/>
      <c r="G86" s="5" t="s">
        <v>224</v>
      </c>
      <c r="H86" s="8"/>
      <c r="I86" s="5"/>
      <c r="J86" s="5" t="s">
        <v>221</v>
      </c>
      <c r="K86" s="10"/>
      <c r="L86" s="5" t="s">
        <v>191</v>
      </c>
      <c r="M86" s="5"/>
      <c r="N86" s="5"/>
    </row>
    <row r="87" spans="1:14">
      <c r="A87" s="9"/>
      <c r="B87" s="5" t="s">
        <v>318</v>
      </c>
      <c r="C87" s="5"/>
      <c r="D87" s="9"/>
      <c r="E87" s="5"/>
      <c r="F87" s="7"/>
      <c r="G87" s="5" t="s">
        <v>226</v>
      </c>
      <c r="H87" s="8"/>
      <c r="I87" s="5"/>
      <c r="J87" s="5">
        <v>40</v>
      </c>
      <c r="K87" s="10"/>
      <c r="L87" s="5" t="s">
        <v>196</v>
      </c>
      <c r="M87" s="5"/>
      <c r="N87" s="5"/>
    </row>
    <row r="88" spans="1:14" ht="15">
      <c r="A88" s="9"/>
      <c r="B88" s="5" t="s">
        <v>319</v>
      </c>
      <c r="C88" s="5"/>
      <c r="D88" s="9"/>
      <c r="E88" s="5"/>
      <c r="F88" s="7"/>
      <c r="G88" s="5" t="s">
        <v>224</v>
      </c>
      <c r="H88" s="8"/>
      <c r="I88" s="5"/>
      <c r="J88" s="5" t="s">
        <v>221</v>
      </c>
      <c r="K88" s="10"/>
      <c r="L88" s="120" t="s">
        <v>191</v>
      </c>
      <c r="M88" s="5"/>
      <c r="N88" s="5"/>
    </row>
    <row r="89" spans="1:14">
      <c r="A89" s="9"/>
      <c r="B89" s="5" t="s">
        <v>320</v>
      </c>
      <c r="C89" s="5"/>
      <c r="D89" s="9"/>
      <c r="E89" s="5"/>
      <c r="F89" s="7"/>
      <c r="G89" s="5" t="s">
        <v>224</v>
      </c>
      <c r="H89" s="8"/>
      <c r="I89" s="5"/>
      <c r="J89" s="5" t="s">
        <v>221</v>
      </c>
      <c r="K89" s="10"/>
      <c r="L89" s="5" t="s">
        <v>191</v>
      </c>
      <c r="M89" s="5"/>
      <c r="N89" s="5"/>
    </row>
    <row r="90" spans="1:14">
      <c r="A90" s="9"/>
      <c r="B90" s="5" t="s">
        <v>321</v>
      </c>
      <c r="C90" s="5"/>
      <c r="D90" s="9"/>
      <c r="E90" s="5"/>
      <c r="F90" s="7"/>
      <c r="G90" s="5" t="s">
        <v>220</v>
      </c>
      <c r="H90" s="8"/>
      <c r="I90" s="5"/>
      <c r="J90" s="5" t="s">
        <v>221</v>
      </c>
      <c r="K90" s="10"/>
      <c r="L90" s="5" t="s">
        <v>191</v>
      </c>
      <c r="M90" s="5"/>
      <c r="N90" s="5"/>
    </row>
    <row r="91" spans="1:14">
      <c r="A91" s="9"/>
      <c r="B91" s="5" t="s">
        <v>322</v>
      </c>
      <c r="C91" s="5"/>
      <c r="D91" s="9"/>
      <c r="E91" s="5"/>
      <c r="F91" s="7"/>
      <c r="G91" s="5" t="s">
        <v>220</v>
      </c>
      <c r="H91" s="8"/>
      <c r="I91" s="5"/>
      <c r="J91" s="5" t="s">
        <v>221</v>
      </c>
      <c r="K91" s="10"/>
      <c r="L91" s="5" t="s">
        <v>191</v>
      </c>
      <c r="M91" s="5"/>
      <c r="N91" s="5"/>
    </row>
    <row r="92" spans="1:14">
      <c r="A92" s="9"/>
      <c r="B92" s="5" t="s">
        <v>323</v>
      </c>
      <c r="C92" s="5"/>
      <c r="D92" s="9"/>
      <c r="E92" s="5"/>
      <c r="F92" s="7"/>
      <c r="G92" s="5" t="s">
        <v>224</v>
      </c>
      <c r="H92" s="8"/>
      <c r="I92" s="5"/>
      <c r="J92" s="5" t="s">
        <v>221</v>
      </c>
      <c r="K92" s="10"/>
      <c r="L92" s="5" t="s">
        <v>191</v>
      </c>
      <c r="M92" s="5"/>
      <c r="N92" s="5"/>
    </row>
    <row r="93" spans="1:14">
      <c r="A93" s="9"/>
      <c r="B93" s="5" t="s">
        <v>324</v>
      </c>
      <c r="C93" s="5"/>
      <c r="D93" s="9"/>
      <c r="E93" s="5"/>
      <c r="F93" s="7"/>
      <c r="G93" s="5" t="s">
        <v>226</v>
      </c>
      <c r="H93" s="8"/>
      <c r="I93" s="5"/>
      <c r="J93" s="5">
        <v>40</v>
      </c>
      <c r="K93" s="10"/>
      <c r="L93" s="5" t="s">
        <v>191</v>
      </c>
      <c r="M93" s="5"/>
      <c r="N93" s="5"/>
    </row>
    <row r="94" spans="1:14">
      <c r="A94" s="9"/>
      <c r="B94" s="5" t="s">
        <v>325</v>
      </c>
      <c r="C94" s="5"/>
      <c r="D94" s="9"/>
      <c r="E94" s="5"/>
      <c r="F94" s="7"/>
      <c r="G94" s="5" t="s">
        <v>220</v>
      </c>
      <c r="H94" s="8"/>
      <c r="I94" s="5"/>
      <c r="J94" s="5" t="s">
        <v>221</v>
      </c>
      <c r="K94" s="10"/>
      <c r="L94" s="5" t="s">
        <v>191</v>
      </c>
      <c r="M94" s="5"/>
      <c r="N94" s="5"/>
    </row>
    <row r="95" spans="1:14">
      <c r="A95" s="9"/>
      <c r="B95" s="5" t="s">
        <v>326</v>
      </c>
      <c r="C95" s="5"/>
      <c r="D95" s="9"/>
      <c r="E95" s="5"/>
      <c r="F95" s="7"/>
      <c r="G95" s="5" t="s">
        <v>220</v>
      </c>
      <c r="H95" s="8"/>
      <c r="I95" s="5"/>
      <c r="J95" s="5" t="s">
        <v>221</v>
      </c>
      <c r="K95" s="10"/>
      <c r="L95" s="5" t="s">
        <v>191</v>
      </c>
      <c r="M95" s="5"/>
      <c r="N95" s="5"/>
    </row>
    <row r="96" spans="1:14">
      <c r="A96" s="9"/>
      <c r="B96" s="5" t="s">
        <v>327</v>
      </c>
      <c r="C96" s="5"/>
      <c r="D96" s="9"/>
      <c r="E96" s="5"/>
      <c r="F96" s="7"/>
      <c r="G96" s="5" t="s">
        <v>220</v>
      </c>
      <c r="H96" s="8"/>
      <c r="I96" s="5"/>
      <c r="J96" s="5">
        <v>20</v>
      </c>
      <c r="K96" s="10"/>
      <c r="L96" s="5" t="s">
        <v>191</v>
      </c>
      <c r="M96" s="5"/>
      <c r="N96" s="5"/>
    </row>
    <row r="97" spans="1:14">
      <c r="A97" s="9"/>
      <c r="B97" s="5" t="s">
        <v>328</v>
      </c>
      <c r="C97" s="5"/>
      <c r="D97" s="9"/>
      <c r="E97" s="5"/>
      <c r="F97" s="7"/>
      <c r="G97" s="5" t="s">
        <v>224</v>
      </c>
      <c r="H97" s="8"/>
      <c r="I97" s="5"/>
      <c r="J97" s="5" t="s">
        <v>221</v>
      </c>
      <c r="K97" s="10"/>
      <c r="L97" s="5" t="s">
        <v>191</v>
      </c>
      <c r="M97" s="5"/>
      <c r="N97" s="5"/>
    </row>
    <row r="98" spans="1:14">
      <c r="A98" s="9"/>
      <c r="B98" s="5" t="s">
        <v>329</v>
      </c>
      <c r="C98" s="5"/>
      <c r="D98" s="9"/>
      <c r="E98" s="5"/>
      <c r="F98" s="7"/>
      <c r="G98" s="5" t="s">
        <v>226</v>
      </c>
      <c r="H98" s="8"/>
      <c r="I98" s="5"/>
      <c r="J98" s="5">
        <v>20</v>
      </c>
      <c r="K98" s="10"/>
      <c r="L98" s="5" t="s">
        <v>228</v>
      </c>
      <c r="M98" s="5"/>
      <c r="N98" s="5"/>
    </row>
    <row r="99" spans="1:14">
      <c r="A99" s="9"/>
      <c r="B99" s="5" t="s">
        <v>330</v>
      </c>
      <c r="C99" s="5"/>
      <c r="D99" s="9"/>
      <c r="E99" s="5"/>
      <c r="F99" s="7"/>
      <c r="G99" s="5" t="s">
        <v>226</v>
      </c>
      <c r="H99" s="8"/>
      <c r="I99" s="5"/>
      <c r="J99" s="5">
        <v>20</v>
      </c>
      <c r="K99" s="10"/>
      <c r="L99" s="5" t="s">
        <v>196</v>
      </c>
      <c r="M99" s="5"/>
      <c r="N99" s="5"/>
    </row>
    <row r="100" spans="1:14">
      <c r="A100" s="9"/>
      <c r="B100" s="5" t="s">
        <v>331</v>
      </c>
      <c r="C100" s="5"/>
      <c r="D100" s="9"/>
      <c r="E100" s="5"/>
      <c r="F100" s="7"/>
      <c r="G100" s="5" t="s">
        <v>226</v>
      </c>
      <c r="H100" s="8"/>
      <c r="I100" s="5"/>
      <c r="J100" s="5">
        <v>20</v>
      </c>
      <c r="K100" s="10"/>
      <c r="L100" s="5" t="s">
        <v>199</v>
      </c>
      <c r="M100" s="5"/>
      <c r="N100" s="5"/>
    </row>
    <row r="101" spans="1:14">
      <c r="A101" s="9"/>
      <c r="B101" s="5" t="s">
        <v>332</v>
      </c>
      <c r="C101" s="5"/>
      <c r="D101" s="9"/>
      <c r="E101" s="5"/>
      <c r="F101" s="7"/>
      <c r="G101" s="5" t="s">
        <v>220</v>
      </c>
      <c r="H101" s="8"/>
      <c r="I101" s="5"/>
      <c r="J101" s="5" t="s">
        <v>221</v>
      </c>
      <c r="K101" s="10"/>
      <c r="L101" s="5" t="s">
        <v>191</v>
      </c>
      <c r="M101" s="5"/>
      <c r="N101" s="5"/>
    </row>
    <row r="102" spans="1:14">
      <c r="A102" s="9"/>
      <c r="B102" s="5" t="s">
        <v>333</v>
      </c>
      <c r="C102" s="5"/>
      <c r="D102" s="9"/>
      <c r="E102" s="5"/>
      <c r="F102" s="7"/>
      <c r="G102" s="5" t="s">
        <v>224</v>
      </c>
      <c r="H102" s="8"/>
      <c r="I102" s="5"/>
      <c r="J102" s="5" t="s">
        <v>221</v>
      </c>
      <c r="K102" s="10"/>
      <c r="L102" s="5" t="s">
        <v>191</v>
      </c>
      <c r="M102" s="5"/>
      <c r="N102" s="5"/>
    </row>
    <row r="103" spans="1:14">
      <c r="A103" s="9"/>
      <c r="B103" s="5" t="s">
        <v>334</v>
      </c>
      <c r="C103" s="5"/>
      <c r="D103" s="9"/>
      <c r="E103" s="5"/>
      <c r="F103" s="7"/>
      <c r="G103" s="5" t="s">
        <v>224</v>
      </c>
      <c r="H103" s="8"/>
      <c r="I103" s="5"/>
      <c r="J103" s="5" t="s">
        <v>221</v>
      </c>
      <c r="K103" s="10"/>
      <c r="L103" s="5" t="s">
        <v>191</v>
      </c>
      <c r="M103" s="5"/>
      <c r="N103" s="5"/>
    </row>
    <row r="104" spans="1:14">
      <c r="A104" s="9"/>
      <c r="B104" s="5" t="s">
        <v>335</v>
      </c>
      <c r="C104" s="5"/>
      <c r="D104" s="9"/>
      <c r="E104" s="5"/>
      <c r="F104" s="7"/>
      <c r="G104" s="5" t="s">
        <v>234</v>
      </c>
      <c r="H104" s="8"/>
      <c r="I104" s="5"/>
      <c r="J104" s="5" t="s">
        <v>221</v>
      </c>
      <c r="K104" s="10"/>
      <c r="L104" s="5" t="s">
        <v>191</v>
      </c>
      <c r="M104" s="5"/>
      <c r="N104" s="5"/>
    </row>
    <row r="105" spans="1:14">
      <c r="A105" s="9"/>
      <c r="B105" s="5" t="s">
        <v>336</v>
      </c>
      <c r="C105" s="5"/>
      <c r="D105" s="9"/>
      <c r="E105" s="5"/>
      <c r="F105" s="7"/>
      <c r="G105" s="5" t="s">
        <v>226</v>
      </c>
      <c r="H105" s="8"/>
      <c r="I105" s="5"/>
      <c r="J105" s="5">
        <v>20</v>
      </c>
      <c r="K105" s="10"/>
      <c r="L105" s="5" t="s">
        <v>196</v>
      </c>
      <c r="M105" s="5"/>
      <c r="N105" s="5"/>
    </row>
    <row r="106" spans="1:14">
      <c r="A106" s="9"/>
      <c r="B106" s="5" t="s">
        <v>337</v>
      </c>
      <c r="C106" s="5"/>
      <c r="D106" s="9"/>
      <c r="E106" s="5"/>
      <c r="F106" s="7"/>
      <c r="G106" s="5" t="s">
        <v>220</v>
      </c>
      <c r="H106" s="8"/>
      <c r="I106" s="5"/>
      <c r="J106" s="5" t="s">
        <v>221</v>
      </c>
      <c r="K106" s="10"/>
      <c r="L106" s="5" t="s">
        <v>191</v>
      </c>
      <c r="M106" s="5"/>
      <c r="N106" s="5"/>
    </row>
    <row r="107" spans="1:14">
      <c r="A107" s="9"/>
      <c r="B107" s="5" t="s">
        <v>338</v>
      </c>
      <c r="C107" s="5"/>
      <c r="D107" s="9"/>
      <c r="E107" s="5"/>
      <c r="F107" s="7"/>
      <c r="G107" s="5" t="s">
        <v>220</v>
      </c>
      <c r="H107" s="8"/>
      <c r="I107" s="5"/>
      <c r="J107" s="5" t="s">
        <v>221</v>
      </c>
      <c r="K107" s="10"/>
      <c r="L107" s="5" t="s">
        <v>191</v>
      </c>
      <c r="M107" s="5"/>
      <c r="N107" s="5"/>
    </row>
    <row r="108" spans="1:14">
      <c r="A108" s="9"/>
      <c r="B108" s="5" t="s">
        <v>339</v>
      </c>
      <c r="C108" s="5"/>
      <c r="D108" s="9"/>
      <c r="E108" s="5"/>
      <c r="F108" s="7"/>
      <c r="G108" s="5" t="s">
        <v>234</v>
      </c>
      <c r="H108" s="8"/>
      <c r="I108" s="5"/>
      <c r="J108" s="5" t="s">
        <v>221</v>
      </c>
      <c r="K108" s="10"/>
      <c r="L108" s="5" t="s">
        <v>191</v>
      </c>
      <c r="M108" s="5"/>
      <c r="N108" s="5"/>
    </row>
    <row r="109" spans="1:14">
      <c r="A109" s="9"/>
      <c r="B109" s="5" t="s">
        <v>340</v>
      </c>
      <c r="C109" s="5"/>
      <c r="D109" s="9"/>
      <c r="E109" s="5"/>
      <c r="F109" s="7"/>
      <c r="G109" s="5" t="s">
        <v>220</v>
      </c>
      <c r="H109" s="8"/>
      <c r="I109" s="5"/>
      <c r="J109" s="5" t="s">
        <v>221</v>
      </c>
      <c r="K109" s="10"/>
      <c r="L109" s="5" t="s">
        <v>191</v>
      </c>
      <c r="M109" s="5"/>
      <c r="N109" s="5"/>
    </row>
    <row r="110" spans="1:14">
      <c r="A110" s="9"/>
      <c r="B110" s="5" t="s">
        <v>341</v>
      </c>
      <c r="C110" s="5"/>
      <c r="D110" s="9"/>
      <c r="E110" s="5"/>
      <c r="F110" s="7"/>
      <c r="G110" s="5" t="s">
        <v>246</v>
      </c>
      <c r="H110" s="8"/>
      <c r="I110" s="5"/>
      <c r="J110" s="5" t="s">
        <v>221</v>
      </c>
      <c r="K110" s="10"/>
      <c r="L110" s="5" t="s">
        <v>191</v>
      </c>
      <c r="M110" s="5"/>
      <c r="N110" s="5"/>
    </row>
    <row r="111" spans="1:14">
      <c r="A111" s="9"/>
      <c r="B111" s="5" t="s">
        <v>342</v>
      </c>
      <c r="C111" s="5"/>
      <c r="D111" s="9"/>
      <c r="E111" s="5"/>
      <c r="F111" s="7"/>
      <c r="G111" s="5" t="s">
        <v>234</v>
      </c>
      <c r="H111" s="8"/>
      <c r="I111" s="5"/>
      <c r="J111" s="5" t="s">
        <v>221</v>
      </c>
      <c r="K111" s="10"/>
      <c r="L111" s="5" t="s">
        <v>191</v>
      </c>
      <c r="M111" s="5"/>
      <c r="N111" s="5"/>
    </row>
    <row r="112" spans="1:14">
      <c r="A112" s="9"/>
      <c r="B112" s="5" t="s">
        <v>343</v>
      </c>
      <c r="C112" s="5"/>
      <c r="D112" s="9"/>
      <c r="E112" s="5"/>
      <c r="F112" s="7"/>
      <c r="G112" s="5" t="s">
        <v>220</v>
      </c>
      <c r="H112" s="8"/>
      <c r="I112" s="5"/>
      <c r="J112" s="5" t="s">
        <v>221</v>
      </c>
      <c r="K112" s="10"/>
      <c r="L112" s="5" t="s">
        <v>191</v>
      </c>
      <c r="M112" s="5"/>
      <c r="N112" s="5"/>
    </row>
    <row r="113" spans="1:14">
      <c r="A113" s="9"/>
      <c r="B113" s="5" t="s">
        <v>344</v>
      </c>
      <c r="C113" s="5"/>
      <c r="D113" s="9"/>
      <c r="E113" s="5"/>
      <c r="F113" s="7"/>
      <c r="G113" s="5" t="s">
        <v>224</v>
      </c>
      <c r="H113" s="8"/>
      <c r="I113" s="5"/>
      <c r="J113" s="5" t="s">
        <v>221</v>
      </c>
      <c r="K113" s="10"/>
      <c r="L113" s="5" t="s">
        <v>191</v>
      </c>
      <c r="M113" s="5"/>
      <c r="N113" s="5"/>
    </row>
    <row r="114" spans="1:14">
      <c r="A114" s="9"/>
      <c r="B114" s="5" t="s">
        <v>345</v>
      </c>
      <c r="C114" s="5"/>
      <c r="D114" s="9"/>
      <c r="E114" s="5"/>
      <c r="F114" s="7"/>
      <c r="G114" s="5" t="s">
        <v>220</v>
      </c>
      <c r="H114" s="8"/>
      <c r="I114" s="5"/>
      <c r="J114" s="5" t="s">
        <v>221</v>
      </c>
      <c r="K114" s="10"/>
      <c r="L114" s="5" t="s">
        <v>191</v>
      </c>
      <c r="M114" s="5"/>
      <c r="N114" s="5"/>
    </row>
    <row r="115" spans="1:14">
      <c r="A115" s="9"/>
      <c r="B115" s="5" t="s">
        <v>346</v>
      </c>
      <c r="C115" s="5"/>
      <c r="D115" s="9"/>
      <c r="E115" s="5"/>
      <c r="F115" s="7"/>
      <c r="G115" s="5" t="s">
        <v>224</v>
      </c>
      <c r="H115" s="8"/>
      <c r="I115" s="5"/>
      <c r="J115" s="5" t="s">
        <v>221</v>
      </c>
      <c r="K115" s="10"/>
      <c r="L115" s="5" t="s">
        <v>191</v>
      </c>
      <c r="M115" s="5"/>
      <c r="N115" s="5"/>
    </row>
    <row r="116" spans="1:14">
      <c r="A116" s="9"/>
      <c r="B116" s="5" t="s">
        <v>347</v>
      </c>
      <c r="C116" s="5"/>
      <c r="D116" s="9"/>
      <c r="E116" s="5"/>
      <c r="F116" s="7"/>
      <c r="G116" s="5" t="s">
        <v>234</v>
      </c>
      <c r="H116" s="8"/>
      <c r="I116" s="5"/>
      <c r="J116" s="5" t="s">
        <v>221</v>
      </c>
      <c r="K116" s="10"/>
      <c r="L116" s="5" t="s">
        <v>191</v>
      </c>
      <c r="M116" s="5"/>
      <c r="N116" s="5"/>
    </row>
    <row r="117" spans="1:14">
      <c r="A117" s="9"/>
      <c r="B117" s="5" t="s">
        <v>348</v>
      </c>
      <c r="C117" s="5"/>
      <c r="D117" s="9"/>
      <c r="E117" s="5"/>
      <c r="F117" s="7"/>
      <c r="G117" s="5" t="s">
        <v>232</v>
      </c>
      <c r="H117" s="8"/>
      <c r="I117" s="5"/>
      <c r="J117" s="5" t="s">
        <v>221</v>
      </c>
      <c r="K117" s="10"/>
      <c r="L117" s="5" t="s">
        <v>191</v>
      </c>
      <c r="M117" s="5"/>
      <c r="N117" s="5"/>
    </row>
    <row r="118" spans="1:14">
      <c r="A118" s="9"/>
      <c r="B118" s="5" t="s">
        <v>349</v>
      </c>
      <c r="C118" s="5"/>
      <c r="D118" s="9"/>
      <c r="E118" s="5"/>
      <c r="F118" s="7"/>
      <c r="G118" s="5" t="s">
        <v>232</v>
      </c>
      <c r="H118" s="8"/>
      <c r="I118" s="5"/>
      <c r="J118" s="5" t="s">
        <v>221</v>
      </c>
      <c r="K118" s="10"/>
      <c r="L118" s="5" t="s">
        <v>191</v>
      </c>
      <c r="M118" s="5"/>
      <c r="N118" s="5"/>
    </row>
    <row r="119" spans="1:14">
      <c r="A119" s="9"/>
      <c r="B119" s="5" t="s">
        <v>350</v>
      </c>
      <c r="C119" s="5"/>
      <c r="D119" s="9"/>
      <c r="E119" s="5"/>
      <c r="F119" s="7"/>
      <c r="G119" s="5" t="s">
        <v>232</v>
      </c>
      <c r="H119" s="8"/>
      <c r="I119" s="5"/>
      <c r="J119" s="5" t="s">
        <v>221</v>
      </c>
      <c r="K119" s="10"/>
      <c r="L119" s="5" t="s">
        <v>191</v>
      </c>
      <c r="M119" s="5"/>
      <c r="N119" s="5"/>
    </row>
    <row r="120" spans="1:14">
      <c r="A120" s="9"/>
      <c r="B120" s="5" t="s">
        <v>351</v>
      </c>
      <c r="C120" s="5"/>
      <c r="D120" s="9"/>
      <c r="E120" s="5"/>
      <c r="F120" s="7"/>
      <c r="G120" s="5" t="s">
        <v>226</v>
      </c>
      <c r="H120" s="8"/>
      <c r="I120" s="5"/>
      <c r="J120" s="5">
        <v>20</v>
      </c>
      <c r="K120" s="10"/>
      <c r="L120" s="5" t="s">
        <v>228</v>
      </c>
      <c r="M120" s="5"/>
      <c r="N120" s="5"/>
    </row>
    <row r="121" spans="1:14">
      <c r="A121" s="9"/>
      <c r="B121" s="5" t="s">
        <v>352</v>
      </c>
      <c r="C121" s="5"/>
      <c r="D121" s="9"/>
      <c r="E121" s="5"/>
      <c r="F121" s="7"/>
      <c r="G121" s="5" t="s">
        <v>226</v>
      </c>
      <c r="H121" s="8"/>
      <c r="I121" s="5"/>
      <c r="J121" s="5">
        <v>20</v>
      </c>
      <c r="K121" s="10"/>
      <c r="L121" s="5" t="s">
        <v>196</v>
      </c>
      <c r="M121" s="5"/>
      <c r="N121" s="5"/>
    </row>
    <row r="122" spans="1:14">
      <c r="A122" s="9"/>
      <c r="B122" s="5" t="s">
        <v>353</v>
      </c>
      <c r="C122" s="5"/>
      <c r="D122" s="9"/>
      <c r="E122" s="5"/>
      <c r="F122" s="7"/>
      <c r="G122" s="5" t="s">
        <v>226</v>
      </c>
      <c r="H122" s="8"/>
      <c r="I122" s="5"/>
      <c r="J122" s="5">
        <v>40</v>
      </c>
      <c r="K122" s="10"/>
      <c r="L122" s="5" t="s">
        <v>196</v>
      </c>
      <c r="M122" s="5"/>
      <c r="N122" s="5"/>
    </row>
    <row r="123" spans="1:14">
      <c r="A123" s="9"/>
      <c r="B123" s="5" t="s">
        <v>354</v>
      </c>
      <c r="C123" s="5"/>
      <c r="D123" s="9"/>
      <c r="E123" s="5"/>
      <c r="F123" s="7"/>
      <c r="G123" s="5" t="s">
        <v>220</v>
      </c>
      <c r="H123" s="8"/>
      <c r="I123" s="5"/>
      <c r="J123" s="5" t="s">
        <v>221</v>
      </c>
      <c r="K123" s="10"/>
      <c r="L123" s="5" t="s">
        <v>191</v>
      </c>
      <c r="M123" s="5"/>
      <c r="N123" s="5"/>
    </row>
    <row r="124" spans="1:14">
      <c r="A124" s="9"/>
      <c r="B124" s="5" t="s">
        <v>355</v>
      </c>
      <c r="C124" s="5"/>
      <c r="D124" s="9"/>
      <c r="E124" s="5"/>
      <c r="F124" s="7"/>
      <c r="G124" s="5" t="s">
        <v>234</v>
      </c>
      <c r="H124" s="8"/>
      <c r="I124" s="5"/>
      <c r="J124" s="5" t="s">
        <v>221</v>
      </c>
      <c r="K124" s="10"/>
      <c r="L124" s="5" t="s">
        <v>191</v>
      </c>
      <c r="M124" s="5"/>
      <c r="N124" s="5"/>
    </row>
    <row r="125" spans="1:14">
      <c r="A125" s="9"/>
      <c r="B125" s="5" t="s">
        <v>356</v>
      </c>
      <c r="C125" s="5"/>
      <c r="D125" s="9"/>
      <c r="E125" s="5"/>
      <c r="F125" s="7"/>
      <c r="G125" s="5" t="s">
        <v>224</v>
      </c>
      <c r="H125" s="8"/>
      <c r="I125" s="5"/>
      <c r="J125" s="5" t="s">
        <v>221</v>
      </c>
      <c r="K125" s="10"/>
      <c r="L125" s="5" t="s">
        <v>196</v>
      </c>
      <c r="M125" s="5"/>
      <c r="N125" s="5"/>
    </row>
    <row r="126" spans="1:14">
      <c r="A126" s="9"/>
      <c r="B126" s="5" t="s">
        <v>357</v>
      </c>
      <c r="C126" s="5"/>
      <c r="D126" s="9"/>
      <c r="E126" s="5"/>
      <c r="F126" s="7"/>
      <c r="G126" s="5" t="s">
        <v>234</v>
      </c>
      <c r="H126" s="8"/>
      <c r="I126" s="5"/>
      <c r="J126" s="5" t="s">
        <v>221</v>
      </c>
      <c r="K126" s="10"/>
      <c r="L126" s="5" t="s">
        <v>191</v>
      </c>
      <c r="M126" s="5"/>
      <c r="N126" s="5"/>
    </row>
    <row r="127" spans="1:14">
      <c r="A127" s="9"/>
      <c r="B127" s="5" t="s">
        <v>358</v>
      </c>
      <c r="C127" s="5"/>
      <c r="D127" s="9"/>
      <c r="E127" s="5"/>
      <c r="F127" s="7"/>
      <c r="G127" s="5" t="s">
        <v>232</v>
      </c>
      <c r="H127" s="8"/>
      <c r="I127" s="5"/>
      <c r="J127" s="5" t="s">
        <v>221</v>
      </c>
      <c r="K127" s="10"/>
      <c r="L127" s="5" t="s">
        <v>191</v>
      </c>
      <c r="M127" s="5"/>
      <c r="N127" s="5"/>
    </row>
    <row r="128" spans="1:14">
      <c r="A128" s="9"/>
      <c r="B128" s="5" t="s">
        <v>359</v>
      </c>
      <c r="C128" s="5"/>
      <c r="D128" s="9"/>
      <c r="E128" s="5"/>
      <c r="F128" s="7"/>
      <c r="G128" s="5" t="s">
        <v>234</v>
      </c>
      <c r="H128" s="8"/>
      <c r="I128" s="5"/>
      <c r="J128" s="5" t="s">
        <v>221</v>
      </c>
      <c r="K128" s="10"/>
      <c r="L128" s="5" t="s">
        <v>191</v>
      </c>
      <c r="M128" s="5"/>
      <c r="N128" s="5"/>
    </row>
    <row r="129" spans="1:14">
      <c r="A129" s="9"/>
      <c r="B129" s="5" t="s">
        <v>360</v>
      </c>
      <c r="C129" s="5"/>
      <c r="D129" s="9"/>
      <c r="E129" s="5"/>
      <c r="F129" s="7"/>
      <c r="G129" s="5" t="s">
        <v>234</v>
      </c>
      <c r="H129" s="8"/>
      <c r="I129" s="5"/>
      <c r="J129" s="5">
        <v>40</v>
      </c>
      <c r="K129" s="10"/>
      <c r="L129" s="5" t="s">
        <v>191</v>
      </c>
      <c r="M129" s="5"/>
      <c r="N129" s="5"/>
    </row>
    <row r="130" spans="1:14">
      <c r="A130" s="9"/>
      <c r="B130" s="5" t="s">
        <v>361</v>
      </c>
      <c r="C130" s="5"/>
      <c r="D130" s="9"/>
      <c r="E130" s="5"/>
      <c r="F130" s="7"/>
      <c r="G130" s="5" t="s">
        <v>234</v>
      </c>
      <c r="H130" s="8"/>
      <c r="I130" s="5"/>
      <c r="J130" s="5" t="s">
        <v>221</v>
      </c>
      <c r="K130" s="10"/>
      <c r="L130" s="5" t="s">
        <v>191</v>
      </c>
      <c r="M130" s="5"/>
      <c r="N130" s="5"/>
    </row>
    <row r="131" spans="1:14">
      <c r="A131" s="9"/>
      <c r="B131" s="5" t="s">
        <v>362</v>
      </c>
      <c r="C131" s="5"/>
      <c r="D131" s="9"/>
      <c r="E131" s="5"/>
      <c r="F131" s="7"/>
      <c r="G131" s="5" t="s">
        <v>224</v>
      </c>
      <c r="H131" s="8"/>
      <c r="I131" s="5"/>
      <c r="J131" s="5">
        <v>40</v>
      </c>
      <c r="K131" s="10"/>
      <c r="L131" s="5" t="s">
        <v>191</v>
      </c>
      <c r="M131" s="5"/>
      <c r="N131" s="5"/>
    </row>
    <row r="132" spans="1:14">
      <c r="A132" s="9"/>
      <c r="B132" s="5" t="s">
        <v>363</v>
      </c>
      <c r="C132" s="5"/>
      <c r="D132" s="9"/>
      <c r="E132" s="5"/>
      <c r="F132" s="7"/>
      <c r="G132" s="5" t="s">
        <v>226</v>
      </c>
      <c r="H132" s="8"/>
      <c r="I132" s="5"/>
      <c r="J132" s="5">
        <v>20</v>
      </c>
      <c r="K132" s="10"/>
      <c r="L132" s="5" t="s">
        <v>196</v>
      </c>
      <c r="M132" s="5"/>
      <c r="N132" s="5"/>
    </row>
    <row r="133" spans="1:14">
      <c r="A133" s="9"/>
      <c r="B133" s="5" t="s">
        <v>364</v>
      </c>
      <c r="C133" s="5"/>
      <c r="D133" s="9"/>
      <c r="E133" s="5"/>
      <c r="F133" s="7"/>
      <c r="G133" s="5" t="s">
        <v>232</v>
      </c>
      <c r="H133" s="8"/>
      <c r="I133" s="5"/>
      <c r="J133" s="5" t="s">
        <v>221</v>
      </c>
      <c r="K133" s="10"/>
      <c r="L133" s="5" t="s">
        <v>191</v>
      </c>
      <c r="M133" s="5"/>
      <c r="N133" s="5"/>
    </row>
    <row r="134" spans="1:14">
      <c r="A134" s="9"/>
      <c r="B134" s="5" t="s">
        <v>365</v>
      </c>
      <c r="C134" s="5"/>
      <c r="D134" s="9"/>
      <c r="E134" s="5"/>
      <c r="F134" s="7"/>
      <c r="G134" s="5" t="s">
        <v>258</v>
      </c>
      <c r="H134" s="8"/>
      <c r="I134" s="5"/>
      <c r="J134" s="5" t="s">
        <v>221</v>
      </c>
      <c r="K134" s="10"/>
      <c r="L134" s="5" t="s">
        <v>196</v>
      </c>
      <c r="M134" s="5"/>
      <c r="N134" s="5"/>
    </row>
    <row r="135" spans="1:14">
      <c r="A135" s="9"/>
      <c r="B135" s="5" t="s">
        <v>366</v>
      </c>
      <c r="C135" s="5"/>
      <c r="D135" s="9"/>
      <c r="E135" s="5"/>
      <c r="F135" s="7"/>
      <c r="G135" s="5" t="s">
        <v>258</v>
      </c>
      <c r="H135" s="8"/>
      <c r="I135" s="5"/>
      <c r="J135" s="5" t="s">
        <v>221</v>
      </c>
      <c r="K135" s="10"/>
      <c r="L135" s="5" t="s">
        <v>196</v>
      </c>
      <c r="M135" s="5"/>
      <c r="N135" s="5"/>
    </row>
    <row r="136" spans="1:14">
      <c r="A136" s="9"/>
      <c r="B136" s="5" t="s">
        <v>367</v>
      </c>
      <c r="C136" s="5"/>
      <c r="D136" s="9"/>
      <c r="E136" s="5"/>
      <c r="F136" s="7"/>
      <c r="G136" s="5" t="s">
        <v>226</v>
      </c>
      <c r="H136" s="8"/>
      <c r="I136" s="5"/>
      <c r="J136" s="5">
        <v>20</v>
      </c>
      <c r="K136" s="10"/>
      <c r="L136" s="5" t="s">
        <v>228</v>
      </c>
      <c r="M136" s="5"/>
      <c r="N136" s="5"/>
    </row>
    <row r="137" spans="1:14">
      <c r="A137" s="9"/>
      <c r="B137" s="5" t="s">
        <v>368</v>
      </c>
      <c r="C137" s="5"/>
      <c r="D137" s="9"/>
      <c r="E137" s="5"/>
      <c r="F137" s="7"/>
      <c r="G137" s="5" t="s">
        <v>224</v>
      </c>
      <c r="H137" s="8"/>
      <c r="I137" s="5"/>
      <c r="J137" s="5" t="s">
        <v>221</v>
      </c>
      <c r="K137" s="10"/>
      <c r="L137" s="5" t="s">
        <v>191</v>
      </c>
      <c r="M137" s="5"/>
      <c r="N137" s="5"/>
    </row>
    <row r="138" spans="1:14">
      <c r="A138" s="9"/>
      <c r="B138" s="5" t="s">
        <v>369</v>
      </c>
      <c r="C138" s="5"/>
      <c r="D138" s="9"/>
      <c r="E138" s="5"/>
      <c r="F138" s="7"/>
      <c r="G138" s="5" t="s">
        <v>226</v>
      </c>
      <c r="H138" s="8"/>
      <c r="I138" s="5"/>
      <c r="J138" s="5">
        <v>20</v>
      </c>
      <c r="K138" s="10"/>
      <c r="L138" s="5" t="s">
        <v>196</v>
      </c>
      <c r="M138" s="5"/>
      <c r="N138" s="5"/>
    </row>
    <row r="139" spans="1:14">
      <c r="A139" s="9"/>
      <c r="B139" s="5" t="s">
        <v>370</v>
      </c>
      <c r="C139" s="5"/>
      <c r="D139" s="9"/>
      <c r="E139" s="5"/>
      <c r="F139" s="7"/>
      <c r="G139" s="5" t="s">
        <v>232</v>
      </c>
      <c r="H139" s="8"/>
      <c r="I139" s="5"/>
      <c r="J139" s="5" t="s">
        <v>221</v>
      </c>
      <c r="K139" s="10"/>
      <c r="L139" s="5" t="s">
        <v>191</v>
      </c>
      <c r="M139" s="5"/>
      <c r="N139" s="5"/>
    </row>
    <row r="140" spans="1:14">
      <c r="A140" s="9"/>
      <c r="B140" s="5" t="s">
        <v>371</v>
      </c>
      <c r="C140" s="5"/>
      <c r="D140" s="9"/>
      <c r="E140" s="5"/>
      <c r="F140" s="7"/>
      <c r="G140" s="5" t="s">
        <v>232</v>
      </c>
      <c r="H140" s="8"/>
      <c r="I140" s="5"/>
      <c r="J140" s="5" t="s">
        <v>221</v>
      </c>
      <c r="K140" s="10"/>
      <c r="L140" s="5" t="s">
        <v>191</v>
      </c>
      <c r="M140" s="5"/>
      <c r="N140" s="5"/>
    </row>
    <row r="141" spans="1:14">
      <c r="A141" s="9"/>
      <c r="B141" s="5" t="s">
        <v>372</v>
      </c>
      <c r="C141" s="5"/>
      <c r="D141" s="9"/>
      <c r="E141" s="5"/>
      <c r="F141" s="7"/>
      <c r="G141" s="5" t="s">
        <v>226</v>
      </c>
      <c r="H141" s="8"/>
      <c r="I141" s="5"/>
      <c r="J141" s="5">
        <v>20</v>
      </c>
      <c r="K141" s="10"/>
      <c r="L141" s="5" t="s">
        <v>196</v>
      </c>
      <c r="M141" s="5"/>
      <c r="N141" s="5"/>
    </row>
    <row r="142" spans="1:14">
      <c r="A142" s="9"/>
      <c r="B142" s="5" t="s">
        <v>373</v>
      </c>
      <c r="C142" s="5"/>
      <c r="D142" s="9"/>
      <c r="E142" s="5"/>
      <c r="F142" s="7"/>
      <c r="G142" s="5" t="s">
        <v>226</v>
      </c>
      <c r="H142" s="8"/>
      <c r="I142" s="5"/>
      <c r="J142" s="5">
        <v>20</v>
      </c>
      <c r="K142" s="10"/>
      <c r="L142" s="5" t="s">
        <v>196</v>
      </c>
      <c r="M142" s="5"/>
      <c r="N142" s="5"/>
    </row>
    <row r="143" spans="1:14">
      <c r="A143" s="9"/>
      <c r="B143" s="5" t="s">
        <v>374</v>
      </c>
      <c r="C143" s="5"/>
      <c r="D143" s="9"/>
      <c r="E143" s="5"/>
      <c r="F143" s="7"/>
      <c r="G143" s="5" t="s">
        <v>226</v>
      </c>
      <c r="H143" s="8"/>
      <c r="I143" s="5"/>
      <c r="J143" s="5">
        <v>40</v>
      </c>
      <c r="K143" s="10"/>
      <c r="L143" s="5" t="s">
        <v>196</v>
      </c>
      <c r="M143" s="5"/>
      <c r="N143" s="5"/>
    </row>
    <row r="144" spans="1:14">
      <c r="A144" s="9"/>
      <c r="B144" s="5" t="s">
        <v>375</v>
      </c>
      <c r="C144" s="5"/>
      <c r="D144" s="9"/>
      <c r="E144" s="5"/>
      <c r="F144" s="7"/>
      <c r="G144" s="5" t="s">
        <v>226</v>
      </c>
      <c r="H144" s="8"/>
      <c r="I144" s="5"/>
      <c r="J144" s="5">
        <v>40</v>
      </c>
      <c r="K144" s="10"/>
      <c r="L144" s="5" t="s">
        <v>196</v>
      </c>
      <c r="M144" s="5"/>
      <c r="N144" s="5"/>
    </row>
    <row r="145" spans="1:14">
      <c r="A145" s="9"/>
      <c r="B145" s="5" t="s">
        <v>376</v>
      </c>
      <c r="C145" s="5"/>
      <c r="D145" s="9"/>
      <c r="E145" s="5"/>
      <c r="F145" s="7"/>
      <c r="G145" s="5" t="s">
        <v>224</v>
      </c>
      <c r="H145" s="8"/>
      <c r="I145" s="5"/>
      <c r="J145" s="5">
        <v>20</v>
      </c>
      <c r="K145" s="10"/>
      <c r="L145" s="5" t="s">
        <v>191</v>
      </c>
      <c r="M145" s="5"/>
      <c r="N145" s="5"/>
    </row>
    <row r="146" spans="1:14">
      <c r="A146" s="9"/>
      <c r="B146" s="5" t="s">
        <v>377</v>
      </c>
      <c r="C146" s="5"/>
      <c r="D146" s="9"/>
      <c r="E146" s="5"/>
      <c r="F146" s="7"/>
      <c r="G146" s="5" t="s">
        <v>224</v>
      </c>
      <c r="H146" s="8"/>
      <c r="I146" s="5"/>
      <c r="J146" s="5" t="s">
        <v>221</v>
      </c>
      <c r="K146" s="10"/>
      <c r="L146" s="5" t="s">
        <v>191</v>
      </c>
      <c r="M146" s="5"/>
      <c r="N146" s="5"/>
    </row>
    <row r="147" spans="1:14">
      <c r="A147" s="9"/>
      <c r="B147" s="5" t="s">
        <v>378</v>
      </c>
      <c r="C147" s="5"/>
      <c r="D147" s="9"/>
      <c r="E147" s="5"/>
      <c r="F147" s="7"/>
      <c r="G147" s="5" t="s">
        <v>220</v>
      </c>
      <c r="H147" s="8"/>
      <c r="I147" s="5"/>
      <c r="J147" s="5" t="s">
        <v>221</v>
      </c>
      <c r="K147" s="10"/>
      <c r="L147" s="5" t="s">
        <v>191</v>
      </c>
      <c r="M147" s="5"/>
      <c r="N147" s="5"/>
    </row>
    <row r="148" spans="1:14">
      <c r="A148" s="9"/>
      <c r="B148" s="5" t="s">
        <v>379</v>
      </c>
      <c r="C148" s="5"/>
      <c r="D148" s="9"/>
      <c r="E148" s="5"/>
      <c r="F148" s="7"/>
      <c r="G148" s="5" t="s">
        <v>220</v>
      </c>
      <c r="H148" s="8"/>
      <c r="I148" s="5"/>
      <c r="J148" s="5" t="s">
        <v>221</v>
      </c>
      <c r="K148" s="10"/>
      <c r="L148" s="5" t="s">
        <v>191</v>
      </c>
      <c r="M148" s="5"/>
      <c r="N148" s="5"/>
    </row>
    <row r="149" spans="1:14">
      <c r="A149" s="9"/>
      <c r="B149" s="5" t="s">
        <v>380</v>
      </c>
      <c r="C149" s="5"/>
      <c r="D149" s="9"/>
      <c r="E149" s="5"/>
      <c r="F149" s="7"/>
      <c r="G149" s="5" t="s">
        <v>220</v>
      </c>
      <c r="H149" s="8"/>
      <c r="I149" s="5"/>
      <c r="J149" s="5" t="s">
        <v>221</v>
      </c>
      <c r="K149" s="10"/>
      <c r="L149" s="5" t="s">
        <v>191</v>
      </c>
      <c r="M149" s="5"/>
      <c r="N149" s="5"/>
    </row>
    <row r="150" spans="1:14">
      <c r="A150" s="9"/>
      <c r="B150" s="5" t="s">
        <v>381</v>
      </c>
      <c r="C150" s="5"/>
      <c r="D150" s="9"/>
      <c r="E150" s="5"/>
      <c r="F150" s="7"/>
      <c r="G150" s="5" t="s">
        <v>224</v>
      </c>
      <c r="H150" s="8"/>
      <c r="I150" s="5"/>
      <c r="J150" s="5" t="s">
        <v>221</v>
      </c>
      <c r="K150" s="10"/>
      <c r="L150" s="5" t="s">
        <v>191</v>
      </c>
      <c r="M150" s="5"/>
      <c r="N150" s="5"/>
    </row>
    <row r="151" spans="1:14">
      <c r="A151" s="9"/>
      <c r="B151" s="5" t="s">
        <v>382</v>
      </c>
      <c r="C151" s="5"/>
      <c r="D151" s="9"/>
      <c r="E151" s="5"/>
      <c r="F151" s="7"/>
      <c r="G151" s="5" t="s">
        <v>224</v>
      </c>
      <c r="H151" s="8"/>
      <c r="I151" s="5"/>
      <c r="J151" s="5" t="s">
        <v>221</v>
      </c>
      <c r="K151" s="10"/>
      <c r="L151" s="5" t="s">
        <v>191</v>
      </c>
      <c r="M151" s="5"/>
      <c r="N151" s="5"/>
    </row>
    <row r="152" spans="1:14">
      <c r="A152" s="9"/>
      <c r="B152" s="5" t="s">
        <v>383</v>
      </c>
      <c r="C152" s="5"/>
      <c r="D152" s="9"/>
      <c r="E152" s="5"/>
      <c r="F152" s="7"/>
      <c r="G152" s="5" t="s">
        <v>226</v>
      </c>
      <c r="H152" s="8"/>
      <c r="I152" s="5"/>
      <c r="J152" s="5">
        <v>20</v>
      </c>
      <c r="K152" s="10"/>
      <c r="L152" s="5" t="s">
        <v>228</v>
      </c>
      <c r="M152" s="5"/>
      <c r="N152" s="5"/>
    </row>
    <row r="153" spans="1:14">
      <c r="A153" s="9"/>
      <c r="B153" s="5" t="s">
        <v>384</v>
      </c>
      <c r="C153" s="5"/>
      <c r="D153" s="9"/>
      <c r="E153" s="5"/>
      <c r="F153" s="7"/>
      <c r="G153" s="5" t="s">
        <v>226</v>
      </c>
      <c r="H153" s="8"/>
      <c r="I153" s="5"/>
      <c r="J153" s="5">
        <v>20</v>
      </c>
      <c r="K153" s="10"/>
      <c r="L153" s="5" t="s">
        <v>196</v>
      </c>
      <c r="M153" s="5"/>
      <c r="N153" s="5"/>
    </row>
    <row r="154" spans="1:14">
      <c r="A154" s="9"/>
      <c r="B154" s="5" t="s">
        <v>385</v>
      </c>
      <c r="C154" s="5"/>
      <c r="D154" s="9"/>
      <c r="E154" s="5"/>
      <c r="F154" s="7"/>
      <c r="G154" s="5" t="s">
        <v>224</v>
      </c>
      <c r="H154" s="8"/>
      <c r="I154" s="5"/>
      <c r="J154" s="5" t="s">
        <v>221</v>
      </c>
      <c r="K154" s="10"/>
      <c r="L154" s="5" t="s">
        <v>191</v>
      </c>
      <c r="M154" s="5"/>
      <c r="N154" s="5"/>
    </row>
    <row r="155" spans="1:14">
      <c r="A155" s="9"/>
      <c r="B155" s="5" t="s">
        <v>386</v>
      </c>
      <c r="C155" s="5"/>
      <c r="D155" s="9"/>
      <c r="E155" s="5"/>
      <c r="F155" s="7"/>
      <c r="G155" s="5" t="s">
        <v>265</v>
      </c>
      <c r="H155" s="8"/>
      <c r="I155" s="5"/>
      <c r="J155" s="5">
        <v>20</v>
      </c>
      <c r="K155" s="10"/>
      <c r="L155" s="5" t="s">
        <v>196</v>
      </c>
      <c r="M155" s="5"/>
      <c r="N155" s="5"/>
    </row>
    <row r="156" spans="1:14">
      <c r="A156" s="9"/>
      <c r="B156" s="5" t="s">
        <v>387</v>
      </c>
      <c r="C156" s="5"/>
      <c r="D156" s="9"/>
      <c r="E156" s="5"/>
      <c r="F156" s="7"/>
      <c r="G156" s="5" t="s">
        <v>232</v>
      </c>
      <c r="H156" s="8"/>
      <c r="I156" s="5"/>
      <c r="J156" s="5" t="s">
        <v>221</v>
      </c>
      <c r="K156" s="10"/>
      <c r="L156" s="5" t="s">
        <v>191</v>
      </c>
      <c r="M156" s="5"/>
      <c r="N156" s="5"/>
    </row>
    <row r="157" spans="1:14">
      <c r="A157" s="9"/>
      <c r="B157" s="5" t="s">
        <v>388</v>
      </c>
      <c r="C157" s="5"/>
      <c r="D157" s="9"/>
      <c r="E157" s="5"/>
      <c r="F157" s="7"/>
      <c r="G157" s="5" t="s">
        <v>224</v>
      </c>
      <c r="H157" s="8"/>
      <c r="I157" s="5"/>
      <c r="J157" s="5" t="s">
        <v>221</v>
      </c>
      <c r="K157" s="10"/>
      <c r="L157" s="5" t="s">
        <v>191</v>
      </c>
      <c r="M157" s="5"/>
      <c r="N157" s="5"/>
    </row>
    <row r="158" spans="1:14">
      <c r="A158" s="9"/>
      <c r="B158" s="5" t="s">
        <v>389</v>
      </c>
      <c r="C158" s="5"/>
      <c r="D158" s="9"/>
      <c r="E158" s="5"/>
      <c r="F158" s="7"/>
      <c r="G158" s="5" t="s">
        <v>220</v>
      </c>
      <c r="H158" s="8"/>
      <c r="I158" s="5"/>
      <c r="J158" s="5" t="s">
        <v>221</v>
      </c>
      <c r="K158" s="10"/>
      <c r="L158" s="5" t="s">
        <v>191</v>
      </c>
      <c r="M158" s="5"/>
      <c r="N158" s="5"/>
    </row>
    <row r="159" spans="1:14">
      <c r="A159" s="9"/>
      <c r="B159" s="5" t="s">
        <v>390</v>
      </c>
      <c r="C159" s="5"/>
      <c r="D159" s="9"/>
      <c r="E159" s="5"/>
      <c r="F159" s="7"/>
      <c r="G159" s="5" t="s">
        <v>226</v>
      </c>
      <c r="H159" s="8"/>
      <c r="I159" s="5"/>
      <c r="J159" s="5">
        <v>40</v>
      </c>
      <c r="K159" s="10"/>
      <c r="L159" s="5" t="s">
        <v>196</v>
      </c>
      <c r="M159" s="5"/>
      <c r="N159" s="5"/>
    </row>
    <row r="160" spans="1:14">
      <c r="A160" s="9"/>
      <c r="B160" s="5" t="s">
        <v>391</v>
      </c>
      <c r="C160" s="5"/>
      <c r="D160" s="9"/>
      <c r="E160" s="5"/>
      <c r="F160" s="7"/>
      <c r="G160" s="5" t="s">
        <v>224</v>
      </c>
      <c r="H160" s="8"/>
      <c r="I160" s="5"/>
      <c r="J160" s="5">
        <v>20</v>
      </c>
      <c r="K160" s="10"/>
      <c r="L160" s="5" t="s">
        <v>191</v>
      </c>
      <c r="M160" s="5"/>
      <c r="N160" s="5"/>
    </row>
    <row r="161" spans="1:14">
      <c r="A161" s="9"/>
      <c r="B161" s="5" t="s">
        <v>392</v>
      </c>
      <c r="C161" s="5"/>
      <c r="D161" s="9"/>
      <c r="E161" s="5"/>
      <c r="F161" s="7"/>
      <c r="G161" s="5" t="s">
        <v>220</v>
      </c>
      <c r="H161" s="8"/>
      <c r="I161" s="5"/>
      <c r="J161" s="5" t="s">
        <v>221</v>
      </c>
      <c r="K161" s="10"/>
      <c r="L161" s="5" t="s">
        <v>191</v>
      </c>
      <c r="M161" s="5"/>
      <c r="N161" s="5"/>
    </row>
    <row r="162" spans="1:14">
      <c r="A162" s="9"/>
      <c r="B162" s="5" t="s">
        <v>393</v>
      </c>
      <c r="C162" s="5"/>
      <c r="D162" s="9"/>
      <c r="E162" s="5"/>
      <c r="F162" s="7"/>
      <c r="G162" s="5" t="s">
        <v>220</v>
      </c>
      <c r="H162" s="8"/>
      <c r="I162" s="5"/>
      <c r="J162" s="5" t="s">
        <v>221</v>
      </c>
      <c r="K162" s="10"/>
      <c r="L162" s="5" t="s">
        <v>191</v>
      </c>
      <c r="M162" s="5"/>
      <c r="N162" s="5"/>
    </row>
    <row r="163" spans="1:14">
      <c r="A163" s="9"/>
      <c r="B163" s="5" t="s">
        <v>394</v>
      </c>
      <c r="C163" s="5"/>
      <c r="D163" s="9"/>
      <c r="E163" s="5"/>
      <c r="F163" s="7"/>
      <c r="G163" s="5" t="s">
        <v>224</v>
      </c>
      <c r="H163" s="8"/>
      <c r="I163" s="5"/>
      <c r="J163" s="5" t="s">
        <v>221</v>
      </c>
      <c r="K163" s="10"/>
      <c r="L163" s="5" t="s">
        <v>191</v>
      </c>
      <c r="M163" s="5"/>
      <c r="N163" s="5"/>
    </row>
    <row r="164" spans="1:14">
      <c r="A164" s="9"/>
      <c r="B164" s="5" t="s">
        <v>395</v>
      </c>
      <c r="C164" s="5"/>
      <c r="D164" s="9"/>
      <c r="E164" s="5"/>
      <c r="F164" s="7"/>
      <c r="G164" s="5" t="s">
        <v>220</v>
      </c>
      <c r="H164" s="8"/>
      <c r="I164" s="5"/>
      <c r="J164" s="5" t="s">
        <v>221</v>
      </c>
      <c r="K164" s="10"/>
      <c r="L164" s="5" t="s">
        <v>191</v>
      </c>
      <c r="M164" s="5"/>
      <c r="N164" s="5"/>
    </row>
    <row r="165" spans="1:14">
      <c r="A165" s="9"/>
      <c r="B165" s="5" t="s">
        <v>396</v>
      </c>
      <c r="C165" s="5"/>
      <c r="D165" s="9"/>
      <c r="E165" s="5"/>
      <c r="F165" s="7"/>
      <c r="G165" s="5" t="s">
        <v>220</v>
      </c>
      <c r="H165" s="8"/>
      <c r="I165" s="5"/>
      <c r="J165" s="5" t="s">
        <v>221</v>
      </c>
      <c r="K165" s="10"/>
      <c r="L165" s="5" t="s">
        <v>191</v>
      </c>
      <c r="M165" s="5"/>
      <c r="N165" s="5"/>
    </row>
    <row r="166" spans="1:14">
      <c r="A166" s="9"/>
      <c r="B166" s="5" t="s">
        <v>397</v>
      </c>
      <c r="C166" s="5"/>
      <c r="D166" s="9"/>
      <c r="E166" s="5"/>
      <c r="F166" s="7"/>
      <c r="G166" s="5" t="s">
        <v>226</v>
      </c>
      <c r="H166" s="8"/>
      <c r="I166" s="5"/>
      <c r="J166" s="5">
        <v>40</v>
      </c>
      <c r="K166" s="10"/>
      <c r="L166" s="5" t="s">
        <v>262</v>
      </c>
      <c r="M166" s="5"/>
      <c r="N166" s="5"/>
    </row>
    <row r="167" spans="1:14">
      <c r="A167" s="9"/>
      <c r="B167" s="5" t="s">
        <v>398</v>
      </c>
      <c r="C167" s="5"/>
      <c r="D167" s="9"/>
      <c r="E167" s="5"/>
      <c r="F167" s="7"/>
      <c r="G167" s="5" t="s">
        <v>311</v>
      </c>
      <c r="H167" s="8"/>
      <c r="I167" s="5"/>
      <c r="J167" s="5" t="s">
        <v>221</v>
      </c>
      <c r="K167" s="10"/>
      <c r="L167" s="5" t="s">
        <v>228</v>
      </c>
      <c r="M167" s="5"/>
      <c r="N167" s="5"/>
    </row>
    <row r="168" spans="1:14">
      <c r="A168" s="9"/>
      <c r="B168" s="5" t="s">
        <v>399</v>
      </c>
      <c r="C168" s="5"/>
      <c r="D168" s="9"/>
      <c r="E168" s="5"/>
      <c r="F168" s="7"/>
      <c r="G168" s="5" t="s">
        <v>220</v>
      </c>
      <c r="H168" s="8"/>
      <c r="I168" s="5"/>
      <c r="J168" s="5" t="s">
        <v>221</v>
      </c>
      <c r="K168" s="10"/>
      <c r="L168" s="5" t="s">
        <v>191</v>
      </c>
      <c r="M168" s="5"/>
      <c r="N168" s="5"/>
    </row>
    <row r="169" spans="1:14">
      <c r="A169" s="9"/>
      <c r="B169" s="5" t="s">
        <v>400</v>
      </c>
      <c r="C169" s="5"/>
      <c r="D169" s="9"/>
      <c r="E169" s="5"/>
      <c r="F169" s="7"/>
      <c r="G169" s="5" t="s">
        <v>224</v>
      </c>
      <c r="H169" s="8"/>
      <c r="I169" s="5"/>
      <c r="J169" s="5" t="s">
        <v>221</v>
      </c>
      <c r="K169" s="10"/>
      <c r="L169" s="5" t="s">
        <v>191</v>
      </c>
      <c r="M169" s="5"/>
      <c r="N169" s="5"/>
    </row>
    <row r="170" spans="1:14">
      <c r="A170" s="9"/>
      <c r="B170" s="5" t="s">
        <v>401</v>
      </c>
      <c r="C170" s="5"/>
      <c r="D170" s="9"/>
      <c r="E170" s="5"/>
      <c r="F170" s="7"/>
      <c r="G170" s="5" t="s">
        <v>220</v>
      </c>
      <c r="H170" s="8"/>
      <c r="I170" s="5"/>
      <c r="J170" s="5" t="s">
        <v>221</v>
      </c>
      <c r="K170" s="10"/>
      <c r="L170" s="5" t="s">
        <v>191</v>
      </c>
      <c r="M170" s="5"/>
      <c r="N170" s="5"/>
    </row>
    <row r="171" spans="1:14">
      <c r="A171" s="9"/>
      <c r="B171" s="5" t="s">
        <v>402</v>
      </c>
      <c r="C171" s="5"/>
      <c r="D171" s="9"/>
      <c r="E171" s="5"/>
      <c r="F171" s="7"/>
      <c r="G171" s="5" t="s">
        <v>224</v>
      </c>
      <c r="H171" s="8"/>
      <c r="I171" s="5"/>
      <c r="J171" s="5" t="s">
        <v>221</v>
      </c>
      <c r="K171" s="10"/>
      <c r="L171" s="5" t="s">
        <v>191</v>
      </c>
      <c r="M171" s="5"/>
      <c r="N171" s="5"/>
    </row>
    <row r="172" spans="1:14">
      <c r="A172" s="9"/>
      <c r="B172" s="5" t="s">
        <v>403</v>
      </c>
      <c r="C172" s="5"/>
      <c r="D172" s="9"/>
      <c r="E172" s="5"/>
      <c r="F172" s="7"/>
      <c r="G172" s="5" t="s">
        <v>220</v>
      </c>
      <c r="H172" s="8"/>
      <c r="I172" s="5"/>
      <c r="J172" s="5" t="s">
        <v>221</v>
      </c>
      <c r="K172" s="10"/>
      <c r="L172" s="5" t="s">
        <v>191</v>
      </c>
      <c r="M172" s="5"/>
      <c r="N172" s="5"/>
    </row>
    <row r="173" spans="1:14">
      <c r="A173" s="9"/>
      <c r="B173" s="5" t="s">
        <v>404</v>
      </c>
      <c r="C173" s="5"/>
      <c r="D173" s="9"/>
      <c r="E173" s="5"/>
      <c r="F173" s="7"/>
      <c r="G173" s="5" t="s">
        <v>226</v>
      </c>
      <c r="H173" s="8"/>
      <c r="I173" s="5"/>
      <c r="J173" s="5">
        <v>20</v>
      </c>
      <c r="K173" s="10"/>
      <c r="L173" s="5" t="s">
        <v>196</v>
      </c>
      <c r="M173" s="5"/>
      <c r="N173" s="5"/>
    </row>
    <row r="174" spans="1:14">
      <c r="A174" s="9"/>
      <c r="B174" s="5" t="s">
        <v>405</v>
      </c>
      <c r="C174" s="5"/>
      <c r="D174" s="9"/>
      <c r="E174" s="5"/>
      <c r="F174" s="7"/>
      <c r="G174" s="5" t="s">
        <v>220</v>
      </c>
      <c r="H174" s="8"/>
      <c r="I174" s="5"/>
      <c r="J174" s="5" t="s">
        <v>221</v>
      </c>
      <c r="K174" s="10"/>
      <c r="L174" s="5" t="s">
        <v>191</v>
      </c>
      <c r="M174" s="5"/>
      <c r="N174" s="5"/>
    </row>
    <row r="175" spans="1:14">
      <c r="A175" s="9"/>
      <c r="B175" s="5" t="s">
        <v>406</v>
      </c>
      <c r="C175" s="5"/>
      <c r="D175" s="9"/>
      <c r="E175" s="5"/>
      <c r="F175" s="7"/>
      <c r="G175" s="5" t="s">
        <v>224</v>
      </c>
      <c r="H175" s="8"/>
      <c r="I175" s="5"/>
      <c r="J175" s="5" t="s">
        <v>221</v>
      </c>
      <c r="K175" s="10"/>
      <c r="L175" s="5" t="s">
        <v>191</v>
      </c>
      <c r="M175" s="5"/>
      <c r="N175" s="5"/>
    </row>
    <row r="176" spans="1:14">
      <c r="A176" s="9"/>
      <c r="B176" s="5" t="s">
        <v>407</v>
      </c>
      <c r="C176" s="5"/>
      <c r="D176" s="9"/>
      <c r="E176" s="5"/>
      <c r="F176" s="7"/>
      <c r="G176" s="5" t="s">
        <v>224</v>
      </c>
      <c r="H176" s="8"/>
      <c r="I176" s="5"/>
      <c r="J176" s="5" t="s">
        <v>221</v>
      </c>
      <c r="K176" s="10"/>
      <c r="L176" s="5" t="s">
        <v>191</v>
      </c>
      <c r="M176" s="5"/>
      <c r="N176" s="5"/>
    </row>
    <row r="177" spans="1:14">
      <c r="A177" s="9"/>
      <c r="B177" s="5" t="s">
        <v>408</v>
      </c>
      <c r="C177" s="5"/>
      <c r="D177" s="9"/>
      <c r="E177" s="5"/>
      <c r="F177" s="7"/>
      <c r="G177" s="5" t="s">
        <v>234</v>
      </c>
      <c r="H177" s="8"/>
      <c r="I177" s="5"/>
      <c r="J177" s="5" t="s">
        <v>221</v>
      </c>
      <c r="K177" s="10"/>
      <c r="L177" s="5" t="s">
        <v>191</v>
      </c>
      <c r="M177" s="5"/>
      <c r="N177" s="5"/>
    </row>
    <row r="178" spans="1:14">
      <c r="A178" s="9"/>
      <c r="B178" s="5" t="s">
        <v>409</v>
      </c>
      <c r="C178" s="5"/>
      <c r="D178" s="9"/>
      <c r="E178" s="5"/>
      <c r="F178" s="7"/>
      <c r="G178" s="5" t="s">
        <v>224</v>
      </c>
      <c r="H178" s="8"/>
      <c r="I178" s="5"/>
      <c r="J178" s="5" t="s">
        <v>221</v>
      </c>
      <c r="K178" s="10"/>
      <c r="L178" s="5" t="s">
        <v>191</v>
      </c>
      <c r="M178" s="5"/>
      <c r="N178" s="5"/>
    </row>
    <row r="179" spans="1:14">
      <c r="A179" s="9"/>
      <c r="B179" s="5" t="s">
        <v>410</v>
      </c>
      <c r="C179" s="5"/>
      <c r="D179" s="9"/>
      <c r="E179" s="5"/>
      <c r="F179" s="7"/>
      <c r="G179" s="5" t="s">
        <v>234</v>
      </c>
      <c r="H179" s="8"/>
      <c r="I179" s="5"/>
      <c r="J179" s="5" t="s">
        <v>221</v>
      </c>
      <c r="K179" s="10"/>
      <c r="L179" s="5" t="s">
        <v>191</v>
      </c>
      <c r="M179" s="5"/>
      <c r="N179" s="5"/>
    </row>
    <row r="180" spans="1:14">
      <c r="A180" s="9"/>
      <c r="B180" s="5" t="s">
        <v>411</v>
      </c>
      <c r="C180" s="5"/>
      <c r="D180" s="9"/>
      <c r="E180" s="5"/>
      <c r="F180" s="7"/>
      <c r="G180" s="5" t="s">
        <v>234</v>
      </c>
      <c r="H180" s="8"/>
      <c r="I180" s="5"/>
      <c r="J180" s="5" t="s">
        <v>221</v>
      </c>
      <c r="K180" s="10"/>
      <c r="L180" s="5" t="s">
        <v>191</v>
      </c>
      <c r="M180" s="5"/>
      <c r="N180" s="5"/>
    </row>
    <row r="181" spans="1:14">
      <c r="A181" s="9"/>
      <c r="B181" s="5" t="s">
        <v>412</v>
      </c>
      <c r="C181" s="5"/>
      <c r="D181" s="9"/>
      <c r="E181" s="5"/>
      <c r="F181" s="7"/>
      <c r="G181" s="5" t="s">
        <v>224</v>
      </c>
      <c r="H181" s="8"/>
      <c r="I181" s="5"/>
      <c r="J181" s="5" t="s">
        <v>221</v>
      </c>
      <c r="K181" s="10"/>
      <c r="L181" s="5" t="s">
        <v>191</v>
      </c>
      <c r="M181" s="5"/>
      <c r="N181" s="5"/>
    </row>
    <row r="182" spans="1:14">
      <c r="A182" s="9"/>
      <c r="B182" s="5" t="s">
        <v>413</v>
      </c>
      <c r="C182" s="5"/>
      <c r="D182" s="9"/>
      <c r="E182" s="5"/>
      <c r="F182" s="7"/>
      <c r="G182" s="5" t="s">
        <v>220</v>
      </c>
      <c r="H182" s="8"/>
      <c r="I182" s="5"/>
      <c r="J182" s="5" t="s">
        <v>221</v>
      </c>
      <c r="K182" s="10"/>
      <c r="L182" s="5" t="s">
        <v>191</v>
      </c>
      <c r="M182" s="5"/>
      <c r="N182" s="5"/>
    </row>
    <row r="183" spans="1:14">
      <c r="A183" s="9"/>
      <c r="B183" s="5" t="s">
        <v>414</v>
      </c>
      <c r="C183" s="5"/>
      <c r="D183" s="9"/>
      <c r="E183" s="5"/>
      <c r="F183" s="7"/>
      <c r="G183" s="5" t="s">
        <v>234</v>
      </c>
      <c r="H183" s="8"/>
      <c r="I183" s="5"/>
      <c r="J183" s="5" t="s">
        <v>221</v>
      </c>
      <c r="K183" s="10"/>
      <c r="L183" s="5" t="s">
        <v>191</v>
      </c>
      <c r="M183" s="5"/>
      <c r="N183" s="5"/>
    </row>
    <row r="184" spans="1:14">
      <c r="A184" s="9"/>
      <c r="B184" s="5" t="s">
        <v>415</v>
      </c>
      <c r="C184" s="5"/>
      <c r="D184" s="9"/>
      <c r="E184" s="5"/>
      <c r="F184" s="7"/>
      <c r="G184" s="5" t="s">
        <v>232</v>
      </c>
      <c r="H184" s="8"/>
      <c r="I184" s="5"/>
      <c r="J184" s="5" t="s">
        <v>221</v>
      </c>
      <c r="K184" s="10"/>
      <c r="L184" s="5" t="s">
        <v>191</v>
      </c>
      <c r="M184" s="5"/>
      <c r="N184" s="5"/>
    </row>
    <row r="185" spans="1:14">
      <c r="A185" s="9"/>
      <c r="B185" s="5" t="s">
        <v>416</v>
      </c>
      <c r="C185" s="5"/>
      <c r="D185" s="9"/>
      <c r="E185" s="5"/>
      <c r="F185" s="7"/>
      <c r="G185" s="5" t="s">
        <v>224</v>
      </c>
      <c r="H185" s="8"/>
      <c r="I185" s="5"/>
      <c r="J185" s="5" t="s">
        <v>221</v>
      </c>
      <c r="K185" s="10"/>
      <c r="L185" s="5" t="s">
        <v>191</v>
      </c>
      <c r="M185" s="5"/>
      <c r="N185" s="5"/>
    </row>
    <row r="186" spans="1:14">
      <c r="A186" s="9"/>
      <c r="B186" s="5" t="s">
        <v>417</v>
      </c>
      <c r="C186" s="5"/>
      <c r="D186" s="9"/>
      <c r="E186" s="5"/>
      <c r="F186" s="7"/>
      <c r="G186" s="5" t="s">
        <v>220</v>
      </c>
      <c r="H186" s="8"/>
      <c r="I186" s="5"/>
      <c r="J186" s="5" t="s">
        <v>221</v>
      </c>
      <c r="K186" s="10"/>
      <c r="L186" s="5" t="s">
        <v>191</v>
      </c>
      <c r="M186" s="5"/>
      <c r="N186" s="5"/>
    </row>
    <row r="187" spans="1:14">
      <c r="A187" s="9"/>
      <c r="B187" s="5" t="s">
        <v>418</v>
      </c>
      <c r="C187" s="5"/>
      <c r="D187" s="9"/>
      <c r="E187" s="5"/>
      <c r="F187" s="7"/>
      <c r="G187" s="5" t="s">
        <v>220</v>
      </c>
      <c r="H187" s="8"/>
      <c r="I187" s="5"/>
      <c r="J187" s="5" t="s">
        <v>221</v>
      </c>
      <c r="K187" s="10"/>
      <c r="L187" s="5" t="s">
        <v>191</v>
      </c>
      <c r="M187" s="5"/>
      <c r="N187" s="5"/>
    </row>
    <row r="188" spans="1:14">
      <c r="A188" s="9"/>
      <c r="B188" s="5" t="s">
        <v>419</v>
      </c>
      <c r="C188" s="5"/>
      <c r="D188" s="9"/>
      <c r="E188" s="5"/>
      <c r="F188" s="7"/>
      <c r="G188" s="5" t="s">
        <v>224</v>
      </c>
      <c r="H188" s="8"/>
      <c r="I188" s="5"/>
      <c r="J188" s="5" t="s">
        <v>221</v>
      </c>
      <c r="K188" s="10"/>
      <c r="L188" s="5" t="s">
        <v>191</v>
      </c>
      <c r="M188" s="5"/>
      <c r="N188" s="5"/>
    </row>
    <row r="189" spans="1:14">
      <c r="A189" s="9"/>
      <c r="B189" s="5" t="s">
        <v>420</v>
      </c>
      <c r="C189" s="5"/>
      <c r="D189" s="9"/>
      <c r="E189" s="5"/>
      <c r="F189" s="7"/>
      <c r="G189" s="5" t="s">
        <v>224</v>
      </c>
      <c r="H189" s="8"/>
      <c r="I189" s="5"/>
      <c r="J189" s="5">
        <v>40</v>
      </c>
      <c r="K189" s="10"/>
      <c r="L189" s="5" t="s">
        <v>196</v>
      </c>
      <c r="M189" s="5"/>
      <c r="N189" s="5"/>
    </row>
    <row r="190" spans="1:14">
      <c r="A190" s="9"/>
      <c r="B190" s="5" t="s">
        <v>421</v>
      </c>
      <c r="C190" s="5"/>
      <c r="D190" s="9"/>
      <c r="E190" s="5"/>
      <c r="F190" s="7"/>
      <c r="G190" s="5" t="s">
        <v>224</v>
      </c>
      <c r="H190" s="8"/>
      <c r="I190" s="5"/>
      <c r="J190" s="5" t="s">
        <v>221</v>
      </c>
      <c r="K190" s="10"/>
      <c r="L190" s="5" t="s">
        <v>191</v>
      </c>
      <c r="M190" s="5"/>
      <c r="N190" s="5"/>
    </row>
    <row r="191" spans="1:14">
      <c r="A191" s="9"/>
      <c r="B191" s="5" t="s">
        <v>422</v>
      </c>
      <c r="C191" s="5"/>
      <c r="D191" s="9"/>
      <c r="E191" s="5"/>
      <c r="F191" s="7"/>
      <c r="G191" s="5" t="s">
        <v>224</v>
      </c>
      <c r="H191" s="8"/>
      <c r="I191" s="5"/>
      <c r="J191" s="5" t="s">
        <v>221</v>
      </c>
      <c r="K191" s="10"/>
      <c r="L191" s="5" t="s">
        <v>196</v>
      </c>
      <c r="M191" s="5"/>
      <c r="N191" s="5"/>
    </row>
    <row r="192" spans="1:14">
      <c r="A192" s="9"/>
      <c r="B192" s="5" t="s">
        <v>423</v>
      </c>
      <c r="C192" s="5"/>
      <c r="D192" s="9"/>
      <c r="E192" s="5"/>
      <c r="F192" s="7"/>
      <c r="G192" s="5" t="s">
        <v>226</v>
      </c>
      <c r="H192" s="8"/>
      <c r="I192" s="5"/>
      <c r="J192" s="5">
        <v>20</v>
      </c>
      <c r="K192" s="10"/>
      <c r="L192" s="5" t="s">
        <v>196</v>
      </c>
      <c r="M192" s="5"/>
      <c r="N192" s="5"/>
    </row>
    <row r="193" spans="1:14">
      <c r="A193" s="9"/>
      <c r="B193" s="5" t="s">
        <v>424</v>
      </c>
      <c r="C193" s="5"/>
      <c r="D193" s="9"/>
      <c r="E193" s="5"/>
      <c r="F193" s="7"/>
      <c r="G193" s="5" t="s">
        <v>224</v>
      </c>
      <c r="H193" s="8"/>
      <c r="I193" s="5"/>
      <c r="J193" s="5" t="s">
        <v>221</v>
      </c>
      <c r="K193" s="10"/>
      <c r="L193" s="5" t="s">
        <v>191</v>
      </c>
      <c r="M193" s="5"/>
      <c r="N193" s="5"/>
    </row>
    <row r="194" spans="1:14">
      <c r="A194" s="9"/>
      <c r="B194" s="5" t="s">
        <v>425</v>
      </c>
      <c r="C194" s="5"/>
      <c r="D194" s="9"/>
      <c r="E194" s="5"/>
      <c r="F194" s="7"/>
      <c r="G194" s="5" t="s">
        <v>226</v>
      </c>
      <c r="H194" s="8"/>
      <c r="I194" s="5"/>
      <c r="J194" s="5">
        <v>40</v>
      </c>
      <c r="K194" s="10"/>
      <c r="L194" s="5" t="s">
        <v>196</v>
      </c>
      <c r="M194" s="5"/>
      <c r="N194" s="5"/>
    </row>
    <row r="195" spans="1:14">
      <c r="A195" s="9"/>
      <c r="B195" s="5" t="s">
        <v>426</v>
      </c>
      <c r="C195" s="5"/>
      <c r="D195" s="9"/>
      <c r="E195" s="5"/>
      <c r="F195" s="7"/>
      <c r="G195" s="5" t="s">
        <v>224</v>
      </c>
      <c r="H195" s="8"/>
      <c r="I195" s="5"/>
      <c r="J195" s="5" t="s">
        <v>221</v>
      </c>
      <c r="K195" s="10"/>
      <c r="L195" s="5" t="s">
        <v>191</v>
      </c>
      <c r="M195" s="5"/>
      <c r="N195" s="5"/>
    </row>
    <row r="196" spans="1:14">
      <c r="A196" s="9"/>
      <c r="B196" s="5" t="s">
        <v>427</v>
      </c>
      <c r="C196" s="5"/>
      <c r="D196" s="9"/>
      <c r="E196" s="5"/>
      <c r="F196" s="7"/>
      <c r="G196" s="5" t="s">
        <v>226</v>
      </c>
      <c r="H196" s="8"/>
      <c r="I196" s="5"/>
      <c r="J196" s="5">
        <v>40</v>
      </c>
      <c r="K196" s="10"/>
      <c r="L196" s="5" t="s">
        <v>196</v>
      </c>
      <c r="M196" s="5"/>
      <c r="N196" s="5"/>
    </row>
    <row r="197" spans="1:14">
      <c r="A197" s="9"/>
      <c r="B197" s="5" t="s">
        <v>428</v>
      </c>
      <c r="C197" s="5"/>
      <c r="D197" s="9"/>
      <c r="E197" s="5"/>
      <c r="F197" s="7"/>
      <c r="G197" s="5" t="s">
        <v>258</v>
      </c>
      <c r="H197" s="8"/>
      <c r="I197" s="5"/>
      <c r="J197" s="5" t="s">
        <v>221</v>
      </c>
      <c r="K197" s="10"/>
      <c r="L197" s="5" t="s">
        <v>196</v>
      </c>
      <c r="M197" s="5"/>
      <c r="N197" s="5"/>
    </row>
    <row r="198" spans="1:14">
      <c r="A198" s="9"/>
      <c r="B198" s="5" t="s">
        <v>429</v>
      </c>
      <c r="C198" s="5"/>
      <c r="D198" s="9"/>
      <c r="E198" s="5"/>
      <c r="F198" s="7"/>
      <c r="G198" s="5" t="s">
        <v>220</v>
      </c>
      <c r="H198" s="8"/>
      <c r="I198" s="5"/>
      <c r="J198" s="5" t="s">
        <v>221</v>
      </c>
      <c r="K198" s="10"/>
      <c r="L198" s="5" t="s">
        <v>191</v>
      </c>
      <c r="M198" s="5"/>
      <c r="N198" s="5"/>
    </row>
    <row r="199" spans="1:14">
      <c r="A199" s="9"/>
      <c r="B199" s="5" t="s">
        <v>430</v>
      </c>
      <c r="C199" s="5"/>
      <c r="D199" s="9"/>
      <c r="E199" s="5"/>
      <c r="F199" s="7"/>
      <c r="G199" s="5" t="s">
        <v>224</v>
      </c>
      <c r="H199" s="8"/>
      <c r="I199" s="5"/>
      <c r="J199" s="5" t="s">
        <v>221</v>
      </c>
      <c r="K199" s="10"/>
      <c r="L199" s="5" t="s">
        <v>191</v>
      </c>
      <c r="M199" s="5"/>
      <c r="N199" s="5"/>
    </row>
    <row r="200" spans="1:14">
      <c r="A200" s="9"/>
      <c r="B200" s="5" t="s">
        <v>431</v>
      </c>
      <c r="C200" s="5"/>
      <c r="D200" s="9"/>
      <c r="E200" s="5"/>
      <c r="F200" s="7"/>
      <c r="G200" s="5" t="s">
        <v>224</v>
      </c>
      <c r="H200" s="8"/>
      <c r="I200" s="5"/>
      <c r="J200" s="5" t="s">
        <v>221</v>
      </c>
      <c r="K200" s="10"/>
      <c r="L200" s="5" t="s">
        <v>196</v>
      </c>
      <c r="M200" s="5"/>
      <c r="N200" s="5"/>
    </row>
    <row r="201" spans="1:14">
      <c r="A201" s="9"/>
      <c r="B201" s="5" t="s">
        <v>432</v>
      </c>
      <c r="C201" s="5"/>
      <c r="D201" s="9"/>
      <c r="E201" s="5"/>
      <c r="F201" s="7"/>
      <c r="G201" s="5" t="s">
        <v>220</v>
      </c>
      <c r="H201" s="8"/>
      <c r="I201" s="5"/>
      <c r="J201" s="5" t="s">
        <v>221</v>
      </c>
      <c r="K201" s="10"/>
      <c r="L201" s="5" t="s">
        <v>191</v>
      </c>
      <c r="M201" s="5"/>
      <c r="N201" s="5"/>
    </row>
    <row r="202" spans="1:14">
      <c r="A202" s="9"/>
      <c r="B202" s="5" t="s">
        <v>433</v>
      </c>
      <c r="C202" s="5"/>
      <c r="D202" s="9"/>
      <c r="E202" s="5"/>
      <c r="F202" s="7"/>
      <c r="G202" s="5" t="s">
        <v>224</v>
      </c>
      <c r="H202" s="8"/>
      <c r="I202" s="5"/>
      <c r="J202" s="5" t="s">
        <v>221</v>
      </c>
      <c r="K202" s="10"/>
      <c r="L202" s="5" t="s">
        <v>191</v>
      </c>
      <c r="M202" s="5"/>
      <c r="N202" s="5"/>
    </row>
    <row r="203" spans="1:14">
      <c r="A203" s="9"/>
      <c r="B203" s="5" t="s">
        <v>434</v>
      </c>
      <c r="C203" s="5"/>
      <c r="D203" s="9"/>
      <c r="E203" s="5"/>
      <c r="F203" s="7"/>
      <c r="G203" s="5" t="s">
        <v>232</v>
      </c>
      <c r="H203" s="8"/>
      <c r="I203" s="5"/>
      <c r="J203" s="5" t="s">
        <v>221</v>
      </c>
      <c r="K203" s="10"/>
      <c r="L203" s="5" t="s">
        <v>191</v>
      </c>
      <c r="M203" s="5"/>
      <c r="N203" s="5"/>
    </row>
    <row r="204" spans="1:14">
      <c r="A204" s="9"/>
      <c r="B204" s="5" t="s">
        <v>435</v>
      </c>
      <c r="C204" s="5"/>
      <c r="D204" s="9"/>
      <c r="E204" s="5"/>
      <c r="F204" s="7"/>
      <c r="G204" s="5" t="s">
        <v>220</v>
      </c>
      <c r="H204" s="8"/>
      <c r="I204" s="5"/>
      <c r="J204" s="5" t="s">
        <v>221</v>
      </c>
      <c r="K204" s="10"/>
      <c r="L204" s="5" t="s">
        <v>191</v>
      </c>
      <c r="M204" s="5"/>
      <c r="N204" s="5"/>
    </row>
    <row r="205" spans="1:14">
      <c r="A205" s="9"/>
      <c r="B205" s="5" t="s">
        <v>436</v>
      </c>
      <c r="C205" s="5"/>
      <c r="D205" s="9"/>
      <c r="E205" s="5"/>
      <c r="F205" s="7"/>
      <c r="G205" s="5" t="s">
        <v>220</v>
      </c>
      <c r="H205" s="8"/>
      <c r="I205" s="5"/>
      <c r="J205" s="5" t="s">
        <v>221</v>
      </c>
      <c r="K205" s="10"/>
      <c r="L205" s="5" t="s">
        <v>191</v>
      </c>
      <c r="M205" s="5"/>
      <c r="N205" s="5"/>
    </row>
    <row r="206" spans="1:14">
      <c r="A206" s="9"/>
      <c r="B206" s="5" t="s">
        <v>437</v>
      </c>
      <c r="C206" s="5"/>
      <c r="D206" s="9"/>
      <c r="E206" s="5"/>
      <c r="F206" s="7"/>
      <c r="G206" s="5" t="s">
        <v>276</v>
      </c>
      <c r="H206" s="8"/>
      <c r="I206" s="5"/>
      <c r="J206" s="5" t="s">
        <v>221</v>
      </c>
      <c r="K206" s="10"/>
      <c r="L206" s="5" t="s">
        <v>199</v>
      </c>
      <c r="M206" s="5"/>
      <c r="N206" s="5"/>
    </row>
    <row r="207" spans="1:14">
      <c r="A207" s="9"/>
      <c r="B207" s="5" t="s">
        <v>438</v>
      </c>
      <c r="C207" s="5"/>
      <c r="D207" s="9"/>
      <c r="E207" s="5"/>
      <c r="F207" s="7"/>
      <c r="G207" s="5" t="s">
        <v>224</v>
      </c>
      <c r="H207" s="8"/>
      <c r="I207" s="5"/>
      <c r="J207" s="5">
        <v>40</v>
      </c>
      <c r="K207" s="10"/>
      <c r="L207" s="5" t="s">
        <v>191</v>
      </c>
      <c r="M207" s="5"/>
      <c r="N207" s="5"/>
    </row>
    <row r="208" spans="1:14">
      <c r="A208" s="9"/>
      <c r="B208" s="5" t="s">
        <v>439</v>
      </c>
      <c r="C208" s="5"/>
      <c r="D208" s="9"/>
      <c r="E208" s="5"/>
      <c r="F208" s="7"/>
      <c r="G208" s="5" t="s">
        <v>220</v>
      </c>
      <c r="H208" s="8"/>
      <c r="I208" s="5"/>
      <c r="J208" s="5" t="s">
        <v>221</v>
      </c>
      <c r="K208" s="10"/>
      <c r="L208" s="5" t="s">
        <v>191</v>
      </c>
      <c r="M208" s="5"/>
      <c r="N208" s="5"/>
    </row>
    <row r="209" spans="1:14">
      <c r="A209" s="9"/>
      <c r="B209" s="5" t="s">
        <v>440</v>
      </c>
      <c r="C209" s="5"/>
      <c r="D209" s="9"/>
      <c r="E209" s="5"/>
      <c r="F209" s="7"/>
      <c r="G209" s="5" t="s">
        <v>220</v>
      </c>
      <c r="H209" s="8"/>
      <c r="I209" s="5"/>
      <c r="J209" s="5" t="s">
        <v>221</v>
      </c>
      <c r="K209" s="10"/>
      <c r="L209" s="5" t="s">
        <v>191</v>
      </c>
      <c r="M209" s="5"/>
      <c r="N209" s="5"/>
    </row>
    <row r="210" spans="1:14">
      <c r="A210" s="9"/>
      <c r="B210" s="5" t="s">
        <v>441</v>
      </c>
      <c r="C210" s="5"/>
      <c r="D210" s="9"/>
      <c r="E210" s="5"/>
      <c r="F210" s="7"/>
      <c r="G210" s="5" t="s">
        <v>220</v>
      </c>
      <c r="H210" s="8"/>
      <c r="I210" s="5"/>
      <c r="J210" s="5" t="s">
        <v>221</v>
      </c>
      <c r="K210" s="10"/>
      <c r="L210" s="5" t="s">
        <v>191</v>
      </c>
      <c r="M210" s="5"/>
      <c r="N210" s="5"/>
    </row>
    <row r="211" spans="1:14">
      <c r="A211" s="9"/>
      <c r="B211" s="5" t="s">
        <v>442</v>
      </c>
      <c r="C211" s="5"/>
      <c r="D211" s="9"/>
      <c r="E211" s="5"/>
      <c r="F211" s="7"/>
      <c r="G211" s="5" t="s">
        <v>246</v>
      </c>
      <c r="H211" s="8"/>
      <c r="I211" s="5"/>
      <c r="J211" s="5">
        <v>40</v>
      </c>
      <c r="K211" s="10"/>
      <c r="L211" s="5" t="s">
        <v>196</v>
      </c>
      <c r="M211" s="5"/>
      <c r="N211" s="5"/>
    </row>
    <row r="212" spans="1:14">
      <c r="A212" s="9"/>
      <c r="B212" s="5" t="s">
        <v>443</v>
      </c>
      <c r="C212" s="5"/>
      <c r="D212" s="9"/>
      <c r="E212" s="5"/>
      <c r="F212" s="7"/>
      <c r="G212" s="5" t="s">
        <v>224</v>
      </c>
      <c r="H212" s="8"/>
      <c r="I212" s="5"/>
      <c r="J212" s="5" t="s">
        <v>221</v>
      </c>
      <c r="K212" s="10"/>
      <c r="L212" s="5" t="s">
        <v>191</v>
      </c>
      <c r="M212" s="5"/>
      <c r="N212" s="5"/>
    </row>
    <row r="213" spans="1:14">
      <c r="A213" s="9"/>
      <c r="B213" s="5" t="s">
        <v>444</v>
      </c>
      <c r="C213" s="5"/>
      <c r="D213" s="9"/>
      <c r="E213" s="5"/>
      <c r="F213" s="7"/>
      <c r="G213" s="5" t="s">
        <v>224</v>
      </c>
      <c r="H213" s="8"/>
      <c r="I213" s="5"/>
      <c r="J213" s="5" t="s">
        <v>221</v>
      </c>
      <c r="K213" s="10"/>
      <c r="L213" s="5" t="s">
        <v>191</v>
      </c>
      <c r="M213" s="5"/>
      <c r="N213" s="5"/>
    </row>
    <row r="214" spans="1:14">
      <c r="A214" s="9"/>
      <c r="B214" s="5" t="s">
        <v>445</v>
      </c>
      <c r="C214" s="5"/>
      <c r="D214" s="9"/>
      <c r="E214" s="5"/>
      <c r="F214" s="7"/>
      <c r="G214" s="5" t="s">
        <v>246</v>
      </c>
      <c r="H214" s="8"/>
      <c r="I214" s="5"/>
      <c r="J214" s="5" t="s">
        <v>221</v>
      </c>
      <c r="K214" s="10"/>
      <c r="L214" s="5" t="s">
        <v>191</v>
      </c>
      <c r="M214" s="5"/>
      <c r="N214" s="5"/>
    </row>
    <row r="215" spans="1:14">
      <c r="A215" s="9"/>
      <c r="B215" s="5" t="s">
        <v>446</v>
      </c>
      <c r="C215" s="5"/>
      <c r="D215" s="9"/>
      <c r="E215" s="5"/>
      <c r="F215" s="7"/>
      <c r="G215" s="5" t="s">
        <v>234</v>
      </c>
      <c r="H215" s="8"/>
      <c r="I215" s="5"/>
      <c r="J215" s="5" t="s">
        <v>221</v>
      </c>
      <c r="K215" s="10"/>
      <c r="L215" s="5" t="s">
        <v>191</v>
      </c>
      <c r="M215" s="5"/>
      <c r="N215" s="5"/>
    </row>
    <row r="216" spans="1:14">
      <c r="A216" s="9"/>
      <c r="B216" s="5" t="s">
        <v>447</v>
      </c>
      <c r="C216" s="5"/>
      <c r="D216" s="9"/>
      <c r="E216" s="5"/>
      <c r="F216" s="7"/>
      <c r="G216" s="5" t="s">
        <v>220</v>
      </c>
      <c r="H216" s="8"/>
      <c r="I216" s="5"/>
      <c r="J216" s="5" t="s">
        <v>221</v>
      </c>
      <c r="K216" s="10"/>
      <c r="L216" s="5" t="s">
        <v>191</v>
      </c>
      <c r="M216" s="5"/>
      <c r="N216" s="5"/>
    </row>
    <row r="217" spans="1:14">
      <c r="A217" s="9"/>
      <c r="B217" s="5" t="s">
        <v>448</v>
      </c>
      <c r="C217" s="5"/>
      <c r="D217" s="9"/>
      <c r="E217" s="5"/>
      <c r="F217" s="7"/>
      <c r="G217" s="5" t="s">
        <v>224</v>
      </c>
      <c r="H217" s="8"/>
      <c r="I217" s="5"/>
      <c r="J217" s="5" t="s">
        <v>221</v>
      </c>
      <c r="K217" s="10"/>
      <c r="L217" s="5" t="s">
        <v>191</v>
      </c>
      <c r="M217" s="5"/>
      <c r="N217" s="5"/>
    </row>
    <row r="218" spans="1:14">
      <c r="A218" s="9"/>
      <c r="B218" s="5" t="s">
        <v>449</v>
      </c>
      <c r="C218" s="5"/>
      <c r="D218" s="9"/>
      <c r="E218" s="5"/>
      <c r="F218" s="7"/>
      <c r="G218" s="5" t="s">
        <v>220</v>
      </c>
      <c r="H218" s="8"/>
      <c r="I218" s="5"/>
      <c r="J218" s="5" t="s">
        <v>221</v>
      </c>
      <c r="K218" s="10"/>
      <c r="L218" s="5" t="s">
        <v>191</v>
      </c>
      <c r="M218" s="5"/>
      <c r="N218" s="5"/>
    </row>
    <row r="219" spans="1:14">
      <c r="A219" s="9"/>
      <c r="B219" s="5" t="s">
        <v>450</v>
      </c>
      <c r="C219" s="5"/>
      <c r="D219" s="9"/>
      <c r="E219" s="5"/>
      <c r="F219" s="7"/>
      <c r="G219" s="5" t="s">
        <v>220</v>
      </c>
      <c r="H219" s="8"/>
      <c r="I219" s="5"/>
      <c r="J219" s="5" t="s">
        <v>221</v>
      </c>
      <c r="K219" s="10"/>
      <c r="L219" s="5" t="s">
        <v>191</v>
      </c>
      <c r="M219" s="5"/>
      <c r="N219" s="5"/>
    </row>
    <row r="220" spans="1:14">
      <c r="A220" s="9"/>
      <c r="B220" s="5" t="s">
        <v>451</v>
      </c>
      <c r="C220" s="5"/>
      <c r="D220" s="9"/>
      <c r="E220" s="5"/>
      <c r="F220" s="7"/>
      <c r="G220" s="5" t="s">
        <v>224</v>
      </c>
      <c r="H220" s="8"/>
      <c r="I220" s="5"/>
      <c r="J220" s="5">
        <v>40</v>
      </c>
      <c r="K220" s="10"/>
      <c r="L220" s="5" t="s">
        <v>191</v>
      </c>
      <c r="M220" s="5"/>
      <c r="N220" s="5"/>
    </row>
    <row r="221" spans="1:14">
      <c r="A221" s="9"/>
      <c r="B221" s="5" t="s">
        <v>452</v>
      </c>
      <c r="C221" s="5"/>
      <c r="D221" s="9"/>
      <c r="E221" s="5"/>
      <c r="F221" s="7"/>
      <c r="G221" s="5" t="s">
        <v>220</v>
      </c>
      <c r="H221" s="8"/>
      <c r="I221" s="5"/>
      <c r="J221" s="5" t="s">
        <v>221</v>
      </c>
      <c r="K221" s="10"/>
      <c r="L221" s="5" t="s">
        <v>191</v>
      </c>
      <c r="M221" s="5"/>
      <c r="N221" s="5"/>
    </row>
    <row r="222" spans="1:14">
      <c r="A222" s="9"/>
      <c r="B222" s="5" t="s">
        <v>453</v>
      </c>
      <c r="C222" s="5"/>
      <c r="D222" s="9"/>
      <c r="E222" s="5"/>
      <c r="F222" s="7"/>
      <c r="G222" s="5" t="s">
        <v>220</v>
      </c>
      <c r="H222" s="8"/>
      <c r="I222" s="5"/>
      <c r="J222" s="5" t="s">
        <v>221</v>
      </c>
      <c r="K222" s="10"/>
      <c r="L222" s="5" t="s">
        <v>191</v>
      </c>
      <c r="M222" s="5"/>
      <c r="N222" s="5"/>
    </row>
    <row r="223" spans="1:14">
      <c r="A223" s="9"/>
      <c r="B223" s="5" t="s">
        <v>454</v>
      </c>
      <c r="C223" s="5"/>
      <c r="D223" s="9"/>
      <c r="E223" s="5"/>
      <c r="F223" s="7"/>
      <c r="G223" s="5" t="s">
        <v>220</v>
      </c>
      <c r="H223" s="8"/>
      <c r="I223" s="5"/>
      <c r="J223" s="5" t="s">
        <v>221</v>
      </c>
      <c r="K223" s="10"/>
      <c r="L223" s="5" t="s">
        <v>191</v>
      </c>
      <c r="M223" s="5"/>
      <c r="N223" s="5"/>
    </row>
    <row r="224" spans="1:14">
      <c r="A224" s="9"/>
      <c r="B224" s="5" t="s">
        <v>455</v>
      </c>
      <c r="C224" s="5"/>
      <c r="D224" s="9"/>
      <c r="E224" s="5"/>
      <c r="F224" s="7"/>
      <c r="G224" s="5" t="s">
        <v>232</v>
      </c>
      <c r="H224" s="8"/>
      <c r="I224" s="5"/>
      <c r="J224" s="5" t="s">
        <v>221</v>
      </c>
      <c r="K224" s="10"/>
      <c r="L224" s="5" t="s">
        <v>191</v>
      </c>
      <c r="M224" s="5"/>
      <c r="N224" s="5"/>
    </row>
    <row r="225" spans="1:14">
      <c r="A225" s="9"/>
      <c r="B225" s="5" t="s">
        <v>456</v>
      </c>
      <c r="C225" s="5"/>
      <c r="D225" s="9"/>
      <c r="E225" s="5"/>
      <c r="F225" s="7"/>
      <c r="G225" s="5" t="s">
        <v>220</v>
      </c>
      <c r="H225" s="8"/>
      <c r="I225" s="5"/>
      <c r="J225" s="5" t="s">
        <v>221</v>
      </c>
      <c r="K225" s="10"/>
      <c r="L225" s="5" t="s">
        <v>191</v>
      </c>
      <c r="M225" s="5"/>
      <c r="N225" s="5"/>
    </row>
    <row r="226" spans="1:14">
      <c r="A226" s="9"/>
      <c r="B226" s="5" t="s">
        <v>457</v>
      </c>
      <c r="C226" s="5"/>
      <c r="D226" s="9"/>
      <c r="E226" s="5"/>
      <c r="F226" s="7"/>
      <c r="G226" s="5" t="s">
        <v>220</v>
      </c>
      <c r="H226" s="8"/>
      <c r="I226" s="5"/>
      <c r="J226" s="5" t="s">
        <v>221</v>
      </c>
      <c r="K226" s="10"/>
      <c r="L226" s="5" t="s">
        <v>191</v>
      </c>
      <c r="M226" s="5"/>
      <c r="N226" s="5"/>
    </row>
    <row r="227" spans="1:14">
      <c r="A227" s="9"/>
      <c r="B227" s="5" t="s">
        <v>458</v>
      </c>
      <c r="C227" s="5"/>
      <c r="D227" s="9"/>
      <c r="E227" s="5"/>
      <c r="F227" s="7"/>
      <c r="G227" s="5" t="s">
        <v>224</v>
      </c>
      <c r="H227" s="8"/>
      <c r="I227" s="5"/>
      <c r="J227" s="5" t="s">
        <v>221</v>
      </c>
      <c r="K227" s="10"/>
      <c r="L227" s="5" t="s">
        <v>196</v>
      </c>
      <c r="M227" s="5"/>
      <c r="N227" s="5"/>
    </row>
    <row r="228" spans="1:14">
      <c r="A228" s="9"/>
      <c r="B228" s="5" t="s">
        <v>459</v>
      </c>
      <c r="C228" s="5"/>
      <c r="D228" s="9"/>
      <c r="E228" s="5"/>
      <c r="F228" s="7"/>
      <c r="G228" s="5" t="s">
        <v>220</v>
      </c>
      <c r="H228" s="8"/>
      <c r="I228" s="5"/>
      <c r="J228" s="5" t="s">
        <v>221</v>
      </c>
      <c r="K228" s="10"/>
      <c r="L228" s="5" t="s">
        <v>191</v>
      </c>
      <c r="M228" s="5"/>
      <c r="N228" s="5"/>
    </row>
    <row r="229" spans="1:14">
      <c r="A229" s="9"/>
      <c r="B229" s="5" t="s">
        <v>460</v>
      </c>
      <c r="C229" s="5"/>
      <c r="D229" s="9"/>
      <c r="E229" s="5"/>
      <c r="F229" s="7"/>
      <c r="G229" s="5" t="s">
        <v>224</v>
      </c>
      <c r="H229" s="8"/>
      <c r="I229" s="5"/>
      <c r="J229" s="5" t="s">
        <v>221</v>
      </c>
      <c r="K229" s="10"/>
      <c r="L229" s="5" t="s">
        <v>191</v>
      </c>
      <c r="M229" s="5"/>
      <c r="N229" s="5"/>
    </row>
    <row r="230" spans="1:14">
      <c r="A230" s="9"/>
      <c r="B230" s="5" t="s">
        <v>461</v>
      </c>
      <c r="C230" s="5"/>
      <c r="D230" s="9"/>
      <c r="E230" s="5"/>
      <c r="F230" s="7"/>
      <c r="G230" s="5" t="s">
        <v>220</v>
      </c>
      <c r="H230" s="8"/>
      <c r="I230" s="5"/>
      <c r="J230" s="5" t="s">
        <v>221</v>
      </c>
      <c r="K230" s="10"/>
      <c r="L230" s="5" t="s">
        <v>191</v>
      </c>
      <c r="M230" s="5"/>
      <c r="N230" s="5"/>
    </row>
    <row r="231" spans="1:14">
      <c r="A231" s="9"/>
      <c r="B231" s="5" t="s">
        <v>462</v>
      </c>
      <c r="C231" s="5"/>
      <c r="D231" s="9"/>
      <c r="E231" s="5"/>
      <c r="F231" s="7"/>
      <c r="G231" s="5" t="s">
        <v>220</v>
      </c>
      <c r="H231" s="8"/>
      <c r="I231" s="5"/>
      <c r="J231" s="5" t="s">
        <v>221</v>
      </c>
      <c r="K231" s="10"/>
      <c r="L231" s="5" t="s">
        <v>191</v>
      </c>
      <c r="M231" s="5"/>
      <c r="N231" s="5"/>
    </row>
    <row r="232" spans="1:14">
      <c r="A232" s="9"/>
      <c r="B232" s="5" t="s">
        <v>463</v>
      </c>
      <c r="C232" s="5"/>
      <c r="D232" s="9"/>
      <c r="E232" s="5"/>
      <c r="F232" s="7"/>
      <c r="G232" s="5" t="s">
        <v>224</v>
      </c>
      <c r="H232" s="8"/>
      <c r="I232" s="5"/>
      <c r="J232" s="5" t="s">
        <v>221</v>
      </c>
      <c r="K232" s="10"/>
      <c r="L232" s="5" t="s">
        <v>191</v>
      </c>
      <c r="M232" s="5"/>
      <c r="N232" s="5"/>
    </row>
    <row r="233" spans="1:14">
      <c r="A233" s="9"/>
      <c r="B233" s="5" t="s">
        <v>464</v>
      </c>
      <c r="C233" s="5"/>
      <c r="D233" s="9"/>
      <c r="E233" s="5"/>
      <c r="F233" s="7"/>
      <c r="G233" s="5" t="s">
        <v>232</v>
      </c>
      <c r="H233" s="8"/>
      <c r="I233" s="5"/>
      <c r="J233" s="5" t="s">
        <v>221</v>
      </c>
      <c r="K233" s="10"/>
      <c r="L233" s="5" t="s">
        <v>191</v>
      </c>
      <c r="M233" s="5"/>
      <c r="N233" s="5"/>
    </row>
    <row r="234" spans="1:14">
      <c r="A234" s="9"/>
      <c r="B234" s="5" t="s">
        <v>465</v>
      </c>
      <c r="C234" s="5"/>
      <c r="D234" s="9"/>
      <c r="E234" s="5"/>
      <c r="F234" s="7"/>
      <c r="G234" s="5" t="s">
        <v>224</v>
      </c>
      <c r="H234" s="8"/>
      <c r="I234" s="5"/>
      <c r="J234" s="5" t="s">
        <v>221</v>
      </c>
      <c r="K234" s="10"/>
      <c r="L234" s="5" t="s">
        <v>191</v>
      </c>
      <c r="M234" s="5"/>
      <c r="N234" s="5"/>
    </row>
    <row r="235" spans="1:14">
      <c r="A235" s="9"/>
      <c r="B235" s="5" t="s">
        <v>466</v>
      </c>
      <c r="C235" s="5"/>
      <c r="D235" s="9"/>
      <c r="E235" s="5"/>
      <c r="F235" s="7"/>
      <c r="G235" s="5" t="s">
        <v>220</v>
      </c>
      <c r="H235" s="8"/>
      <c r="I235" s="5"/>
      <c r="J235" s="5" t="s">
        <v>221</v>
      </c>
      <c r="K235" s="10"/>
      <c r="L235" s="5" t="s">
        <v>191</v>
      </c>
      <c r="M235" s="5"/>
      <c r="N235" s="5"/>
    </row>
    <row r="236" spans="1:14">
      <c r="A236" s="9"/>
      <c r="B236" s="5" t="s">
        <v>467</v>
      </c>
      <c r="C236" s="5"/>
      <c r="D236" s="9"/>
      <c r="E236" s="5"/>
      <c r="F236" s="7"/>
      <c r="G236" s="5" t="s">
        <v>224</v>
      </c>
      <c r="H236" s="8"/>
      <c r="I236" s="5"/>
      <c r="J236" s="5" t="s">
        <v>221</v>
      </c>
      <c r="K236" s="10"/>
      <c r="L236" s="5" t="s">
        <v>191</v>
      </c>
      <c r="M236" s="5"/>
      <c r="N236" s="5"/>
    </row>
    <row r="237" spans="1:14">
      <c r="A237" s="9"/>
      <c r="B237" s="5" t="s">
        <v>468</v>
      </c>
      <c r="C237" s="5"/>
      <c r="D237" s="9"/>
      <c r="E237" s="5"/>
      <c r="F237" s="7"/>
      <c r="G237" s="5" t="s">
        <v>258</v>
      </c>
      <c r="H237" s="8"/>
      <c r="I237" s="5"/>
      <c r="J237" s="5" t="s">
        <v>221</v>
      </c>
      <c r="K237" s="10"/>
      <c r="L237" s="5" t="s">
        <v>196</v>
      </c>
      <c r="M237" s="5"/>
      <c r="N237" s="5"/>
    </row>
    <row r="238" spans="1:14">
      <c r="A238" s="9"/>
      <c r="B238" s="5" t="s">
        <v>469</v>
      </c>
      <c r="C238" s="5"/>
      <c r="D238" s="9"/>
      <c r="E238" s="5"/>
      <c r="F238" s="7"/>
      <c r="G238" s="5" t="s">
        <v>220</v>
      </c>
      <c r="H238" s="8"/>
      <c r="I238" s="5"/>
      <c r="J238" s="5" t="s">
        <v>221</v>
      </c>
      <c r="K238" s="10"/>
      <c r="L238" s="5" t="s">
        <v>191</v>
      </c>
      <c r="M238" s="5"/>
      <c r="N238" s="5"/>
    </row>
    <row r="239" spans="1:14">
      <c r="A239" s="9"/>
      <c r="B239" s="5" t="s">
        <v>470</v>
      </c>
      <c r="C239" s="5"/>
      <c r="D239" s="9"/>
      <c r="E239" s="5"/>
      <c r="F239" s="7"/>
      <c r="G239" s="5" t="s">
        <v>226</v>
      </c>
      <c r="H239" s="8"/>
      <c r="I239" s="5"/>
      <c r="J239" s="5">
        <v>40</v>
      </c>
      <c r="K239" s="10"/>
      <c r="L239" s="5" t="s">
        <v>191</v>
      </c>
      <c r="M239" s="5"/>
      <c r="N239" s="5"/>
    </row>
    <row r="240" spans="1:14">
      <c r="A240" s="9"/>
      <c r="B240" s="5" t="s">
        <v>471</v>
      </c>
      <c r="C240" s="5"/>
      <c r="D240" s="9"/>
      <c r="E240" s="5"/>
      <c r="F240" s="7"/>
      <c r="G240" s="5" t="s">
        <v>220</v>
      </c>
      <c r="H240" s="8"/>
      <c r="I240" s="5"/>
      <c r="J240" s="5" t="s">
        <v>221</v>
      </c>
      <c r="K240" s="10"/>
      <c r="L240" s="5" t="s">
        <v>191</v>
      </c>
      <c r="M240" s="5"/>
      <c r="N240" s="5"/>
    </row>
    <row r="241" spans="1:14">
      <c r="A241" s="9"/>
      <c r="B241" s="5" t="s">
        <v>472</v>
      </c>
      <c r="C241" s="5"/>
      <c r="D241" s="9"/>
      <c r="E241" s="5"/>
      <c r="F241" s="7"/>
      <c r="G241" s="5" t="s">
        <v>258</v>
      </c>
      <c r="H241" s="8"/>
      <c r="I241" s="5"/>
      <c r="J241" s="5" t="s">
        <v>221</v>
      </c>
      <c r="K241" s="10"/>
      <c r="L241" s="5" t="s">
        <v>196</v>
      </c>
      <c r="M241" s="5"/>
      <c r="N241" s="5"/>
    </row>
    <row r="242" spans="1:14">
      <c r="A242" s="9"/>
      <c r="B242" s="5" t="s">
        <v>473</v>
      </c>
      <c r="C242" s="5"/>
      <c r="D242" s="9"/>
      <c r="E242" s="5"/>
      <c r="F242" s="7"/>
      <c r="G242" s="5" t="s">
        <v>226</v>
      </c>
      <c r="H242" s="8"/>
      <c r="I242" s="5"/>
      <c r="J242" s="5">
        <v>40</v>
      </c>
      <c r="K242" s="10"/>
      <c r="L242" s="5" t="s">
        <v>262</v>
      </c>
      <c r="M242" s="5"/>
      <c r="N242" s="5"/>
    </row>
    <row r="243" spans="1:14">
      <c r="A243" s="9"/>
      <c r="B243" s="5" t="s">
        <v>474</v>
      </c>
      <c r="C243" s="5"/>
      <c r="D243" s="9"/>
      <c r="E243" s="5"/>
      <c r="F243" s="7"/>
      <c r="G243" s="5" t="s">
        <v>234</v>
      </c>
      <c r="H243" s="8"/>
      <c r="I243" s="5"/>
      <c r="J243" s="5" t="s">
        <v>221</v>
      </c>
      <c r="K243" s="10"/>
      <c r="L243" s="5" t="s">
        <v>191</v>
      </c>
      <c r="M243" s="5"/>
      <c r="N243" s="5"/>
    </row>
    <row r="244" spans="1:14">
      <c r="A244" s="9"/>
      <c r="B244" s="5" t="s">
        <v>475</v>
      </c>
      <c r="C244" s="5"/>
      <c r="D244" s="9"/>
      <c r="E244" s="5"/>
      <c r="F244" s="7"/>
      <c r="G244" s="5" t="s">
        <v>226</v>
      </c>
      <c r="H244" s="8"/>
      <c r="I244" s="5"/>
      <c r="J244" s="5">
        <v>20</v>
      </c>
      <c r="K244" s="10"/>
      <c r="L244" s="5" t="s">
        <v>196</v>
      </c>
      <c r="M244" s="5"/>
      <c r="N244" s="5"/>
    </row>
    <row r="245" spans="1:14">
      <c r="A245" s="9"/>
      <c r="B245" s="5" t="s">
        <v>476</v>
      </c>
      <c r="C245" s="5"/>
      <c r="D245" s="9"/>
      <c r="E245" s="5"/>
      <c r="F245" s="7"/>
      <c r="G245" s="5" t="s">
        <v>224</v>
      </c>
      <c r="H245" s="8"/>
      <c r="I245" s="5"/>
      <c r="J245" s="5" t="s">
        <v>221</v>
      </c>
      <c r="K245" s="10"/>
      <c r="L245" s="5" t="s">
        <v>191</v>
      </c>
      <c r="M245" s="5"/>
      <c r="N245" s="5"/>
    </row>
    <row r="246" spans="1:14">
      <c r="A246" s="9"/>
      <c r="B246" s="5" t="s">
        <v>477</v>
      </c>
      <c r="C246" s="5"/>
      <c r="D246" s="9"/>
      <c r="E246" s="5"/>
      <c r="F246" s="7"/>
      <c r="G246" s="5" t="s">
        <v>232</v>
      </c>
      <c r="H246" s="8"/>
      <c r="I246" s="5"/>
      <c r="J246" s="5" t="s">
        <v>221</v>
      </c>
      <c r="K246" s="10"/>
      <c r="L246" s="5" t="s">
        <v>191</v>
      </c>
      <c r="M246" s="5"/>
      <c r="N246" s="5"/>
    </row>
    <row r="247" spans="1:14">
      <c r="A247" s="9"/>
      <c r="B247" s="5" t="s">
        <v>478</v>
      </c>
      <c r="C247" s="5"/>
      <c r="D247" s="9"/>
      <c r="E247" s="5"/>
      <c r="F247" s="7"/>
      <c r="G247" s="5" t="s">
        <v>224</v>
      </c>
      <c r="H247" s="8"/>
      <c r="I247" s="5"/>
      <c r="J247" s="5" t="s">
        <v>221</v>
      </c>
      <c r="K247" s="10"/>
      <c r="L247" s="5" t="s">
        <v>191</v>
      </c>
      <c r="M247" s="5"/>
      <c r="N247" s="5"/>
    </row>
    <row r="248" spans="1:14">
      <c r="A248" s="9"/>
      <c r="B248" s="5" t="s">
        <v>479</v>
      </c>
      <c r="C248" s="5"/>
      <c r="D248" s="9"/>
      <c r="E248" s="5"/>
      <c r="F248" s="7"/>
      <c r="G248" s="5" t="s">
        <v>232</v>
      </c>
      <c r="H248" s="8"/>
      <c r="I248" s="5"/>
      <c r="J248" s="5" t="s">
        <v>221</v>
      </c>
      <c r="K248" s="10"/>
      <c r="L248" s="5" t="s">
        <v>191</v>
      </c>
      <c r="M248" s="5"/>
      <c r="N248" s="5"/>
    </row>
    <row r="249" spans="1:14">
      <c r="A249" s="9"/>
      <c r="B249" s="5" t="s">
        <v>480</v>
      </c>
      <c r="C249" s="5"/>
      <c r="D249" s="9"/>
      <c r="E249" s="5"/>
      <c r="F249" s="7"/>
      <c r="G249" s="5" t="s">
        <v>224</v>
      </c>
      <c r="H249" s="8"/>
      <c r="I249" s="5"/>
      <c r="J249" s="5" t="s">
        <v>221</v>
      </c>
      <c r="K249" s="10"/>
      <c r="L249" s="5" t="s">
        <v>191</v>
      </c>
      <c r="M249" s="5"/>
      <c r="N249" s="5"/>
    </row>
    <row r="250" spans="1:14">
      <c r="A250" s="9"/>
      <c r="B250" s="5" t="s">
        <v>481</v>
      </c>
      <c r="C250" s="5"/>
      <c r="D250" s="9"/>
      <c r="E250" s="5"/>
      <c r="F250" s="7"/>
      <c r="G250" s="5" t="s">
        <v>220</v>
      </c>
      <c r="H250" s="8"/>
      <c r="I250" s="5"/>
      <c r="J250" s="5" t="s">
        <v>221</v>
      </c>
      <c r="K250" s="10"/>
      <c r="L250" s="5" t="s">
        <v>191</v>
      </c>
      <c r="M250" s="5"/>
      <c r="N250" s="5"/>
    </row>
    <row r="251" spans="1:14">
      <c r="A251" s="9"/>
      <c r="B251" s="5" t="s">
        <v>482</v>
      </c>
      <c r="C251" s="5"/>
      <c r="D251" s="9"/>
      <c r="E251" s="5"/>
      <c r="F251" s="7"/>
      <c r="G251" s="5" t="s">
        <v>226</v>
      </c>
      <c r="H251" s="8"/>
      <c r="I251" s="5"/>
      <c r="J251" s="5">
        <v>40</v>
      </c>
      <c r="K251" s="10"/>
      <c r="L251" s="5" t="s">
        <v>262</v>
      </c>
      <c r="M251" s="5"/>
      <c r="N251" s="5"/>
    </row>
    <row r="252" spans="1:14">
      <c r="A252" s="9"/>
      <c r="B252" s="5" t="s">
        <v>483</v>
      </c>
      <c r="C252" s="5"/>
      <c r="D252" s="9"/>
      <c r="E252" s="5"/>
      <c r="F252" s="7"/>
      <c r="G252" s="5" t="s">
        <v>224</v>
      </c>
      <c r="H252" s="8"/>
      <c r="I252" s="5"/>
      <c r="J252" s="5" t="s">
        <v>221</v>
      </c>
      <c r="K252" s="10"/>
      <c r="L252" s="5" t="s">
        <v>191</v>
      </c>
      <c r="M252" s="5"/>
      <c r="N252" s="5"/>
    </row>
    <row r="253" spans="1:14">
      <c r="A253" s="9"/>
      <c r="B253" s="5" t="s">
        <v>484</v>
      </c>
      <c r="C253" s="5"/>
      <c r="D253" s="9"/>
      <c r="E253" s="5"/>
      <c r="F253" s="7"/>
      <c r="G253" s="5" t="s">
        <v>258</v>
      </c>
      <c r="H253" s="8"/>
      <c r="I253" s="5"/>
      <c r="J253" s="5" t="s">
        <v>221</v>
      </c>
      <c r="K253" s="10"/>
      <c r="L253" s="5" t="s">
        <v>196</v>
      </c>
      <c r="M253" s="5"/>
      <c r="N253" s="5"/>
    </row>
    <row r="254" spans="1:14" ht="15">
      <c r="A254" s="9"/>
      <c r="B254" s="5" t="s">
        <v>485</v>
      </c>
      <c r="C254" s="5"/>
      <c r="D254" s="9"/>
      <c r="E254" s="5"/>
      <c r="F254" s="7"/>
      <c r="G254" s="5" t="s">
        <v>224</v>
      </c>
      <c r="H254" s="8"/>
      <c r="I254" s="5"/>
      <c r="J254" s="5" t="s">
        <v>221</v>
      </c>
      <c r="K254" s="10"/>
      <c r="L254" s="5" t="s">
        <v>191</v>
      </c>
      <c r="M254" s="5"/>
      <c r="N254" s="5"/>
    </row>
    <row r="255" spans="1:14">
      <c r="A255" s="9"/>
      <c r="B255" s="5" t="s">
        <v>486</v>
      </c>
      <c r="C255" s="5"/>
      <c r="D255" s="9"/>
      <c r="E255" s="5"/>
      <c r="F255" s="7"/>
      <c r="G255" s="5" t="s">
        <v>220</v>
      </c>
      <c r="H255" s="8"/>
      <c r="I255" s="5"/>
      <c r="J255" s="5" t="s">
        <v>221</v>
      </c>
      <c r="K255" s="10"/>
      <c r="L255" s="5" t="s">
        <v>191</v>
      </c>
      <c r="M255" s="5"/>
      <c r="N255" s="5"/>
    </row>
    <row r="256" spans="1:14">
      <c r="A256" s="9"/>
      <c r="B256" s="5" t="s">
        <v>487</v>
      </c>
      <c r="C256" s="5"/>
      <c r="D256" s="9"/>
      <c r="E256" s="5"/>
      <c r="F256" s="7"/>
      <c r="G256" s="5" t="s">
        <v>232</v>
      </c>
      <c r="H256" s="8"/>
      <c r="I256" s="5"/>
      <c r="J256" s="5" t="s">
        <v>221</v>
      </c>
      <c r="K256" s="10"/>
      <c r="L256" s="5" t="s">
        <v>191</v>
      </c>
      <c r="M256" s="5"/>
      <c r="N256" s="5"/>
    </row>
    <row r="257" spans="1:14">
      <c r="A257" s="9"/>
      <c r="B257" s="5" t="s">
        <v>488</v>
      </c>
      <c r="C257" s="5"/>
      <c r="D257" s="9"/>
      <c r="E257" s="5"/>
      <c r="F257" s="7"/>
      <c r="G257" s="5" t="s">
        <v>234</v>
      </c>
      <c r="H257" s="8"/>
      <c r="I257" s="5"/>
      <c r="J257" s="5" t="s">
        <v>221</v>
      </c>
      <c r="K257" s="10"/>
      <c r="L257" s="5" t="s">
        <v>191</v>
      </c>
      <c r="M257" s="5"/>
      <c r="N257" s="5"/>
    </row>
    <row r="258" spans="1:14">
      <c r="A258" s="9"/>
      <c r="B258" s="5" t="s">
        <v>489</v>
      </c>
      <c r="C258" s="5"/>
      <c r="D258" s="9"/>
      <c r="E258" s="5"/>
      <c r="F258" s="7"/>
      <c r="G258" s="5" t="s">
        <v>232</v>
      </c>
      <c r="H258" s="8"/>
      <c r="I258" s="5"/>
      <c r="J258" s="5" t="s">
        <v>221</v>
      </c>
      <c r="K258" s="10"/>
      <c r="L258" s="5" t="s">
        <v>191</v>
      </c>
      <c r="M258" s="5"/>
      <c r="N258" s="5"/>
    </row>
    <row r="259" spans="1:14">
      <c r="A259" s="9"/>
      <c r="B259" s="5" t="s">
        <v>490</v>
      </c>
      <c r="C259" s="5"/>
      <c r="D259" s="9"/>
      <c r="E259" s="5"/>
      <c r="F259" s="7"/>
      <c r="G259" s="5" t="s">
        <v>226</v>
      </c>
      <c r="H259" s="8"/>
      <c r="I259" s="5"/>
      <c r="J259" s="5">
        <v>40</v>
      </c>
      <c r="K259" s="10"/>
      <c r="L259" s="5" t="s">
        <v>262</v>
      </c>
      <c r="M259" s="5"/>
      <c r="N259" s="5"/>
    </row>
    <row r="260" spans="1:14">
      <c r="A260" s="9"/>
      <c r="B260" s="5" t="s">
        <v>491</v>
      </c>
      <c r="C260" s="5"/>
      <c r="D260" s="9"/>
      <c r="E260" s="5"/>
      <c r="F260" s="7"/>
      <c r="G260" s="5" t="s">
        <v>220</v>
      </c>
      <c r="H260" s="8"/>
      <c r="I260" s="5"/>
      <c r="J260" s="5" t="s">
        <v>221</v>
      </c>
      <c r="K260" s="10"/>
      <c r="L260" s="5" t="s">
        <v>191</v>
      </c>
      <c r="M260" s="5"/>
      <c r="N260" s="5"/>
    </row>
    <row r="261" spans="1:14">
      <c r="A261" s="9"/>
      <c r="B261" s="5" t="s">
        <v>492</v>
      </c>
      <c r="C261" s="5"/>
      <c r="D261" s="9"/>
      <c r="E261" s="5"/>
      <c r="F261" s="7"/>
      <c r="G261" s="5" t="s">
        <v>224</v>
      </c>
      <c r="H261" s="8"/>
      <c r="I261" s="5"/>
      <c r="J261" s="5" t="s">
        <v>221</v>
      </c>
      <c r="K261" s="10"/>
      <c r="L261" s="5" t="s">
        <v>191</v>
      </c>
      <c r="M261" s="5"/>
      <c r="N261" s="5"/>
    </row>
    <row r="262" spans="1:14">
      <c r="A262" s="9"/>
      <c r="B262" s="5" t="s">
        <v>493</v>
      </c>
      <c r="C262" s="5"/>
      <c r="D262" s="9"/>
      <c r="E262" s="5"/>
      <c r="F262" s="7"/>
      <c r="G262" s="5" t="s">
        <v>226</v>
      </c>
      <c r="H262" s="8"/>
      <c r="I262" s="5"/>
      <c r="J262" s="5">
        <v>40</v>
      </c>
      <c r="K262" s="10"/>
      <c r="L262" s="5" t="s">
        <v>191</v>
      </c>
      <c r="M262" s="5"/>
      <c r="N262" s="5"/>
    </row>
    <row r="263" spans="1:14">
      <c r="A263" s="9"/>
      <c r="B263" s="5" t="s">
        <v>494</v>
      </c>
      <c r="C263" s="5"/>
      <c r="D263" s="9"/>
      <c r="E263" s="5"/>
      <c r="F263" s="7"/>
      <c r="G263" s="5" t="s">
        <v>226</v>
      </c>
      <c r="H263" s="8"/>
      <c r="I263" s="5"/>
      <c r="J263" s="5">
        <v>40</v>
      </c>
      <c r="K263" s="10"/>
      <c r="L263" s="5" t="s">
        <v>191</v>
      </c>
      <c r="M263" s="5"/>
      <c r="N263" s="5"/>
    </row>
    <row r="264" spans="1:14">
      <c r="A264" s="9"/>
      <c r="B264" s="5" t="s">
        <v>495</v>
      </c>
      <c r="C264" s="5"/>
      <c r="D264" s="9"/>
      <c r="E264" s="5"/>
      <c r="F264" s="7"/>
      <c r="G264" s="5" t="s">
        <v>224</v>
      </c>
      <c r="H264" s="8"/>
      <c r="I264" s="5"/>
      <c r="J264" s="5" t="s">
        <v>221</v>
      </c>
      <c r="K264" s="10"/>
      <c r="L264" s="5" t="s">
        <v>191</v>
      </c>
      <c r="M264" s="5"/>
      <c r="N264" s="5"/>
    </row>
    <row r="265" spans="1:14">
      <c r="A265" s="9"/>
      <c r="B265" s="5" t="s">
        <v>496</v>
      </c>
      <c r="C265" s="5"/>
      <c r="D265" s="9"/>
      <c r="E265" s="5"/>
      <c r="F265" s="7"/>
      <c r="G265" s="5" t="s">
        <v>224</v>
      </c>
      <c r="H265" s="8"/>
      <c r="I265" s="5"/>
      <c r="J265" s="5" t="s">
        <v>221</v>
      </c>
      <c r="K265" s="10"/>
      <c r="L265" s="5" t="s">
        <v>191</v>
      </c>
      <c r="M265" s="5"/>
      <c r="N265" s="5"/>
    </row>
    <row r="266" spans="1:14">
      <c r="A266" s="9"/>
      <c r="B266" s="5" t="s">
        <v>497</v>
      </c>
      <c r="C266" s="5"/>
      <c r="D266" s="9"/>
      <c r="E266" s="5"/>
      <c r="F266" s="7"/>
      <c r="G266" s="5" t="s">
        <v>232</v>
      </c>
      <c r="H266" s="8"/>
      <c r="I266" s="5"/>
      <c r="J266" s="5">
        <v>20</v>
      </c>
      <c r="K266" s="10"/>
      <c r="L266" s="5" t="s">
        <v>191</v>
      </c>
      <c r="M266" s="5"/>
      <c r="N266" s="5"/>
    </row>
    <row r="267" spans="1:14">
      <c r="A267" s="9"/>
      <c r="B267" s="5" t="s">
        <v>498</v>
      </c>
      <c r="C267" s="5"/>
      <c r="D267" s="9"/>
      <c r="E267" s="5"/>
      <c r="F267" s="7"/>
      <c r="G267" s="5" t="s">
        <v>224</v>
      </c>
      <c r="H267" s="8"/>
      <c r="I267" s="5"/>
      <c r="J267" s="5" t="s">
        <v>221</v>
      </c>
      <c r="K267" s="10"/>
      <c r="L267" s="5" t="s">
        <v>191</v>
      </c>
      <c r="M267" s="5"/>
      <c r="N267" s="5"/>
    </row>
    <row r="268" spans="1:14">
      <c r="A268" s="9"/>
      <c r="B268" s="5" t="s">
        <v>499</v>
      </c>
      <c r="C268" s="5"/>
      <c r="D268" s="9"/>
      <c r="E268" s="5"/>
      <c r="F268" s="7"/>
      <c r="G268" s="5" t="s">
        <v>224</v>
      </c>
      <c r="H268" s="8"/>
      <c r="I268" s="5"/>
      <c r="J268" s="5" t="s">
        <v>221</v>
      </c>
      <c r="K268" s="10"/>
      <c r="L268" s="5" t="s">
        <v>191</v>
      </c>
      <c r="M268" s="5"/>
      <c r="N268" s="5"/>
    </row>
    <row r="269" spans="1:14">
      <c r="A269" s="9"/>
      <c r="B269" s="5" t="s">
        <v>500</v>
      </c>
      <c r="C269" s="5"/>
      <c r="D269" s="9"/>
      <c r="E269" s="5"/>
      <c r="F269" s="7"/>
      <c r="G269" s="5" t="s">
        <v>220</v>
      </c>
      <c r="H269" s="8"/>
      <c r="I269" s="5"/>
      <c r="J269" s="5" t="s">
        <v>221</v>
      </c>
      <c r="K269" s="10"/>
      <c r="L269" s="5" t="s">
        <v>191</v>
      </c>
      <c r="M269" s="5"/>
      <c r="N269" s="5"/>
    </row>
    <row r="270" spans="1:14">
      <c r="A270" s="9"/>
      <c r="B270" s="5" t="s">
        <v>501</v>
      </c>
      <c r="C270" s="5"/>
      <c r="D270" s="9"/>
      <c r="E270" s="5"/>
      <c r="F270" s="7"/>
      <c r="G270" s="5" t="s">
        <v>220</v>
      </c>
      <c r="H270" s="8"/>
      <c r="I270" s="5"/>
      <c r="J270" s="5" t="s">
        <v>221</v>
      </c>
      <c r="K270" s="10"/>
      <c r="L270" s="5" t="s">
        <v>191</v>
      </c>
      <c r="M270" s="5"/>
      <c r="N270" s="5"/>
    </row>
    <row r="271" spans="1:14">
      <c r="A271" s="9"/>
      <c r="B271" s="5" t="s">
        <v>502</v>
      </c>
      <c r="C271" s="5"/>
      <c r="D271" s="9"/>
      <c r="E271" s="5"/>
      <c r="F271" s="7"/>
      <c r="G271" s="5" t="s">
        <v>234</v>
      </c>
      <c r="H271" s="8"/>
      <c r="I271" s="5"/>
      <c r="J271" s="5" t="s">
        <v>221</v>
      </c>
      <c r="K271" s="10"/>
      <c r="L271" s="5" t="s">
        <v>191</v>
      </c>
      <c r="M271" s="5"/>
      <c r="N271" s="5"/>
    </row>
    <row r="272" spans="1:14">
      <c r="A272" s="9"/>
      <c r="B272" s="5" t="s">
        <v>503</v>
      </c>
      <c r="C272" s="5"/>
      <c r="D272" s="9"/>
      <c r="E272" s="5"/>
      <c r="F272" s="7"/>
      <c r="G272" s="5" t="s">
        <v>220</v>
      </c>
      <c r="H272" s="8"/>
      <c r="I272" s="5"/>
      <c r="J272" s="5" t="s">
        <v>221</v>
      </c>
      <c r="K272" s="10"/>
      <c r="L272" s="5" t="s">
        <v>191</v>
      </c>
      <c r="M272" s="5"/>
      <c r="N272" s="5"/>
    </row>
    <row r="273" spans="1:14">
      <c r="A273" s="9"/>
      <c r="B273" s="5" t="s">
        <v>504</v>
      </c>
      <c r="C273" s="5"/>
      <c r="D273" s="9"/>
      <c r="E273" s="5"/>
      <c r="F273" s="7"/>
      <c r="G273" s="5" t="s">
        <v>265</v>
      </c>
      <c r="H273" s="8"/>
      <c r="I273" s="5"/>
      <c r="J273" s="5">
        <v>20</v>
      </c>
      <c r="K273" s="10"/>
      <c r="L273" s="5" t="s">
        <v>196</v>
      </c>
      <c r="M273" s="5"/>
      <c r="N273" s="5"/>
    </row>
    <row r="274" spans="1:14">
      <c r="A274" s="9"/>
      <c r="B274" s="5" t="s">
        <v>505</v>
      </c>
      <c r="C274" s="5"/>
      <c r="D274" s="9"/>
      <c r="E274" s="5"/>
      <c r="F274" s="7"/>
      <c r="G274" s="5" t="s">
        <v>220</v>
      </c>
      <c r="H274" s="8"/>
      <c r="I274" s="5"/>
      <c r="J274" s="5" t="s">
        <v>221</v>
      </c>
      <c r="K274" s="10"/>
      <c r="L274" s="5" t="s">
        <v>191</v>
      </c>
      <c r="M274" s="5"/>
      <c r="N274" s="5"/>
    </row>
    <row r="275" spans="1:14">
      <c r="A275" s="9"/>
      <c r="B275" s="5" t="s">
        <v>506</v>
      </c>
      <c r="C275" s="5"/>
      <c r="D275" s="9"/>
      <c r="E275" s="5"/>
      <c r="F275" s="7"/>
      <c r="G275" s="5" t="s">
        <v>234</v>
      </c>
      <c r="H275" s="8"/>
      <c r="I275" s="5"/>
      <c r="J275" s="5" t="s">
        <v>221</v>
      </c>
      <c r="K275" s="10"/>
      <c r="L275" s="5" t="s">
        <v>191</v>
      </c>
      <c r="M275" s="5"/>
      <c r="N275" s="5"/>
    </row>
    <row r="276" spans="1:14">
      <c r="A276" s="9"/>
      <c r="B276" s="5" t="s">
        <v>507</v>
      </c>
      <c r="C276" s="5"/>
      <c r="D276" s="9"/>
      <c r="E276" s="5"/>
      <c r="F276" s="7"/>
      <c r="G276" s="5" t="s">
        <v>226</v>
      </c>
      <c r="H276" s="8"/>
      <c r="I276" s="5"/>
      <c r="J276" s="5">
        <v>20</v>
      </c>
      <c r="K276" s="10"/>
      <c r="L276" s="5" t="s">
        <v>196</v>
      </c>
      <c r="M276" s="5"/>
      <c r="N276" s="5"/>
    </row>
    <row r="277" spans="1:14">
      <c r="A277" s="9"/>
      <c r="B277" s="5" t="s">
        <v>508</v>
      </c>
      <c r="C277" s="5"/>
      <c r="D277" s="9"/>
      <c r="E277" s="5"/>
      <c r="F277" s="7"/>
      <c r="G277" s="5" t="s">
        <v>220</v>
      </c>
      <c r="H277" s="8"/>
      <c r="I277" s="5"/>
      <c r="J277" s="5" t="s">
        <v>221</v>
      </c>
      <c r="K277" s="10"/>
      <c r="L277" s="5" t="s">
        <v>191</v>
      </c>
      <c r="M277" s="5"/>
      <c r="N277" s="5"/>
    </row>
    <row r="278" spans="1:14">
      <c r="A278" s="9"/>
      <c r="B278" s="5" t="s">
        <v>509</v>
      </c>
      <c r="C278" s="5"/>
      <c r="D278" s="9"/>
      <c r="E278" s="5"/>
      <c r="F278" s="7"/>
      <c r="G278" s="5" t="s">
        <v>220</v>
      </c>
      <c r="H278" s="8"/>
      <c r="I278" s="5"/>
      <c r="J278" s="5" t="s">
        <v>221</v>
      </c>
      <c r="K278" s="10"/>
      <c r="L278" s="5" t="s">
        <v>191</v>
      </c>
      <c r="M278" s="5"/>
      <c r="N278" s="5"/>
    </row>
    <row r="279" spans="1:14">
      <c r="A279" s="9"/>
      <c r="B279" s="5" t="s">
        <v>510</v>
      </c>
      <c r="C279" s="5"/>
      <c r="D279" s="9"/>
      <c r="E279" s="5"/>
      <c r="F279" s="7"/>
      <c r="G279" s="5" t="s">
        <v>220</v>
      </c>
      <c r="H279" s="8"/>
      <c r="I279" s="5"/>
      <c r="J279" s="5" t="s">
        <v>221</v>
      </c>
      <c r="K279" s="10"/>
      <c r="L279" s="5" t="s">
        <v>191</v>
      </c>
      <c r="M279" s="5"/>
      <c r="N279" s="5"/>
    </row>
    <row r="280" spans="1:14">
      <c r="A280" s="9"/>
      <c r="B280" s="5" t="s">
        <v>511</v>
      </c>
      <c r="C280" s="5"/>
      <c r="D280" s="9"/>
      <c r="E280" s="5"/>
      <c r="F280" s="7"/>
      <c r="G280" s="5" t="s">
        <v>224</v>
      </c>
      <c r="H280" s="8"/>
      <c r="I280" s="5"/>
      <c r="J280" s="5" t="s">
        <v>221</v>
      </c>
      <c r="K280" s="10"/>
      <c r="L280" s="5" t="s">
        <v>191</v>
      </c>
      <c r="M280" s="5"/>
      <c r="N280" s="5"/>
    </row>
    <row r="281" spans="1:14">
      <c r="A281" s="9"/>
      <c r="B281" s="5" t="s">
        <v>512</v>
      </c>
      <c r="C281" s="5"/>
      <c r="D281" s="9"/>
      <c r="E281" s="5"/>
      <c r="F281" s="7"/>
      <c r="G281" s="5" t="s">
        <v>234</v>
      </c>
      <c r="H281" s="8"/>
      <c r="I281" s="5"/>
      <c r="J281" s="5" t="s">
        <v>221</v>
      </c>
      <c r="K281" s="10"/>
      <c r="L281" s="5" t="s">
        <v>191</v>
      </c>
      <c r="M281" s="5"/>
      <c r="N281" s="5"/>
    </row>
    <row r="282" spans="1:14">
      <c r="A282" s="9"/>
      <c r="B282" s="5" t="s">
        <v>513</v>
      </c>
      <c r="C282" s="5"/>
      <c r="D282" s="9"/>
      <c r="E282" s="5"/>
      <c r="F282" s="7"/>
      <c r="G282" s="5" t="s">
        <v>220</v>
      </c>
      <c r="H282" s="8"/>
      <c r="I282" s="5"/>
      <c r="J282" s="5" t="s">
        <v>221</v>
      </c>
      <c r="K282" s="10"/>
      <c r="L282" s="5" t="s">
        <v>191</v>
      </c>
      <c r="M282" s="5"/>
      <c r="N282" s="5"/>
    </row>
    <row r="283" spans="1:14">
      <c r="A283" s="9"/>
      <c r="B283" s="5" t="s">
        <v>514</v>
      </c>
      <c r="C283" s="5"/>
      <c r="D283" s="9"/>
      <c r="E283" s="5"/>
      <c r="F283" s="7"/>
      <c r="G283" s="5" t="s">
        <v>220</v>
      </c>
      <c r="H283" s="8"/>
      <c r="I283" s="5"/>
      <c r="J283" s="5" t="s">
        <v>221</v>
      </c>
      <c r="K283" s="10"/>
      <c r="L283" s="5" t="s">
        <v>191</v>
      </c>
      <c r="M283" s="5"/>
      <c r="N283" s="5"/>
    </row>
    <row r="284" spans="1:14">
      <c r="A284" s="9"/>
      <c r="B284" s="5" t="s">
        <v>515</v>
      </c>
      <c r="C284" s="5"/>
      <c r="D284" s="9"/>
      <c r="E284" s="5"/>
      <c r="F284" s="7"/>
      <c r="G284" s="5" t="s">
        <v>220</v>
      </c>
      <c r="H284" s="8"/>
      <c r="I284" s="5"/>
      <c r="J284" s="5" t="s">
        <v>221</v>
      </c>
      <c r="K284" s="10"/>
      <c r="L284" s="5" t="s">
        <v>191</v>
      </c>
      <c r="M284" s="5"/>
      <c r="N284" s="5"/>
    </row>
    <row r="285" spans="1:14">
      <c r="A285" s="9"/>
      <c r="B285" s="5" t="s">
        <v>516</v>
      </c>
      <c r="C285" s="5"/>
      <c r="D285" s="9"/>
      <c r="E285" s="5"/>
      <c r="F285" s="7"/>
      <c r="G285" s="5" t="s">
        <v>220</v>
      </c>
      <c r="H285" s="8"/>
      <c r="I285" s="5"/>
      <c r="J285" s="5" t="s">
        <v>221</v>
      </c>
      <c r="K285" s="10"/>
      <c r="L285" s="5" t="s">
        <v>191</v>
      </c>
      <c r="M285" s="5"/>
      <c r="N285" s="5"/>
    </row>
    <row r="286" spans="1:14">
      <c r="A286" s="9"/>
      <c r="B286" s="5" t="s">
        <v>517</v>
      </c>
      <c r="C286" s="5"/>
      <c r="D286" s="9"/>
      <c r="E286" s="5"/>
      <c r="F286" s="7"/>
      <c r="G286" s="5" t="s">
        <v>220</v>
      </c>
      <c r="H286" s="8"/>
      <c r="I286" s="5"/>
      <c r="J286" s="5" t="s">
        <v>221</v>
      </c>
      <c r="K286" s="10"/>
      <c r="L286" s="5" t="s">
        <v>191</v>
      </c>
      <c r="M286" s="5"/>
      <c r="N286" s="5"/>
    </row>
    <row r="287" spans="1:14">
      <c r="A287" s="9"/>
      <c r="B287" s="5" t="s">
        <v>518</v>
      </c>
      <c r="C287" s="5"/>
      <c r="D287" s="9"/>
      <c r="E287" s="5"/>
      <c r="F287" s="7"/>
      <c r="G287" s="5" t="s">
        <v>224</v>
      </c>
      <c r="H287" s="8"/>
      <c r="I287" s="5"/>
      <c r="J287" s="5">
        <v>40</v>
      </c>
      <c r="K287" s="10"/>
      <c r="L287" s="5" t="s">
        <v>191</v>
      </c>
      <c r="M287" s="5"/>
      <c r="N287" s="5"/>
    </row>
    <row r="288" spans="1:14">
      <c r="A288" s="9"/>
      <c r="B288" s="5" t="s">
        <v>519</v>
      </c>
      <c r="C288" s="5"/>
      <c r="D288" s="9"/>
      <c r="E288" s="5"/>
      <c r="F288" s="7"/>
      <c r="G288" s="5" t="s">
        <v>265</v>
      </c>
      <c r="H288" s="8"/>
      <c r="I288" s="5"/>
      <c r="J288" s="5">
        <v>20</v>
      </c>
      <c r="K288" s="10"/>
      <c r="L288" s="5" t="s">
        <v>196</v>
      </c>
      <c r="M288" s="5"/>
      <c r="N288" s="5"/>
    </row>
    <row r="289" spans="1:14">
      <c r="A289" s="9"/>
      <c r="B289" s="5" t="s">
        <v>520</v>
      </c>
      <c r="C289" s="5"/>
      <c r="D289" s="9"/>
      <c r="E289" s="5"/>
      <c r="F289" s="7"/>
      <c r="G289" s="5" t="s">
        <v>226</v>
      </c>
      <c r="H289" s="8"/>
      <c r="I289" s="5"/>
      <c r="J289" s="5">
        <v>40</v>
      </c>
      <c r="K289" s="10"/>
      <c r="L289" s="5" t="s">
        <v>262</v>
      </c>
      <c r="M289" s="5"/>
      <c r="N289" s="5"/>
    </row>
    <row r="290" spans="1:14">
      <c r="A290" s="9"/>
      <c r="B290" s="5" t="s">
        <v>521</v>
      </c>
      <c r="C290" s="5"/>
      <c r="D290" s="9"/>
      <c r="E290" s="5"/>
      <c r="F290" s="7"/>
      <c r="G290" s="5" t="s">
        <v>226</v>
      </c>
      <c r="H290" s="8"/>
      <c r="I290" s="5"/>
      <c r="J290" s="5">
        <v>40</v>
      </c>
      <c r="K290" s="10"/>
      <c r="L290" s="5" t="s">
        <v>191</v>
      </c>
      <c r="M290" s="5"/>
      <c r="N290" s="5"/>
    </row>
    <row r="291" spans="1:14">
      <c r="A291" s="9"/>
      <c r="B291" s="5" t="s">
        <v>522</v>
      </c>
      <c r="C291" s="5"/>
      <c r="D291" s="9"/>
      <c r="E291" s="5"/>
      <c r="F291" s="7"/>
      <c r="G291" s="5" t="s">
        <v>224</v>
      </c>
      <c r="H291" s="8"/>
      <c r="I291" s="5"/>
      <c r="J291" s="5">
        <v>40</v>
      </c>
      <c r="K291" s="10"/>
      <c r="L291" s="5" t="s">
        <v>191</v>
      </c>
      <c r="M291" s="5"/>
      <c r="N291" s="5"/>
    </row>
    <row r="292" spans="1:14">
      <c r="A292" s="9"/>
      <c r="B292" s="5" t="s">
        <v>523</v>
      </c>
      <c r="C292" s="5"/>
      <c r="D292" s="9"/>
      <c r="E292" s="5"/>
      <c r="F292" s="7"/>
      <c r="G292" s="5" t="s">
        <v>226</v>
      </c>
      <c r="H292" s="8"/>
      <c r="I292" s="5"/>
      <c r="J292" s="5">
        <v>20</v>
      </c>
      <c r="K292" s="10"/>
      <c r="L292" s="5" t="s">
        <v>196</v>
      </c>
      <c r="M292" s="5"/>
      <c r="N292" s="5"/>
    </row>
    <row r="293" spans="1:14">
      <c r="A293" s="9"/>
      <c r="B293" s="5" t="s">
        <v>524</v>
      </c>
      <c r="C293" s="5"/>
      <c r="D293" s="9"/>
      <c r="E293" s="5"/>
      <c r="F293" s="7"/>
      <c r="G293" s="5" t="s">
        <v>224</v>
      </c>
      <c r="H293" s="8"/>
      <c r="I293" s="5"/>
      <c r="J293" s="5">
        <v>20</v>
      </c>
      <c r="K293" s="10"/>
      <c r="L293" s="5" t="s">
        <v>191</v>
      </c>
      <c r="M293" s="5"/>
      <c r="N293" s="5"/>
    </row>
    <row r="294" spans="1:14">
      <c r="A294" s="9"/>
      <c r="B294" s="5" t="s">
        <v>525</v>
      </c>
      <c r="C294" s="5"/>
      <c r="D294" s="9"/>
      <c r="E294" s="5"/>
      <c r="F294" s="7"/>
      <c r="G294" s="5" t="s">
        <v>220</v>
      </c>
      <c r="H294" s="8"/>
      <c r="I294" s="5"/>
      <c r="J294" s="5" t="s">
        <v>221</v>
      </c>
      <c r="K294" s="10"/>
      <c r="L294" s="5" t="s">
        <v>191</v>
      </c>
      <c r="M294" s="5"/>
      <c r="N294" s="5"/>
    </row>
    <row r="295" spans="1:14">
      <c r="A295" s="9"/>
      <c r="B295" s="5" t="s">
        <v>526</v>
      </c>
      <c r="C295" s="5"/>
      <c r="D295" s="9"/>
      <c r="E295" s="5"/>
      <c r="F295" s="7"/>
      <c r="G295" s="5" t="s">
        <v>224</v>
      </c>
      <c r="H295" s="8"/>
      <c r="I295" s="5"/>
      <c r="J295" s="5" t="s">
        <v>221</v>
      </c>
      <c r="K295" s="10"/>
      <c r="L295" s="5" t="s">
        <v>191</v>
      </c>
      <c r="M295" s="5"/>
      <c r="N295" s="5"/>
    </row>
    <row r="296" spans="1:14">
      <c r="A296" s="9"/>
      <c r="B296" s="5" t="s">
        <v>527</v>
      </c>
      <c r="C296" s="5"/>
      <c r="D296" s="9"/>
      <c r="E296" s="5"/>
      <c r="F296" s="7"/>
      <c r="G296" s="5" t="s">
        <v>232</v>
      </c>
      <c r="H296" s="8"/>
      <c r="I296" s="5"/>
      <c r="J296" s="5">
        <v>20</v>
      </c>
      <c r="K296" s="10"/>
      <c r="L296" s="5" t="s">
        <v>191</v>
      </c>
      <c r="M296" s="5"/>
      <c r="N296" s="5"/>
    </row>
    <row r="297" spans="1:14">
      <c r="A297" s="9"/>
      <c r="B297" s="5" t="s">
        <v>528</v>
      </c>
      <c r="C297" s="5"/>
      <c r="D297" s="9"/>
      <c r="E297" s="5"/>
      <c r="F297" s="7"/>
      <c r="G297" s="5" t="s">
        <v>224</v>
      </c>
      <c r="H297" s="8"/>
      <c r="I297" s="5"/>
      <c r="J297" s="5" t="s">
        <v>221</v>
      </c>
      <c r="K297" s="10"/>
      <c r="L297" s="5" t="s">
        <v>191</v>
      </c>
      <c r="M297" s="5"/>
      <c r="N297" s="5"/>
    </row>
    <row r="298" spans="1:14">
      <c r="A298" s="9"/>
      <c r="B298" s="5" t="s">
        <v>529</v>
      </c>
      <c r="C298" s="5"/>
      <c r="D298" s="9"/>
      <c r="E298" s="5"/>
      <c r="F298" s="7"/>
      <c r="G298" s="5" t="s">
        <v>246</v>
      </c>
      <c r="H298" s="8"/>
      <c r="I298" s="5"/>
      <c r="J298" s="5">
        <v>20</v>
      </c>
      <c r="K298" s="10"/>
      <c r="L298" s="5" t="s">
        <v>228</v>
      </c>
      <c r="M298" s="5"/>
      <c r="N298" s="5"/>
    </row>
    <row r="299" spans="1:14">
      <c r="A299" s="9"/>
      <c r="B299" s="5" t="s">
        <v>530</v>
      </c>
      <c r="C299" s="5"/>
      <c r="D299" s="9"/>
      <c r="E299" s="5"/>
      <c r="F299" s="7"/>
      <c r="G299" s="5" t="s">
        <v>220</v>
      </c>
      <c r="H299" s="8"/>
      <c r="I299" s="5"/>
      <c r="J299" s="5" t="s">
        <v>221</v>
      </c>
      <c r="K299" s="10"/>
      <c r="L299" s="5" t="s">
        <v>191</v>
      </c>
      <c r="M299" s="5"/>
      <c r="N299" s="5"/>
    </row>
    <row r="300" spans="1:14">
      <c r="A300" s="9"/>
      <c r="B300" s="5" t="s">
        <v>531</v>
      </c>
      <c r="C300" s="5"/>
      <c r="D300" s="9"/>
      <c r="E300" s="5"/>
      <c r="F300" s="7"/>
      <c r="G300" s="5" t="s">
        <v>232</v>
      </c>
      <c r="H300" s="8"/>
      <c r="I300" s="5"/>
      <c r="J300" s="5" t="s">
        <v>221</v>
      </c>
      <c r="K300" s="10"/>
      <c r="L300" s="5" t="s">
        <v>191</v>
      </c>
      <c r="M300" s="5"/>
      <c r="N300" s="5"/>
    </row>
    <row r="301" spans="1:14">
      <c r="A301" s="9"/>
      <c r="B301" s="5" t="s">
        <v>532</v>
      </c>
      <c r="C301" s="5"/>
      <c r="D301" s="9"/>
      <c r="E301" s="5"/>
      <c r="F301" s="7"/>
      <c r="G301" s="5" t="s">
        <v>224</v>
      </c>
      <c r="H301" s="8"/>
      <c r="I301" s="5"/>
      <c r="J301" s="5" t="s">
        <v>221</v>
      </c>
      <c r="K301" s="10"/>
      <c r="L301" s="5" t="s">
        <v>191</v>
      </c>
      <c r="M301" s="5"/>
      <c r="N301" s="5"/>
    </row>
    <row r="302" spans="1:14">
      <c r="A302" s="9"/>
      <c r="B302" s="5" t="s">
        <v>533</v>
      </c>
      <c r="C302" s="5"/>
      <c r="D302" s="9"/>
      <c r="E302" s="5"/>
      <c r="F302" s="7"/>
      <c r="G302" s="5" t="s">
        <v>232</v>
      </c>
      <c r="H302" s="8"/>
      <c r="I302" s="5"/>
      <c r="J302" s="5">
        <v>20</v>
      </c>
      <c r="K302" s="10"/>
      <c r="L302" s="5" t="s">
        <v>191</v>
      </c>
      <c r="M302" s="5"/>
      <c r="N302" s="5"/>
    </row>
    <row r="303" spans="1:14">
      <c r="A303" s="9"/>
      <c r="B303" s="5" t="s">
        <v>534</v>
      </c>
      <c r="C303" s="5"/>
      <c r="D303" s="9"/>
      <c r="E303" s="5"/>
      <c r="F303" s="7"/>
      <c r="G303" s="5" t="s">
        <v>224</v>
      </c>
      <c r="H303" s="8"/>
      <c r="I303" s="5"/>
      <c r="J303" s="5" t="s">
        <v>221</v>
      </c>
      <c r="K303" s="10"/>
      <c r="L303" s="5" t="s">
        <v>191</v>
      </c>
      <c r="M303" s="5"/>
      <c r="N303" s="5"/>
    </row>
    <row r="304" spans="1:14">
      <c r="A304" s="9"/>
      <c r="B304" s="5" t="s">
        <v>535</v>
      </c>
      <c r="C304" s="5"/>
      <c r="D304" s="9"/>
      <c r="E304" s="5"/>
      <c r="F304" s="7"/>
      <c r="G304" s="5" t="s">
        <v>220</v>
      </c>
      <c r="H304" s="8"/>
      <c r="I304" s="5"/>
      <c r="J304" s="5" t="s">
        <v>221</v>
      </c>
      <c r="K304" s="10"/>
      <c r="L304" s="5" t="s">
        <v>191</v>
      </c>
      <c r="M304" s="5"/>
      <c r="N304" s="5"/>
    </row>
    <row r="305" spans="1:14">
      <c r="A305" s="9"/>
      <c r="B305" s="5" t="s">
        <v>536</v>
      </c>
      <c r="C305" s="5"/>
      <c r="D305" s="9"/>
      <c r="E305" s="5"/>
      <c r="F305" s="7"/>
      <c r="G305" s="5" t="s">
        <v>311</v>
      </c>
      <c r="H305" s="8"/>
      <c r="I305" s="5"/>
      <c r="J305" s="5">
        <v>20</v>
      </c>
      <c r="K305" s="10"/>
      <c r="L305" s="5" t="s">
        <v>199</v>
      </c>
      <c r="M305" s="5"/>
      <c r="N305" s="5"/>
    </row>
    <row r="306" spans="1:14">
      <c r="A306" s="9"/>
      <c r="B306" s="5" t="s">
        <v>537</v>
      </c>
      <c r="C306" s="5"/>
      <c r="D306" s="9"/>
      <c r="E306" s="5"/>
      <c r="F306" s="7"/>
      <c r="G306" s="5" t="s">
        <v>220</v>
      </c>
      <c r="H306" s="8"/>
      <c r="I306" s="5"/>
      <c r="J306" s="5" t="s">
        <v>221</v>
      </c>
      <c r="K306" s="10"/>
      <c r="L306" s="5" t="s">
        <v>191</v>
      </c>
      <c r="M306" s="5"/>
      <c r="N306" s="5"/>
    </row>
    <row r="307" spans="1:14">
      <c r="A307" s="9"/>
      <c r="B307" s="5" t="s">
        <v>538</v>
      </c>
      <c r="C307" s="5"/>
      <c r="D307" s="9"/>
      <c r="E307" s="5"/>
      <c r="F307" s="7"/>
      <c r="G307" s="5" t="s">
        <v>232</v>
      </c>
      <c r="H307" s="8"/>
      <c r="I307" s="5"/>
      <c r="J307" s="5" t="s">
        <v>221</v>
      </c>
      <c r="K307" s="10"/>
      <c r="L307" s="5" t="s">
        <v>191</v>
      </c>
      <c r="M307" s="5"/>
      <c r="N307" s="5"/>
    </row>
    <row r="308" spans="1:14">
      <c r="A308" s="9"/>
      <c r="B308" s="5" t="s">
        <v>539</v>
      </c>
      <c r="C308" s="5"/>
      <c r="D308" s="9"/>
      <c r="E308" s="5"/>
      <c r="F308" s="7"/>
      <c r="G308" s="5" t="s">
        <v>220</v>
      </c>
      <c r="H308" s="8"/>
      <c r="I308" s="5"/>
      <c r="J308" s="5" t="s">
        <v>221</v>
      </c>
      <c r="K308" s="10"/>
      <c r="L308" s="5" t="s">
        <v>191</v>
      </c>
      <c r="M308" s="5"/>
      <c r="N308" s="5"/>
    </row>
    <row r="309" spans="1:14">
      <c r="A309" s="9"/>
      <c r="B309" s="5" t="s">
        <v>540</v>
      </c>
      <c r="C309" s="5"/>
      <c r="D309" s="9"/>
      <c r="E309" s="5"/>
      <c r="F309" s="7"/>
      <c r="G309" s="5" t="s">
        <v>224</v>
      </c>
      <c r="H309" s="8"/>
      <c r="I309" s="5"/>
      <c r="J309" s="5" t="s">
        <v>221</v>
      </c>
      <c r="K309" s="10"/>
      <c r="L309" s="5" t="s">
        <v>191</v>
      </c>
      <c r="M309" s="5"/>
      <c r="N309" s="5"/>
    </row>
    <row r="310" spans="1:14">
      <c r="A310" s="9"/>
      <c r="B310" s="5" t="s">
        <v>541</v>
      </c>
      <c r="C310" s="5"/>
      <c r="D310" s="9"/>
      <c r="E310" s="5"/>
      <c r="F310" s="7"/>
      <c r="G310" s="5" t="s">
        <v>224</v>
      </c>
      <c r="H310" s="8"/>
      <c r="I310" s="5"/>
      <c r="J310" s="5" t="s">
        <v>221</v>
      </c>
      <c r="K310" s="10"/>
      <c r="L310" s="5" t="s">
        <v>191</v>
      </c>
      <c r="M310" s="5"/>
      <c r="N310" s="5"/>
    </row>
    <row r="311" spans="1:14">
      <c r="A311" s="9"/>
      <c r="B311" s="5" t="s">
        <v>542</v>
      </c>
      <c r="C311" s="5"/>
      <c r="D311" s="9"/>
      <c r="E311" s="5"/>
      <c r="F311" s="7"/>
      <c r="G311" s="5" t="s">
        <v>232</v>
      </c>
      <c r="H311" s="8"/>
      <c r="I311" s="5"/>
      <c r="J311" s="5" t="s">
        <v>221</v>
      </c>
      <c r="K311" s="10"/>
      <c r="L311" s="5" t="s">
        <v>191</v>
      </c>
      <c r="M311" s="5"/>
      <c r="N311" s="5"/>
    </row>
    <row r="312" spans="1:14">
      <c r="A312" s="9"/>
      <c r="B312" s="5" t="s">
        <v>543</v>
      </c>
      <c r="C312" s="5"/>
      <c r="D312" s="9"/>
      <c r="E312" s="5"/>
      <c r="F312" s="7"/>
      <c r="G312" s="5" t="s">
        <v>232</v>
      </c>
      <c r="H312" s="8"/>
      <c r="I312" s="5"/>
      <c r="J312" s="5">
        <v>20</v>
      </c>
      <c r="K312" s="10"/>
      <c r="L312" s="5" t="s">
        <v>191</v>
      </c>
      <c r="M312" s="5"/>
      <c r="N312" s="5"/>
    </row>
    <row r="313" spans="1:14">
      <c r="A313" s="9"/>
      <c r="B313" s="5" t="s">
        <v>544</v>
      </c>
      <c r="C313" s="5"/>
      <c r="D313" s="9"/>
      <c r="E313" s="5"/>
      <c r="F313" s="7"/>
      <c r="G313" s="5" t="s">
        <v>226</v>
      </c>
      <c r="H313" s="8"/>
      <c r="I313" s="5"/>
      <c r="J313" s="5">
        <v>20</v>
      </c>
      <c r="K313" s="10"/>
      <c r="L313" s="5" t="s">
        <v>262</v>
      </c>
      <c r="M313" s="5"/>
      <c r="N313" s="5"/>
    </row>
    <row r="314" spans="1:14">
      <c r="A314" s="9"/>
      <c r="B314" s="5" t="s">
        <v>545</v>
      </c>
      <c r="C314" s="5"/>
      <c r="D314" s="9"/>
      <c r="E314" s="5"/>
      <c r="F314" s="7"/>
      <c r="G314" s="5" t="s">
        <v>220</v>
      </c>
      <c r="H314" s="8"/>
      <c r="I314" s="5"/>
      <c r="J314" s="5" t="s">
        <v>221</v>
      </c>
      <c r="K314" s="10"/>
      <c r="L314" s="5" t="s">
        <v>191</v>
      </c>
      <c r="M314" s="5"/>
      <c r="N314" s="5"/>
    </row>
    <row r="315" spans="1:14">
      <c r="A315" s="9"/>
      <c r="B315" s="5" t="s">
        <v>546</v>
      </c>
      <c r="C315" s="5"/>
      <c r="D315" s="9"/>
      <c r="E315" s="5"/>
      <c r="F315" s="7"/>
      <c r="G315" s="5" t="s">
        <v>311</v>
      </c>
      <c r="H315" s="8"/>
      <c r="I315" s="5"/>
      <c r="J315" s="5">
        <v>20</v>
      </c>
      <c r="K315" s="10"/>
      <c r="L315" s="5" t="s">
        <v>262</v>
      </c>
      <c r="M315" s="5"/>
      <c r="N315" s="5"/>
    </row>
    <row r="316" spans="1:14">
      <c r="A316" s="9"/>
      <c r="B316" s="5" t="s">
        <v>547</v>
      </c>
      <c r="C316" s="5"/>
      <c r="D316" s="9"/>
      <c r="E316" s="5"/>
      <c r="F316" s="7"/>
      <c r="G316" s="5" t="s">
        <v>220</v>
      </c>
      <c r="H316" s="8"/>
      <c r="I316" s="5"/>
      <c r="J316" s="5" t="s">
        <v>221</v>
      </c>
      <c r="K316" s="10"/>
      <c r="L316" s="5" t="s">
        <v>191</v>
      </c>
      <c r="M316" s="5"/>
      <c r="N316" s="5"/>
    </row>
    <row r="317" spans="1:14">
      <c r="A317" s="9"/>
      <c r="B317" s="5" t="s">
        <v>548</v>
      </c>
      <c r="C317" s="5"/>
      <c r="D317" s="9"/>
      <c r="E317" s="5"/>
      <c r="F317" s="7"/>
      <c r="G317" s="5" t="s">
        <v>224</v>
      </c>
      <c r="H317" s="8"/>
      <c r="I317" s="5"/>
      <c r="J317" s="5" t="s">
        <v>221</v>
      </c>
      <c r="K317" s="10"/>
      <c r="L317" s="5" t="s">
        <v>191</v>
      </c>
      <c r="M317" s="5"/>
      <c r="N317" s="5"/>
    </row>
    <row r="318" spans="1:14">
      <c r="A318" s="9"/>
      <c r="B318" s="5" t="s">
        <v>549</v>
      </c>
      <c r="C318" s="5"/>
      <c r="D318" s="9"/>
      <c r="E318" s="5"/>
      <c r="F318" s="7"/>
      <c r="G318" s="5" t="s">
        <v>226</v>
      </c>
      <c r="H318" s="8"/>
      <c r="I318" s="5"/>
      <c r="J318" s="5">
        <v>40</v>
      </c>
      <c r="K318" s="10"/>
      <c r="L318" s="5" t="s">
        <v>196</v>
      </c>
      <c r="M318" s="5"/>
      <c r="N318" s="5"/>
    </row>
    <row r="319" spans="1:14">
      <c r="A319" s="9"/>
      <c r="B319" s="5" t="s">
        <v>550</v>
      </c>
      <c r="C319" s="5"/>
      <c r="D319" s="9"/>
      <c r="E319" s="5"/>
      <c r="F319" s="7"/>
      <c r="G319" s="5" t="s">
        <v>224</v>
      </c>
      <c r="H319" s="8"/>
      <c r="I319" s="5"/>
      <c r="J319" s="5" t="s">
        <v>221</v>
      </c>
      <c r="K319" s="10"/>
      <c r="L319" s="5" t="s">
        <v>191</v>
      </c>
      <c r="M319" s="5"/>
      <c r="N319" s="5"/>
    </row>
    <row r="320" spans="1:14">
      <c r="A320" s="9"/>
      <c r="B320" s="5" t="s">
        <v>551</v>
      </c>
      <c r="C320" s="5"/>
      <c r="D320" s="9"/>
      <c r="E320" s="5"/>
      <c r="F320" s="7"/>
      <c r="G320" s="5" t="s">
        <v>226</v>
      </c>
      <c r="H320" s="8"/>
      <c r="I320" s="5"/>
      <c r="J320" s="5">
        <v>40</v>
      </c>
      <c r="K320" s="10"/>
      <c r="L320" s="5" t="s">
        <v>199</v>
      </c>
      <c r="M320" s="5"/>
      <c r="N320" s="5"/>
    </row>
    <row r="321" spans="1:14">
      <c r="A321" s="9"/>
      <c r="B321" s="5" t="s">
        <v>552</v>
      </c>
      <c r="C321" s="5"/>
      <c r="D321" s="9"/>
      <c r="E321" s="5"/>
      <c r="F321" s="7"/>
      <c r="G321" s="5" t="s">
        <v>246</v>
      </c>
      <c r="H321" s="8"/>
      <c r="I321" s="5"/>
      <c r="J321" s="5">
        <v>40</v>
      </c>
      <c r="K321" s="10"/>
      <c r="L321" s="5" t="s">
        <v>228</v>
      </c>
      <c r="M321" s="5"/>
      <c r="N321" s="5"/>
    </row>
    <row r="322" spans="1:14">
      <c r="A322" s="9"/>
      <c r="B322" s="5" t="s">
        <v>553</v>
      </c>
      <c r="C322" s="5"/>
      <c r="D322" s="9"/>
      <c r="E322" s="5"/>
      <c r="F322" s="7"/>
      <c r="G322" s="5" t="s">
        <v>258</v>
      </c>
      <c r="H322" s="8"/>
      <c r="I322" s="5"/>
      <c r="J322" s="5" t="s">
        <v>221</v>
      </c>
      <c r="K322" s="10"/>
      <c r="L322" s="5" t="s">
        <v>196</v>
      </c>
      <c r="M322" s="5"/>
      <c r="N322" s="5"/>
    </row>
    <row r="323" spans="1:14">
      <c r="A323" s="9"/>
      <c r="B323" s="5" t="s">
        <v>554</v>
      </c>
      <c r="C323" s="5"/>
      <c r="D323" s="9"/>
      <c r="E323" s="5"/>
      <c r="F323" s="7"/>
      <c r="G323" s="5" t="s">
        <v>232</v>
      </c>
      <c r="H323" s="8"/>
      <c r="I323" s="5"/>
      <c r="J323" s="5" t="s">
        <v>221</v>
      </c>
      <c r="K323" s="10"/>
      <c r="L323" s="5" t="s">
        <v>191</v>
      </c>
      <c r="M323" s="5"/>
      <c r="N323" s="5"/>
    </row>
    <row r="324" spans="1:14">
      <c r="A324" s="9"/>
      <c r="B324" s="5" t="s">
        <v>555</v>
      </c>
      <c r="C324" s="5"/>
      <c r="D324" s="9"/>
      <c r="E324" s="5"/>
      <c r="F324" s="7"/>
      <c r="G324" s="5" t="s">
        <v>220</v>
      </c>
      <c r="H324" s="8"/>
      <c r="I324" s="5"/>
      <c r="J324" s="5" t="s">
        <v>221</v>
      </c>
      <c r="K324" s="10"/>
      <c r="L324" s="5" t="s">
        <v>191</v>
      </c>
      <c r="M324" s="5"/>
      <c r="N324" s="5"/>
    </row>
    <row r="325" spans="1:14">
      <c r="A325" s="9"/>
      <c r="B325" s="5" t="s">
        <v>556</v>
      </c>
      <c r="C325" s="5"/>
      <c r="D325" s="9"/>
      <c r="E325" s="5"/>
      <c r="F325" s="7"/>
      <c r="G325" s="5" t="s">
        <v>226</v>
      </c>
      <c r="H325" s="8"/>
      <c r="I325" s="5"/>
      <c r="J325" s="5">
        <v>20</v>
      </c>
      <c r="K325" s="10"/>
      <c r="L325" s="5" t="s">
        <v>196</v>
      </c>
      <c r="M325" s="5"/>
      <c r="N325" s="5"/>
    </row>
    <row r="326" spans="1:14">
      <c r="A326" s="9"/>
      <c r="B326" s="5" t="s">
        <v>557</v>
      </c>
      <c r="C326" s="5"/>
      <c r="D326" s="9"/>
      <c r="E326" s="5"/>
      <c r="F326" s="7"/>
      <c r="G326" s="5" t="s">
        <v>265</v>
      </c>
      <c r="H326" s="8"/>
      <c r="I326" s="5"/>
      <c r="J326" s="5">
        <v>40</v>
      </c>
      <c r="K326" s="10"/>
      <c r="L326" s="5" t="s">
        <v>196</v>
      </c>
      <c r="M326" s="5"/>
      <c r="N326" s="5"/>
    </row>
    <row r="327" spans="1:14">
      <c r="A327" s="9"/>
      <c r="B327" s="5" t="s">
        <v>558</v>
      </c>
      <c r="C327" s="5"/>
      <c r="D327" s="9"/>
      <c r="E327" s="5"/>
      <c r="F327" s="7"/>
      <c r="G327" s="5" t="s">
        <v>234</v>
      </c>
      <c r="H327" s="8"/>
      <c r="I327" s="5"/>
      <c r="J327" s="5" t="s">
        <v>221</v>
      </c>
      <c r="K327" s="10"/>
      <c r="L327" s="5" t="s">
        <v>191</v>
      </c>
      <c r="M327" s="5"/>
      <c r="N327" s="5"/>
    </row>
    <row r="328" spans="1:14">
      <c r="A328" s="9"/>
      <c r="B328" s="5" t="s">
        <v>559</v>
      </c>
      <c r="C328" s="5"/>
      <c r="D328" s="9"/>
      <c r="E328" s="5"/>
      <c r="F328" s="7"/>
      <c r="G328" s="5" t="s">
        <v>234</v>
      </c>
      <c r="H328" s="8"/>
      <c r="I328" s="5"/>
      <c r="J328" s="5">
        <v>40</v>
      </c>
      <c r="K328" s="10"/>
      <c r="L328" s="5" t="s">
        <v>191</v>
      </c>
      <c r="M328" s="5"/>
      <c r="N328" s="5"/>
    </row>
    <row r="329" spans="1:14">
      <c r="A329" s="9"/>
      <c r="B329" s="5" t="s">
        <v>560</v>
      </c>
      <c r="C329" s="5"/>
      <c r="D329" s="9"/>
      <c r="E329" s="5"/>
      <c r="F329" s="7"/>
      <c r="G329" s="5" t="s">
        <v>224</v>
      </c>
      <c r="H329" s="8"/>
      <c r="I329" s="5"/>
      <c r="J329" s="5" t="s">
        <v>221</v>
      </c>
      <c r="K329" s="10"/>
      <c r="L329" s="5" t="s">
        <v>191</v>
      </c>
      <c r="M329" s="5"/>
      <c r="N329" s="5"/>
    </row>
    <row r="330" spans="1:14">
      <c r="A330" s="9"/>
      <c r="B330" s="5" t="s">
        <v>561</v>
      </c>
      <c r="C330" s="5"/>
      <c r="D330" s="9"/>
      <c r="E330" s="5"/>
      <c r="F330" s="7"/>
      <c r="G330" s="5" t="s">
        <v>226</v>
      </c>
      <c r="H330" s="8"/>
      <c r="I330" s="5"/>
      <c r="J330" s="5">
        <v>20</v>
      </c>
      <c r="K330" s="10"/>
      <c r="L330" s="5" t="s">
        <v>196</v>
      </c>
      <c r="M330" s="5"/>
      <c r="N330" s="5"/>
    </row>
    <row r="331" spans="1:14">
      <c r="A331" s="9"/>
      <c r="B331" s="5" t="s">
        <v>562</v>
      </c>
      <c r="C331" s="5"/>
      <c r="D331" s="9"/>
      <c r="E331" s="5"/>
      <c r="F331" s="7"/>
      <c r="G331" s="5" t="s">
        <v>220</v>
      </c>
      <c r="H331" s="8"/>
      <c r="I331" s="5"/>
      <c r="J331" s="5" t="s">
        <v>221</v>
      </c>
      <c r="K331" s="10"/>
      <c r="L331" s="5" t="s">
        <v>191</v>
      </c>
      <c r="M331" s="5"/>
      <c r="N331" s="5"/>
    </row>
    <row r="332" spans="1:14">
      <c r="A332" s="9"/>
      <c r="B332" s="5" t="s">
        <v>563</v>
      </c>
      <c r="C332" s="5"/>
      <c r="D332" s="9"/>
      <c r="E332" s="5"/>
      <c r="F332" s="7"/>
      <c r="G332" s="5" t="s">
        <v>224</v>
      </c>
      <c r="H332" s="8"/>
      <c r="I332" s="5"/>
      <c r="J332" s="5">
        <v>20</v>
      </c>
      <c r="K332" s="10"/>
      <c r="L332" s="5" t="s">
        <v>191</v>
      </c>
      <c r="M332" s="5"/>
      <c r="N332" s="5"/>
    </row>
    <row r="333" spans="1:14">
      <c r="A333" s="9"/>
      <c r="B333" s="5" t="s">
        <v>564</v>
      </c>
      <c r="C333" s="5"/>
      <c r="D333" s="9"/>
      <c r="E333" s="5"/>
      <c r="F333" s="7"/>
      <c r="G333" s="5" t="s">
        <v>220</v>
      </c>
      <c r="H333" s="8"/>
      <c r="I333" s="5"/>
      <c r="J333" s="5" t="s">
        <v>221</v>
      </c>
      <c r="K333" s="10"/>
      <c r="L333" s="5" t="s">
        <v>191</v>
      </c>
      <c r="M333" s="5"/>
      <c r="N333" s="5"/>
    </row>
    <row r="334" spans="1:14">
      <c r="A334" s="9"/>
      <c r="B334" s="5" t="s">
        <v>565</v>
      </c>
      <c r="C334" s="5"/>
      <c r="D334" s="9"/>
      <c r="E334" s="5"/>
      <c r="F334" s="7"/>
      <c r="G334" s="5" t="s">
        <v>226</v>
      </c>
      <c r="H334" s="8"/>
      <c r="I334" s="5"/>
      <c r="J334" s="5">
        <v>40</v>
      </c>
      <c r="K334" s="10"/>
      <c r="L334" s="5" t="s">
        <v>191</v>
      </c>
      <c r="M334" s="5"/>
      <c r="N334" s="5"/>
    </row>
    <row r="335" spans="1:14">
      <c r="A335" s="9"/>
      <c r="B335" s="5" t="s">
        <v>566</v>
      </c>
      <c r="C335" s="5"/>
      <c r="D335" s="9"/>
      <c r="E335" s="5"/>
      <c r="F335" s="7"/>
      <c r="G335" s="5" t="s">
        <v>224</v>
      </c>
      <c r="H335" s="8"/>
      <c r="I335" s="5"/>
      <c r="J335" s="5" t="s">
        <v>221</v>
      </c>
      <c r="K335" s="10"/>
      <c r="L335" s="5" t="s">
        <v>191</v>
      </c>
      <c r="M335" s="5"/>
      <c r="N335" s="5"/>
    </row>
    <row r="336" spans="1:14">
      <c r="A336" s="9"/>
      <c r="B336" s="5" t="s">
        <v>567</v>
      </c>
      <c r="C336" s="5"/>
      <c r="D336" s="9"/>
      <c r="E336" s="5"/>
      <c r="F336" s="7"/>
      <c r="G336" s="5" t="s">
        <v>226</v>
      </c>
      <c r="H336" s="8"/>
      <c r="I336" s="5"/>
      <c r="J336" s="5">
        <v>40</v>
      </c>
      <c r="K336" s="10"/>
      <c r="L336" s="5" t="s">
        <v>228</v>
      </c>
      <c r="M336" s="5"/>
      <c r="N336" s="5"/>
    </row>
    <row r="337" spans="1:14">
      <c r="A337" s="9"/>
      <c r="B337" s="5" t="s">
        <v>568</v>
      </c>
      <c r="C337" s="5"/>
      <c r="D337" s="9"/>
      <c r="E337" s="5"/>
      <c r="F337" s="7"/>
      <c r="G337" s="5" t="s">
        <v>234</v>
      </c>
      <c r="H337" s="8"/>
      <c r="I337" s="5"/>
      <c r="J337" s="5" t="s">
        <v>221</v>
      </c>
      <c r="K337" s="10"/>
      <c r="L337" s="5" t="s">
        <v>191</v>
      </c>
      <c r="M337" s="5"/>
      <c r="N337" s="5"/>
    </row>
    <row r="338" spans="1:14">
      <c r="A338" s="9"/>
      <c r="B338" s="5" t="s">
        <v>569</v>
      </c>
      <c r="C338" s="5"/>
      <c r="D338" s="9"/>
      <c r="E338" s="5"/>
      <c r="F338" s="7"/>
      <c r="G338" s="5" t="s">
        <v>220</v>
      </c>
      <c r="H338" s="8"/>
      <c r="I338" s="5"/>
      <c r="J338" s="5" t="s">
        <v>221</v>
      </c>
      <c r="K338" s="10"/>
      <c r="L338" s="5" t="s">
        <v>191</v>
      </c>
      <c r="M338" s="5"/>
      <c r="N338" s="5"/>
    </row>
    <row r="339" spans="1:14">
      <c r="A339" s="9"/>
      <c r="B339" s="5" t="s">
        <v>570</v>
      </c>
      <c r="C339" s="5"/>
      <c r="D339" s="9"/>
      <c r="E339" s="5"/>
      <c r="F339" s="7"/>
      <c r="G339" s="5" t="s">
        <v>224</v>
      </c>
      <c r="H339" s="8"/>
      <c r="I339" s="5"/>
      <c r="J339" s="5" t="s">
        <v>221</v>
      </c>
      <c r="K339" s="10"/>
      <c r="L339" s="5" t="s">
        <v>191</v>
      </c>
      <c r="M339" s="5"/>
      <c r="N339" s="5"/>
    </row>
    <row r="340" spans="1:14">
      <c r="A340" s="9"/>
      <c r="B340" s="5" t="s">
        <v>571</v>
      </c>
      <c r="C340" s="5"/>
      <c r="D340" s="9"/>
      <c r="E340" s="5"/>
      <c r="F340" s="7"/>
      <c r="G340" s="5" t="s">
        <v>226</v>
      </c>
      <c r="H340" s="8"/>
      <c r="I340" s="5"/>
      <c r="J340" s="5">
        <v>40</v>
      </c>
      <c r="K340" s="10"/>
      <c r="L340" s="5" t="s">
        <v>191</v>
      </c>
      <c r="M340" s="5"/>
      <c r="N340" s="5"/>
    </row>
    <row r="341" spans="1:14">
      <c r="A341" s="9"/>
      <c r="B341" s="5" t="s">
        <v>572</v>
      </c>
      <c r="C341" s="5"/>
      <c r="D341" s="9"/>
      <c r="E341" s="5"/>
      <c r="F341" s="7"/>
      <c r="G341" s="5" t="s">
        <v>224</v>
      </c>
      <c r="H341" s="8"/>
      <c r="I341" s="5"/>
      <c r="J341" s="5" t="s">
        <v>221</v>
      </c>
      <c r="K341" s="10"/>
      <c r="L341" s="5" t="s">
        <v>191</v>
      </c>
      <c r="M341" s="5"/>
      <c r="N341" s="5"/>
    </row>
    <row r="342" spans="1:14">
      <c r="A342" s="9"/>
      <c r="B342" s="5" t="s">
        <v>573</v>
      </c>
      <c r="C342" s="5"/>
      <c r="D342" s="9"/>
      <c r="E342" s="5"/>
      <c r="F342" s="7"/>
      <c r="G342" s="5" t="s">
        <v>220</v>
      </c>
      <c r="H342" s="8"/>
      <c r="I342" s="5"/>
      <c r="J342" s="5" t="s">
        <v>221</v>
      </c>
      <c r="K342" s="10"/>
      <c r="L342" s="5" t="s">
        <v>191</v>
      </c>
      <c r="M342" s="5"/>
      <c r="N342" s="5"/>
    </row>
    <row r="343" spans="1:14">
      <c r="A343" s="9"/>
      <c r="B343" s="5" t="s">
        <v>574</v>
      </c>
      <c r="C343" s="5"/>
      <c r="D343" s="9"/>
      <c r="E343" s="5"/>
      <c r="F343" s="7"/>
      <c r="G343" s="5" t="s">
        <v>220</v>
      </c>
      <c r="H343" s="8"/>
      <c r="I343" s="5"/>
      <c r="J343" s="5" t="s">
        <v>221</v>
      </c>
      <c r="K343" s="10"/>
      <c r="L343" s="5" t="s">
        <v>191</v>
      </c>
      <c r="M343" s="5"/>
      <c r="N343" s="5"/>
    </row>
    <row r="344" spans="1:14">
      <c r="A344" s="9"/>
      <c r="B344" s="5" t="s">
        <v>575</v>
      </c>
      <c r="C344" s="5"/>
      <c r="D344" s="9"/>
      <c r="E344" s="5"/>
      <c r="F344" s="7"/>
      <c r="G344" s="5" t="s">
        <v>226</v>
      </c>
      <c r="H344" s="8"/>
      <c r="I344" s="5"/>
      <c r="J344" s="5">
        <v>40</v>
      </c>
      <c r="K344" s="10"/>
      <c r="L344" s="5" t="s">
        <v>196</v>
      </c>
      <c r="M344" s="5"/>
      <c r="N344" s="5"/>
    </row>
    <row r="345" spans="1:14">
      <c r="A345" s="9"/>
      <c r="B345" s="5" t="s">
        <v>576</v>
      </c>
      <c r="C345" s="5"/>
      <c r="D345" s="9"/>
      <c r="E345" s="5"/>
      <c r="F345" s="7"/>
      <c r="G345" s="5" t="s">
        <v>224</v>
      </c>
      <c r="H345" s="8"/>
      <c r="I345" s="5"/>
      <c r="J345" s="5">
        <v>40</v>
      </c>
      <c r="K345" s="10"/>
      <c r="L345" s="5" t="s">
        <v>196</v>
      </c>
      <c r="M345" s="5"/>
      <c r="N345" s="5"/>
    </row>
    <row r="346" spans="1:14">
      <c r="A346" s="9"/>
      <c r="B346" s="5" t="s">
        <v>577</v>
      </c>
      <c r="C346" s="5"/>
      <c r="D346" s="9"/>
      <c r="E346" s="5"/>
      <c r="F346" s="7"/>
      <c r="G346" s="5" t="s">
        <v>220</v>
      </c>
      <c r="H346" s="8"/>
      <c r="I346" s="5"/>
      <c r="J346" s="5" t="s">
        <v>221</v>
      </c>
      <c r="K346" s="10"/>
      <c r="L346" s="5" t="s">
        <v>191</v>
      </c>
      <c r="M346" s="5"/>
      <c r="N346" s="5"/>
    </row>
    <row r="347" spans="1:14">
      <c r="A347" s="9"/>
      <c r="B347" s="5" t="s">
        <v>578</v>
      </c>
      <c r="C347" s="5"/>
      <c r="D347" s="9"/>
      <c r="E347" s="5"/>
      <c r="F347" s="7"/>
      <c r="G347" s="5" t="s">
        <v>258</v>
      </c>
      <c r="H347" s="8"/>
      <c r="I347" s="5"/>
      <c r="J347" s="5" t="s">
        <v>221</v>
      </c>
      <c r="K347" s="10"/>
      <c r="L347" s="5" t="s">
        <v>196</v>
      </c>
      <c r="M347" s="5"/>
      <c r="N347" s="5"/>
    </row>
    <row r="348" spans="1:14">
      <c r="A348" s="9"/>
      <c r="B348" s="5" t="s">
        <v>579</v>
      </c>
      <c r="C348" s="5"/>
      <c r="D348" s="9"/>
      <c r="E348" s="5"/>
      <c r="F348" s="7"/>
      <c r="G348" s="5" t="s">
        <v>234</v>
      </c>
      <c r="H348" s="8"/>
      <c r="I348" s="5"/>
      <c r="J348" s="5" t="s">
        <v>221</v>
      </c>
      <c r="K348" s="10"/>
      <c r="L348" s="5" t="s">
        <v>191</v>
      </c>
      <c r="M348" s="5"/>
      <c r="N348" s="5"/>
    </row>
    <row r="349" spans="1:14">
      <c r="A349" s="9"/>
      <c r="B349" s="5" t="s">
        <v>580</v>
      </c>
      <c r="C349" s="5"/>
      <c r="D349" s="9"/>
      <c r="E349" s="5"/>
      <c r="F349" s="7"/>
      <c r="G349" s="5" t="s">
        <v>311</v>
      </c>
      <c r="H349" s="8"/>
      <c r="I349" s="5"/>
      <c r="J349" s="5" t="s">
        <v>221</v>
      </c>
      <c r="K349" s="10"/>
      <c r="L349" s="5" t="s">
        <v>228</v>
      </c>
      <c r="M349" s="5"/>
      <c r="N349" s="5"/>
    </row>
    <row r="350" spans="1:14">
      <c r="A350" s="9"/>
      <c r="B350" s="5" t="s">
        <v>581</v>
      </c>
      <c r="C350" s="5"/>
      <c r="D350" s="9"/>
      <c r="E350" s="5"/>
      <c r="F350" s="7"/>
      <c r="G350" s="5" t="s">
        <v>220</v>
      </c>
      <c r="H350" s="8"/>
      <c r="I350" s="5"/>
      <c r="J350" s="5" t="s">
        <v>221</v>
      </c>
      <c r="K350" s="10"/>
      <c r="L350" s="5" t="s">
        <v>191</v>
      </c>
      <c r="M350" s="5"/>
      <c r="N350" s="5"/>
    </row>
    <row r="351" spans="1:14">
      <c r="A351" s="9"/>
      <c r="B351" s="5" t="s">
        <v>582</v>
      </c>
      <c r="C351" s="5"/>
      <c r="D351" s="9"/>
      <c r="E351" s="5"/>
      <c r="F351" s="7"/>
      <c r="G351" s="5" t="s">
        <v>220</v>
      </c>
      <c r="H351" s="8"/>
      <c r="I351" s="5"/>
      <c r="J351" s="5" t="s">
        <v>221</v>
      </c>
      <c r="K351" s="10"/>
      <c r="L351" s="5" t="s">
        <v>191</v>
      </c>
      <c r="M351" s="5"/>
      <c r="N351" s="5"/>
    </row>
    <row r="352" spans="1:14">
      <c r="A352" s="9"/>
      <c r="B352" s="5" t="s">
        <v>583</v>
      </c>
      <c r="C352" s="5"/>
      <c r="D352" s="9"/>
      <c r="E352" s="5"/>
      <c r="F352" s="7"/>
      <c r="G352" s="5" t="s">
        <v>234</v>
      </c>
      <c r="H352" s="8"/>
      <c r="I352" s="5"/>
      <c r="J352" s="5" t="s">
        <v>221</v>
      </c>
      <c r="K352" s="10"/>
      <c r="L352" s="5" t="s">
        <v>191</v>
      </c>
      <c r="M352" s="5"/>
      <c r="N352" s="5"/>
    </row>
    <row r="353" spans="1:14">
      <c r="A353" s="9"/>
      <c r="B353" s="5" t="s">
        <v>584</v>
      </c>
      <c r="C353" s="5"/>
      <c r="D353" s="9"/>
      <c r="E353" s="5"/>
      <c r="F353" s="7"/>
      <c r="G353" s="5" t="s">
        <v>234</v>
      </c>
      <c r="H353" s="8"/>
      <c r="I353" s="5"/>
      <c r="J353" s="5" t="s">
        <v>221</v>
      </c>
      <c r="K353" s="10"/>
      <c r="L353" s="5" t="s">
        <v>191</v>
      </c>
      <c r="M353" s="5"/>
      <c r="N353" s="5"/>
    </row>
    <row r="354" spans="1:14">
      <c r="A354" s="9"/>
      <c r="B354" s="5" t="s">
        <v>585</v>
      </c>
      <c r="C354" s="5"/>
      <c r="D354" s="9"/>
      <c r="E354" s="5"/>
      <c r="F354" s="7"/>
      <c r="G354" s="5" t="s">
        <v>224</v>
      </c>
      <c r="H354" s="8"/>
      <c r="I354" s="5"/>
      <c r="J354" s="5">
        <v>40</v>
      </c>
      <c r="K354" s="10"/>
      <c r="L354" s="5" t="s">
        <v>196</v>
      </c>
      <c r="M354" s="5"/>
      <c r="N354" s="5"/>
    </row>
    <row r="355" spans="1:14">
      <c r="A355" s="9"/>
      <c r="B355" s="5" t="s">
        <v>586</v>
      </c>
      <c r="C355" s="5"/>
      <c r="D355" s="9"/>
      <c r="E355" s="5"/>
      <c r="F355" s="7"/>
      <c r="G355" s="5" t="s">
        <v>234</v>
      </c>
      <c r="H355" s="8"/>
      <c r="I355" s="5"/>
      <c r="J355" s="5" t="s">
        <v>221</v>
      </c>
      <c r="K355" s="10"/>
      <c r="L355" s="5" t="s">
        <v>191</v>
      </c>
      <c r="M355" s="5"/>
      <c r="N355" s="5"/>
    </row>
    <row r="356" spans="1:14">
      <c r="A356" s="9"/>
      <c r="B356" s="5" t="s">
        <v>587</v>
      </c>
      <c r="C356" s="5"/>
      <c r="D356" s="9"/>
      <c r="E356" s="5"/>
      <c r="F356" s="7"/>
      <c r="G356" s="5" t="s">
        <v>234</v>
      </c>
      <c r="H356" s="8"/>
      <c r="I356" s="5"/>
      <c r="J356" s="5" t="s">
        <v>221</v>
      </c>
      <c r="K356" s="10"/>
      <c r="L356" s="5" t="s">
        <v>191</v>
      </c>
      <c r="M356" s="5"/>
      <c r="N356" s="5"/>
    </row>
    <row r="357" spans="1:14">
      <c r="A357" s="9"/>
      <c r="B357" s="5" t="s">
        <v>588</v>
      </c>
      <c r="C357" s="5"/>
      <c r="D357" s="9"/>
      <c r="E357" s="5"/>
      <c r="F357" s="7"/>
      <c r="G357" s="5" t="s">
        <v>224</v>
      </c>
      <c r="H357" s="8"/>
      <c r="I357" s="5"/>
      <c r="J357" s="5" t="s">
        <v>221</v>
      </c>
      <c r="K357" s="10"/>
      <c r="L357" s="5" t="s">
        <v>191</v>
      </c>
      <c r="M357" s="5"/>
      <c r="N357" s="5"/>
    </row>
    <row r="358" spans="1:14">
      <c r="A358" s="9"/>
      <c r="B358" s="5" t="s">
        <v>589</v>
      </c>
      <c r="C358" s="5"/>
      <c r="D358" s="9"/>
      <c r="E358" s="5"/>
      <c r="F358" s="7"/>
      <c r="G358" s="5" t="s">
        <v>234</v>
      </c>
      <c r="H358" s="8"/>
      <c r="I358" s="5"/>
      <c r="J358" s="5" t="s">
        <v>221</v>
      </c>
      <c r="K358" s="10"/>
      <c r="L358" s="5" t="s">
        <v>191</v>
      </c>
      <c r="M358" s="5"/>
      <c r="N358" s="5"/>
    </row>
    <row r="359" spans="1:14">
      <c r="A359" s="9"/>
      <c r="B359" s="5" t="s">
        <v>590</v>
      </c>
      <c r="C359" s="5"/>
      <c r="D359" s="9"/>
      <c r="E359" s="5"/>
      <c r="F359" s="7"/>
      <c r="G359" s="5" t="s">
        <v>258</v>
      </c>
      <c r="H359" s="8"/>
      <c r="I359" s="5"/>
      <c r="J359" s="5" t="s">
        <v>221</v>
      </c>
      <c r="K359" s="10"/>
      <c r="L359" s="5" t="s">
        <v>196</v>
      </c>
      <c r="M359" s="5"/>
      <c r="N359" s="5"/>
    </row>
    <row r="360" spans="1:14">
      <c r="A360" s="9"/>
      <c r="B360" s="5" t="s">
        <v>591</v>
      </c>
      <c r="C360" s="5"/>
      <c r="D360" s="9"/>
      <c r="E360" s="5"/>
      <c r="F360" s="7"/>
      <c r="G360" s="5" t="s">
        <v>226</v>
      </c>
      <c r="H360" s="8"/>
      <c r="I360" s="5"/>
      <c r="J360" s="5">
        <v>40</v>
      </c>
      <c r="K360" s="10"/>
      <c r="L360" s="5" t="s">
        <v>191</v>
      </c>
      <c r="M360" s="5"/>
      <c r="N360" s="5"/>
    </row>
    <row r="361" spans="1:14">
      <c r="A361" s="9"/>
      <c r="B361" s="5" t="s">
        <v>592</v>
      </c>
      <c r="C361" s="5"/>
      <c r="D361" s="9"/>
      <c r="E361" s="5"/>
      <c r="F361" s="7"/>
      <c r="G361" s="5" t="s">
        <v>234</v>
      </c>
      <c r="H361" s="8"/>
      <c r="I361" s="5"/>
      <c r="J361" s="5" t="s">
        <v>221</v>
      </c>
      <c r="K361" s="10"/>
      <c r="L361" s="5" t="s">
        <v>191</v>
      </c>
      <c r="M361" s="5"/>
      <c r="N361" s="5"/>
    </row>
    <row r="362" spans="1:14">
      <c r="A362" s="9"/>
      <c r="B362" s="5" t="s">
        <v>593</v>
      </c>
      <c r="C362" s="5"/>
      <c r="D362" s="9"/>
      <c r="E362" s="5"/>
      <c r="F362" s="7"/>
      <c r="G362" s="5" t="s">
        <v>258</v>
      </c>
      <c r="H362" s="8"/>
      <c r="I362" s="5"/>
      <c r="J362" s="5" t="s">
        <v>221</v>
      </c>
      <c r="K362" s="10"/>
      <c r="L362" s="5" t="s">
        <v>196</v>
      </c>
      <c r="M362" s="5"/>
      <c r="N362" s="5"/>
    </row>
    <row r="363" spans="1:14">
      <c r="A363" s="9"/>
      <c r="B363" s="5" t="s">
        <v>594</v>
      </c>
      <c r="C363" s="5"/>
      <c r="D363" s="9"/>
      <c r="E363" s="5"/>
      <c r="F363" s="7"/>
      <c r="G363" s="5" t="s">
        <v>224</v>
      </c>
      <c r="H363" s="8"/>
      <c r="I363" s="5"/>
      <c r="J363" s="5" t="s">
        <v>221</v>
      </c>
      <c r="K363" s="10"/>
      <c r="L363" s="5" t="s">
        <v>191</v>
      </c>
      <c r="M363" s="5"/>
      <c r="N363" s="5"/>
    </row>
    <row r="364" spans="1:14">
      <c r="A364" s="9"/>
      <c r="B364" s="5" t="s">
        <v>595</v>
      </c>
      <c r="C364" s="5"/>
      <c r="D364" s="9"/>
      <c r="E364" s="5"/>
      <c r="F364" s="7"/>
      <c r="G364" s="5" t="s">
        <v>224</v>
      </c>
      <c r="H364" s="8"/>
      <c r="I364" s="5"/>
      <c r="J364" s="5" t="s">
        <v>221</v>
      </c>
      <c r="K364" s="10"/>
      <c r="L364" s="5" t="s">
        <v>191</v>
      </c>
      <c r="M364" s="5"/>
      <c r="N364" s="5"/>
    </row>
    <row r="365" spans="1:14">
      <c r="A365" s="9"/>
      <c r="B365" s="5" t="s">
        <v>596</v>
      </c>
      <c r="C365" s="5"/>
      <c r="D365" s="9"/>
      <c r="E365" s="5"/>
      <c r="F365" s="7"/>
      <c r="G365" s="5" t="s">
        <v>224</v>
      </c>
      <c r="H365" s="8"/>
      <c r="I365" s="5"/>
      <c r="J365" s="5" t="s">
        <v>221</v>
      </c>
      <c r="K365" s="10"/>
      <c r="L365" s="5" t="s">
        <v>191</v>
      </c>
      <c r="M365" s="5"/>
      <c r="N365" s="5"/>
    </row>
    <row r="366" spans="1:14">
      <c r="A366" s="9"/>
      <c r="B366" s="5" t="s">
        <v>597</v>
      </c>
      <c r="C366" s="5"/>
      <c r="D366" s="9"/>
      <c r="E366" s="5"/>
      <c r="F366" s="7"/>
      <c r="G366" s="5" t="s">
        <v>258</v>
      </c>
      <c r="H366" s="8"/>
      <c r="I366" s="5"/>
      <c r="J366" s="5">
        <v>20</v>
      </c>
      <c r="K366" s="10"/>
      <c r="L366" s="5" t="s">
        <v>196</v>
      </c>
      <c r="M366" s="5"/>
      <c r="N366" s="5"/>
    </row>
    <row r="367" spans="1:14">
      <c r="A367" s="9"/>
      <c r="B367" s="5" t="s">
        <v>598</v>
      </c>
      <c r="C367" s="5"/>
      <c r="D367" s="9"/>
      <c r="E367" s="5"/>
      <c r="F367" s="7"/>
      <c r="G367" s="5" t="s">
        <v>220</v>
      </c>
      <c r="H367" s="8"/>
      <c r="I367" s="5"/>
      <c r="J367" s="5" t="s">
        <v>221</v>
      </c>
      <c r="K367" s="10"/>
      <c r="L367" s="5" t="s">
        <v>191</v>
      </c>
      <c r="M367" s="5"/>
      <c r="N367" s="5"/>
    </row>
    <row r="368" spans="1:14">
      <c r="A368" s="9"/>
      <c r="B368" s="5" t="s">
        <v>599</v>
      </c>
      <c r="C368" s="5"/>
      <c r="D368" s="9"/>
      <c r="E368" s="5"/>
      <c r="F368" s="7"/>
      <c r="G368" s="5" t="s">
        <v>224</v>
      </c>
      <c r="H368" s="8"/>
      <c r="I368" s="5"/>
      <c r="J368" s="5" t="s">
        <v>221</v>
      </c>
      <c r="K368" s="10"/>
      <c r="L368" s="5" t="s">
        <v>191</v>
      </c>
      <c r="M368" s="5"/>
      <c r="N368" s="5"/>
    </row>
    <row r="369" spans="1:14">
      <c r="A369" s="9"/>
      <c r="B369" s="5" t="s">
        <v>600</v>
      </c>
      <c r="C369" s="5"/>
      <c r="D369" s="9"/>
      <c r="E369" s="5"/>
      <c r="F369" s="7"/>
      <c r="G369" s="5" t="s">
        <v>253</v>
      </c>
      <c r="H369" s="8"/>
      <c r="I369" s="5"/>
      <c r="J369" s="5">
        <v>20</v>
      </c>
      <c r="K369" s="10"/>
      <c r="L369" s="5" t="s">
        <v>199</v>
      </c>
      <c r="M369" s="5"/>
      <c r="N369" s="5"/>
    </row>
    <row r="370" spans="1:14">
      <c r="A370" s="9"/>
      <c r="B370" s="5" t="s">
        <v>601</v>
      </c>
      <c r="C370" s="5"/>
      <c r="D370" s="9"/>
      <c r="E370" s="5"/>
      <c r="F370" s="7"/>
      <c r="G370" s="5" t="s">
        <v>226</v>
      </c>
      <c r="H370" s="8"/>
      <c r="I370" s="5"/>
      <c r="J370" s="5">
        <v>20</v>
      </c>
      <c r="K370" s="10"/>
      <c r="L370" s="5" t="s">
        <v>191</v>
      </c>
      <c r="M370" s="5"/>
      <c r="N370" s="5"/>
    </row>
    <row r="371" spans="1:14">
      <c r="A371" s="9"/>
      <c r="B371" s="5" t="s">
        <v>602</v>
      </c>
      <c r="C371" s="5"/>
      <c r="D371" s="9"/>
      <c r="E371" s="5"/>
      <c r="F371" s="7"/>
      <c r="G371" s="5" t="s">
        <v>220</v>
      </c>
      <c r="H371" s="8"/>
      <c r="I371" s="5"/>
      <c r="J371" s="5" t="s">
        <v>221</v>
      </c>
      <c r="K371" s="10"/>
      <c r="L371" s="5" t="s">
        <v>191</v>
      </c>
      <c r="M371" s="5"/>
      <c r="N371" s="5"/>
    </row>
    <row r="372" spans="1:14">
      <c r="A372" s="9"/>
      <c r="B372" s="5" t="s">
        <v>603</v>
      </c>
      <c r="C372" s="5"/>
      <c r="D372" s="9"/>
      <c r="E372" s="5"/>
      <c r="F372" s="7"/>
      <c r="G372" s="5" t="s">
        <v>234</v>
      </c>
      <c r="H372" s="8"/>
      <c r="I372" s="5"/>
      <c r="J372" s="5" t="s">
        <v>221</v>
      </c>
      <c r="K372" s="10"/>
      <c r="L372" s="5" t="s">
        <v>191</v>
      </c>
      <c r="M372" s="5"/>
      <c r="N372" s="5"/>
    </row>
    <row r="373" spans="1:14">
      <c r="A373" s="9"/>
      <c r="B373" s="5" t="s">
        <v>604</v>
      </c>
      <c r="C373" s="5"/>
      <c r="D373" s="9"/>
      <c r="E373" s="5"/>
      <c r="F373" s="7"/>
      <c r="G373" s="5" t="s">
        <v>224</v>
      </c>
      <c r="H373" s="8"/>
      <c r="I373" s="5"/>
      <c r="J373" s="5" t="s">
        <v>221</v>
      </c>
      <c r="K373" s="10"/>
      <c r="L373" s="5" t="s">
        <v>196</v>
      </c>
      <c r="M373" s="5"/>
      <c r="N373" s="5"/>
    </row>
    <row r="374" spans="1:14">
      <c r="A374" s="9"/>
      <c r="B374" s="5" t="s">
        <v>605</v>
      </c>
      <c r="C374" s="5"/>
      <c r="D374" s="9"/>
      <c r="E374" s="5"/>
      <c r="F374" s="7"/>
      <c r="G374" s="5" t="s">
        <v>258</v>
      </c>
      <c r="H374" s="8"/>
      <c r="I374" s="5"/>
      <c r="J374" s="5" t="s">
        <v>221</v>
      </c>
      <c r="K374" s="10"/>
      <c r="L374" s="5" t="s">
        <v>196</v>
      </c>
      <c r="M374" s="5"/>
      <c r="N374" s="5"/>
    </row>
    <row r="375" spans="1:14">
      <c r="A375" s="9"/>
      <c r="B375" s="5" t="s">
        <v>606</v>
      </c>
      <c r="C375" s="5"/>
      <c r="D375" s="9"/>
      <c r="E375" s="5"/>
      <c r="F375" s="7"/>
      <c r="G375" s="5" t="s">
        <v>224</v>
      </c>
      <c r="H375" s="8"/>
      <c r="I375" s="5"/>
      <c r="J375" s="5">
        <v>20</v>
      </c>
      <c r="K375" s="10"/>
      <c r="L375" s="5" t="s">
        <v>191</v>
      </c>
      <c r="M375" s="5"/>
      <c r="N375" s="5"/>
    </row>
    <row r="376" spans="1:14">
      <c r="A376" s="9"/>
      <c r="B376" s="5" t="s">
        <v>607</v>
      </c>
      <c r="C376" s="5"/>
      <c r="D376" s="9"/>
      <c r="E376" s="5"/>
      <c r="F376" s="7"/>
      <c r="G376" s="5" t="s">
        <v>224</v>
      </c>
      <c r="H376" s="8"/>
      <c r="I376" s="5"/>
      <c r="J376" s="5">
        <v>20</v>
      </c>
      <c r="K376" s="10"/>
      <c r="L376" s="5" t="s">
        <v>191</v>
      </c>
      <c r="M376" s="5"/>
      <c r="N376" s="5"/>
    </row>
    <row r="377" spans="1:14">
      <c r="A377" s="9"/>
      <c r="B377" s="5" t="s">
        <v>608</v>
      </c>
      <c r="C377" s="5"/>
      <c r="D377" s="9"/>
      <c r="E377" s="5"/>
      <c r="F377" s="7"/>
      <c r="G377" s="5" t="s">
        <v>220</v>
      </c>
      <c r="H377" s="8"/>
      <c r="I377" s="5"/>
      <c r="J377" s="5" t="s">
        <v>221</v>
      </c>
      <c r="K377" s="10"/>
      <c r="L377" s="5" t="s">
        <v>191</v>
      </c>
      <c r="M377" s="5"/>
      <c r="N377" s="5"/>
    </row>
    <row r="378" spans="1:14">
      <c r="A378" s="9"/>
      <c r="B378" s="5" t="s">
        <v>609</v>
      </c>
      <c r="C378" s="5"/>
      <c r="D378" s="9"/>
      <c r="E378" s="5"/>
      <c r="F378" s="7"/>
      <c r="G378" s="5" t="s">
        <v>220</v>
      </c>
      <c r="H378" s="8"/>
      <c r="I378" s="5"/>
      <c r="J378" s="5" t="s">
        <v>221</v>
      </c>
      <c r="K378" s="10"/>
      <c r="L378" s="5" t="s">
        <v>191</v>
      </c>
      <c r="M378" s="5"/>
      <c r="N378" s="5"/>
    </row>
    <row r="379" spans="1:14">
      <c r="A379" s="9"/>
      <c r="B379" s="5" t="s">
        <v>610</v>
      </c>
      <c r="C379" s="5"/>
      <c r="D379" s="9"/>
      <c r="E379" s="5"/>
      <c r="F379" s="7"/>
      <c r="G379" s="5" t="s">
        <v>224</v>
      </c>
      <c r="H379" s="8"/>
      <c r="I379" s="5"/>
      <c r="J379" s="5" t="s">
        <v>221</v>
      </c>
      <c r="K379" s="10"/>
      <c r="L379" s="5" t="s">
        <v>191</v>
      </c>
      <c r="M379" s="5"/>
      <c r="N379" s="5"/>
    </row>
    <row r="380" spans="1:14">
      <c r="A380" s="9"/>
      <c r="B380" s="5" t="s">
        <v>611</v>
      </c>
      <c r="C380" s="5"/>
      <c r="D380" s="9"/>
      <c r="E380" s="5"/>
      <c r="F380" s="7"/>
      <c r="G380" s="5" t="s">
        <v>220</v>
      </c>
      <c r="H380" s="8"/>
      <c r="I380" s="5"/>
      <c r="J380" s="5" t="s">
        <v>221</v>
      </c>
      <c r="K380" s="10"/>
      <c r="L380" s="5" t="s">
        <v>191</v>
      </c>
      <c r="M380" s="5"/>
      <c r="N380" s="5"/>
    </row>
    <row r="381" spans="1:14">
      <c r="A381" s="9"/>
      <c r="B381" s="5" t="s">
        <v>612</v>
      </c>
      <c r="C381" s="5"/>
      <c r="D381" s="9"/>
      <c r="E381" s="5"/>
      <c r="F381" s="7"/>
      <c r="G381" s="5" t="s">
        <v>234</v>
      </c>
      <c r="H381" s="8"/>
      <c r="I381" s="5"/>
      <c r="J381" s="5" t="s">
        <v>221</v>
      </c>
      <c r="K381" s="10"/>
      <c r="L381" s="5" t="s">
        <v>191</v>
      </c>
      <c r="M381" s="5"/>
      <c r="N381" s="5"/>
    </row>
    <row r="382" spans="1:14">
      <c r="A382" s="9"/>
      <c r="B382" s="5" t="s">
        <v>613</v>
      </c>
      <c r="C382" s="5"/>
      <c r="D382" s="9"/>
      <c r="E382" s="5"/>
      <c r="F382" s="7"/>
      <c r="G382" s="5" t="s">
        <v>224</v>
      </c>
      <c r="H382" s="8"/>
      <c r="I382" s="5"/>
      <c r="J382" s="5" t="s">
        <v>221</v>
      </c>
      <c r="K382" s="10"/>
      <c r="L382" s="5" t="s">
        <v>191</v>
      </c>
      <c r="M382" s="5"/>
      <c r="N382" s="5"/>
    </row>
    <row r="383" spans="1:14">
      <c r="A383" s="9"/>
      <c r="B383" s="5" t="s">
        <v>614</v>
      </c>
      <c r="C383" s="5"/>
      <c r="D383" s="9"/>
      <c r="E383" s="5"/>
      <c r="F383" s="7"/>
      <c r="G383" s="5" t="s">
        <v>220</v>
      </c>
      <c r="H383" s="8"/>
      <c r="I383" s="5"/>
      <c r="J383" s="5" t="s">
        <v>221</v>
      </c>
      <c r="K383" s="10"/>
      <c r="L383" s="5" t="s">
        <v>191</v>
      </c>
      <c r="M383" s="5"/>
      <c r="N383" s="5"/>
    </row>
    <row r="384" spans="1:14">
      <c r="A384" s="9"/>
      <c r="B384" s="5" t="s">
        <v>615</v>
      </c>
      <c r="C384" s="5"/>
      <c r="D384" s="9"/>
      <c r="E384" s="5"/>
      <c r="F384" s="7"/>
      <c r="G384" s="5" t="s">
        <v>234</v>
      </c>
      <c r="H384" s="8"/>
      <c r="I384" s="5"/>
      <c r="J384" s="5" t="s">
        <v>221</v>
      </c>
      <c r="K384" s="10"/>
      <c r="L384" s="5" t="s">
        <v>191</v>
      </c>
      <c r="M384" s="5"/>
      <c r="N384" s="5"/>
    </row>
    <row r="385" spans="1:14">
      <c r="A385" s="9"/>
      <c r="B385" s="5" t="s">
        <v>616</v>
      </c>
      <c r="C385" s="5"/>
      <c r="D385" s="9"/>
      <c r="E385" s="5"/>
      <c r="F385" s="7"/>
      <c r="G385" s="5" t="s">
        <v>224</v>
      </c>
      <c r="H385" s="8"/>
      <c r="I385" s="5"/>
      <c r="J385" s="5" t="s">
        <v>221</v>
      </c>
      <c r="K385" s="10"/>
      <c r="L385" s="5" t="s">
        <v>191</v>
      </c>
      <c r="M385" s="5"/>
      <c r="N385" s="5"/>
    </row>
    <row r="386" spans="1:14">
      <c r="A386" s="9"/>
      <c r="B386" s="5" t="s">
        <v>617</v>
      </c>
      <c r="C386" s="5"/>
      <c r="D386" s="9"/>
      <c r="E386" s="5"/>
      <c r="F386" s="7"/>
      <c r="G386" s="5" t="s">
        <v>226</v>
      </c>
      <c r="H386" s="8"/>
      <c r="I386" s="5"/>
      <c r="J386" s="5">
        <v>40</v>
      </c>
      <c r="K386" s="10"/>
      <c r="L386" s="5" t="s">
        <v>262</v>
      </c>
      <c r="M386" s="5"/>
      <c r="N386" s="5"/>
    </row>
    <row r="387" spans="1:14">
      <c r="A387" s="9"/>
      <c r="B387" s="5" t="s">
        <v>618</v>
      </c>
      <c r="C387" s="5"/>
      <c r="D387" s="9"/>
      <c r="E387" s="5"/>
      <c r="F387" s="7"/>
      <c r="G387" s="5" t="s">
        <v>224</v>
      </c>
      <c r="H387" s="8"/>
      <c r="I387" s="5"/>
      <c r="J387" s="5" t="s">
        <v>221</v>
      </c>
      <c r="K387" s="10"/>
      <c r="L387" s="5" t="s">
        <v>191</v>
      </c>
      <c r="M387" s="5"/>
      <c r="N387" s="5"/>
    </row>
    <row r="388" spans="1:14">
      <c r="A388" s="9"/>
      <c r="B388" s="5" t="s">
        <v>619</v>
      </c>
      <c r="C388" s="5"/>
      <c r="D388" s="9"/>
      <c r="E388" s="5"/>
      <c r="F388" s="7"/>
      <c r="G388" s="5" t="s">
        <v>226</v>
      </c>
      <c r="H388" s="8"/>
      <c r="I388" s="5"/>
      <c r="J388" s="5">
        <v>40</v>
      </c>
      <c r="K388" s="10"/>
      <c r="L388" s="5" t="s">
        <v>196</v>
      </c>
      <c r="M388" s="5"/>
      <c r="N388" s="5"/>
    </row>
    <row r="389" spans="1:14">
      <c r="A389" s="9"/>
      <c r="B389" s="5" t="s">
        <v>620</v>
      </c>
      <c r="C389" s="5"/>
      <c r="D389" s="9"/>
      <c r="E389" s="5"/>
      <c r="F389" s="7"/>
      <c r="G389" s="5" t="s">
        <v>226</v>
      </c>
      <c r="H389" s="8"/>
      <c r="I389" s="5"/>
      <c r="J389" s="5">
        <v>20</v>
      </c>
      <c r="K389" s="10"/>
      <c r="L389" s="5" t="s">
        <v>196</v>
      </c>
      <c r="M389" s="5"/>
      <c r="N389" s="5"/>
    </row>
    <row r="390" spans="1:14">
      <c r="A390" s="9"/>
      <c r="B390" s="5" t="s">
        <v>621</v>
      </c>
      <c r="C390" s="5"/>
      <c r="D390" s="9"/>
      <c r="E390" s="5"/>
      <c r="F390" s="7"/>
      <c r="G390" s="5" t="s">
        <v>224</v>
      </c>
      <c r="H390" s="8"/>
      <c r="I390" s="5"/>
      <c r="J390" s="5" t="s">
        <v>221</v>
      </c>
      <c r="K390" s="10"/>
      <c r="L390" s="5" t="s">
        <v>191</v>
      </c>
      <c r="M390" s="5"/>
      <c r="N390" s="5"/>
    </row>
    <row r="391" spans="1:14">
      <c r="A391" s="9"/>
      <c r="B391" s="5" t="s">
        <v>622</v>
      </c>
      <c r="C391" s="5"/>
      <c r="D391" s="9"/>
      <c r="E391" s="5"/>
      <c r="F391" s="7"/>
      <c r="G391" s="5" t="s">
        <v>220</v>
      </c>
      <c r="H391" s="8"/>
      <c r="I391" s="5"/>
      <c r="J391" s="5" t="s">
        <v>221</v>
      </c>
      <c r="K391" s="10"/>
      <c r="L391" s="5" t="s">
        <v>191</v>
      </c>
      <c r="M391" s="5"/>
      <c r="N391" s="5"/>
    </row>
    <row r="392" spans="1:14">
      <c r="A392" s="9"/>
      <c r="B392" s="5" t="s">
        <v>623</v>
      </c>
      <c r="C392" s="5"/>
      <c r="D392" s="9"/>
      <c r="E392" s="5"/>
      <c r="F392" s="7"/>
      <c r="G392" s="5" t="s">
        <v>220</v>
      </c>
      <c r="H392" s="8"/>
      <c r="I392" s="5"/>
      <c r="J392" s="5" t="s">
        <v>221</v>
      </c>
      <c r="K392" s="10"/>
      <c r="L392" s="5" t="s">
        <v>191</v>
      </c>
      <c r="M392" s="5"/>
      <c r="N392" s="5"/>
    </row>
    <row r="393" spans="1:14">
      <c r="A393" s="9"/>
      <c r="B393" s="5" t="s">
        <v>624</v>
      </c>
      <c r="C393" s="5"/>
      <c r="D393" s="9"/>
      <c r="E393" s="5"/>
      <c r="F393" s="7"/>
      <c r="G393" s="5" t="s">
        <v>232</v>
      </c>
      <c r="H393" s="8"/>
      <c r="I393" s="5"/>
      <c r="J393" s="5" t="s">
        <v>221</v>
      </c>
      <c r="K393" s="10"/>
      <c r="L393" s="5" t="s">
        <v>191</v>
      </c>
      <c r="M393" s="5"/>
      <c r="N393" s="5"/>
    </row>
    <row r="394" spans="1:14">
      <c r="A394" s="9"/>
      <c r="B394" s="5" t="s">
        <v>625</v>
      </c>
      <c r="C394" s="5"/>
      <c r="D394" s="9"/>
      <c r="E394" s="5"/>
      <c r="F394" s="7"/>
      <c r="G394" s="5" t="s">
        <v>232</v>
      </c>
      <c r="H394" s="8"/>
      <c r="I394" s="5"/>
      <c r="J394" s="5" t="s">
        <v>221</v>
      </c>
      <c r="K394" s="10"/>
      <c r="L394" s="5" t="s">
        <v>191</v>
      </c>
      <c r="M394" s="5"/>
      <c r="N394" s="5"/>
    </row>
    <row r="395" spans="1:14">
      <c r="A395" s="9"/>
      <c r="B395" s="5" t="s">
        <v>626</v>
      </c>
      <c r="C395" s="5"/>
      <c r="D395" s="9"/>
      <c r="E395" s="5"/>
      <c r="F395" s="7"/>
      <c r="G395" s="5" t="s">
        <v>234</v>
      </c>
      <c r="H395" s="8"/>
      <c r="I395" s="5"/>
      <c r="J395" s="5" t="s">
        <v>221</v>
      </c>
      <c r="K395" s="10"/>
      <c r="L395" s="5" t="s">
        <v>191</v>
      </c>
      <c r="M395" s="5"/>
      <c r="N395" s="5"/>
    </row>
    <row r="396" spans="1:14">
      <c r="A396" s="9"/>
      <c r="B396" s="5" t="s">
        <v>627</v>
      </c>
      <c r="C396" s="5"/>
      <c r="D396" s="9"/>
      <c r="E396" s="5"/>
      <c r="F396" s="7"/>
      <c r="G396" s="5" t="s">
        <v>234</v>
      </c>
      <c r="H396" s="8"/>
      <c r="I396" s="5"/>
      <c r="J396" s="5" t="s">
        <v>221</v>
      </c>
      <c r="K396" s="10"/>
      <c r="L396" s="5" t="s">
        <v>191</v>
      </c>
      <c r="M396" s="5"/>
      <c r="N396" s="5"/>
    </row>
    <row r="397" spans="1:14">
      <c r="A397" s="9"/>
      <c r="B397" s="5" t="s">
        <v>628</v>
      </c>
      <c r="C397" s="5"/>
      <c r="D397" s="9"/>
      <c r="E397" s="5"/>
      <c r="F397" s="7"/>
      <c r="G397" s="5" t="s">
        <v>220</v>
      </c>
      <c r="H397" s="8"/>
      <c r="I397" s="5"/>
      <c r="J397" s="5" t="s">
        <v>221</v>
      </c>
      <c r="K397" s="10"/>
      <c r="L397" s="5" t="s">
        <v>191</v>
      </c>
      <c r="M397" s="5"/>
      <c r="N397" s="5"/>
    </row>
    <row r="398" spans="1:14">
      <c r="A398" s="9"/>
      <c r="B398" s="5" t="s">
        <v>629</v>
      </c>
      <c r="C398" s="5"/>
      <c r="D398" s="9"/>
      <c r="E398" s="5"/>
      <c r="F398" s="7"/>
      <c r="G398" s="5" t="s">
        <v>220</v>
      </c>
      <c r="H398" s="8"/>
      <c r="I398" s="5"/>
      <c r="J398" s="5" t="s">
        <v>221</v>
      </c>
      <c r="K398" s="10"/>
      <c r="L398" s="5" t="s">
        <v>191</v>
      </c>
      <c r="M398" s="5"/>
      <c r="N398" s="5"/>
    </row>
    <row r="399" spans="1:14">
      <c r="A399" s="9"/>
      <c r="B399" s="5" t="s">
        <v>630</v>
      </c>
      <c r="C399" s="5"/>
      <c r="D399" s="9"/>
      <c r="E399" s="5"/>
      <c r="F399" s="7"/>
      <c r="G399" s="5" t="s">
        <v>226</v>
      </c>
      <c r="H399" s="8"/>
      <c r="I399" s="5"/>
      <c r="J399" s="5">
        <v>40</v>
      </c>
      <c r="K399" s="10"/>
      <c r="L399" s="5" t="s">
        <v>196</v>
      </c>
      <c r="M399" s="5"/>
      <c r="N399" s="5"/>
    </row>
    <row r="400" spans="1:14">
      <c r="A400" s="9"/>
      <c r="B400" s="5" t="s">
        <v>631</v>
      </c>
      <c r="C400" s="5"/>
      <c r="D400" s="9"/>
      <c r="E400" s="5"/>
      <c r="F400" s="7"/>
      <c r="G400" s="5" t="s">
        <v>234</v>
      </c>
      <c r="H400" s="8"/>
      <c r="I400" s="5"/>
      <c r="J400" s="5" t="s">
        <v>221</v>
      </c>
      <c r="K400" s="10"/>
      <c r="L400" s="5" t="s">
        <v>191</v>
      </c>
      <c r="M400" s="5"/>
      <c r="N400" s="5"/>
    </row>
    <row r="401" spans="1:14">
      <c r="A401" s="9"/>
      <c r="B401" s="5" t="s">
        <v>632</v>
      </c>
      <c r="C401" s="5"/>
      <c r="D401" s="9"/>
      <c r="E401" s="5"/>
      <c r="F401" s="7"/>
      <c r="G401" s="5" t="s">
        <v>220</v>
      </c>
      <c r="H401" s="8"/>
      <c r="I401" s="5"/>
      <c r="J401" s="5">
        <v>40</v>
      </c>
      <c r="K401" s="10"/>
      <c r="L401" s="5" t="s">
        <v>191</v>
      </c>
      <c r="M401" s="5"/>
      <c r="N401" s="5"/>
    </row>
    <row r="402" spans="1:14">
      <c r="A402" s="9"/>
      <c r="B402" s="5" t="s">
        <v>633</v>
      </c>
      <c r="C402" s="5"/>
      <c r="D402" s="9"/>
      <c r="E402" s="5"/>
      <c r="F402" s="7"/>
      <c r="G402" s="5" t="s">
        <v>224</v>
      </c>
      <c r="H402" s="8"/>
      <c r="I402" s="5"/>
      <c r="J402" s="5" t="s">
        <v>221</v>
      </c>
      <c r="K402" s="10"/>
      <c r="L402" s="5" t="s">
        <v>191</v>
      </c>
      <c r="M402" s="5"/>
      <c r="N402" s="5"/>
    </row>
    <row r="403" spans="1:14">
      <c r="A403" s="9"/>
      <c r="B403" s="5" t="s">
        <v>634</v>
      </c>
      <c r="C403" s="5"/>
      <c r="D403" s="9"/>
      <c r="E403" s="5"/>
      <c r="F403" s="7"/>
      <c r="G403" s="5" t="s">
        <v>234</v>
      </c>
      <c r="H403" s="8"/>
      <c r="I403" s="5"/>
      <c r="J403" s="5" t="s">
        <v>221</v>
      </c>
      <c r="K403" s="10"/>
      <c r="L403" s="5" t="s">
        <v>191</v>
      </c>
      <c r="M403" s="5"/>
      <c r="N403" s="5"/>
    </row>
    <row r="404" spans="1:14">
      <c r="A404" s="9"/>
      <c r="B404" s="5" t="s">
        <v>635</v>
      </c>
      <c r="C404" s="5"/>
      <c r="D404" s="9"/>
      <c r="E404" s="5"/>
      <c r="F404" s="7"/>
      <c r="G404" s="5" t="s">
        <v>232</v>
      </c>
      <c r="H404" s="8"/>
      <c r="I404" s="5"/>
      <c r="J404" s="5" t="s">
        <v>221</v>
      </c>
      <c r="K404" s="10"/>
      <c r="L404" s="5" t="s">
        <v>191</v>
      </c>
      <c r="M404" s="5"/>
      <c r="N404" s="5"/>
    </row>
    <row r="405" spans="1:14">
      <c r="A405" s="9"/>
      <c r="B405" s="5" t="s">
        <v>636</v>
      </c>
      <c r="C405" s="5"/>
      <c r="D405" s="9"/>
      <c r="E405" s="5"/>
      <c r="F405" s="7"/>
      <c r="G405" s="5" t="s">
        <v>276</v>
      </c>
      <c r="H405" s="8"/>
      <c r="I405" s="5"/>
      <c r="J405" s="5" t="s">
        <v>221</v>
      </c>
      <c r="K405" s="10"/>
      <c r="L405" s="5" t="s">
        <v>199</v>
      </c>
      <c r="M405" s="5"/>
      <c r="N405" s="5"/>
    </row>
    <row r="406" spans="1:14">
      <c r="A406" s="9"/>
      <c r="B406" s="5" t="s">
        <v>637</v>
      </c>
      <c r="C406" s="5"/>
      <c r="D406" s="9"/>
      <c r="E406" s="5"/>
      <c r="F406" s="7"/>
      <c r="G406" s="5" t="s">
        <v>226</v>
      </c>
      <c r="H406" s="8"/>
      <c r="I406" s="5"/>
      <c r="J406" s="5">
        <v>40</v>
      </c>
      <c r="K406" s="10"/>
      <c r="L406" s="5" t="s">
        <v>196</v>
      </c>
      <c r="M406" s="5"/>
      <c r="N406" s="5"/>
    </row>
    <row r="407" spans="1:14">
      <c r="A407" s="9"/>
      <c r="B407" s="5" t="s">
        <v>638</v>
      </c>
      <c r="C407" s="5"/>
      <c r="D407" s="9"/>
      <c r="E407" s="5"/>
      <c r="F407" s="7"/>
      <c r="G407" s="5" t="s">
        <v>224</v>
      </c>
      <c r="H407" s="8"/>
      <c r="I407" s="5"/>
      <c r="J407" s="5" t="s">
        <v>221</v>
      </c>
      <c r="K407" s="10"/>
      <c r="L407" s="5" t="s">
        <v>191</v>
      </c>
      <c r="M407" s="5"/>
      <c r="N407" s="5"/>
    </row>
    <row r="408" spans="1:14">
      <c r="A408" s="9"/>
      <c r="B408" s="5" t="s">
        <v>639</v>
      </c>
      <c r="C408" s="5"/>
      <c r="D408" s="9"/>
      <c r="E408" s="5"/>
      <c r="F408" s="7"/>
      <c r="G408" s="5" t="s">
        <v>224</v>
      </c>
      <c r="H408" s="8"/>
      <c r="I408" s="5"/>
      <c r="J408" s="5" t="s">
        <v>221</v>
      </c>
      <c r="K408" s="10"/>
      <c r="L408" s="5" t="s">
        <v>191</v>
      </c>
      <c r="M408" s="5"/>
      <c r="N408" s="5"/>
    </row>
    <row r="409" spans="1:14">
      <c r="A409" s="9"/>
      <c r="B409" s="5" t="s">
        <v>640</v>
      </c>
      <c r="C409" s="5"/>
      <c r="D409" s="9"/>
      <c r="E409" s="5"/>
      <c r="F409" s="7"/>
      <c r="G409" s="5" t="s">
        <v>220</v>
      </c>
      <c r="H409" s="8"/>
      <c r="I409" s="5"/>
      <c r="J409" s="5" t="s">
        <v>221</v>
      </c>
      <c r="K409" s="10"/>
      <c r="L409" s="5" t="s">
        <v>191</v>
      </c>
      <c r="M409" s="5"/>
      <c r="N409" s="5"/>
    </row>
    <row r="410" spans="1:14">
      <c r="A410" s="9"/>
      <c r="B410" s="5" t="s">
        <v>641</v>
      </c>
      <c r="C410" s="5"/>
      <c r="D410" s="9"/>
      <c r="E410" s="5"/>
      <c r="F410" s="7"/>
      <c r="G410" s="5" t="s">
        <v>226</v>
      </c>
      <c r="H410" s="8"/>
      <c r="I410" s="5"/>
      <c r="J410" s="5">
        <v>40</v>
      </c>
      <c r="K410" s="10"/>
      <c r="L410" s="5" t="s">
        <v>196</v>
      </c>
      <c r="M410" s="5"/>
      <c r="N410" s="5"/>
    </row>
    <row r="411" spans="1:14">
      <c r="A411" s="9"/>
      <c r="B411" s="5" t="s">
        <v>642</v>
      </c>
      <c r="C411" s="5"/>
      <c r="D411" s="9"/>
      <c r="E411" s="5"/>
      <c r="F411" s="7"/>
      <c r="G411" s="5" t="s">
        <v>265</v>
      </c>
      <c r="H411" s="8"/>
      <c r="I411" s="5"/>
      <c r="J411" s="5" t="s">
        <v>221</v>
      </c>
      <c r="K411" s="10"/>
      <c r="L411" s="5" t="s">
        <v>196</v>
      </c>
      <c r="M411" s="5"/>
      <c r="N411" s="5"/>
    </row>
    <row r="412" spans="1:14">
      <c r="A412" s="9"/>
      <c r="B412" s="5" t="s">
        <v>643</v>
      </c>
      <c r="C412" s="5"/>
      <c r="D412" s="9"/>
      <c r="E412" s="5"/>
      <c r="F412" s="7"/>
      <c r="G412" s="5" t="s">
        <v>224</v>
      </c>
      <c r="H412" s="8"/>
      <c r="I412" s="5"/>
      <c r="J412" s="5" t="s">
        <v>221</v>
      </c>
      <c r="K412" s="10"/>
      <c r="L412" s="5" t="s">
        <v>191</v>
      </c>
      <c r="M412" s="5"/>
      <c r="N412" s="5"/>
    </row>
    <row r="413" spans="1:14">
      <c r="A413" s="9"/>
      <c r="B413" s="5" t="s">
        <v>644</v>
      </c>
      <c r="C413" s="5"/>
      <c r="D413" s="9"/>
      <c r="E413" s="5"/>
      <c r="F413" s="7"/>
      <c r="G413" s="5" t="s">
        <v>234</v>
      </c>
      <c r="H413" s="8"/>
      <c r="I413" s="5"/>
      <c r="J413" s="5" t="s">
        <v>221</v>
      </c>
      <c r="K413" s="10"/>
      <c r="L413" s="5" t="s">
        <v>191</v>
      </c>
      <c r="M413" s="5"/>
      <c r="N413" s="5"/>
    </row>
    <row r="414" spans="1:14">
      <c r="A414" s="9"/>
      <c r="B414" s="5" t="s">
        <v>645</v>
      </c>
      <c r="C414" s="5"/>
      <c r="D414" s="9"/>
      <c r="E414" s="5"/>
      <c r="F414" s="7"/>
      <c r="G414" s="5" t="s">
        <v>220</v>
      </c>
      <c r="H414" s="8"/>
      <c r="I414" s="5"/>
      <c r="J414" s="5" t="s">
        <v>221</v>
      </c>
      <c r="K414" s="10"/>
      <c r="L414" s="5" t="s">
        <v>191</v>
      </c>
      <c r="M414" s="5"/>
      <c r="N414" s="5"/>
    </row>
    <row r="415" spans="1:14">
      <c r="A415" s="9"/>
      <c r="B415" s="5" t="s">
        <v>646</v>
      </c>
      <c r="C415" s="5"/>
      <c r="D415" s="9"/>
      <c r="E415" s="5"/>
      <c r="F415" s="7"/>
      <c r="G415" s="5" t="s">
        <v>224</v>
      </c>
      <c r="H415" s="8"/>
      <c r="I415" s="5"/>
      <c r="J415" s="5" t="s">
        <v>221</v>
      </c>
      <c r="K415" s="10"/>
      <c r="L415" s="5" t="s">
        <v>191</v>
      </c>
      <c r="M415" s="5"/>
      <c r="N415" s="5"/>
    </row>
    <row r="416" spans="1:14">
      <c r="A416" s="9"/>
      <c r="B416" s="5" t="s">
        <v>647</v>
      </c>
      <c r="C416" s="5"/>
      <c r="D416" s="9"/>
      <c r="E416" s="5"/>
      <c r="F416" s="7"/>
      <c r="G416" s="5" t="s">
        <v>220</v>
      </c>
      <c r="H416" s="8"/>
      <c r="I416" s="5"/>
      <c r="J416" s="5" t="s">
        <v>221</v>
      </c>
      <c r="K416" s="10"/>
      <c r="L416" s="5" t="s">
        <v>191</v>
      </c>
      <c r="M416" s="5"/>
      <c r="N416" s="5"/>
    </row>
    <row r="417" spans="1:14">
      <c r="A417" s="9"/>
      <c r="B417" s="5" t="s">
        <v>648</v>
      </c>
      <c r="C417" s="5"/>
      <c r="D417" s="9"/>
      <c r="E417" s="5"/>
      <c r="F417" s="7"/>
      <c r="G417" s="5" t="s">
        <v>224</v>
      </c>
      <c r="H417" s="8"/>
      <c r="I417" s="5"/>
      <c r="J417" s="5" t="s">
        <v>221</v>
      </c>
      <c r="K417" s="10"/>
      <c r="L417" s="5" t="s">
        <v>191</v>
      </c>
      <c r="M417" s="5"/>
      <c r="N417" s="5"/>
    </row>
    <row r="418" spans="1:14">
      <c r="A418" s="9"/>
      <c r="B418" s="5" t="s">
        <v>649</v>
      </c>
      <c r="C418" s="5"/>
      <c r="D418" s="9"/>
      <c r="E418" s="5"/>
      <c r="F418" s="7"/>
      <c r="G418" s="5" t="s">
        <v>220</v>
      </c>
      <c r="H418" s="8"/>
      <c r="I418" s="5"/>
      <c r="J418" s="5" t="s">
        <v>221</v>
      </c>
      <c r="K418" s="10"/>
      <c r="L418" s="5" t="s">
        <v>191</v>
      </c>
      <c r="M418" s="5"/>
      <c r="N418" s="5"/>
    </row>
    <row r="419" spans="1:14">
      <c r="A419" s="9"/>
      <c r="B419" s="5" t="s">
        <v>650</v>
      </c>
      <c r="C419" s="5"/>
      <c r="D419" s="9"/>
      <c r="E419" s="5"/>
      <c r="F419" s="7"/>
      <c r="G419" s="5" t="s">
        <v>224</v>
      </c>
      <c r="H419" s="8"/>
      <c r="I419" s="5"/>
      <c r="J419" s="5" t="s">
        <v>221</v>
      </c>
      <c r="K419" s="10"/>
      <c r="L419" s="5" t="s">
        <v>191</v>
      </c>
      <c r="M419" s="5"/>
      <c r="N419" s="5"/>
    </row>
    <row r="420" spans="1:14">
      <c r="A420" s="9"/>
      <c r="B420" s="5" t="s">
        <v>651</v>
      </c>
      <c r="C420" s="5"/>
      <c r="D420" s="9"/>
      <c r="E420" s="5"/>
      <c r="F420" s="7"/>
      <c r="G420" s="5" t="s">
        <v>220</v>
      </c>
      <c r="H420" s="8"/>
      <c r="I420" s="5"/>
      <c r="J420" s="5" t="s">
        <v>221</v>
      </c>
      <c r="K420" s="10"/>
      <c r="L420" s="5" t="s">
        <v>191</v>
      </c>
      <c r="M420" s="5"/>
      <c r="N420" s="5"/>
    </row>
    <row r="421" spans="1:14">
      <c r="A421" s="9"/>
      <c r="B421" s="5" t="s">
        <v>652</v>
      </c>
      <c r="C421" s="5"/>
      <c r="D421" s="9"/>
      <c r="E421" s="5"/>
      <c r="F421" s="7"/>
      <c r="G421" s="5" t="s">
        <v>234</v>
      </c>
      <c r="H421" s="8"/>
      <c r="I421" s="5"/>
      <c r="J421" s="5" t="s">
        <v>221</v>
      </c>
      <c r="K421" s="10"/>
      <c r="L421" s="5" t="s">
        <v>191</v>
      </c>
      <c r="M421" s="5"/>
      <c r="N421" s="5"/>
    </row>
    <row r="422" spans="1:14">
      <c r="A422" s="9"/>
      <c r="B422" s="5" t="s">
        <v>653</v>
      </c>
      <c r="C422" s="5"/>
      <c r="D422" s="9"/>
      <c r="E422" s="5"/>
      <c r="F422" s="7"/>
      <c r="G422" s="5" t="s">
        <v>226</v>
      </c>
      <c r="H422" s="8"/>
      <c r="I422" s="5"/>
      <c r="J422" s="5">
        <v>20</v>
      </c>
      <c r="K422" s="10"/>
      <c r="L422" s="5" t="s">
        <v>228</v>
      </c>
      <c r="M422" s="5"/>
      <c r="N422" s="5"/>
    </row>
    <row r="423" spans="1:14">
      <c r="A423" s="9"/>
      <c r="B423" s="5" t="s">
        <v>654</v>
      </c>
      <c r="C423" s="5"/>
      <c r="D423" s="9"/>
      <c r="E423" s="5"/>
      <c r="F423" s="7"/>
      <c r="G423" s="5" t="s">
        <v>226</v>
      </c>
      <c r="H423" s="8"/>
      <c r="I423" s="5"/>
      <c r="J423" s="5">
        <v>40</v>
      </c>
      <c r="K423" s="10"/>
      <c r="L423" s="5" t="s">
        <v>262</v>
      </c>
      <c r="M423" s="5"/>
      <c r="N423" s="5"/>
    </row>
    <row r="424" spans="1:14">
      <c r="A424" s="9"/>
      <c r="B424" s="5" t="s">
        <v>655</v>
      </c>
      <c r="C424" s="5"/>
      <c r="D424" s="9"/>
      <c r="E424" s="5"/>
      <c r="F424" s="7"/>
      <c r="G424" s="5" t="s">
        <v>226</v>
      </c>
      <c r="H424" s="8"/>
      <c r="I424" s="5"/>
      <c r="J424" s="5">
        <v>40</v>
      </c>
      <c r="K424" s="10"/>
      <c r="L424" s="5" t="s">
        <v>191</v>
      </c>
      <c r="M424" s="5"/>
      <c r="N424" s="5"/>
    </row>
    <row r="425" spans="1:14">
      <c r="A425" s="9"/>
      <c r="B425" s="5" t="s">
        <v>656</v>
      </c>
      <c r="C425" s="5"/>
      <c r="D425" s="9"/>
      <c r="E425" s="5"/>
      <c r="F425" s="7"/>
      <c r="G425" s="5" t="s">
        <v>265</v>
      </c>
      <c r="H425" s="8"/>
      <c r="I425" s="5"/>
      <c r="J425" s="5" t="s">
        <v>221</v>
      </c>
      <c r="K425" s="10"/>
      <c r="L425" s="5" t="s">
        <v>196</v>
      </c>
      <c r="M425" s="5"/>
      <c r="N425" s="5"/>
    </row>
    <row r="426" spans="1:14">
      <c r="A426" s="9"/>
      <c r="B426" s="5" t="s">
        <v>657</v>
      </c>
      <c r="C426" s="5"/>
      <c r="D426" s="9"/>
      <c r="E426" s="5"/>
      <c r="F426" s="7"/>
      <c r="G426" s="5" t="s">
        <v>232</v>
      </c>
      <c r="H426" s="8"/>
      <c r="I426" s="5"/>
      <c r="J426" s="5">
        <v>20</v>
      </c>
      <c r="K426" s="10"/>
      <c r="L426" s="5" t="s">
        <v>191</v>
      </c>
      <c r="M426" s="5"/>
      <c r="N426" s="5"/>
    </row>
    <row r="427" spans="1:14">
      <c r="A427" s="9"/>
      <c r="B427" s="5" t="s">
        <v>658</v>
      </c>
      <c r="C427" s="5"/>
      <c r="D427" s="9"/>
      <c r="E427" s="5"/>
      <c r="F427" s="7"/>
      <c r="G427" s="5" t="s">
        <v>220</v>
      </c>
      <c r="H427" s="8"/>
      <c r="I427" s="5"/>
      <c r="J427" s="5" t="s">
        <v>221</v>
      </c>
      <c r="K427" s="10"/>
      <c r="L427" s="5" t="s">
        <v>191</v>
      </c>
      <c r="M427" s="5"/>
      <c r="N427" s="5"/>
    </row>
    <row r="428" spans="1:14">
      <c r="A428" s="9"/>
      <c r="B428" s="5" t="s">
        <v>659</v>
      </c>
      <c r="C428" s="5"/>
      <c r="D428" s="9"/>
      <c r="E428" s="5"/>
      <c r="F428" s="7"/>
      <c r="G428" s="5" t="s">
        <v>220</v>
      </c>
      <c r="H428" s="8"/>
      <c r="I428" s="5"/>
      <c r="J428" s="5" t="s">
        <v>221</v>
      </c>
      <c r="K428" s="10"/>
      <c r="L428" s="5" t="s">
        <v>191</v>
      </c>
      <c r="M428" s="5"/>
      <c r="N428" s="5"/>
    </row>
    <row r="429" spans="1:14">
      <c r="A429" s="9"/>
      <c r="B429" s="5" t="s">
        <v>660</v>
      </c>
      <c r="C429" s="5"/>
      <c r="D429" s="9"/>
      <c r="E429" s="5"/>
      <c r="F429" s="7"/>
      <c r="G429" s="5" t="s">
        <v>220</v>
      </c>
      <c r="H429" s="8"/>
      <c r="I429" s="5"/>
      <c r="J429" s="5" t="s">
        <v>221</v>
      </c>
      <c r="K429" s="10"/>
      <c r="L429" s="5" t="s">
        <v>191</v>
      </c>
      <c r="M429" s="5"/>
      <c r="N429" s="5"/>
    </row>
    <row r="430" spans="1:14">
      <c r="A430" s="9"/>
      <c r="B430" s="5" t="s">
        <v>661</v>
      </c>
      <c r="C430" s="5"/>
      <c r="D430" s="9"/>
      <c r="E430" s="5"/>
      <c r="F430" s="7"/>
      <c r="G430" s="5" t="s">
        <v>226</v>
      </c>
      <c r="H430" s="8"/>
      <c r="I430" s="5"/>
      <c r="J430" s="5">
        <v>40</v>
      </c>
      <c r="K430" s="10"/>
      <c r="L430" s="5" t="s">
        <v>196</v>
      </c>
      <c r="M430" s="5"/>
      <c r="N430" s="5"/>
    </row>
    <row r="431" spans="1:14">
      <c r="A431" s="9"/>
      <c r="B431" s="5" t="s">
        <v>662</v>
      </c>
      <c r="C431" s="5"/>
      <c r="D431" s="9"/>
      <c r="E431" s="5"/>
      <c r="F431" s="7"/>
      <c r="G431" s="5" t="s">
        <v>224</v>
      </c>
      <c r="H431" s="8"/>
      <c r="I431" s="5"/>
      <c r="J431" s="5" t="s">
        <v>221</v>
      </c>
      <c r="K431" s="10"/>
      <c r="L431" s="5" t="s">
        <v>191</v>
      </c>
      <c r="M431" s="5"/>
      <c r="N431" s="5"/>
    </row>
    <row r="432" spans="1:14">
      <c r="A432" s="9"/>
      <c r="B432" s="5" t="s">
        <v>663</v>
      </c>
      <c r="C432" s="5"/>
      <c r="D432" s="9"/>
      <c r="E432" s="5"/>
      <c r="F432" s="7"/>
      <c r="G432" s="5" t="s">
        <v>224</v>
      </c>
      <c r="H432" s="8"/>
      <c r="I432" s="5"/>
      <c r="J432" s="5" t="s">
        <v>221</v>
      </c>
      <c r="K432" s="10"/>
      <c r="L432" s="5" t="s">
        <v>191</v>
      </c>
      <c r="M432" s="5"/>
      <c r="N432" s="5"/>
    </row>
    <row r="433" spans="1:14">
      <c r="A433" s="9"/>
      <c r="B433" s="5" t="s">
        <v>664</v>
      </c>
      <c r="C433" s="5"/>
      <c r="D433" s="9"/>
      <c r="E433" s="5"/>
      <c r="F433" s="7"/>
      <c r="G433" s="5" t="s">
        <v>226</v>
      </c>
      <c r="H433" s="8"/>
      <c r="I433" s="5"/>
      <c r="J433" s="5">
        <v>20</v>
      </c>
      <c r="K433" s="10"/>
      <c r="L433" s="5" t="s">
        <v>228</v>
      </c>
      <c r="M433" s="5"/>
      <c r="N433" s="5"/>
    </row>
    <row r="434" spans="1:14">
      <c r="A434" s="9"/>
      <c r="B434" s="5" t="s">
        <v>665</v>
      </c>
      <c r="C434" s="5"/>
      <c r="D434" s="9"/>
      <c r="E434" s="5"/>
      <c r="F434" s="7"/>
      <c r="G434" s="5" t="s">
        <v>311</v>
      </c>
      <c r="H434" s="8"/>
      <c r="I434" s="5"/>
      <c r="J434" s="5">
        <v>20</v>
      </c>
      <c r="K434" s="10"/>
      <c r="L434" s="5" t="s">
        <v>199</v>
      </c>
      <c r="M434" s="5"/>
      <c r="N434" s="5"/>
    </row>
    <row r="435" spans="1:14">
      <c r="A435" s="9"/>
      <c r="B435" s="5" t="s">
        <v>666</v>
      </c>
      <c r="C435" s="5"/>
      <c r="D435" s="9"/>
      <c r="E435" s="5"/>
      <c r="F435" s="7"/>
      <c r="G435" s="5" t="s">
        <v>232</v>
      </c>
      <c r="H435" s="8"/>
      <c r="I435" s="5"/>
      <c r="J435" s="5" t="s">
        <v>221</v>
      </c>
      <c r="K435" s="10"/>
      <c r="L435" s="5" t="s">
        <v>191</v>
      </c>
      <c r="M435" s="5"/>
      <c r="N435" s="5"/>
    </row>
    <row r="436" spans="1:14">
      <c r="A436" s="9"/>
      <c r="B436" s="5" t="s">
        <v>667</v>
      </c>
      <c r="C436" s="5"/>
      <c r="D436" s="9"/>
      <c r="E436" s="5"/>
      <c r="F436" s="7"/>
      <c r="G436" s="5" t="s">
        <v>226</v>
      </c>
      <c r="H436" s="8"/>
      <c r="I436" s="5"/>
      <c r="J436" s="5">
        <v>20</v>
      </c>
      <c r="K436" s="10"/>
      <c r="L436" s="5" t="s">
        <v>228</v>
      </c>
      <c r="M436" s="5"/>
      <c r="N436" s="5"/>
    </row>
    <row r="437" spans="1:14">
      <c r="A437" s="9"/>
      <c r="B437" s="5" t="s">
        <v>668</v>
      </c>
      <c r="C437" s="5"/>
      <c r="D437" s="9"/>
      <c r="E437" s="5"/>
      <c r="F437" s="7"/>
      <c r="G437" s="5" t="s">
        <v>226</v>
      </c>
      <c r="H437" s="8"/>
      <c r="I437" s="5"/>
      <c r="J437" s="5">
        <v>40</v>
      </c>
      <c r="K437" s="10"/>
      <c r="L437" s="5" t="s">
        <v>196</v>
      </c>
      <c r="M437" s="5"/>
      <c r="N437" s="5"/>
    </row>
    <row r="438" spans="1:14">
      <c r="A438" s="9"/>
      <c r="B438" s="5" t="s">
        <v>669</v>
      </c>
      <c r="C438" s="5"/>
      <c r="D438" s="9"/>
      <c r="E438" s="5"/>
      <c r="F438" s="7"/>
      <c r="G438" s="5" t="s">
        <v>224</v>
      </c>
      <c r="H438" s="8"/>
      <c r="I438" s="5"/>
      <c r="J438" s="5" t="s">
        <v>221</v>
      </c>
      <c r="K438" s="10"/>
      <c r="L438" s="5" t="s">
        <v>191</v>
      </c>
      <c r="M438" s="5"/>
      <c r="N438" s="5"/>
    </row>
    <row r="439" spans="1:14">
      <c r="A439" s="9"/>
      <c r="B439" s="5" t="s">
        <v>670</v>
      </c>
      <c r="C439" s="5"/>
      <c r="D439" s="9"/>
      <c r="E439" s="5"/>
      <c r="F439" s="7"/>
      <c r="G439" s="5" t="s">
        <v>220</v>
      </c>
      <c r="H439" s="8"/>
      <c r="I439" s="5"/>
      <c r="J439" s="5" t="s">
        <v>221</v>
      </c>
      <c r="K439" s="10"/>
      <c r="L439" s="5" t="s">
        <v>191</v>
      </c>
      <c r="M439" s="5"/>
      <c r="N439" s="5"/>
    </row>
    <row r="440" spans="1:14">
      <c r="A440" s="9"/>
      <c r="B440" s="5" t="s">
        <v>671</v>
      </c>
      <c r="C440" s="5"/>
      <c r="D440" s="9"/>
      <c r="E440" s="5"/>
      <c r="F440" s="7"/>
      <c r="G440" s="5" t="s">
        <v>220</v>
      </c>
      <c r="H440" s="8"/>
      <c r="I440" s="5"/>
      <c r="J440" s="5" t="s">
        <v>221</v>
      </c>
      <c r="K440" s="10"/>
      <c r="L440" s="5" t="s">
        <v>191</v>
      </c>
      <c r="M440" s="5"/>
      <c r="N440" s="5"/>
    </row>
    <row r="441" spans="1:14">
      <c r="A441" s="9"/>
      <c r="B441" s="5" t="s">
        <v>672</v>
      </c>
      <c r="C441" s="5"/>
      <c r="D441" s="9"/>
      <c r="E441" s="5"/>
      <c r="F441" s="7"/>
      <c r="G441" s="5" t="s">
        <v>220</v>
      </c>
      <c r="H441" s="8"/>
      <c r="I441" s="5"/>
      <c r="J441" s="5" t="s">
        <v>221</v>
      </c>
      <c r="K441" s="10"/>
      <c r="L441" s="5" t="s">
        <v>191</v>
      </c>
      <c r="M441" s="5"/>
      <c r="N441" s="5"/>
    </row>
    <row r="442" spans="1:14">
      <c r="A442" s="9"/>
      <c r="B442" s="5" t="s">
        <v>673</v>
      </c>
      <c r="C442" s="5"/>
      <c r="D442" s="9"/>
      <c r="E442" s="5"/>
      <c r="F442" s="7"/>
      <c r="G442" s="5" t="s">
        <v>224</v>
      </c>
      <c r="H442" s="8"/>
      <c r="I442" s="5"/>
      <c r="J442" s="5" t="s">
        <v>221</v>
      </c>
      <c r="K442" s="10"/>
      <c r="L442" s="5" t="s">
        <v>191</v>
      </c>
      <c r="M442" s="5"/>
      <c r="N442" s="5"/>
    </row>
    <row r="443" spans="1:14">
      <c r="A443" s="9"/>
      <c r="B443" s="5" t="s">
        <v>674</v>
      </c>
      <c r="C443" s="5"/>
      <c r="D443" s="9"/>
      <c r="E443" s="5"/>
      <c r="F443" s="7"/>
      <c r="G443" s="5" t="s">
        <v>220</v>
      </c>
      <c r="H443" s="8"/>
      <c r="I443" s="5"/>
      <c r="J443" s="5" t="s">
        <v>221</v>
      </c>
      <c r="K443" s="10"/>
      <c r="L443" s="5" t="s">
        <v>191</v>
      </c>
      <c r="M443" s="5"/>
      <c r="N443" s="5"/>
    </row>
    <row r="444" spans="1:14">
      <c r="A444" s="9"/>
      <c r="B444" s="5" t="s">
        <v>675</v>
      </c>
      <c r="C444" s="5"/>
      <c r="D444" s="9"/>
      <c r="E444" s="5"/>
      <c r="F444" s="7"/>
      <c r="G444" s="5" t="s">
        <v>246</v>
      </c>
      <c r="H444" s="8"/>
      <c r="I444" s="5"/>
      <c r="J444" s="5">
        <v>20</v>
      </c>
      <c r="K444" s="10"/>
      <c r="L444" s="5" t="s">
        <v>191</v>
      </c>
      <c r="M444" s="5"/>
      <c r="N444" s="5"/>
    </row>
    <row r="445" spans="1:14">
      <c r="A445" s="9"/>
      <c r="B445" s="5" t="s">
        <v>676</v>
      </c>
      <c r="C445" s="5"/>
      <c r="D445" s="9"/>
      <c r="E445" s="5"/>
      <c r="F445" s="7"/>
      <c r="G445" s="5" t="s">
        <v>224</v>
      </c>
      <c r="H445" s="8"/>
      <c r="I445" s="5"/>
      <c r="J445" s="5" t="s">
        <v>221</v>
      </c>
      <c r="K445" s="10"/>
      <c r="L445" s="5" t="s">
        <v>191</v>
      </c>
      <c r="M445" s="5"/>
      <c r="N445" s="5"/>
    </row>
    <row r="446" spans="1:14">
      <c r="A446" s="9"/>
      <c r="B446" s="5" t="s">
        <v>677</v>
      </c>
      <c r="C446" s="5"/>
      <c r="D446" s="9"/>
      <c r="E446" s="5"/>
      <c r="F446" s="7"/>
      <c r="G446" s="5" t="s">
        <v>224</v>
      </c>
      <c r="H446" s="8"/>
      <c r="I446" s="5"/>
      <c r="J446" s="5" t="s">
        <v>221</v>
      </c>
      <c r="K446" s="10"/>
      <c r="L446" s="5" t="s">
        <v>191</v>
      </c>
      <c r="M446" s="5"/>
      <c r="N446" s="5"/>
    </row>
    <row r="447" spans="1:14">
      <c r="A447" s="9"/>
      <c r="B447" s="5" t="s">
        <v>678</v>
      </c>
      <c r="C447" s="5"/>
      <c r="D447" s="9"/>
      <c r="E447" s="5"/>
      <c r="F447" s="7"/>
      <c r="G447" s="5" t="s">
        <v>220</v>
      </c>
      <c r="H447" s="8"/>
      <c r="I447" s="5"/>
      <c r="J447" s="5" t="s">
        <v>221</v>
      </c>
      <c r="K447" s="10"/>
      <c r="L447" s="5" t="s">
        <v>191</v>
      </c>
      <c r="M447" s="5"/>
      <c r="N447" s="5"/>
    </row>
    <row r="448" spans="1:14">
      <c r="A448" s="9"/>
      <c r="B448" s="5" t="s">
        <v>679</v>
      </c>
      <c r="C448" s="5"/>
      <c r="D448" s="9"/>
      <c r="E448" s="5"/>
      <c r="F448" s="7"/>
      <c r="G448" s="5" t="s">
        <v>220</v>
      </c>
      <c r="H448" s="8"/>
      <c r="I448" s="5"/>
      <c r="J448" s="5" t="s">
        <v>221</v>
      </c>
      <c r="K448" s="10"/>
      <c r="L448" s="5" t="s">
        <v>191</v>
      </c>
      <c r="M448" s="5"/>
      <c r="N448" s="5"/>
    </row>
    <row r="449" spans="1:14">
      <c r="A449" s="9"/>
      <c r="B449" s="5" t="s">
        <v>680</v>
      </c>
      <c r="C449" s="5"/>
      <c r="D449" s="9"/>
      <c r="E449" s="5"/>
      <c r="F449" s="7"/>
      <c r="G449" s="5" t="s">
        <v>220</v>
      </c>
      <c r="H449" s="8"/>
      <c r="I449" s="5"/>
      <c r="J449" s="5" t="s">
        <v>221</v>
      </c>
      <c r="K449" s="10"/>
      <c r="L449" s="5" t="s">
        <v>191</v>
      </c>
      <c r="M449" s="5"/>
      <c r="N449" s="5"/>
    </row>
    <row r="450" spans="1:14">
      <c r="A450" s="9"/>
      <c r="B450" s="5" t="s">
        <v>681</v>
      </c>
      <c r="C450" s="5"/>
      <c r="D450" s="9"/>
      <c r="E450" s="5"/>
      <c r="F450" s="7"/>
      <c r="G450" s="5" t="s">
        <v>226</v>
      </c>
      <c r="H450" s="8"/>
      <c r="I450" s="5"/>
      <c r="J450" s="5">
        <v>20</v>
      </c>
      <c r="K450" s="10"/>
      <c r="L450" s="5" t="s">
        <v>228</v>
      </c>
      <c r="M450" s="5"/>
      <c r="N450" s="5"/>
    </row>
    <row r="451" spans="1:14">
      <c r="A451" s="9"/>
      <c r="B451" s="5" t="s">
        <v>682</v>
      </c>
      <c r="C451" s="5"/>
      <c r="D451" s="9"/>
      <c r="E451" s="5"/>
      <c r="F451" s="7"/>
      <c r="G451" s="5" t="s">
        <v>224</v>
      </c>
      <c r="H451" s="8"/>
      <c r="I451" s="5"/>
      <c r="J451" s="5" t="s">
        <v>221</v>
      </c>
      <c r="K451" s="10"/>
      <c r="L451" s="5" t="s">
        <v>191</v>
      </c>
      <c r="M451" s="5"/>
      <c r="N451" s="5"/>
    </row>
    <row r="452" spans="1:14">
      <c r="A452" s="9"/>
      <c r="B452" s="5" t="s">
        <v>683</v>
      </c>
      <c r="C452" s="5"/>
      <c r="D452" s="9"/>
      <c r="E452" s="5"/>
      <c r="F452" s="7"/>
      <c r="G452" s="5" t="s">
        <v>224</v>
      </c>
      <c r="H452" s="8"/>
      <c r="I452" s="5"/>
      <c r="J452" s="5" t="s">
        <v>221</v>
      </c>
      <c r="K452" s="10"/>
      <c r="L452" s="5" t="s">
        <v>191</v>
      </c>
      <c r="M452" s="5"/>
      <c r="N452" s="5"/>
    </row>
    <row r="453" spans="1:14">
      <c r="A453" s="9"/>
      <c r="B453" s="5" t="s">
        <v>684</v>
      </c>
      <c r="C453" s="5"/>
      <c r="D453" s="9"/>
      <c r="E453" s="5"/>
      <c r="F453" s="7"/>
      <c r="G453" s="5" t="s">
        <v>311</v>
      </c>
      <c r="H453" s="8"/>
      <c r="I453" s="5"/>
      <c r="J453" s="5" t="s">
        <v>221</v>
      </c>
      <c r="K453" s="10"/>
      <c r="L453" s="5" t="s">
        <v>228</v>
      </c>
      <c r="M453" s="5"/>
      <c r="N453" s="5"/>
    </row>
    <row r="454" spans="1:14">
      <c r="A454" s="9"/>
      <c r="B454" s="5" t="s">
        <v>685</v>
      </c>
      <c r="C454" s="5"/>
      <c r="D454" s="9"/>
      <c r="E454" s="5"/>
      <c r="F454" s="7"/>
      <c r="G454" s="5" t="s">
        <v>220</v>
      </c>
      <c r="H454" s="8"/>
      <c r="I454" s="5"/>
      <c r="J454" s="5" t="s">
        <v>221</v>
      </c>
      <c r="K454" s="10"/>
      <c r="L454" s="5" t="s">
        <v>191</v>
      </c>
      <c r="M454" s="5"/>
      <c r="N454" s="5"/>
    </row>
    <row r="455" spans="1:14">
      <c r="A455" s="9"/>
      <c r="B455" s="5" t="s">
        <v>686</v>
      </c>
      <c r="C455" s="5"/>
      <c r="D455" s="9"/>
      <c r="E455" s="5"/>
      <c r="F455" s="7"/>
      <c r="G455" s="5" t="s">
        <v>220</v>
      </c>
      <c r="H455" s="8"/>
      <c r="I455" s="5"/>
      <c r="J455" s="5" t="s">
        <v>221</v>
      </c>
      <c r="K455" s="10"/>
      <c r="L455" s="5" t="s">
        <v>191</v>
      </c>
      <c r="M455" s="5"/>
      <c r="N455" s="5"/>
    </row>
    <row r="456" spans="1:14">
      <c r="A456" s="9"/>
      <c r="B456" s="5" t="s">
        <v>687</v>
      </c>
      <c r="C456" s="5"/>
      <c r="D456" s="9"/>
      <c r="E456" s="5"/>
      <c r="F456" s="7"/>
      <c r="G456" s="5" t="s">
        <v>311</v>
      </c>
      <c r="H456" s="8"/>
      <c r="I456" s="5"/>
      <c r="J456" s="5">
        <v>20</v>
      </c>
      <c r="K456" s="10"/>
      <c r="L456" s="5" t="s">
        <v>199</v>
      </c>
      <c r="M456" s="5"/>
      <c r="N456" s="5"/>
    </row>
    <row r="457" spans="1:14">
      <c r="A457" s="9"/>
      <c r="B457" s="5" t="s">
        <v>688</v>
      </c>
      <c r="C457" s="5"/>
      <c r="D457" s="9"/>
      <c r="E457" s="5"/>
      <c r="F457" s="7"/>
      <c r="G457" s="5" t="s">
        <v>232</v>
      </c>
      <c r="H457" s="8"/>
      <c r="I457" s="5"/>
      <c r="J457" s="5" t="s">
        <v>221</v>
      </c>
      <c r="K457" s="10"/>
      <c r="L457" s="5" t="s">
        <v>191</v>
      </c>
      <c r="M457" s="5"/>
      <c r="N457" s="5"/>
    </row>
    <row r="458" spans="1:14">
      <c r="A458" s="9"/>
      <c r="B458" s="5" t="s">
        <v>689</v>
      </c>
      <c r="C458" s="5"/>
      <c r="D458" s="9"/>
      <c r="E458" s="5"/>
      <c r="F458" s="7"/>
      <c r="G458" s="5" t="s">
        <v>224</v>
      </c>
      <c r="H458" s="8"/>
      <c r="I458" s="5"/>
      <c r="J458" s="5" t="s">
        <v>221</v>
      </c>
      <c r="K458" s="10"/>
      <c r="L458" s="5" t="s">
        <v>191</v>
      </c>
      <c r="M458" s="5"/>
      <c r="N458" s="5"/>
    </row>
    <row r="459" spans="1:14">
      <c r="A459" s="9"/>
      <c r="B459" s="5" t="s">
        <v>690</v>
      </c>
      <c r="C459" s="5"/>
      <c r="D459" s="9"/>
      <c r="E459" s="5"/>
      <c r="F459" s="7"/>
      <c r="G459" s="5" t="s">
        <v>224</v>
      </c>
      <c r="H459" s="8"/>
      <c r="I459" s="5"/>
      <c r="J459" s="5" t="s">
        <v>221</v>
      </c>
      <c r="K459" s="10"/>
      <c r="L459" s="5" t="s">
        <v>191</v>
      </c>
      <c r="M459" s="5"/>
      <c r="N459" s="5"/>
    </row>
    <row r="460" spans="1:14">
      <c r="A460" s="9"/>
      <c r="B460" s="5" t="s">
        <v>691</v>
      </c>
      <c r="C460" s="5"/>
      <c r="D460" s="9"/>
      <c r="E460" s="5"/>
      <c r="F460" s="7"/>
      <c r="G460" s="5" t="s">
        <v>246</v>
      </c>
      <c r="H460" s="8"/>
      <c r="I460" s="5"/>
      <c r="J460" s="5" t="s">
        <v>221</v>
      </c>
      <c r="K460" s="10"/>
      <c r="L460" s="5" t="s">
        <v>196</v>
      </c>
      <c r="M460" s="5"/>
      <c r="N460" s="5"/>
    </row>
    <row r="461" spans="1:14">
      <c r="A461" s="9"/>
      <c r="B461" s="5" t="s">
        <v>692</v>
      </c>
      <c r="C461" s="5"/>
      <c r="D461" s="9"/>
      <c r="E461" s="5"/>
      <c r="F461" s="7"/>
      <c r="G461" s="5" t="s">
        <v>232</v>
      </c>
      <c r="H461" s="8"/>
      <c r="I461" s="5"/>
      <c r="J461" s="5" t="s">
        <v>221</v>
      </c>
      <c r="K461" s="10"/>
      <c r="L461" s="5" t="s">
        <v>191</v>
      </c>
      <c r="M461" s="5"/>
      <c r="N461" s="5"/>
    </row>
    <row r="462" spans="1:14">
      <c r="A462" s="9"/>
      <c r="B462" s="5" t="s">
        <v>693</v>
      </c>
      <c r="C462" s="5"/>
      <c r="D462" s="9"/>
      <c r="E462" s="5"/>
      <c r="F462" s="7"/>
      <c r="G462" s="5" t="s">
        <v>234</v>
      </c>
      <c r="H462" s="8"/>
      <c r="I462" s="5"/>
      <c r="J462" s="5" t="s">
        <v>221</v>
      </c>
      <c r="K462" s="10"/>
      <c r="L462" s="5" t="s">
        <v>191</v>
      </c>
      <c r="M462" s="5"/>
      <c r="N462" s="5"/>
    </row>
    <row r="463" spans="1:14">
      <c r="A463" s="9"/>
      <c r="B463" s="5" t="s">
        <v>694</v>
      </c>
      <c r="C463" s="5"/>
      <c r="D463" s="9"/>
      <c r="E463" s="5"/>
      <c r="F463" s="7"/>
      <c r="G463" s="5" t="s">
        <v>224</v>
      </c>
      <c r="H463" s="8"/>
      <c r="I463" s="5"/>
      <c r="J463" s="5" t="s">
        <v>221</v>
      </c>
      <c r="K463" s="10"/>
      <c r="L463" s="5" t="s">
        <v>191</v>
      </c>
      <c r="M463" s="5"/>
      <c r="N463" s="5"/>
    </row>
    <row r="464" spans="1:14">
      <c r="A464" s="9"/>
      <c r="B464" s="5" t="s">
        <v>695</v>
      </c>
      <c r="C464" s="5"/>
      <c r="D464" s="9"/>
      <c r="E464" s="5"/>
      <c r="F464" s="7"/>
      <c r="G464" s="5" t="s">
        <v>220</v>
      </c>
      <c r="H464" s="8"/>
      <c r="I464" s="5"/>
      <c r="J464" s="5">
        <v>40</v>
      </c>
      <c r="K464" s="10"/>
      <c r="L464" s="5" t="s">
        <v>191</v>
      </c>
      <c r="M464" s="5"/>
      <c r="N464" s="5"/>
    </row>
    <row r="465" spans="1:14">
      <c r="A465" s="9"/>
      <c r="B465" s="5" t="s">
        <v>696</v>
      </c>
      <c r="C465" s="5"/>
      <c r="D465" s="9"/>
      <c r="E465" s="5"/>
      <c r="F465" s="7"/>
      <c r="G465" s="5" t="s">
        <v>226</v>
      </c>
      <c r="H465" s="8"/>
      <c r="I465" s="5"/>
      <c r="J465" s="5">
        <v>40</v>
      </c>
      <c r="K465" s="10"/>
      <c r="L465" s="5" t="s">
        <v>196</v>
      </c>
      <c r="M465" s="5"/>
      <c r="N465" s="5"/>
    </row>
    <row r="466" spans="1:14">
      <c r="A466" s="9"/>
      <c r="B466" s="5" t="s">
        <v>697</v>
      </c>
      <c r="C466" s="5"/>
      <c r="D466" s="9"/>
      <c r="E466" s="5"/>
      <c r="F466" s="7"/>
      <c r="G466" s="5" t="s">
        <v>224</v>
      </c>
      <c r="H466" s="8"/>
      <c r="I466" s="5"/>
      <c r="J466" s="5" t="s">
        <v>221</v>
      </c>
      <c r="K466" s="10"/>
      <c r="L466" s="5" t="s">
        <v>191</v>
      </c>
      <c r="M466" s="5"/>
      <c r="N466" s="5"/>
    </row>
    <row r="467" spans="1:14">
      <c r="A467" s="9"/>
      <c r="B467" s="5" t="s">
        <v>698</v>
      </c>
      <c r="C467" s="5"/>
      <c r="D467" s="9"/>
      <c r="E467" s="5"/>
      <c r="F467" s="7"/>
      <c r="G467" s="5" t="s">
        <v>226</v>
      </c>
      <c r="H467" s="8"/>
      <c r="I467" s="5"/>
      <c r="J467" s="5">
        <v>20</v>
      </c>
      <c r="K467" s="10"/>
      <c r="L467" s="5" t="s">
        <v>196</v>
      </c>
      <c r="M467" s="5"/>
      <c r="N467" s="5"/>
    </row>
    <row r="468" spans="1:14">
      <c r="A468" s="9"/>
      <c r="B468" s="5" t="s">
        <v>699</v>
      </c>
      <c r="C468" s="5"/>
      <c r="D468" s="9"/>
      <c r="E468" s="5"/>
      <c r="F468" s="7"/>
      <c r="G468" s="5" t="s">
        <v>232</v>
      </c>
      <c r="H468" s="8"/>
      <c r="I468" s="5"/>
      <c r="J468" s="5">
        <v>20</v>
      </c>
      <c r="K468" s="10"/>
      <c r="L468" s="5" t="s">
        <v>191</v>
      </c>
      <c r="M468" s="5"/>
      <c r="N468" s="5"/>
    </row>
    <row r="469" spans="1:14">
      <c r="A469" s="9"/>
      <c r="B469" s="5" t="s">
        <v>700</v>
      </c>
      <c r="C469" s="5"/>
      <c r="D469" s="9"/>
      <c r="E469" s="5"/>
      <c r="F469" s="7"/>
      <c r="G469" s="5" t="s">
        <v>258</v>
      </c>
      <c r="H469" s="8"/>
      <c r="I469" s="5"/>
      <c r="J469" s="5" t="s">
        <v>221</v>
      </c>
      <c r="K469" s="10"/>
      <c r="L469" s="5" t="s">
        <v>191</v>
      </c>
      <c r="M469" s="5"/>
      <c r="N469" s="5"/>
    </row>
    <row r="470" spans="1:14">
      <c r="A470" s="9"/>
      <c r="B470" s="5" t="s">
        <v>701</v>
      </c>
      <c r="C470" s="5"/>
      <c r="D470" s="9"/>
      <c r="E470" s="5"/>
      <c r="F470" s="7"/>
      <c r="G470" s="5" t="s">
        <v>224</v>
      </c>
      <c r="H470" s="8"/>
      <c r="I470" s="5"/>
      <c r="J470" s="5" t="s">
        <v>221</v>
      </c>
      <c r="K470" s="10"/>
      <c r="L470" s="5" t="s">
        <v>191</v>
      </c>
      <c r="M470" s="5"/>
      <c r="N470" s="5"/>
    </row>
    <row r="471" spans="1:14">
      <c r="A471" s="9"/>
      <c r="B471" s="5" t="s">
        <v>702</v>
      </c>
      <c r="C471" s="5"/>
      <c r="D471" s="9"/>
      <c r="E471" s="5"/>
      <c r="F471" s="7"/>
      <c r="G471" s="5" t="s">
        <v>226</v>
      </c>
      <c r="H471" s="8"/>
      <c r="I471" s="5"/>
      <c r="J471" s="5">
        <v>40</v>
      </c>
      <c r="K471" s="10"/>
      <c r="L471" s="5" t="s">
        <v>191</v>
      </c>
      <c r="M471" s="5"/>
      <c r="N471" s="5"/>
    </row>
    <row r="472" spans="1:14">
      <c r="A472" s="9"/>
      <c r="B472" s="5" t="s">
        <v>703</v>
      </c>
      <c r="C472" s="5"/>
      <c r="D472" s="9"/>
      <c r="E472" s="5"/>
      <c r="F472" s="7"/>
      <c r="G472" s="5" t="s">
        <v>232</v>
      </c>
      <c r="H472" s="8"/>
      <c r="I472" s="5"/>
      <c r="J472" s="5" t="s">
        <v>221</v>
      </c>
      <c r="K472" s="10"/>
      <c r="L472" s="5" t="s">
        <v>191</v>
      </c>
      <c r="M472" s="5"/>
      <c r="N472" s="5"/>
    </row>
    <row r="473" spans="1:14">
      <c r="A473" s="9"/>
      <c r="B473" s="5" t="s">
        <v>704</v>
      </c>
      <c r="C473" s="5"/>
      <c r="D473" s="9"/>
      <c r="E473" s="5"/>
      <c r="F473" s="7"/>
      <c r="G473" s="5" t="s">
        <v>232</v>
      </c>
      <c r="H473" s="8"/>
      <c r="I473" s="5"/>
      <c r="J473" s="5" t="s">
        <v>221</v>
      </c>
      <c r="K473" s="10"/>
      <c r="L473" s="5" t="s">
        <v>191</v>
      </c>
      <c r="M473" s="5"/>
      <c r="N473" s="5"/>
    </row>
    <row r="474" spans="1:14">
      <c r="A474" s="9"/>
      <c r="B474" s="5" t="s">
        <v>705</v>
      </c>
      <c r="C474" s="5"/>
      <c r="D474" s="9"/>
      <c r="E474" s="5"/>
      <c r="F474" s="7"/>
      <c r="G474" s="5" t="s">
        <v>224</v>
      </c>
      <c r="H474" s="8"/>
      <c r="I474" s="5"/>
      <c r="J474" s="5" t="s">
        <v>221</v>
      </c>
      <c r="K474" s="10"/>
      <c r="L474" s="5" t="s">
        <v>191</v>
      </c>
      <c r="M474" s="5"/>
      <c r="N474" s="5"/>
    </row>
    <row r="475" spans="1:14">
      <c r="A475" s="9"/>
      <c r="B475" s="5" t="s">
        <v>706</v>
      </c>
      <c r="C475" s="5"/>
      <c r="D475" s="9"/>
      <c r="E475" s="5"/>
      <c r="F475" s="7"/>
      <c r="G475" s="5" t="s">
        <v>220</v>
      </c>
      <c r="H475" s="8"/>
      <c r="I475" s="5"/>
      <c r="J475" s="5" t="s">
        <v>221</v>
      </c>
      <c r="K475" s="10"/>
      <c r="L475" s="5" t="s">
        <v>191</v>
      </c>
      <c r="M475" s="5"/>
      <c r="N475" s="5"/>
    </row>
    <row r="476" spans="1:14">
      <c r="A476" s="9"/>
      <c r="B476" s="5" t="s">
        <v>707</v>
      </c>
      <c r="C476" s="5"/>
      <c r="D476" s="9"/>
      <c r="E476" s="5"/>
      <c r="F476" s="7"/>
      <c r="G476" s="5" t="s">
        <v>220</v>
      </c>
      <c r="H476" s="8"/>
      <c r="I476" s="5"/>
      <c r="J476" s="5" t="s">
        <v>221</v>
      </c>
      <c r="K476" s="10"/>
      <c r="L476" s="5" t="s">
        <v>191</v>
      </c>
      <c r="M476" s="5"/>
      <c r="N476" s="5"/>
    </row>
    <row r="477" spans="1:14">
      <c r="A477" s="9"/>
      <c r="B477" s="5" t="s">
        <v>708</v>
      </c>
      <c r="C477" s="5"/>
      <c r="D477" s="9"/>
      <c r="E477" s="5"/>
      <c r="F477" s="7"/>
      <c r="G477" s="5" t="s">
        <v>258</v>
      </c>
      <c r="H477" s="8"/>
      <c r="I477" s="5"/>
      <c r="J477" s="5" t="s">
        <v>221</v>
      </c>
      <c r="K477" s="10"/>
      <c r="L477" s="5" t="s">
        <v>196</v>
      </c>
      <c r="M477" s="5"/>
      <c r="N477" s="5"/>
    </row>
    <row r="478" spans="1:14">
      <c r="A478" s="9"/>
      <c r="B478" s="5" t="s">
        <v>709</v>
      </c>
      <c r="C478" s="5"/>
      <c r="D478" s="9"/>
      <c r="E478" s="5"/>
      <c r="F478" s="7"/>
      <c r="G478" s="5" t="s">
        <v>224</v>
      </c>
      <c r="H478" s="8"/>
      <c r="I478" s="5"/>
      <c r="J478" s="5" t="s">
        <v>221</v>
      </c>
      <c r="K478" s="10"/>
      <c r="L478" s="5" t="s">
        <v>191</v>
      </c>
      <c r="M478" s="5"/>
      <c r="N478" s="5"/>
    </row>
    <row r="479" spans="1:14">
      <c r="A479" s="9"/>
      <c r="B479" s="5" t="s">
        <v>710</v>
      </c>
      <c r="C479" s="5"/>
      <c r="D479" s="9"/>
      <c r="E479" s="5"/>
      <c r="F479" s="7"/>
      <c r="G479" s="5" t="s">
        <v>226</v>
      </c>
      <c r="H479" s="8"/>
      <c r="I479" s="5"/>
      <c r="J479" s="5">
        <v>40</v>
      </c>
      <c r="K479" s="10"/>
      <c r="L479" s="5" t="s">
        <v>196</v>
      </c>
      <c r="M479" s="5"/>
      <c r="N479" s="5"/>
    </row>
    <row r="480" spans="1:14">
      <c r="A480" s="9"/>
      <c r="B480" s="5" t="s">
        <v>711</v>
      </c>
      <c r="C480" s="5"/>
      <c r="D480" s="9"/>
      <c r="E480" s="5"/>
      <c r="F480" s="7"/>
      <c r="G480" s="5" t="s">
        <v>220</v>
      </c>
      <c r="H480" s="8"/>
      <c r="I480" s="5"/>
      <c r="J480" s="5" t="s">
        <v>221</v>
      </c>
      <c r="K480" s="10"/>
      <c r="L480" s="5" t="s">
        <v>191</v>
      </c>
      <c r="M480" s="5"/>
      <c r="N480" s="5"/>
    </row>
    <row r="481" spans="1:14">
      <c r="A481" s="9"/>
      <c r="B481" s="5" t="s">
        <v>712</v>
      </c>
      <c r="C481" s="5"/>
      <c r="D481" s="9"/>
      <c r="E481" s="5"/>
      <c r="F481" s="7"/>
      <c r="G481" s="5" t="s">
        <v>226</v>
      </c>
      <c r="H481" s="8"/>
      <c r="I481" s="5"/>
      <c r="J481" s="5">
        <v>20</v>
      </c>
      <c r="K481" s="10"/>
      <c r="L481" s="5" t="s">
        <v>199</v>
      </c>
      <c r="M481" s="5"/>
      <c r="N481" s="5"/>
    </row>
    <row r="482" spans="1:14">
      <c r="A482" s="9"/>
      <c r="B482" s="5" t="s">
        <v>713</v>
      </c>
      <c r="C482" s="5"/>
      <c r="D482" s="9"/>
      <c r="E482" s="5"/>
      <c r="F482" s="7"/>
      <c r="G482" s="5" t="s">
        <v>226</v>
      </c>
      <c r="H482" s="8"/>
      <c r="I482" s="5"/>
      <c r="J482" s="5">
        <v>40</v>
      </c>
      <c r="K482" s="10"/>
      <c r="L482" s="5" t="s">
        <v>196</v>
      </c>
      <c r="M482" s="5"/>
      <c r="N482" s="5"/>
    </row>
    <row r="483" spans="1:14">
      <c r="A483" s="9"/>
      <c r="B483" s="5" t="s">
        <v>714</v>
      </c>
      <c r="C483" s="5"/>
      <c r="D483" s="9"/>
      <c r="E483" s="5"/>
      <c r="F483" s="7"/>
      <c r="G483" s="5" t="s">
        <v>246</v>
      </c>
      <c r="H483" s="8"/>
      <c r="I483" s="5"/>
      <c r="J483" s="5" t="s">
        <v>221</v>
      </c>
      <c r="K483" s="10"/>
      <c r="L483" s="5" t="s">
        <v>191</v>
      </c>
      <c r="M483" s="5"/>
      <c r="N483" s="5"/>
    </row>
    <row r="484" spans="1:14">
      <c r="A484" s="9"/>
      <c r="B484" s="5" t="s">
        <v>715</v>
      </c>
      <c r="C484" s="5"/>
      <c r="D484" s="9"/>
      <c r="E484" s="5"/>
      <c r="F484" s="7"/>
      <c r="G484" s="5" t="s">
        <v>265</v>
      </c>
      <c r="H484" s="8"/>
      <c r="I484" s="5"/>
      <c r="J484" s="5">
        <v>20</v>
      </c>
      <c r="K484" s="10"/>
      <c r="L484" s="5" t="s">
        <v>196</v>
      </c>
      <c r="M484" s="5"/>
      <c r="N484" s="5"/>
    </row>
    <row r="485" spans="1:14">
      <c r="A485" s="9"/>
      <c r="B485" s="5" t="s">
        <v>716</v>
      </c>
      <c r="C485" s="5"/>
      <c r="D485" s="9"/>
      <c r="E485" s="5"/>
      <c r="F485" s="7"/>
      <c r="G485" s="5" t="s">
        <v>224</v>
      </c>
      <c r="H485" s="8"/>
      <c r="I485" s="5"/>
      <c r="J485" s="5" t="s">
        <v>221</v>
      </c>
      <c r="K485" s="10"/>
      <c r="L485" s="5" t="s">
        <v>191</v>
      </c>
      <c r="M485" s="5"/>
      <c r="N485" s="5"/>
    </row>
    <row r="486" spans="1:14">
      <c r="A486" s="9"/>
      <c r="B486" s="5" t="s">
        <v>717</v>
      </c>
      <c r="C486" s="5"/>
      <c r="D486" s="9"/>
      <c r="E486" s="5"/>
      <c r="F486" s="7"/>
      <c r="G486" s="5" t="s">
        <v>224</v>
      </c>
      <c r="H486" s="8"/>
      <c r="I486" s="5"/>
      <c r="J486" s="5" t="s">
        <v>221</v>
      </c>
      <c r="K486" s="10"/>
      <c r="L486" s="5" t="s">
        <v>191</v>
      </c>
      <c r="M486" s="5"/>
      <c r="N486" s="5"/>
    </row>
    <row r="487" spans="1:14">
      <c r="A487" s="9"/>
      <c r="B487" s="5" t="s">
        <v>718</v>
      </c>
      <c r="C487" s="5"/>
      <c r="D487" s="9"/>
      <c r="E487" s="5"/>
      <c r="F487" s="7"/>
      <c r="G487" s="5" t="s">
        <v>226</v>
      </c>
      <c r="H487" s="8"/>
      <c r="I487" s="5"/>
      <c r="J487" s="5">
        <v>40</v>
      </c>
      <c r="K487" s="10"/>
      <c r="L487" s="5" t="s">
        <v>196</v>
      </c>
      <c r="M487" s="5"/>
      <c r="N487" s="5"/>
    </row>
    <row r="488" spans="1:14">
      <c r="A488" s="9"/>
      <c r="B488" s="5" t="s">
        <v>719</v>
      </c>
      <c r="C488" s="5"/>
      <c r="D488" s="9"/>
      <c r="E488" s="5"/>
      <c r="F488" s="7"/>
      <c r="G488" s="5" t="s">
        <v>226</v>
      </c>
      <c r="H488" s="8"/>
      <c r="I488" s="5"/>
      <c r="J488" s="5">
        <v>20</v>
      </c>
      <c r="K488" s="10"/>
      <c r="L488" s="5" t="s">
        <v>191</v>
      </c>
      <c r="M488" s="5"/>
      <c r="N488" s="5"/>
    </row>
    <row r="489" spans="1:14">
      <c r="A489" s="9"/>
      <c r="B489" s="5" t="s">
        <v>720</v>
      </c>
      <c r="C489" s="5"/>
      <c r="D489" s="9"/>
      <c r="E489" s="5"/>
      <c r="F489" s="7"/>
      <c r="G489" s="5" t="s">
        <v>226</v>
      </c>
      <c r="H489" s="8"/>
      <c r="I489" s="5"/>
      <c r="J489" s="5">
        <v>40</v>
      </c>
      <c r="K489" s="10"/>
      <c r="L489" s="5" t="s">
        <v>196</v>
      </c>
      <c r="M489" s="5"/>
      <c r="N489" s="5"/>
    </row>
    <row r="490" spans="1:14">
      <c r="A490" s="9"/>
      <c r="B490" s="5" t="s">
        <v>721</v>
      </c>
      <c r="C490" s="5"/>
      <c r="D490" s="9"/>
      <c r="E490" s="5"/>
      <c r="F490" s="7"/>
      <c r="G490" s="5" t="s">
        <v>224</v>
      </c>
      <c r="H490" s="8"/>
      <c r="I490" s="5"/>
      <c r="J490" s="5" t="s">
        <v>221</v>
      </c>
      <c r="K490" s="10"/>
      <c r="L490" s="5" t="s">
        <v>191</v>
      </c>
      <c r="M490" s="5"/>
      <c r="N490" s="5"/>
    </row>
    <row r="491" spans="1:14">
      <c r="A491" s="9"/>
      <c r="B491" s="5" t="s">
        <v>722</v>
      </c>
      <c r="C491" s="5"/>
      <c r="D491" s="9"/>
      <c r="E491" s="5"/>
      <c r="F491" s="7"/>
      <c r="G491" s="5" t="s">
        <v>220</v>
      </c>
      <c r="H491" s="8"/>
      <c r="I491" s="5"/>
      <c r="J491" s="5" t="s">
        <v>221</v>
      </c>
      <c r="K491" s="10"/>
      <c r="L491" s="5" t="s">
        <v>191</v>
      </c>
      <c r="M491" s="5"/>
      <c r="N491" s="5"/>
    </row>
    <row r="492" spans="1:14">
      <c r="A492" s="9"/>
      <c r="B492" s="5" t="s">
        <v>723</v>
      </c>
      <c r="C492" s="5"/>
      <c r="D492" s="9"/>
      <c r="E492" s="5"/>
      <c r="F492" s="7"/>
      <c r="G492" s="5" t="s">
        <v>232</v>
      </c>
      <c r="H492" s="8"/>
      <c r="I492" s="5"/>
      <c r="J492" s="5">
        <v>20</v>
      </c>
      <c r="K492" s="10"/>
      <c r="L492" s="5" t="s">
        <v>191</v>
      </c>
      <c r="M492" s="5"/>
      <c r="N492" s="5"/>
    </row>
    <row r="493" spans="1:14">
      <c r="A493" s="9"/>
      <c r="B493" s="5" t="s">
        <v>724</v>
      </c>
      <c r="C493" s="5"/>
      <c r="D493" s="9"/>
      <c r="E493" s="5"/>
      <c r="F493" s="7"/>
      <c r="G493" s="5" t="s">
        <v>224</v>
      </c>
      <c r="H493" s="8"/>
      <c r="I493" s="5"/>
      <c r="J493" s="5" t="s">
        <v>221</v>
      </c>
      <c r="K493" s="10"/>
      <c r="L493" s="5" t="s">
        <v>191</v>
      </c>
      <c r="M493" s="5"/>
      <c r="N493" s="5"/>
    </row>
    <row r="494" spans="1:14">
      <c r="A494" s="9"/>
      <c r="B494" s="5" t="s">
        <v>725</v>
      </c>
      <c r="C494" s="5"/>
      <c r="D494" s="9"/>
      <c r="E494" s="5"/>
      <c r="F494" s="7"/>
      <c r="G494" s="5" t="s">
        <v>232</v>
      </c>
      <c r="H494" s="8"/>
      <c r="I494" s="5"/>
      <c r="J494" s="5" t="s">
        <v>221</v>
      </c>
      <c r="K494" s="10"/>
      <c r="L494" s="5" t="s">
        <v>191</v>
      </c>
      <c r="M494" s="5"/>
      <c r="N494" s="5"/>
    </row>
    <row r="495" spans="1:14">
      <c r="A495" s="9"/>
      <c r="B495" s="5" t="s">
        <v>726</v>
      </c>
      <c r="C495" s="5"/>
      <c r="D495" s="9"/>
      <c r="E495" s="5"/>
      <c r="F495" s="7"/>
      <c r="G495" s="5" t="s">
        <v>258</v>
      </c>
      <c r="H495" s="8"/>
      <c r="I495" s="5"/>
      <c r="J495" s="5" t="s">
        <v>221</v>
      </c>
      <c r="K495" s="10"/>
      <c r="L495" s="5" t="s">
        <v>196</v>
      </c>
      <c r="M495" s="5"/>
      <c r="N495" s="5"/>
    </row>
    <row r="496" spans="1:14">
      <c r="A496" s="9"/>
      <c r="B496" s="5" t="s">
        <v>727</v>
      </c>
      <c r="C496" s="5"/>
      <c r="D496" s="9"/>
      <c r="E496" s="5"/>
      <c r="F496" s="7"/>
      <c r="G496" s="5" t="s">
        <v>220</v>
      </c>
      <c r="H496" s="8"/>
      <c r="I496" s="5"/>
      <c r="J496" s="5" t="s">
        <v>221</v>
      </c>
      <c r="K496" s="10"/>
      <c r="L496" s="5" t="s">
        <v>191</v>
      </c>
      <c r="M496" s="5"/>
      <c r="N496" s="5"/>
    </row>
    <row r="497" spans="1:14">
      <c r="A497" s="9"/>
      <c r="B497" s="5" t="s">
        <v>728</v>
      </c>
      <c r="C497" s="5"/>
      <c r="D497" s="9"/>
      <c r="E497" s="5"/>
      <c r="F497" s="7"/>
      <c r="G497" s="5" t="s">
        <v>220</v>
      </c>
      <c r="H497" s="8"/>
      <c r="I497" s="5"/>
      <c r="J497" s="5" t="s">
        <v>221</v>
      </c>
      <c r="K497" s="10"/>
      <c r="L497" s="5" t="s">
        <v>191</v>
      </c>
      <c r="M497" s="5"/>
      <c r="N497" s="5"/>
    </row>
    <row r="498" spans="1:14">
      <c r="A498" s="9"/>
      <c r="B498" s="5" t="s">
        <v>729</v>
      </c>
      <c r="C498" s="5"/>
      <c r="D498" s="9"/>
      <c r="E498" s="5"/>
      <c r="F498" s="7"/>
      <c r="G498" s="5" t="s">
        <v>226</v>
      </c>
      <c r="H498" s="8"/>
      <c r="I498" s="5"/>
      <c r="J498" s="5">
        <v>40</v>
      </c>
      <c r="K498" s="10"/>
      <c r="L498" s="5" t="s">
        <v>196</v>
      </c>
      <c r="M498" s="5"/>
      <c r="N498" s="5"/>
    </row>
    <row r="499" spans="1:14">
      <c r="A499" s="9"/>
      <c r="B499" s="5" t="s">
        <v>730</v>
      </c>
      <c r="C499" s="5"/>
      <c r="D499" s="9"/>
      <c r="E499" s="5"/>
      <c r="F499" s="7"/>
      <c r="G499" s="5" t="s">
        <v>265</v>
      </c>
      <c r="H499" s="8"/>
      <c r="I499" s="5"/>
      <c r="J499" s="5" t="s">
        <v>221</v>
      </c>
      <c r="K499" s="10"/>
      <c r="L499" s="5" t="s">
        <v>196</v>
      </c>
      <c r="M499" s="5"/>
      <c r="N499" s="5"/>
    </row>
    <row r="500" spans="1:14">
      <c r="A500" s="9"/>
      <c r="B500" s="5" t="s">
        <v>731</v>
      </c>
      <c r="C500" s="5"/>
      <c r="D500" s="9"/>
      <c r="E500" s="5"/>
      <c r="F500" s="7"/>
      <c r="G500" s="5" t="s">
        <v>224</v>
      </c>
      <c r="H500" s="8"/>
      <c r="I500" s="5"/>
      <c r="J500" s="5" t="s">
        <v>221</v>
      </c>
      <c r="K500" s="10"/>
      <c r="L500" s="5" t="s">
        <v>191</v>
      </c>
      <c r="M500" s="5"/>
      <c r="N500" s="5"/>
    </row>
    <row r="501" spans="1:14">
      <c r="A501" s="9"/>
      <c r="B501" s="5" t="s">
        <v>732</v>
      </c>
      <c r="C501" s="5"/>
      <c r="D501" s="9"/>
      <c r="E501" s="5"/>
      <c r="F501" s="7"/>
      <c r="G501" s="5" t="s">
        <v>232</v>
      </c>
      <c r="H501" s="8"/>
      <c r="I501" s="5"/>
      <c r="J501" s="5" t="s">
        <v>221</v>
      </c>
      <c r="K501" s="10"/>
      <c r="L501" s="5" t="s">
        <v>191</v>
      </c>
      <c r="M501" s="5"/>
      <c r="N501" s="5"/>
    </row>
    <row r="502" spans="1:14">
      <c r="A502" s="9"/>
      <c r="B502" s="5" t="s">
        <v>733</v>
      </c>
      <c r="C502" s="5"/>
      <c r="D502" s="9"/>
      <c r="E502" s="5"/>
      <c r="F502" s="7"/>
      <c r="G502" s="5" t="s">
        <v>226</v>
      </c>
      <c r="H502" s="8"/>
      <c r="I502" s="5"/>
      <c r="J502" s="5">
        <v>40</v>
      </c>
      <c r="K502" s="10"/>
      <c r="L502" s="5" t="s">
        <v>191</v>
      </c>
      <c r="M502" s="5"/>
      <c r="N502" s="5"/>
    </row>
    <row r="503" spans="1:14">
      <c r="A503" s="9"/>
      <c r="B503" s="5" t="s">
        <v>734</v>
      </c>
      <c r="C503" s="5"/>
      <c r="D503" s="9"/>
      <c r="E503" s="5"/>
      <c r="F503" s="7"/>
      <c r="G503" s="5" t="s">
        <v>226</v>
      </c>
      <c r="H503" s="8"/>
      <c r="I503" s="5"/>
      <c r="J503" s="5">
        <v>40</v>
      </c>
      <c r="K503" s="10"/>
      <c r="L503" s="5" t="s">
        <v>196</v>
      </c>
      <c r="M503" s="5"/>
      <c r="N503" s="5"/>
    </row>
    <row r="504" spans="1:14">
      <c r="A504" s="9"/>
      <c r="B504" s="5" t="s">
        <v>735</v>
      </c>
      <c r="C504" s="5"/>
      <c r="D504" s="9"/>
      <c r="E504" s="5"/>
      <c r="F504" s="7"/>
      <c r="G504" s="5" t="s">
        <v>226</v>
      </c>
      <c r="H504" s="8"/>
      <c r="I504" s="5"/>
      <c r="J504" s="5">
        <v>40</v>
      </c>
      <c r="K504" s="10"/>
      <c r="L504" s="5" t="s">
        <v>191</v>
      </c>
      <c r="M504" s="5"/>
      <c r="N504" s="5"/>
    </row>
    <row r="505" spans="1:14">
      <c r="A505" s="9"/>
      <c r="B505" s="5" t="s">
        <v>736</v>
      </c>
      <c r="C505" s="5"/>
      <c r="D505" s="9"/>
      <c r="E505" s="5"/>
      <c r="F505" s="7"/>
      <c r="G505" s="5" t="s">
        <v>226</v>
      </c>
      <c r="H505" s="8"/>
      <c r="I505" s="5"/>
      <c r="J505" s="5">
        <v>40</v>
      </c>
      <c r="K505" s="10"/>
      <c r="L505" s="5" t="s">
        <v>262</v>
      </c>
      <c r="M505" s="5"/>
      <c r="N505" s="5"/>
    </row>
    <row r="506" spans="1:14">
      <c r="A506" s="9"/>
      <c r="B506" s="5" t="s">
        <v>737</v>
      </c>
      <c r="C506" s="5"/>
      <c r="D506" s="9"/>
      <c r="E506" s="5"/>
      <c r="F506" s="7"/>
      <c r="G506" s="5" t="s">
        <v>265</v>
      </c>
      <c r="H506" s="8"/>
      <c r="I506" s="5"/>
      <c r="J506" s="5" t="s">
        <v>221</v>
      </c>
      <c r="K506" s="10"/>
      <c r="L506" s="5" t="s">
        <v>196</v>
      </c>
      <c r="M506" s="5"/>
      <c r="N506" s="5"/>
    </row>
    <row r="507" spans="1:14">
      <c r="A507" s="9"/>
      <c r="B507" s="5" t="s">
        <v>738</v>
      </c>
      <c r="C507" s="5"/>
      <c r="D507" s="9"/>
      <c r="E507" s="5"/>
      <c r="F507" s="7"/>
      <c r="G507" s="5" t="s">
        <v>226</v>
      </c>
      <c r="H507" s="8"/>
      <c r="I507" s="5"/>
      <c r="J507" s="5">
        <v>20</v>
      </c>
      <c r="K507" s="10"/>
      <c r="L507" s="5" t="s">
        <v>228</v>
      </c>
      <c r="M507" s="5"/>
      <c r="N507" s="5"/>
    </row>
    <row r="508" spans="1:14">
      <c r="A508" s="9"/>
      <c r="B508" s="5" t="s">
        <v>739</v>
      </c>
      <c r="C508" s="5"/>
      <c r="D508" s="9"/>
      <c r="E508" s="5"/>
      <c r="F508" s="7"/>
      <c r="G508" s="5" t="s">
        <v>226</v>
      </c>
      <c r="H508" s="8"/>
      <c r="I508" s="5"/>
      <c r="J508" s="5">
        <v>40</v>
      </c>
      <c r="K508" s="10"/>
      <c r="L508" s="5" t="s">
        <v>196</v>
      </c>
      <c r="M508" s="5"/>
      <c r="N508" s="5"/>
    </row>
    <row r="509" spans="1:14">
      <c r="A509" s="9"/>
      <c r="B509" s="5" t="s">
        <v>740</v>
      </c>
      <c r="C509" s="5"/>
      <c r="D509" s="9"/>
      <c r="E509" s="5"/>
      <c r="F509" s="7"/>
      <c r="G509" s="5" t="s">
        <v>226</v>
      </c>
      <c r="H509" s="8"/>
      <c r="I509" s="5"/>
      <c r="J509" s="5">
        <v>20</v>
      </c>
      <c r="K509" s="10"/>
      <c r="L509" s="5" t="s">
        <v>196</v>
      </c>
      <c r="M509" s="5"/>
      <c r="N509" s="5"/>
    </row>
    <row r="510" spans="1:14">
      <c r="A510" s="9"/>
      <c r="B510" s="5" t="s">
        <v>741</v>
      </c>
      <c r="C510" s="5"/>
      <c r="D510" s="9"/>
      <c r="E510" s="5"/>
      <c r="F510" s="7"/>
      <c r="G510" s="5" t="s">
        <v>224</v>
      </c>
      <c r="H510" s="8"/>
      <c r="I510" s="5"/>
      <c r="J510" s="5" t="s">
        <v>221</v>
      </c>
      <c r="K510" s="10"/>
      <c r="L510" s="5" t="s">
        <v>191</v>
      </c>
      <c r="M510" s="5"/>
      <c r="N510" s="5"/>
    </row>
    <row r="511" spans="1:14">
      <c r="A511" s="9"/>
      <c r="B511" s="5" t="s">
        <v>742</v>
      </c>
      <c r="C511" s="5"/>
      <c r="D511" s="9"/>
      <c r="E511" s="5"/>
      <c r="F511" s="7"/>
      <c r="G511" s="5" t="s">
        <v>258</v>
      </c>
      <c r="H511" s="8"/>
      <c r="I511" s="5"/>
      <c r="J511" s="5" t="s">
        <v>221</v>
      </c>
      <c r="K511" s="10"/>
      <c r="L511" s="5" t="s">
        <v>196</v>
      </c>
      <c r="M511" s="5"/>
      <c r="N511" s="5"/>
    </row>
    <row r="512" spans="1:14">
      <c r="A512" s="9"/>
      <c r="B512" s="5" t="s">
        <v>743</v>
      </c>
      <c r="C512" s="5"/>
      <c r="D512" s="9"/>
      <c r="E512" s="5"/>
      <c r="F512" s="7"/>
      <c r="G512" s="5" t="s">
        <v>232</v>
      </c>
      <c r="H512" s="8"/>
      <c r="I512" s="5"/>
      <c r="J512" s="5" t="s">
        <v>221</v>
      </c>
      <c r="K512" s="10"/>
      <c r="L512" s="5" t="s">
        <v>191</v>
      </c>
      <c r="M512" s="5"/>
      <c r="N512" s="5"/>
    </row>
    <row r="513" spans="1:14">
      <c r="A513" s="9"/>
      <c r="B513" s="5" t="s">
        <v>744</v>
      </c>
      <c r="C513" s="5"/>
      <c r="D513" s="9"/>
      <c r="E513" s="5"/>
      <c r="F513" s="7"/>
      <c r="G513" s="5" t="s">
        <v>220</v>
      </c>
      <c r="H513" s="8"/>
      <c r="I513" s="5"/>
      <c r="J513" s="5" t="s">
        <v>221</v>
      </c>
      <c r="K513" s="10"/>
      <c r="L513" s="5" t="s">
        <v>191</v>
      </c>
      <c r="M513" s="5"/>
      <c r="N513" s="5"/>
    </row>
    <row r="514" spans="1:14">
      <c r="A514" s="9"/>
      <c r="B514" s="5" t="s">
        <v>745</v>
      </c>
      <c r="C514" s="5"/>
      <c r="D514" s="9"/>
      <c r="E514" s="5"/>
      <c r="F514" s="7"/>
      <c r="G514" s="5" t="s">
        <v>226</v>
      </c>
      <c r="H514" s="8"/>
      <c r="I514" s="5"/>
      <c r="J514" s="5">
        <v>20</v>
      </c>
      <c r="K514" s="10"/>
      <c r="L514" s="5" t="s">
        <v>228</v>
      </c>
      <c r="M514" s="5"/>
      <c r="N514" s="5"/>
    </row>
    <row r="515" spans="1:14">
      <c r="A515" s="9"/>
      <c r="B515" s="5" t="s">
        <v>746</v>
      </c>
      <c r="C515" s="5"/>
      <c r="D515" s="9"/>
      <c r="E515" s="5"/>
      <c r="F515" s="7"/>
      <c r="G515" s="5" t="s">
        <v>224</v>
      </c>
      <c r="H515" s="8"/>
      <c r="I515" s="5"/>
      <c r="J515" s="5" t="s">
        <v>221</v>
      </c>
      <c r="K515" s="10"/>
      <c r="L515" s="5" t="s">
        <v>191</v>
      </c>
      <c r="M515" s="5"/>
      <c r="N515" s="5"/>
    </row>
    <row r="516" spans="1:14">
      <c r="A516" s="9"/>
      <c r="B516" s="5" t="s">
        <v>747</v>
      </c>
      <c r="C516" s="5"/>
      <c r="D516" s="9"/>
      <c r="E516" s="5"/>
      <c r="F516" s="7"/>
      <c r="G516" s="5" t="s">
        <v>224</v>
      </c>
      <c r="H516" s="8"/>
      <c r="I516" s="5"/>
      <c r="J516" s="5" t="s">
        <v>221</v>
      </c>
      <c r="K516" s="10"/>
      <c r="L516" s="5" t="s">
        <v>191</v>
      </c>
      <c r="M516" s="5"/>
      <c r="N516" s="5"/>
    </row>
    <row r="517" spans="1:14">
      <c r="A517" s="9"/>
      <c r="B517" s="5" t="s">
        <v>748</v>
      </c>
      <c r="C517" s="5"/>
      <c r="D517" s="9"/>
      <c r="E517" s="5"/>
      <c r="F517" s="7"/>
      <c r="G517" s="5" t="s">
        <v>220</v>
      </c>
      <c r="H517" s="8"/>
      <c r="I517" s="5"/>
      <c r="J517" s="5" t="s">
        <v>221</v>
      </c>
      <c r="K517" s="10"/>
      <c r="L517" s="5" t="s">
        <v>191</v>
      </c>
      <c r="M517" s="5"/>
      <c r="N517" s="5"/>
    </row>
    <row r="518" spans="1:14">
      <c r="A518" s="9"/>
      <c r="B518" s="5" t="s">
        <v>749</v>
      </c>
      <c r="C518" s="5"/>
      <c r="D518" s="9"/>
      <c r="E518" s="5"/>
      <c r="F518" s="7"/>
      <c r="G518" s="5" t="s">
        <v>220</v>
      </c>
      <c r="H518" s="8"/>
      <c r="I518" s="5"/>
      <c r="J518" s="5" t="s">
        <v>221</v>
      </c>
      <c r="K518" s="10"/>
      <c r="L518" s="5" t="s">
        <v>191</v>
      </c>
      <c r="M518" s="5"/>
      <c r="N518" s="5"/>
    </row>
    <row r="519" spans="1:14">
      <c r="A519" s="9"/>
      <c r="B519" s="5" t="s">
        <v>750</v>
      </c>
      <c r="C519" s="5"/>
      <c r="D519" s="9"/>
      <c r="E519" s="5"/>
      <c r="F519" s="7"/>
      <c r="G519" s="5" t="s">
        <v>226</v>
      </c>
      <c r="H519" s="8"/>
      <c r="I519" s="5"/>
      <c r="J519" s="5">
        <v>40</v>
      </c>
      <c r="K519" s="10"/>
      <c r="L519" s="5" t="s">
        <v>191</v>
      </c>
      <c r="M519" s="5"/>
      <c r="N519" s="5"/>
    </row>
    <row r="520" spans="1:14">
      <c r="A520" s="9"/>
      <c r="B520" s="5" t="s">
        <v>751</v>
      </c>
      <c r="C520" s="5"/>
      <c r="D520" s="9"/>
      <c r="E520" s="5"/>
      <c r="F520" s="7"/>
      <c r="G520" s="5" t="s">
        <v>224</v>
      </c>
      <c r="H520" s="8"/>
      <c r="I520" s="5"/>
      <c r="J520" s="5" t="s">
        <v>221</v>
      </c>
      <c r="K520" s="10"/>
      <c r="L520" s="5" t="s">
        <v>191</v>
      </c>
      <c r="M520" s="5"/>
      <c r="N520" s="5"/>
    </row>
    <row r="521" spans="1:14">
      <c r="A521" s="9"/>
      <c r="B521" s="5" t="s">
        <v>752</v>
      </c>
      <c r="C521" s="5"/>
      <c r="D521" s="9"/>
      <c r="E521" s="5"/>
      <c r="F521" s="7"/>
      <c r="G521" s="5" t="s">
        <v>246</v>
      </c>
      <c r="H521" s="8"/>
      <c r="I521" s="5"/>
      <c r="J521" s="5" t="s">
        <v>221</v>
      </c>
      <c r="K521" s="10"/>
      <c r="L521" s="5" t="s">
        <v>753</v>
      </c>
      <c r="M521" s="5"/>
      <c r="N521" s="5"/>
    </row>
    <row r="522" spans="1:14">
      <c r="A522" s="9"/>
      <c r="B522" s="5" t="s">
        <v>754</v>
      </c>
      <c r="C522" s="5"/>
      <c r="D522" s="9"/>
      <c r="E522" s="5"/>
      <c r="F522" s="7"/>
      <c r="G522" s="5" t="s">
        <v>232</v>
      </c>
      <c r="H522" s="8"/>
      <c r="I522" s="5"/>
      <c r="J522" s="5">
        <v>20</v>
      </c>
      <c r="K522" s="10"/>
      <c r="L522" s="5" t="s">
        <v>191</v>
      </c>
      <c r="M522" s="5"/>
      <c r="N522" s="5"/>
    </row>
    <row r="523" spans="1:14">
      <c r="A523" s="9"/>
      <c r="B523" s="5" t="s">
        <v>755</v>
      </c>
      <c r="C523" s="5"/>
      <c r="D523" s="9"/>
      <c r="E523" s="5"/>
      <c r="F523" s="7"/>
      <c r="G523" s="5" t="s">
        <v>232</v>
      </c>
      <c r="H523" s="8"/>
      <c r="I523" s="5"/>
      <c r="J523" s="5" t="s">
        <v>221</v>
      </c>
      <c r="K523" s="10"/>
      <c r="L523" s="5" t="s">
        <v>191</v>
      </c>
      <c r="M523" s="5"/>
      <c r="N523" s="5"/>
    </row>
    <row r="524" spans="1:14">
      <c r="A524" s="9"/>
      <c r="B524" s="5" t="s">
        <v>756</v>
      </c>
      <c r="C524" s="5"/>
      <c r="D524" s="9"/>
      <c r="E524" s="5"/>
      <c r="F524" s="7"/>
      <c r="G524" s="5" t="s">
        <v>232</v>
      </c>
      <c r="H524" s="8"/>
      <c r="I524" s="5"/>
      <c r="J524" s="5" t="s">
        <v>221</v>
      </c>
      <c r="K524" s="10"/>
      <c r="L524" s="5" t="s">
        <v>191</v>
      </c>
      <c r="M524" s="5"/>
      <c r="N524" s="5"/>
    </row>
    <row r="525" spans="1:14">
      <c r="A525" s="9"/>
      <c r="B525" s="5" t="s">
        <v>757</v>
      </c>
      <c r="C525" s="5"/>
      <c r="D525" s="9"/>
      <c r="E525" s="5"/>
      <c r="F525" s="7"/>
      <c r="G525" s="5" t="s">
        <v>220</v>
      </c>
      <c r="H525" s="8"/>
      <c r="I525" s="5"/>
      <c r="J525" s="5" t="s">
        <v>221</v>
      </c>
      <c r="K525" s="10"/>
      <c r="L525" s="5" t="s">
        <v>191</v>
      </c>
      <c r="M525" s="5"/>
      <c r="N525" s="5"/>
    </row>
    <row r="526" spans="1:14">
      <c r="A526" s="9"/>
      <c r="B526" s="5" t="s">
        <v>758</v>
      </c>
      <c r="C526" s="5"/>
      <c r="D526" s="9"/>
      <c r="E526" s="5"/>
      <c r="F526" s="7"/>
      <c r="G526" s="5" t="s">
        <v>226</v>
      </c>
      <c r="H526" s="8"/>
      <c r="I526" s="5"/>
      <c r="J526" s="5">
        <v>40</v>
      </c>
      <c r="K526" s="10"/>
      <c r="L526" s="5" t="s">
        <v>196</v>
      </c>
      <c r="M526" s="5"/>
      <c r="N526" s="5"/>
    </row>
    <row r="527" spans="1:14">
      <c r="A527" s="9"/>
      <c r="B527" s="5" t="s">
        <v>759</v>
      </c>
      <c r="C527" s="5"/>
      <c r="D527" s="9"/>
      <c r="E527" s="5"/>
      <c r="F527" s="7"/>
      <c r="G527" s="5" t="s">
        <v>220</v>
      </c>
      <c r="H527" s="8"/>
      <c r="I527" s="5"/>
      <c r="J527" s="5" t="s">
        <v>221</v>
      </c>
      <c r="K527" s="10"/>
      <c r="L527" s="5" t="s">
        <v>191</v>
      </c>
      <c r="M527" s="5"/>
      <c r="N527" s="5"/>
    </row>
    <row r="528" spans="1:14">
      <c r="A528" s="9"/>
      <c r="B528" s="5" t="s">
        <v>760</v>
      </c>
      <c r="C528" s="5"/>
      <c r="D528" s="9"/>
      <c r="E528" s="5"/>
      <c r="F528" s="7"/>
      <c r="G528" s="5" t="s">
        <v>220</v>
      </c>
      <c r="H528" s="8"/>
      <c r="I528" s="5"/>
      <c r="J528" s="5" t="s">
        <v>221</v>
      </c>
      <c r="K528" s="10"/>
      <c r="L528" s="5" t="s">
        <v>191</v>
      </c>
      <c r="M528" s="5"/>
      <c r="N528" s="5"/>
    </row>
    <row r="529" spans="1:14">
      <c r="A529" s="9"/>
      <c r="B529" s="5" t="s">
        <v>761</v>
      </c>
      <c r="C529" s="5"/>
      <c r="D529" s="9"/>
      <c r="E529" s="5"/>
      <c r="F529" s="7"/>
      <c r="G529" s="5" t="s">
        <v>232</v>
      </c>
      <c r="H529" s="8"/>
      <c r="I529" s="5"/>
      <c r="J529" s="5">
        <v>20</v>
      </c>
      <c r="K529" s="10"/>
      <c r="L529" s="5" t="s">
        <v>191</v>
      </c>
      <c r="M529" s="5"/>
      <c r="N529" s="5"/>
    </row>
    <row r="530" spans="1:14">
      <c r="A530" s="9"/>
      <c r="B530" s="5" t="s">
        <v>762</v>
      </c>
      <c r="C530" s="5"/>
      <c r="D530" s="9"/>
      <c r="E530" s="5"/>
      <c r="F530" s="7"/>
      <c r="G530" s="5" t="s">
        <v>224</v>
      </c>
      <c r="H530" s="8"/>
      <c r="I530" s="5"/>
      <c r="J530" s="5" t="s">
        <v>221</v>
      </c>
      <c r="K530" s="10"/>
      <c r="L530" s="5" t="s">
        <v>191</v>
      </c>
      <c r="M530" s="5"/>
      <c r="N530" s="5"/>
    </row>
    <row r="531" spans="1:14">
      <c r="A531" s="9"/>
      <c r="B531" s="5" t="s">
        <v>763</v>
      </c>
      <c r="C531" s="5"/>
      <c r="D531" s="9"/>
      <c r="E531" s="5"/>
      <c r="F531" s="7"/>
      <c r="G531" s="5" t="s">
        <v>220</v>
      </c>
      <c r="H531" s="8"/>
      <c r="I531" s="5"/>
      <c r="J531" s="5" t="s">
        <v>221</v>
      </c>
      <c r="K531" s="10"/>
      <c r="L531" s="5" t="s">
        <v>191</v>
      </c>
      <c r="M531" s="5"/>
      <c r="N531" s="5"/>
    </row>
    <row r="532" spans="1:14">
      <c r="A532" s="9"/>
      <c r="B532" s="5" t="s">
        <v>764</v>
      </c>
      <c r="C532" s="5"/>
      <c r="D532" s="9"/>
      <c r="E532" s="5"/>
      <c r="F532" s="7"/>
      <c r="G532" s="5" t="s">
        <v>234</v>
      </c>
      <c r="H532" s="8"/>
      <c r="I532" s="5"/>
      <c r="J532" s="5" t="s">
        <v>221</v>
      </c>
      <c r="K532" s="10"/>
      <c r="L532" s="5" t="s">
        <v>191</v>
      </c>
      <c r="M532" s="5"/>
      <c r="N532" s="5"/>
    </row>
    <row r="533" spans="1:14">
      <c r="A533" s="9"/>
      <c r="B533" s="5" t="s">
        <v>765</v>
      </c>
      <c r="C533" s="5"/>
      <c r="D533" s="9"/>
      <c r="E533" s="5"/>
      <c r="F533" s="7"/>
      <c r="G533" s="5" t="s">
        <v>220</v>
      </c>
      <c r="H533" s="8"/>
      <c r="I533" s="5"/>
      <c r="J533" s="5" t="s">
        <v>221</v>
      </c>
      <c r="K533" s="10"/>
      <c r="L533" s="5" t="s">
        <v>191</v>
      </c>
      <c r="M533" s="5"/>
      <c r="N533" s="5"/>
    </row>
    <row r="534" spans="1:14">
      <c r="A534" s="9"/>
      <c r="B534" s="5" t="s">
        <v>766</v>
      </c>
      <c r="C534" s="5"/>
      <c r="D534" s="9"/>
      <c r="E534" s="5"/>
      <c r="F534" s="7"/>
      <c r="G534" s="5" t="s">
        <v>232</v>
      </c>
      <c r="H534" s="8"/>
      <c r="I534" s="5"/>
      <c r="J534" s="5" t="s">
        <v>221</v>
      </c>
      <c r="K534" s="10"/>
      <c r="L534" s="5" t="s">
        <v>191</v>
      </c>
      <c r="M534" s="5"/>
      <c r="N534" s="5"/>
    </row>
    <row r="535" spans="1:14">
      <c r="A535" s="9"/>
      <c r="B535" s="5" t="s">
        <v>767</v>
      </c>
      <c r="C535" s="5"/>
      <c r="D535" s="9"/>
      <c r="E535" s="5"/>
      <c r="F535" s="7"/>
      <c r="G535" s="5" t="s">
        <v>220</v>
      </c>
      <c r="H535" s="8"/>
      <c r="I535" s="5"/>
      <c r="J535" s="5" t="s">
        <v>221</v>
      </c>
      <c r="K535" s="10"/>
      <c r="L535" s="5" t="s">
        <v>191</v>
      </c>
      <c r="M535" s="5"/>
      <c r="N535" s="5"/>
    </row>
    <row r="536" spans="1:14">
      <c r="A536" s="9"/>
      <c r="B536" s="5" t="s">
        <v>768</v>
      </c>
      <c r="C536" s="5"/>
      <c r="D536" s="9"/>
      <c r="E536" s="5"/>
      <c r="F536" s="7"/>
      <c r="G536" s="5" t="s">
        <v>224</v>
      </c>
      <c r="H536" s="8"/>
      <c r="I536" s="5"/>
      <c r="J536" s="5">
        <v>20</v>
      </c>
      <c r="K536" s="10"/>
      <c r="L536" s="5" t="s">
        <v>191</v>
      </c>
      <c r="M536" s="5"/>
      <c r="N536" s="5"/>
    </row>
    <row r="537" spans="1:14">
      <c r="A537" s="9"/>
      <c r="B537" s="5" t="s">
        <v>769</v>
      </c>
      <c r="C537" s="5"/>
      <c r="D537" s="9"/>
      <c r="E537" s="5"/>
      <c r="F537" s="7"/>
      <c r="G537" s="5" t="s">
        <v>220</v>
      </c>
      <c r="H537" s="8"/>
      <c r="I537" s="5"/>
      <c r="J537" s="5" t="s">
        <v>221</v>
      </c>
      <c r="K537" s="10"/>
      <c r="L537" s="5" t="s">
        <v>191</v>
      </c>
      <c r="M537" s="5"/>
      <c r="N537" s="5"/>
    </row>
    <row r="538" spans="1:14">
      <c r="A538" s="9"/>
      <c r="B538" s="5" t="s">
        <v>770</v>
      </c>
      <c r="C538" s="5"/>
      <c r="D538" s="9"/>
      <c r="E538" s="5"/>
      <c r="F538" s="7"/>
      <c r="G538" s="5" t="s">
        <v>220</v>
      </c>
      <c r="H538" s="8"/>
      <c r="I538" s="5"/>
      <c r="J538" s="5" t="s">
        <v>221</v>
      </c>
      <c r="K538" s="10"/>
      <c r="L538" s="5" t="s">
        <v>191</v>
      </c>
      <c r="M538" s="5"/>
      <c r="N538" s="5"/>
    </row>
    <row r="539" spans="1:14">
      <c r="A539" s="9"/>
      <c r="B539" s="5" t="s">
        <v>771</v>
      </c>
      <c r="C539" s="5"/>
      <c r="D539" s="9"/>
      <c r="E539" s="5"/>
      <c r="F539" s="7"/>
      <c r="G539" s="5" t="s">
        <v>258</v>
      </c>
      <c r="H539" s="8"/>
      <c r="I539" s="5"/>
      <c r="J539" s="5" t="s">
        <v>221</v>
      </c>
      <c r="K539" s="10"/>
      <c r="L539" s="5" t="s">
        <v>196</v>
      </c>
      <c r="M539" s="5"/>
      <c r="N539" s="5"/>
    </row>
    <row r="540" spans="1:14">
      <c r="A540" s="9"/>
      <c r="B540" s="5" t="s">
        <v>772</v>
      </c>
      <c r="C540" s="5"/>
      <c r="D540" s="9"/>
      <c r="E540" s="5"/>
      <c r="F540" s="7"/>
      <c r="G540" s="5" t="s">
        <v>232</v>
      </c>
      <c r="H540" s="8"/>
      <c r="I540" s="5"/>
      <c r="J540" s="5" t="s">
        <v>221</v>
      </c>
      <c r="K540" s="10"/>
      <c r="L540" s="5" t="s">
        <v>191</v>
      </c>
      <c r="M540" s="5"/>
      <c r="N540" s="5"/>
    </row>
    <row r="541" spans="1:14">
      <c r="A541" s="9"/>
      <c r="B541" s="5" t="s">
        <v>773</v>
      </c>
      <c r="C541" s="5"/>
      <c r="D541" s="9"/>
      <c r="E541" s="5"/>
      <c r="F541" s="7"/>
      <c r="G541" s="5" t="s">
        <v>224</v>
      </c>
      <c r="H541" s="8"/>
      <c r="I541" s="5"/>
      <c r="J541" s="5">
        <v>40</v>
      </c>
      <c r="K541" s="10"/>
      <c r="L541" s="5" t="s">
        <v>191</v>
      </c>
      <c r="M541" s="5"/>
      <c r="N541" s="5"/>
    </row>
    <row r="542" spans="1:14">
      <c r="A542" s="9"/>
      <c r="B542" s="5" t="s">
        <v>774</v>
      </c>
      <c r="C542" s="5"/>
      <c r="D542" s="9"/>
      <c r="E542" s="5"/>
      <c r="F542" s="7"/>
      <c r="G542" s="5" t="s">
        <v>224</v>
      </c>
      <c r="H542" s="8"/>
      <c r="I542" s="5"/>
      <c r="J542" s="5" t="s">
        <v>221</v>
      </c>
      <c r="K542" s="10"/>
      <c r="L542" s="5" t="s">
        <v>191</v>
      </c>
      <c r="M542" s="5"/>
      <c r="N542" s="5"/>
    </row>
    <row r="543" spans="1:14">
      <c r="A543" s="9"/>
      <c r="B543" s="5" t="s">
        <v>775</v>
      </c>
      <c r="C543" s="5"/>
      <c r="D543" s="9"/>
      <c r="E543" s="5"/>
      <c r="F543" s="7"/>
      <c r="G543" s="5" t="s">
        <v>234</v>
      </c>
      <c r="H543" s="8"/>
      <c r="I543" s="5"/>
      <c r="J543" s="5" t="s">
        <v>221</v>
      </c>
      <c r="K543" s="10"/>
      <c r="L543" s="5" t="s">
        <v>191</v>
      </c>
      <c r="M543" s="5"/>
      <c r="N543" s="5"/>
    </row>
    <row r="544" spans="1:14">
      <c r="A544" s="9"/>
      <c r="B544" s="5" t="s">
        <v>776</v>
      </c>
      <c r="C544" s="5"/>
      <c r="D544" s="9"/>
      <c r="E544" s="5"/>
      <c r="F544" s="7"/>
      <c r="G544" s="5" t="s">
        <v>224</v>
      </c>
      <c r="H544" s="8"/>
      <c r="I544" s="5"/>
      <c r="J544" s="5" t="s">
        <v>221</v>
      </c>
      <c r="K544" s="10"/>
      <c r="L544" s="5" t="s">
        <v>191</v>
      </c>
      <c r="M544" s="5"/>
      <c r="N544" s="5"/>
    </row>
    <row r="545" spans="1:14">
      <c r="A545" s="9"/>
      <c r="B545" s="5" t="s">
        <v>777</v>
      </c>
      <c r="C545" s="5"/>
      <c r="D545" s="9"/>
      <c r="E545" s="5"/>
      <c r="F545" s="7"/>
      <c r="G545" s="5" t="s">
        <v>220</v>
      </c>
      <c r="H545" s="8"/>
      <c r="I545" s="5"/>
      <c r="J545" s="5" t="s">
        <v>221</v>
      </c>
      <c r="K545" s="10"/>
      <c r="L545" s="5" t="s">
        <v>191</v>
      </c>
      <c r="M545" s="5"/>
      <c r="N545" s="5"/>
    </row>
    <row r="546" spans="1:14">
      <c r="A546" s="9"/>
      <c r="B546" s="5" t="s">
        <v>778</v>
      </c>
      <c r="C546" s="5"/>
      <c r="D546" s="9"/>
      <c r="E546" s="5"/>
      <c r="F546" s="7"/>
      <c r="G546" s="5" t="s">
        <v>258</v>
      </c>
      <c r="H546" s="8"/>
      <c r="I546" s="5"/>
      <c r="J546" s="5" t="s">
        <v>221</v>
      </c>
      <c r="K546" s="10"/>
      <c r="L546" s="5" t="s">
        <v>228</v>
      </c>
      <c r="M546" s="5"/>
      <c r="N546" s="5"/>
    </row>
    <row r="547" spans="1:14">
      <c r="A547" s="9"/>
      <c r="B547" s="5" t="s">
        <v>779</v>
      </c>
      <c r="C547" s="5"/>
      <c r="D547" s="9"/>
      <c r="E547" s="5"/>
      <c r="F547" s="7"/>
      <c r="G547" s="5" t="s">
        <v>220</v>
      </c>
      <c r="H547" s="8"/>
      <c r="I547" s="5"/>
      <c r="J547" s="5" t="s">
        <v>221</v>
      </c>
      <c r="K547" s="10"/>
      <c r="L547" s="5" t="s">
        <v>191</v>
      </c>
      <c r="M547" s="5"/>
      <c r="N547" s="5"/>
    </row>
    <row r="548" spans="1:14">
      <c r="A548" s="9"/>
      <c r="B548" s="5" t="s">
        <v>780</v>
      </c>
      <c r="C548" s="5"/>
      <c r="D548" s="9"/>
      <c r="E548" s="5"/>
      <c r="F548" s="7"/>
      <c r="G548" s="5" t="s">
        <v>220</v>
      </c>
      <c r="H548" s="8"/>
      <c r="I548" s="5"/>
      <c r="J548" s="5" t="s">
        <v>221</v>
      </c>
      <c r="K548" s="10"/>
      <c r="L548" s="5" t="s">
        <v>191</v>
      </c>
      <c r="M548" s="5"/>
      <c r="N548" s="5"/>
    </row>
    <row r="549" spans="1:14">
      <c r="A549" s="9"/>
      <c r="B549" s="5" t="s">
        <v>781</v>
      </c>
      <c r="C549" s="5"/>
      <c r="D549" s="9"/>
      <c r="E549" s="5"/>
      <c r="F549" s="7"/>
      <c r="G549" s="5" t="s">
        <v>224</v>
      </c>
      <c r="H549" s="8"/>
      <c r="I549" s="5"/>
      <c r="J549" s="5" t="s">
        <v>221</v>
      </c>
      <c r="K549" s="10"/>
      <c r="L549" s="5" t="s">
        <v>196</v>
      </c>
      <c r="M549" s="5"/>
      <c r="N549" s="5"/>
    </row>
    <row r="550" spans="1:14">
      <c r="A550" s="9"/>
      <c r="B550" s="5" t="s">
        <v>782</v>
      </c>
      <c r="C550" s="5"/>
      <c r="D550" s="9"/>
      <c r="E550" s="5"/>
      <c r="F550" s="7"/>
      <c r="G550" s="5" t="s">
        <v>224</v>
      </c>
      <c r="H550" s="8"/>
      <c r="I550" s="5"/>
      <c r="J550" s="5" t="s">
        <v>221</v>
      </c>
      <c r="K550" s="10"/>
      <c r="L550" s="5" t="s">
        <v>191</v>
      </c>
      <c r="M550" s="5"/>
      <c r="N550" s="5"/>
    </row>
    <row r="551" spans="1:14">
      <c r="A551" s="9"/>
      <c r="B551" s="5" t="s">
        <v>783</v>
      </c>
      <c r="C551" s="5"/>
      <c r="D551" s="9"/>
      <c r="E551" s="5"/>
      <c r="F551" s="7"/>
      <c r="G551" s="5" t="s">
        <v>258</v>
      </c>
      <c r="H551" s="8"/>
      <c r="I551" s="5"/>
      <c r="J551" s="5">
        <v>20</v>
      </c>
      <c r="K551" s="10"/>
      <c r="L551" s="5" t="s">
        <v>196</v>
      </c>
      <c r="M551" s="5"/>
      <c r="N551" s="5"/>
    </row>
    <row r="552" spans="1:14">
      <c r="A552" s="9"/>
      <c r="B552" s="5" t="s">
        <v>784</v>
      </c>
      <c r="C552" s="5"/>
      <c r="D552" s="9"/>
      <c r="E552" s="5"/>
      <c r="F552" s="7"/>
      <c r="G552" s="5" t="s">
        <v>224</v>
      </c>
      <c r="H552" s="8"/>
      <c r="I552" s="5"/>
      <c r="J552" s="5" t="s">
        <v>221</v>
      </c>
      <c r="K552" s="10"/>
      <c r="L552" s="5" t="s">
        <v>191</v>
      </c>
      <c r="M552" s="5"/>
      <c r="N552" s="5"/>
    </row>
    <row r="553" spans="1:14">
      <c r="A553" s="9"/>
      <c r="B553" s="5" t="s">
        <v>785</v>
      </c>
      <c r="C553" s="5"/>
      <c r="D553" s="9"/>
      <c r="E553" s="5"/>
      <c r="F553" s="7"/>
      <c r="G553" s="5" t="s">
        <v>220</v>
      </c>
      <c r="H553" s="8"/>
      <c r="I553" s="5"/>
      <c r="J553" s="5" t="s">
        <v>221</v>
      </c>
      <c r="K553" s="10"/>
      <c r="L553" s="5" t="s">
        <v>191</v>
      </c>
      <c r="M553" s="5"/>
      <c r="N553" s="5"/>
    </row>
    <row r="554" spans="1:14">
      <c r="A554" s="9"/>
      <c r="B554" s="5" t="s">
        <v>786</v>
      </c>
      <c r="C554" s="5"/>
      <c r="D554" s="9"/>
      <c r="E554" s="5"/>
      <c r="F554" s="7"/>
      <c r="G554" s="5" t="s">
        <v>220</v>
      </c>
      <c r="H554" s="8"/>
      <c r="I554" s="5"/>
      <c r="J554" s="5" t="s">
        <v>221</v>
      </c>
      <c r="K554" s="10"/>
      <c r="L554" s="5" t="s">
        <v>191</v>
      </c>
      <c r="M554" s="5"/>
      <c r="N554" s="5"/>
    </row>
    <row r="555" spans="1:14">
      <c r="A555" s="9"/>
      <c r="B555" s="5" t="s">
        <v>787</v>
      </c>
      <c r="C555" s="5"/>
      <c r="D555" s="9"/>
      <c r="E555" s="5"/>
      <c r="F555" s="7"/>
      <c r="G555" s="5" t="s">
        <v>234</v>
      </c>
      <c r="H555" s="8"/>
      <c r="I555" s="5"/>
      <c r="J555" s="5" t="s">
        <v>221</v>
      </c>
      <c r="K555" s="10"/>
      <c r="L555" s="5" t="s">
        <v>191</v>
      </c>
      <c r="M555" s="5"/>
      <c r="N555" s="5"/>
    </row>
    <row r="556" spans="1:14">
      <c r="A556" s="9"/>
      <c r="B556" s="5" t="s">
        <v>788</v>
      </c>
      <c r="C556" s="5"/>
      <c r="D556" s="9"/>
      <c r="E556" s="5"/>
      <c r="F556" s="7"/>
      <c r="G556" s="5" t="s">
        <v>234</v>
      </c>
      <c r="H556" s="8"/>
      <c r="I556" s="5"/>
      <c r="J556" s="5" t="s">
        <v>221</v>
      </c>
      <c r="K556" s="10"/>
      <c r="L556" s="5" t="s">
        <v>191</v>
      </c>
      <c r="M556" s="5"/>
      <c r="N556" s="5"/>
    </row>
    <row r="557" spans="1:14">
      <c r="A557" s="9"/>
      <c r="B557" s="5" t="s">
        <v>789</v>
      </c>
      <c r="C557" s="5"/>
      <c r="D557" s="9"/>
      <c r="E557" s="5"/>
      <c r="F557" s="7"/>
      <c r="G557" s="5" t="s">
        <v>224</v>
      </c>
      <c r="H557" s="8"/>
      <c r="I557" s="5"/>
      <c r="J557" s="5" t="s">
        <v>221</v>
      </c>
      <c r="K557" s="10"/>
      <c r="L557" s="5" t="s">
        <v>191</v>
      </c>
      <c r="M557" s="5"/>
      <c r="N557" s="5"/>
    </row>
    <row r="558" spans="1:14">
      <c r="A558" s="9"/>
      <c r="B558" s="5" t="s">
        <v>790</v>
      </c>
      <c r="C558" s="5"/>
      <c r="D558" s="9"/>
      <c r="E558" s="5"/>
      <c r="F558" s="7"/>
      <c r="G558" s="5" t="s">
        <v>224</v>
      </c>
      <c r="H558" s="8"/>
      <c r="I558" s="5"/>
      <c r="J558" s="5" t="s">
        <v>221</v>
      </c>
      <c r="K558" s="10"/>
      <c r="L558" s="5" t="s">
        <v>191</v>
      </c>
      <c r="M558" s="5"/>
      <c r="N558" s="5"/>
    </row>
    <row r="559" spans="1:14">
      <c r="A559" s="9"/>
      <c r="B559" s="5" t="s">
        <v>791</v>
      </c>
      <c r="C559" s="5"/>
      <c r="D559" s="9"/>
      <c r="E559" s="5"/>
      <c r="F559" s="7"/>
      <c r="G559" s="5" t="s">
        <v>220</v>
      </c>
      <c r="H559" s="8"/>
      <c r="I559" s="5"/>
      <c r="J559" s="5" t="s">
        <v>221</v>
      </c>
      <c r="K559" s="10"/>
      <c r="L559" s="5" t="s">
        <v>191</v>
      </c>
      <c r="M559" s="5"/>
      <c r="N559" s="5"/>
    </row>
    <row r="560" spans="1:14">
      <c r="A560" s="9"/>
      <c r="B560" s="5" t="s">
        <v>792</v>
      </c>
      <c r="C560" s="5"/>
      <c r="D560" s="9"/>
      <c r="E560" s="5"/>
      <c r="F560" s="7"/>
      <c r="G560" s="5" t="s">
        <v>220</v>
      </c>
      <c r="H560" s="8"/>
      <c r="I560" s="5"/>
      <c r="J560" s="5" t="s">
        <v>221</v>
      </c>
      <c r="K560" s="10"/>
      <c r="L560" s="5" t="s">
        <v>191</v>
      </c>
      <c r="M560" s="5"/>
      <c r="N560" s="5"/>
    </row>
    <row r="561" spans="1:14">
      <c r="A561" s="9"/>
      <c r="B561" s="5" t="s">
        <v>793</v>
      </c>
      <c r="C561" s="5"/>
      <c r="D561" s="9"/>
      <c r="E561" s="5"/>
      <c r="F561" s="7"/>
      <c r="G561" s="5" t="s">
        <v>224</v>
      </c>
      <c r="H561" s="8"/>
      <c r="I561" s="5"/>
      <c r="J561" s="5" t="s">
        <v>221</v>
      </c>
      <c r="K561" s="10"/>
      <c r="L561" s="5" t="s">
        <v>191</v>
      </c>
      <c r="M561" s="5"/>
      <c r="N561" s="5"/>
    </row>
    <row r="562" spans="1:14">
      <c r="A562" s="9"/>
      <c r="B562" s="5" t="s">
        <v>794</v>
      </c>
      <c r="C562" s="5"/>
      <c r="D562" s="9"/>
      <c r="E562" s="5"/>
      <c r="F562" s="7"/>
      <c r="G562" s="5" t="s">
        <v>224</v>
      </c>
      <c r="H562" s="8"/>
      <c r="I562" s="5"/>
      <c r="J562" s="5">
        <v>20</v>
      </c>
      <c r="K562" s="10"/>
      <c r="L562" s="5" t="s">
        <v>199</v>
      </c>
      <c r="M562" s="5"/>
      <c r="N562" s="5"/>
    </row>
    <row r="563" spans="1:14">
      <c r="A563" s="9"/>
      <c r="B563" s="5" t="s">
        <v>795</v>
      </c>
      <c r="C563" s="5"/>
      <c r="D563" s="9"/>
      <c r="E563" s="5"/>
      <c r="F563" s="7"/>
      <c r="G563" s="5" t="s">
        <v>220</v>
      </c>
      <c r="H563" s="8"/>
      <c r="I563" s="5"/>
      <c r="J563" s="5" t="s">
        <v>221</v>
      </c>
      <c r="K563" s="10"/>
      <c r="L563" s="5" t="s">
        <v>191</v>
      </c>
      <c r="M563" s="5"/>
      <c r="N563" s="5"/>
    </row>
    <row r="564" spans="1:14">
      <c r="A564" s="9"/>
      <c r="B564" s="5" t="s">
        <v>796</v>
      </c>
      <c r="C564" s="5"/>
      <c r="D564" s="9"/>
      <c r="E564" s="5"/>
      <c r="F564" s="7"/>
      <c r="G564" s="5" t="s">
        <v>265</v>
      </c>
      <c r="H564" s="8"/>
      <c r="I564" s="5"/>
      <c r="J564" s="5">
        <v>40</v>
      </c>
      <c r="K564" s="10"/>
      <c r="L564" s="5" t="s">
        <v>196</v>
      </c>
      <c r="M564" s="5"/>
      <c r="N564" s="5"/>
    </row>
    <row r="565" spans="1:14">
      <c r="A565" s="9"/>
      <c r="B565" s="5" t="s">
        <v>797</v>
      </c>
      <c r="C565" s="5"/>
      <c r="D565" s="9"/>
      <c r="E565" s="5"/>
      <c r="F565" s="7"/>
      <c r="G565" s="5" t="s">
        <v>226</v>
      </c>
      <c r="H565" s="8"/>
      <c r="I565" s="5"/>
      <c r="J565" s="5">
        <v>20</v>
      </c>
      <c r="K565" s="10"/>
      <c r="L565" s="5" t="s">
        <v>228</v>
      </c>
      <c r="M565" s="5"/>
      <c r="N565" s="5"/>
    </row>
    <row r="566" spans="1:14">
      <c r="A566" s="9"/>
      <c r="B566" s="5" t="s">
        <v>798</v>
      </c>
      <c r="C566" s="5"/>
      <c r="D566" s="9"/>
      <c r="E566" s="5"/>
      <c r="F566" s="7"/>
      <c r="G566" s="5" t="s">
        <v>224</v>
      </c>
      <c r="H566" s="8"/>
      <c r="I566" s="5"/>
      <c r="J566" s="5" t="s">
        <v>221</v>
      </c>
      <c r="K566" s="10"/>
      <c r="L566" s="5" t="s">
        <v>191</v>
      </c>
      <c r="M566" s="5"/>
      <c r="N566" s="5"/>
    </row>
    <row r="567" spans="1:14">
      <c r="A567" s="9"/>
      <c r="B567" s="5" t="s">
        <v>799</v>
      </c>
      <c r="C567" s="5"/>
      <c r="D567" s="9"/>
      <c r="E567" s="5"/>
      <c r="F567" s="7"/>
      <c r="G567" s="5" t="s">
        <v>226</v>
      </c>
      <c r="H567" s="8"/>
      <c r="I567" s="5"/>
      <c r="J567" s="5">
        <v>40</v>
      </c>
      <c r="K567" s="10"/>
      <c r="L567" s="5" t="s">
        <v>196</v>
      </c>
      <c r="M567" s="5"/>
      <c r="N567" s="5"/>
    </row>
    <row r="568" spans="1:14">
      <c r="A568" s="9"/>
      <c r="B568" s="5" t="s">
        <v>800</v>
      </c>
      <c r="C568" s="5"/>
      <c r="D568" s="9"/>
      <c r="E568" s="5"/>
      <c r="F568" s="7"/>
      <c r="G568" s="5" t="s">
        <v>226</v>
      </c>
      <c r="H568" s="8"/>
      <c r="I568" s="5"/>
      <c r="J568" s="5">
        <v>40</v>
      </c>
      <c r="K568" s="10"/>
      <c r="L568" s="5" t="s">
        <v>196</v>
      </c>
      <c r="M568" s="5"/>
      <c r="N568" s="5"/>
    </row>
    <row r="569" spans="1:14">
      <c r="A569" s="9"/>
      <c r="B569" s="5" t="s">
        <v>801</v>
      </c>
      <c r="C569" s="5"/>
      <c r="D569" s="9"/>
      <c r="E569" s="5"/>
      <c r="F569" s="7"/>
      <c r="G569" s="5" t="s">
        <v>232</v>
      </c>
      <c r="H569" s="8"/>
      <c r="I569" s="5"/>
      <c r="J569" s="5" t="s">
        <v>221</v>
      </c>
      <c r="K569" s="10"/>
      <c r="L569" s="5" t="s">
        <v>191</v>
      </c>
      <c r="M569" s="5"/>
      <c r="N569" s="5"/>
    </row>
    <row r="570" spans="1:14">
      <c r="A570" s="9"/>
      <c r="B570" s="5" t="s">
        <v>802</v>
      </c>
      <c r="C570" s="5"/>
      <c r="D570" s="9"/>
      <c r="E570" s="5"/>
      <c r="F570" s="7"/>
      <c r="G570" s="5" t="s">
        <v>220</v>
      </c>
      <c r="H570" s="8"/>
      <c r="I570" s="5"/>
      <c r="J570" s="5" t="s">
        <v>221</v>
      </c>
      <c r="K570" s="10"/>
      <c r="L570" s="5" t="s">
        <v>191</v>
      </c>
      <c r="M570" s="5"/>
      <c r="N570" s="5"/>
    </row>
    <row r="571" spans="1:14">
      <c r="A571" s="9"/>
      <c r="B571" s="5" t="s">
        <v>803</v>
      </c>
      <c r="C571" s="5"/>
      <c r="D571" s="9"/>
      <c r="E571" s="5"/>
      <c r="F571" s="7"/>
      <c r="G571" s="5" t="s">
        <v>226</v>
      </c>
      <c r="H571" s="8"/>
      <c r="I571" s="5"/>
      <c r="J571" s="5">
        <v>40</v>
      </c>
      <c r="K571" s="10"/>
      <c r="L571" s="5" t="s">
        <v>196</v>
      </c>
      <c r="M571" s="5"/>
      <c r="N571" s="5"/>
    </row>
    <row r="572" spans="1:14">
      <c r="A572" s="9"/>
      <c r="B572" s="5" t="s">
        <v>804</v>
      </c>
      <c r="C572" s="5"/>
      <c r="D572" s="9"/>
      <c r="E572" s="5"/>
      <c r="F572" s="7"/>
      <c r="G572" s="5" t="s">
        <v>311</v>
      </c>
      <c r="H572" s="8"/>
      <c r="I572" s="5"/>
      <c r="J572" s="5">
        <v>20</v>
      </c>
      <c r="K572" s="10"/>
      <c r="L572" s="5" t="s">
        <v>199</v>
      </c>
      <c r="M572" s="5"/>
      <c r="N572" s="5"/>
    </row>
    <row r="573" spans="1:14">
      <c r="A573" s="9"/>
      <c r="B573" s="5" t="s">
        <v>805</v>
      </c>
      <c r="C573" s="5"/>
      <c r="D573" s="9"/>
      <c r="E573" s="5"/>
      <c r="F573" s="7"/>
      <c r="G573" s="5" t="s">
        <v>220</v>
      </c>
      <c r="H573" s="8"/>
      <c r="I573" s="5"/>
      <c r="J573" s="5" t="s">
        <v>221</v>
      </c>
      <c r="K573" s="10"/>
      <c r="L573" s="5" t="s">
        <v>191</v>
      </c>
      <c r="M573" s="5"/>
      <c r="N573" s="5"/>
    </row>
    <row r="574" spans="1:14">
      <c r="A574" s="9"/>
      <c r="B574" s="5" t="s">
        <v>806</v>
      </c>
      <c r="C574" s="5"/>
      <c r="D574" s="9"/>
      <c r="E574" s="5"/>
      <c r="F574" s="7"/>
      <c r="G574" s="5" t="s">
        <v>220</v>
      </c>
      <c r="H574" s="8"/>
      <c r="I574" s="5"/>
      <c r="J574" s="5" t="s">
        <v>221</v>
      </c>
      <c r="K574" s="10"/>
      <c r="L574" s="5" t="s">
        <v>191</v>
      </c>
      <c r="M574" s="5"/>
      <c r="N574" s="5"/>
    </row>
    <row r="575" spans="1:14">
      <c r="A575" s="9"/>
      <c r="B575" s="5" t="s">
        <v>807</v>
      </c>
      <c r="C575" s="5"/>
      <c r="D575" s="9"/>
      <c r="E575" s="5"/>
      <c r="F575" s="7"/>
      <c r="G575" s="5" t="s">
        <v>226</v>
      </c>
      <c r="H575" s="8"/>
      <c r="I575" s="5"/>
      <c r="J575" s="5">
        <v>20</v>
      </c>
      <c r="K575" s="10"/>
      <c r="L575" s="5" t="s">
        <v>262</v>
      </c>
      <c r="M575" s="5"/>
      <c r="N575" s="5"/>
    </row>
    <row r="576" spans="1:14">
      <c r="A576" s="9"/>
      <c r="B576" s="5" t="s">
        <v>808</v>
      </c>
      <c r="C576" s="5"/>
      <c r="D576" s="9"/>
      <c r="E576" s="5"/>
      <c r="F576" s="7"/>
      <c r="G576" s="5" t="s">
        <v>232</v>
      </c>
      <c r="H576" s="8"/>
      <c r="I576" s="5"/>
      <c r="J576" s="5" t="s">
        <v>221</v>
      </c>
      <c r="K576" s="10"/>
      <c r="L576" s="5" t="s">
        <v>191</v>
      </c>
      <c r="M576" s="5"/>
      <c r="N576" s="5"/>
    </row>
    <row r="577" spans="1:14">
      <c r="A577" s="9"/>
      <c r="B577" s="5" t="s">
        <v>809</v>
      </c>
      <c r="C577" s="5"/>
      <c r="D577" s="9"/>
      <c r="E577" s="5"/>
      <c r="F577" s="7"/>
      <c r="G577" s="5" t="s">
        <v>232</v>
      </c>
      <c r="H577" s="8"/>
      <c r="I577" s="5"/>
      <c r="J577" s="5" t="s">
        <v>221</v>
      </c>
      <c r="K577" s="10"/>
      <c r="L577" s="5" t="s">
        <v>191</v>
      </c>
      <c r="M577" s="5"/>
      <c r="N577" s="5"/>
    </row>
    <row r="578" spans="1:14">
      <c r="A578" s="9"/>
      <c r="B578" s="5" t="s">
        <v>810</v>
      </c>
      <c r="C578" s="5"/>
      <c r="D578" s="9"/>
      <c r="E578" s="5"/>
      <c r="F578" s="7"/>
      <c r="G578" s="5" t="s">
        <v>224</v>
      </c>
      <c r="H578" s="8"/>
      <c r="I578" s="5"/>
      <c r="J578" s="5" t="s">
        <v>221</v>
      </c>
      <c r="K578" s="10"/>
      <c r="L578" s="5" t="s">
        <v>191</v>
      </c>
      <c r="M578" s="5"/>
      <c r="N578" s="5"/>
    </row>
    <row r="579" spans="1:14">
      <c r="A579" s="9"/>
      <c r="B579" s="5" t="s">
        <v>811</v>
      </c>
      <c r="C579" s="5"/>
      <c r="D579" s="9"/>
      <c r="E579" s="5"/>
      <c r="F579" s="7"/>
      <c r="G579" s="5" t="s">
        <v>226</v>
      </c>
      <c r="H579" s="8"/>
      <c r="I579" s="5"/>
      <c r="J579" s="5">
        <v>40</v>
      </c>
      <c r="K579" s="10"/>
      <c r="L579" s="5" t="s">
        <v>262</v>
      </c>
      <c r="M579" s="5"/>
      <c r="N579" s="5"/>
    </row>
    <row r="580" spans="1:14">
      <c r="A580" s="9"/>
      <c r="B580" s="5" t="s">
        <v>812</v>
      </c>
      <c r="C580" s="5"/>
      <c r="D580" s="9"/>
      <c r="E580" s="5"/>
      <c r="F580" s="7"/>
      <c r="G580" s="5" t="s">
        <v>220</v>
      </c>
      <c r="H580" s="8"/>
      <c r="I580" s="5"/>
      <c r="J580" s="5" t="s">
        <v>221</v>
      </c>
      <c r="K580" s="10"/>
      <c r="L580" s="5" t="s">
        <v>191</v>
      </c>
      <c r="M580" s="5"/>
      <c r="N580" s="5"/>
    </row>
    <row r="581" spans="1:14">
      <c r="A581" s="9"/>
      <c r="B581" s="5" t="s">
        <v>813</v>
      </c>
      <c r="C581" s="5"/>
      <c r="D581" s="9"/>
      <c r="E581" s="5"/>
      <c r="F581" s="7"/>
      <c r="G581" s="5" t="s">
        <v>232</v>
      </c>
      <c r="H581" s="8"/>
      <c r="I581" s="5"/>
      <c r="J581" s="5" t="s">
        <v>221</v>
      </c>
      <c r="K581" s="10"/>
      <c r="L581" s="5" t="s">
        <v>191</v>
      </c>
      <c r="M581" s="5"/>
      <c r="N581" s="5"/>
    </row>
    <row r="582" spans="1:14">
      <c r="A582" s="9"/>
      <c r="B582" s="5" t="s">
        <v>814</v>
      </c>
      <c r="C582" s="5"/>
      <c r="D582" s="9"/>
      <c r="E582" s="5"/>
      <c r="F582" s="7"/>
      <c r="G582" s="5" t="s">
        <v>224</v>
      </c>
      <c r="H582" s="8"/>
      <c r="I582" s="5"/>
      <c r="J582" s="5" t="s">
        <v>221</v>
      </c>
      <c r="K582" s="10"/>
      <c r="L582" s="5" t="s">
        <v>191</v>
      </c>
      <c r="M582" s="5"/>
      <c r="N582" s="5"/>
    </row>
    <row r="583" spans="1:14">
      <c r="A583" s="9"/>
      <c r="B583" s="5" t="s">
        <v>815</v>
      </c>
      <c r="C583" s="5"/>
      <c r="D583" s="9"/>
      <c r="E583" s="5"/>
      <c r="F583" s="7"/>
      <c r="G583" s="5" t="s">
        <v>220</v>
      </c>
      <c r="H583" s="8"/>
      <c r="I583" s="5"/>
      <c r="J583" s="5" t="s">
        <v>221</v>
      </c>
      <c r="K583" s="10"/>
      <c r="L583" s="5" t="s">
        <v>191</v>
      </c>
      <c r="M583" s="5"/>
      <c r="N583" s="5"/>
    </row>
    <row r="584" spans="1:14">
      <c r="A584" s="9"/>
      <c r="B584" s="5" t="s">
        <v>816</v>
      </c>
      <c r="C584" s="5"/>
      <c r="D584" s="9"/>
      <c r="E584" s="5"/>
      <c r="F584" s="7"/>
      <c r="G584" s="5" t="s">
        <v>234</v>
      </c>
      <c r="H584" s="8"/>
      <c r="I584" s="5"/>
      <c r="J584" s="5" t="s">
        <v>221</v>
      </c>
      <c r="K584" s="10"/>
      <c r="L584" s="5" t="s">
        <v>191</v>
      </c>
      <c r="M584" s="5"/>
      <c r="N584" s="5"/>
    </row>
    <row r="585" spans="1:14">
      <c r="A585" s="9"/>
      <c r="B585" s="5" t="s">
        <v>817</v>
      </c>
      <c r="C585" s="5"/>
      <c r="D585" s="9"/>
      <c r="E585" s="5"/>
      <c r="F585" s="7"/>
      <c r="G585" s="5" t="s">
        <v>226</v>
      </c>
      <c r="H585" s="8"/>
      <c r="I585" s="5"/>
      <c r="J585" s="5">
        <v>40</v>
      </c>
      <c r="K585" s="10"/>
      <c r="L585" s="5" t="s">
        <v>196</v>
      </c>
      <c r="M585" s="5"/>
      <c r="N585" s="5"/>
    </row>
    <row r="586" spans="1:14">
      <c r="A586" s="9"/>
      <c r="B586" s="5" t="s">
        <v>818</v>
      </c>
      <c r="C586" s="5"/>
      <c r="D586" s="9"/>
      <c r="E586" s="5"/>
      <c r="F586" s="7"/>
      <c r="G586" s="5" t="s">
        <v>234</v>
      </c>
      <c r="H586" s="8"/>
      <c r="I586" s="5"/>
      <c r="J586" s="5" t="s">
        <v>221</v>
      </c>
      <c r="K586" s="10"/>
      <c r="L586" s="5" t="s">
        <v>191</v>
      </c>
      <c r="M586" s="5"/>
      <c r="N586" s="5"/>
    </row>
    <row r="587" spans="1:14">
      <c r="A587" s="9"/>
      <c r="B587" s="5" t="s">
        <v>819</v>
      </c>
      <c r="C587" s="5"/>
      <c r="D587" s="9"/>
      <c r="E587" s="5"/>
      <c r="F587" s="7"/>
      <c r="G587" s="5" t="s">
        <v>224</v>
      </c>
      <c r="H587" s="8"/>
      <c r="I587" s="5"/>
      <c r="J587" s="5" t="s">
        <v>221</v>
      </c>
      <c r="K587" s="10"/>
      <c r="L587" s="5" t="s">
        <v>191</v>
      </c>
      <c r="M587" s="5"/>
      <c r="N587" s="5"/>
    </row>
    <row r="588" spans="1:14">
      <c r="A588" s="9"/>
      <c r="B588" s="5" t="s">
        <v>820</v>
      </c>
      <c r="C588" s="5"/>
      <c r="D588" s="9"/>
      <c r="E588" s="5"/>
      <c r="F588" s="7"/>
      <c r="G588" s="5" t="s">
        <v>224</v>
      </c>
      <c r="H588" s="8"/>
      <c r="I588" s="5"/>
      <c r="J588" s="5" t="s">
        <v>221</v>
      </c>
      <c r="K588" s="10"/>
      <c r="L588" s="5" t="s">
        <v>191</v>
      </c>
      <c r="M588" s="5"/>
      <c r="N588" s="5"/>
    </row>
    <row r="589" spans="1:14">
      <c r="A589" s="9"/>
      <c r="B589" s="5" t="s">
        <v>821</v>
      </c>
      <c r="C589" s="5"/>
      <c r="D589" s="9"/>
      <c r="E589" s="5"/>
      <c r="F589" s="7"/>
      <c r="G589" s="5" t="s">
        <v>234</v>
      </c>
      <c r="H589" s="8"/>
      <c r="I589" s="5"/>
      <c r="J589" s="5" t="s">
        <v>221</v>
      </c>
      <c r="K589" s="10"/>
      <c r="L589" s="5" t="s">
        <v>191</v>
      </c>
      <c r="M589" s="5"/>
      <c r="N589" s="5"/>
    </row>
    <row r="590" spans="1:14">
      <c r="A590" s="9"/>
      <c r="B590" s="5" t="s">
        <v>822</v>
      </c>
      <c r="C590" s="5"/>
      <c r="D590" s="9"/>
      <c r="E590" s="5"/>
      <c r="F590" s="7"/>
      <c r="G590" s="5" t="s">
        <v>234</v>
      </c>
      <c r="H590" s="8"/>
      <c r="I590" s="5"/>
      <c r="J590" s="5" t="s">
        <v>221</v>
      </c>
      <c r="K590" s="10"/>
      <c r="L590" s="5" t="s">
        <v>191</v>
      </c>
      <c r="M590" s="5"/>
      <c r="N590" s="5"/>
    </row>
    <row r="591" spans="1:14">
      <c r="A591" s="9"/>
      <c r="B591" s="5" t="s">
        <v>823</v>
      </c>
      <c r="C591" s="5"/>
      <c r="D591" s="9"/>
      <c r="E591" s="5"/>
      <c r="F591" s="7"/>
      <c r="G591" s="5" t="s">
        <v>220</v>
      </c>
      <c r="H591" s="8"/>
      <c r="I591" s="5"/>
      <c r="J591" s="5" t="s">
        <v>221</v>
      </c>
      <c r="K591" s="10"/>
      <c r="L591" s="5" t="s">
        <v>191</v>
      </c>
      <c r="M591" s="5"/>
      <c r="N591" s="5"/>
    </row>
    <row r="592" spans="1:14">
      <c r="A592" s="9"/>
      <c r="B592" s="5" t="s">
        <v>824</v>
      </c>
      <c r="C592" s="5"/>
      <c r="D592" s="9"/>
      <c r="E592" s="5"/>
      <c r="F592" s="7"/>
      <c r="G592" s="5" t="s">
        <v>220</v>
      </c>
      <c r="H592" s="8"/>
      <c r="I592" s="5"/>
      <c r="J592" s="5" t="s">
        <v>221</v>
      </c>
      <c r="K592" s="10"/>
      <c r="L592" s="5" t="s">
        <v>191</v>
      </c>
      <c r="M592" s="5"/>
      <c r="N592" s="5"/>
    </row>
    <row r="593" spans="1:14">
      <c r="A593" s="9"/>
      <c r="B593" s="5" t="s">
        <v>825</v>
      </c>
      <c r="C593" s="5"/>
      <c r="D593" s="9"/>
      <c r="E593" s="5"/>
      <c r="F593" s="7"/>
      <c r="G593" s="5" t="s">
        <v>220</v>
      </c>
      <c r="H593" s="8"/>
      <c r="I593" s="5"/>
      <c r="J593" s="5" t="s">
        <v>221</v>
      </c>
      <c r="K593" s="10"/>
      <c r="L593" s="5" t="s">
        <v>191</v>
      </c>
      <c r="M593" s="5"/>
      <c r="N593" s="5"/>
    </row>
    <row r="594" spans="1:14">
      <c r="A594" s="9"/>
      <c r="B594" s="5" t="s">
        <v>826</v>
      </c>
      <c r="C594" s="5"/>
      <c r="D594" s="9"/>
      <c r="E594" s="5"/>
      <c r="F594" s="7"/>
      <c r="G594" s="5" t="s">
        <v>226</v>
      </c>
      <c r="H594" s="8"/>
      <c r="I594" s="5"/>
      <c r="J594" s="5">
        <v>40</v>
      </c>
      <c r="K594" s="10"/>
      <c r="L594" s="5" t="s">
        <v>262</v>
      </c>
      <c r="M594" s="5"/>
      <c r="N594" s="5"/>
    </row>
    <row r="595" spans="1:14">
      <c r="A595" s="9"/>
      <c r="B595" s="5" t="s">
        <v>827</v>
      </c>
      <c r="C595" s="5"/>
      <c r="D595" s="9"/>
      <c r="E595" s="5"/>
      <c r="F595" s="7"/>
      <c r="G595" s="5" t="s">
        <v>232</v>
      </c>
      <c r="H595" s="8"/>
      <c r="I595" s="5"/>
      <c r="J595" s="5" t="s">
        <v>221</v>
      </c>
      <c r="K595" s="10"/>
      <c r="L595" s="5" t="s">
        <v>191</v>
      </c>
      <c r="M595" s="5"/>
      <c r="N595" s="5"/>
    </row>
    <row r="596" spans="1:14">
      <c r="A596" s="9"/>
      <c r="B596" s="5" t="s">
        <v>828</v>
      </c>
      <c r="C596" s="5"/>
      <c r="D596" s="9"/>
      <c r="E596" s="5"/>
      <c r="F596" s="7"/>
      <c r="G596" s="5" t="s">
        <v>220</v>
      </c>
      <c r="H596" s="8"/>
      <c r="I596" s="5"/>
      <c r="J596" s="5" t="s">
        <v>221</v>
      </c>
      <c r="K596" s="10"/>
      <c r="L596" s="5" t="s">
        <v>191</v>
      </c>
      <c r="M596" s="5"/>
      <c r="N596" s="5"/>
    </row>
    <row r="597" spans="1:14">
      <c r="A597" s="9"/>
      <c r="B597" s="5" t="s">
        <v>829</v>
      </c>
      <c r="C597" s="5"/>
      <c r="D597" s="9"/>
      <c r="E597" s="5"/>
      <c r="F597" s="7"/>
      <c r="G597" s="5" t="s">
        <v>220</v>
      </c>
      <c r="H597" s="8"/>
      <c r="I597" s="5"/>
      <c r="J597" s="5" t="s">
        <v>221</v>
      </c>
      <c r="K597" s="10"/>
      <c r="L597" s="5" t="s">
        <v>191</v>
      </c>
      <c r="M597" s="5"/>
      <c r="N597" s="5"/>
    </row>
    <row r="598" spans="1:14">
      <c r="A598" s="9"/>
      <c r="B598" s="5" t="s">
        <v>830</v>
      </c>
      <c r="C598" s="5"/>
      <c r="D598" s="9"/>
      <c r="E598" s="5"/>
      <c r="F598" s="7"/>
      <c r="G598" s="5" t="s">
        <v>226</v>
      </c>
      <c r="H598" s="8"/>
      <c r="I598" s="5"/>
      <c r="J598" s="5">
        <v>40</v>
      </c>
      <c r="K598" s="10"/>
      <c r="L598" s="5" t="s">
        <v>228</v>
      </c>
      <c r="M598" s="5"/>
      <c r="N598" s="5"/>
    </row>
    <row r="599" spans="1:14">
      <c r="A599" s="9"/>
      <c r="B599" s="5" t="s">
        <v>831</v>
      </c>
      <c r="C599" s="5"/>
      <c r="D599" s="9"/>
      <c r="E599" s="5"/>
      <c r="F599" s="7"/>
      <c r="G599" s="5" t="s">
        <v>226</v>
      </c>
      <c r="H599" s="8"/>
      <c r="I599" s="5"/>
      <c r="J599" s="5">
        <v>40</v>
      </c>
      <c r="K599" s="10"/>
      <c r="L599" s="5" t="s">
        <v>196</v>
      </c>
      <c r="M599" s="5"/>
      <c r="N599" s="5"/>
    </row>
    <row r="600" spans="1:14">
      <c r="A600" s="9"/>
      <c r="B600" s="5" t="s">
        <v>832</v>
      </c>
      <c r="C600" s="5"/>
      <c r="D600" s="9"/>
      <c r="E600" s="5"/>
      <c r="F600" s="7"/>
      <c r="G600" s="5" t="s">
        <v>224</v>
      </c>
      <c r="H600" s="8"/>
      <c r="I600" s="5"/>
      <c r="J600" s="5" t="s">
        <v>221</v>
      </c>
      <c r="K600" s="10"/>
      <c r="L600" s="5" t="s">
        <v>191</v>
      </c>
      <c r="M600" s="5"/>
      <c r="N600" s="5"/>
    </row>
    <row r="601" spans="1:14">
      <c r="A601" s="9"/>
      <c r="B601" s="5" t="s">
        <v>833</v>
      </c>
      <c r="C601" s="5"/>
      <c r="D601" s="9"/>
      <c r="E601" s="5"/>
      <c r="F601" s="7"/>
      <c r="G601" s="5" t="s">
        <v>220</v>
      </c>
      <c r="H601" s="8"/>
      <c r="I601" s="5"/>
      <c r="J601" s="5" t="s">
        <v>221</v>
      </c>
      <c r="K601" s="10"/>
      <c r="L601" s="5" t="s">
        <v>191</v>
      </c>
      <c r="M601" s="5"/>
      <c r="N601" s="5"/>
    </row>
    <row r="602" spans="1:14">
      <c r="A602" s="9"/>
      <c r="B602" s="5" t="s">
        <v>834</v>
      </c>
      <c r="C602" s="5"/>
      <c r="D602" s="9"/>
      <c r="E602" s="5"/>
      <c r="F602" s="7"/>
      <c r="G602" s="5" t="s">
        <v>234</v>
      </c>
      <c r="H602" s="8"/>
      <c r="I602" s="5"/>
      <c r="J602" s="5" t="s">
        <v>221</v>
      </c>
      <c r="K602" s="10"/>
      <c r="L602" s="5" t="s">
        <v>191</v>
      </c>
      <c r="M602" s="5"/>
      <c r="N602" s="5"/>
    </row>
    <row r="603" spans="1:14">
      <c r="A603" s="9"/>
      <c r="B603" s="5" t="s">
        <v>835</v>
      </c>
      <c r="C603" s="5"/>
      <c r="D603" s="9"/>
      <c r="E603" s="5"/>
      <c r="F603" s="7"/>
      <c r="G603" s="5" t="s">
        <v>220</v>
      </c>
      <c r="H603" s="8"/>
      <c r="I603" s="5"/>
      <c r="J603" s="5" t="s">
        <v>221</v>
      </c>
      <c r="K603" s="10"/>
      <c r="L603" s="5" t="s">
        <v>191</v>
      </c>
      <c r="M603" s="5"/>
      <c r="N603" s="5"/>
    </row>
    <row r="604" spans="1:14">
      <c r="A604" s="9"/>
      <c r="B604" s="5" t="s">
        <v>836</v>
      </c>
      <c r="C604" s="5"/>
      <c r="D604" s="9"/>
      <c r="E604" s="5"/>
      <c r="F604" s="7"/>
      <c r="G604" s="5" t="s">
        <v>226</v>
      </c>
      <c r="H604" s="8"/>
      <c r="I604" s="5"/>
      <c r="J604" s="5">
        <v>40</v>
      </c>
      <c r="K604" s="10"/>
      <c r="L604" s="5" t="s">
        <v>196</v>
      </c>
      <c r="M604" s="5"/>
      <c r="N604" s="5"/>
    </row>
    <row r="605" spans="1:14">
      <c r="A605" s="9"/>
      <c r="B605" s="5" t="s">
        <v>837</v>
      </c>
      <c r="C605" s="5"/>
      <c r="D605" s="9"/>
      <c r="E605" s="5"/>
      <c r="F605" s="7"/>
      <c r="G605" s="5" t="s">
        <v>220</v>
      </c>
      <c r="H605" s="8"/>
      <c r="I605" s="5"/>
      <c r="J605" s="5" t="s">
        <v>221</v>
      </c>
      <c r="K605" s="10"/>
      <c r="L605" s="5" t="s">
        <v>191</v>
      </c>
      <c r="M605" s="5"/>
      <c r="N605" s="5"/>
    </row>
    <row r="606" spans="1:14">
      <c r="A606" s="9"/>
      <c r="B606" s="5" t="s">
        <v>838</v>
      </c>
      <c r="C606" s="5"/>
      <c r="D606" s="9"/>
      <c r="E606" s="5"/>
      <c r="F606" s="7"/>
      <c r="G606" s="5" t="s">
        <v>220</v>
      </c>
      <c r="H606" s="8"/>
      <c r="I606" s="5"/>
      <c r="J606" s="5" t="s">
        <v>221</v>
      </c>
      <c r="K606" s="10"/>
      <c r="L606" s="5" t="s">
        <v>191</v>
      </c>
      <c r="M606" s="5"/>
      <c r="N606" s="5"/>
    </row>
    <row r="607" spans="1:14">
      <c r="A607" s="9"/>
      <c r="B607" s="5" t="s">
        <v>839</v>
      </c>
      <c r="C607" s="5"/>
      <c r="D607" s="9"/>
      <c r="E607" s="5"/>
      <c r="F607" s="7"/>
      <c r="G607" s="5" t="s">
        <v>258</v>
      </c>
      <c r="H607" s="8"/>
      <c r="I607" s="5"/>
      <c r="J607" s="5" t="s">
        <v>221</v>
      </c>
      <c r="K607" s="10"/>
      <c r="L607" s="5" t="s">
        <v>196</v>
      </c>
      <c r="M607" s="5"/>
      <c r="N607" s="5"/>
    </row>
    <row r="608" spans="1:14">
      <c r="A608" s="9"/>
      <c r="B608" s="5" t="s">
        <v>840</v>
      </c>
      <c r="C608" s="5"/>
      <c r="D608" s="9"/>
      <c r="E608" s="5"/>
      <c r="F608" s="7"/>
      <c r="G608" s="5" t="s">
        <v>220</v>
      </c>
      <c r="H608" s="8"/>
      <c r="I608" s="5"/>
      <c r="J608" s="5" t="s">
        <v>221</v>
      </c>
      <c r="K608" s="10"/>
      <c r="L608" s="5" t="s">
        <v>191</v>
      </c>
      <c r="M608" s="5"/>
      <c r="N608" s="5"/>
    </row>
    <row r="609" spans="1:14">
      <c r="A609" s="9"/>
      <c r="B609" s="5" t="s">
        <v>841</v>
      </c>
      <c r="C609" s="5"/>
      <c r="D609" s="9"/>
      <c r="E609" s="5"/>
      <c r="F609" s="7"/>
      <c r="G609" s="5" t="s">
        <v>224</v>
      </c>
      <c r="H609" s="8"/>
      <c r="I609" s="5"/>
      <c r="J609" s="5" t="s">
        <v>221</v>
      </c>
      <c r="K609" s="10"/>
      <c r="L609" s="5" t="s">
        <v>191</v>
      </c>
      <c r="M609" s="5"/>
      <c r="N609" s="5"/>
    </row>
    <row r="610" spans="1:14">
      <c r="A610" s="9"/>
      <c r="B610" s="5" t="s">
        <v>842</v>
      </c>
      <c r="C610" s="5"/>
      <c r="D610" s="9"/>
      <c r="E610" s="5"/>
      <c r="F610" s="7"/>
      <c r="G610" s="5" t="s">
        <v>224</v>
      </c>
      <c r="H610" s="8"/>
      <c r="I610" s="5"/>
      <c r="J610" s="5" t="s">
        <v>221</v>
      </c>
      <c r="K610" s="10"/>
      <c r="L610" s="5" t="s">
        <v>191</v>
      </c>
      <c r="M610" s="5"/>
      <c r="N610" s="5"/>
    </row>
    <row r="611" spans="1:14">
      <c r="A611" s="9"/>
      <c r="B611" s="5" t="s">
        <v>843</v>
      </c>
      <c r="C611" s="5"/>
      <c r="D611" s="9"/>
      <c r="E611" s="5"/>
      <c r="F611" s="7"/>
      <c r="G611" s="5" t="s">
        <v>224</v>
      </c>
      <c r="H611" s="8"/>
      <c r="I611" s="5"/>
      <c r="J611" s="5" t="s">
        <v>221</v>
      </c>
      <c r="K611" s="10"/>
      <c r="L611" s="5" t="s">
        <v>191</v>
      </c>
      <c r="M611" s="5"/>
      <c r="N611" s="5"/>
    </row>
    <row r="612" spans="1:14">
      <c r="A612" s="9"/>
      <c r="B612" s="5" t="s">
        <v>844</v>
      </c>
      <c r="C612" s="5"/>
      <c r="D612" s="9"/>
      <c r="E612" s="5"/>
      <c r="F612" s="7"/>
      <c r="G612" s="5" t="s">
        <v>232</v>
      </c>
      <c r="H612" s="8"/>
      <c r="I612" s="5"/>
      <c r="J612" s="5" t="s">
        <v>221</v>
      </c>
      <c r="K612" s="10"/>
      <c r="L612" s="5" t="s">
        <v>191</v>
      </c>
      <c r="M612" s="5"/>
      <c r="N612" s="5"/>
    </row>
    <row r="613" spans="1:14">
      <c r="A613" s="9"/>
      <c r="B613" s="5" t="s">
        <v>845</v>
      </c>
      <c r="C613" s="5"/>
      <c r="D613" s="9"/>
      <c r="E613" s="5"/>
      <c r="F613" s="7"/>
      <c r="G613" s="5" t="s">
        <v>224</v>
      </c>
      <c r="H613" s="8"/>
      <c r="I613" s="5"/>
      <c r="J613" s="5" t="s">
        <v>221</v>
      </c>
      <c r="K613" s="10"/>
      <c r="L613" s="5" t="s">
        <v>191</v>
      </c>
      <c r="M613" s="5"/>
      <c r="N613" s="5"/>
    </row>
    <row r="614" spans="1:14">
      <c r="A614" s="9"/>
      <c r="B614" s="5" t="s">
        <v>846</v>
      </c>
      <c r="C614" s="5"/>
      <c r="D614" s="9"/>
      <c r="E614" s="5"/>
      <c r="F614" s="7"/>
      <c r="G614" s="5" t="s">
        <v>226</v>
      </c>
      <c r="H614" s="8"/>
      <c r="I614" s="5"/>
      <c r="J614" s="5">
        <v>40</v>
      </c>
      <c r="K614" s="10"/>
      <c r="L614" s="5" t="s">
        <v>196</v>
      </c>
      <c r="M614" s="5"/>
      <c r="N614" s="5"/>
    </row>
    <row r="615" spans="1:14">
      <c r="A615" s="9"/>
      <c r="B615" s="5" t="s">
        <v>847</v>
      </c>
      <c r="C615" s="5"/>
      <c r="D615" s="9"/>
      <c r="E615" s="5"/>
      <c r="F615" s="7"/>
      <c r="G615" s="5" t="s">
        <v>226</v>
      </c>
      <c r="H615" s="8"/>
      <c r="I615" s="5"/>
      <c r="J615" s="5">
        <v>20</v>
      </c>
      <c r="K615" s="10"/>
      <c r="L615" s="5" t="s">
        <v>228</v>
      </c>
      <c r="M615" s="5"/>
      <c r="N615" s="5"/>
    </row>
    <row r="616" spans="1:14">
      <c r="A616" s="9"/>
      <c r="B616" s="5" t="s">
        <v>848</v>
      </c>
      <c r="C616" s="5"/>
      <c r="D616" s="9"/>
      <c r="E616" s="5"/>
      <c r="F616" s="7"/>
      <c r="G616" s="5" t="s">
        <v>220</v>
      </c>
      <c r="H616" s="8"/>
      <c r="I616" s="5"/>
      <c r="J616" s="5" t="s">
        <v>221</v>
      </c>
      <c r="K616" s="10"/>
      <c r="L616" s="5" t="s">
        <v>191</v>
      </c>
      <c r="M616" s="5"/>
      <c r="N616" s="5"/>
    </row>
    <row r="617" spans="1:14">
      <c r="A617" s="9"/>
      <c r="B617" s="5" t="s">
        <v>849</v>
      </c>
      <c r="C617" s="5"/>
      <c r="D617" s="9"/>
      <c r="E617" s="5"/>
      <c r="F617" s="7"/>
      <c r="G617" s="5" t="s">
        <v>220</v>
      </c>
      <c r="H617" s="8"/>
      <c r="I617" s="5"/>
      <c r="J617" s="5" t="s">
        <v>221</v>
      </c>
      <c r="K617" s="10"/>
      <c r="L617" s="5" t="s">
        <v>191</v>
      </c>
      <c r="M617" s="5"/>
      <c r="N617" s="5"/>
    </row>
    <row r="618" spans="1:14">
      <c r="A618" s="9"/>
      <c r="B618" s="5" t="s">
        <v>850</v>
      </c>
      <c r="C618" s="5"/>
      <c r="D618" s="9"/>
      <c r="E618" s="5"/>
      <c r="F618" s="7"/>
      <c r="G618" s="5" t="s">
        <v>226</v>
      </c>
      <c r="H618" s="8"/>
      <c r="I618" s="5"/>
      <c r="J618" s="5">
        <v>40</v>
      </c>
      <c r="K618" s="10"/>
      <c r="L618" s="5" t="s">
        <v>191</v>
      </c>
      <c r="M618" s="5"/>
      <c r="N618" s="5"/>
    </row>
    <row r="619" spans="1:14">
      <c r="A619" s="9"/>
      <c r="B619" s="5" t="s">
        <v>851</v>
      </c>
      <c r="C619" s="5"/>
      <c r="D619" s="9"/>
      <c r="E619" s="5"/>
      <c r="F619" s="7"/>
      <c r="G619" s="5" t="s">
        <v>224</v>
      </c>
      <c r="H619" s="8"/>
      <c r="I619" s="5"/>
      <c r="J619" s="5" t="s">
        <v>221</v>
      </c>
      <c r="K619" s="10"/>
      <c r="L619" s="5" t="s">
        <v>191</v>
      </c>
      <c r="M619" s="5"/>
      <c r="N619" s="5"/>
    </row>
    <row r="620" spans="1:14">
      <c r="A620" s="9"/>
      <c r="B620" s="5" t="s">
        <v>852</v>
      </c>
      <c r="C620" s="5"/>
      <c r="D620" s="9"/>
      <c r="E620" s="5"/>
      <c r="F620" s="7"/>
      <c r="G620" s="5" t="s">
        <v>220</v>
      </c>
      <c r="H620" s="8"/>
      <c r="I620" s="5"/>
      <c r="J620" s="5" t="s">
        <v>221</v>
      </c>
      <c r="K620" s="10"/>
      <c r="L620" s="5" t="s">
        <v>191</v>
      </c>
      <c r="M620" s="5"/>
      <c r="N620" s="5"/>
    </row>
    <row r="621" spans="1:14">
      <c r="A621" s="9"/>
      <c r="B621" s="5" t="s">
        <v>853</v>
      </c>
      <c r="C621" s="5"/>
      <c r="D621" s="9"/>
      <c r="E621" s="5"/>
      <c r="F621" s="7"/>
      <c r="G621" s="5" t="s">
        <v>232</v>
      </c>
      <c r="H621" s="8"/>
      <c r="I621" s="5"/>
      <c r="J621" s="5" t="s">
        <v>221</v>
      </c>
      <c r="K621" s="10"/>
      <c r="L621" s="5" t="s">
        <v>191</v>
      </c>
      <c r="M621" s="5"/>
      <c r="N621" s="5"/>
    </row>
    <row r="622" spans="1:14">
      <c r="A622" s="9"/>
      <c r="B622" s="5" t="s">
        <v>854</v>
      </c>
      <c r="C622" s="5"/>
      <c r="D622" s="9"/>
      <c r="E622" s="5"/>
      <c r="F622" s="7"/>
      <c r="G622" s="5" t="s">
        <v>226</v>
      </c>
      <c r="H622" s="8"/>
      <c r="I622" s="5"/>
      <c r="J622" s="5">
        <v>40</v>
      </c>
      <c r="K622" s="10"/>
      <c r="L622" s="5" t="s">
        <v>196</v>
      </c>
      <c r="M622" s="5"/>
      <c r="N622" s="5"/>
    </row>
    <row r="623" spans="1:14">
      <c r="A623" s="9"/>
      <c r="B623" s="5" t="s">
        <v>855</v>
      </c>
      <c r="C623" s="5"/>
      <c r="D623" s="9"/>
      <c r="E623" s="5"/>
      <c r="F623" s="7"/>
      <c r="G623" s="5" t="s">
        <v>220</v>
      </c>
      <c r="H623" s="8"/>
      <c r="I623" s="5"/>
      <c r="J623" s="5" t="s">
        <v>221</v>
      </c>
      <c r="K623" s="10"/>
      <c r="L623" s="5" t="s">
        <v>191</v>
      </c>
      <c r="M623" s="5"/>
      <c r="N623" s="5"/>
    </row>
    <row r="624" spans="1:14">
      <c r="A624" s="9"/>
      <c r="B624" s="5" t="s">
        <v>856</v>
      </c>
      <c r="C624" s="5"/>
      <c r="D624" s="9"/>
      <c r="E624" s="5"/>
      <c r="F624" s="7"/>
      <c r="G624" s="5" t="s">
        <v>226</v>
      </c>
      <c r="H624" s="8"/>
      <c r="I624" s="5"/>
      <c r="J624" s="5">
        <v>20</v>
      </c>
      <c r="K624" s="10"/>
      <c r="L624" s="5" t="s">
        <v>191</v>
      </c>
      <c r="M624" s="5"/>
      <c r="N624" s="5"/>
    </row>
    <row r="625" spans="1:14">
      <c r="A625" s="9"/>
      <c r="B625" s="5" t="s">
        <v>857</v>
      </c>
      <c r="C625" s="5"/>
      <c r="D625" s="9"/>
      <c r="E625" s="5"/>
      <c r="F625" s="7"/>
      <c r="G625" s="5" t="s">
        <v>226</v>
      </c>
      <c r="H625" s="8"/>
      <c r="I625" s="5"/>
      <c r="J625" s="5">
        <v>40</v>
      </c>
      <c r="K625" s="10"/>
      <c r="L625" s="5" t="s">
        <v>196</v>
      </c>
      <c r="M625" s="5"/>
      <c r="N625" s="5"/>
    </row>
    <row r="626" spans="1:14">
      <c r="A626" s="9"/>
      <c r="B626" s="5" t="s">
        <v>858</v>
      </c>
      <c r="C626" s="5"/>
      <c r="D626" s="9"/>
      <c r="E626" s="5"/>
      <c r="F626" s="7"/>
      <c r="G626" s="5" t="s">
        <v>224</v>
      </c>
      <c r="H626" s="8"/>
      <c r="I626" s="5"/>
      <c r="J626" s="5" t="s">
        <v>221</v>
      </c>
      <c r="K626" s="10"/>
      <c r="L626" s="5" t="s">
        <v>191</v>
      </c>
      <c r="M626" s="5"/>
      <c r="N626" s="5"/>
    </row>
    <row r="627" spans="1:14">
      <c r="A627" s="9"/>
      <c r="B627" s="5" t="s">
        <v>859</v>
      </c>
      <c r="C627" s="5"/>
      <c r="D627" s="9"/>
      <c r="E627" s="5"/>
      <c r="F627" s="7"/>
      <c r="G627" s="5" t="s">
        <v>258</v>
      </c>
      <c r="H627" s="8"/>
      <c r="I627" s="5"/>
      <c r="J627" s="5" t="s">
        <v>221</v>
      </c>
      <c r="K627" s="10"/>
      <c r="L627" s="5" t="s">
        <v>228</v>
      </c>
      <c r="M627" s="5"/>
      <c r="N627" s="5"/>
    </row>
    <row r="628" spans="1:14">
      <c r="A628" s="9"/>
      <c r="B628" s="5" t="s">
        <v>860</v>
      </c>
      <c r="C628" s="5"/>
      <c r="D628" s="9"/>
      <c r="E628" s="5"/>
      <c r="F628" s="7"/>
      <c r="G628" s="5" t="s">
        <v>246</v>
      </c>
      <c r="H628" s="8"/>
      <c r="I628" s="5"/>
      <c r="J628" s="5">
        <v>40</v>
      </c>
      <c r="K628" s="10"/>
      <c r="L628" s="5" t="s">
        <v>262</v>
      </c>
      <c r="M628" s="5"/>
      <c r="N628" s="5"/>
    </row>
    <row r="629" spans="1:14">
      <c r="A629" s="9"/>
      <c r="B629" s="5" t="s">
        <v>861</v>
      </c>
      <c r="C629" s="5"/>
      <c r="D629" s="9"/>
      <c r="E629" s="5"/>
      <c r="F629" s="7"/>
      <c r="G629" s="5" t="s">
        <v>220</v>
      </c>
      <c r="H629" s="8"/>
      <c r="I629" s="5"/>
      <c r="J629" s="5" t="s">
        <v>221</v>
      </c>
      <c r="K629" s="10"/>
      <c r="L629" s="5" t="s">
        <v>191</v>
      </c>
      <c r="M629" s="5"/>
      <c r="N629" s="5"/>
    </row>
    <row r="630" spans="1:14">
      <c r="A630" s="9"/>
      <c r="B630" s="5" t="s">
        <v>862</v>
      </c>
      <c r="C630" s="5"/>
      <c r="D630" s="9"/>
      <c r="E630" s="5"/>
      <c r="F630" s="7"/>
      <c r="G630" s="5" t="s">
        <v>220</v>
      </c>
      <c r="H630" s="8"/>
      <c r="I630" s="5"/>
      <c r="J630" s="5" t="s">
        <v>221</v>
      </c>
      <c r="K630" s="10"/>
      <c r="L630" s="5" t="s">
        <v>191</v>
      </c>
      <c r="M630" s="5"/>
      <c r="N630" s="5"/>
    </row>
    <row r="631" spans="1:14">
      <c r="A631" s="9"/>
      <c r="B631" s="5" t="s">
        <v>863</v>
      </c>
      <c r="C631" s="5"/>
      <c r="D631" s="9"/>
      <c r="E631" s="5"/>
      <c r="F631" s="7"/>
      <c r="G631" s="5" t="s">
        <v>220</v>
      </c>
      <c r="H631" s="8"/>
      <c r="I631" s="5"/>
      <c r="J631" s="5" t="s">
        <v>221</v>
      </c>
      <c r="K631" s="10"/>
      <c r="L631" s="5" t="s">
        <v>191</v>
      </c>
      <c r="M631" s="5"/>
      <c r="N631" s="5"/>
    </row>
    <row r="632" spans="1:14">
      <c r="A632" s="9"/>
      <c r="B632" s="5" t="s">
        <v>864</v>
      </c>
      <c r="C632" s="5"/>
      <c r="D632" s="9"/>
      <c r="E632" s="5"/>
      <c r="F632" s="7"/>
      <c r="G632" s="5" t="s">
        <v>226</v>
      </c>
      <c r="H632" s="8"/>
      <c r="I632" s="5"/>
      <c r="J632" s="5">
        <v>20</v>
      </c>
      <c r="K632" s="10"/>
      <c r="L632" s="5" t="s">
        <v>228</v>
      </c>
      <c r="M632" s="5"/>
      <c r="N632" s="5"/>
    </row>
    <row r="633" spans="1:14">
      <c r="A633" s="9"/>
      <c r="B633" s="5" t="s">
        <v>865</v>
      </c>
      <c r="C633" s="5"/>
      <c r="D633" s="9"/>
      <c r="E633" s="5"/>
      <c r="F633" s="7"/>
      <c r="G633" s="5" t="s">
        <v>311</v>
      </c>
      <c r="H633" s="8"/>
      <c r="I633" s="5"/>
      <c r="J633" s="5">
        <v>40</v>
      </c>
      <c r="K633" s="10"/>
      <c r="L633" s="5" t="s">
        <v>199</v>
      </c>
      <c r="M633" s="5"/>
      <c r="N633" s="5"/>
    </row>
    <row r="634" spans="1:14">
      <c r="A634" s="9"/>
      <c r="B634" s="5" t="s">
        <v>866</v>
      </c>
      <c r="C634" s="5"/>
      <c r="D634" s="9"/>
      <c r="E634" s="5"/>
      <c r="F634" s="7"/>
      <c r="G634" s="5" t="s">
        <v>224</v>
      </c>
      <c r="H634" s="8"/>
      <c r="I634" s="5"/>
      <c r="J634" s="5">
        <v>20</v>
      </c>
      <c r="K634" s="10"/>
      <c r="L634" s="5" t="s">
        <v>191</v>
      </c>
      <c r="M634" s="5"/>
      <c r="N634" s="5"/>
    </row>
    <row r="635" spans="1:14">
      <c r="A635" s="9"/>
      <c r="B635" s="5" t="s">
        <v>867</v>
      </c>
      <c r="C635" s="5"/>
      <c r="D635" s="9"/>
      <c r="E635" s="5"/>
      <c r="F635" s="7"/>
      <c r="G635" s="5" t="s">
        <v>232</v>
      </c>
      <c r="H635" s="8"/>
      <c r="I635" s="5"/>
      <c r="J635" s="5">
        <v>20</v>
      </c>
      <c r="K635" s="10"/>
      <c r="L635" s="5" t="s">
        <v>191</v>
      </c>
      <c r="M635" s="5"/>
      <c r="N635" s="5"/>
    </row>
    <row r="636" spans="1:14">
      <c r="A636" s="9"/>
      <c r="B636" s="5" t="s">
        <v>868</v>
      </c>
      <c r="C636" s="5"/>
      <c r="D636" s="9"/>
      <c r="E636" s="5"/>
      <c r="F636" s="7"/>
      <c r="G636" s="5" t="s">
        <v>224</v>
      </c>
      <c r="H636" s="8"/>
      <c r="I636" s="5"/>
      <c r="J636" s="5" t="s">
        <v>221</v>
      </c>
      <c r="K636" s="10"/>
      <c r="L636" s="5" t="s">
        <v>191</v>
      </c>
      <c r="M636" s="5"/>
      <c r="N636" s="5"/>
    </row>
    <row r="637" spans="1:14">
      <c r="A637" s="9"/>
      <c r="B637" s="5" t="s">
        <v>869</v>
      </c>
      <c r="C637" s="5"/>
      <c r="D637" s="9"/>
      <c r="E637" s="5"/>
      <c r="F637" s="7"/>
      <c r="G637" s="5" t="s">
        <v>220</v>
      </c>
      <c r="H637" s="8"/>
      <c r="I637" s="5"/>
      <c r="J637" s="5" t="s">
        <v>221</v>
      </c>
      <c r="K637" s="10"/>
      <c r="L637" s="5" t="s">
        <v>191</v>
      </c>
      <c r="M637" s="5"/>
      <c r="N637" s="5"/>
    </row>
    <row r="638" spans="1:14">
      <c r="A638" s="9"/>
      <c r="B638" s="5" t="s">
        <v>870</v>
      </c>
      <c r="C638" s="5"/>
      <c r="D638" s="9"/>
      <c r="E638" s="5"/>
      <c r="F638" s="7"/>
      <c r="G638" s="5" t="s">
        <v>220</v>
      </c>
      <c r="H638" s="8"/>
      <c r="I638" s="5"/>
      <c r="J638" s="5" t="s">
        <v>221</v>
      </c>
      <c r="K638" s="10"/>
      <c r="L638" s="5" t="s">
        <v>191</v>
      </c>
      <c r="M638" s="5"/>
      <c r="N638" s="5"/>
    </row>
    <row r="639" spans="1:14">
      <c r="A639" s="9"/>
      <c r="B639" s="5" t="s">
        <v>871</v>
      </c>
      <c r="C639" s="5"/>
      <c r="D639" s="9"/>
      <c r="E639" s="5"/>
      <c r="F639" s="7"/>
      <c r="G639" s="5" t="s">
        <v>220</v>
      </c>
      <c r="H639" s="8"/>
      <c r="I639" s="5"/>
      <c r="J639" s="5" t="s">
        <v>221</v>
      </c>
      <c r="K639" s="10"/>
      <c r="L639" s="5" t="s">
        <v>191</v>
      </c>
      <c r="M639" s="5"/>
      <c r="N639" s="5"/>
    </row>
    <row r="640" spans="1:14">
      <c r="A640" s="9"/>
      <c r="B640" s="5" t="s">
        <v>872</v>
      </c>
      <c r="C640" s="5"/>
      <c r="D640" s="9"/>
      <c r="E640" s="5"/>
      <c r="F640" s="7"/>
      <c r="G640" s="5" t="s">
        <v>226</v>
      </c>
      <c r="H640" s="8"/>
      <c r="I640" s="5"/>
      <c r="J640" s="5">
        <v>40</v>
      </c>
      <c r="K640" s="10"/>
      <c r="L640" s="5" t="s">
        <v>196</v>
      </c>
      <c r="M640" s="5"/>
      <c r="N640" s="5"/>
    </row>
    <row r="641" spans="1:14">
      <c r="A641" s="9"/>
      <c r="B641" s="5" t="s">
        <v>873</v>
      </c>
      <c r="C641" s="5"/>
      <c r="D641" s="9"/>
      <c r="E641" s="5"/>
      <c r="F641" s="7"/>
      <c r="G641" s="5" t="s">
        <v>220</v>
      </c>
      <c r="H641" s="8"/>
      <c r="I641" s="5"/>
      <c r="J641" s="5" t="s">
        <v>221</v>
      </c>
      <c r="K641" s="10"/>
      <c r="L641" s="5" t="s">
        <v>191</v>
      </c>
      <c r="M641" s="5"/>
      <c r="N641" s="5"/>
    </row>
    <row r="642" spans="1:14">
      <c r="A642" s="9"/>
      <c r="B642" s="5" t="s">
        <v>874</v>
      </c>
      <c r="C642" s="5"/>
      <c r="D642" s="9"/>
      <c r="E642" s="5"/>
      <c r="F642" s="7"/>
      <c r="G642" s="5" t="s">
        <v>220</v>
      </c>
      <c r="H642" s="8"/>
      <c r="I642" s="5"/>
      <c r="J642" s="5" t="s">
        <v>221</v>
      </c>
      <c r="K642" s="10"/>
      <c r="L642" s="5" t="s">
        <v>191</v>
      </c>
      <c r="M642" s="5"/>
      <c r="N642" s="5"/>
    </row>
    <row r="643" spans="1:14">
      <c r="A643" s="9"/>
      <c r="B643" s="5" t="s">
        <v>875</v>
      </c>
      <c r="C643" s="5"/>
      <c r="D643" s="9"/>
      <c r="E643" s="5"/>
      <c r="F643" s="7"/>
      <c r="G643" s="5" t="s">
        <v>224</v>
      </c>
      <c r="H643" s="8"/>
      <c r="I643" s="5"/>
      <c r="J643" s="5" t="s">
        <v>221</v>
      </c>
      <c r="K643" s="10"/>
      <c r="L643" s="5" t="s">
        <v>199</v>
      </c>
      <c r="M643" s="5"/>
      <c r="N643" s="5"/>
    </row>
    <row r="644" spans="1:14">
      <c r="A644" s="9"/>
      <c r="B644" s="5" t="s">
        <v>876</v>
      </c>
      <c r="C644" s="5"/>
      <c r="D644" s="9"/>
      <c r="E644" s="5"/>
      <c r="F644" s="7"/>
      <c r="G644" s="5" t="s">
        <v>224</v>
      </c>
      <c r="H644" s="8"/>
      <c r="I644" s="5"/>
      <c r="J644" s="5">
        <v>20</v>
      </c>
      <c r="K644" s="10"/>
      <c r="L644" s="5" t="s">
        <v>191</v>
      </c>
      <c r="M644" s="5"/>
      <c r="N644" s="5"/>
    </row>
    <row r="645" spans="1:14">
      <c r="A645" s="9"/>
      <c r="B645" s="5" t="s">
        <v>877</v>
      </c>
      <c r="C645" s="5"/>
      <c r="D645" s="9"/>
      <c r="E645" s="5"/>
      <c r="F645" s="7"/>
      <c r="G645" s="5" t="s">
        <v>220</v>
      </c>
      <c r="H645" s="8"/>
      <c r="I645" s="5"/>
      <c r="J645" s="5" t="s">
        <v>221</v>
      </c>
      <c r="K645" s="10"/>
      <c r="L645" s="5" t="s">
        <v>191</v>
      </c>
      <c r="M645" s="5"/>
      <c r="N645" s="5"/>
    </row>
    <row r="646" spans="1:14">
      <c r="A646" s="9"/>
      <c r="B646" s="5" t="s">
        <v>878</v>
      </c>
      <c r="C646" s="5"/>
      <c r="D646" s="9"/>
      <c r="E646" s="5"/>
      <c r="F646" s="7"/>
      <c r="G646" s="5" t="s">
        <v>224</v>
      </c>
      <c r="H646" s="8"/>
      <c r="I646" s="5"/>
      <c r="J646" s="5" t="s">
        <v>221</v>
      </c>
      <c r="K646" s="10"/>
      <c r="L646" s="5" t="s">
        <v>191</v>
      </c>
      <c r="M646" s="5"/>
      <c r="N646" s="5"/>
    </row>
    <row r="647" spans="1:14">
      <c r="A647" s="9"/>
      <c r="B647" s="5" t="s">
        <v>879</v>
      </c>
      <c r="C647" s="5"/>
      <c r="D647" s="9"/>
      <c r="E647" s="5"/>
      <c r="F647" s="7"/>
      <c r="G647" s="5" t="s">
        <v>276</v>
      </c>
      <c r="H647" s="8"/>
      <c r="I647" s="5"/>
      <c r="J647" s="5">
        <v>30</v>
      </c>
      <c r="K647" s="10"/>
      <c r="L647" s="5" t="s">
        <v>199</v>
      </c>
      <c r="M647" s="5"/>
      <c r="N647" s="5"/>
    </row>
    <row r="648" spans="1:14">
      <c r="A648" s="9"/>
      <c r="B648" s="5" t="s">
        <v>880</v>
      </c>
      <c r="C648" s="5"/>
      <c r="D648" s="9"/>
      <c r="E648" s="5"/>
      <c r="F648" s="7"/>
      <c r="G648" s="5" t="s">
        <v>220</v>
      </c>
      <c r="H648" s="8"/>
      <c r="I648" s="5"/>
      <c r="J648" s="5">
        <v>40</v>
      </c>
      <c r="K648" s="10"/>
      <c r="L648" s="5" t="s">
        <v>191</v>
      </c>
      <c r="M648" s="5"/>
      <c r="N648" s="5"/>
    </row>
    <row r="649" spans="1:14">
      <c r="A649" s="9"/>
      <c r="B649" s="5" t="s">
        <v>881</v>
      </c>
      <c r="C649" s="5"/>
      <c r="D649" s="9"/>
      <c r="E649" s="5"/>
      <c r="F649" s="7"/>
      <c r="G649" s="5" t="s">
        <v>220</v>
      </c>
      <c r="H649" s="8"/>
      <c r="I649" s="5"/>
      <c r="J649" s="5" t="s">
        <v>221</v>
      </c>
      <c r="K649" s="10"/>
      <c r="L649" s="5" t="s">
        <v>191</v>
      </c>
      <c r="M649" s="5"/>
      <c r="N649" s="5"/>
    </row>
    <row r="650" spans="1:14">
      <c r="A650" s="9"/>
      <c r="B650" s="5" t="s">
        <v>882</v>
      </c>
      <c r="C650" s="5"/>
      <c r="D650" s="9"/>
      <c r="E650" s="5"/>
      <c r="F650" s="7"/>
      <c r="G650" s="5" t="s">
        <v>220</v>
      </c>
      <c r="H650" s="8"/>
      <c r="I650" s="5"/>
      <c r="J650" s="5" t="s">
        <v>221</v>
      </c>
      <c r="K650" s="10"/>
      <c r="L650" s="5" t="s">
        <v>191</v>
      </c>
      <c r="M650" s="5"/>
      <c r="N650" s="5"/>
    </row>
    <row r="651" spans="1:14">
      <c r="A651" s="9"/>
      <c r="B651" s="5" t="s">
        <v>883</v>
      </c>
      <c r="C651" s="5"/>
      <c r="D651" s="9"/>
      <c r="E651" s="5"/>
      <c r="F651" s="7"/>
      <c r="G651" s="5" t="s">
        <v>224</v>
      </c>
      <c r="H651" s="8"/>
      <c r="I651" s="5"/>
      <c r="J651" s="5" t="s">
        <v>221</v>
      </c>
      <c r="K651" s="10"/>
      <c r="L651" s="5" t="s">
        <v>191</v>
      </c>
      <c r="M651" s="5"/>
      <c r="N651" s="5"/>
    </row>
    <row r="652" spans="1:14">
      <c r="A652" s="9"/>
      <c r="B652" s="5" t="s">
        <v>884</v>
      </c>
      <c r="C652" s="5"/>
      <c r="D652" s="9"/>
      <c r="E652" s="5"/>
      <c r="F652" s="7"/>
      <c r="G652" s="5" t="s">
        <v>234</v>
      </c>
      <c r="H652" s="8"/>
      <c r="I652" s="5"/>
      <c r="J652" s="5">
        <v>20</v>
      </c>
      <c r="K652" s="10"/>
      <c r="L652" s="5" t="s">
        <v>191</v>
      </c>
      <c r="M652" s="5"/>
      <c r="N652" s="5"/>
    </row>
    <row r="653" spans="1:14">
      <c r="A653" s="9"/>
      <c r="B653" s="5" t="s">
        <v>885</v>
      </c>
      <c r="C653" s="5"/>
      <c r="D653" s="9"/>
      <c r="E653" s="5"/>
      <c r="F653" s="7"/>
      <c r="G653" s="5" t="s">
        <v>234</v>
      </c>
      <c r="H653" s="8"/>
      <c r="I653" s="5"/>
      <c r="J653" s="5" t="s">
        <v>221</v>
      </c>
      <c r="K653" s="10"/>
      <c r="L653" s="5" t="s">
        <v>191</v>
      </c>
      <c r="M653" s="5"/>
      <c r="N653" s="5"/>
    </row>
    <row r="654" spans="1:14">
      <c r="A654" s="9"/>
      <c r="B654" s="5" t="s">
        <v>886</v>
      </c>
      <c r="C654" s="5"/>
      <c r="D654" s="9"/>
      <c r="E654" s="5"/>
      <c r="F654" s="7"/>
      <c r="G654" s="5" t="s">
        <v>220</v>
      </c>
      <c r="H654" s="8"/>
      <c r="I654" s="5"/>
      <c r="J654" s="5" t="s">
        <v>221</v>
      </c>
      <c r="K654" s="10"/>
      <c r="L654" s="5" t="s">
        <v>191</v>
      </c>
      <c r="M654" s="5"/>
      <c r="N654" s="5"/>
    </row>
    <row r="655" spans="1:14">
      <c r="A655" s="9"/>
      <c r="B655" s="5" t="s">
        <v>887</v>
      </c>
      <c r="C655" s="5"/>
      <c r="D655" s="9"/>
      <c r="E655" s="5"/>
      <c r="F655" s="7"/>
      <c r="G655" s="5" t="s">
        <v>232</v>
      </c>
      <c r="H655" s="8"/>
      <c r="I655" s="5"/>
      <c r="J655" s="5" t="s">
        <v>221</v>
      </c>
      <c r="K655" s="10"/>
      <c r="L655" s="5" t="s">
        <v>191</v>
      </c>
      <c r="M655" s="5"/>
      <c r="N655" s="5"/>
    </row>
    <row r="656" spans="1:14">
      <c r="A656" s="9"/>
      <c r="B656" s="5" t="s">
        <v>888</v>
      </c>
      <c r="C656" s="5"/>
      <c r="D656" s="9"/>
      <c r="E656" s="5"/>
      <c r="F656" s="7"/>
      <c r="G656" s="5" t="s">
        <v>226</v>
      </c>
      <c r="H656" s="8"/>
      <c r="I656" s="5"/>
      <c r="J656" s="5">
        <v>20</v>
      </c>
      <c r="K656" s="10"/>
      <c r="L656" s="5" t="s">
        <v>199</v>
      </c>
      <c r="M656" s="5"/>
      <c r="N656" s="5"/>
    </row>
    <row r="657" spans="1:14">
      <c r="A657" s="9"/>
      <c r="B657" s="5" t="s">
        <v>888</v>
      </c>
      <c r="C657" s="5"/>
      <c r="D657" s="9"/>
      <c r="E657" s="5"/>
      <c r="F657" s="7"/>
      <c r="G657" s="5" t="s">
        <v>226</v>
      </c>
      <c r="H657" s="8"/>
      <c r="I657" s="5"/>
      <c r="J657" s="5">
        <v>20</v>
      </c>
      <c r="K657" s="10"/>
      <c r="L657" s="5" t="s">
        <v>196</v>
      </c>
      <c r="M657" s="5"/>
      <c r="N657" s="5"/>
    </row>
    <row r="658" spans="1:14">
      <c r="A658" s="9"/>
      <c r="B658" s="5" t="s">
        <v>889</v>
      </c>
      <c r="C658" s="5"/>
      <c r="D658" s="9"/>
      <c r="E658" s="5"/>
      <c r="F658" s="7"/>
      <c r="G658" s="5" t="s">
        <v>220</v>
      </c>
      <c r="H658" s="8"/>
      <c r="I658" s="5"/>
      <c r="J658" s="5" t="s">
        <v>221</v>
      </c>
      <c r="K658" s="10"/>
      <c r="L658" s="5" t="s">
        <v>191</v>
      </c>
      <c r="M658" s="5"/>
      <c r="N658" s="5"/>
    </row>
    <row r="659" spans="1:14">
      <c r="A659" s="9"/>
      <c r="B659" s="5" t="s">
        <v>890</v>
      </c>
      <c r="C659" s="5"/>
      <c r="D659" s="9"/>
      <c r="E659" s="5"/>
      <c r="F659" s="7"/>
      <c r="G659" s="5" t="s">
        <v>224</v>
      </c>
      <c r="H659" s="8"/>
      <c r="I659" s="5"/>
      <c r="J659" s="5" t="s">
        <v>221</v>
      </c>
      <c r="K659" s="10"/>
      <c r="L659" s="5" t="s">
        <v>191</v>
      </c>
      <c r="M659" s="5"/>
      <c r="N659" s="5"/>
    </row>
    <row r="660" spans="1:14">
      <c r="A660" s="9"/>
      <c r="B660" s="5" t="s">
        <v>891</v>
      </c>
      <c r="C660" s="5"/>
      <c r="D660" s="9"/>
      <c r="E660" s="5"/>
      <c r="F660" s="7"/>
      <c r="G660" s="5" t="s">
        <v>224</v>
      </c>
      <c r="H660" s="8"/>
      <c r="I660" s="5"/>
      <c r="J660" s="5" t="s">
        <v>221</v>
      </c>
      <c r="K660" s="10"/>
      <c r="L660" s="5" t="s">
        <v>191</v>
      </c>
      <c r="M660" s="5"/>
      <c r="N660" s="5"/>
    </row>
    <row r="661" spans="1:14">
      <c r="A661" s="9"/>
      <c r="B661" s="5" t="s">
        <v>892</v>
      </c>
      <c r="C661" s="5"/>
      <c r="D661" s="9"/>
      <c r="E661" s="5"/>
      <c r="F661" s="7"/>
      <c r="G661" s="5" t="s">
        <v>226</v>
      </c>
      <c r="H661" s="8"/>
      <c r="I661" s="5"/>
      <c r="J661" s="5">
        <v>20</v>
      </c>
      <c r="K661" s="10"/>
      <c r="L661" s="5" t="s">
        <v>196</v>
      </c>
      <c r="M661" s="5"/>
      <c r="N661" s="5"/>
    </row>
    <row r="662" spans="1:14">
      <c r="A662" s="9"/>
      <c r="B662" s="5" t="s">
        <v>893</v>
      </c>
      <c r="C662" s="5"/>
      <c r="D662" s="9"/>
      <c r="E662" s="5"/>
      <c r="F662" s="7"/>
      <c r="G662" s="5" t="s">
        <v>311</v>
      </c>
      <c r="H662" s="8"/>
      <c r="I662" s="5"/>
      <c r="J662" s="5">
        <v>40</v>
      </c>
      <c r="K662" s="10"/>
      <c r="L662" s="5" t="s">
        <v>199</v>
      </c>
      <c r="M662" s="5"/>
      <c r="N662" s="5"/>
    </row>
    <row r="663" spans="1:14">
      <c r="A663" s="9"/>
      <c r="B663" s="5" t="s">
        <v>894</v>
      </c>
      <c r="C663" s="5"/>
      <c r="D663" s="9"/>
      <c r="E663" s="5"/>
      <c r="F663" s="7"/>
      <c r="G663" s="5" t="s">
        <v>220</v>
      </c>
      <c r="H663" s="8"/>
      <c r="I663" s="5"/>
      <c r="J663" s="5" t="s">
        <v>221</v>
      </c>
      <c r="K663" s="10"/>
      <c r="L663" s="5" t="s">
        <v>191</v>
      </c>
      <c r="M663" s="5"/>
      <c r="N663" s="5"/>
    </row>
    <row r="664" spans="1:14">
      <c r="A664" s="9"/>
      <c r="B664" s="5" t="s">
        <v>895</v>
      </c>
      <c r="C664" s="5"/>
      <c r="D664" s="9"/>
      <c r="E664" s="5"/>
      <c r="F664" s="7"/>
      <c r="G664" s="5" t="s">
        <v>220</v>
      </c>
      <c r="H664" s="8"/>
      <c r="I664" s="5"/>
      <c r="J664" s="5" t="s">
        <v>221</v>
      </c>
      <c r="K664" s="10"/>
      <c r="L664" s="5" t="s">
        <v>191</v>
      </c>
      <c r="M664" s="5"/>
      <c r="N664" s="5"/>
    </row>
    <row r="665" spans="1:14">
      <c r="A665" s="9"/>
      <c r="B665" s="5" t="s">
        <v>896</v>
      </c>
      <c r="C665" s="5"/>
      <c r="D665" s="9"/>
      <c r="E665" s="5"/>
      <c r="F665" s="7"/>
      <c r="G665" s="5" t="s">
        <v>234</v>
      </c>
      <c r="H665" s="8"/>
      <c r="I665" s="5"/>
      <c r="J665" s="5" t="s">
        <v>221</v>
      </c>
      <c r="K665" s="10"/>
      <c r="L665" s="5" t="s">
        <v>191</v>
      </c>
      <c r="M665" s="5"/>
      <c r="N665" s="5"/>
    </row>
    <row r="666" spans="1:14">
      <c r="A666" s="9"/>
      <c r="B666" s="5" t="s">
        <v>897</v>
      </c>
      <c r="C666" s="5"/>
      <c r="D666" s="9"/>
      <c r="E666" s="5"/>
      <c r="F666" s="7"/>
      <c r="G666" s="5" t="s">
        <v>224</v>
      </c>
      <c r="H666" s="8"/>
      <c r="I666" s="5"/>
      <c r="J666" s="5">
        <v>20</v>
      </c>
      <c r="K666" s="10"/>
      <c r="L666" s="5" t="s">
        <v>191</v>
      </c>
      <c r="M666" s="5"/>
      <c r="N666" s="5"/>
    </row>
    <row r="667" spans="1:14">
      <c r="A667" s="9"/>
      <c r="B667" s="5" t="s">
        <v>898</v>
      </c>
      <c r="C667" s="5"/>
      <c r="D667" s="9"/>
      <c r="E667" s="5"/>
      <c r="F667" s="7"/>
      <c r="G667" s="5" t="s">
        <v>265</v>
      </c>
      <c r="H667" s="8"/>
      <c r="I667" s="5"/>
      <c r="J667" s="5" t="s">
        <v>221</v>
      </c>
      <c r="K667" s="10"/>
      <c r="L667" s="5" t="s">
        <v>196</v>
      </c>
      <c r="M667" s="5"/>
      <c r="N667" s="5"/>
    </row>
    <row r="668" spans="1:14">
      <c r="A668" s="9"/>
      <c r="B668" s="5" t="s">
        <v>899</v>
      </c>
      <c r="C668" s="5"/>
      <c r="D668" s="9"/>
      <c r="E668" s="5"/>
      <c r="F668" s="7"/>
      <c r="G668" s="5" t="s">
        <v>220</v>
      </c>
      <c r="H668" s="8"/>
      <c r="I668" s="5"/>
      <c r="J668" s="5" t="s">
        <v>221</v>
      </c>
      <c r="K668" s="10"/>
      <c r="L668" s="5" t="s">
        <v>191</v>
      </c>
      <c r="M668" s="5"/>
      <c r="N668" s="5"/>
    </row>
    <row r="669" spans="1:14">
      <c r="A669" s="9"/>
      <c r="B669" s="5" t="s">
        <v>900</v>
      </c>
      <c r="C669" s="5"/>
      <c r="D669" s="9"/>
      <c r="E669" s="5"/>
      <c r="F669" s="7"/>
      <c r="G669" s="5" t="s">
        <v>226</v>
      </c>
      <c r="H669" s="8"/>
      <c r="I669" s="5"/>
      <c r="J669" s="5">
        <v>20</v>
      </c>
      <c r="K669" s="10"/>
      <c r="L669" s="5" t="s">
        <v>196</v>
      </c>
      <c r="M669" s="5"/>
      <c r="N669" s="5"/>
    </row>
    <row r="670" spans="1:14">
      <c r="A670" s="9"/>
      <c r="B670" s="5" t="s">
        <v>901</v>
      </c>
      <c r="C670" s="5"/>
      <c r="D670" s="9"/>
      <c r="E670" s="5"/>
      <c r="F670" s="7"/>
      <c r="G670" s="5" t="s">
        <v>226</v>
      </c>
      <c r="H670" s="8"/>
      <c r="I670" s="5"/>
      <c r="J670" s="5">
        <v>20</v>
      </c>
      <c r="K670" s="10"/>
      <c r="L670" s="5" t="s">
        <v>196</v>
      </c>
      <c r="M670" s="5"/>
      <c r="N670" s="5"/>
    </row>
    <row r="671" spans="1:14">
      <c r="A671" s="9"/>
      <c r="B671" s="5" t="s">
        <v>902</v>
      </c>
      <c r="C671" s="5"/>
      <c r="D671" s="9"/>
      <c r="E671" s="5"/>
      <c r="F671" s="7"/>
      <c r="G671" s="5" t="s">
        <v>224</v>
      </c>
      <c r="H671" s="8"/>
      <c r="I671" s="5"/>
      <c r="J671" s="5">
        <v>20</v>
      </c>
      <c r="K671" s="10"/>
      <c r="L671" s="5" t="s">
        <v>191</v>
      </c>
      <c r="M671" s="5"/>
      <c r="N671" s="5"/>
    </row>
    <row r="672" spans="1:14">
      <c r="A672" s="9"/>
      <c r="B672" s="5" t="s">
        <v>903</v>
      </c>
      <c r="C672" s="5"/>
      <c r="D672" s="9"/>
      <c r="E672" s="5"/>
      <c r="F672" s="7"/>
      <c r="G672" s="5" t="s">
        <v>224</v>
      </c>
      <c r="H672" s="8"/>
      <c r="I672" s="5"/>
      <c r="J672" s="5" t="s">
        <v>221</v>
      </c>
      <c r="K672" s="10"/>
      <c r="L672" s="5" t="s">
        <v>191</v>
      </c>
      <c r="M672" s="5"/>
      <c r="N672" s="5"/>
    </row>
    <row r="673" spans="1:14">
      <c r="A673" s="9"/>
      <c r="B673" s="5" t="s">
        <v>904</v>
      </c>
      <c r="C673" s="5"/>
      <c r="D673" s="9"/>
      <c r="E673" s="5"/>
      <c r="F673" s="7"/>
      <c r="G673" s="5" t="s">
        <v>220</v>
      </c>
      <c r="H673" s="8"/>
      <c r="I673" s="5"/>
      <c r="J673" s="5" t="s">
        <v>221</v>
      </c>
      <c r="K673" s="10"/>
      <c r="L673" s="5" t="s">
        <v>191</v>
      </c>
      <c r="M673" s="5"/>
      <c r="N673" s="5"/>
    </row>
    <row r="674" spans="1:14">
      <c r="A674" s="9"/>
      <c r="B674" s="5" t="s">
        <v>905</v>
      </c>
      <c r="C674" s="5"/>
      <c r="D674" s="9"/>
      <c r="E674" s="5"/>
      <c r="F674" s="7"/>
      <c r="G674" s="5" t="s">
        <v>276</v>
      </c>
      <c r="H674" s="8"/>
      <c r="I674" s="5"/>
      <c r="J674" s="5" t="s">
        <v>221</v>
      </c>
      <c r="K674" s="10"/>
      <c r="L674" s="5" t="s">
        <v>191</v>
      </c>
      <c r="M674" s="5"/>
      <c r="N674" s="5"/>
    </row>
    <row r="675" spans="1:14">
      <c r="A675" s="9"/>
      <c r="B675" s="5" t="s">
        <v>906</v>
      </c>
      <c r="C675" s="5"/>
      <c r="D675" s="9"/>
      <c r="E675" s="5"/>
      <c r="F675" s="7"/>
      <c r="G675" s="5" t="s">
        <v>226</v>
      </c>
      <c r="H675" s="8"/>
      <c r="I675" s="5"/>
      <c r="J675" s="5">
        <v>20</v>
      </c>
      <c r="K675" s="10"/>
      <c r="L675" s="5" t="s">
        <v>196</v>
      </c>
      <c r="M675" s="5"/>
      <c r="N675" s="5"/>
    </row>
    <row r="676" spans="1:14">
      <c r="A676" s="9"/>
      <c r="B676" s="5" t="s">
        <v>907</v>
      </c>
      <c r="C676" s="5"/>
      <c r="D676" s="9"/>
      <c r="E676" s="5"/>
      <c r="F676" s="7"/>
      <c r="G676" s="5" t="s">
        <v>232</v>
      </c>
      <c r="H676" s="8"/>
      <c r="I676" s="5"/>
      <c r="J676" s="5" t="s">
        <v>221</v>
      </c>
      <c r="K676" s="10"/>
      <c r="L676" s="5" t="s">
        <v>191</v>
      </c>
      <c r="M676" s="5"/>
      <c r="N676" s="5"/>
    </row>
    <row r="677" spans="1:14">
      <c r="A677" s="9"/>
      <c r="B677" s="5" t="s">
        <v>908</v>
      </c>
      <c r="C677" s="5"/>
      <c r="D677" s="9"/>
      <c r="E677" s="5"/>
      <c r="F677" s="7"/>
      <c r="G677" s="5" t="s">
        <v>224</v>
      </c>
      <c r="H677" s="8"/>
      <c r="I677" s="5"/>
      <c r="J677" s="5" t="s">
        <v>221</v>
      </c>
      <c r="K677" s="10"/>
      <c r="L677" s="5" t="s">
        <v>191</v>
      </c>
      <c r="M677" s="5"/>
      <c r="N677" s="5"/>
    </row>
    <row r="678" spans="1:14">
      <c r="A678" s="9"/>
      <c r="B678" s="5" t="s">
        <v>909</v>
      </c>
      <c r="C678" s="5"/>
      <c r="D678" s="9"/>
      <c r="E678" s="5"/>
      <c r="F678" s="7"/>
      <c r="G678" s="5" t="s">
        <v>220</v>
      </c>
      <c r="H678" s="8"/>
      <c r="I678" s="5"/>
      <c r="J678" s="5" t="s">
        <v>221</v>
      </c>
      <c r="K678" s="10"/>
      <c r="L678" s="5" t="s">
        <v>191</v>
      </c>
      <c r="M678" s="5"/>
      <c r="N678" s="5"/>
    </row>
    <row r="679" spans="1:14">
      <c r="A679" s="9"/>
      <c r="B679" s="5" t="s">
        <v>910</v>
      </c>
      <c r="C679" s="5"/>
      <c r="D679" s="9"/>
      <c r="E679" s="5"/>
      <c r="F679" s="7"/>
      <c r="G679" s="5" t="s">
        <v>224</v>
      </c>
      <c r="H679" s="8"/>
      <c r="I679" s="5"/>
      <c r="J679" s="5" t="s">
        <v>221</v>
      </c>
      <c r="K679" s="10"/>
      <c r="L679" s="5" t="s">
        <v>196</v>
      </c>
      <c r="M679" s="5"/>
      <c r="N679" s="5"/>
    </row>
    <row r="680" spans="1:14">
      <c r="A680" s="9"/>
      <c r="B680" s="5" t="s">
        <v>911</v>
      </c>
      <c r="C680" s="5"/>
      <c r="D680" s="9"/>
      <c r="E680" s="5"/>
      <c r="F680" s="7"/>
      <c r="G680" s="5" t="s">
        <v>258</v>
      </c>
      <c r="H680" s="8"/>
      <c r="I680" s="5"/>
      <c r="J680" s="5" t="s">
        <v>221</v>
      </c>
      <c r="K680" s="10"/>
      <c r="L680" s="5" t="s">
        <v>196</v>
      </c>
      <c r="M680" s="5"/>
      <c r="N680" s="5"/>
    </row>
    <row r="681" spans="1:14">
      <c r="A681" s="9"/>
      <c r="B681" s="5" t="s">
        <v>912</v>
      </c>
      <c r="C681" s="5"/>
      <c r="D681" s="9"/>
      <c r="E681" s="5"/>
      <c r="F681" s="7"/>
      <c r="G681" s="5" t="s">
        <v>220</v>
      </c>
      <c r="H681" s="8"/>
      <c r="I681" s="5"/>
      <c r="J681" s="5" t="s">
        <v>221</v>
      </c>
      <c r="K681" s="10"/>
      <c r="L681" s="5" t="s">
        <v>191</v>
      </c>
      <c r="M681" s="5"/>
      <c r="N681" s="5"/>
    </row>
    <row r="682" spans="1:14">
      <c r="A682" s="9"/>
      <c r="B682" s="5" t="s">
        <v>913</v>
      </c>
      <c r="C682" s="5"/>
      <c r="D682" s="9"/>
      <c r="E682" s="5"/>
      <c r="F682" s="7"/>
      <c r="G682" s="5" t="s">
        <v>224</v>
      </c>
      <c r="H682" s="8"/>
      <c r="I682" s="5"/>
      <c r="J682" s="5" t="s">
        <v>221</v>
      </c>
      <c r="K682" s="10"/>
      <c r="L682" s="5" t="s">
        <v>191</v>
      </c>
      <c r="M682" s="5"/>
      <c r="N682" s="5"/>
    </row>
    <row r="683" spans="1:14">
      <c r="A683" s="9"/>
      <c r="B683" s="5" t="s">
        <v>914</v>
      </c>
      <c r="C683" s="5"/>
      <c r="D683" s="9"/>
      <c r="E683" s="5"/>
      <c r="F683" s="7"/>
      <c r="G683" s="5" t="s">
        <v>224</v>
      </c>
      <c r="H683" s="8"/>
      <c r="I683" s="5"/>
      <c r="J683" s="5" t="s">
        <v>221</v>
      </c>
      <c r="K683" s="10"/>
      <c r="L683" s="5" t="s">
        <v>191</v>
      </c>
      <c r="M683" s="5"/>
      <c r="N683" s="5"/>
    </row>
    <row r="684" spans="1:14">
      <c r="A684" s="9"/>
      <c r="B684" s="5" t="s">
        <v>915</v>
      </c>
      <c r="C684" s="5"/>
      <c r="D684" s="9"/>
      <c r="E684" s="5"/>
      <c r="F684" s="7"/>
      <c r="G684" s="5" t="s">
        <v>224</v>
      </c>
      <c r="H684" s="8"/>
      <c r="I684" s="5"/>
      <c r="J684" s="5" t="s">
        <v>221</v>
      </c>
      <c r="K684" s="10"/>
      <c r="L684" s="5" t="s">
        <v>191</v>
      </c>
      <c r="M684" s="5"/>
      <c r="N684" s="5"/>
    </row>
    <row r="685" spans="1:14">
      <c r="A685" s="9"/>
      <c r="B685" s="5" t="s">
        <v>916</v>
      </c>
      <c r="C685" s="5"/>
      <c r="D685" s="9"/>
      <c r="E685" s="5"/>
      <c r="F685" s="7"/>
      <c r="G685" s="5" t="s">
        <v>220</v>
      </c>
      <c r="H685" s="8"/>
      <c r="I685" s="5"/>
      <c r="J685" s="5" t="s">
        <v>221</v>
      </c>
      <c r="K685" s="10"/>
      <c r="L685" s="5" t="s">
        <v>191</v>
      </c>
      <c r="M685" s="5"/>
      <c r="N685" s="5"/>
    </row>
    <row r="686" spans="1:14">
      <c r="A686" s="9"/>
      <c r="B686" s="5" t="s">
        <v>917</v>
      </c>
      <c r="C686" s="5"/>
      <c r="D686" s="9"/>
      <c r="E686" s="5"/>
      <c r="F686" s="7"/>
      <c r="G686" s="5" t="s">
        <v>220</v>
      </c>
      <c r="H686" s="8"/>
      <c r="I686" s="5"/>
      <c r="J686" s="5" t="s">
        <v>221</v>
      </c>
      <c r="K686" s="10"/>
      <c r="L686" s="5" t="s">
        <v>191</v>
      </c>
      <c r="M686" s="5"/>
      <c r="N686" s="5"/>
    </row>
    <row r="687" spans="1:14">
      <c r="A687" s="9"/>
      <c r="B687" s="5" t="s">
        <v>918</v>
      </c>
      <c r="C687" s="5"/>
      <c r="D687" s="9"/>
      <c r="E687" s="5"/>
      <c r="F687" s="7"/>
      <c r="G687" s="5" t="s">
        <v>224</v>
      </c>
      <c r="H687" s="8"/>
      <c r="I687" s="5"/>
      <c r="J687" s="5" t="s">
        <v>221</v>
      </c>
      <c r="K687" s="10"/>
      <c r="L687" s="5" t="s">
        <v>191</v>
      </c>
      <c r="M687" s="5"/>
      <c r="N687" s="5"/>
    </row>
    <row r="688" spans="1:14">
      <c r="A688" s="9"/>
      <c r="B688" s="5" t="s">
        <v>919</v>
      </c>
      <c r="C688" s="5"/>
      <c r="D688" s="9"/>
      <c r="E688" s="5"/>
      <c r="F688" s="7"/>
      <c r="G688" s="5" t="s">
        <v>224</v>
      </c>
      <c r="H688" s="8"/>
      <c r="I688" s="5"/>
      <c r="J688" s="5" t="s">
        <v>221</v>
      </c>
      <c r="K688" s="10"/>
      <c r="L688" s="5" t="s">
        <v>191</v>
      </c>
      <c r="M688" s="5"/>
      <c r="N688" s="5"/>
    </row>
    <row r="689" spans="1:14">
      <c r="A689" s="9"/>
      <c r="B689" s="5" t="s">
        <v>920</v>
      </c>
      <c r="C689" s="5"/>
      <c r="D689" s="9"/>
      <c r="E689" s="5"/>
      <c r="F689" s="7"/>
      <c r="G689" s="5" t="s">
        <v>311</v>
      </c>
      <c r="H689" s="8"/>
      <c r="I689" s="5"/>
      <c r="J689" s="5" t="s">
        <v>221</v>
      </c>
      <c r="K689" s="10"/>
      <c r="L689" s="5" t="s">
        <v>228</v>
      </c>
      <c r="M689" s="5"/>
      <c r="N689" s="5"/>
    </row>
    <row r="690" spans="1:14">
      <c r="A690" s="9"/>
      <c r="B690" s="5" t="s">
        <v>921</v>
      </c>
      <c r="C690" s="5"/>
      <c r="D690" s="9"/>
      <c r="E690" s="5"/>
      <c r="F690" s="7"/>
      <c r="G690" s="5" t="s">
        <v>220</v>
      </c>
      <c r="H690" s="8"/>
      <c r="I690" s="5"/>
      <c r="J690" s="5" t="s">
        <v>221</v>
      </c>
      <c r="K690" s="10"/>
      <c r="L690" s="5" t="s">
        <v>191</v>
      </c>
      <c r="M690" s="5"/>
      <c r="N690" s="5"/>
    </row>
    <row r="691" spans="1:14">
      <c r="A691" s="9"/>
      <c r="B691" s="5" t="s">
        <v>922</v>
      </c>
      <c r="C691" s="5"/>
      <c r="D691" s="9"/>
      <c r="E691" s="5"/>
      <c r="F691" s="7"/>
      <c r="G691" s="5" t="s">
        <v>224</v>
      </c>
      <c r="H691" s="8"/>
      <c r="I691" s="5"/>
      <c r="J691" s="5" t="s">
        <v>221</v>
      </c>
      <c r="K691" s="10"/>
      <c r="L691" s="5" t="s">
        <v>191</v>
      </c>
      <c r="M691" s="5"/>
      <c r="N691" s="5"/>
    </row>
    <row r="692" spans="1:14">
      <c r="A692" s="9"/>
      <c r="B692" s="5" t="s">
        <v>923</v>
      </c>
      <c r="C692" s="5"/>
      <c r="D692" s="9"/>
      <c r="E692" s="5"/>
      <c r="F692" s="7"/>
      <c r="G692" s="5" t="s">
        <v>220</v>
      </c>
      <c r="H692" s="8"/>
      <c r="I692" s="5"/>
      <c r="J692" s="5" t="s">
        <v>221</v>
      </c>
      <c r="K692" s="10"/>
      <c r="L692" s="5" t="s">
        <v>191</v>
      </c>
      <c r="M692" s="5"/>
      <c r="N692" s="5"/>
    </row>
    <row r="693" spans="1:14">
      <c r="A693" s="9"/>
      <c r="B693" s="5" t="s">
        <v>924</v>
      </c>
      <c r="C693" s="5"/>
      <c r="D693" s="9"/>
      <c r="E693" s="5"/>
      <c r="F693" s="7"/>
      <c r="G693" s="5" t="s">
        <v>246</v>
      </c>
      <c r="H693" s="8"/>
      <c r="I693" s="5"/>
      <c r="J693" s="5" t="s">
        <v>221</v>
      </c>
      <c r="K693" s="10"/>
      <c r="L693" s="5" t="s">
        <v>191</v>
      </c>
      <c r="M693" s="5"/>
      <c r="N693" s="5"/>
    </row>
    <row r="694" spans="1:14">
      <c r="A694" s="9"/>
      <c r="B694" s="5" t="s">
        <v>925</v>
      </c>
      <c r="C694" s="5"/>
      <c r="D694" s="9"/>
      <c r="E694" s="5"/>
      <c r="F694" s="7"/>
      <c r="G694" s="5" t="s">
        <v>220</v>
      </c>
      <c r="H694" s="8"/>
      <c r="I694" s="5"/>
      <c r="J694" s="5" t="s">
        <v>221</v>
      </c>
      <c r="K694" s="10"/>
      <c r="L694" s="5" t="s">
        <v>191</v>
      </c>
      <c r="M694" s="5"/>
      <c r="N694" s="5"/>
    </row>
    <row r="695" spans="1:14">
      <c r="A695" s="9"/>
      <c r="B695" s="5" t="s">
        <v>926</v>
      </c>
      <c r="C695" s="5"/>
      <c r="D695" s="9"/>
      <c r="E695" s="5"/>
      <c r="F695" s="7"/>
      <c r="G695" s="5" t="s">
        <v>224</v>
      </c>
      <c r="H695" s="8"/>
      <c r="I695" s="5"/>
      <c r="J695" s="5" t="s">
        <v>221</v>
      </c>
      <c r="K695" s="10"/>
      <c r="L695" s="5" t="s">
        <v>191</v>
      </c>
      <c r="M695" s="5"/>
      <c r="N695" s="5"/>
    </row>
    <row r="696" spans="1:14">
      <c r="A696" s="9"/>
      <c r="B696" s="5" t="s">
        <v>927</v>
      </c>
      <c r="C696" s="5"/>
      <c r="D696" s="9"/>
      <c r="E696" s="5"/>
      <c r="F696" s="7"/>
      <c r="G696" s="5" t="s">
        <v>265</v>
      </c>
      <c r="H696" s="8"/>
      <c r="I696" s="5"/>
      <c r="J696" s="5" t="s">
        <v>221</v>
      </c>
      <c r="K696" s="10"/>
      <c r="L696" s="5" t="s">
        <v>196</v>
      </c>
      <c r="M696" s="5"/>
      <c r="N696" s="5"/>
    </row>
    <row r="697" spans="1:14">
      <c r="A697" s="9"/>
      <c r="B697" s="5" t="s">
        <v>928</v>
      </c>
      <c r="C697" s="5"/>
      <c r="D697" s="9"/>
      <c r="E697" s="5"/>
      <c r="F697" s="7"/>
      <c r="G697" s="5" t="s">
        <v>220</v>
      </c>
      <c r="H697" s="8"/>
      <c r="I697" s="5"/>
      <c r="J697" s="5" t="s">
        <v>221</v>
      </c>
      <c r="K697" s="5"/>
      <c r="L697" s="5" t="s">
        <v>191</v>
      </c>
      <c r="M697" s="5"/>
      <c r="N697" s="5"/>
    </row>
    <row r="698" spans="1:14">
      <c r="A698" s="9"/>
      <c r="B698" s="5" t="s">
        <v>929</v>
      </c>
      <c r="C698" s="5"/>
      <c r="D698" s="9"/>
      <c r="E698" s="5"/>
      <c r="F698" s="7"/>
      <c r="G698" s="5" t="s">
        <v>220</v>
      </c>
      <c r="H698" s="8"/>
      <c r="I698" s="5"/>
      <c r="J698" s="5" t="s">
        <v>221</v>
      </c>
      <c r="K698" s="10"/>
      <c r="L698" s="5" t="s">
        <v>191</v>
      </c>
      <c r="M698" s="5"/>
      <c r="N698" s="5"/>
    </row>
    <row r="699" spans="1:14">
      <c r="A699" s="9"/>
      <c r="B699" s="5" t="s">
        <v>930</v>
      </c>
      <c r="C699" s="5"/>
      <c r="D699" s="9"/>
      <c r="E699" s="5"/>
      <c r="F699" s="7"/>
      <c r="G699" s="5" t="s">
        <v>258</v>
      </c>
      <c r="H699" s="8"/>
      <c r="I699" s="5"/>
      <c r="J699" s="5" t="s">
        <v>221</v>
      </c>
      <c r="K699" s="10"/>
      <c r="L699" s="5" t="s">
        <v>196</v>
      </c>
      <c r="M699" s="5"/>
      <c r="N699" s="5"/>
    </row>
    <row r="700" spans="1:14">
      <c r="A700" s="9"/>
      <c r="B700" s="5" t="s">
        <v>931</v>
      </c>
      <c r="C700" s="5"/>
      <c r="D700" s="9"/>
      <c r="E700" s="5"/>
      <c r="F700" s="7"/>
      <c r="G700" s="5" t="s">
        <v>220</v>
      </c>
      <c r="H700" s="8"/>
      <c r="I700" s="5"/>
      <c r="J700" s="5" t="s">
        <v>221</v>
      </c>
      <c r="K700" s="10"/>
      <c r="L700" s="5" t="s">
        <v>191</v>
      </c>
      <c r="M700" s="5"/>
      <c r="N700" s="5"/>
    </row>
    <row r="701" spans="1:14">
      <c r="A701" s="9"/>
      <c r="B701" s="5" t="s">
        <v>932</v>
      </c>
      <c r="C701" s="5"/>
      <c r="D701" s="9"/>
      <c r="E701" s="5"/>
      <c r="F701" s="7"/>
      <c r="G701" s="5" t="s">
        <v>232</v>
      </c>
      <c r="H701" s="8"/>
      <c r="I701" s="5"/>
      <c r="J701" s="5" t="s">
        <v>221</v>
      </c>
      <c r="K701" s="10"/>
      <c r="L701" s="5" t="s">
        <v>191</v>
      </c>
      <c r="M701" s="5"/>
      <c r="N701" s="5"/>
    </row>
    <row r="702" spans="1:14">
      <c r="A702" s="9"/>
      <c r="B702" s="5" t="s">
        <v>933</v>
      </c>
      <c r="C702" s="5"/>
      <c r="D702" s="9"/>
      <c r="E702" s="5"/>
      <c r="F702" s="7"/>
      <c r="G702" s="5" t="s">
        <v>220</v>
      </c>
      <c r="H702" s="8"/>
      <c r="I702" s="5"/>
      <c r="J702" s="5" t="s">
        <v>221</v>
      </c>
      <c r="K702" s="10"/>
      <c r="L702" s="5" t="s">
        <v>191</v>
      </c>
      <c r="M702" s="5"/>
      <c r="N702" s="5"/>
    </row>
    <row r="703" spans="1:14">
      <c r="A703" s="9"/>
      <c r="B703" s="5" t="s">
        <v>934</v>
      </c>
      <c r="C703" s="5"/>
      <c r="D703" s="9"/>
      <c r="E703" s="5"/>
      <c r="F703" s="7"/>
      <c r="G703" s="5" t="s">
        <v>224</v>
      </c>
      <c r="H703" s="8"/>
      <c r="I703" s="5"/>
      <c r="J703" s="5" t="s">
        <v>221</v>
      </c>
      <c r="K703" s="10"/>
      <c r="L703" s="5" t="s">
        <v>191</v>
      </c>
      <c r="M703" s="5"/>
      <c r="N703" s="5"/>
    </row>
    <row r="704" spans="1:14">
      <c r="A704" s="9"/>
      <c r="B704" s="5" t="s">
        <v>935</v>
      </c>
      <c r="C704" s="5"/>
      <c r="D704" s="9"/>
      <c r="E704" s="5"/>
      <c r="F704" s="7"/>
      <c r="G704" s="5" t="s">
        <v>220</v>
      </c>
      <c r="H704" s="8"/>
      <c r="I704" s="5"/>
      <c r="J704" s="5" t="s">
        <v>221</v>
      </c>
      <c r="K704" s="10"/>
      <c r="L704" s="5" t="s">
        <v>191</v>
      </c>
      <c r="M704" s="5"/>
      <c r="N704" s="5"/>
    </row>
    <row r="705" spans="1:14">
      <c r="A705" s="9"/>
      <c r="B705" s="5" t="s">
        <v>936</v>
      </c>
      <c r="C705" s="5"/>
      <c r="D705" s="9"/>
      <c r="E705" s="5"/>
      <c r="F705" s="7"/>
      <c r="G705" s="5" t="s">
        <v>224</v>
      </c>
      <c r="H705" s="8"/>
      <c r="I705" s="5"/>
      <c r="J705" s="5" t="s">
        <v>221</v>
      </c>
      <c r="K705" s="10"/>
      <c r="L705" s="5" t="s">
        <v>191</v>
      </c>
      <c r="M705" s="5"/>
      <c r="N705" s="5"/>
    </row>
    <row r="706" spans="1:14">
      <c r="A706" s="9"/>
      <c r="B706" s="5" t="s">
        <v>937</v>
      </c>
      <c r="C706" s="5"/>
      <c r="D706" s="9"/>
      <c r="E706" s="5"/>
      <c r="F706" s="7"/>
      <c r="G706" s="5" t="s">
        <v>232</v>
      </c>
      <c r="H706" s="8"/>
      <c r="I706" s="5"/>
      <c r="J706" s="5" t="s">
        <v>221</v>
      </c>
      <c r="K706" s="10"/>
      <c r="L706" s="5" t="s">
        <v>191</v>
      </c>
      <c r="M706" s="5"/>
      <c r="N706" s="5"/>
    </row>
    <row r="707" spans="1:14">
      <c r="A707" s="9"/>
      <c r="B707" s="5" t="s">
        <v>938</v>
      </c>
      <c r="C707" s="5"/>
      <c r="D707" s="9"/>
      <c r="E707" s="5"/>
      <c r="F707" s="7"/>
      <c r="G707" s="5" t="s">
        <v>220</v>
      </c>
      <c r="H707" s="8"/>
      <c r="I707" s="5"/>
      <c r="J707" s="5" t="s">
        <v>221</v>
      </c>
      <c r="K707" s="10"/>
      <c r="L707" s="5" t="s">
        <v>191</v>
      </c>
      <c r="M707" s="5"/>
      <c r="N707" s="5"/>
    </row>
    <row r="708" spans="1:14">
      <c r="A708" s="9"/>
      <c r="B708" s="5" t="s">
        <v>939</v>
      </c>
      <c r="C708" s="5"/>
      <c r="D708" s="9"/>
      <c r="E708" s="5"/>
      <c r="F708" s="7"/>
      <c r="G708" s="5" t="s">
        <v>226</v>
      </c>
      <c r="H708" s="8"/>
      <c r="I708" s="5"/>
      <c r="J708" s="5">
        <v>40</v>
      </c>
      <c r="K708" s="10"/>
      <c r="L708" s="5" t="s">
        <v>262</v>
      </c>
      <c r="M708" s="5"/>
      <c r="N708" s="5"/>
    </row>
    <row r="709" spans="1:14">
      <c r="A709" s="9"/>
      <c r="B709" s="5" t="s">
        <v>940</v>
      </c>
      <c r="C709" s="5"/>
      <c r="D709" s="9"/>
      <c r="E709" s="5"/>
      <c r="F709" s="7"/>
      <c r="G709" s="5" t="s">
        <v>224</v>
      </c>
      <c r="H709" s="8"/>
      <c r="I709" s="5"/>
      <c r="J709" s="5" t="s">
        <v>221</v>
      </c>
      <c r="K709" s="10"/>
      <c r="L709" s="5" t="s">
        <v>191</v>
      </c>
      <c r="M709" s="5"/>
      <c r="N709" s="5"/>
    </row>
    <row r="710" spans="1:14">
      <c r="A710" s="9"/>
      <c r="B710" s="5" t="s">
        <v>941</v>
      </c>
      <c r="C710" s="5"/>
      <c r="D710" s="9"/>
      <c r="E710" s="5"/>
      <c r="F710" s="7"/>
      <c r="G710" s="5" t="s">
        <v>220</v>
      </c>
      <c r="H710" s="8"/>
      <c r="I710" s="5"/>
      <c r="J710" s="5" t="s">
        <v>221</v>
      </c>
      <c r="K710" s="10"/>
      <c r="L710" s="5" t="s">
        <v>191</v>
      </c>
      <c r="M710" s="5"/>
      <c r="N710" s="5"/>
    </row>
    <row r="711" spans="1:14">
      <c r="A711" s="9"/>
      <c r="B711" s="5" t="s">
        <v>942</v>
      </c>
      <c r="C711" s="5"/>
      <c r="D711" s="9"/>
      <c r="E711" s="5"/>
      <c r="F711" s="7"/>
      <c r="G711" s="5" t="s">
        <v>224</v>
      </c>
      <c r="H711" s="8"/>
      <c r="I711" s="5"/>
      <c r="J711" s="5" t="s">
        <v>221</v>
      </c>
      <c r="K711" s="10"/>
      <c r="L711" s="5" t="s">
        <v>191</v>
      </c>
      <c r="M711" s="5"/>
      <c r="N711" s="5"/>
    </row>
    <row r="712" spans="1:14">
      <c r="A712" s="9"/>
      <c r="B712" s="5" t="s">
        <v>943</v>
      </c>
      <c r="C712" s="5"/>
      <c r="D712" s="9"/>
      <c r="E712" s="5"/>
      <c r="F712" s="7"/>
      <c r="G712" s="5" t="s">
        <v>232</v>
      </c>
      <c r="H712" s="8"/>
      <c r="I712" s="5"/>
      <c r="J712" s="5" t="s">
        <v>221</v>
      </c>
      <c r="K712" s="10"/>
      <c r="L712" s="5" t="s">
        <v>191</v>
      </c>
      <c r="M712" s="5"/>
      <c r="N712" s="5"/>
    </row>
    <row r="713" spans="1:14">
      <c r="A713" s="9"/>
      <c r="B713" s="5" t="s">
        <v>944</v>
      </c>
      <c r="C713" s="5"/>
      <c r="D713" s="9"/>
      <c r="E713" s="5"/>
      <c r="F713" s="7"/>
      <c r="G713" s="5" t="s">
        <v>224</v>
      </c>
      <c r="H713" s="8"/>
      <c r="I713" s="5"/>
      <c r="J713" s="5" t="s">
        <v>221</v>
      </c>
      <c r="K713" s="10"/>
      <c r="L713" s="5" t="s">
        <v>191</v>
      </c>
      <c r="M713" s="5"/>
      <c r="N713" s="5"/>
    </row>
    <row r="714" spans="1:14">
      <c r="A714" s="9"/>
      <c r="B714" s="5" t="s">
        <v>945</v>
      </c>
      <c r="C714" s="5"/>
      <c r="D714" s="9"/>
      <c r="E714" s="5"/>
      <c r="F714" s="7"/>
      <c r="G714" s="5" t="s">
        <v>224</v>
      </c>
      <c r="H714" s="8"/>
      <c r="I714" s="5"/>
      <c r="J714" s="5">
        <v>40</v>
      </c>
      <c r="K714" s="10"/>
      <c r="L714" s="5" t="s">
        <v>196</v>
      </c>
      <c r="M714" s="5"/>
      <c r="N714" s="5"/>
    </row>
    <row r="715" spans="1:14">
      <c r="A715" s="9"/>
      <c r="B715" s="5" t="s">
        <v>946</v>
      </c>
      <c r="C715" s="5"/>
      <c r="D715" s="9"/>
      <c r="E715" s="5"/>
      <c r="F715" s="7"/>
      <c r="G715" s="5" t="s">
        <v>220</v>
      </c>
      <c r="H715" s="8"/>
      <c r="I715" s="5"/>
      <c r="J715" s="5" t="s">
        <v>221</v>
      </c>
      <c r="K715" s="10"/>
      <c r="L715" s="5" t="s">
        <v>191</v>
      </c>
      <c r="M715" s="5"/>
      <c r="N715" s="5"/>
    </row>
    <row r="716" spans="1:14">
      <c r="A716" s="9"/>
      <c r="B716" s="5" t="s">
        <v>947</v>
      </c>
      <c r="C716" s="5"/>
      <c r="D716" s="9"/>
      <c r="E716" s="5"/>
      <c r="F716" s="7"/>
      <c r="G716" s="5" t="s">
        <v>224</v>
      </c>
      <c r="H716" s="8"/>
      <c r="I716" s="5"/>
      <c r="J716" s="5" t="s">
        <v>221</v>
      </c>
      <c r="K716" s="10"/>
      <c r="L716" s="5" t="s">
        <v>191</v>
      </c>
      <c r="M716" s="5"/>
      <c r="N716" s="5"/>
    </row>
    <row r="717" spans="1:14">
      <c r="A717" s="9"/>
      <c r="B717" s="5" t="s">
        <v>948</v>
      </c>
      <c r="C717" s="5"/>
      <c r="D717" s="9"/>
      <c r="E717" s="5"/>
      <c r="F717" s="7"/>
      <c r="G717" s="5" t="s">
        <v>224</v>
      </c>
      <c r="H717" s="8"/>
      <c r="I717" s="5"/>
      <c r="J717" s="5">
        <v>20</v>
      </c>
      <c r="K717" s="10"/>
      <c r="L717" s="5" t="s">
        <v>191</v>
      </c>
      <c r="M717" s="5"/>
      <c r="N717" s="5"/>
    </row>
    <row r="718" spans="1:14">
      <c r="A718" s="9"/>
      <c r="B718" s="5" t="s">
        <v>949</v>
      </c>
      <c r="C718" s="5"/>
      <c r="D718" s="9"/>
      <c r="E718" s="5"/>
      <c r="F718" s="7"/>
      <c r="G718" s="5" t="s">
        <v>224</v>
      </c>
      <c r="H718" s="8"/>
      <c r="I718" s="5"/>
      <c r="J718" s="5" t="s">
        <v>221</v>
      </c>
      <c r="K718" s="10"/>
      <c r="L718" s="5" t="s">
        <v>191</v>
      </c>
      <c r="M718" s="5"/>
      <c r="N718" s="5"/>
    </row>
    <row r="719" spans="1:14">
      <c r="A719" s="9"/>
      <c r="B719" s="5" t="s">
        <v>950</v>
      </c>
      <c r="C719" s="5"/>
      <c r="D719" s="9"/>
      <c r="E719" s="5"/>
      <c r="F719" s="7"/>
      <c r="G719" s="5" t="s">
        <v>220</v>
      </c>
      <c r="H719" s="8"/>
      <c r="I719" s="5"/>
      <c r="J719" s="5" t="s">
        <v>221</v>
      </c>
      <c r="K719" s="10"/>
      <c r="L719" s="5" t="s">
        <v>191</v>
      </c>
      <c r="M719" s="5"/>
      <c r="N719" s="5"/>
    </row>
    <row r="720" spans="1:14">
      <c r="A720" s="9"/>
      <c r="B720" s="5" t="s">
        <v>951</v>
      </c>
      <c r="C720" s="5"/>
      <c r="D720" s="9"/>
      <c r="E720" s="5"/>
      <c r="F720" s="7"/>
      <c r="G720" s="5" t="s">
        <v>232</v>
      </c>
      <c r="H720" s="8"/>
      <c r="I720" s="5"/>
      <c r="J720" s="5" t="s">
        <v>221</v>
      </c>
      <c r="K720" s="10"/>
      <c r="L720" s="5" t="s">
        <v>191</v>
      </c>
      <c r="M720" s="5"/>
      <c r="N720" s="5"/>
    </row>
    <row r="721" spans="1:14">
      <c r="A721" s="9"/>
      <c r="B721" s="5" t="s">
        <v>952</v>
      </c>
      <c r="C721" s="5"/>
      <c r="D721" s="9"/>
      <c r="E721" s="5"/>
      <c r="F721" s="7"/>
      <c r="G721" s="5" t="s">
        <v>224</v>
      </c>
      <c r="H721" s="8"/>
      <c r="I721" s="5"/>
      <c r="J721" s="5" t="s">
        <v>221</v>
      </c>
      <c r="K721" s="10"/>
      <c r="L721" s="5" t="s">
        <v>191</v>
      </c>
      <c r="M721" s="5"/>
      <c r="N721" s="5"/>
    </row>
    <row r="722" spans="1:14">
      <c r="A722" s="9"/>
      <c r="B722" s="5" t="s">
        <v>953</v>
      </c>
      <c r="C722" s="5"/>
      <c r="D722" s="9"/>
      <c r="E722" s="5"/>
      <c r="F722" s="7"/>
      <c r="G722" s="5" t="s">
        <v>224</v>
      </c>
      <c r="H722" s="8"/>
      <c r="I722" s="5"/>
      <c r="J722" s="5" t="s">
        <v>221</v>
      </c>
      <c r="K722" s="10"/>
      <c r="L722" s="5" t="s">
        <v>191</v>
      </c>
      <c r="M722" s="5"/>
      <c r="N722" s="5"/>
    </row>
    <row r="723" spans="1:14">
      <c r="A723" s="9"/>
      <c r="B723" s="5" t="s">
        <v>954</v>
      </c>
      <c r="C723" s="5"/>
      <c r="D723" s="9"/>
      <c r="E723" s="5"/>
      <c r="F723" s="7"/>
      <c r="G723" s="5" t="s">
        <v>226</v>
      </c>
      <c r="H723" s="8"/>
      <c r="I723" s="5"/>
      <c r="J723" s="5">
        <v>40</v>
      </c>
      <c r="K723" s="10"/>
      <c r="L723" s="5" t="s">
        <v>228</v>
      </c>
      <c r="M723" s="5"/>
      <c r="N723" s="5"/>
    </row>
    <row r="724" spans="1:14">
      <c r="A724" s="9"/>
      <c r="B724" s="5" t="s">
        <v>955</v>
      </c>
      <c r="C724" s="5"/>
      <c r="D724" s="9"/>
      <c r="E724" s="5"/>
      <c r="F724" s="7"/>
      <c r="G724" s="5" t="s">
        <v>226</v>
      </c>
      <c r="H724" s="8"/>
      <c r="I724" s="5"/>
      <c r="J724" s="5">
        <v>40</v>
      </c>
      <c r="K724" s="10"/>
      <c r="L724" s="5" t="s">
        <v>262</v>
      </c>
      <c r="M724" s="5"/>
      <c r="N724" s="5"/>
    </row>
    <row r="725" spans="1:14">
      <c r="A725" s="9"/>
      <c r="B725" s="5" t="s">
        <v>956</v>
      </c>
      <c r="C725" s="5"/>
      <c r="D725" s="9"/>
      <c r="E725" s="5"/>
      <c r="F725" s="7"/>
      <c r="G725" s="5" t="s">
        <v>220</v>
      </c>
      <c r="H725" s="8"/>
      <c r="I725" s="5"/>
      <c r="J725" s="5" t="s">
        <v>221</v>
      </c>
      <c r="K725" s="10"/>
      <c r="L725" s="5" t="s">
        <v>191</v>
      </c>
      <c r="M725" s="5"/>
      <c r="N725" s="5"/>
    </row>
    <row r="726" spans="1:14">
      <c r="A726" s="9"/>
      <c r="B726" s="5" t="s">
        <v>957</v>
      </c>
      <c r="C726" s="5"/>
      <c r="D726" s="9"/>
      <c r="E726" s="5"/>
      <c r="F726" s="7"/>
      <c r="G726" s="5" t="s">
        <v>232</v>
      </c>
      <c r="H726" s="8"/>
      <c r="I726" s="5"/>
      <c r="J726" s="5" t="s">
        <v>221</v>
      </c>
      <c r="K726" s="10"/>
      <c r="L726" s="5" t="s">
        <v>191</v>
      </c>
      <c r="M726" s="5"/>
      <c r="N726" s="5"/>
    </row>
    <row r="727" spans="1:14">
      <c r="A727" s="9"/>
      <c r="B727" s="5" t="s">
        <v>958</v>
      </c>
      <c r="C727" s="5"/>
      <c r="D727" s="9"/>
      <c r="E727" s="5"/>
      <c r="F727" s="7"/>
      <c r="G727" s="5" t="s">
        <v>220</v>
      </c>
      <c r="H727" s="8"/>
      <c r="I727" s="5"/>
      <c r="J727" s="5" t="s">
        <v>221</v>
      </c>
      <c r="K727" s="10"/>
      <c r="L727" s="5" t="s">
        <v>191</v>
      </c>
      <c r="M727" s="5"/>
      <c r="N727" s="5"/>
    </row>
    <row r="728" spans="1:14">
      <c r="A728" s="9"/>
      <c r="B728" s="5" t="s">
        <v>959</v>
      </c>
      <c r="C728" s="5"/>
      <c r="D728" s="9"/>
      <c r="E728" s="5"/>
      <c r="F728" s="7"/>
      <c r="G728" s="5" t="s">
        <v>220</v>
      </c>
      <c r="H728" s="8"/>
      <c r="I728" s="5"/>
      <c r="J728" s="5" t="s">
        <v>221</v>
      </c>
      <c r="K728" s="10"/>
      <c r="L728" s="5" t="s">
        <v>191</v>
      </c>
      <c r="M728" s="5"/>
      <c r="N728" s="5"/>
    </row>
    <row r="729" spans="1:14">
      <c r="A729" s="9"/>
      <c r="B729" s="5" t="s">
        <v>960</v>
      </c>
      <c r="C729" s="5"/>
      <c r="D729" s="9"/>
      <c r="E729" s="5"/>
      <c r="F729" s="7"/>
      <c r="G729" s="5" t="s">
        <v>224</v>
      </c>
      <c r="H729" s="8"/>
      <c r="I729" s="5"/>
      <c r="J729" s="5" t="s">
        <v>221</v>
      </c>
      <c r="K729" s="10"/>
      <c r="L729" s="5" t="s">
        <v>191</v>
      </c>
      <c r="M729" s="5"/>
      <c r="N729" s="5"/>
    </row>
    <row r="730" spans="1:14">
      <c r="A730" s="9"/>
      <c r="B730" s="5" t="s">
        <v>961</v>
      </c>
      <c r="C730" s="5"/>
      <c r="D730" s="9"/>
      <c r="E730" s="5"/>
      <c r="F730" s="7"/>
      <c r="G730" s="5" t="s">
        <v>258</v>
      </c>
      <c r="H730" s="8"/>
      <c r="I730" s="5"/>
      <c r="J730" s="5" t="s">
        <v>221</v>
      </c>
      <c r="K730" s="10"/>
      <c r="L730" s="5" t="s">
        <v>196</v>
      </c>
      <c r="M730" s="5"/>
      <c r="N730" s="5"/>
    </row>
    <row r="731" spans="1:14">
      <c r="A731" s="9"/>
      <c r="B731" s="5" t="s">
        <v>962</v>
      </c>
      <c r="C731" s="5"/>
      <c r="D731" s="9"/>
      <c r="E731" s="5"/>
      <c r="F731" s="7"/>
      <c r="G731" s="5" t="s">
        <v>220</v>
      </c>
      <c r="H731" s="8"/>
      <c r="I731" s="5"/>
      <c r="J731" s="5" t="s">
        <v>221</v>
      </c>
      <c r="K731" s="10"/>
      <c r="L731" s="5" t="s">
        <v>191</v>
      </c>
      <c r="M731" s="5"/>
      <c r="N731" s="5"/>
    </row>
    <row r="732" spans="1:14">
      <c r="A732" s="9"/>
      <c r="B732" s="5" t="s">
        <v>963</v>
      </c>
      <c r="C732" s="5"/>
      <c r="D732" s="9"/>
      <c r="E732" s="5"/>
      <c r="F732" s="7"/>
      <c r="G732" s="5" t="s">
        <v>224</v>
      </c>
      <c r="H732" s="8"/>
      <c r="I732" s="5"/>
      <c r="J732" s="5" t="s">
        <v>221</v>
      </c>
      <c r="K732" s="10"/>
      <c r="L732" s="5" t="s">
        <v>191</v>
      </c>
      <c r="M732" s="5"/>
      <c r="N732" s="5"/>
    </row>
    <row r="733" spans="1:14">
      <c r="A733" s="9"/>
      <c r="B733" s="5" t="s">
        <v>964</v>
      </c>
      <c r="C733" s="5"/>
      <c r="D733" s="9"/>
      <c r="E733" s="5"/>
      <c r="F733" s="7"/>
      <c r="G733" s="5" t="s">
        <v>220</v>
      </c>
      <c r="H733" s="8"/>
      <c r="I733" s="5"/>
      <c r="J733" s="5" t="s">
        <v>221</v>
      </c>
      <c r="K733" s="10"/>
      <c r="L733" s="5" t="s">
        <v>191</v>
      </c>
      <c r="M733" s="5"/>
      <c r="N733" s="5"/>
    </row>
    <row r="734" spans="1:14">
      <c r="A734" s="9"/>
      <c r="B734" s="5" t="s">
        <v>965</v>
      </c>
      <c r="C734" s="5"/>
      <c r="D734" s="9"/>
      <c r="E734" s="5"/>
      <c r="F734" s="7"/>
      <c r="G734" s="5" t="s">
        <v>220</v>
      </c>
      <c r="H734" s="8"/>
      <c r="I734" s="5"/>
      <c r="J734" s="5" t="s">
        <v>221</v>
      </c>
      <c r="K734" s="10"/>
      <c r="L734" s="5" t="s">
        <v>191</v>
      </c>
      <c r="M734" s="5"/>
      <c r="N734" s="5"/>
    </row>
    <row r="735" spans="1:14">
      <c r="A735" s="9"/>
      <c r="B735" s="5" t="s">
        <v>966</v>
      </c>
      <c r="C735" s="5"/>
      <c r="D735" s="9"/>
      <c r="E735" s="5"/>
      <c r="F735" s="7"/>
      <c r="G735" s="5" t="s">
        <v>232</v>
      </c>
      <c r="H735" s="8"/>
      <c r="I735" s="5"/>
      <c r="J735" s="5" t="s">
        <v>221</v>
      </c>
      <c r="K735" s="10"/>
      <c r="L735" s="5" t="s">
        <v>191</v>
      </c>
      <c r="M735" s="5"/>
      <c r="N735" s="5"/>
    </row>
    <row r="736" spans="1:14">
      <c r="A736" s="9"/>
      <c r="B736" s="5" t="s">
        <v>967</v>
      </c>
      <c r="C736" s="5"/>
      <c r="D736" s="9"/>
      <c r="E736" s="5"/>
      <c r="F736" s="7"/>
      <c r="G736" s="5" t="s">
        <v>224</v>
      </c>
      <c r="H736" s="8"/>
      <c r="I736" s="5"/>
      <c r="J736" s="5" t="s">
        <v>221</v>
      </c>
      <c r="K736" s="10"/>
      <c r="L736" s="5" t="s">
        <v>191</v>
      </c>
      <c r="M736" s="5"/>
      <c r="N736" s="5"/>
    </row>
    <row r="737" spans="1:14">
      <c r="A737" s="9"/>
      <c r="B737" s="5" t="s">
        <v>968</v>
      </c>
      <c r="C737" s="5"/>
      <c r="D737" s="9"/>
      <c r="E737" s="5"/>
      <c r="F737" s="7"/>
      <c r="G737" s="5" t="s">
        <v>224</v>
      </c>
      <c r="H737" s="8"/>
      <c r="I737" s="5"/>
      <c r="J737" s="5" t="s">
        <v>221</v>
      </c>
      <c r="K737" s="10"/>
      <c r="L737" s="5" t="s">
        <v>191</v>
      </c>
      <c r="M737" s="5"/>
      <c r="N737" s="5"/>
    </row>
    <row r="738" spans="1:14">
      <c r="A738" s="9"/>
      <c r="B738" s="5" t="s">
        <v>969</v>
      </c>
      <c r="C738" s="5"/>
      <c r="D738" s="9"/>
      <c r="E738" s="5"/>
      <c r="F738" s="7"/>
      <c r="G738" s="5" t="s">
        <v>226</v>
      </c>
      <c r="H738" s="8"/>
      <c r="I738" s="5"/>
      <c r="J738" s="5">
        <v>40</v>
      </c>
      <c r="K738" s="10"/>
      <c r="L738" s="5" t="s">
        <v>196</v>
      </c>
      <c r="M738" s="5"/>
      <c r="N738" s="5"/>
    </row>
    <row r="739" spans="1:14">
      <c r="A739" s="9"/>
      <c r="B739" s="5" t="s">
        <v>970</v>
      </c>
      <c r="C739" s="5"/>
      <c r="D739" s="9"/>
      <c r="E739" s="5"/>
      <c r="F739" s="7"/>
      <c r="G739" s="5" t="s">
        <v>224</v>
      </c>
      <c r="H739" s="8"/>
      <c r="I739" s="5"/>
      <c r="J739" s="5" t="s">
        <v>221</v>
      </c>
      <c r="K739" s="10"/>
      <c r="L739" s="5" t="s">
        <v>191</v>
      </c>
      <c r="M739" s="5"/>
      <c r="N739" s="5"/>
    </row>
    <row r="740" spans="1:14">
      <c r="A740" s="9"/>
      <c r="B740" s="5" t="s">
        <v>971</v>
      </c>
      <c r="C740" s="5"/>
      <c r="D740" s="9"/>
      <c r="E740" s="5"/>
      <c r="F740" s="7"/>
      <c r="G740" s="5" t="s">
        <v>265</v>
      </c>
      <c r="H740" s="8"/>
      <c r="I740" s="5"/>
      <c r="J740" s="5">
        <v>20</v>
      </c>
      <c r="K740" s="10"/>
      <c r="L740" s="5" t="s">
        <v>196</v>
      </c>
      <c r="M740" s="5"/>
      <c r="N740" s="5"/>
    </row>
    <row r="741" spans="1:14">
      <c r="A741" s="9"/>
      <c r="B741" s="5" t="s">
        <v>972</v>
      </c>
      <c r="C741" s="5"/>
      <c r="D741" s="9"/>
      <c r="E741" s="5"/>
      <c r="F741" s="7"/>
      <c r="G741" s="5" t="s">
        <v>220</v>
      </c>
      <c r="H741" s="8"/>
      <c r="I741" s="5"/>
      <c r="J741" s="5" t="s">
        <v>221</v>
      </c>
      <c r="K741" s="10"/>
      <c r="L741" s="5" t="s">
        <v>191</v>
      </c>
      <c r="M741" s="5"/>
      <c r="N741" s="5"/>
    </row>
    <row r="742" spans="1:14">
      <c r="A742" s="9"/>
      <c r="B742" s="5" t="s">
        <v>973</v>
      </c>
      <c r="C742" s="5"/>
      <c r="D742" s="9"/>
      <c r="E742" s="5"/>
      <c r="F742" s="7"/>
      <c r="G742" s="5" t="s">
        <v>224</v>
      </c>
      <c r="H742" s="8"/>
      <c r="I742" s="5"/>
      <c r="J742" s="5" t="s">
        <v>221</v>
      </c>
      <c r="K742" s="10"/>
      <c r="L742" s="5" t="s">
        <v>191</v>
      </c>
      <c r="M742" s="5"/>
      <c r="N742" s="5"/>
    </row>
    <row r="743" spans="1:14">
      <c r="A743" s="9"/>
      <c r="B743" s="5" t="s">
        <v>974</v>
      </c>
      <c r="C743" s="5"/>
      <c r="D743" s="9"/>
      <c r="E743" s="5"/>
      <c r="F743" s="7"/>
      <c r="G743" s="5" t="s">
        <v>226</v>
      </c>
      <c r="H743" s="8"/>
      <c r="I743" s="5"/>
      <c r="J743" s="5">
        <v>40</v>
      </c>
      <c r="K743" s="10"/>
      <c r="L743" s="5" t="s">
        <v>196</v>
      </c>
      <c r="M743" s="5"/>
      <c r="N743" s="5"/>
    </row>
    <row r="744" spans="1:14">
      <c r="A744" s="9"/>
      <c r="B744" s="5" t="s">
        <v>975</v>
      </c>
      <c r="C744" s="5"/>
      <c r="D744" s="9"/>
      <c r="E744" s="5"/>
      <c r="F744" s="7"/>
      <c r="G744" s="5" t="s">
        <v>232</v>
      </c>
      <c r="H744" s="8"/>
      <c r="I744" s="5"/>
      <c r="J744" s="5" t="s">
        <v>221</v>
      </c>
      <c r="K744" s="10"/>
      <c r="L744" s="5" t="s">
        <v>191</v>
      </c>
      <c r="M744" s="5"/>
      <c r="N744" s="5"/>
    </row>
    <row r="745" spans="1:14">
      <c r="A745" s="9"/>
      <c r="B745" s="5" t="s">
        <v>976</v>
      </c>
      <c r="C745" s="5"/>
      <c r="D745" s="9"/>
      <c r="E745" s="5"/>
      <c r="F745" s="7"/>
      <c r="G745" s="5" t="s">
        <v>232</v>
      </c>
      <c r="H745" s="8"/>
      <c r="I745" s="5"/>
      <c r="J745" s="5">
        <v>20</v>
      </c>
      <c r="K745" s="10"/>
      <c r="L745" s="5" t="s">
        <v>191</v>
      </c>
      <c r="M745" s="5"/>
      <c r="N745" s="5"/>
    </row>
    <row r="746" spans="1:14">
      <c r="A746" s="9"/>
      <c r="B746" s="5" t="s">
        <v>977</v>
      </c>
      <c r="C746" s="5"/>
      <c r="D746" s="9"/>
      <c r="E746" s="5"/>
      <c r="F746" s="7"/>
      <c r="G746" s="5" t="s">
        <v>226</v>
      </c>
      <c r="H746" s="8"/>
      <c r="I746" s="5"/>
      <c r="J746" s="5">
        <v>20</v>
      </c>
      <c r="K746" s="10"/>
      <c r="L746" s="5" t="s">
        <v>191</v>
      </c>
      <c r="M746" s="5"/>
      <c r="N746" s="5"/>
    </row>
    <row r="747" spans="1:14">
      <c r="A747" s="9"/>
      <c r="B747" s="5" t="s">
        <v>978</v>
      </c>
      <c r="C747" s="5"/>
      <c r="D747" s="9"/>
      <c r="E747" s="5"/>
      <c r="F747" s="7"/>
      <c r="G747" s="5" t="s">
        <v>224</v>
      </c>
      <c r="H747" s="8"/>
      <c r="I747" s="5"/>
      <c r="J747" s="5" t="s">
        <v>221</v>
      </c>
      <c r="K747" s="10"/>
      <c r="L747" s="5" t="s">
        <v>191</v>
      </c>
      <c r="M747" s="5"/>
      <c r="N747" s="5"/>
    </row>
    <row r="748" spans="1:14">
      <c r="A748" s="9"/>
      <c r="B748" s="5" t="s">
        <v>979</v>
      </c>
      <c r="C748" s="5"/>
      <c r="D748" s="9"/>
      <c r="E748" s="5"/>
      <c r="F748" s="7"/>
      <c r="G748" s="5" t="s">
        <v>224</v>
      </c>
      <c r="H748" s="8"/>
      <c r="I748" s="5"/>
      <c r="J748" s="5" t="s">
        <v>221</v>
      </c>
      <c r="K748" s="10"/>
      <c r="L748" s="5" t="s">
        <v>191</v>
      </c>
      <c r="M748" s="5"/>
      <c r="N748" s="5"/>
    </row>
    <row r="749" spans="1:14">
      <c r="A749" s="9"/>
      <c r="B749" s="5" t="s">
        <v>980</v>
      </c>
      <c r="C749" s="5"/>
      <c r="D749" s="9"/>
      <c r="E749" s="5"/>
      <c r="F749" s="7"/>
      <c r="G749" s="5" t="s">
        <v>224</v>
      </c>
      <c r="H749" s="8"/>
      <c r="I749" s="5"/>
      <c r="J749" s="5" t="s">
        <v>221</v>
      </c>
      <c r="K749" s="10"/>
      <c r="L749" s="5" t="s">
        <v>196</v>
      </c>
      <c r="M749" s="5"/>
      <c r="N749" s="5"/>
    </row>
    <row r="750" spans="1:14">
      <c r="A750" s="9"/>
      <c r="B750" s="5" t="s">
        <v>981</v>
      </c>
      <c r="C750" s="5"/>
      <c r="D750" s="9"/>
      <c r="E750" s="5"/>
      <c r="F750" s="7"/>
      <c r="G750" s="5" t="s">
        <v>232</v>
      </c>
      <c r="H750" s="8"/>
      <c r="I750" s="5"/>
      <c r="J750" s="5" t="s">
        <v>221</v>
      </c>
      <c r="K750" s="10"/>
      <c r="L750" s="5" t="s">
        <v>191</v>
      </c>
      <c r="M750" s="5"/>
      <c r="N750" s="5"/>
    </row>
    <row r="751" spans="1:14">
      <c r="A751" s="9"/>
      <c r="B751" s="5" t="s">
        <v>982</v>
      </c>
      <c r="C751" s="5"/>
      <c r="D751" s="9"/>
      <c r="E751" s="5"/>
      <c r="F751" s="7"/>
      <c r="G751" s="5" t="s">
        <v>224</v>
      </c>
      <c r="H751" s="8"/>
      <c r="I751" s="5"/>
      <c r="J751" s="5">
        <v>20</v>
      </c>
      <c r="K751" s="10"/>
      <c r="L751" s="5" t="s">
        <v>191</v>
      </c>
      <c r="M751" s="5"/>
      <c r="N751" s="5"/>
    </row>
    <row r="752" spans="1:14">
      <c r="A752" s="9"/>
      <c r="B752" s="5" t="s">
        <v>983</v>
      </c>
      <c r="C752" s="5"/>
      <c r="D752" s="9"/>
      <c r="E752" s="5"/>
      <c r="F752" s="7"/>
      <c r="G752" s="5" t="s">
        <v>226</v>
      </c>
      <c r="H752" s="8"/>
      <c r="I752" s="5"/>
      <c r="J752" s="5">
        <v>20</v>
      </c>
      <c r="K752" s="10"/>
      <c r="L752" s="5" t="s">
        <v>196</v>
      </c>
      <c r="M752" s="5"/>
      <c r="N752" s="5"/>
    </row>
    <row r="753" spans="1:14">
      <c r="A753" s="9"/>
      <c r="B753" s="5" t="s">
        <v>984</v>
      </c>
      <c r="C753" s="5"/>
      <c r="D753" s="9"/>
      <c r="E753" s="5"/>
      <c r="F753" s="7"/>
      <c r="G753" s="5" t="s">
        <v>224</v>
      </c>
      <c r="H753" s="8"/>
      <c r="I753" s="5"/>
      <c r="J753" s="5" t="s">
        <v>221</v>
      </c>
      <c r="K753" s="10"/>
      <c r="L753" s="5" t="s">
        <v>191</v>
      </c>
      <c r="M753" s="5"/>
      <c r="N753" s="5"/>
    </row>
    <row r="754" spans="1:14">
      <c r="A754" s="9"/>
      <c r="B754" s="5" t="s">
        <v>985</v>
      </c>
      <c r="C754" s="5"/>
      <c r="D754" s="9"/>
      <c r="E754" s="5"/>
      <c r="F754" s="7"/>
      <c r="G754" s="5" t="s">
        <v>246</v>
      </c>
      <c r="H754" s="8"/>
      <c r="I754" s="5"/>
      <c r="J754" s="5" t="s">
        <v>221</v>
      </c>
      <c r="K754" s="10"/>
      <c r="L754" s="5" t="s">
        <v>191</v>
      </c>
      <c r="M754" s="5"/>
      <c r="N754" s="5"/>
    </row>
    <row r="755" spans="1:14">
      <c r="A755" s="9"/>
      <c r="B755" s="5" t="s">
        <v>986</v>
      </c>
      <c r="C755" s="5"/>
      <c r="D755" s="9"/>
      <c r="E755" s="5"/>
      <c r="F755" s="7"/>
      <c r="G755" s="5" t="s">
        <v>224</v>
      </c>
      <c r="H755" s="8"/>
      <c r="I755" s="5"/>
      <c r="J755" s="5" t="s">
        <v>221</v>
      </c>
      <c r="K755" s="10"/>
      <c r="L755" s="5" t="s">
        <v>191</v>
      </c>
      <c r="M755" s="5"/>
      <c r="N755" s="5"/>
    </row>
    <row r="756" spans="1:14">
      <c r="A756" s="9"/>
      <c r="B756" s="5" t="s">
        <v>987</v>
      </c>
      <c r="C756" s="5"/>
      <c r="D756" s="9"/>
      <c r="E756" s="5"/>
      <c r="F756" s="7"/>
      <c r="G756" s="5" t="s">
        <v>265</v>
      </c>
      <c r="H756" s="8"/>
      <c r="I756" s="5"/>
      <c r="J756" s="5" t="s">
        <v>221</v>
      </c>
      <c r="K756" s="10"/>
      <c r="L756" s="5" t="s">
        <v>196</v>
      </c>
      <c r="M756" s="5"/>
      <c r="N756" s="5"/>
    </row>
    <row r="757" spans="1:14">
      <c r="A757" s="9"/>
      <c r="B757" s="5" t="s">
        <v>988</v>
      </c>
      <c r="C757" s="5"/>
      <c r="D757" s="9"/>
      <c r="E757" s="5"/>
      <c r="F757" s="7"/>
      <c r="G757" s="5" t="s">
        <v>224</v>
      </c>
      <c r="H757" s="8"/>
      <c r="I757" s="5"/>
      <c r="J757" s="5" t="s">
        <v>221</v>
      </c>
      <c r="K757" s="10"/>
      <c r="L757" s="5" t="s">
        <v>191</v>
      </c>
      <c r="M757" s="5"/>
      <c r="N757" s="5"/>
    </row>
    <row r="758" spans="1:14">
      <c r="A758" s="9"/>
      <c r="B758" s="5" t="s">
        <v>989</v>
      </c>
      <c r="C758" s="5"/>
      <c r="D758" s="9"/>
      <c r="E758" s="5"/>
      <c r="F758" s="7"/>
      <c r="G758" s="5" t="s">
        <v>226</v>
      </c>
      <c r="H758" s="8"/>
      <c r="I758" s="5"/>
      <c r="J758" s="5">
        <v>40</v>
      </c>
      <c r="K758" s="10"/>
      <c r="L758" s="5" t="s">
        <v>196</v>
      </c>
      <c r="M758" s="5"/>
      <c r="N758" s="5"/>
    </row>
    <row r="759" spans="1:14">
      <c r="A759" s="9"/>
      <c r="B759" s="5" t="s">
        <v>990</v>
      </c>
      <c r="C759" s="5"/>
      <c r="D759" s="9"/>
      <c r="E759" s="5"/>
      <c r="F759" s="7"/>
      <c r="G759" s="5" t="s">
        <v>232</v>
      </c>
      <c r="H759" s="8"/>
      <c r="I759" s="5"/>
      <c r="J759" s="5" t="s">
        <v>221</v>
      </c>
      <c r="K759" s="10"/>
      <c r="L759" s="5" t="s">
        <v>191</v>
      </c>
      <c r="M759" s="5"/>
      <c r="N759" s="5"/>
    </row>
    <row r="760" spans="1:14">
      <c r="A760" s="9"/>
      <c r="B760" s="5" t="s">
        <v>991</v>
      </c>
      <c r="C760" s="5"/>
      <c r="D760" s="9"/>
      <c r="E760" s="5"/>
      <c r="F760" s="7"/>
      <c r="G760" s="5" t="s">
        <v>232</v>
      </c>
      <c r="H760" s="8"/>
      <c r="I760" s="5"/>
      <c r="J760" s="5" t="s">
        <v>221</v>
      </c>
      <c r="K760" s="10"/>
      <c r="L760" s="5" t="s">
        <v>191</v>
      </c>
      <c r="M760" s="5"/>
      <c r="N760" s="5"/>
    </row>
    <row r="761" spans="1:14">
      <c r="A761" s="9"/>
      <c r="B761" s="5" t="s">
        <v>992</v>
      </c>
      <c r="C761" s="5"/>
      <c r="D761" s="9"/>
      <c r="E761" s="5"/>
      <c r="F761" s="7"/>
      <c r="G761" s="5" t="s">
        <v>220</v>
      </c>
      <c r="H761" s="8"/>
      <c r="I761" s="5"/>
      <c r="J761" s="5" t="s">
        <v>221</v>
      </c>
      <c r="K761" s="10"/>
      <c r="L761" s="5" t="s">
        <v>191</v>
      </c>
      <c r="M761" s="5"/>
      <c r="N761" s="5"/>
    </row>
    <row r="762" spans="1:14">
      <c r="A762" s="9"/>
      <c r="B762" s="5" t="s">
        <v>993</v>
      </c>
      <c r="C762" s="5"/>
      <c r="D762" s="9"/>
      <c r="E762" s="5"/>
      <c r="F762" s="7"/>
      <c r="G762" s="5" t="s">
        <v>226</v>
      </c>
      <c r="H762" s="8"/>
      <c r="I762" s="5"/>
      <c r="J762" s="5">
        <v>40</v>
      </c>
      <c r="K762" s="10"/>
      <c r="L762" s="5" t="s">
        <v>196</v>
      </c>
      <c r="M762" s="5"/>
      <c r="N762" s="5"/>
    </row>
    <row r="763" spans="1:14">
      <c r="A763" s="9"/>
      <c r="B763" s="5" t="s">
        <v>994</v>
      </c>
      <c r="C763" s="5"/>
      <c r="D763" s="9"/>
      <c r="E763" s="5"/>
      <c r="F763" s="7"/>
      <c r="G763" s="5" t="s">
        <v>220</v>
      </c>
      <c r="H763" s="8"/>
      <c r="I763" s="5"/>
      <c r="J763" s="5" t="s">
        <v>221</v>
      </c>
      <c r="K763" s="10"/>
      <c r="L763" s="5" t="s">
        <v>191</v>
      </c>
      <c r="M763" s="5"/>
      <c r="N763" s="5"/>
    </row>
    <row r="764" spans="1:14">
      <c r="A764" s="9"/>
      <c r="B764" s="5" t="s">
        <v>995</v>
      </c>
      <c r="C764" s="5"/>
      <c r="D764" s="9"/>
      <c r="E764" s="5"/>
      <c r="F764" s="7"/>
      <c r="G764" s="5" t="s">
        <v>220</v>
      </c>
      <c r="H764" s="8"/>
      <c r="I764" s="5"/>
      <c r="J764" s="5" t="s">
        <v>221</v>
      </c>
      <c r="K764" s="10"/>
      <c r="L764" s="5" t="s">
        <v>191</v>
      </c>
      <c r="M764" s="5"/>
      <c r="N764" s="5"/>
    </row>
    <row r="765" spans="1:14">
      <c r="A765" s="9"/>
      <c r="B765" s="5" t="s">
        <v>996</v>
      </c>
      <c r="C765" s="5"/>
      <c r="D765" s="9"/>
      <c r="E765" s="5"/>
      <c r="F765" s="7"/>
      <c r="G765" s="5" t="s">
        <v>220</v>
      </c>
      <c r="H765" s="8"/>
      <c r="I765" s="5"/>
      <c r="J765" s="5" t="s">
        <v>221</v>
      </c>
      <c r="K765" s="10"/>
      <c r="L765" s="5" t="s">
        <v>191</v>
      </c>
      <c r="M765" s="5"/>
      <c r="N765" s="5"/>
    </row>
    <row r="766" spans="1:14">
      <c r="A766" s="9"/>
      <c r="B766" s="5" t="s">
        <v>997</v>
      </c>
      <c r="C766" s="5"/>
      <c r="D766" s="9"/>
      <c r="E766" s="5"/>
      <c r="F766" s="7"/>
      <c r="G766" s="5" t="s">
        <v>220</v>
      </c>
      <c r="H766" s="8"/>
      <c r="I766" s="5"/>
      <c r="J766" s="5" t="s">
        <v>221</v>
      </c>
      <c r="K766" s="10"/>
      <c r="L766" s="5" t="s">
        <v>191</v>
      </c>
      <c r="M766" s="5"/>
      <c r="N766" s="5"/>
    </row>
    <row r="767" spans="1:14">
      <c r="A767" s="9"/>
      <c r="B767" s="5" t="s">
        <v>998</v>
      </c>
      <c r="C767" s="5"/>
      <c r="D767" s="9"/>
      <c r="E767" s="5"/>
      <c r="F767" s="7"/>
      <c r="G767" s="5" t="s">
        <v>276</v>
      </c>
      <c r="H767" s="8"/>
      <c r="I767" s="5"/>
      <c r="J767" s="5" t="s">
        <v>221</v>
      </c>
      <c r="K767" s="10"/>
      <c r="L767" s="5" t="s">
        <v>191</v>
      </c>
      <c r="M767" s="5"/>
      <c r="N767" s="5"/>
    </row>
    <row r="768" spans="1:14">
      <c r="A768" s="9"/>
      <c r="B768" s="5" t="s">
        <v>999</v>
      </c>
      <c r="C768" s="5"/>
      <c r="D768" s="9"/>
      <c r="E768" s="5"/>
      <c r="F768" s="7"/>
      <c r="G768" s="5" t="s">
        <v>234</v>
      </c>
      <c r="H768" s="8"/>
      <c r="I768" s="5"/>
      <c r="J768" s="5" t="s">
        <v>221</v>
      </c>
      <c r="K768" s="10"/>
      <c r="L768" s="5" t="s">
        <v>191</v>
      </c>
      <c r="M768" s="5"/>
      <c r="N768" s="5"/>
    </row>
    <row r="769" spans="1:14">
      <c r="A769" s="9"/>
      <c r="B769" s="5" t="s">
        <v>1000</v>
      </c>
      <c r="C769" s="5"/>
      <c r="D769" s="9"/>
      <c r="E769" s="5"/>
      <c r="F769" s="7"/>
      <c r="G769" s="5" t="s">
        <v>232</v>
      </c>
      <c r="H769" s="8"/>
      <c r="I769" s="5"/>
      <c r="J769" s="5" t="s">
        <v>221</v>
      </c>
      <c r="K769" s="10"/>
      <c r="L769" s="5" t="s">
        <v>191</v>
      </c>
      <c r="M769" s="5"/>
      <c r="N769" s="5"/>
    </row>
    <row r="770" spans="1:14">
      <c r="A770" s="9"/>
      <c r="B770" s="5" t="s">
        <v>1001</v>
      </c>
      <c r="C770" s="5"/>
      <c r="D770" s="9"/>
      <c r="E770" s="5"/>
      <c r="F770" s="7"/>
      <c r="G770" s="5" t="s">
        <v>311</v>
      </c>
      <c r="H770" s="8"/>
      <c r="I770" s="5"/>
      <c r="J770" s="5">
        <v>20</v>
      </c>
      <c r="K770" s="10"/>
      <c r="L770" s="5" t="s">
        <v>199</v>
      </c>
      <c r="M770" s="5"/>
      <c r="N770" s="5"/>
    </row>
    <row r="771" spans="1:14">
      <c r="A771" s="9"/>
      <c r="B771" s="5" t="s">
        <v>1002</v>
      </c>
      <c r="C771" s="5"/>
      <c r="D771" s="9"/>
      <c r="E771" s="5"/>
      <c r="F771" s="7"/>
      <c r="G771" s="5" t="s">
        <v>220</v>
      </c>
      <c r="H771" s="8"/>
      <c r="I771" s="5"/>
      <c r="J771" s="5" t="s">
        <v>221</v>
      </c>
      <c r="K771" s="10"/>
      <c r="L771" s="5" t="s">
        <v>191</v>
      </c>
      <c r="M771" s="5"/>
      <c r="N771" s="5"/>
    </row>
    <row r="772" spans="1:14">
      <c r="A772" s="9"/>
      <c r="B772" s="5" t="s">
        <v>1003</v>
      </c>
      <c r="C772" s="5"/>
      <c r="D772" s="9"/>
      <c r="E772" s="5"/>
      <c r="F772" s="7"/>
      <c r="G772" s="5" t="s">
        <v>226</v>
      </c>
      <c r="H772" s="8"/>
      <c r="I772" s="5"/>
      <c r="J772" s="5">
        <v>20</v>
      </c>
      <c r="K772" s="10"/>
      <c r="L772" s="5" t="s">
        <v>196</v>
      </c>
      <c r="M772" s="5"/>
      <c r="N772" s="5"/>
    </row>
    <row r="773" spans="1:14">
      <c r="A773" s="9"/>
      <c r="B773" s="5" t="s">
        <v>1004</v>
      </c>
      <c r="C773" s="5"/>
      <c r="D773" s="9"/>
      <c r="E773" s="5"/>
      <c r="F773" s="7"/>
      <c r="G773" s="5" t="s">
        <v>224</v>
      </c>
      <c r="H773" s="8"/>
      <c r="I773" s="5"/>
      <c r="J773" s="5" t="s">
        <v>221</v>
      </c>
      <c r="K773" s="10"/>
      <c r="L773" s="5" t="s">
        <v>191</v>
      </c>
      <c r="M773" s="5"/>
      <c r="N773" s="5"/>
    </row>
    <row r="774" spans="1:14">
      <c r="A774" s="9"/>
      <c r="B774" s="5" t="s">
        <v>1005</v>
      </c>
      <c r="C774" s="5"/>
      <c r="D774" s="9"/>
      <c r="E774" s="5"/>
      <c r="F774" s="7"/>
      <c r="G774" s="5" t="s">
        <v>232</v>
      </c>
      <c r="H774" s="8"/>
      <c r="I774" s="5"/>
      <c r="J774" s="5" t="s">
        <v>221</v>
      </c>
      <c r="K774" s="10"/>
      <c r="L774" s="5" t="s">
        <v>191</v>
      </c>
      <c r="M774" s="5"/>
      <c r="N774" s="5"/>
    </row>
    <row r="775" spans="1:14">
      <c r="A775" s="9"/>
      <c r="B775" s="5" t="s">
        <v>1006</v>
      </c>
      <c r="C775" s="5"/>
      <c r="D775" s="9"/>
      <c r="E775" s="5"/>
      <c r="F775" s="7"/>
      <c r="G775" s="5" t="s">
        <v>265</v>
      </c>
      <c r="H775" s="8"/>
      <c r="I775" s="5"/>
      <c r="J775" s="5">
        <v>20</v>
      </c>
      <c r="K775" s="10"/>
      <c r="L775" s="5" t="s">
        <v>196</v>
      </c>
      <c r="M775" s="5"/>
      <c r="N775" s="5"/>
    </row>
    <row r="776" spans="1:14">
      <c r="A776" s="9"/>
      <c r="B776" s="5" t="s">
        <v>1007</v>
      </c>
      <c r="C776" s="5"/>
      <c r="D776" s="9"/>
      <c r="E776" s="5"/>
      <c r="F776" s="7"/>
      <c r="G776" s="5" t="s">
        <v>220</v>
      </c>
      <c r="H776" s="8"/>
      <c r="I776" s="5"/>
      <c r="J776" s="5" t="s">
        <v>221</v>
      </c>
      <c r="K776" s="10"/>
      <c r="L776" s="5" t="s">
        <v>191</v>
      </c>
      <c r="M776" s="5"/>
      <c r="N776" s="5"/>
    </row>
    <row r="777" spans="1:14">
      <c r="A777" s="9"/>
      <c r="B777" s="5" t="s">
        <v>1008</v>
      </c>
      <c r="C777" s="5"/>
      <c r="D777" s="9"/>
      <c r="E777" s="5"/>
      <c r="F777" s="7"/>
      <c r="G777" s="5" t="s">
        <v>220</v>
      </c>
      <c r="H777" s="8"/>
      <c r="I777" s="5"/>
      <c r="J777" s="5" t="s">
        <v>221</v>
      </c>
      <c r="K777" s="10"/>
      <c r="L777" s="5" t="s">
        <v>191</v>
      </c>
      <c r="M777" s="5"/>
      <c r="N777" s="5"/>
    </row>
    <row r="778" spans="1:14">
      <c r="A778" s="9"/>
      <c r="B778" s="5" t="s">
        <v>1009</v>
      </c>
      <c r="C778" s="5"/>
      <c r="D778" s="9"/>
      <c r="E778" s="5"/>
      <c r="F778" s="7"/>
      <c r="G778" s="5" t="s">
        <v>224</v>
      </c>
      <c r="H778" s="8"/>
      <c r="I778" s="5"/>
      <c r="J778" s="5" t="s">
        <v>221</v>
      </c>
      <c r="K778" s="10"/>
      <c r="L778" s="5" t="s">
        <v>196</v>
      </c>
      <c r="M778" s="5"/>
      <c r="N778" s="5"/>
    </row>
    <row r="779" spans="1:14">
      <c r="A779" s="9"/>
      <c r="B779" s="5" t="s">
        <v>1010</v>
      </c>
      <c r="C779" s="5"/>
      <c r="D779" s="9"/>
      <c r="E779" s="5"/>
      <c r="F779" s="7"/>
      <c r="G779" s="5" t="s">
        <v>232</v>
      </c>
      <c r="H779" s="8"/>
      <c r="I779" s="5"/>
      <c r="J779" s="5" t="s">
        <v>221</v>
      </c>
      <c r="K779" s="10"/>
      <c r="L779" s="5" t="s">
        <v>191</v>
      </c>
      <c r="M779" s="5"/>
      <c r="N779" s="5"/>
    </row>
    <row r="780" spans="1:14">
      <c r="A780" s="9"/>
      <c r="B780" s="5" t="s">
        <v>1011</v>
      </c>
      <c r="C780" s="5"/>
      <c r="D780" s="9"/>
      <c r="E780" s="5"/>
      <c r="F780" s="7"/>
      <c r="G780" s="5" t="s">
        <v>220</v>
      </c>
      <c r="H780" s="8"/>
      <c r="I780" s="5"/>
      <c r="J780" s="5" t="s">
        <v>221</v>
      </c>
      <c r="K780" s="10"/>
      <c r="L780" s="5" t="s">
        <v>191</v>
      </c>
      <c r="M780" s="5"/>
      <c r="N780" s="5"/>
    </row>
    <row r="781" spans="1:14">
      <c r="A781" s="9"/>
      <c r="B781" s="5" t="s">
        <v>1012</v>
      </c>
      <c r="C781" s="5"/>
      <c r="D781" s="9"/>
      <c r="E781" s="5"/>
      <c r="F781" s="7"/>
      <c r="G781" s="5" t="s">
        <v>258</v>
      </c>
      <c r="H781" s="8"/>
      <c r="I781" s="5"/>
      <c r="J781" s="5">
        <v>40</v>
      </c>
      <c r="K781" s="10"/>
      <c r="L781" s="5" t="s">
        <v>191</v>
      </c>
      <c r="M781" s="5"/>
      <c r="N781" s="5"/>
    </row>
    <row r="782" spans="1:14">
      <c r="A782" s="9"/>
      <c r="B782" s="5" t="s">
        <v>1013</v>
      </c>
      <c r="C782" s="5"/>
      <c r="D782" s="9"/>
      <c r="E782" s="5"/>
      <c r="F782" s="7"/>
      <c r="G782" s="5" t="s">
        <v>226</v>
      </c>
      <c r="H782" s="8"/>
      <c r="I782" s="5"/>
      <c r="J782" s="5">
        <v>40</v>
      </c>
      <c r="K782" s="10"/>
      <c r="L782" s="5" t="s">
        <v>262</v>
      </c>
      <c r="M782" s="5"/>
      <c r="N782" s="5"/>
    </row>
    <row r="783" spans="1:14">
      <c r="A783" s="9"/>
      <c r="B783" s="5" t="s">
        <v>1014</v>
      </c>
      <c r="C783" s="5"/>
      <c r="D783" s="9"/>
      <c r="E783" s="5"/>
      <c r="F783" s="7"/>
      <c r="G783" s="5" t="s">
        <v>258</v>
      </c>
      <c r="H783" s="8"/>
      <c r="I783" s="5"/>
      <c r="J783" s="5" t="s">
        <v>221</v>
      </c>
      <c r="K783" s="10"/>
      <c r="L783" s="5" t="s">
        <v>196</v>
      </c>
      <c r="M783" s="5"/>
      <c r="N783" s="5"/>
    </row>
    <row r="784" spans="1:14">
      <c r="A784" s="9"/>
      <c r="B784" s="5" t="s">
        <v>1015</v>
      </c>
      <c r="C784" s="5"/>
      <c r="D784" s="9"/>
      <c r="E784" s="5"/>
      <c r="F784" s="7"/>
      <c r="G784" s="5" t="s">
        <v>232</v>
      </c>
      <c r="H784" s="8"/>
      <c r="I784" s="5"/>
      <c r="J784" s="5" t="s">
        <v>221</v>
      </c>
      <c r="K784" s="10"/>
      <c r="L784" s="5" t="s">
        <v>191</v>
      </c>
      <c r="M784" s="5"/>
      <c r="N784" s="5"/>
    </row>
    <row r="785" spans="1:14">
      <c r="A785" s="9"/>
      <c r="B785" s="5" t="s">
        <v>1016</v>
      </c>
      <c r="C785" s="5"/>
      <c r="D785" s="9"/>
      <c r="E785" s="5"/>
      <c r="F785" s="7"/>
      <c r="G785" s="5" t="s">
        <v>224</v>
      </c>
      <c r="H785" s="8"/>
      <c r="I785" s="5"/>
      <c r="J785" s="5" t="s">
        <v>221</v>
      </c>
      <c r="K785" s="10"/>
      <c r="L785" s="5" t="s">
        <v>191</v>
      </c>
      <c r="M785" s="5"/>
      <c r="N785" s="5"/>
    </row>
    <row r="786" spans="1:14">
      <c r="A786" s="9"/>
      <c r="B786" s="5" t="s">
        <v>1017</v>
      </c>
      <c r="C786" s="5"/>
      <c r="D786" s="9"/>
      <c r="E786" s="5"/>
      <c r="F786" s="7"/>
      <c r="G786" s="5" t="s">
        <v>224</v>
      </c>
      <c r="H786" s="8"/>
      <c r="I786" s="5"/>
      <c r="J786" s="5" t="s">
        <v>221</v>
      </c>
      <c r="K786" s="10"/>
      <c r="L786" s="5" t="s">
        <v>191</v>
      </c>
      <c r="M786" s="5"/>
      <c r="N786" s="5"/>
    </row>
    <row r="787" spans="1:14">
      <c r="A787" s="9"/>
      <c r="B787" s="5" t="s">
        <v>1018</v>
      </c>
      <c r="C787" s="5"/>
      <c r="D787" s="9"/>
      <c r="E787" s="5"/>
      <c r="F787" s="7"/>
      <c r="G787" s="5" t="s">
        <v>232</v>
      </c>
      <c r="H787" s="8"/>
      <c r="I787" s="5"/>
      <c r="J787" s="5" t="s">
        <v>221</v>
      </c>
      <c r="K787" s="10"/>
      <c r="L787" s="5" t="s">
        <v>191</v>
      </c>
      <c r="M787" s="5"/>
      <c r="N787" s="5"/>
    </row>
    <row r="788" spans="1:14">
      <c r="A788" s="9"/>
      <c r="B788" s="5" t="s">
        <v>1019</v>
      </c>
      <c r="C788" s="5"/>
      <c r="D788" s="9"/>
      <c r="E788" s="5"/>
      <c r="F788" s="7"/>
      <c r="G788" s="5" t="s">
        <v>232</v>
      </c>
      <c r="H788" s="8"/>
      <c r="I788" s="5"/>
      <c r="J788" s="5" t="s">
        <v>221</v>
      </c>
      <c r="K788" s="10"/>
      <c r="L788" s="5" t="s">
        <v>191</v>
      </c>
      <c r="M788" s="5"/>
      <c r="N788" s="5"/>
    </row>
    <row r="789" spans="1:14">
      <c r="A789" s="9"/>
      <c r="B789" s="5" t="s">
        <v>1020</v>
      </c>
      <c r="C789" s="5"/>
      <c r="D789" s="9"/>
      <c r="E789" s="5"/>
      <c r="F789" s="7"/>
      <c r="G789" s="5" t="s">
        <v>224</v>
      </c>
      <c r="H789" s="8"/>
      <c r="I789" s="5"/>
      <c r="J789" s="5" t="s">
        <v>221</v>
      </c>
      <c r="K789" s="10"/>
      <c r="L789" s="5" t="s">
        <v>191</v>
      </c>
      <c r="M789" s="5"/>
      <c r="N789" s="5"/>
    </row>
    <row r="790" spans="1:14">
      <c r="A790" s="9"/>
      <c r="B790" s="5" t="s">
        <v>1021</v>
      </c>
      <c r="C790" s="5"/>
      <c r="D790" s="9"/>
      <c r="E790" s="5"/>
      <c r="F790" s="7"/>
      <c r="G790" s="5" t="s">
        <v>265</v>
      </c>
      <c r="H790" s="8"/>
      <c r="I790" s="5"/>
      <c r="J790" s="5" t="s">
        <v>221</v>
      </c>
      <c r="K790" s="10"/>
      <c r="L790" s="5" t="s">
        <v>196</v>
      </c>
      <c r="M790" s="5"/>
      <c r="N790" s="5"/>
    </row>
    <row r="791" spans="1:14">
      <c r="A791" s="9"/>
      <c r="B791" s="5" t="s">
        <v>1022</v>
      </c>
      <c r="C791" s="5"/>
      <c r="D791" s="9"/>
      <c r="E791" s="5"/>
      <c r="F791" s="7"/>
      <c r="G791" s="5" t="s">
        <v>220</v>
      </c>
      <c r="H791" s="8"/>
      <c r="I791" s="5"/>
      <c r="J791" s="5" t="s">
        <v>221</v>
      </c>
      <c r="K791" s="10"/>
      <c r="L791" s="5" t="s">
        <v>191</v>
      </c>
      <c r="M791" s="5"/>
      <c r="N791" s="5"/>
    </row>
    <row r="792" spans="1:14">
      <c r="A792" s="9"/>
      <c r="B792" s="5" t="s">
        <v>1023</v>
      </c>
      <c r="C792" s="5"/>
      <c r="D792" s="9"/>
      <c r="E792" s="5"/>
      <c r="F792" s="7"/>
      <c r="G792" s="5" t="s">
        <v>226</v>
      </c>
      <c r="H792" s="8"/>
      <c r="I792" s="5"/>
      <c r="J792" s="5">
        <v>40</v>
      </c>
      <c r="K792" s="10"/>
      <c r="L792" s="5" t="s">
        <v>196</v>
      </c>
      <c r="M792" s="5"/>
      <c r="N792" s="5"/>
    </row>
    <row r="793" spans="1:14">
      <c r="A793" s="9"/>
      <c r="B793" s="5" t="s">
        <v>1024</v>
      </c>
      <c r="C793" s="5"/>
      <c r="D793" s="9"/>
      <c r="E793" s="5"/>
      <c r="F793" s="7"/>
      <c r="G793" s="5" t="s">
        <v>220</v>
      </c>
      <c r="H793" s="8"/>
      <c r="I793" s="5"/>
      <c r="J793" s="5" t="s">
        <v>221</v>
      </c>
      <c r="K793" s="10"/>
      <c r="L793" s="5" t="s">
        <v>191</v>
      </c>
      <c r="M793" s="5"/>
      <c r="N793" s="5"/>
    </row>
    <row r="794" spans="1:14">
      <c r="A794" s="9"/>
      <c r="B794" s="5" t="s">
        <v>1025</v>
      </c>
      <c r="C794" s="5"/>
      <c r="D794" s="9"/>
      <c r="E794" s="5"/>
      <c r="F794" s="7"/>
      <c r="G794" s="5" t="s">
        <v>224</v>
      </c>
      <c r="H794" s="8"/>
      <c r="I794" s="5"/>
      <c r="J794" s="5" t="s">
        <v>221</v>
      </c>
      <c r="K794" s="10"/>
      <c r="L794" s="5" t="s">
        <v>191</v>
      </c>
      <c r="M794" s="5"/>
      <c r="N794" s="5"/>
    </row>
    <row r="795" spans="1:14">
      <c r="A795" s="9"/>
      <c r="B795" s="5" t="s">
        <v>1026</v>
      </c>
      <c r="C795" s="5"/>
      <c r="D795" s="9"/>
      <c r="E795" s="5"/>
      <c r="F795" s="7"/>
      <c r="G795" s="5" t="s">
        <v>220</v>
      </c>
      <c r="H795" s="8"/>
      <c r="I795" s="5"/>
      <c r="J795" s="5" t="s">
        <v>221</v>
      </c>
      <c r="K795" s="10"/>
      <c r="L795" s="5" t="s">
        <v>191</v>
      </c>
      <c r="M795" s="5"/>
      <c r="N795" s="5"/>
    </row>
    <row r="796" spans="1:14">
      <c r="A796" s="9"/>
      <c r="B796" s="5" t="s">
        <v>1027</v>
      </c>
      <c r="C796" s="5"/>
      <c r="D796" s="9"/>
      <c r="E796" s="5"/>
      <c r="F796" s="7"/>
      <c r="G796" s="5" t="s">
        <v>234</v>
      </c>
      <c r="H796" s="8"/>
      <c r="I796" s="5"/>
      <c r="J796" s="5" t="s">
        <v>221</v>
      </c>
      <c r="K796" s="10"/>
      <c r="L796" s="5" t="s">
        <v>191</v>
      </c>
      <c r="M796" s="5"/>
      <c r="N796" s="5"/>
    </row>
    <row r="797" spans="1:14">
      <c r="A797" s="9"/>
      <c r="B797" s="5" t="s">
        <v>1028</v>
      </c>
      <c r="C797" s="5"/>
      <c r="D797" s="9"/>
      <c r="E797" s="5"/>
      <c r="F797" s="7"/>
      <c r="G797" s="5" t="s">
        <v>226</v>
      </c>
      <c r="H797" s="8"/>
      <c r="I797" s="5"/>
      <c r="J797" s="5">
        <v>20</v>
      </c>
      <c r="K797" s="10"/>
      <c r="L797" s="5" t="s">
        <v>199</v>
      </c>
      <c r="M797" s="5"/>
      <c r="N797" s="5"/>
    </row>
    <row r="798" spans="1:14">
      <c r="A798" s="9"/>
      <c r="B798" s="5" t="s">
        <v>1029</v>
      </c>
      <c r="C798" s="5"/>
      <c r="D798" s="9"/>
      <c r="E798" s="5"/>
      <c r="F798" s="7"/>
      <c r="G798" s="5" t="s">
        <v>226</v>
      </c>
      <c r="H798" s="8"/>
      <c r="I798" s="5"/>
      <c r="J798" s="5">
        <v>40</v>
      </c>
      <c r="K798" s="10"/>
      <c r="L798" s="5" t="s">
        <v>196</v>
      </c>
      <c r="M798" s="5"/>
      <c r="N798" s="5"/>
    </row>
    <row r="799" spans="1:14">
      <c r="A799" s="9"/>
      <c r="B799" s="5" t="s">
        <v>1030</v>
      </c>
      <c r="C799" s="5"/>
      <c r="D799" s="9"/>
      <c r="E799" s="5"/>
      <c r="F799" s="7"/>
      <c r="G799" s="5" t="s">
        <v>224</v>
      </c>
      <c r="H799" s="8"/>
      <c r="I799" s="5"/>
      <c r="J799" s="5" t="s">
        <v>221</v>
      </c>
      <c r="K799" s="10"/>
      <c r="L799" s="5" t="s">
        <v>191</v>
      </c>
      <c r="M799" s="5"/>
      <c r="N799" s="5"/>
    </row>
    <row r="800" spans="1:14">
      <c r="A800" s="9"/>
      <c r="B800" s="5" t="s">
        <v>1031</v>
      </c>
      <c r="C800" s="5"/>
      <c r="D800" s="9"/>
      <c r="E800" s="5"/>
      <c r="F800" s="7"/>
      <c r="G800" s="5" t="s">
        <v>224</v>
      </c>
      <c r="H800" s="8"/>
      <c r="I800" s="5"/>
      <c r="J800" s="5" t="s">
        <v>221</v>
      </c>
      <c r="K800" s="10"/>
      <c r="L800" s="5" t="s">
        <v>191</v>
      </c>
      <c r="M800" s="5"/>
      <c r="N800" s="5"/>
    </row>
    <row r="801" spans="1:14">
      <c r="A801" s="9"/>
      <c r="B801" s="5" t="s">
        <v>1032</v>
      </c>
      <c r="C801" s="5"/>
      <c r="D801" s="9"/>
      <c r="E801" s="5"/>
      <c r="F801" s="7"/>
      <c r="G801" s="5" t="s">
        <v>220</v>
      </c>
      <c r="H801" s="8"/>
      <c r="I801" s="5"/>
      <c r="J801" s="5" t="s">
        <v>221</v>
      </c>
      <c r="K801" s="10"/>
      <c r="L801" s="5" t="s">
        <v>191</v>
      </c>
      <c r="M801" s="5"/>
      <c r="N801" s="5"/>
    </row>
    <row r="802" spans="1:14">
      <c r="A802" s="9"/>
      <c r="B802" s="5" t="s">
        <v>1033</v>
      </c>
      <c r="C802" s="5"/>
      <c r="D802" s="9"/>
      <c r="E802" s="5"/>
      <c r="F802" s="7"/>
      <c r="G802" s="5" t="s">
        <v>246</v>
      </c>
      <c r="H802" s="8"/>
      <c r="I802" s="5"/>
      <c r="J802" s="5" t="s">
        <v>221</v>
      </c>
      <c r="K802" s="10"/>
      <c r="L802" s="5" t="s">
        <v>753</v>
      </c>
      <c r="M802" s="5"/>
      <c r="N802" s="5"/>
    </row>
    <row r="803" spans="1:14">
      <c r="A803" s="9"/>
      <c r="B803" s="5" t="s">
        <v>1034</v>
      </c>
      <c r="C803" s="5"/>
      <c r="D803" s="9"/>
      <c r="E803" s="5"/>
      <c r="F803" s="7"/>
      <c r="G803" s="5" t="s">
        <v>226</v>
      </c>
      <c r="H803" s="8"/>
      <c r="I803" s="5"/>
      <c r="J803" s="5">
        <v>20</v>
      </c>
      <c r="K803" s="10"/>
      <c r="L803" s="5" t="s">
        <v>191</v>
      </c>
      <c r="M803" s="5"/>
      <c r="N803" s="5"/>
    </row>
    <row r="804" spans="1:14">
      <c r="A804" s="9"/>
      <c r="B804" s="5" t="s">
        <v>1035</v>
      </c>
      <c r="C804" s="5"/>
      <c r="D804" s="9"/>
      <c r="E804" s="5"/>
      <c r="F804" s="7"/>
      <c r="G804" s="5" t="s">
        <v>224</v>
      </c>
      <c r="H804" s="8"/>
      <c r="I804" s="5"/>
      <c r="J804" s="5" t="s">
        <v>221</v>
      </c>
      <c r="K804" s="10"/>
      <c r="L804" s="5" t="s">
        <v>191</v>
      </c>
      <c r="M804" s="5"/>
      <c r="N804" s="5"/>
    </row>
    <row r="805" spans="1:14">
      <c r="A805" s="9"/>
      <c r="B805" s="5" t="s">
        <v>1036</v>
      </c>
      <c r="C805" s="5"/>
      <c r="D805" s="9"/>
      <c r="E805" s="5"/>
      <c r="F805" s="7"/>
      <c r="G805" s="5" t="s">
        <v>224</v>
      </c>
      <c r="H805" s="8"/>
      <c r="I805" s="5"/>
      <c r="J805" s="5" t="s">
        <v>221</v>
      </c>
      <c r="K805" s="10"/>
      <c r="L805" s="5" t="s">
        <v>191</v>
      </c>
      <c r="M805" s="5"/>
      <c r="N805" s="5"/>
    </row>
    <row r="806" spans="1:14">
      <c r="A806" s="9"/>
      <c r="B806" s="5" t="s">
        <v>1037</v>
      </c>
      <c r="C806" s="5"/>
      <c r="D806" s="9"/>
      <c r="E806" s="5"/>
      <c r="F806" s="7"/>
      <c r="G806" s="5" t="s">
        <v>276</v>
      </c>
      <c r="H806" s="8"/>
      <c r="I806" s="5"/>
      <c r="J806" s="5">
        <v>40</v>
      </c>
      <c r="K806" s="10"/>
      <c r="L806" s="5" t="s">
        <v>199</v>
      </c>
      <c r="M806" s="5"/>
      <c r="N806" s="5"/>
    </row>
    <row r="807" spans="1:14">
      <c r="A807" s="9"/>
      <c r="B807" s="5" t="s">
        <v>1038</v>
      </c>
      <c r="C807" s="5"/>
      <c r="D807" s="9"/>
      <c r="E807" s="5"/>
      <c r="F807" s="7"/>
      <c r="G807" s="5" t="s">
        <v>265</v>
      </c>
      <c r="H807" s="8"/>
      <c r="I807" s="5"/>
      <c r="J807" s="5">
        <v>20</v>
      </c>
      <c r="K807" s="10"/>
      <c r="L807" s="5" t="s">
        <v>196</v>
      </c>
      <c r="M807" s="5"/>
      <c r="N807" s="5"/>
    </row>
    <row r="808" spans="1:14">
      <c r="A808" s="9"/>
      <c r="B808" s="5" t="s">
        <v>1039</v>
      </c>
      <c r="C808" s="5"/>
      <c r="D808" s="9"/>
      <c r="E808" s="5"/>
      <c r="F808" s="7"/>
      <c r="G808" s="5" t="s">
        <v>224</v>
      </c>
      <c r="H808" s="8"/>
      <c r="I808" s="5"/>
      <c r="J808" s="5" t="s">
        <v>221</v>
      </c>
      <c r="K808" s="10"/>
      <c r="L808" s="5" t="s">
        <v>199</v>
      </c>
      <c r="M808" s="5"/>
      <c r="N808" s="5"/>
    </row>
    <row r="809" spans="1:14">
      <c r="A809" s="9"/>
      <c r="B809" s="5" t="s">
        <v>1040</v>
      </c>
      <c r="C809" s="5"/>
      <c r="D809" s="9"/>
      <c r="E809" s="5"/>
      <c r="F809" s="7"/>
      <c r="G809" s="5" t="s">
        <v>232</v>
      </c>
      <c r="H809" s="8"/>
      <c r="I809" s="5"/>
      <c r="J809" s="5" t="s">
        <v>221</v>
      </c>
      <c r="K809" s="10"/>
      <c r="L809" s="5" t="s">
        <v>191</v>
      </c>
      <c r="M809" s="5"/>
      <c r="N809" s="5"/>
    </row>
    <row r="810" spans="1:14">
      <c r="A810" s="9"/>
      <c r="B810" s="5" t="s">
        <v>1041</v>
      </c>
      <c r="C810" s="5"/>
      <c r="D810" s="9"/>
      <c r="E810" s="5"/>
      <c r="F810" s="7"/>
      <c r="G810" s="5" t="s">
        <v>232</v>
      </c>
      <c r="H810" s="8"/>
      <c r="I810" s="5"/>
      <c r="J810" s="5" t="s">
        <v>221</v>
      </c>
      <c r="K810" s="10"/>
      <c r="L810" s="5" t="s">
        <v>191</v>
      </c>
      <c r="M810" s="5"/>
      <c r="N810" s="5"/>
    </row>
    <row r="811" spans="1:14">
      <c r="A811" s="9"/>
      <c r="B811" s="5" t="s">
        <v>1042</v>
      </c>
      <c r="C811" s="5"/>
      <c r="D811" s="9"/>
      <c r="E811" s="5"/>
      <c r="F811" s="7"/>
      <c r="G811" s="5" t="s">
        <v>220</v>
      </c>
      <c r="H811" s="8"/>
      <c r="I811" s="5"/>
      <c r="J811" s="5" t="s">
        <v>221</v>
      </c>
      <c r="K811" s="10"/>
      <c r="L811" s="5" t="s">
        <v>191</v>
      </c>
      <c r="M811" s="5"/>
      <c r="N811" s="5"/>
    </row>
    <row r="812" spans="1:14">
      <c r="A812" s="9"/>
      <c r="B812" s="5" t="s">
        <v>1043</v>
      </c>
      <c r="C812" s="5"/>
      <c r="D812" s="9"/>
      <c r="E812" s="5"/>
      <c r="F812" s="7"/>
      <c r="G812" s="5" t="s">
        <v>220</v>
      </c>
      <c r="H812" s="8"/>
      <c r="I812" s="5"/>
      <c r="J812" s="5">
        <v>20</v>
      </c>
      <c r="K812" s="10"/>
      <c r="L812" s="5" t="s">
        <v>191</v>
      </c>
      <c r="M812" s="5"/>
      <c r="N812" s="5"/>
    </row>
    <row r="813" spans="1:14">
      <c r="A813" s="9"/>
      <c r="B813" s="5" t="s">
        <v>1044</v>
      </c>
      <c r="C813" s="5"/>
      <c r="D813" s="9"/>
      <c r="E813" s="5"/>
      <c r="F813" s="7"/>
      <c r="G813" s="5" t="s">
        <v>246</v>
      </c>
      <c r="H813" s="8"/>
      <c r="I813" s="5"/>
      <c r="J813" s="5" t="s">
        <v>221</v>
      </c>
      <c r="K813" s="10"/>
      <c r="L813" s="5" t="s">
        <v>191</v>
      </c>
      <c r="M813" s="5"/>
      <c r="N813" s="5"/>
    </row>
    <row r="814" spans="1:14">
      <c r="A814" s="9"/>
      <c r="B814" s="5" t="s">
        <v>1045</v>
      </c>
      <c r="C814" s="5"/>
      <c r="D814" s="9"/>
      <c r="E814" s="5"/>
      <c r="F814" s="7"/>
      <c r="G814" s="5" t="s">
        <v>226</v>
      </c>
      <c r="H814" s="8"/>
      <c r="I814" s="5"/>
      <c r="J814" s="5">
        <v>40</v>
      </c>
      <c r="K814" s="10"/>
      <c r="L814" s="5" t="s">
        <v>191</v>
      </c>
      <c r="M814" s="5"/>
      <c r="N814" s="5"/>
    </row>
    <row r="815" spans="1:14">
      <c r="A815" s="9"/>
      <c r="B815" s="5" t="s">
        <v>1046</v>
      </c>
      <c r="C815" s="5"/>
      <c r="D815" s="9"/>
      <c r="E815" s="5"/>
      <c r="F815" s="7"/>
      <c r="G815" s="5" t="s">
        <v>220</v>
      </c>
      <c r="H815" s="8"/>
      <c r="I815" s="5"/>
      <c r="J815" s="5" t="s">
        <v>221</v>
      </c>
      <c r="K815" s="10"/>
      <c r="L815" s="5" t="s">
        <v>191</v>
      </c>
      <c r="M815" s="5"/>
      <c r="N815" s="5"/>
    </row>
    <row r="816" spans="1:14">
      <c r="A816" s="9"/>
      <c r="B816" s="5" t="s">
        <v>1047</v>
      </c>
      <c r="C816" s="5"/>
      <c r="D816" s="9"/>
      <c r="E816" s="5"/>
      <c r="F816" s="7"/>
      <c r="G816" s="5" t="s">
        <v>232</v>
      </c>
      <c r="H816" s="8"/>
      <c r="I816" s="5"/>
      <c r="J816" s="5" t="s">
        <v>221</v>
      </c>
      <c r="K816" s="10"/>
      <c r="L816" s="5" t="s">
        <v>191</v>
      </c>
      <c r="M816" s="5"/>
      <c r="N816" s="5"/>
    </row>
    <row r="817" spans="1:14">
      <c r="A817" s="9"/>
      <c r="B817" s="5" t="s">
        <v>1048</v>
      </c>
      <c r="C817" s="5"/>
      <c r="D817" s="9"/>
      <c r="E817" s="5"/>
      <c r="F817" s="7"/>
      <c r="G817" s="5" t="s">
        <v>224</v>
      </c>
      <c r="H817" s="8"/>
      <c r="I817" s="5"/>
      <c r="J817" s="5" t="s">
        <v>221</v>
      </c>
      <c r="K817" s="10"/>
      <c r="L817" s="5" t="s">
        <v>191</v>
      </c>
      <c r="M817" s="5"/>
      <c r="N817" s="5"/>
    </row>
    <row r="818" spans="1:14">
      <c r="A818" s="9"/>
      <c r="B818" s="5" t="s">
        <v>1049</v>
      </c>
      <c r="C818" s="5"/>
      <c r="D818" s="9"/>
      <c r="E818" s="5"/>
      <c r="F818" s="7"/>
      <c r="G818" s="5" t="s">
        <v>224</v>
      </c>
      <c r="H818" s="8"/>
      <c r="I818" s="5"/>
      <c r="J818" s="5">
        <v>20</v>
      </c>
      <c r="K818" s="10"/>
      <c r="L818" s="5" t="s">
        <v>191</v>
      </c>
      <c r="M818" s="5"/>
      <c r="N818" s="5"/>
    </row>
    <row r="819" spans="1:14">
      <c r="A819" s="9"/>
      <c r="B819" s="5" t="s">
        <v>1050</v>
      </c>
      <c r="C819" s="5"/>
      <c r="D819" s="9"/>
      <c r="E819" s="5"/>
      <c r="F819" s="7"/>
      <c r="G819" s="5" t="s">
        <v>224</v>
      </c>
      <c r="H819" s="8"/>
      <c r="I819" s="5"/>
      <c r="J819" s="5">
        <v>20</v>
      </c>
      <c r="K819" s="10"/>
      <c r="L819" s="5" t="s">
        <v>191</v>
      </c>
      <c r="M819" s="5"/>
      <c r="N819" s="5"/>
    </row>
    <row r="820" spans="1:14">
      <c r="A820" s="9"/>
      <c r="B820" s="5" t="s">
        <v>1051</v>
      </c>
      <c r="C820" s="5"/>
      <c r="D820" s="9"/>
      <c r="E820" s="5"/>
      <c r="F820" s="7"/>
      <c r="G820" s="5" t="s">
        <v>220</v>
      </c>
      <c r="H820" s="8"/>
      <c r="I820" s="5"/>
      <c r="J820" s="5" t="s">
        <v>221</v>
      </c>
      <c r="K820" s="10"/>
      <c r="L820" s="5" t="s">
        <v>191</v>
      </c>
      <c r="M820" s="5"/>
      <c r="N820" s="5"/>
    </row>
    <row r="821" spans="1:14">
      <c r="A821" s="9"/>
      <c r="B821" s="5" t="s">
        <v>1052</v>
      </c>
      <c r="C821" s="5"/>
      <c r="D821" s="9"/>
      <c r="E821" s="5"/>
      <c r="F821" s="7"/>
      <c r="G821" s="5" t="s">
        <v>220</v>
      </c>
      <c r="H821" s="8"/>
      <c r="I821" s="5"/>
      <c r="J821" s="5" t="s">
        <v>221</v>
      </c>
      <c r="K821" s="10"/>
      <c r="L821" s="5" t="s">
        <v>191</v>
      </c>
      <c r="M821" s="5"/>
      <c r="N821" s="5"/>
    </row>
    <row r="822" spans="1:14">
      <c r="A822" s="9"/>
      <c r="B822" s="5" t="s">
        <v>1053</v>
      </c>
      <c r="C822" s="5"/>
      <c r="D822" s="9"/>
      <c r="E822" s="5"/>
      <c r="F822" s="7"/>
      <c r="G822" s="5" t="s">
        <v>234</v>
      </c>
      <c r="H822" s="8"/>
      <c r="I822" s="5"/>
      <c r="J822" s="5" t="s">
        <v>221</v>
      </c>
      <c r="K822" s="10"/>
      <c r="L822" s="5" t="s">
        <v>191</v>
      </c>
      <c r="M822" s="5"/>
      <c r="N822" s="5"/>
    </row>
    <row r="823" spans="1:14">
      <c r="A823" s="9"/>
      <c r="B823" s="5" t="s">
        <v>1054</v>
      </c>
      <c r="C823" s="5"/>
      <c r="D823" s="9"/>
      <c r="E823" s="5"/>
      <c r="F823" s="7"/>
      <c r="G823" s="5" t="s">
        <v>232</v>
      </c>
      <c r="H823" s="8"/>
      <c r="I823" s="5"/>
      <c r="J823" s="5">
        <v>40</v>
      </c>
      <c r="K823" s="10"/>
      <c r="L823" s="5" t="s">
        <v>191</v>
      </c>
      <c r="M823" s="5"/>
      <c r="N823" s="5"/>
    </row>
    <row r="824" spans="1:14">
      <c r="A824" s="9"/>
      <c r="B824" s="5" t="s">
        <v>1055</v>
      </c>
      <c r="C824" s="5"/>
      <c r="D824" s="9"/>
      <c r="E824" s="5"/>
      <c r="F824" s="7"/>
      <c r="G824" s="5" t="s">
        <v>226</v>
      </c>
      <c r="H824" s="8"/>
      <c r="I824" s="5"/>
      <c r="J824" s="5">
        <v>40</v>
      </c>
      <c r="K824" s="10"/>
      <c r="L824" s="5" t="s">
        <v>196</v>
      </c>
      <c r="M824" s="5"/>
      <c r="N824" s="5"/>
    </row>
    <row r="825" spans="1:14">
      <c r="A825" s="9"/>
      <c r="B825" s="5" t="s">
        <v>1056</v>
      </c>
      <c r="C825" s="5"/>
      <c r="D825" s="9"/>
      <c r="E825" s="5"/>
      <c r="F825" s="7"/>
      <c r="G825" s="5" t="s">
        <v>224</v>
      </c>
      <c r="H825" s="8"/>
      <c r="I825" s="5"/>
      <c r="J825" s="5" t="s">
        <v>221</v>
      </c>
      <c r="K825" s="10"/>
      <c r="L825" s="5" t="s">
        <v>191</v>
      </c>
      <c r="M825" s="5"/>
      <c r="N825" s="5"/>
    </row>
    <row r="826" spans="1:14">
      <c r="A826" s="9"/>
      <c r="B826" s="5" t="s">
        <v>1057</v>
      </c>
      <c r="C826" s="5"/>
      <c r="D826" s="9"/>
      <c r="E826" s="5"/>
      <c r="F826" s="7"/>
      <c r="G826" s="5" t="s">
        <v>224</v>
      </c>
      <c r="H826" s="8"/>
      <c r="I826" s="5"/>
      <c r="J826" s="5" t="s">
        <v>221</v>
      </c>
      <c r="K826" s="10"/>
      <c r="L826" s="5" t="s">
        <v>191</v>
      </c>
      <c r="M826" s="5"/>
      <c r="N826" s="5"/>
    </row>
    <row r="827" spans="1:14">
      <c r="A827" s="9"/>
      <c r="B827" s="5" t="s">
        <v>1058</v>
      </c>
      <c r="C827" s="5"/>
      <c r="D827" s="9"/>
      <c r="E827" s="5"/>
      <c r="F827" s="7"/>
      <c r="G827" s="5" t="s">
        <v>226</v>
      </c>
      <c r="H827" s="8"/>
      <c r="I827" s="5"/>
      <c r="J827" s="5">
        <v>40</v>
      </c>
      <c r="K827" s="10"/>
      <c r="L827" s="5" t="s">
        <v>191</v>
      </c>
      <c r="M827" s="5"/>
      <c r="N827" s="5"/>
    </row>
    <row r="828" spans="1:14">
      <c r="A828" s="9"/>
      <c r="B828" s="5" t="s">
        <v>1059</v>
      </c>
      <c r="C828" s="5"/>
      <c r="D828" s="9"/>
      <c r="E828" s="5"/>
      <c r="F828" s="7"/>
      <c r="G828" s="5" t="s">
        <v>232</v>
      </c>
      <c r="H828" s="8"/>
      <c r="I828" s="5"/>
      <c r="J828" s="5">
        <v>20</v>
      </c>
      <c r="K828" s="10"/>
      <c r="L828" s="5" t="s">
        <v>191</v>
      </c>
      <c r="M828" s="5"/>
      <c r="N828" s="5"/>
    </row>
    <row r="829" spans="1:14">
      <c r="A829" s="9"/>
      <c r="B829" s="5" t="s">
        <v>1060</v>
      </c>
      <c r="C829" s="5"/>
      <c r="D829" s="9"/>
      <c r="E829" s="5"/>
      <c r="F829" s="7"/>
      <c r="G829" s="5" t="s">
        <v>220</v>
      </c>
      <c r="H829" s="8"/>
      <c r="I829" s="5"/>
      <c r="J829" s="5" t="s">
        <v>221</v>
      </c>
      <c r="K829" s="10"/>
      <c r="L829" s="5" t="s">
        <v>191</v>
      </c>
      <c r="M829" s="5"/>
      <c r="N829" s="5"/>
    </row>
    <row r="830" spans="1:14">
      <c r="A830" s="9"/>
      <c r="B830" s="5" t="s">
        <v>1061</v>
      </c>
      <c r="C830" s="5"/>
      <c r="D830" s="9"/>
      <c r="E830" s="5"/>
      <c r="F830" s="7"/>
      <c r="G830" s="5" t="s">
        <v>224</v>
      </c>
      <c r="H830" s="8"/>
      <c r="I830" s="5"/>
      <c r="J830" s="5" t="s">
        <v>221</v>
      </c>
      <c r="K830" s="10"/>
      <c r="L830" s="5" t="s">
        <v>191</v>
      </c>
      <c r="M830" s="5"/>
      <c r="N830" s="5"/>
    </row>
    <row r="831" spans="1:14">
      <c r="A831" s="9"/>
      <c r="B831" s="5" t="s">
        <v>1062</v>
      </c>
      <c r="C831" s="5"/>
      <c r="D831" s="9"/>
      <c r="E831" s="5"/>
      <c r="F831" s="7"/>
      <c r="G831" s="5" t="s">
        <v>220</v>
      </c>
      <c r="H831" s="8"/>
      <c r="I831" s="5"/>
      <c r="J831" s="5" t="s">
        <v>221</v>
      </c>
      <c r="K831" s="10"/>
      <c r="L831" s="5" t="s">
        <v>191</v>
      </c>
      <c r="M831" s="5"/>
      <c r="N831" s="5"/>
    </row>
    <row r="832" spans="1:14">
      <c r="A832" s="9"/>
      <c r="B832" s="5" t="s">
        <v>1063</v>
      </c>
      <c r="C832" s="5"/>
      <c r="D832" s="9"/>
      <c r="E832" s="5"/>
      <c r="F832" s="7"/>
      <c r="G832" s="5" t="s">
        <v>224</v>
      </c>
      <c r="H832" s="8"/>
      <c r="I832" s="5"/>
      <c r="J832" s="5" t="s">
        <v>221</v>
      </c>
      <c r="K832" s="10"/>
      <c r="L832" s="5" t="s">
        <v>191</v>
      </c>
      <c r="M832" s="5"/>
      <c r="N832" s="5"/>
    </row>
    <row r="833" spans="1:14">
      <c r="A833" s="9"/>
      <c r="B833" s="5" t="s">
        <v>1064</v>
      </c>
      <c r="C833" s="5"/>
      <c r="D833" s="9"/>
      <c r="E833" s="5"/>
      <c r="F833" s="7"/>
      <c r="G833" s="5" t="s">
        <v>220</v>
      </c>
      <c r="H833" s="8"/>
      <c r="I833" s="5"/>
      <c r="J833" s="5" t="s">
        <v>221</v>
      </c>
      <c r="K833" s="10"/>
      <c r="L833" s="5" t="s">
        <v>191</v>
      </c>
      <c r="M833" s="5"/>
      <c r="N833" s="5"/>
    </row>
    <row r="834" spans="1:14">
      <c r="A834" s="9"/>
      <c r="B834" s="5" t="s">
        <v>1065</v>
      </c>
      <c r="C834" s="5"/>
      <c r="D834" s="9"/>
      <c r="E834" s="5"/>
      <c r="F834" s="7"/>
      <c r="G834" s="5" t="s">
        <v>220</v>
      </c>
      <c r="H834" s="8"/>
      <c r="I834" s="5"/>
      <c r="J834" s="5" t="s">
        <v>221</v>
      </c>
      <c r="K834" s="10"/>
      <c r="L834" s="5" t="s">
        <v>191</v>
      </c>
      <c r="M834" s="5"/>
      <c r="N834" s="5"/>
    </row>
    <row r="835" spans="1:14">
      <c r="A835" s="9"/>
      <c r="B835" s="5" t="s">
        <v>1066</v>
      </c>
      <c r="C835" s="5"/>
      <c r="D835" s="9"/>
      <c r="E835" s="5"/>
      <c r="F835" s="7"/>
      <c r="G835" s="5" t="s">
        <v>232</v>
      </c>
      <c r="H835" s="8"/>
      <c r="I835" s="5"/>
      <c r="J835" s="5" t="s">
        <v>221</v>
      </c>
      <c r="K835" s="10"/>
      <c r="L835" s="5" t="s">
        <v>191</v>
      </c>
      <c r="M835" s="5"/>
      <c r="N835" s="5"/>
    </row>
    <row r="836" spans="1:14">
      <c r="A836" s="9"/>
      <c r="B836" s="5" t="s">
        <v>1067</v>
      </c>
      <c r="C836" s="5"/>
      <c r="D836" s="9"/>
      <c r="E836" s="5"/>
      <c r="F836" s="7"/>
      <c r="G836" s="5" t="s">
        <v>232</v>
      </c>
      <c r="H836" s="8"/>
      <c r="I836" s="5"/>
      <c r="J836" s="5">
        <v>20</v>
      </c>
      <c r="K836" s="10"/>
      <c r="L836" s="5" t="s">
        <v>191</v>
      </c>
      <c r="M836" s="5"/>
      <c r="N836" s="5"/>
    </row>
    <row r="837" spans="1:14">
      <c r="A837" s="9"/>
      <c r="B837" s="5" t="s">
        <v>1068</v>
      </c>
      <c r="C837" s="5"/>
      <c r="D837" s="9"/>
      <c r="E837" s="5"/>
      <c r="F837" s="7"/>
      <c r="G837" s="5" t="s">
        <v>226</v>
      </c>
      <c r="H837" s="8"/>
      <c r="I837" s="5"/>
      <c r="J837" s="5">
        <v>40</v>
      </c>
      <c r="K837" s="10"/>
      <c r="L837" s="5" t="s">
        <v>196</v>
      </c>
      <c r="M837" s="5"/>
      <c r="N837" s="5"/>
    </row>
    <row r="838" spans="1:14">
      <c r="A838" s="9"/>
      <c r="B838" s="5" t="s">
        <v>1069</v>
      </c>
      <c r="C838" s="5"/>
      <c r="D838" s="9"/>
      <c r="E838" s="5"/>
      <c r="F838" s="7"/>
      <c r="G838" s="5" t="s">
        <v>224</v>
      </c>
      <c r="H838" s="8"/>
      <c r="I838" s="5"/>
      <c r="J838" s="5" t="s">
        <v>221</v>
      </c>
      <c r="K838" s="10"/>
      <c r="L838" s="5" t="s">
        <v>191</v>
      </c>
      <c r="M838" s="5"/>
      <c r="N838" s="5"/>
    </row>
    <row r="839" spans="1:14">
      <c r="A839" s="9"/>
      <c r="B839" s="5" t="s">
        <v>1070</v>
      </c>
      <c r="C839" s="5"/>
      <c r="D839" s="9"/>
      <c r="E839" s="5"/>
      <c r="F839" s="7"/>
      <c r="G839" s="5" t="s">
        <v>220</v>
      </c>
      <c r="H839" s="8"/>
      <c r="I839" s="5"/>
      <c r="J839" s="5" t="s">
        <v>221</v>
      </c>
      <c r="K839" s="10"/>
      <c r="L839" s="5" t="s">
        <v>191</v>
      </c>
      <c r="M839" s="5"/>
      <c r="N839" s="5"/>
    </row>
    <row r="840" spans="1:14">
      <c r="A840" s="9"/>
      <c r="B840" s="5" t="s">
        <v>1071</v>
      </c>
      <c r="C840" s="5"/>
      <c r="D840" s="9"/>
      <c r="E840" s="5"/>
      <c r="F840" s="7"/>
      <c r="G840" s="5" t="s">
        <v>226</v>
      </c>
      <c r="H840" s="8"/>
      <c r="I840" s="5"/>
      <c r="J840" s="5">
        <v>40</v>
      </c>
      <c r="K840" s="10"/>
      <c r="L840" s="5" t="s">
        <v>196</v>
      </c>
      <c r="M840" s="5"/>
      <c r="N840" s="5"/>
    </row>
    <row r="841" spans="1:14">
      <c r="A841" s="9"/>
      <c r="B841" s="5" t="s">
        <v>1072</v>
      </c>
      <c r="C841" s="5"/>
      <c r="D841" s="9"/>
      <c r="E841" s="5"/>
      <c r="F841" s="7"/>
      <c r="G841" s="5" t="s">
        <v>220</v>
      </c>
      <c r="H841" s="8"/>
      <c r="I841" s="5"/>
      <c r="J841" s="5" t="s">
        <v>221</v>
      </c>
      <c r="K841" s="10"/>
      <c r="L841" s="5" t="s">
        <v>191</v>
      </c>
      <c r="M841" s="5"/>
      <c r="N841" s="5"/>
    </row>
    <row r="842" spans="1:14">
      <c r="A842" s="9"/>
      <c r="B842" s="5" t="s">
        <v>1073</v>
      </c>
      <c r="C842" s="5"/>
      <c r="D842" s="9"/>
      <c r="E842" s="5"/>
      <c r="F842" s="7"/>
      <c r="G842" s="5" t="s">
        <v>220</v>
      </c>
      <c r="H842" s="8"/>
      <c r="I842" s="5"/>
      <c r="J842" s="5">
        <v>40</v>
      </c>
      <c r="K842" s="10"/>
      <c r="L842" s="5" t="s">
        <v>191</v>
      </c>
      <c r="M842" s="5"/>
      <c r="N842" s="5"/>
    </row>
    <row r="843" spans="1:14">
      <c r="A843" s="9"/>
      <c r="B843" s="5" t="s">
        <v>1074</v>
      </c>
      <c r="C843" s="5"/>
      <c r="D843" s="9"/>
      <c r="E843" s="5"/>
      <c r="F843" s="7"/>
      <c r="G843" s="5" t="s">
        <v>226</v>
      </c>
      <c r="H843" s="8"/>
      <c r="I843" s="5"/>
      <c r="J843" s="5">
        <v>40</v>
      </c>
      <c r="K843" s="10"/>
      <c r="L843" s="5" t="s">
        <v>196</v>
      </c>
      <c r="M843" s="5"/>
      <c r="N843" s="5"/>
    </row>
    <row r="844" spans="1:14">
      <c r="A844" s="9"/>
      <c r="B844" s="5" t="s">
        <v>1075</v>
      </c>
      <c r="C844" s="5"/>
      <c r="D844" s="9"/>
      <c r="E844" s="5"/>
      <c r="F844" s="7"/>
      <c r="G844" s="5" t="s">
        <v>220</v>
      </c>
      <c r="H844" s="8"/>
      <c r="I844" s="5"/>
      <c r="J844" s="5" t="s">
        <v>221</v>
      </c>
      <c r="K844" s="10"/>
      <c r="L844" s="5" t="s">
        <v>191</v>
      </c>
      <c r="M844" s="5"/>
      <c r="N844" s="5"/>
    </row>
    <row r="845" spans="1:14">
      <c r="A845" s="9"/>
      <c r="B845" s="5" t="s">
        <v>1076</v>
      </c>
      <c r="C845" s="5"/>
      <c r="D845" s="9"/>
      <c r="E845" s="5"/>
      <c r="F845" s="7"/>
      <c r="G845" s="5" t="s">
        <v>220</v>
      </c>
      <c r="H845" s="8"/>
      <c r="I845" s="5"/>
      <c r="J845" s="5" t="s">
        <v>221</v>
      </c>
      <c r="K845" s="10"/>
      <c r="L845" s="5" t="s">
        <v>191</v>
      </c>
      <c r="M845" s="5"/>
      <c r="N845" s="5"/>
    </row>
    <row r="846" spans="1:14">
      <c r="A846" s="9"/>
      <c r="B846" s="5" t="s">
        <v>1077</v>
      </c>
      <c r="C846" s="5"/>
      <c r="D846" s="9"/>
      <c r="E846" s="5"/>
      <c r="F846" s="7"/>
      <c r="G846" s="5" t="s">
        <v>232</v>
      </c>
      <c r="H846" s="8"/>
      <c r="I846" s="5"/>
      <c r="J846" s="5">
        <v>20</v>
      </c>
      <c r="K846" s="10"/>
      <c r="L846" s="5" t="s">
        <v>191</v>
      </c>
      <c r="M846" s="5"/>
      <c r="N846" s="5"/>
    </row>
    <row r="847" spans="1:14">
      <c r="A847" s="9"/>
      <c r="B847" s="5" t="s">
        <v>1078</v>
      </c>
      <c r="C847" s="5"/>
      <c r="D847" s="9"/>
      <c r="E847" s="5"/>
      <c r="F847" s="7"/>
      <c r="G847" s="5" t="s">
        <v>232</v>
      </c>
      <c r="H847" s="8"/>
      <c r="I847" s="5"/>
      <c r="J847" s="5" t="s">
        <v>221</v>
      </c>
      <c r="K847" s="10"/>
      <c r="L847" s="5" t="s">
        <v>191</v>
      </c>
      <c r="M847" s="5"/>
      <c r="N847" s="5"/>
    </row>
    <row r="848" spans="1:14">
      <c r="A848" s="9"/>
      <c r="B848" s="5" t="s">
        <v>1079</v>
      </c>
      <c r="C848" s="5"/>
      <c r="D848" s="9"/>
      <c r="E848" s="5"/>
      <c r="F848" s="7"/>
      <c r="G848" s="5" t="s">
        <v>246</v>
      </c>
      <c r="H848" s="8"/>
      <c r="I848" s="5"/>
      <c r="J848" s="5" t="s">
        <v>221</v>
      </c>
      <c r="K848" s="10"/>
      <c r="L848" s="5" t="s">
        <v>196</v>
      </c>
      <c r="M848" s="5"/>
      <c r="N848" s="5"/>
    </row>
    <row r="849" spans="1:14">
      <c r="A849" s="9"/>
      <c r="B849" s="5" t="s">
        <v>1080</v>
      </c>
      <c r="C849" s="5"/>
      <c r="D849" s="9"/>
      <c r="E849" s="5"/>
      <c r="F849" s="7"/>
      <c r="G849" s="5" t="s">
        <v>226</v>
      </c>
      <c r="H849" s="8"/>
      <c r="I849" s="5"/>
      <c r="J849" s="5">
        <v>40</v>
      </c>
      <c r="K849" s="10"/>
      <c r="L849" s="5" t="s">
        <v>196</v>
      </c>
      <c r="M849" s="5"/>
      <c r="N849" s="5"/>
    </row>
    <row r="850" spans="1:14">
      <c r="A850" s="9"/>
      <c r="B850" s="5" t="s">
        <v>1081</v>
      </c>
      <c r="C850" s="5"/>
      <c r="D850" s="9"/>
      <c r="E850" s="5"/>
      <c r="F850" s="7"/>
      <c r="G850" s="5" t="s">
        <v>220</v>
      </c>
      <c r="H850" s="8"/>
      <c r="I850" s="5"/>
      <c r="J850" s="5">
        <v>40</v>
      </c>
      <c r="K850" s="10"/>
      <c r="L850" s="5" t="s">
        <v>191</v>
      </c>
      <c r="M850" s="5"/>
      <c r="N850" s="5"/>
    </row>
    <row r="851" spans="1:14">
      <c r="A851" s="9"/>
      <c r="B851" s="5" t="s">
        <v>1082</v>
      </c>
      <c r="C851" s="5"/>
      <c r="D851" s="9"/>
      <c r="E851" s="5"/>
      <c r="F851" s="7"/>
      <c r="G851" s="5" t="s">
        <v>234</v>
      </c>
      <c r="H851" s="8"/>
      <c r="I851" s="5"/>
      <c r="J851" s="5" t="s">
        <v>221</v>
      </c>
      <c r="K851" s="10"/>
      <c r="L851" s="5" t="s">
        <v>191</v>
      </c>
      <c r="M851" s="5"/>
      <c r="N851" s="5"/>
    </row>
    <row r="852" spans="1:14">
      <c r="A852" s="9"/>
      <c r="B852" s="5" t="s">
        <v>1083</v>
      </c>
      <c r="C852" s="5"/>
      <c r="D852" s="9"/>
      <c r="E852" s="5"/>
      <c r="F852" s="7"/>
      <c r="G852" s="5" t="s">
        <v>224</v>
      </c>
      <c r="H852" s="8"/>
      <c r="I852" s="5"/>
      <c r="J852" s="5" t="s">
        <v>221</v>
      </c>
      <c r="K852" s="10"/>
      <c r="L852" s="5" t="s">
        <v>191</v>
      </c>
      <c r="M852" s="5"/>
      <c r="N852" s="5"/>
    </row>
    <row r="853" spans="1:14">
      <c r="A853" s="9"/>
      <c r="B853" s="5" t="s">
        <v>1084</v>
      </c>
      <c r="C853" s="5"/>
      <c r="D853" s="9"/>
      <c r="E853" s="5"/>
      <c r="F853" s="7"/>
      <c r="G853" s="5" t="s">
        <v>220</v>
      </c>
      <c r="H853" s="8"/>
      <c r="I853" s="5"/>
      <c r="J853" s="5" t="s">
        <v>221</v>
      </c>
      <c r="K853" s="10"/>
      <c r="L853" s="5" t="s">
        <v>191</v>
      </c>
      <c r="M853" s="5"/>
      <c r="N853" s="5"/>
    </row>
    <row r="854" spans="1:14">
      <c r="A854" s="9"/>
      <c r="B854" s="5" t="s">
        <v>1085</v>
      </c>
      <c r="C854" s="5"/>
      <c r="D854" s="9"/>
      <c r="E854" s="5"/>
      <c r="F854" s="7"/>
      <c r="G854" s="5" t="s">
        <v>224</v>
      </c>
      <c r="H854" s="8"/>
      <c r="I854" s="5"/>
      <c r="J854" s="5" t="s">
        <v>221</v>
      </c>
      <c r="K854" s="10"/>
      <c r="L854" s="5" t="s">
        <v>191</v>
      </c>
      <c r="M854" s="5"/>
      <c r="N854" s="5"/>
    </row>
    <row r="855" spans="1:14">
      <c r="A855" s="9"/>
      <c r="B855" s="5" t="s">
        <v>1086</v>
      </c>
      <c r="C855" s="5"/>
      <c r="D855" s="9"/>
      <c r="E855" s="5"/>
      <c r="F855" s="7"/>
      <c r="G855" s="5" t="s">
        <v>246</v>
      </c>
      <c r="H855" s="8"/>
      <c r="I855" s="5"/>
      <c r="J855" s="5" t="s">
        <v>221</v>
      </c>
      <c r="K855" s="10"/>
      <c r="L855" s="5" t="s">
        <v>191</v>
      </c>
      <c r="M855" s="5"/>
      <c r="N855" s="5"/>
    </row>
    <row r="856" spans="1:14">
      <c r="A856" s="9"/>
      <c r="B856" s="5" t="s">
        <v>1087</v>
      </c>
      <c r="C856" s="5"/>
      <c r="D856" s="9"/>
      <c r="E856" s="5"/>
      <c r="F856" s="7"/>
      <c r="G856" s="5" t="s">
        <v>232</v>
      </c>
      <c r="H856" s="8"/>
      <c r="I856" s="5"/>
      <c r="J856" s="5" t="s">
        <v>221</v>
      </c>
      <c r="K856" s="10"/>
      <c r="L856" s="5" t="s">
        <v>191</v>
      </c>
      <c r="M856" s="5"/>
      <c r="N856" s="5"/>
    </row>
    <row r="857" spans="1:14">
      <c r="A857" s="9"/>
      <c r="B857" s="5" t="s">
        <v>1088</v>
      </c>
      <c r="C857" s="5"/>
      <c r="D857" s="9"/>
      <c r="E857" s="5"/>
      <c r="F857" s="7"/>
      <c r="G857" s="5" t="s">
        <v>246</v>
      </c>
      <c r="H857" s="8"/>
      <c r="I857" s="5"/>
      <c r="J857" s="5" t="s">
        <v>221</v>
      </c>
      <c r="K857" s="10"/>
      <c r="L857" s="5" t="s">
        <v>1089</v>
      </c>
      <c r="M857" s="5"/>
      <c r="N857" s="5"/>
    </row>
    <row r="858" spans="1:14">
      <c r="A858" s="9"/>
      <c r="B858" s="5" t="s">
        <v>1090</v>
      </c>
      <c r="C858" s="5"/>
      <c r="D858" s="9"/>
      <c r="E858" s="5"/>
      <c r="F858" s="7"/>
      <c r="G858" s="5" t="s">
        <v>232</v>
      </c>
      <c r="H858" s="8"/>
      <c r="I858" s="5"/>
      <c r="J858" s="5" t="s">
        <v>221</v>
      </c>
      <c r="K858" s="10"/>
      <c r="L858" s="5" t="s">
        <v>191</v>
      </c>
      <c r="M858" s="5"/>
      <c r="N858" s="5"/>
    </row>
    <row r="859" spans="1:14">
      <c r="A859" s="9"/>
      <c r="B859" s="5" t="s">
        <v>1091</v>
      </c>
      <c r="C859" s="5"/>
      <c r="D859" s="9"/>
      <c r="E859" s="5"/>
      <c r="F859" s="7"/>
      <c r="G859" s="5" t="s">
        <v>226</v>
      </c>
      <c r="H859" s="8"/>
      <c r="I859" s="5"/>
      <c r="J859" s="5">
        <v>40</v>
      </c>
      <c r="K859" s="10"/>
      <c r="L859" s="5" t="s">
        <v>196</v>
      </c>
      <c r="M859" s="5"/>
      <c r="N859" s="5"/>
    </row>
    <row r="860" spans="1:14">
      <c r="A860" s="9"/>
      <c r="B860" s="5" t="s">
        <v>1092</v>
      </c>
      <c r="C860" s="5"/>
      <c r="D860" s="9"/>
      <c r="E860" s="5"/>
      <c r="F860" s="7"/>
      <c r="G860" s="5" t="s">
        <v>220</v>
      </c>
      <c r="H860" s="8"/>
      <c r="I860" s="5"/>
      <c r="J860" s="5" t="s">
        <v>221</v>
      </c>
      <c r="K860" s="10"/>
      <c r="L860" s="5" t="s">
        <v>191</v>
      </c>
      <c r="M860" s="5"/>
      <c r="N860" s="5"/>
    </row>
    <row r="861" spans="1:14">
      <c r="A861" s="9"/>
      <c r="B861" s="5" t="s">
        <v>1093</v>
      </c>
      <c r="C861" s="5"/>
      <c r="D861" s="9"/>
      <c r="E861" s="5"/>
      <c r="F861" s="7"/>
      <c r="G861" s="5" t="s">
        <v>220</v>
      </c>
      <c r="H861" s="8"/>
      <c r="I861" s="5"/>
      <c r="J861" s="5">
        <v>40</v>
      </c>
      <c r="K861" s="10"/>
      <c r="L861" s="5" t="s">
        <v>191</v>
      </c>
      <c r="M861" s="5"/>
      <c r="N861" s="5"/>
    </row>
    <row r="862" spans="1:14">
      <c r="A862" s="9"/>
      <c r="B862" s="5" t="s">
        <v>1094</v>
      </c>
      <c r="C862" s="5"/>
      <c r="D862" s="9"/>
      <c r="E862" s="5"/>
      <c r="F862" s="7"/>
      <c r="G862" s="5" t="s">
        <v>220</v>
      </c>
      <c r="H862" s="8"/>
      <c r="I862" s="5"/>
      <c r="J862" s="5" t="s">
        <v>221</v>
      </c>
      <c r="K862" s="10"/>
      <c r="L862" s="5" t="s">
        <v>191</v>
      </c>
      <c r="M862" s="5"/>
      <c r="N862" s="5"/>
    </row>
    <row r="863" spans="1:14">
      <c r="A863" s="9"/>
      <c r="B863" s="5" t="s">
        <v>1095</v>
      </c>
      <c r="C863" s="5"/>
      <c r="D863" s="9"/>
      <c r="E863" s="5"/>
      <c r="F863" s="7"/>
      <c r="G863" s="5" t="s">
        <v>224</v>
      </c>
      <c r="H863" s="8"/>
      <c r="I863" s="5"/>
      <c r="J863" s="5" t="s">
        <v>221</v>
      </c>
      <c r="K863" s="10"/>
      <c r="L863" s="5" t="s">
        <v>191</v>
      </c>
      <c r="M863" s="5"/>
      <c r="N863" s="5"/>
    </row>
    <row r="864" spans="1:14">
      <c r="A864" s="9"/>
      <c r="B864" s="5" t="s">
        <v>1096</v>
      </c>
      <c r="C864" s="5"/>
      <c r="D864" s="9"/>
      <c r="E864" s="5"/>
      <c r="F864" s="7"/>
      <c r="G864" s="5" t="s">
        <v>226</v>
      </c>
      <c r="H864" s="8"/>
      <c r="I864" s="5"/>
      <c r="J864" s="5">
        <v>40</v>
      </c>
      <c r="K864" s="10"/>
      <c r="L864" s="5" t="s">
        <v>196</v>
      </c>
      <c r="M864" s="5"/>
      <c r="N864" s="5"/>
    </row>
    <row r="865" spans="1:14">
      <c r="A865" s="9"/>
      <c r="B865" s="5" t="s">
        <v>1097</v>
      </c>
      <c r="C865" s="5"/>
      <c r="D865" s="9"/>
      <c r="E865" s="5"/>
      <c r="F865" s="7"/>
      <c r="G865" s="5" t="s">
        <v>220</v>
      </c>
      <c r="H865" s="8"/>
      <c r="I865" s="5"/>
      <c r="J865" s="5" t="s">
        <v>221</v>
      </c>
      <c r="K865" s="10"/>
      <c r="L865" s="5" t="s">
        <v>191</v>
      </c>
      <c r="M865" s="5"/>
      <c r="N865" s="5"/>
    </row>
    <row r="866" spans="1:14">
      <c r="A866" s="9"/>
      <c r="B866" s="5" t="s">
        <v>1098</v>
      </c>
      <c r="C866" s="5"/>
      <c r="D866" s="9"/>
      <c r="E866" s="5"/>
      <c r="F866" s="7"/>
      <c r="G866" s="5" t="s">
        <v>224</v>
      </c>
      <c r="H866" s="8"/>
      <c r="I866" s="5"/>
      <c r="J866" s="5" t="s">
        <v>221</v>
      </c>
      <c r="K866" s="10"/>
      <c r="L866" s="5" t="s">
        <v>191</v>
      </c>
      <c r="M866" s="5"/>
      <c r="N866" s="5"/>
    </row>
    <row r="867" spans="1:14">
      <c r="A867" s="9"/>
      <c r="B867" s="5" t="s">
        <v>1099</v>
      </c>
      <c r="C867" s="5"/>
      <c r="D867" s="9"/>
      <c r="E867" s="5"/>
      <c r="F867" s="7"/>
      <c r="G867" s="5" t="s">
        <v>224</v>
      </c>
      <c r="H867" s="8"/>
      <c r="I867" s="5"/>
      <c r="J867" s="5">
        <v>20</v>
      </c>
      <c r="K867" s="10"/>
      <c r="L867" s="5" t="s">
        <v>191</v>
      </c>
      <c r="M867" s="5"/>
      <c r="N867" s="5"/>
    </row>
    <row r="868" spans="1:14">
      <c r="A868" s="9"/>
      <c r="B868" s="5" t="s">
        <v>1100</v>
      </c>
      <c r="C868" s="5"/>
      <c r="D868" s="9"/>
      <c r="E868" s="5"/>
      <c r="F868" s="7"/>
      <c r="G868" s="5" t="s">
        <v>220</v>
      </c>
      <c r="H868" s="8"/>
      <c r="I868" s="5"/>
      <c r="J868" s="5" t="s">
        <v>221</v>
      </c>
      <c r="K868" s="10"/>
      <c r="L868" s="5" t="s">
        <v>191</v>
      </c>
      <c r="M868" s="5"/>
      <c r="N868" s="5"/>
    </row>
    <row r="869" spans="1:14">
      <c r="A869" s="9"/>
      <c r="B869" s="5" t="s">
        <v>1101</v>
      </c>
      <c r="C869" s="5"/>
      <c r="D869" s="9"/>
      <c r="E869" s="5"/>
      <c r="F869" s="7"/>
      <c r="G869" s="5" t="s">
        <v>234</v>
      </c>
      <c r="H869" s="8"/>
      <c r="I869" s="5"/>
      <c r="J869" s="5" t="s">
        <v>221</v>
      </c>
      <c r="K869" s="10"/>
      <c r="L869" s="5" t="s">
        <v>191</v>
      </c>
      <c r="M869" s="5"/>
      <c r="N869" s="5"/>
    </row>
    <row r="870" spans="1:14">
      <c r="A870" s="9"/>
      <c r="B870" s="5" t="s">
        <v>1102</v>
      </c>
      <c r="C870" s="5"/>
      <c r="D870" s="9"/>
      <c r="E870" s="5"/>
      <c r="F870" s="7"/>
      <c r="G870" s="5" t="s">
        <v>224</v>
      </c>
      <c r="H870" s="8"/>
      <c r="I870" s="5"/>
      <c r="J870" s="5" t="s">
        <v>221</v>
      </c>
      <c r="K870" s="10"/>
      <c r="L870" s="5" t="s">
        <v>191</v>
      </c>
      <c r="M870" s="5"/>
      <c r="N870" s="5"/>
    </row>
    <row r="871" spans="1:14">
      <c r="A871" s="9"/>
      <c r="B871" s="5" t="s">
        <v>1103</v>
      </c>
      <c r="C871" s="5"/>
      <c r="D871" s="9"/>
      <c r="E871" s="5"/>
      <c r="F871" s="7"/>
      <c r="G871" s="5" t="s">
        <v>220</v>
      </c>
      <c r="H871" s="8"/>
      <c r="I871" s="5"/>
      <c r="J871" s="5" t="s">
        <v>221</v>
      </c>
      <c r="K871" s="10"/>
      <c r="L871" s="5" t="s">
        <v>191</v>
      </c>
      <c r="M871" s="5"/>
      <c r="N871" s="5"/>
    </row>
    <row r="872" spans="1:14">
      <c r="A872" s="9"/>
      <c r="B872" s="5" t="s">
        <v>1104</v>
      </c>
      <c r="C872" s="5"/>
      <c r="D872" s="9"/>
      <c r="E872" s="5"/>
      <c r="F872" s="7"/>
      <c r="G872" s="5" t="s">
        <v>220</v>
      </c>
      <c r="H872" s="8"/>
      <c r="I872" s="5"/>
      <c r="J872" s="5" t="s">
        <v>221</v>
      </c>
      <c r="K872" s="10"/>
      <c r="L872" s="5" t="s">
        <v>191</v>
      </c>
      <c r="M872" s="5"/>
      <c r="N872" s="5"/>
    </row>
    <row r="873" spans="1:14">
      <c r="A873" s="9"/>
      <c r="B873" s="5" t="s">
        <v>1105</v>
      </c>
      <c r="C873" s="5"/>
      <c r="D873" s="9"/>
      <c r="E873" s="5"/>
      <c r="F873" s="7"/>
      <c r="G873" s="5" t="s">
        <v>226</v>
      </c>
      <c r="H873" s="8"/>
      <c r="I873" s="5"/>
      <c r="J873" s="5">
        <v>20</v>
      </c>
      <c r="K873" s="10"/>
      <c r="L873" s="5" t="s">
        <v>196</v>
      </c>
      <c r="M873" s="5"/>
      <c r="N873" s="5"/>
    </row>
    <row r="874" spans="1:14">
      <c r="A874" s="9"/>
      <c r="B874" s="5" t="s">
        <v>1106</v>
      </c>
      <c r="C874" s="5"/>
      <c r="D874" s="9"/>
      <c r="E874" s="5"/>
      <c r="F874" s="7"/>
      <c r="G874" s="5" t="s">
        <v>224</v>
      </c>
      <c r="H874" s="8"/>
      <c r="I874" s="5"/>
      <c r="J874" s="5">
        <v>40</v>
      </c>
      <c r="K874" s="10"/>
      <c r="L874" s="5" t="s">
        <v>191</v>
      </c>
      <c r="M874" s="5"/>
      <c r="N874" s="5"/>
    </row>
    <row r="875" spans="1:14">
      <c r="A875" s="9"/>
      <c r="B875" s="5" t="s">
        <v>1107</v>
      </c>
      <c r="C875" s="5"/>
      <c r="D875" s="9"/>
      <c r="E875" s="5"/>
      <c r="F875" s="7"/>
      <c r="G875" s="5" t="s">
        <v>220</v>
      </c>
      <c r="H875" s="8"/>
      <c r="I875" s="5"/>
      <c r="J875" s="5" t="s">
        <v>221</v>
      </c>
      <c r="K875" s="10"/>
      <c r="L875" s="5" t="s">
        <v>191</v>
      </c>
      <c r="M875" s="5"/>
      <c r="N875" s="5"/>
    </row>
    <row r="876" spans="1:14">
      <c r="A876" s="9"/>
      <c r="B876" s="5" t="s">
        <v>1108</v>
      </c>
      <c r="C876" s="5"/>
      <c r="D876" s="9"/>
      <c r="E876" s="5"/>
      <c r="F876" s="7"/>
      <c r="G876" s="5" t="s">
        <v>226</v>
      </c>
      <c r="H876" s="8"/>
      <c r="I876" s="5"/>
      <c r="J876" s="5">
        <v>40</v>
      </c>
      <c r="K876" s="10"/>
      <c r="L876" s="5" t="s">
        <v>196</v>
      </c>
      <c r="M876" s="5"/>
      <c r="N876" s="5"/>
    </row>
    <row r="877" spans="1:14">
      <c r="A877" s="9"/>
      <c r="B877" s="5" t="s">
        <v>1109</v>
      </c>
      <c r="C877" s="5"/>
      <c r="D877" s="9"/>
      <c r="E877" s="5"/>
      <c r="F877" s="7"/>
      <c r="G877" s="5" t="s">
        <v>224</v>
      </c>
      <c r="H877" s="8"/>
      <c r="I877" s="5"/>
      <c r="J877" s="5" t="s">
        <v>221</v>
      </c>
      <c r="K877" s="10"/>
      <c r="L877" s="5" t="s">
        <v>191</v>
      </c>
      <c r="M877" s="5"/>
      <c r="N877" s="5"/>
    </row>
    <row r="878" spans="1:14">
      <c r="A878" s="9"/>
      <c r="B878" s="5" t="s">
        <v>1110</v>
      </c>
      <c r="C878" s="5"/>
      <c r="D878" s="9"/>
      <c r="E878" s="5"/>
      <c r="F878" s="7"/>
      <c r="G878" s="5" t="s">
        <v>220</v>
      </c>
      <c r="H878" s="8"/>
      <c r="I878" s="5"/>
      <c r="J878" s="5" t="s">
        <v>221</v>
      </c>
      <c r="K878" s="10"/>
      <c r="L878" s="5" t="s">
        <v>191</v>
      </c>
      <c r="M878" s="5"/>
      <c r="N878" s="5"/>
    </row>
    <row r="879" spans="1:14">
      <c r="A879" s="9"/>
      <c r="B879" s="5" t="s">
        <v>1111</v>
      </c>
      <c r="C879" s="5"/>
      <c r="D879" s="9"/>
      <c r="E879" s="5"/>
      <c r="F879" s="7"/>
      <c r="G879" s="5" t="s">
        <v>224</v>
      </c>
      <c r="H879" s="8"/>
      <c r="I879" s="5"/>
      <c r="J879" s="5" t="s">
        <v>221</v>
      </c>
      <c r="K879" s="10"/>
      <c r="L879" s="5" t="s">
        <v>191</v>
      </c>
      <c r="M879" s="5"/>
      <c r="N879" s="5"/>
    </row>
    <row r="880" spans="1:14">
      <c r="A880" s="9"/>
      <c r="B880" s="5" t="s">
        <v>1112</v>
      </c>
      <c r="C880" s="5"/>
      <c r="D880" s="9"/>
      <c r="E880" s="5"/>
      <c r="F880" s="7"/>
      <c r="G880" s="5" t="s">
        <v>220</v>
      </c>
      <c r="H880" s="8"/>
      <c r="I880" s="5"/>
      <c r="J880" s="5" t="s">
        <v>221</v>
      </c>
      <c r="K880" s="10"/>
      <c r="L880" s="5" t="s">
        <v>191</v>
      </c>
      <c r="M880" s="5"/>
      <c r="N880" s="5"/>
    </row>
    <row r="881" spans="1:14">
      <c r="A881" s="9"/>
      <c r="B881" s="5" t="s">
        <v>1113</v>
      </c>
      <c r="C881" s="5"/>
      <c r="D881" s="9"/>
      <c r="E881" s="5"/>
      <c r="F881" s="7"/>
      <c r="G881" s="5" t="s">
        <v>224</v>
      </c>
      <c r="H881" s="8"/>
      <c r="I881" s="5"/>
      <c r="J881" s="5" t="s">
        <v>221</v>
      </c>
      <c r="K881" s="10"/>
      <c r="L881" s="5" t="s">
        <v>191</v>
      </c>
      <c r="M881" s="5"/>
      <c r="N881" s="5"/>
    </row>
    <row r="882" spans="1:14">
      <c r="A882" s="9"/>
      <c r="B882" s="5" t="s">
        <v>1114</v>
      </c>
      <c r="C882" s="5"/>
      <c r="D882" s="9"/>
      <c r="E882" s="5"/>
      <c r="F882" s="7"/>
      <c r="G882" s="5" t="s">
        <v>220</v>
      </c>
      <c r="H882" s="8"/>
      <c r="I882" s="5"/>
      <c r="J882" s="5" t="s">
        <v>221</v>
      </c>
      <c r="K882" s="10"/>
      <c r="L882" s="5" t="s">
        <v>191</v>
      </c>
      <c r="M882" s="5"/>
      <c r="N882" s="5"/>
    </row>
    <row r="883" spans="1:14">
      <c r="A883" s="9"/>
      <c r="B883" s="5" t="s">
        <v>1115</v>
      </c>
      <c r="C883" s="5"/>
      <c r="D883" s="9"/>
      <c r="E883" s="5"/>
      <c r="F883" s="7"/>
      <c r="G883" s="5" t="s">
        <v>224</v>
      </c>
      <c r="H883" s="8"/>
      <c r="I883" s="5"/>
      <c r="J883" s="5" t="s">
        <v>221</v>
      </c>
      <c r="K883" s="10"/>
      <c r="L883" s="5" t="s">
        <v>191</v>
      </c>
      <c r="M883" s="5"/>
      <c r="N883" s="5"/>
    </row>
    <row r="884" spans="1:14">
      <c r="A884" s="9"/>
      <c r="B884" s="5" t="s">
        <v>1116</v>
      </c>
      <c r="C884" s="5"/>
      <c r="D884" s="9"/>
      <c r="E884" s="5"/>
      <c r="F884" s="7"/>
      <c r="G884" s="5" t="s">
        <v>224</v>
      </c>
      <c r="H884" s="8"/>
      <c r="I884" s="5"/>
      <c r="J884" s="5" t="s">
        <v>221</v>
      </c>
      <c r="K884" s="10"/>
      <c r="L884" s="5" t="s">
        <v>191</v>
      </c>
      <c r="M884" s="5"/>
      <c r="N884" s="5"/>
    </row>
    <row r="885" spans="1:14">
      <c r="A885" s="9"/>
      <c r="B885" s="5" t="s">
        <v>1117</v>
      </c>
      <c r="C885" s="5"/>
      <c r="D885" s="9"/>
      <c r="E885" s="5"/>
      <c r="F885" s="7"/>
      <c r="G885" s="5" t="s">
        <v>224</v>
      </c>
      <c r="H885" s="8"/>
      <c r="I885" s="5"/>
      <c r="J885" s="5" t="s">
        <v>221</v>
      </c>
      <c r="K885" s="10"/>
      <c r="L885" s="5" t="s">
        <v>191</v>
      </c>
      <c r="M885" s="5"/>
      <c r="N885" s="5"/>
    </row>
    <row r="886" spans="1:14">
      <c r="A886" s="9"/>
      <c r="B886" s="5" t="s">
        <v>1118</v>
      </c>
      <c r="C886" s="5"/>
      <c r="D886" s="9"/>
      <c r="E886" s="5"/>
      <c r="F886" s="7"/>
      <c r="G886" s="5" t="s">
        <v>234</v>
      </c>
      <c r="H886" s="8"/>
      <c r="I886" s="5"/>
      <c r="J886" s="5" t="s">
        <v>221</v>
      </c>
      <c r="K886" s="10"/>
      <c r="L886" s="5" t="s">
        <v>191</v>
      </c>
      <c r="M886" s="5"/>
      <c r="N886" s="5"/>
    </row>
    <row r="887" spans="1:14">
      <c r="A887" s="9"/>
      <c r="B887" s="5" t="s">
        <v>1119</v>
      </c>
      <c r="C887" s="5"/>
      <c r="D887" s="9"/>
      <c r="E887" s="5"/>
      <c r="F887" s="7"/>
      <c r="G887" s="5" t="s">
        <v>246</v>
      </c>
      <c r="H887" s="8"/>
      <c r="I887" s="5"/>
      <c r="J887" s="5" t="s">
        <v>221</v>
      </c>
      <c r="K887" s="10"/>
      <c r="L887" s="5" t="s">
        <v>1089</v>
      </c>
      <c r="M887" s="5"/>
      <c r="N887" s="5"/>
    </row>
    <row r="888" spans="1:14">
      <c r="A888" s="9"/>
      <c r="B888" s="5" t="s">
        <v>1120</v>
      </c>
      <c r="C888" s="5"/>
      <c r="D888" s="9"/>
      <c r="E888" s="5"/>
      <c r="F888" s="7"/>
      <c r="G888" s="5" t="s">
        <v>220</v>
      </c>
      <c r="H888" s="8"/>
      <c r="I888" s="5"/>
      <c r="J888" s="5" t="s">
        <v>221</v>
      </c>
      <c r="K888" s="10"/>
      <c r="L888" s="5" t="s">
        <v>191</v>
      </c>
      <c r="M888" s="5"/>
      <c r="N888" s="5"/>
    </row>
    <row r="889" spans="1:14">
      <c r="A889" s="9"/>
      <c r="B889" s="5" t="s">
        <v>1121</v>
      </c>
      <c r="C889" s="5"/>
      <c r="D889" s="9"/>
      <c r="E889" s="5"/>
      <c r="F889" s="7"/>
      <c r="G889" s="5" t="s">
        <v>234</v>
      </c>
      <c r="H889" s="8"/>
      <c r="I889" s="5"/>
      <c r="J889" s="5" t="s">
        <v>221</v>
      </c>
      <c r="K889" s="10"/>
      <c r="L889" s="5" t="s">
        <v>191</v>
      </c>
      <c r="M889" s="5"/>
      <c r="N889" s="5"/>
    </row>
    <row r="890" spans="1:14">
      <c r="A890" s="9"/>
      <c r="B890" s="5" t="s">
        <v>1122</v>
      </c>
      <c r="C890" s="5"/>
      <c r="D890" s="9"/>
      <c r="E890" s="5"/>
      <c r="F890" s="7"/>
      <c r="G890" s="5" t="s">
        <v>232</v>
      </c>
      <c r="H890" s="8"/>
      <c r="I890" s="5"/>
      <c r="J890" s="5">
        <v>20</v>
      </c>
      <c r="K890" s="10"/>
      <c r="L890" s="5" t="s">
        <v>191</v>
      </c>
      <c r="M890" s="5"/>
      <c r="N890" s="5"/>
    </row>
    <row r="891" spans="1:14">
      <c r="A891" s="9"/>
      <c r="B891" s="5" t="s">
        <v>1123</v>
      </c>
      <c r="C891" s="5"/>
      <c r="D891" s="9"/>
      <c r="E891" s="5"/>
      <c r="F891" s="7"/>
      <c r="G891" s="5" t="s">
        <v>234</v>
      </c>
      <c r="H891" s="8"/>
      <c r="I891" s="5"/>
      <c r="J891" s="5" t="s">
        <v>221</v>
      </c>
      <c r="K891" s="10"/>
      <c r="L891" s="5" t="s">
        <v>191</v>
      </c>
      <c r="M891" s="5"/>
      <c r="N891" s="5"/>
    </row>
    <row r="892" spans="1:14">
      <c r="A892" s="9"/>
      <c r="B892" s="5" t="s">
        <v>1124</v>
      </c>
      <c r="C892" s="5"/>
      <c r="D892" s="9"/>
      <c r="E892" s="5"/>
      <c r="F892" s="7"/>
      <c r="G892" s="5" t="s">
        <v>226</v>
      </c>
      <c r="H892" s="8"/>
      <c r="I892" s="5"/>
      <c r="J892" s="5">
        <v>20</v>
      </c>
      <c r="K892" s="10"/>
      <c r="L892" s="5" t="s">
        <v>196</v>
      </c>
      <c r="M892" s="5"/>
      <c r="N892" s="5"/>
    </row>
    <row r="893" spans="1:14">
      <c r="A893" s="9"/>
      <c r="B893" s="5" t="s">
        <v>1125</v>
      </c>
      <c r="C893" s="5"/>
      <c r="D893" s="9"/>
      <c r="E893" s="5"/>
      <c r="F893" s="7"/>
      <c r="G893" s="5" t="s">
        <v>226</v>
      </c>
      <c r="H893" s="8"/>
      <c r="I893" s="5"/>
      <c r="J893" s="5">
        <v>40</v>
      </c>
      <c r="K893" s="10"/>
      <c r="L893" s="5" t="s">
        <v>228</v>
      </c>
      <c r="M893" s="5"/>
      <c r="N893" s="5"/>
    </row>
    <row r="894" spans="1:14">
      <c r="A894" s="9"/>
      <c r="B894" s="5" t="s">
        <v>1126</v>
      </c>
      <c r="C894" s="5"/>
      <c r="D894" s="9"/>
      <c r="E894" s="5"/>
      <c r="F894" s="7"/>
      <c r="G894" s="5" t="s">
        <v>220</v>
      </c>
      <c r="H894" s="8"/>
      <c r="I894" s="5"/>
      <c r="J894" s="5" t="s">
        <v>221</v>
      </c>
      <c r="K894" s="10"/>
      <c r="L894" s="5" t="s">
        <v>191</v>
      </c>
      <c r="M894" s="5"/>
      <c r="N894" s="5"/>
    </row>
    <row r="895" spans="1:14">
      <c r="A895" s="9"/>
      <c r="B895" s="5" t="s">
        <v>1127</v>
      </c>
      <c r="C895" s="5"/>
      <c r="D895" s="9"/>
      <c r="E895" s="5"/>
      <c r="F895" s="7"/>
      <c r="G895" s="5" t="s">
        <v>224</v>
      </c>
      <c r="H895" s="8"/>
      <c r="I895" s="5"/>
      <c r="J895" s="5" t="s">
        <v>221</v>
      </c>
      <c r="K895" s="10"/>
      <c r="L895" s="5" t="s">
        <v>191</v>
      </c>
      <c r="M895" s="5"/>
      <c r="N895" s="5"/>
    </row>
    <row r="896" spans="1:14">
      <c r="A896" s="9"/>
      <c r="B896" s="5" t="s">
        <v>1128</v>
      </c>
      <c r="C896" s="5"/>
      <c r="D896" s="9"/>
      <c r="E896" s="5"/>
      <c r="F896" s="7"/>
      <c r="G896" s="5" t="s">
        <v>220</v>
      </c>
      <c r="H896" s="8"/>
      <c r="I896" s="5"/>
      <c r="J896" s="5" t="s">
        <v>221</v>
      </c>
      <c r="K896" s="10"/>
      <c r="L896" s="5" t="s">
        <v>191</v>
      </c>
      <c r="M896" s="5"/>
      <c r="N896" s="5"/>
    </row>
    <row r="897" spans="1:14">
      <c r="A897" s="9"/>
      <c r="B897" s="5" t="s">
        <v>1129</v>
      </c>
      <c r="C897" s="5"/>
      <c r="D897" s="9"/>
      <c r="E897" s="5"/>
      <c r="F897" s="7"/>
      <c r="G897" s="5" t="s">
        <v>224</v>
      </c>
      <c r="H897" s="8"/>
      <c r="I897" s="5"/>
      <c r="J897" s="5" t="s">
        <v>221</v>
      </c>
      <c r="K897" s="10"/>
      <c r="L897" s="5" t="s">
        <v>191</v>
      </c>
      <c r="M897" s="5"/>
      <c r="N897" s="5"/>
    </row>
    <row r="898" spans="1:14">
      <c r="A898" s="9"/>
      <c r="B898" s="5" t="s">
        <v>1130</v>
      </c>
      <c r="C898" s="5"/>
      <c r="D898" s="9"/>
      <c r="E898" s="5"/>
      <c r="F898" s="7"/>
      <c r="G898" s="5" t="s">
        <v>226</v>
      </c>
      <c r="H898" s="8"/>
      <c r="I898" s="5"/>
      <c r="J898" s="5">
        <v>40</v>
      </c>
      <c r="K898" s="10"/>
      <c r="L898" s="5" t="s">
        <v>196</v>
      </c>
      <c r="M898" s="5"/>
      <c r="N898" s="5"/>
    </row>
    <row r="899" spans="1:14">
      <c r="A899" s="9"/>
      <c r="B899" s="5" t="s">
        <v>1131</v>
      </c>
      <c r="C899" s="5"/>
      <c r="D899" s="9"/>
      <c r="E899" s="5"/>
      <c r="F899" s="7"/>
      <c r="G899" s="5" t="s">
        <v>234</v>
      </c>
      <c r="H899" s="8"/>
      <c r="I899" s="5"/>
      <c r="J899" s="5" t="s">
        <v>221</v>
      </c>
      <c r="K899" s="10"/>
      <c r="L899" s="5" t="s">
        <v>191</v>
      </c>
      <c r="M899" s="5"/>
      <c r="N899" s="5"/>
    </row>
    <row r="900" spans="1:14">
      <c r="A900" s="9"/>
      <c r="B900" s="5" t="s">
        <v>1132</v>
      </c>
      <c r="C900" s="5"/>
      <c r="D900" s="9"/>
      <c r="E900" s="5"/>
      <c r="F900" s="7"/>
      <c r="G900" s="5" t="s">
        <v>224</v>
      </c>
      <c r="H900" s="8"/>
      <c r="I900" s="5"/>
      <c r="J900" s="5" t="s">
        <v>221</v>
      </c>
      <c r="K900" s="10"/>
      <c r="L900" s="5" t="s">
        <v>191</v>
      </c>
      <c r="M900" s="5"/>
      <c r="N900" s="5"/>
    </row>
    <row r="901" spans="1:14">
      <c r="A901" s="9"/>
      <c r="B901" s="5" t="s">
        <v>1133</v>
      </c>
      <c r="C901" s="5"/>
      <c r="D901" s="9"/>
      <c r="E901" s="5"/>
      <c r="F901" s="7"/>
      <c r="G901" s="5" t="s">
        <v>226</v>
      </c>
      <c r="H901" s="8"/>
      <c r="I901" s="5"/>
      <c r="J901" s="5">
        <v>20</v>
      </c>
      <c r="K901" s="10"/>
      <c r="L901" s="5" t="s">
        <v>196</v>
      </c>
      <c r="M901" s="5"/>
      <c r="N901" s="5"/>
    </row>
    <row r="902" spans="1:14">
      <c r="A902" s="9"/>
      <c r="B902" s="5" t="s">
        <v>1134</v>
      </c>
      <c r="C902" s="5"/>
      <c r="D902" s="9"/>
      <c r="E902" s="5"/>
      <c r="F902" s="7"/>
      <c r="G902" s="5" t="s">
        <v>220</v>
      </c>
      <c r="H902" s="8"/>
      <c r="I902" s="5"/>
      <c r="J902" s="5" t="s">
        <v>221</v>
      </c>
      <c r="K902" s="10"/>
      <c r="L902" s="5" t="s">
        <v>191</v>
      </c>
      <c r="M902" s="5"/>
      <c r="N902" s="5"/>
    </row>
    <row r="903" spans="1:14">
      <c r="A903" s="9"/>
      <c r="B903" s="5" t="s">
        <v>1135</v>
      </c>
      <c r="C903" s="5"/>
      <c r="D903" s="9"/>
      <c r="E903" s="5"/>
      <c r="F903" s="7"/>
      <c r="G903" s="5" t="s">
        <v>258</v>
      </c>
      <c r="H903" s="8"/>
      <c r="I903" s="5"/>
      <c r="J903" s="5">
        <v>20</v>
      </c>
      <c r="K903" s="10"/>
      <c r="L903" s="5" t="s">
        <v>196</v>
      </c>
      <c r="M903" s="5"/>
      <c r="N903" s="5"/>
    </row>
    <row r="904" spans="1:14">
      <c r="A904" s="9"/>
      <c r="B904" s="5" t="s">
        <v>1136</v>
      </c>
      <c r="C904" s="5"/>
      <c r="D904" s="9"/>
      <c r="E904" s="5"/>
      <c r="F904" s="7"/>
      <c r="G904" s="5" t="s">
        <v>220</v>
      </c>
      <c r="H904" s="8"/>
      <c r="I904" s="5"/>
      <c r="J904" s="5" t="s">
        <v>221</v>
      </c>
      <c r="K904" s="10"/>
      <c r="L904" s="5" t="s">
        <v>191</v>
      </c>
      <c r="M904" s="5"/>
      <c r="N904" s="5"/>
    </row>
    <row r="905" spans="1:14">
      <c r="A905" s="9"/>
      <c r="B905" s="5" t="s">
        <v>1137</v>
      </c>
      <c r="C905" s="5"/>
      <c r="D905" s="9"/>
      <c r="E905" s="5"/>
      <c r="F905" s="7"/>
      <c r="G905" s="5" t="s">
        <v>220</v>
      </c>
      <c r="H905" s="8"/>
      <c r="I905" s="5"/>
      <c r="J905" s="5" t="s">
        <v>221</v>
      </c>
      <c r="K905" s="10"/>
      <c r="L905" s="5" t="s">
        <v>191</v>
      </c>
      <c r="M905" s="5"/>
      <c r="N905" s="5"/>
    </row>
    <row r="906" spans="1:14">
      <c r="A906" s="9"/>
      <c r="B906" s="5" t="s">
        <v>1138</v>
      </c>
      <c r="C906" s="5"/>
      <c r="D906" s="9"/>
      <c r="E906" s="5"/>
      <c r="F906" s="7"/>
      <c r="G906" s="5" t="s">
        <v>232</v>
      </c>
      <c r="H906" s="8"/>
      <c r="I906" s="5"/>
      <c r="J906" s="5" t="s">
        <v>221</v>
      </c>
      <c r="K906" s="10"/>
      <c r="L906" s="5" t="s">
        <v>191</v>
      </c>
      <c r="M906" s="5"/>
      <c r="N906" s="5"/>
    </row>
    <row r="907" spans="1:14">
      <c r="A907" s="9"/>
      <c r="B907" s="5" t="s">
        <v>1139</v>
      </c>
      <c r="C907" s="5"/>
      <c r="D907" s="9"/>
      <c r="E907" s="5"/>
      <c r="F907" s="7"/>
      <c r="G907" s="5"/>
      <c r="H907" s="8"/>
      <c r="I907" s="5"/>
      <c r="J907" s="5" t="s">
        <v>221</v>
      </c>
      <c r="K907" s="10"/>
      <c r="L907" s="5" t="s">
        <v>191</v>
      </c>
      <c r="M907" s="5"/>
      <c r="N907" s="5"/>
    </row>
    <row r="908" spans="1:14">
      <c r="A908" s="9"/>
      <c r="B908" s="5" t="s">
        <v>1140</v>
      </c>
      <c r="C908" s="5"/>
      <c r="D908" s="9"/>
      <c r="E908" s="5"/>
      <c r="F908" s="7"/>
      <c r="G908" s="5" t="s">
        <v>220</v>
      </c>
      <c r="H908" s="8"/>
      <c r="I908" s="5"/>
      <c r="J908" s="5" t="s">
        <v>221</v>
      </c>
      <c r="K908" s="10"/>
      <c r="L908" s="5" t="s">
        <v>191</v>
      </c>
      <c r="M908" s="5"/>
      <c r="N908" s="5"/>
    </row>
    <row r="909" spans="1:14">
      <c r="A909" s="9"/>
      <c r="B909" s="5" t="s">
        <v>1141</v>
      </c>
      <c r="C909" s="5"/>
      <c r="D909" s="9"/>
      <c r="E909" s="5"/>
      <c r="F909" s="7"/>
      <c r="G909" s="5" t="s">
        <v>220</v>
      </c>
      <c r="H909" s="8"/>
      <c r="I909" s="5"/>
      <c r="J909" s="5" t="s">
        <v>221</v>
      </c>
      <c r="K909" s="10"/>
      <c r="L909" s="5" t="s">
        <v>191</v>
      </c>
      <c r="M909" s="5"/>
      <c r="N909" s="5"/>
    </row>
    <row r="910" spans="1:14">
      <c r="A910" s="9"/>
      <c r="B910" s="5" t="s">
        <v>1142</v>
      </c>
      <c r="C910" s="5"/>
      <c r="D910" s="9"/>
      <c r="E910" s="5"/>
      <c r="F910" s="7"/>
      <c r="G910" s="5" t="s">
        <v>226</v>
      </c>
      <c r="H910" s="8"/>
      <c r="I910" s="5"/>
      <c r="J910" s="5">
        <v>40</v>
      </c>
      <c r="K910" s="10"/>
      <c r="L910" s="5" t="s">
        <v>196</v>
      </c>
      <c r="M910" s="5"/>
      <c r="N910" s="5"/>
    </row>
    <row r="911" spans="1:14">
      <c r="A911" s="9"/>
      <c r="B911" s="5" t="s">
        <v>1143</v>
      </c>
      <c r="C911" s="5"/>
      <c r="D911" s="9"/>
      <c r="E911" s="5"/>
      <c r="F911" s="7"/>
      <c r="G911" s="5" t="s">
        <v>258</v>
      </c>
      <c r="H911" s="8"/>
      <c r="I911" s="5"/>
      <c r="J911" s="5">
        <v>20</v>
      </c>
      <c r="K911" s="10"/>
      <c r="L911" s="5" t="s">
        <v>199</v>
      </c>
      <c r="M911" s="5"/>
      <c r="N911" s="5"/>
    </row>
    <row r="912" spans="1:14">
      <c r="A912" s="9"/>
      <c r="B912" s="5" t="s">
        <v>1144</v>
      </c>
      <c r="C912" s="5"/>
      <c r="D912" s="9"/>
      <c r="E912" s="5"/>
      <c r="F912" s="7"/>
      <c r="G912" s="5" t="s">
        <v>224</v>
      </c>
      <c r="H912" s="8"/>
      <c r="I912" s="5"/>
      <c r="J912" s="5" t="s">
        <v>221</v>
      </c>
      <c r="K912" s="10"/>
      <c r="L912" s="5" t="s">
        <v>191</v>
      </c>
      <c r="M912" s="5"/>
      <c r="N912" s="5"/>
    </row>
    <row r="913" spans="1:14">
      <c r="A913" s="9"/>
      <c r="B913" s="5" t="s">
        <v>1145</v>
      </c>
      <c r="C913" s="5"/>
      <c r="D913" s="9"/>
      <c r="E913" s="5"/>
      <c r="F913" s="7"/>
      <c r="G913" s="5" t="s">
        <v>234</v>
      </c>
      <c r="H913" s="8"/>
      <c r="I913" s="5"/>
      <c r="J913" s="5" t="s">
        <v>221</v>
      </c>
      <c r="K913" s="10"/>
      <c r="L913" s="5" t="s">
        <v>191</v>
      </c>
      <c r="M913" s="5"/>
      <c r="N913" s="5"/>
    </row>
    <row r="914" spans="1:14">
      <c r="A914" s="9"/>
      <c r="B914" s="5" t="s">
        <v>1146</v>
      </c>
      <c r="C914" s="5"/>
      <c r="D914" s="9"/>
      <c r="E914" s="5"/>
      <c r="F914" s="7"/>
      <c r="G914" s="5" t="s">
        <v>220</v>
      </c>
      <c r="H914" s="8"/>
      <c r="I914" s="5"/>
      <c r="J914" s="5" t="s">
        <v>221</v>
      </c>
      <c r="K914" s="10"/>
      <c r="L914" s="5" t="s">
        <v>191</v>
      </c>
      <c r="M914" s="5"/>
      <c r="N914" s="5"/>
    </row>
    <row r="915" spans="1:14">
      <c r="A915" s="9"/>
      <c r="B915" s="5" t="s">
        <v>1147</v>
      </c>
      <c r="C915" s="5"/>
      <c r="D915" s="9"/>
      <c r="E915" s="5"/>
      <c r="F915" s="7"/>
      <c r="G915" s="5" t="s">
        <v>224</v>
      </c>
      <c r="H915" s="8"/>
      <c r="I915" s="5"/>
      <c r="J915" s="5" t="s">
        <v>221</v>
      </c>
      <c r="K915" s="10"/>
      <c r="L915" s="5" t="s">
        <v>191</v>
      </c>
      <c r="M915" s="5"/>
      <c r="N915" s="5"/>
    </row>
    <row r="916" spans="1:14">
      <c r="A916" s="9"/>
      <c r="B916" s="5" t="s">
        <v>1148</v>
      </c>
      <c r="C916" s="5"/>
      <c r="D916" s="9"/>
      <c r="E916" s="5"/>
      <c r="F916" s="7"/>
      <c r="G916" s="5" t="s">
        <v>234</v>
      </c>
      <c r="H916" s="8"/>
      <c r="I916" s="5"/>
      <c r="J916" s="5" t="s">
        <v>221</v>
      </c>
      <c r="K916" s="10"/>
      <c r="L916" s="5" t="s">
        <v>191</v>
      </c>
      <c r="M916" s="5"/>
      <c r="N916" s="5"/>
    </row>
    <row r="917" spans="1:14">
      <c r="A917" s="9"/>
      <c r="B917" s="5" t="s">
        <v>1149</v>
      </c>
      <c r="C917" s="5"/>
      <c r="D917" s="9"/>
      <c r="E917" s="5"/>
      <c r="F917" s="7"/>
      <c r="G917" s="5" t="s">
        <v>224</v>
      </c>
      <c r="H917" s="8"/>
      <c r="I917" s="5"/>
      <c r="J917" s="5">
        <v>20</v>
      </c>
      <c r="K917" s="10"/>
      <c r="L917" s="5" t="s">
        <v>191</v>
      </c>
      <c r="M917" s="5"/>
      <c r="N917" s="5"/>
    </row>
    <row r="918" spans="1:14">
      <c r="A918" s="9"/>
      <c r="B918" s="5" t="s">
        <v>1150</v>
      </c>
      <c r="C918" s="5"/>
      <c r="D918" s="9"/>
      <c r="E918" s="5"/>
      <c r="F918" s="7"/>
      <c r="G918" s="5" t="s">
        <v>224</v>
      </c>
      <c r="H918" s="8"/>
      <c r="I918" s="5"/>
      <c r="J918" s="5" t="s">
        <v>221</v>
      </c>
      <c r="K918" s="10"/>
      <c r="L918" s="5" t="s">
        <v>196</v>
      </c>
      <c r="M918" s="5"/>
      <c r="N918" s="5"/>
    </row>
    <row r="919" spans="1:14">
      <c r="A919" s="9"/>
      <c r="B919" s="5" t="s">
        <v>1151</v>
      </c>
      <c r="C919" s="5"/>
      <c r="D919" s="9"/>
      <c r="E919" s="5"/>
      <c r="F919" s="7"/>
      <c r="G919" s="5" t="s">
        <v>232</v>
      </c>
      <c r="H919" s="8"/>
      <c r="I919" s="5"/>
      <c r="J919" s="5" t="s">
        <v>221</v>
      </c>
      <c r="K919" s="10"/>
      <c r="L919" s="5" t="s">
        <v>191</v>
      </c>
      <c r="M919" s="5"/>
      <c r="N919" s="5"/>
    </row>
    <row r="920" spans="1:14">
      <c r="A920" s="9"/>
      <c r="B920" s="5" t="s">
        <v>1152</v>
      </c>
      <c r="C920" s="5"/>
      <c r="D920" s="9"/>
      <c r="E920" s="5"/>
      <c r="F920" s="7"/>
      <c r="G920" s="5" t="s">
        <v>220</v>
      </c>
      <c r="H920" s="8"/>
      <c r="I920" s="5"/>
      <c r="J920" s="5" t="s">
        <v>221</v>
      </c>
      <c r="K920" s="10"/>
      <c r="L920" s="5" t="s">
        <v>191</v>
      </c>
      <c r="M920" s="5"/>
      <c r="N920" s="5"/>
    </row>
    <row r="921" spans="1:14">
      <c r="A921" s="9"/>
      <c r="B921" s="5" t="s">
        <v>1153</v>
      </c>
      <c r="C921" s="5"/>
      <c r="D921" s="9"/>
      <c r="E921" s="5"/>
      <c r="F921" s="7"/>
      <c r="G921" s="5" t="s">
        <v>220</v>
      </c>
      <c r="H921" s="8"/>
      <c r="I921" s="5"/>
      <c r="J921" s="5" t="s">
        <v>221</v>
      </c>
      <c r="K921" s="10"/>
      <c r="L921" s="5" t="s">
        <v>191</v>
      </c>
      <c r="M921" s="5"/>
      <c r="N921" s="5"/>
    </row>
    <row r="922" spans="1:14">
      <c r="A922" s="9"/>
      <c r="B922" s="5" t="s">
        <v>1154</v>
      </c>
      <c r="C922" s="5"/>
      <c r="D922" s="9"/>
      <c r="E922" s="5"/>
      <c r="F922" s="7"/>
      <c r="G922" s="5" t="s">
        <v>220</v>
      </c>
      <c r="H922" s="8"/>
      <c r="I922" s="5"/>
      <c r="J922" s="5" t="s">
        <v>221</v>
      </c>
      <c r="K922" s="10"/>
      <c r="L922" s="5" t="s">
        <v>191</v>
      </c>
      <c r="M922" s="5"/>
      <c r="N922" s="5"/>
    </row>
    <row r="923" spans="1:14">
      <c r="A923" s="9"/>
      <c r="B923" s="5" t="s">
        <v>1155</v>
      </c>
      <c r="C923" s="5"/>
      <c r="D923" s="9"/>
      <c r="E923" s="5"/>
      <c r="F923" s="7"/>
      <c r="G923" s="5" t="s">
        <v>265</v>
      </c>
      <c r="H923" s="8"/>
      <c r="I923" s="5"/>
      <c r="J923" s="5">
        <v>20</v>
      </c>
      <c r="K923" s="10"/>
      <c r="L923" s="5" t="s">
        <v>196</v>
      </c>
      <c r="M923" s="5"/>
      <c r="N923" s="5"/>
    </row>
    <row r="924" spans="1:14">
      <c r="A924" s="9"/>
      <c r="B924" s="5" t="s">
        <v>1156</v>
      </c>
      <c r="C924" s="5"/>
      <c r="D924" s="9"/>
      <c r="E924" s="5"/>
      <c r="F924" s="7"/>
      <c r="G924" s="5" t="s">
        <v>220</v>
      </c>
      <c r="H924" s="8"/>
      <c r="I924" s="5"/>
      <c r="J924" s="5" t="s">
        <v>221</v>
      </c>
      <c r="K924" s="10"/>
      <c r="L924" s="5" t="s">
        <v>191</v>
      </c>
      <c r="M924" s="5"/>
      <c r="N924" s="5"/>
    </row>
    <row r="925" spans="1:14">
      <c r="A925" s="9"/>
      <c r="B925" s="5" t="s">
        <v>1157</v>
      </c>
      <c r="C925" s="5"/>
      <c r="D925" s="9"/>
      <c r="E925" s="5"/>
      <c r="F925" s="7"/>
      <c r="G925" s="5" t="s">
        <v>232</v>
      </c>
      <c r="H925" s="8"/>
      <c r="I925" s="5"/>
      <c r="J925" s="5">
        <v>20</v>
      </c>
      <c r="K925" s="10"/>
      <c r="L925" s="5" t="s">
        <v>191</v>
      </c>
      <c r="M925" s="5"/>
      <c r="N925" s="5"/>
    </row>
    <row r="926" spans="1:14">
      <c r="A926" s="9"/>
      <c r="B926" s="5" t="s">
        <v>1158</v>
      </c>
      <c r="C926" s="5"/>
      <c r="D926" s="9"/>
      <c r="E926" s="5"/>
      <c r="F926" s="7"/>
      <c r="G926" s="5" t="s">
        <v>232</v>
      </c>
      <c r="H926" s="8"/>
      <c r="I926" s="5"/>
      <c r="J926" s="5" t="s">
        <v>221</v>
      </c>
      <c r="K926" s="10"/>
      <c r="L926" s="5" t="s">
        <v>191</v>
      </c>
      <c r="M926" s="5"/>
      <c r="N926" s="5"/>
    </row>
    <row r="927" spans="1:14">
      <c r="A927" s="9"/>
      <c r="B927" s="5" t="s">
        <v>1159</v>
      </c>
      <c r="C927" s="5"/>
      <c r="D927" s="9"/>
      <c r="E927" s="5"/>
      <c r="F927" s="7"/>
      <c r="G927" s="5" t="s">
        <v>226</v>
      </c>
      <c r="H927" s="8"/>
      <c r="I927" s="5"/>
      <c r="J927" s="5">
        <v>20</v>
      </c>
      <c r="K927" s="10"/>
      <c r="L927" s="5" t="s">
        <v>196</v>
      </c>
      <c r="M927" s="5"/>
      <c r="N927" s="5"/>
    </row>
    <row r="928" spans="1:14">
      <c r="A928" s="9"/>
      <c r="B928" s="5" t="s">
        <v>1160</v>
      </c>
      <c r="C928" s="5"/>
      <c r="D928" s="9"/>
      <c r="E928" s="5"/>
      <c r="F928" s="7"/>
      <c r="G928" s="5" t="s">
        <v>276</v>
      </c>
      <c r="H928" s="8"/>
      <c r="I928" s="5"/>
      <c r="J928" s="5">
        <v>40</v>
      </c>
      <c r="K928" s="10"/>
      <c r="L928" s="5" t="s">
        <v>199</v>
      </c>
      <c r="M928" s="5"/>
      <c r="N928" s="5"/>
    </row>
    <row r="929" spans="1:14">
      <c r="A929" s="9"/>
      <c r="B929" s="5" t="s">
        <v>1161</v>
      </c>
      <c r="C929" s="5"/>
      <c r="D929" s="9"/>
      <c r="E929" s="5"/>
      <c r="F929" s="7"/>
      <c r="G929" s="5" t="s">
        <v>224</v>
      </c>
      <c r="H929" s="8"/>
      <c r="I929" s="5"/>
      <c r="J929" s="5" t="s">
        <v>221</v>
      </c>
      <c r="K929" s="10"/>
      <c r="L929" s="5" t="s">
        <v>191</v>
      </c>
      <c r="M929" s="5"/>
      <c r="N929" s="5"/>
    </row>
    <row r="930" spans="1:14">
      <c r="A930" s="9"/>
      <c r="B930" s="5" t="s">
        <v>1162</v>
      </c>
      <c r="C930" s="5"/>
      <c r="D930" s="9"/>
      <c r="E930" s="5"/>
      <c r="F930" s="7"/>
      <c r="G930" s="5" t="s">
        <v>224</v>
      </c>
      <c r="H930" s="8"/>
      <c r="I930" s="5"/>
      <c r="J930" s="5">
        <v>40</v>
      </c>
      <c r="K930" s="10"/>
      <c r="L930" s="5" t="s">
        <v>191</v>
      </c>
      <c r="M930" s="5"/>
      <c r="N930" s="5"/>
    </row>
    <row r="931" spans="1:14">
      <c r="A931" s="9"/>
      <c r="B931" s="5" t="s">
        <v>1163</v>
      </c>
      <c r="C931" s="5"/>
      <c r="D931" s="9"/>
      <c r="E931" s="5"/>
      <c r="F931" s="7"/>
      <c r="G931" s="5" t="s">
        <v>220</v>
      </c>
      <c r="H931" s="8"/>
      <c r="I931" s="5"/>
      <c r="J931" s="5" t="s">
        <v>221</v>
      </c>
      <c r="K931" s="10"/>
      <c r="L931" s="5" t="s">
        <v>191</v>
      </c>
      <c r="M931" s="5"/>
      <c r="N931" s="5"/>
    </row>
    <row r="932" spans="1:14">
      <c r="A932" s="9"/>
      <c r="B932" s="5" t="s">
        <v>1164</v>
      </c>
      <c r="C932" s="5"/>
      <c r="D932" s="9"/>
      <c r="E932" s="5"/>
      <c r="F932" s="7"/>
      <c r="G932" s="5" t="s">
        <v>265</v>
      </c>
      <c r="H932" s="8"/>
      <c r="I932" s="5"/>
      <c r="J932" s="5" t="s">
        <v>221</v>
      </c>
      <c r="K932" s="10"/>
      <c r="L932" s="5" t="s">
        <v>196</v>
      </c>
      <c r="M932" s="5"/>
      <c r="N932" s="5"/>
    </row>
    <row r="933" spans="1:14">
      <c r="A933" s="9"/>
      <c r="B933" s="5" t="s">
        <v>1165</v>
      </c>
      <c r="C933" s="5"/>
      <c r="D933" s="9"/>
      <c r="E933" s="5"/>
      <c r="F933" s="7"/>
      <c r="G933" s="5" t="s">
        <v>234</v>
      </c>
      <c r="H933" s="8"/>
      <c r="I933" s="5"/>
      <c r="J933" s="5" t="s">
        <v>221</v>
      </c>
      <c r="K933" s="10"/>
      <c r="L933" s="5" t="s">
        <v>191</v>
      </c>
      <c r="M933" s="5"/>
      <c r="N933" s="5"/>
    </row>
    <row r="934" spans="1:14">
      <c r="A934" s="9"/>
      <c r="B934" s="5" t="s">
        <v>1166</v>
      </c>
      <c r="C934" s="5"/>
      <c r="D934" s="9"/>
      <c r="E934" s="5"/>
      <c r="F934" s="7"/>
      <c r="G934" s="5" t="s">
        <v>226</v>
      </c>
      <c r="H934" s="8"/>
      <c r="I934" s="5"/>
      <c r="J934" s="5">
        <v>20</v>
      </c>
      <c r="K934" s="10"/>
      <c r="L934" s="5" t="s">
        <v>191</v>
      </c>
      <c r="M934" s="5"/>
      <c r="N934" s="5"/>
    </row>
    <row r="935" spans="1:14">
      <c r="A935" s="9"/>
      <c r="B935" s="5" t="s">
        <v>1167</v>
      </c>
      <c r="C935" s="5"/>
      <c r="D935" s="9"/>
      <c r="E935" s="5"/>
      <c r="F935" s="7"/>
      <c r="G935" s="5" t="s">
        <v>224</v>
      </c>
      <c r="H935" s="8"/>
      <c r="I935" s="5"/>
      <c r="J935" s="5" t="s">
        <v>221</v>
      </c>
      <c r="K935" s="10"/>
      <c r="L935" s="5" t="s">
        <v>191</v>
      </c>
      <c r="M935" s="5"/>
      <c r="N935" s="5"/>
    </row>
    <row r="936" spans="1:14">
      <c r="A936" s="9"/>
      <c r="B936" s="5" t="s">
        <v>1168</v>
      </c>
      <c r="C936" s="5"/>
      <c r="D936" s="9"/>
      <c r="E936" s="5"/>
      <c r="F936" s="7"/>
      <c r="G936" s="5" t="s">
        <v>234</v>
      </c>
      <c r="H936" s="8"/>
      <c r="I936" s="5"/>
      <c r="J936" s="5" t="s">
        <v>221</v>
      </c>
      <c r="K936" s="10"/>
      <c r="L936" s="5" t="s">
        <v>191</v>
      </c>
      <c r="M936" s="5"/>
      <c r="N936" s="5"/>
    </row>
    <row r="937" spans="1:14">
      <c r="A937" s="9"/>
      <c r="B937" s="5" t="s">
        <v>1169</v>
      </c>
      <c r="C937" s="5"/>
      <c r="D937" s="9"/>
      <c r="E937" s="5"/>
      <c r="F937" s="7"/>
      <c r="G937" s="5" t="s">
        <v>220</v>
      </c>
      <c r="H937" s="8"/>
      <c r="I937" s="5"/>
      <c r="J937" s="5" t="s">
        <v>221</v>
      </c>
      <c r="K937" s="10"/>
      <c r="L937" s="5" t="s">
        <v>191</v>
      </c>
      <c r="M937" s="5"/>
      <c r="N937" s="5"/>
    </row>
    <row r="938" spans="1:14">
      <c r="A938" s="9"/>
      <c r="B938" s="5" t="s">
        <v>1170</v>
      </c>
      <c r="C938" s="5"/>
      <c r="D938" s="9"/>
      <c r="E938" s="5"/>
      <c r="F938" s="7"/>
      <c r="G938" s="5" t="s">
        <v>224</v>
      </c>
      <c r="H938" s="8"/>
      <c r="I938" s="5"/>
      <c r="J938" s="5" t="s">
        <v>221</v>
      </c>
      <c r="K938" s="10"/>
      <c r="L938" s="5" t="s">
        <v>191</v>
      </c>
      <c r="M938" s="5"/>
      <c r="N938" s="5"/>
    </row>
    <row r="939" spans="1:14">
      <c r="A939" s="9"/>
      <c r="B939" s="5" t="s">
        <v>1171</v>
      </c>
      <c r="C939" s="5"/>
      <c r="D939" s="9"/>
      <c r="E939" s="5"/>
      <c r="F939" s="7"/>
      <c r="G939" s="5" t="s">
        <v>220</v>
      </c>
      <c r="H939" s="8"/>
      <c r="I939" s="5"/>
      <c r="J939" s="5" t="s">
        <v>221</v>
      </c>
      <c r="K939" s="10"/>
      <c r="L939" s="5" t="s">
        <v>191</v>
      </c>
      <c r="M939" s="5"/>
      <c r="N939" s="5"/>
    </row>
    <row r="940" spans="1:14">
      <c r="A940" s="9"/>
      <c r="B940" s="5" t="s">
        <v>1172</v>
      </c>
      <c r="C940" s="5"/>
      <c r="D940" s="9"/>
      <c r="E940" s="5"/>
      <c r="F940" s="7"/>
      <c r="G940" s="5" t="s">
        <v>224</v>
      </c>
      <c r="H940" s="8"/>
      <c r="I940" s="5"/>
      <c r="J940" s="5" t="s">
        <v>221</v>
      </c>
      <c r="K940" s="10"/>
      <c r="L940" s="5" t="s">
        <v>191</v>
      </c>
      <c r="M940" s="5"/>
      <c r="N940" s="5"/>
    </row>
    <row r="941" spans="1:14">
      <c r="A941" s="9"/>
      <c r="B941" s="5" t="s">
        <v>1173</v>
      </c>
      <c r="C941" s="5"/>
      <c r="D941" s="9"/>
      <c r="E941" s="5"/>
      <c r="F941" s="7"/>
      <c r="G941" s="5" t="s">
        <v>311</v>
      </c>
      <c r="H941" s="8"/>
      <c r="I941" s="5"/>
      <c r="J941" s="5" t="s">
        <v>221</v>
      </c>
      <c r="K941" s="10"/>
      <c r="L941" s="5" t="s">
        <v>228</v>
      </c>
      <c r="M941" s="5"/>
      <c r="N941" s="5"/>
    </row>
    <row r="942" spans="1:14">
      <c r="A942" s="9"/>
      <c r="B942" s="5" t="s">
        <v>1174</v>
      </c>
      <c r="C942" s="5"/>
      <c r="D942" s="9"/>
      <c r="E942" s="5"/>
      <c r="F942" s="7"/>
      <c r="G942" s="5" t="s">
        <v>226</v>
      </c>
      <c r="H942" s="8"/>
      <c r="I942" s="5"/>
      <c r="J942" s="5">
        <v>40</v>
      </c>
      <c r="K942" s="10"/>
      <c r="L942" s="5" t="s">
        <v>196</v>
      </c>
      <c r="M942" s="5"/>
      <c r="N942" s="5"/>
    </row>
    <row r="943" spans="1:14">
      <c r="A943" s="9"/>
      <c r="B943" s="5" t="s">
        <v>1175</v>
      </c>
      <c r="C943" s="5"/>
      <c r="D943" s="9"/>
      <c r="E943" s="5"/>
      <c r="F943" s="7"/>
      <c r="G943" s="5" t="s">
        <v>220</v>
      </c>
      <c r="H943" s="8"/>
      <c r="I943" s="5"/>
      <c r="J943" s="5">
        <v>40</v>
      </c>
      <c r="K943" s="10"/>
      <c r="L943" s="5" t="s">
        <v>191</v>
      </c>
      <c r="M943" s="5"/>
      <c r="N943" s="5"/>
    </row>
    <row r="944" spans="1:14">
      <c r="A944" s="9"/>
      <c r="B944" s="5" t="s">
        <v>1176</v>
      </c>
      <c r="C944" s="5"/>
      <c r="D944" s="9"/>
      <c r="E944" s="5"/>
      <c r="F944" s="7"/>
      <c r="G944" s="5" t="s">
        <v>224</v>
      </c>
      <c r="H944" s="8"/>
      <c r="I944" s="5"/>
      <c r="J944" s="5">
        <v>40</v>
      </c>
      <c r="K944" s="10"/>
      <c r="L944" s="5" t="s">
        <v>196</v>
      </c>
      <c r="M944" s="5"/>
      <c r="N944" s="5"/>
    </row>
    <row r="945" spans="1:14">
      <c r="A945" s="9"/>
      <c r="B945" s="5" t="s">
        <v>1177</v>
      </c>
      <c r="C945" s="5"/>
      <c r="D945" s="9"/>
      <c r="E945" s="5"/>
      <c r="F945" s="7"/>
      <c r="G945" s="5" t="s">
        <v>220</v>
      </c>
      <c r="H945" s="8"/>
      <c r="I945" s="5"/>
      <c r="J945" s="5" t="s">
        <v>221</v>
      </c>
      <c r="K945" s="10"/>
      <c r="L945" s="5" t="s">
        <v>191</v>
      </c>
      <c r="M945" s="5"/>
      <c r="N945" s="5"/>
    </row>
    <row r="946" spans="1:14">
      <c r="A946" s="9"/>
      <c r="B946" s="5" t="s">
        <v>1178</v>
      </c>
      <c r="C946" s="5"/>
      <c r="D946" s="9"/>
      <c r="E946" s="5"/>
      <c r="F946" s="7"/>
      <c r="G946" s="5" t="s">
        <v>226</v>
      </c>
      <c r="H946" s="8"/>
      <c r="I946" s="5"/>
      <c r="J946" s="5">
        <v>40</v>
      </c>
      <c r="K946" s="10"/>
      <c r="L946" s="5" t="s">
        <v>228</v>
      </c>
      <c r="M946" s="5"/>
      <c r="N946" s="5"/>
    </row>
    <row r="947" spans="1:14">
      <c r="A947" s="9"/>
      <c r="B947" s="5" t="s">
        <v>1179</v>
      </c>
      <c r="C947" s="5"/>
      <c r="D947" s="9"/>
      <c r="E947" s="5"/>
      <c r="F947" s="7"/>
      <c r="G947" s="5" t="s">
        <v>220</v>
      </c>
      <c r="H947" s="8"/>
      <c r="I947" s="5"/>
      <c r="J947" s="5" t="s">
        <v>221</v>
      </c>
      <c r="K947" s="10"/>
      <c r="L947" s="5" t="s">
        <v>191</v>
      </c>
      <c r="M947" s="5"/>
      <c r="N947" s="5"/>
    </row>
    <row r="948" spans="1:14">
      <c r="A948" s="9"/>
      <c r="B948" s="5" t="s">
        <v>1180</v>
      </c>
      <c r="C948" s="5"/>
      <c r="D948" s="9"/>
      <c r="E948" s="5"/>
      <c r="F948" s="7"/>
      <c r="G948" s="5" t="s">
        <v>220</v>
      </c>
      <c r="H948" s="8"/>
      <c r="I948" s="5"/>
      <c r="J948" s="5" t="s">
        <v>221</v>
      </c>
      <c r="K948" s="10"/>
      <c r="L948" s="5" t="s">
        <v>191</v>
      </c>
      <c r="M948" s="5"/>
      <c r="N948" s="5"/>
    </row>
    <row r="949" spans="1:14">
      <c r="A949" s="9"/>
      <c r="B949" s="5" t="s">
        <v>1181</v>
      </c>
      <c r="C949" s="5"/>
      <c r="D949" s="9"/>
      <c r="E949" s="5"/>
      <c r="F949" s="7"/>
      <c r="G949" s="5" t="s">
        <v>226</v>
      </c>
      <c r="H949" s="8"/>
      <c r="I949" s="5"/>
      <c r="J949" s="5">
        <v>40</v>
      </c>
      <c r="K949" s="10"/>
      <c r="L949" s="5" t="s">
        <v>196</v>
      </c>
      <c r="M949" s="5"/>
      <c r="N949" s="5"/>
    </row>
    <row r="950" spans="1:14">
      <c r="A950" s="9"/>
      <c r="B950" s="5" t="s">
        <v>1182</v>
      </c>
      <c r="C950" s="5"/>
      <c r="D950" s="9"/>
      <c r="E950" s="5"/>
      <c r="F950" s="7"/>
      <c r="G950" s="5" t="s">
        <v>224</v>
      </c>
      <c r="H950" s="8"/>
      <c r="I950" s="5"/>
      <c r="J950" s="5" t="s">
        <v>221</v>
      </c>
      <c r="K950" s="10"/>
      <c r="L950" s="5" t="s">
        <v>191</v>
      </c>
      <c r="M950" s="5"/>
      <c r="N950" s="5"/>
    </row>
    <row r="951" spans="1:14">
      <c r="A951" s="9"/>
      <c r="B951" s="5" t="s">
        <v>1183</v>
      </c>
      <c r="C951" s="5"/>
      <c r="D951" s="9"/>
      <c r="E951" s="5"/>
      <c r="F951" s="7"/>
      <c r="G951" s="5" t="s">
        <v>220</v>
      </c>
      <c r="H951" s="8"/>
      <c r="I951" s="5"/>
      <c r="J951" s="5" t="s">
        <v>221</v>
      </c>
      <c r="K951" s="10"/>
      <c r="L951" s="5" t="s">
        <v>191</v>
      </c>
      <c r="M951" s="5"/>
      <c r="N951" s="5"/>
    </row>
    <row r="952" spans="1:14">
      <c r="A952" s="9"/>
      <c r="B952" s="5" t="s">
        <v>1184</v>
      </c>
      <c r="C952" s="5"/>
      <c r="D952" s="9"/>
      <c r="E952" s="5"/>
      <c r="F952" s="7"/>
      <c r="G952" s="5" t="s">
        <v>220</v>
      </c>
      <c r="H952" s="8"/>
      <c r="I952" s="5"/>
      <c r="J952" s="5" t="s">
        <v>221</v>
      </c>
      <c r="K952" s="10"/>
      <c r="L952" s="5" t="s">
        <v>191</v>
      </c>
      <c r="M952" s="5"/>
      <c r="N952" s="5"/>
    </row>
    <row r="953" spans="1:14">
      <c r="A953" s="9"/>
      <c r="B953" s="5" t="s">
        <v>1185</v>
      </c>
      <c r="C953" s="5"/>
      <c r="D953" s="9"/>
      <c r="E953" s="5"/>
      <c r="F953" s="7"/>
      <c r="G953" s="5" t="s">
        <v>232</v>
      </c>
      <c r="H953" s="8"/>
      <c r="I953" s="5"/>
      <c r="J953" s="5" t="s">
        <v>221</v>
      </c>
      <c r="K953" s="10"/>
      <c r="L953" s="5" t="s">
        <v>191</v>
      </c>
      <c r="M953" s="5"/>
      <c r="N953" s="5"/>
    </row>
    <row r="954" spans="1:14">
      <c r="A954" s="9"/>
      <c r="B954" s="5" t="s">
        <v>1186</v>
      </c>
      <c r="C954" s="5"/>
      <c r="D954" s="9"/>
      <c r="E954" s="5"/>
      <c r="F954" s="7"/>
      <c r="G954" s="5" t="s">
        <v>220</v>
      </c>
      <c r="H954" s="8"/>
      <c r="I954" s="5"/>
      <c r="J954" s="5">
        <v>20</v>
      </c>
      <c r="K954" s="10"/>
      <c r="L954" s="5" t="s">
        <v>191</v>
      </c>
      <c r="M954" s="5"/>
      <c r="N954" s="5"/>
    </row>
    <row r="955" spans="1:14">
      <c r="A955" s="9"/>
      <c r="B955" s="5" t="s">
        <v>1187</v>
      </c>
      <c r="C955" s="5"/>
      <c r="D955" s="9"/>
      <c r="E955" s="5"/>
      <c r="F955" s="7"/>
      <c r="G955" s="5" t="s">
        <v>224</v>
      </c>
      <c r="H955" s="8"/>
      <c r="I955" s="5"/>
      <c r="J955" s="5" t="s">
        <v>221</v>
      </c>
      <c r="K955" s="10"/>
      <c r="L955" s="5" t="s">
        <v>191</v>
      </c>
      <c r="M955" s="5"/>
      <c r="N955" s="5"/>
    </row>
    <row r="956" spans="1:14">
      <c r="A956" s="9"/>
      <c r="B956" s="5" t="s">
        <v>1188</v>
      </c>
      <c r="C956" s="5"/>
      <c r="D956" s="9"/>
      <c r="E956" s="5"/>
      <c r="F956" s="7"/>
      <c r="G956" s="5" t="s">
        <v>224</v>
      </c>
      <c r="H956" s="8"/>
      <c r="I956" s="5"/>
      <c r="J956" s="5" t="s">
        <v>221</v>
      </c>
      <c r="K956" s="10"/>
      <c r="L956" s="5" t="s">
        <v>191</v>
      </c>
      <c r="M956" s="5"/>
      <c r="N956" s="5"/>
    </row>
    <row r="957" spans="1:14">
      <c r="A957" s="9"/>
      <c r="B957" s="5" t="s">
        <v>1189</v>
      </c>
      <c r="C957" s="5"/>
      <c r="D957" s="9"/>
      <c r="E957" s="5"/>
      <c r="F957" s="7"/>
      <c r="G957" s="5" t="s">
        <v>224</v>
      </c>
      <c r="H957" s="8"/>
      <c r="I957" s="5"/>
      <c r="J957" s="5" t="s">
        <v>221</v>
      </c>
      <c r="K957" s="10"/>
      <c r="L957" s="5" t="s">
        <v>191</v>
      </c>
      <c r="M957" s="5"/>
      <c r="N957" s="5"/>
    </row>
    <row r="958" spans="1:14">
      <c r="A958" s="9"/>
      <c r="B958" s="5" t="s">
        <v>1190</v>
      </c>
      <c r="C958" s="5"/>
      <c r="D958" s="9"/>
      <c r="E958" s="5"/>
      <c r="F958" s="7"/>
      <c r="G958" s="5" t="s">
        <v>220</v>
      </c>
      <c r="H958" s="8"/>
      <c r="I958" s="5"/>
      <c r="J958" s="5" t="s">
        <v>221</v>
      </c>
      <c r="K958" s="10"/>
      <c r="L958" s="5" t="s">
        <v>191</v>
      </c>
      <c r="M958" s="5"/>
      <c r="N958" s="5"/>
    </row>
    <row r="959" spans="1:14">
      <c r="A959" s="9"/>
      <c r="B959" s="5" t="s">
        <v>1191</v>
      </c>
      <c r="C959" s="5"/>
      <c r="D959" s="9"/>
      <c r="E959" s="5"/>
      <c r="F959" s="7"/>
      <c r="G959" s="5" t="s">
        <v>220</v>
      </c>
      <c r="H959" s="8"/>
      <c r="I959" s="5"/>
      <c r="J959" s="5" t="s">
        <v>221</v>
      </c>
      <c r="K959" s="10"/>
      <c r="L959" s="5" t="s">
        <v>199</v>
      </c>
      <c r="M959" s="5"/>
      <c r="N959" s="5"/>
    </row>
    <row r="960" spans="1:14">
      <c r="A960" s="9"/>
      <c r="B960" s="5" t="s">
        <v>1192</v>
      </c>
      <c r="C960" s="5"/>
      <c r="D960" s="9"/>
      <c r="E960" s="5"/>
      <c r="F960" s="7"/>
      <c r="G960" s="5" t="s">
        <v>224</v>
      </c>
      <c r="H960" s="8"/>
      <c r="I960" s="5"/>
      <c r="J960" s="5">
        <v>20</v>
      </c>
      <c r="K960" s="10"/>
      <c r="L960" s="5" t="s">
        <v>191</v>
      </c>
      <c r="M960" s="5"/>
      <c r="N960" s="5"/>
    </row>
    <row r="961" spans="1:14">
      <c r="A961" s="9"/>
      <c r="B961" s="5" t="s">
        <v>1193</v>
      </c>
      <c r="C961" s="5"/>
      <c r="D961" s="9"/>
      <c r="E961" s="5"/>
      <c r="F961" s="7"/>
      <c r="G961" s="5" t="s">
        <v>232</v>
      </c>
      <c r="H961" s="8"/>
      <c r="I961" s="5"/>
      <c r="J961" s="5">
        <v>20</v>
      </c>
      <c r="K961" s="10"/>
      <c r="L961" s="5" t="s">
        <v>191</v>
      </c>
      <c r="M961" s="5"/>
      <c r="N961" s="5"/>
    </row>
    <row r="962" spans="1:14">
      <c r="A962" s="9"/>
      <c r="B962" s="5" t="s">
        <v>1194</v>
      </c>
      <c r="C962" s="5"/>
      <c r="D962" s="9"/>
      <c r="E962" s="5"/>
      <c r="F962" s="7"/>
      <c r="G962" s="5" t="s">
        <v>246</v>
      </c>
      <c r="H962" s="8"/>
      <c r="I962" s="5"/>
      <c r="J962" s="5" t="s">
        <v>221</v>
      </c>
      <c r="K962" s="10"/>
      <c r="L962" s="5" t="s">
        <v>753</v>
      </c>
      <c r="M962" s="5"/>
      <c r="N962" s="5"/>
    </row>
    <row r="963" spans="1:14">
      <c r="A963" s="9"/>
      <c r="B963" s="5" t="s">
        <v>1195</v>
      </c>
      <c r="C963" s="5"/>
      <c r="D963" s="9"/>
      <c r="E963" s="5"/>
      <c r="F963" s="7"/>
      <c r="G963" s="5" t="s">
        <v>220</v>
      </c>
      <c r="H963" s="8"/>
      <c r="I963" s="5"/>
      <c r="J963" s="5" t="s">
        <v>221</v>
      </c>
      <c r="K963" s="10"/>
      <c r="L963" s="5" t="s">
        <v>191</v>
      </c>
      <c r="M963" s="5"/>
      <c r="N963" s="5"/>
    </row>
    <row r="964" spans="1:14">
      <c r="A964" s="9"/>
      <c r="B964" s="5" t="s">
        <v>1196</v>
      </c>
      <c r="C964" s="5"/>
      <c r="D964" s="9"/>
      <c r="E964" s="5"/>
      <c r="F964" s="7"/>
      <c r="G964" s="5" t="s">
        <v>220</v>
      </c>
      <c r="H964" s="8"/>
      <c r="I964" s="5"/>
      <c r="J964" s="5" t="s">
        <v>221</v>
      </c>
      <c r="K964" s="10"/>
      <c r="L964" s="5" t="s">
        <v>191</v>
      </c>
      <c r="M964" s="5"/>
      <c r="N964" s="5"/>
    </row>
    <row r="965" spans="1:14">
      <c r="A965" s="9"/>
      <c r="B965" s="5" t="s">
        <v>1197</v>
      </c>
      <c r="C965" s="5"/>
      <c r="D965" s="9"/>
      <c r="E965" s="5"/>
      <c r="F965" s="7"/>
      <c r="G965" s="5" t="s">
        <v>232</v>
      </c>
      <c r="H965" s="8"/>
      <c r="I965" s="5"/>
      <c r="J965" s="5">
        <v>20</v>
      </c>
      <c r="K965" s="10"/>
      <c r="L965" s="5" t="s">
        <v>191</v>
      </c>
      <c r="M965" s="5"/>
      <c r="N965" s="5"/>
    </row>
    <row r="966" spans="1:14">
      <c r="A966" s="9"/>
      <c r="B966" s="5" t="s">
        <v>1198</v>
      </c>
      <c r="C966" s="5"/>
      <c r="D966" s="9"/>
      <c r="E966" s="5"/>
      <c r="F966" s="7"/>
      <c r="G966" s="5" t="s">
        <v>224</v>
      </c>
      <c r="H966" s="8"/>
      <c r="I966" s="5"/>
      <c r="J966" s="5" t="s">
        <v>221</v>
      </c>
      <c r="K966" s="10"/>
      <c r="L966" s="5" t="s">
        <v>191</v>
      </c>
      <c r="M966" s="5"/>
      <c r="N966" s="5"/>
    </row>
    <row r="967" spans="1:14">
      <c r="A967" s="9"/>
      <c r="B967" s="5" t="s">
        <v>1199</v>
      </c>
      <c r="C967" s="5"/>
      <c r="D967" s="9"/>
      <c r="E967" s="5"/>
      <c r="F967" s="7"/>
      <c r="G967" s="5" t="s">
        <v>224</v>
      </c>
      <c r="H967" s="8"/>
      <c r="I967" s="5"/>
      <c r="J967" s="5" t="s">
        <v>221</v>
      </c>
      <c r="K967" s="10"/>
      <c r="L967" s="5" t="s">
        <v>191</v>
      </c>
      <c r="M967" s="5"/>
      <c r="N967" s="5"/>
    </row>
    <row r="968" spans="1:14">
      <c r="A968" s="9"/>
      <c r="B968" s="5" t="s">
        <v>1200</v>
      </c>
      <c r="C968" s="5"/>
      <c r="D968" s="9"/>
      <c r="E968" s="5"/>
      <c r="F968" s="7"/>
      <c r="G968" s="5" t="s">
        <v>220</v>
      </c>
      <c r="H968" s="8"/>
      <c r="I968" s="5"/>
      <c r="J968" s="5" t="s">
        <v>221</v>
      </c>
      <c r="K968" s="10"/>
      <c r="L968" s="5" t="s">
        <v>191</v>
      </c>
      <c r="M968" s="5"/>
      <c r="N968" s="5"/>
    </row>
    <row r="969" spans="1:14">
      <c r="A969" s="9"/>
      <c r="B969" s="5" t="s">
        <v>1201</v>
      </c>
      <c r="C969" s="5"/>
      <c r="D969" s="9"/>
      <c r="E969" s="5"/>
      <c r="F969" s="7"/>
      <c r="G969" s="5" t="s">
        <v>265</v>
      </c>
      <c r="H969" s="8"/>
      <c r="I969" s="5"/>
      <c r="J969" s="5">
        <v>20</v>
      </c>
      <c r="K969" s="10"/>
      <c r="L969" s="5" t="s">
        <v>196</v>
      </c>
      <c r="M969" s="5"/>
      <c r="N969" s="5"/>
    </row>
    <row r="970" spans="1:14">
      <c r="A970" s="9"/>
      <c r="B970" s="5" t="s">
        <v>1202</v>
      </c>
      <c r="C970" s="5"/>
      <c r="D970" s="9"/>
      <c r="E970" s="5"/>
      <c r="F970" s="7"/>
      <c r="G970" s="5" t="s">
        <v>220</v>
      </c>
      <c r="H970" s="8"/>
      <c r="I970" s="5"/>
      <c r="J970" s="5" t="s">
        <v>221</v>
      </c>
      <c r="K970" s="10"/>
      <c r="L970" s="5" t="s">
        <v>191</v>
      </c>
      <c r="M970" s="5"/>
      <c r="N970" s="5"/>
    </row>
    <row r="971" spans="1:14">
      <c r="A971" s="9"/>
      <c r="B971" s="5" t="s">
        <v>1203</v>
      </c>
      <c r="C971" s="5"/>
      <c r="D971" s="9"/>
      <c r="E971" s="5"/>
      <c r="F971" s="7"/>
      <c r="G971" s="5" t="s">
        <v>246</v>
      </c>
      <c r="H971" s="8"/>
      <c r="I971" s="5"/>
      <c r="J971" s="5" t="s">
        <v>221</v>
      </c>
      <c r="K971" s="10"/>
      <c r="L971" s="5" t="s">
        <v>191</v>
      </c>
      <c r="M971" s="5"/>
      <c r="N971" s="5"/>
    </row>
    <row r="972" spans="1:14">
      <c r="A972" s="9"/>
      <c r="B972" s="5" t="s">
        <v>1204</v>
      </c>
      <c r="C972" s="5"/>
      <c r="D972" s="9"/>
      <c r="E972" s="5"/>
      <c r="F972" s="7"/>
      <c r="G972" s="5" t="s">
        <v>265</v>
      </c>
      <c r="H972" s="8"/>
      <c r="I972" s="5"/>
      <c r="J972" s="5" t="s">
        <v>221</v>
      </c>
      <c r="K972" s="10"/>
      <c r="L972" s="5" t="s">
        <v>196</v>
      </c>
      <c r="M972" s="5"/>
      <c r="N972" s="5"/>
    </row>
    <row r="973" spans="1:14">
      <c r="A973" s="9"/>
      <c r="B973" s="5" t="s">
        <v>1205</v>
      </c>
      <c r="C973" s="5"/>
      <c r="D973" s="9"/>
      <c r="E973" s="5"/>
      <c r="F973" s="7"/>
      <c r="G973" s="5" t="s">
        <v>224</v>
      </c>
      <c r="H973" s="8"/>
      <c r="I973" s="5"/>
      <c r="J973" s="5" t="s">
        <v>221</v>
      </c>
      <c r="K973" s="10"/>
      <c r="L973" s="5" t="s">
        <v>191</v>
      </c>
      <c r="M973" s="5"/>
      <c r="N973" s="5"/>
    </row>
    <row r="974" spans="1:14">
      <c r="A974" s="9"/>
      <c r="B974" s="5" t="s">
        <v>1206</v>
      </c>
      <c r="C974" s="5"/>
      <c r="D974" s="9"/>
      <c r="E974" s="5"/>
      <c r="F974" s="7"/>
      <c r="G974" s="5" t="s">
        <v>226</v>
      </c>
      <c r="H974" s="8"/>
      <c r="I974" s="5"/>
      <c r="J974" s="5">
        <v>40</v>
      </c>
      <c r="K974" s="10"/>
      <c r="L974" s="5" t="s">
        <v>191</v>
      </c>
      <c r="M974" s="5"/>
      <c r="N974" s="5"/>
    </row>
    <row r="975" spans="1:14">
      <c r="A975" s="9"/>
      <c r="B975" s="5" t="s">
        <v>1207</v>
      </c>
      <c r="C975" s="5"/>
      <c r="D975" s="9"/>
      <c r="E975" s="5"/>
      <c r="F975" s="7"/>
      <c r="G975" s="5" t="s">
        <v>265</v>
      </c>
      <c r="H975" s="8"/>
      <c r="I975" s="5"/>
      <c r="J975" s="5" t="s">
        <v>221</v>
      </c>
      <c r="K975" s="10"/>
      <c r="L975" s="5" t="s">
        <v>196</v>
      </c>
      <c r="M975" s="5"/>
      <c r="N975" s="5"/>
    </row>
    <row r="976" spans="1:14">
      <c r="A976" s="9"/>
      <c r="B976" s="5" t="s">
        <v>1208</v>
      </c>
      <c r="C976" s="5"/>
      <c r="D976" s="9"/>
      <c r="E976" s="5"/>
      <c r="F976" s="7"/>
      <c r="G976" s="5" t="s">
        <v>220</v>
      </c>
      <c r="H976" s="8"/>
      <c r="I976" s="5"/>
      <c r="J976" s="5" t="s">
        <v>221</v>
      </c>
      <c r="K976" s="10"/>
      <c r="L976" s="5" t="s">
        <v>191</v>
      </c>
      <c r="M976" s="5"/>
      <c r="N976" s="5"/>
    </row>
    <row r="977" spans="1:14">
      <c r="A977" s="9"/>
      <c r="B977" s="5" t="s">
        <v>1209</v>
      </c>
      <c r="C977" s="5"/>
      <c r="D977" s="9"/>
      <c r="E977" s="5"/>
      <c r="F977" s="7"/>
      <c r="G977" s="5" t="s">
        <v>224</v>
      </c>
      <c r="H977" s="8"/>
      <c r="I977" s="5"/>
      <c r="J977" s="5" t="s">
        <v>221</v>
      </c>
      <c r="K977" s="10"/>
      <c r="L977" s="5" t="s">
        <v>191</v>
      </c>
      <c r="M977" s="5"/>
      <c r="N977" s="5"/>
    </row>
    <row r="978" spans="1:14">
      <c r="A978" s="9"/>
      <c r="B978" s="5" t="s">
        <v>1210</v>
      </c>
      <c r="C978" s="5"/>
      <c r="D978" s="9"/>
      <c r="E978" s="5"/>
      <c r="F978" s="7"/>
      <c r="G978" s="5" t="s">
        <v>234</v>
      </c>
      <c r="H978" s="8"/>
      <c r="I978" s="5"/>
      <c r="J978" s="5" t="s">
        <v>221</v>
      </c>
      <c r="K978" s="10"/>
      <c r="L978" s="5" t="s">
        <v>191</v>
      </c>
      <c r="M978" s="5"/>
      <c r="N978" s="5"/>
    </row>
    <row r="979" spans="1:14">
      <c r="A979" s="9"/>
      <c r="B979" s="5" t="s">
        <v>1211</v>
      </c>
      <c r="C979" s="5"/>
      <c r="D979" s="9"/>
      <c r="E979" s="5"/>
      <c r="F979" s="7"/>
      <c r="G979" s="5" t="s">
        <v>258</v>
      </c>
      <c r="H979" s="8"/>
      <c r="I979" s="5"/>
      <c r="J979" s="5">
        <v>40</v>
      </c>
      <c r="K979" s="10"/>
      <c r="L979" s="5" t="s">
        <v>228</v>
      </c>
      <c r="M979" s="5"/>
      <c r="N979" s="5"/>
    </row>
    <row r="980" spans="1:14">
      <c r="A980" s="9"/>
      <c r="B980" s="5" t="s">
        <v>1212</v>
      </c>
      <c r="C980" s="5"/>
      <c r="D980" s="9"/>
      <c r="E980" s="5"/>
      <c r="F980" s="7"/>
      <c r="G980" s="5" t="s">
        <v>258</v>
      </c>
      <c r="H980" s="8"/>
      <c r="I980" s="5"/>
      <c r="J980" s="5" t="s">
        <v>221</v>
      </c>
      <c r="K980" s="10"/>
      <c r="L980" s="5" t="s">
        <v>228</v>
      </c>
      <c r="M980" s="5"/>
      <c r="N980" s="5"/>
    </row>
    <row r="981" spans="1:14">
      <c r="A981" s="9"/>
      <c r="B981" s="5" t="s">
        <v>1213</v>
      </c>
      <c r="C981" s="5"/>
      <c r="D981" s="9"/>
      <c r="E981" s="5"/>
      <c r="F981" s="7"/>
      <c r="G981" s="5" t="s">
        <v>226</v>
      </c>
      <c r="H981" s="8"/>
      <c r="I981" s="5"/>
      <c r="J981" s="5">
        <v>40</v>
      </c>
      <c r="K981" s="10"/>
      <c r="L981" s="5" t="s">
        <v>196</v>
      </c>
      <c r="M981" s="5"/>
      <c r="N981" s="5"/>
    </row>
    <row r="982" spans="1:14">
      <c r="A982" s="9"/>
      <c r="B982" s="5" t="s">
        <v>1214</v>
      </c>
      <c r="C982" s="5"/>
      <c r="D982" s="9"/>
      <c r="E982" s="5"/>
      <c r="F982" s="7"/>
      <c r="G982" s="5" t="s">
        <v>220</v>
      </c>
      <c r="H982" s="8"/>
      <c r="I982" s="5"/>
      <c r="J982" s="5">
        <v>40</v>
      </c>
      <c r="K982" s="10"/>
      <c r="L982" s="5" t="s">
        <v>191</v>
      </c>
      <c r="M982" s="5"/>
      <c r="N982" s="5"/>
    </row>
    <row r="983" spans="1:14">
      <c r="A983" s="9"/>
      <c r="B983" s="5" t="s">
        <v>1215</v>
      </c>
      <c r="C983" s="5"/>
      <c r="D983" s="9"/>
      <c r="E983" s="5"/>
      <c r="F983" s="7"/>
      <c r="G983" s="5" t="s">
        <v>224</v>
      </c>
      <c r="H983" s="8"/>
      <c r="I983" s="5"/>
      <c r="J983" s="5" t="s">
        <v>221</v>
      </c>
      <c r="K983" s="10"/>
      <c r="L983" s="5" t="s">
        <v>191</v>
      </c>
      <c r="M983" s="5"/>
      <c r="N983" s="5"/>
    </row>
    <row r="984" spans="1:14">
      <c r="A984" s="9"/>
      <c r="B984" s="5" t="s">
        <v>1216</v>
      </c>
      <c r="C984" s="5"/>
      <c r="D984" s="9"/>
      <c r="E984" s="5"/>
      <c r="F984" s="7"/>
      <c r="G984" s="5" t="s">
        <v>220</v>
      </c>
      <c r="H984" s="8"/>
      <c r="I984" s="5"/>
      <c r="J984" s="5" t="s">
        <v>221</v>
      </c>
      <c r="K984" s="10"/>
      <c r="L984" s="5" t="s">
        <v>191</v>
      </c>
      <c r="M984" s="5"/>
      <c r="N984" s="5"/>
    </row>
    <row r="985" spans="1:14">
      <c r="A985" s="9"/>
      <c r="B985" s="5" t="s">
        <v>1217</v>
      </c>
      <c r="C985" s="5"/>
      <c r="D985" s="9"/>
      <c r="E985" s="5"/>
      <c r="F985" s="7"/>
      <c r="G985" s="5" t="s">
        <v>220</v>
      </c>
      <c r="H985" s="8"/>
      <c r="I985" s="5"/>
      <c r="J985" s="5" t="s">
        <v>221</v>
      </c>
      <c r="K985" s="10"/>
      <c r="L985" s="5" t="s">
        <v>191</v>
      </c>
      <c r="M985" s="5"/>
      <c r="N985" s="5"/>
    </row>
    <row r="986" spans="1:14">
      <c r="A986" s="9"/>
      <c r="B986" s="5" t="s">
        <v>1218</v>
      </c>
      <c r="C986" s="5"/>
      <c r="D986" s="9"/>
      <c r="E986" s="5"/>
      <c r="F986" s="7"/>
      <c r="G986" s="5" t="s">
        <v>226</v>
      </c>
      <c r="H986" s="8"/>
      <c r="I986" s="5"/>
      <c r="J986" s="5">
        <v>40</v>
      </c>
      <c r="K986" s="10"/>
      <c r="L986" s="5" t="s">
        <v>196</v>
      </c>
      <c r="M986" s="5"/>
      <c r="N986" s="5"/>
    </row>
    <row r="987" spans="1:14">
      <c r="A987" s="9"/>
      <c r="B987" s="5" t="s">
        <v>1219</v>
      </c>
      <c r="C987" s="5"/>
      <c r="D987" s="9"/>
      <c r="E987" s="5"/>
      <c r="F987" s="7"/>
      <c r="G987" s="5" t="s">
        <v>226</v>
      </c>
      <c r="H987" s="8"/>
      <c r="I987" s="5"/>
      <c r="J987" s="5">
        <v>20</v>
      </c>
      <c r="K987" s="10"/>
      <c r="L987" s="5" t="s">
        <v>262</v>
      </c>
      <c r="M987" s="5"/>
      <c r="N987" s="5"/>
    </row>
    <row r="988" spans="1:14">
      <c r="A988" s="9"/>
      <c r="B988" s="5" t="s">
        <v>1220</v>
      </c>
      <c r="C988" s="5"/>
      <c r="D988" s="9"/>
      <c r="E988" s="5"/>
      <c r="F988" s="7"/>
      <c r="G988" s="5" t="s">
        <v>220</v>
      </c>
      <c r="H988" s="8"/>
      <c r="I988" s="5"/>
      <c r="J988" s="5" t="s">
        <v>221</v>
      </c>
      <c r="K988" s="10"/>
      <c r="L988" s="5" t="s">
        <v>191</v>
      </c>
      <c r="M988" s="5"/>
      <c r="N988" s="5"/>
    </row>
    <row r="989" spans="1:14">
      <c r="A989" s="9"/>
      <c r="B989" s="5" t="s">
        <v>1221</v>
      </c>
      <c r="C989" s="5"/>
      <c r="D989" s="9"/>
      <c r="E989" s="5"/>
      <c r="F989" s="7"/>
      <c r="G989" s="5" t="s">
        <v>224</v>
      </c>
      <c r="H989" s="8"/>
      <c r="I989" s="5"/>
      <c r="J989" s="5" t="s">
        <v>221</v>
      </c>
      <c r="K989" s="10"/>
      <c r="L989" s="5" t="s">
        <v>191</v>
      </c>
      <c r="M989" s="5"/>
      <c r="N989" s="5"/>
    </row>
    <row r="990" spans="1:14">
      <c r="A990" s="9"/>
      <c r="B990" s="5" t="s">
        <v>1222</v>
      </c>
      <c r="C990" s="5"/>
      <c r="D990" s="9"/>
      <c r="E990" s="5"/>
      <c r="F990" s="7"/>
      <c r="G990" s="5" t="s">
        <v>224</v>
      </c>
      <c r="H990" s="8"/>
      <c r="I990" s="5"/>
      <c r="J990" s="5">
        <v>20</v>
      </c>
      <c r="K990" s="10"/>
      <c r="L990" s="5" t="s">
        <v>191</v>
      </c>
      <c r="M990" s="5"/>
      <c r="N990" s="5"/>
    </row>
    <row r="991" spans="1:14">
      <c r="A991" s="9"/>
      <c r="B991" s="5" t="s">
        <v>1223</v>
      </c>
      <c r="C991" s="5"/>
      <c r="D991" s="9"/>
      <c r="E991" s="5"/>
      <c r="F991" s="7"/>
      <c r="G991" s="5" t="s">
        <v>224</v>
      </c>
      <c r="H991" s="8"/>
      <c r="I991" s="5"/>
      <c r="J991" s="5" t="s">
        <v>221</v>
      </c>
      <c r="K991" s="10"/>
      <c r="L991" s="5" t="s">
        <v>191</v>
      </c>
      <c r="M991" s="5"/>
      <c r="N991" s="5"/>
    </row>
    <row r="992" spans="1:14">
      <c r="A992" s="9"/>
      <c r="B992" s="5" t="s">
        <v>1224</v>
      </c>
      <c r="C992" s="5"/>
      <c r="D992" s="9"/>
      <c r="E992" s="5"/>
      <c r="F992" s="7"/>
      <c r="G992" s="5" t="s">
        <v>224</v>
      </c>
      <c r="H992" s="8"/>
      <c r="I992" s="5"/>
      <c r="J992" s="5" t="s">
        <v>221</v>
      </c>
      <c r="K992" s="10"/>
      <c r="L992" s="5" t="s">
        <v>191</v>
      </c>
      <c r="M992" s="5"/>
      <c r="N992" s="5"/>
    </row>
    <row r="993" spans="1:14">
      <c r="A993" s="9"/>
      <c r="B993" s="5" t="s">
        <v>1225</v>
      </c>
      <c r="C993" s="5"/>
      <c r="D993" s="9"/>
      <c r="E993" s="5"/>
      <c r="F993" s="7"/>
      <c r="G993" s="5" t="s">
        <v>220</v>
      </c>
      <c r="H993" s="8"/>
      <c r="I993" s="5"/>
      <c r="J993" s="5" t="s">
        <v>221</v>
      </c>
      <c r="K993" s="10"/>
      <c r="L993" s="5" t="s">
        <v>191</v>
      </c>
      <c r="M993" s="5"/>
      <c r="N993" s="5"/>
    </row>
    <row r="994" spans="1:14">
      <c r="A994" s="9"/>
      <c r="B994" s="5" t="s">
        <v>1226</v>
      </c>
      <c r="C994" s="5"/>
      <c r="D994" s="9"/>
      <c r="E994" s="5"/>
      <c r="F994" s="7"/>
      <c r="G994" s="5" t="s">
        <v>234</v>
      </c>
      <c r="H994" s="8"/>
      <c r="I994" s="5"/>
      <c r="J994" s="5" t="s">
        <v>221</v>
      </c>
      <c r="K994" s="10"/>
      <c r="L994" s="5" t="s">
        <v>191</v>
      </c>
      <c r="M994" s="5"/>
      <c r="N994" s="5"/>
    </row>
    <row r="995" spans="1:14">
      <c r="A995" s="9"/>
      <c r="B995" s="5" t="s">
        <v>1227</v>
      </c>
      <c r="C995" s="5"/>
      <c r="D995" s="9"/>
      <c r="E995" s="5"/>
      <c r="F995" s="7"/>
      <c r="G995" s="5" t="s">
        <v>226</v>
      </c>
      <c r="H995" s="8"/>
      <c r="I995" s="5"/>
      <c r="J995" s="5">
        <v>20</v>
      </c>
      <c r="K995" s="10"/>
      <c r="L995" s="5" t="s">
        <v>196</v>
      </c>
      <c r="M995" s="5"/>
      <c r="N995" s="5"/>
    </row>
    <row r="996" spans="1:14">
      <c r="A996" s="9"/>
      <c r="B996" s="5" t="s">
        <v>1228</v>
      </c>
      <c r="C996" s="5"/>
      <c r="D996" s="9"/>
      <c r="E996" s="5"/>
      <c r="F996" s="7"/>
      <c r="G996" s="5" t="s">
        <v>220</v>
      </c>
      <c r="H996" s="8"/>
      <c r="I996" s="5"/>
      <c r="J996" s="5" t="s">
        <v>221</v>
      </c>
      <c r="K996" s="10"/>
      <c r="L996" s="5" t="s">
        <v>191</v>
      </c>
      <c r="M996" s="5"/>
      <c r="N996" s="5"/>
    </row>
    <row r="997" spans="1:14">
      <c r="A997" s="9"/>
      <c r="B997" s="5" t="s">
        <v>1229</v>
      </c>
      <c r="C997" s="5"/>
      <c r="D997" s="9"/>
      <c r="E997" s="5"/>
      <c r="F997" s="7"/>
      <c r="G997" s="5" t="s">
        <v>220</v>
      </c>
      <c r="H997" s="8"/>
      <c r="I997" s="5"/>
      <c r="J997" s="5" t="s">
        <v>221</v>
      </c>
      <c r="K997" s="10"/>
      <c r="L997" s="5" t="s">
        <v>191</v>
      </c>
      <c r="M997" s="5"/>
      <c r="N997" s="5"/>
    </row>
    <row r="998" spans="1:14">
      <c r="A998" s="9"/>
      <c r="B998" s="5" t="s">
        <v>1230</v>
      </c>
      <c r="C998" s="5"/>
      <c r="D998" s="9"/>
      <c r="E998" s="5"/>
      <c r="F998" s="7"/>
      <c r="G998" s="5" t="s">
        <v>220</v>
      </c>
      <c r="H998" s="8"/>
      <c r="I998" s="5"/>
      <c r="J998" s="5" t="s">
        <v>221</v>
      </c>
      <c r="K998" s="10"/>
      <c r="L998" s="5" t="s">
        <v>191</v>
      </c>
      <c r="M998" s="5"/>
      <c r="N998" s="5"/>
    </row>
    <row r="999" spans="1:14">
      <c r="A999" s="9"/>
      <c r="B999" s="5" t="s">
        <v>1231</v>
      </c>
      <c r="C999" s="5"/>
      <c r="D999" s="9"/>
      <c r="E999" s="5"/>
      <c r="F999" s="7"/>
      <c r="G999" s="5" t="s">
        <v>226</v>
      </c>
      <c r="H999" s="8"/>
      <c r="I999" s="5"/>
      <c r="J999" s="5">
        <v>40</v>
      </c>
      <c r="K999" s="10"/>
      <c r="L999" s="5" t="s">
        <v>196</v>
      </c>
      <c r="M999" s="5"/>
      <c r="N999" s="5"/>
    </row>
    <row r="1000" spans="1:14">
      <c r="A1000" s="9"/>
      <c r="B1000" s="5" t="s">
        <v>1232</v>
      </c>
      <c r="C1000" s="5"/>
      <c r="D1000" s="9"/>
      <c r="E1000" s="5"/>
      <c r="F1000" s="7"/>
      <c r="G1000" s="5" t="s">
        <v>232</v>
      </c>
      <c r="H1000" s="8"/>
      <c r="I1000" s="5"/>
      <c r="J1000" s="5" t="s">
        <v>221</v>
      </c>
      <c r="K1000" s="10"/>
      <c r="L1000" s="5" t="s">
        <v>191</v>
      </c>
      <c r="M1000" s="5"/>
      <c r="N1000" s="5"/>
    </row>
    <row r="1001" spans="1:14">
      <c r="A1001" s="9"/>
      <c r="B1001" s="5" t="s">
        <v>1233</v>
      </c>
      <c r="C1001" s="5"/>
      <c r="D1001" s="9"/>
      <c r="E1001" s="5"/>
      <c r="F1001" s="7"/>
      <c r="G1001" s="5" t="s">
        <v>246</v>
      </c>
      <c r="H1001" s="8"/>
      <c r="I1001" s="5"/>
      <c r="J1001" s="5" t="s">
        <v>221</v>
      </c>
      <c r="K1001" s="10"/>
      <c r="L1001" s="5" t="s">
        <v>196</v>
      </c>
      <c r="M1001" s="5"/>
      <c r="N1001" s="5"/>
    </row>
    <row r="1002" spans="1:14">
      <c r="A1002" s="9"/>
      <c r="B1002" s="5" t="s">
        <v>1234</v>
      </c>
      <c r="C1002" s="5"/>
      <c r="D1002" s="9"/>
      <c r="E1002" s="5"/>
      <c r="F1002" s="7"/>
      <c r="G1002" s="5" t="s">
        <v>234</v>
      </c>
      <c r="H1002" s="8"/>
      <c r="I1002" s="5"/>
      <c r="J1002" s="5" t="s">
        <v>221</v>
      </c>
      <c r="K1002" s="10"/>
      <c r="L1002" s="5" t="s">
        <v>191</v>
      </c>
      <c r="M1002" s="5"/>
      <c r="N1002" s="5"/>
    </row>
    <row r="1003" spans="1:14">
      <c r="A1003" s="9"/>
      <c r="B1003" s="5" t="s">
        <v>1235</v>
      </c>
      <c r="C1003" s="5"/>
      <c r="D1003" s="9"/>
      <c r="E1003" s="5"/>
      <c r="F1003" s="7"/>
      <c r="G1003" s="5" t="s">
        <v>224</v>
      </c>
      <c r="H1003" s="8"/>
      <c r="I1003" s="5"/>
      <c r="J1003" s="5" t="s">
        <v>221</v>
      </c>
      <c r="K1003" s="10"/>
      <c r="L1003" s="5" t="s">
        <v>191</v>
      </c>
      <c r="M1003" s="5"/>
      <c r="N1003" s="5"/>
    </row>
    <row r="1004" spans="1:14">
      <c r="A1004" s="9"/>
      <c r="B1004" s="5" t="s">
        <v>1236</v>
      </c>
      <c r="C1004" s="5"/>
      <c r="D1004" s="9"/>
      <c r="E1004" s="5"/>
      <c r="F1004" s="7"/>
      <c r="G1004" s="5" t="s">
        <v>220</v>
      </c>
      <c r="H1004" s="8"/>
      <c r="I1004" s="5"/>
      <c r="J1004" s="5">
        <v>40</v>
      </c>
      <c r="K1004" s="10"/>
      <c r="L1004" s="5" t="s">
        <v>191</v>
      </c>
      <c r="M1004" s="5"/>
      <c r="N1004" s="5"/>
    </row>
    <row r="1005" spans="1:14">
      <c r="A1005" s="9"/>
      <c r="B1005" s="5" t="s">
        <v>1237</v>
      </c>
      <c r="C1005" s="5"/>
      <c r="D1005" s="9"/>
      <c r="E1005" s="5"/>
      <c r="F1005" s="7"/>
      <c r="G1005" s="5" t="s">
        <v>224</v>
      </c>
      <c r="H1005" s="8"/>
      <c r="I1005" s="5"/>
      <c r="J1005" s="5" t="s">
        <v>221</v>
      </c>
      <c r="K1005" s="10"/>
      <c r="L1005" s="5" t="s">
        <v>191</v>
      </c>
      <c r="M1005" s="5"/>
      <c r="N1005" s="5"/>
    </row>
    <row r="1006" spans="1:14">
      <c r="A1006" s="9"/>
      <c r="B1006" s="5" t="s">
        <v>1238</v>
      </c>
      <c r="C1006" s="5"/>
      <c r="D1006" s="9"/>
      <c r="E1006" s="5"/>
      <c r="F1006" s="7"/>
      <c r="G1006" s="5" t="s">
        <v>224</v>
      </c>
      <c r="H1006" s="8"/>
      <c r="I1006" s="5"/>
      <c r="J1006" s="5" t="s">
        <v>221</v>
      </c>
      <c r="K1006" s="10"/>
      <c r="L1006" s="5" t="s">
        <v>196</v>
      </c>
      <c r="M1006" s="5"/>
      <c r="N1006" s="5"/>
    </row>
    <row r="1007" spans="1:14">
      <c r="A1007" s="9"/>
      <c r="B1007" s="5" t="s">
        <v>1239</v>
      </c>
      <c r="C1007" s="5"/>
      <c r="D1007" s="9"/>
      <c r="E1007" s="5"/>
      <c r="F1007" s="7"/>
      <c r="G1007" s="5" t="s">
        <v>226</v>
      </c>
      <c r="H1007" s="8"/>
      <c r="I1007" s="5"/>
      <c r="J1007" s="5">
        <v>40</v>
      </c>
      <c r="K1007" s="10"/>
      <c r="L1007" s="5" t="s">
        <v>196</v>
      </c>
      <c r="M1007" s="5"/>
      <c r="N1007" s="5"/>
    </row>
    <row r="1008" spans="1:14">
      <c r="A1008" s="9"/>
      <c r="B1008" s="5" t="s">
        <v>1240</v>
      </c>
      <c r="C1008" s="5"/>
      <c r="D1008" s="9"/>
      <c r="E1008" s="5"/>
      <c r="F1008" s="7"/>
      <c r="G1008" s="5" t="s">
        <v>232</v>
      </c>
      <c r="H1008" s="8"/>
      <c r="I1008" s="5"/>
      <c r="J1008" s="5">
        <v>20</v>
      </c>
      <c r="K1008" s="10"/>
      <c r="L1008" s="5" t="s">
        <v>191</v>
      </c>
      <c r="M1008" s="5"/>
      <c r="N1008" s="5"/>
    </row>
    <row r="1009" spans="1:14">
      <c r="A1009" s="9"/>
      <c r="B1009" s="5" t="s">
        <v>1241</v>
      </c>
      <c r="C1009" s="5"/>
      <c r="D1009" s="9"/>
      <c r="E1009" s="5"/>
      <c r="F1009" s="7"/>
      <c r="G1009" s="5" t="s">
        <v>220</v>
      </c>
      <c r="H1009" s="8"/>
      <c r="I1009" s="5"/>
      <c r="J1009" s="5" t="s">
        <v>221</v>
      </c>
      <c r="K1009" s="10"/>
      <c r="L1009" s="5" t="s">
        <v>191</v>
      </c>
      <c r="M1009" s="5"/>
      <c r="N1009" s="5"/>
    </row>
    <row r="1010" spans="1:14">
      <c r="A1010" s="9"/>
      <c r="B1010" s="5" t="s">
        <v>1242</v>
      </c>
      <c r="C1010" s="5"/>
      <c r="D1010" s="9"/>
      <c r="E1010" s="5"/>
      <c r="F1010" s="7"/>
      <c r="G1010" s="5" t="s">
        <v>226</v>
      </c>
      <c r="H1010" s="8"/>
      <c r="I1010" s="5"/>
      <c r="J1010" s="5">
        <v>40</v>
      </c>
      <c r="K1010" s="10"/>
      <c r="L1010" s="5" t="s">
        <v>196</v>
      </c>
      <c r="M1010" s="5"/>
      <c r="N1010" s="5"/>
    </row>
    <row r="1011" spans="1:14">
      <c r="A1011" s="9"/>
      <c r="B1011" s="5" t="s">
        <v>1243</v>
      </c>
      <c r="C1011" s="5"/>
      <c r="D1011" s="9"/>
      <c r="E1011" s="5"/>
      <c r="F1011" s="7"/>
      <c r="G1011" s="5" t="s">
        <v>311</v>
      </c>
      <c r="H1011" s="8"/>
      <c r="I1011" s="5"/>
      <c r="J1011" s="5">
        <v>20</v>
      </c>
      <c r="K1011" s="10"/>
      <c r="L1011" s="5" t="s">
        <v>199</v>
      </c>
      <c r="M1011" s="5"/>
      <c r="N1011" s="5"/>
    </row>
    <row r="1012" spans="1:14">
      <c r="A1012" s="9"/>
      <c r="B1012" s="5" t="s">
        <v>1244</v>
      </c>
      <c r="C1012" s="5"/>
      <c r="D1012" s="9"/>
      <c r="E1012" s="5"/>
      <c r="F1012" s="7"/>
      <c r="G1012" s="5" t="s">
        <v>224</v>
      </c>
      <c r="H1012" s="8"/>
      <c r="I1012" s="5"/>
      <c r="J1012" s="5" t="s">
        <v>221</v>
      </c>
      <c r="K1012" s="10"/>
      <c r="L1012" s="5" t="s">
        <v>191</v>
      </c>
      <c r="M1012" s="5"/>
      <c r="N1012" s="5"/>
    </row>
    <row r="1013" spans="1:14">
      <c r="A1013" s="9"/>
      <c r="B1013" s="5" t="s">
        <v>1245</v>
      </c>
      <c r="C1013" s="5"/>
      <c r="D1013" s="9"/>
      <c r="E1013" s="5"/>
      <c r="F1013" s="7"/>
      <c r="G1013" s="5" t="s">
        <v>224</v>
      </c>
      <c r="H1013" s="8"/>
      <c r="I1013" s="5"/>
      <c r="J1013" s="5" t="s">
        <v>221</v>
      </c>
      <c r="K1013" s="10"/>
      <c r="L1013" s="5" t="s">
        <v>191</v>
      </c>
      <c r="M1013" s="5"/>
      <c r="N1013" s="5"/>
    </row>
    <row r="1014" spans="1:14">
      <c r="A1014" s="9"/>
      <c r="B1014" s="5" t="s">
        <v>1246</v>
      </c>
      <c r="C1014" s="5"/>
      <c r="D1014" s="9"/>
      <c r="E1014" s="5"/>
      <c r="F1014" s="7"/>
      <c r="G1014" s="5" t="s">
        <v>276</v>
      </c>
      <c r="H1014" s="8"/>
      <c r="I1014" s="5"/>
      <c r="J1014" s="5" t="s">
        <v>221</v>
      </c>
      <c r="K1014" s="10"/>
      <c r="L1014" s="5" t="s">
        <v>191</v>
      </c>
      <c r="M1014" s="5"/>
      <c r="N1014" s="5"/>
    </row>
    <row r="1015" spans="1:14">
      <c r="A1015" s="9"/>
      <c r="B1015" s="5" t="s">
        <v>1247</v>
      </c>
      <c r="C1015" s="5"/>
      <c r="D1015" s="9"/>
      <c r="E1015" s="5"/>
      <c r="F1015" s="7"/>
      <c r="G1015" s="5" t="s">
        <v>232</v>
      </c>
      <c r="H1015" s="8"/>
      <c r="I1015" s="5"/>
      <c r="J1015" s="5" t="s">
        <v>221</v>
      </c>
      <c r="K1015" s="10"/>
      <c r="L1015" s="5" t="s">
        <v>191</v>
      </c>
      <c r="M1015" s="5"/>
      <c r="N1015" s="5"/>
    </row>
    <row r="1016" spans="1:14">
      <c r="A1016" s="9"/>
      <c r="B1016" s="5" t="s">
        <v>1248</v>
      </c>
      <c r="C1016" s="5"/>
      <c r="D1016" s="9"/>
      <c r="E1016" s="5"/>
      <c r="F1016" s="7"/>
      <c r="G1016" s="5" t="s">
        <v>232</v>
      </c>
      <c r="H1016" s="8"/>
      <c r="I1016" s="5"/>
      <c r="J1016" s="5" t="s">
        <v>221</v>
      </c>
      <c r="K1016" s="10"/>
      <c r="L1016" s="5" t="s">
        <v>191</v>
      </c>
      <c r="M1016" s="5"/>
      <c r="N1016" s="5"/>
    </row>
    <row r="1017" spans="1:14">
      <c r="A1017" s="9"/>
      <c r="B1017" s="5" t="s">
        <v>1249</v>
      </c>
      <c r="C1017" s="5"/>
      <c r="D1017" s="9"/>
      <c r="E1017" s="5"/>
      <c r="F1017" s="7"/>
      <c r="G1017" s="5" t="s">
        <v>232</v>
      </c>
      <c r="H1017" s="8"/>
      <c r="I1017" s="5"/>
      <c r="J1017" s="5" t="s">
        <v>221</v>
      </c>
      <c r="K1017" s="10"/>
      <c r="L1017" s="5" t="s">
        <v>191</v>
      </c>
      <c r="M1017" s="5"/>
      <c r="N1017" s="5"/>
    </row>
    <row r="1018" spans="1:14">
      <c r="A1018" s="9"/>
      <c r="B1018" s="5" t="s">
        <v>1250</v>
      </c>
      <c r="C1018" s="5"/>
      <c r="D1018" s="9"/>
      <c r="E1018" s="5"/>
      <c r="F1018" s="7"/>
      <c r="G1018" s="5" t="s">
        <v>258</v>
      </c>
      <c r="H1018" s="8"/>
      <c r="I1018" s="5"/>
      <c r="J1018" s="5" t="s">
        <v>221</v>
      </c>
      <c r="K1018" s="10"/>
      <c r="L1018" s="5" t="s">
        <v>196</v>
      </c>
      <c r="M1018" s="5"/>
      <c r="N1018" s="5"/>
    </row>
    <row r="1019" spans="1:14">
      <c r="A1019" s="9"/>
      <c r="B1019" s="5" t="s">
        <v>1251</v>
      </c>
      <c r="C1019" s="5"/>
      <c r="D1019" s="9"/>
      <c r="E1019" s="5"/>
      <c r="F1019" s="7"/>
      <c r="G1019" s="5" t="s">
        <v>224</v>
      </c>
      <c r="H1019" s="8"/>
      <c r="I1019" s="5"/>
      <c r="J1019" s="5" t="s">
        <v>221</v>
      </c>
      <c r="K1019" s="10"/>
      <c r="L1019" s="5" t="s">
        <v>191</v>
      </c>
      <c r="M1019" s="5"/>
      <c r="N1019" s="5"/>
    </row>
    <row r="1020" spans="1:14">
      <c r="A1020" s="9"/>
      <c r="B1020" s="5" t="s">
        <v>1252</v>
      </c>
      <c r="C1020" s="5"/>
      <c r="D1020" s="9"/>
      <c r="E1020" s="5"/>
      <c r="F1020" s="7"/>
      <c r="G1020" s="5" t="s">
        <v>224</v>
      </c>
      <c r="H1020" s="8"/>
      <c r="I1020" s="5"/>
      <c r="J1020" s="5">
        <v>20</v>
      </c>
      <c r="K1020" s="10"/>
      <c r="L1020" s="5" t="s">
        <v>191</v>
      </c>
      <c r="M1020" s="5"/>
      <c r="N1020" s="5"/>
    </row>
    <row r="1021" spans="1:14">
      <c r="A1021" s="9"/>
      <c r="B1021" s="5" t="s">
        <v>1253</v>
      </c>
      <c r="C1021" s="5"/>
      <c r="D1021" s="9"/>
      <c r="E1021" s="5"/>
      <c r="F1021" s="7"/>
      <c r="G1021" s="5" t="s">
        <v>246</v>
      </c>
      <c r="H1021" s="8"/>
      <c r="I1021" s="5"/>
      <c r="J1021" s="5" t="s">
        <v>221</v>
      </c>
      <c r="K1021" s="10"/>
      <c r="L1021" s="5" t="s">
        <v>191</v>
      </c>
      <c r="M1021" s="5"/>
      <c r="N1021" s="5"/>
    </row>
    <row r="1022" spans="1:14">
      <c r="A1022" s="9"/>
      <c r="B1022" s="5" t="s">
        <v>1254</v>
      </c>
      <c r="C1022" s="5"/>
      <c r="D1022" s="9"/>
      <c r="E1022" s="5"/>
      <c r="F1022" s="7"/>
      <c r="G1022" s="5" t="s">
        <v>220</v>
      </c>
      <c r="H1022" s="8"/>
      <c r="I1022" s="5"/>
      <c r="J1022" s="5" t="s">
        <v>221</v>
      </c>
      <c r="K1022" s="10"/>
      <c r="L1022" s="5" t="s">
        <v>191</v>
      </c>
      <c r="M1022" s="5"/>
      <c r="N1022" s="5"/>
    </row>
    <row r="1023" spans="1:14">
      <c r="A1023" s="9"/>
      <c r="B1023" s="5" t="s">
        <v>1255</v>
      </c>
      <c r="C1023" s="5"/>
      <c r="D1023" s="9"/>
      <c r="E1023" s="5"/>
      <c r="F1023" s="7"/>
      <c r="G1023" s="5" t="s">
        <v>220</v>
      </c>
      <c r="H1023" s="8"/>
      <c r="I1023" s="5"/>
      <c r="J1023" s="5" t="s">
        <v>221</v>
      </c>
      <c r="K1023" s="10"/>
      <c r="L1023" s="5" t="s">
        <v>191</v>
      </c>
      <c r="M1023" s="5"/>
      <c r="N1023" s="5"/>
    </row>
    <row r="1024" spans="1:14">
      <c r="A1024" s="9"/>
      <c r="B1024" s="5" t="s">
        <v>1256</v>
      </c>
      <c r="C1024" s="5"/>
      <c r="D1024" s="9"/>
      <c r="E1024" s="5"/>
      <c r="F1024" s="7"/>
      <c r="G1024" s="5" t="s">
        <v>224</v>
      </c>
      <c r="H1024" s="8"/>
      <c r="I1024" s="5"/>
      <c r="J1024" s="5" t="s">
        <v>221</v>
      </c>
      <c r="K1024" s="10"/>
      <c r="L1024" s="5" t="s">
        <v>191</v>
      </c>
      <c r="M1024" s="5"/>
      <c r="N1024" s="5"/>
    </row>
    <row r="1025" spans="1:14">
      <c r="A1025" s="9"/>
      <c r="B1025" s="5" t="s">
        <v>1257</v>
      </c>
      <c r="C1025" s="5"/>
      <c r="D1025" s="9"/>
      <c r="E1025" s="5"/>
      <c r="F1025" s="7"/>
      <c r="G1025" s="5" t="s">
        <v>220</v>
      </c>
      <c r="H1025" s="8"/>
      <c r="I1025" s="5"/>
      <c r="J1025" s="5" t="s">
        <v>221</v>
      </c>
      <c r="K1025" s="10"/>
      <c r="L1025" s="5" t="s">
        <v>191</v>
      </c>
      <c r="M1025" s="5"/>
      <c r="N1025" s="5"/>
    </row>
    <row r="1026" spans="1:14">
      <c r="A1026" s="9"/>
      <c r="B1026" s="5" t="s">
        <v>1258</v>
      </c>
      <c r="C1026" s="5"/>
      <c r="D1026" s="9"/>
      <c r="E1026" s="5"/>
      <c r="F1026" s="7"/>
      <c r="G1026" s="5" t="s">
        <v>220</v>
      </c>
      <c r="H1026" s="8"/>
      <c r="I1026" s="5"/>
      <c r="J1026" s="5" t="s">
        <v>221</v>
      </c>
      <c r="K1026" s="10"/>
      <c r="L1026" s="5" t="s">
        <v>191</v>
      </c>
      <c r="M1026" s="5"/>
      <c r="N1026" s="5"/>
    </row>
    <row r="1027" spans="1:14">
      <c r="A1027" s="9"/>
      <c r="B1027" s="5" t="s">
        <v>1259</v>
      </c>
      <c r="C1027" s="5"/>
      <c r="D1027" s="9"/>
      <c r="E1027" s="5"/>
      <c r="F1027" s="7"/>
      <c r="G1027" s="5" t="s">
        <v>220</v>
      </c>
      <c r="H1027" s="8"/>
      <c r="I1027" s="5"/>
      <c r="J1027" s="5" t="s">
        <v>221</v>
      </c>
      <c r="K1027" s="10"/>
      <c r="L1027" s="5" t="s">
        <v>191</v>
      </c>
      <c r="M1027" s="5"/>
      <c r="N1027" s="5"/>
    </row>
    <row r="1028" spans="1:14">
      <c r="A1028" s="9"/>
      <c r="B1028" s="5" t="s">
        <v>1260</v>
      </c>
      <c r="C1028" s="5"/>
      <c r="D1028" s="9"/>
      <c r="E1028" s="5"/>
      <c r="F1028" s="7"/>
      <c r="G1028" s="5" t="s">
        <v>226</v>
      </c>
      <c r="H1028" s="8"/>
      <c r="I1028" s="5"/>
      <c r="J1028" s="5">
        <v>20</v>
      </c>
      <c r="K1028" s="10"/>
      <c r="L1028" s="5" t="s">
        <v>196</v>
      </c>
      <c r="M1028" s="5"/>
      <c r="N1028" s="5"/>
    </row>
    <row r="1029" spans="1:14">
      <c r="A1029" s="9"/>
      <c r="B1029" s="5" t="s">
        <v>1261</v>
      </c>
      <c r="C1029" s="5"/>
      <c r="D1029" s="9"/>
      <c r="E1029" s="5"/>
      <c r="F1029" s="7"/>
      <c r="G1029" s="5" t="s">
        <v>265</v>
      </c>
      <c r="H1029" s="8"/>
      <c r="I1029" s="5"/>
      <c r="J1029" s="5" t="s">
        <v>221</v>
      </c>
      <c r="K1029" s="10"/>
      <c r="L1029" s="5" t="s">
        <v>196</v>
      </c>
      <c r="M1029" s="5"/>
      <c r="N1029" s="5"/>
    </row>
    <row r="1030" spans="1:14">
      <c r="A1030" s="9"/>
      <c r="B1030" s="5" t="s">
        <v>1262</v>
      </c>
      <c r="C1030" s="5"/>
      <c r="D1030" s="9"/>
      <c r="E1030" s="5"/>
      <c r="F1030" s="7"/>
      <c r="G1030" s="5" t="s">
        <v>232</v>
      </c>
      <c r="H1030" s="8"/>
      <c r="I1030" s="5"/>
      <c r="J1030" s="5" t="s">
        <v>221</v>
      </c>
      <c r="K1030" s="10"/>
      <c r="L1030" s="5" t="s">
        <v>191</v>
      </c>
      <c r="M1030" s="5"/>
      <c r="N1030" s="5"/>
    </row>
    <row r="1031" spans="1:14">
      <c r="A1031" s="9"/>
      <c r="B1031" s="5" t="s">
        <v>1263</v>
      </c>
      <c r="C1031" s="5"/>
      <c r="D1031" s="9"/>
      <c r="E1031" s="5"/>
      <c r="F1031" s="7"/>
      <c r="G1031" s="5" t="s">
        <v>220</v>
      </c>
      <c r="H1031" s="8"/>
      <c r="I1031" s="5"/>
      <c r="J1031" s="5">
        <v>20</v>
      </c>
      <c r="K1031" s="10"/>
      <c r="L1031" s="5" t="s">
        <v>191</v>
      </c>
      <c r="M1031" s="5"/>
      <c r="N1031" s="5"/>
    </row>
    <row r="1032" spans="1:14">
      <c r="A1032" s="9"/>
      <c r="B1032" s="5" t="s">
        <v>1264</v>
      </c>
      <c r="C1032" s="5"/>
      <c r="D1032" s="9"/>
      <c r="E1032" s="5"/>
      <c r="F1032" s="7"/>
      <c r="G1032" s="5" t="s">
        <v>220</v>
      </c>
      <c r="H1032" s="8"/>
      <c r="I1032" s="5"/>
      <c r="J1032" s="5" t="s">
        <v>221</v>
      </c>
      <c r="K1032" s="10"/>
      <c r="L1032" s="5" t="s">
        <v>191</v>
      </c>
      <c r="M1032" s="5"/>
      <c r="N1032" s="5"/>
    </row>
    <row r="1033" spans="1:14">
      <c r="A1033" s="9"/>
      <c r="B1033" s="5" t="s">
        <v>1265</v>
      </c>
      <c r="C1033" s="5"/>
      <c r="D1033" s="9"/>
      <c r="E1033" s="5"/>
      <c r="F1033" s="7"/>
      <c r="G1033" s="5" t="s">
        <v>220</v>
      </c>
      <c r="H1033" s="8"/>
      <c r="I1033" s="5"/>
      <c r="J1033" s="5" t="s">
        <v>221</v>
      </c>
      <c r="K1033" s="10"/>
      <c r="L1033" s="5" t="s">
        <v>191</v>
      </c>
      <c r="M1033" s="5"/>
      <c r="N1033" s="5"/>
    </row>
    <row r="1034" spans="1:14">
      <c r="A1034" s="9"/>
      <c r="B1034" s="5" t="s">
        <v>1266</v>
      </c>
      <c r="C1034" s="5"/>
      <c r="D1034" s="9"/>
      <c r="E1034" s="5"/>
      <c r="F1034" s="7"/>
      <c r="G1034" s="5" t="s">
        <v>226</v>
      </c>
      <c r="H1034" s="8"/>
      <c r="I1034" s="5"/>
      <c r="J1034" s="5">
        <v>20</v>
      </c>
      <c r="K1034" s="10"/>
      <c r="L1034" s="5" t="s">
        <v>191</v>
      </c>
      <c r="M1034" s="5"/>
      <c r="N1034" s="5"/>
    </row>
    <row r="1035" spans="1:14">
      <c r="A1035" s="9"/>
      <c r="B1035" s="5" t="s">
        <v>1267</v>
      </c>
      <c r="C1035" s="5"/>
      <c r="D1035" s="9"/>
      <c r="E1035" s="5"/>
      <c r="F1035" s="7"/>
      <c r="G1035" s="5" t="s">
        <v>234</v>
      </c>
      <c r="H1035" s="8"/>
      <c r="I1035" s="5"/>
      <c r="J1035" s="5" t="s">
        <v>221</v>
      </c>
      <c r="K1035" s="10"/>
      <c r="L1035" s="5" t="s">
        <v>191</v>
      </c>
      <c r="M1035" s="5"/>
      <c r="N1035" s="5"/>
    </row>
    <row r="1036" spans="1:14">
      <c r="A1036" s="9"/>
      <c r="B1036" s="5" t="s">
        <v>1268</v>
      </c>
      <c r="C1036" s="5"/>
      <c r="D1036" s="9"/>
      <c r="E1036" s="5"/>
      <c r="F1036" s="7"/>
      <c r="G1036" s="5" t="s">
        <v>220</v>
      </c>
      <c r="H1036" s="8"/>
      <c r="I1036" s="5"/>
      <c r="J1036" s="5" t="s">
        <v>221</v>
      </c>
      <c r="K1036" s="10"/>
      <c r="L1036" s="5" t="s">
        <v>191</v>
      </c>
      <c r="M1036" s="5"/>
      <c r="N1036" s="5"/>
    </row>
    <row r="1037" spans="1:14">
      <c r="A1037" s="9"/>
      <c r="B1037" s="5" t="s">
        <v>1269</v>
      </c>
      <c r="C1037" s="5"/>
      <c r="D1037" s="9"/>
      <c r="E1037" s="5"/>
      <c r="F1037" s="7"/>
      <c r="G1037" s="5" t="s">
        <v>232</v>
      </c>
      <c r="H1037" s="8"/>
      <c r="I1037" s="5"/>
      <c r="J1037" s="5" t="s">
        <v>221</v>
      </c>
      <c r="K1037" s="10"/>
      <c r="L1037" s="5" t="s">
        <v>191</v>
      </c>
      <c r="M1037" s="5"/>
      <c r="N1037" s="5"/>
    </row>
    <row r="1038" spans="1:14">
      <c r="A1038" s="9"/>
      <c r="B1038" s="5" t="s">
        <v>1270</v>
      </c>
      <c r="C1038" s="5"/>
      <c r="D1038" s="9"/>
      <c r="E1038" s="5"/>
      <c r="F1038" s="7"/>
      <c r="G1038" s="5" t="s">
        <v>224</v>
      </c>
      <c r="H1038" s="8"/>
      <c r="I1038" s="5"/>
      <c r="J1038" s="5">
        <v>20</v>
      </c>
      <c r="K1038" s="10"/>
      <c r="L1038" s="5" t="s">
        <v>191</v>
      </c>
      <c r="M1038" s="5"/>
      <c r="N1038" s="5"/>
    </row>
    <row r="1039" spans="1:14">
      <c r="A1039" s="9"/>
      <c r="B1039" s="5" t="s">
        <v>1271</v>
      </c>
      <c r="C1039" s="5"/>
      <c r="D1039" s="9"/>
      <c r="E1039" s="5"/>
      <c r="F1039" s="7"/>
      <c r="G1039" s="5" t="s">
        <v>220</v>
      </c>
      <c r="H1039" s="8"/>
      <c r="I1039" s="5"/>
      <c r="J1039" s="5" t="s">
        <v>221</v>
      </c>
      <c r="K1039" s="10"/>
      <c r="L1039" s="5" t="s">
        <v>191</v>
      </c>
      <c r="M1039" s="5"/>
      <c r="N1039" s="5"/>
    </row>
    <row r="1040" spans="1:14">
      <c r="A1040" s="9"/>
      <c r="B1040" s="5" t="s">
        <v>1272</v>
      </c>
      <c r="C1040" s="5"/>
      <c r="D1040" s="9"/>
      <c r="E1040" s="5"/>
      <c r="F1040" s="7"/>
      <c r="G1040" s="5" t="s">
        <v>311</v>
      </c>
      <c r="H1040" s="8"/>
      <c r="I1040" s="5"/>
      <c r="J1040" s="5">
        <v>20</v>
      </c>
      <c r="K1040" s="10"/>
      <c r="L1040" s="5" t="s">
        <v>199</v>
      </c>
      <c r="M1040" s="5"/>
      <c r="N1040" s="5"/>
    </row>
    <row r="1041" spans="1:14">
      <c r="A1041" s="9"/>
      <c r="B1041" s="5" t="s">
        <v>1273</v>
      </c>
      <c r="C1041" s="5"/>
      <c r="D1041" s="9"/>
      <c r="E1041" s="5"/>
      <c r="F1041" s="7"/>
      <c r="G1041" s="5" t="s">
        <v>224</v>
      </c>
      <c r="H1041" s="8"/>
      <c r="I1041" s="5"/>
      <c r="J1041" s="5" t="s">
        <v>221</v>
      </c>
      <c r="K1041" s="10"/>
      <c r="L1041" s="5" t="s">
        <v>191</v>
      </c>
      <c r="M1041" s="5"/>
      <c r="N1041" s="5"/>
    </row>
    <row r="1042" spans="1:14">
      <c r="A1042" s="9"/>
      <c r="B1042" s="5" t="s">
        <v>1274</v>
      </c>
      <c r="C1042" s="5"/>
      <c r="D1042" s="9"/>
      <c r="E1042" s="5"/>
      <c r="F1042" s="7"/>
      <c r="G1042" s="5" t="s">
        <v>232</v>
      </c>
      <c r="H1042" s="8"/>
      <c r="I1042" s="5"/>
      <c r="J1042" s="5" t="s">
        <v>221</v>
      </c>
      <c r="K1042" s="10"/>
      <c r="L1042" s="5" t="s">
        <v>191</v>
      </c>
      <c r="M1042" s="5"/>
      <c r="N1042" s="5"/>
    </row>
    <row r="1043" spans="1:14">
      <c r="A1043" s="9"/>
      <c r="B1043" s="5" t="s">
        <v>1275</v>
      </c>
      <c r="C1043" s="5"/>
      <c r="D1043" s="9"/>
      <c r="E1043" s="5"/>
      <c r="F1043" s="7"/>
      <c r="G1043" s="5" t="s">
        <v>224</v>
      </c>
      <c r="H1043" s="8"/>
      <c r="I1043" s="5"/>
      <c r="J1043" s="5" t="s">
        <v>221</v>
      </c>
      <c r="K1043" s="10"/>
      <c r="L1043" s="5" t="s">
        <v>191</v>
      </c>
      <c r="M1043" s="5"/>
      <c r="N1043" s="5"/>
    </row>
    <row r="1044" spans="1:14">
      <c r="A1044" s="9"/>
      <c r="B1044" s="5" t="s">
        <v>1276</v>
      </c>
      <c r="C1044" s="5"/>
      <c r="D1044" s="9"/>
      <c r="E1044" s="5"/>
      <c r="F1044" s="7"/>
      <c r="G1044" s="5" t="s">
        <v>224</v>
      </c>
      <c r="H1044" s="8"/>
      <c r="I1044" s="5"/>
      <c r="J1044" s="5" t="s">
        <v>221</v>
      </c>
      <c r="K1044" s="10"/>
      <c r="L1044" s="5" t="s">
        <v>191</v>
      </c>
      <c r="M1044" s="5"/>
      <c r="N1044" s="5"/>
    </row>
    <row r="1045" spans="1:14">
      <c r="A1045" s="9"/>
      <c r="B1045" s="5" t="s">
        <v>1277</v>
      </c>
      <c r="C1045" s="5"/>
      <c r="D1045" s="9"/>
      <c r="E1045" s="5"/>
      <c r="F1045" s="7"/>
      <c r="G1045" s="5" t="s">
        <v>226</v>
      </c>
      <c r="H1045" s="8"/>
      <c r="I1045" s="5"/>
      <c r="J1045" s="5">
        <v>40</v>
      </c>
      <c r="K1045" s="10"/>
      <c r="L1045" s="5" t="s">
        <v>196</v>
      </c>
      <c r="M1045" s="5"/>
      <c r="N1045" s="5"/>
    </row>
    <row r="1046" spans="1:14">
      <c r="A1046" s="9"/>
      <c r="B1046" s="5" t="s">
        <v>1278</v>
      </c>
      <c r="C1046" s="5"/>
      <c r="D1046" s="9"/>
      <c r="E1046" s="5"/>
      <c r="F1046" s="7"/>
      <c r="G1046" s="5" t="s">
        <v>220</v>
      </c>
      <c r="H1046" s="8"/>
      <c r="I1046" s="5"/>
      <c r="J1046" s="5" t="s">
        <v>221</v>
      </c>
      <c r="K1046" s="10"/>
      <c r="L1046" s="5" t="s">
        <v>191</v>
      </c>
      <c r="M1046" s="5"/>
      <c r="N1046" s="5"/>
    </row>
    <row r="1047" spans="1:14">
      <c r="A1047" s="9"/>
      <c r="B1047" s="5" t="s">
        <v>1279</v>
      </c>
      <c r="C1047" s="5"/>
      <c r="D1047" s="9"/>
      <c r="E1047" s="5"/>
      <c r="F1047" s="7"/>
      <c r="G1047" s="5" t="s">
        <v>224</v>
      </c>
      <c r="H1047" s="8"/>
      <c r="I1047" s="5"/>
      <c r="J1047" s="5" t="s">
        <v>221</v>
      </c>
      <c r="K1047" s="10"/>
      <c r="L1047" s="5" t="s">
        <v>191</v>
      </c>
      <c r="M1047" s="5"/>
      <c r="N1047" s="5"/>
    </row>
    <row r="1048" spans="1:14">
      <c r="A1048" s="9"/>
      <c r="B1048" s="5" t="s">
        <v>1280</v>
      </c>
      <c r="C1048" s="5"/>
      <c r="D1048" s="9"/>
      <c r="E1048" s="5"/>
      <c r="F1048" s="7"/>
      <c r="G1048" s="5" t="s">
        <v>224</v>
      </c>
      <c r="H1048" s="8"/>
      <c r="I1048" s="5"/>
      <c r="J1048" s="5" t="s">
        <v>221</v>
      </c>
      <c r="K1048" s="10"/>
      <c r="L1048" s="5" t="s">
        <v>196</v>
      </c>
      <c r="M1048" s="5"/>
      <c r="N1048" s="5"/>
    </row>
    <row r="1049" spans="1:14">
      <c r="A1049" s="9"/>
      <c r="B1049" s="5" t="s">
        <v>1281</v>
      </c>
      <c r="C1049" s="5"/>
      <c r="D1049" s="9"/>
      <c r="E1049" s="5"/>
      <c r="F1049" s="7"/>
      <c r="G1049" s="5" t="s">
        <v>220</v>
      </c>
      <c r="H1049" s="8"/>
      <c r="I1049" s="5"/>
      <c r="J1049" s="5" t="s">
        <v>221</v>
      </c>
      <c r="K1049" s="10"/>
      <c r="L1049" s="5" t="s">
        <v>191</v>
      </c>
      <c r="M1049" s="5"/>
      <c r="N1049" s="5"/>
    </row>
    <row r="1050" spans="1:14">
      <c r="A1050" s="9"/>
      <c r="B1050" s="5" t="s">
        <v>1282</v>
      </c>
      <c r="C1050" s="5"/>
      <c r="D1050" s="9"/>
      <c r="E1050" s="5"/>
      <c r="F1050" s="7"/>
      <c r="G1050" s="5" t="s">
        <v>258</v>
      </c>
      <c r="H1050" s="8"/>
      <c r="I1050" s="5"/>
      <c r="J1050" s="5">
        <v>20</v>
      </c>
      <c r="K1050" s="10"/>
      <c r="L1050" s="5" t="s">
        <v>196</v>
      </c>
      <c r="M1050" s="5"/>
      <c r="N1050" s="5"/>
    </row>
    <row r="1051" spans="1:14">
      <c r="A1051" s="9"/>
      <c r="B1051" s="5" t="s">
        <v>1283</v>
      </c>
      <c r="C1051" s="5"/>
      <c r="D1051" s="9"/>
      <c r="E1051" s="5"/>
      <c r="F1051" s="7"/>
      <c r="G1051" s="5" t="s">
        <v>265</v>
      </c>
      <c r="H1051" s="8"/>
      <c r="I1051" s="5"/>
      <c r="J1051" s="5" t="s">
        <v>221</v>
      </c>
      <c r="K1051" s="10"/>
      <c r="L1051" s="5" t="s">
        <v>196</v>
      </c>
      <c r="M1051" s="5"/>
      <c r="N1051" s="5"/>
    </row>
    <row r="1052" spans="1:14">
      <c r="A1052" s="9"/>
      <c r="B1052" s="5" t="s">
        <v>1284</v>
      </c>
      <c r="C1052" s="5"/>
      <c r="D1052" s="9"/>
      <c r="E1052" s="5"/>
      <c r="F1052" s="7"/>
      <c r="G1052" s="5" t="s">
        <v>226</v>
      </c>
      <c r="H1052" s="8"/>
      <c r="I1052" s="5"/>
      <c r="J1052" s="5">
        <v>20</v>
      </c>
      <c r="K1052" s="10"/>
      <c r="L1052" s="5" t="s">
        <v>196</v>
      </c>
      <c r="M1052" s="5"/>
      <c r="N1052" s="5"/>
    </row>
    <row r="1053" spans="1:14">
      <c r="A1053" s="9"/>
      <c r="B1053" s="5" t="s">
        <v>1285</v>
      </c>
      <c r="C1053" s="5"/>
      <c r="D1053" s="9"/>
      <c r="E1053" s="5"/>
      <c r="F1053" s="7"/>
      <c r="G1053" s="5" t="s">
        <v>226</v>
      </c>
      <c r="H1053" s="8"/>
      <c r="I1053" s="5"/>
      <c r="J1053" s="5">
        <v>40</v>
      </c>
      <c r="K1053" s="10"/>
      <c r="L1053" s="5" t="s">
        <v>196</v>
      </c>
      <c r="M1053" s="5"/>
      <c r="N1053" s="5"/>
    </row>
    <row r="1054" spans="1:14">
      <c r="A1054" s="9"/>
      <c r="B1054" s="5" t="s">
        <v>1286</v>
      </c>
      <c r="C1054" s="5"/>
      <c r="D1054" s="9"/>
      <c r="E1054" s="5"/>
      <c r="F1054" s="7"/>
      <c r="G1054" s="5" t="s">
        <v>220</v>
      </c>
      <c r="H1054" s="8"/>
      <c r="I1054" s="5"/>
      <c r="J1054" s="5" t="s">
        <v>221</v>
      </c>
      <c r="K1054" s="10"/>
      <c r="L1054" s="5" t="s">
        <v>191</v>
      </c>
      <c r="M1054" s="5"/>
      <c r="N1054" s="5"/>
    </row>
    <row r="1055" spans="1:14">
      <c r="A1055" s="9"/>
      <c r="B1055" s="5" t="s">
        <v>1287</v>
      </c>
      <c r="C1055" s="5"/>
      <c r="D1055" s="9"/>
      <c r="E1055" s="5"/>
      <c r="F1055" s="7"/>
      <c r="G1055" s="5" t="s">
        <v>265</v>
      </c>
      <c r="H1055" s="8"/>
      <c r="I1055" s="5"/>
      <c r="J1055" s="5" t="s">
        <v>221</v>
      </c>
      <c r="K1055" s="10"/>
      <c r="L1055" s="5" t="s">
        <v>196</v>
      </c>
      <c r="M1055" s="5"/>
      <c r="N1055" s="5"/>
    </row>
    <row r="1056" spans="1:14">
      <c r="A1056" s="9"/>
      <c r="B1056" s="5" t="s">
        <v>1288</v>
      </c>
      <c r="C1056" s="5"/>
      <c r="D1056" s="9"/>
      <c r="E1056" s="5"/>
      <c r="F1056" s="7"/>
      <c r="G1056" s="5" t="s">
        <v>224</v>
      </c>
      <c r="H1056" s="8"/>
      <c r="I1056" s="5"/>
      <c r="J1056" s="5" t="s">
        <v>221</v>
      </c>
      <c r="K1056" s="10"/>
      <c r="L1056" s="5" t="s">
        <v>191</v>
      </c>
      <c r="M1056" s="5"/>
      <c r="N1056" s="5"/>
    </row>
    <row r="1057" spans="1:14">
      <c r="A1057" s="9"/>
      <c r="B1057" s="5" t="s">
        <v>1289</v>
      </c>
      <c r="C1057" s="5"/>
      <c r="D1057" s="9"/>
      <c r="E1057" s="5"/>
      <c r="F1057" s="7"/>
      <c r="G1057" s="5" t="s">
        <v>220</v>
      </c>
      <c r="H1057" s="8"/>
      <c r="I1057" s="5"/>
      <c r="J1057" s="5" t="s">
        <v>221</v>
      </c>
      <c r="K1057" s="10"/>
      <c r="L1057" s="5" t="s">
        <v>191</v>
      </c>
      <c r="M1057" s="5"/>
      <c r="N1057" s="5"/>
    </row>
    <row r="1058" spans="1:14">
      <c r="A1058" s="9"/>
      <c r="B1058" s="5" t="s">
        <v>1290</v>
      </c>
      <c r="C1058" s="5"/>
      <c r="D1058" s="9"/>
      <c r="E1058" s="5"/>
      <c r="F1058" s="7"/>
      <c r="G1058" s="5" t="s">
        <v>232</v>
      </c>
      <c r="H1058" s="8"/>
      <c r="I1058" s="5"/>
      <c r="J1058" s="5">
        <v>40</v>
      </c>
      <c r="K1058" s="10"/>
      <c r="L1058" s="5" t="s">
        <v>191</v>
      </c>
      <c r="M1058" s="5"/>
      <c r="N1058" s="5"/>
    </row>
    <row r="1059" spans="1:14">
      <c r="A1059" s="9"/>
      <c r="B1059" s="5" t="s">
        <v>1291</v>
      </c>
      <c r="C1059" s="5"/>
      <c r="D1059" s="9"/>
      <c r="E1059" s="5"/>
      <c r="F1059" s="7"/>
      <c r="G1059" s="5" t="s">
        <v>220</v>
      </c>
      <c r="H1059" s="8"/>
      <c r="I1059" s="5"/>
      <c r="J1059" s="5" t="s">
        <v>221</v>
      </c>
      <c r="K1059" s="10"/>
      <c r="L1059" s="5" t="s">
        <v>191</v>
      </c>
      <c r="M1059" s="5"/>
      <c r="N1059" s="5"/>
    </row>
    <row r="1060" spans="1:14">
      <c r="A1060" s="9"/>
      <c r="B1060" s="5" t="s">
        <v>1292</v>
      </c>
      <c r="C1060" s="5"/>
      <c r="D1060" s="9"/>
      <c r="E1060" s="5"/>
      <c r="F1060" s="7"/>
      <c r="G1060" s="5" t="s">
        <v>232</v>
      </c>
      <c r="H1060" s="8"/>
      <c r="I1060" s="5"/>
      <c r="J1060" s="5">
        <v>20</v>
      </c>
      <c r="K1060" s="10"/>
      <c r="L1060" s="5" t="s">
        <v>191</v>
      </c>
      <c r="M1060" s="5"/>
      <c r="N1060" s="5"/>
    </row>
    <row r="1061" spans="1:14">
      <c r="A1061" s="9"/>
      <c r="B1061" s="5" t="s">
        <v>1293</v>
      </c>
      <c r="C1061" s="5"/>
      <c r="D1061" s="9"/>
      <c r="E1061" s="5"/>
      <c r="F1061" s="7"/>
      <c r="G1061" s="5" t="s">
        <v>224</v>
      </c>
      <c r="H1061" s="8"/>
      <c r="I1061" s="5"/>
      <c r="J1061" s="5" t="s">
        <v>221</v>
      </c>
      <c r="K1061" s="10"/>
      <c r="L1061" s="5" t="s">
        <v>191</v>
      </c>
      <c r="M1061" s="5"/>
      <c r="N1061" s="5"/>
    </row>
    <row r="1062" spans="1:14">
      <c r="A1062" s="9"/>
      <c r="B1062" s="5" t="s">
        <v>1294</v>
      </c>
      <c r="C1062" s="5"/>
      <c r="D1062" s="9"/>
      <c r="E1062" s="5"/>
      <c r="F1062" s="7"/>
      <c r="G1062" s="5" t="s">
        <v>232</v>
      </c>
      <c r="H1062" s="8"/>
      <c r="I1062" s="5"/>
      <c r="J1062" s="5" t="s">
        <v>221</v>
      </c>
      <c r="K1062" s="10"/>
      <c r="L1062" s="5" t="s">
        <v>191</v>
      </c>
      <c r="M1062" s="5"/>
      <c r="N1062" s="5"/>
    </row>
    <row r="1063" spans="1:14">
      <c r="A1063" s="9"/>
      <c r="B1063" s="5" t="s">
        <v>1295</v>
      </c>
      <c r="C1063" s="5"/>
      <c r="D1063" s="9"/>
      <c r="E1063" s="5"/>
      <c r="F1063" s="7"/>
      <c r="G1063" s="5" t="s">
        <v>224</v>
      </c>
      <c r="H1063" s="8"/>
      <c r="I1063" s="5"/>
      <c r="J1063" s="5" t="s">
        <v>221</v>
      </c>
      <c r="K1063" s="10"/>
      <c r="L1063" s="5" t="s">
        <v>191</v>
      </c>
      <c r="M1063" s="5"/>
      <c r="N1063" s="5"/>
    </row>
    <row r="1064" spans="1:14">
      <c r="A1064" s="9"/>
      <c r="B1064" s="5" t="s">
        <v>1296</v>
      </c>
      <c r="C1064" s="5"/>
      <c r="D1064" s="9"/>
      <c r="E1064" s="5"/>
      <c r="F1064" s="7"/>
      <c r="G1064" s="5" t="s">
        <v>246</v>
      </c>
      <c r="H1064" s="8"/>
      <c r="I1064" s="5"/>
      <c r="J1064" s="5" t="s">
        <v>221</v>
      </c>
      <c r="K1064" s="10"/>
      <c r="L1064" s="5" t="s">
        <v>753</v>
      </c>
      <c r="M1064" s="5"/>
      <c r="N1064" s="5"/>
    </row>
    <row r="1065" spans="1:14">
      <c r="A1065" s="9"/>
      <c r="B1065" s="5" t="s">
        <v>1297</v>
      </c>
      <c r="C1065" s="5"/>
      <c r="D1065" s="9"/>
      <c r="E1065" s="5"/>
      <c r="F1065" s="7"/>
      <c r="G1065" s="5" t="s">
        <v>220</v>
      </c>
      <c r="H1065" s="8"/>
      <c r="I1065" s="5"/>
      <c r="J1065" s="5" t="s">
        <v>221</v>
      </c>
      <c r="K1065" s="10"/>
      <c r="L1065" s="5" t="s">
        <v>191</v>
      </c>
      <c r="M1065" s="5"/>
      <c r="N1065" s="5"/>
    </row>
    <row r="1066" spans="1:14">
      <c r="A1066" s="9"/>
      <c r="B1066" s="5" t="s">
        <v>1298</v>
      </c>
      <c r="C1066" s="5"/>
      <c r="D1066" s="9"/>
      <c r="E1066" s="5"/>
      <c r="F1066" s="7"/>
      <c r="G1066" s="5" t="s">
        <v>246</v>
      </c>
      <c r="H1066" s="8"/>
      <c r="I1066" s="5"/>
      <c r="J1066" s="5" t="s">
        <v>221</v>
      </c>
      <c r="K1066" s="10"/>
      <c r="L1066" s="5" t="s">
        <v>1089</v>
      </c>
      <c r="M1066" s="5"/>
      <c r="N1066" s="5"/>
    </row>
    <row r="1067" spans="1:14">
      <c r="A1067" s="9"/>
      <c r="B1067" s="5" t="s">
        <v>1299</v>
      </c>
      <c r="C1067" s="5"/>
      <c r="D1067" s="9"/>
      <c r="E1067" s="5"/>
      <c r="F1067" s="7"/>
      <c r="G1067" s="5" t="s">
        <v>224</v>
      </c>
      <c r="H1067" s="8"/>
      <c r="I1067" s="5"/>
      <c r="J1067" s="5" t="s">
        <v>221</v>
      </c>
      <c r="K1067" s="10"/>
      <c r="L1067" s="5" t="s">
        <v>191</v>
      </c>
      <c r="M1067" s="5"/>
      <c r="N1067" s="5"/>
    </row>
    <row r="1068" spans="1:14">
      <c r="A1068" s="9"/>
      <c r="B1068" s="5" t="s">
        <v>1300</v>
      </c>
      <c r="C1068" s="5"/>
      <c r="D1068" s="9"/>
      <c r="E1068" s="5"/>
      <c r="F1068" s="7"/>
      <c r="G1068" s="5" t="s">
        <v>224</v>
      </c>
      <c r="H1068" s="8"/>
      <c r="I1068" s="5"/>
      <c r="J1068" s="5" t="s">
        <v>221</v>
      </c>
      <c r="K1068" s="10"/>
      <c r="L1068" s="5" t="s">
        <v>191</v>
      </c>
      <c r="M1068" s="5"/>
      <c r="N1068" s="5"/>
    </row>
    <row r="1069" spans="1:14">
      <c r="A1069" s="9"/>
      <c r="B1069" s="5" t="s">
        <v>1301</v>
      </c>
      <c r="C1069" s="5"/>
      <c r="D1069" s="9"/>
      <c r="E1069" s="5"/>
      <c r="F1069" s="7"/>
      <c r="G1069" s="5" t="s">
        <v>276</v>
      </c>
      <c r="H1069" s="8"/>
      <c r="I1069" s="5"/>
      <c r="J1069" s="5" t="s">
        <v>221</v>
      </c>
      <c r="K1069" s="10"/>
      <c r="L1069" s="5" t="s">
        <v>191</v>
      </c>
      <c r="M1069" s="5"/>
      <c r="N1069" s="5"/>
    </row>
    <row r="1070" spans="1:14">
      <c r="A1070" s="9"/>
      <c r="B1070" s="5" t="s">
        <v>1302</v>
      </c>
      <c r="C1070" s="5"/>
      <c r="D1070" s="9"/>
      <c r="E1070" s="5"/>
      <c r="F1070" s="7"/>
      <c r="G1070" s="5" t="s">
        <v>226</v>
      </c>
      <c r="H1070" s="8"/>
      <c r="I1070" s="5"/>
      <c r="J1070" s="5">
        <v>40</v>
      </c>
      <c r="K1070" s="10"/>
      <c r="L1070" s="5" t="s">
        <v>191</v>
      </c>
      <c r="M1070" s="5"/>
      <c r="N1070" s="5"/>
    </row>
    <row r="1071" spans="1:14">
      <c r="A1071" s="9"/>
      <c r="B1071" s="5" t="s">
        <v>1303</v>
      </c>
      <c r="C1071" s="5"/>
      <c r="D1071" s="9"/>
      <c r="E1071" s="5"/>
      <c r="F1071" s="7"/>
      <c r="G1071" s="5" t="s">
        <v>224</v>
      </c>
      <c r="H1071" s="8"/>
      <c r="I1071" s="5"/>
      <c r="J1071" s="5" t="s">
        <v>221</v>
      </c>
      <c r="K1071" s="10"/>
      <c r="L1071" s="5" t="s">
        <v>191</v>
      </c>
      <c r="M1071" s="5"/>
      <c r="N1071" s="5"/>
    </row>
    <row r="1072" spans="1:14">
      <c r="A1072" s="9"/>
      <c r="B1072" s="5" t="s">
        <v>1304</v>
      </c>
      <c r="C1072" s="5"/>
      <c r="D1072" s="9"/>
      <c r="E1072" s="5"/>
      <c r="F1072" s="7"/>
      <c r="G1072" s="5" t="s">
        <v>220</v>
      </c>
      <c r="H1072" s="8"/>
      <c r="I1072" s="5"/>
      <c r="J1072" s="5" t="s">
        <v>221</v>
      </c>
      <c r="K1072" s="10"/>
      <c r="L1072" s="5" t="s">
        <v>191</v>
      </c>
      <c r="M1072" s="5"/>
      <c r="N1072" s="5"/>
    </row>
    <row r="1073" spans="1:14">
      <c r="A1073" s="9"/>
      <c r="B1073" s="5" t="s">
        <v>1305</v>
      </c>
      <c r="C1073" s="5"/>
      <c r="D1073" s="9"/>
      <c r="E1073" s="5"/>
      <c r="F1073" s="7"/>
      <c r="G1073" s="5" t="s">
        <v>234</v>
      </c>
      <c r="H1073" s="8"/>
      <c r="I1073" s="5"/>
      <c r="J1073" s="5" t="s">
        <v>221</v>
      </c>
      <c r="K1073" s="10"/>
      <c r="L1073" s="5" t="s">
        <v>191</v>
      </c>
      <c r="M1073" s="5"/>
      <c r="N1073" s="5"/>
    </row>
    <row r="1074" spans="1:14">
      <c r="A1074" s="9"/>
      <c r="B1074" s="5" t="s">
        <v>1306</v>
      </c>
      <c r="C1074" s="5"/>
      <c r="D1074" s="9"/>
      <c r="E1074" s="5"/>
      <c r="F1074" s="7"/>
      <c r="G1074" s="5" t="s">
        <v>232</v>
      </c>
      <c r="H1074" s="8"/>
      <c r="I1074" s="5"/>
      <c r="J1074" s="5" t="s">
        <v>221</v>
      </c>
      <c r="K1074" s="10"/>
      <c r="L1074" s="5" t="s">
        <v>191</v>
      </c>
      <c r="M1074" s="5"/>
      <c r="N1074" s="5"/>
    </row>
    <row r="1075" spans="1:14">
      <c r="A1075" s="9"/>
      <c r="B1075" s="5" t="s">
        <v>1307</v>
      </c>
      <c r="C1075" s="5"/>
      <c r="D1075" s="9"/>
      <c r="E1075" s="5"/>
      <c r="F1075" s="7"/>
      <c r="G1075" s="5" t="s">
        <v>226</v>
      </c>
      <c r="H1075" s="8"/>
      <c r="I1075" s="5"/>
      <c r="J1075" s="5">
        <v>20</v>
      </c>
      <c r="K1075" s="10"/>
      <c r="L1075" s="5" t="s">
        <v>196</v>
      </c>
      <c r="M1075" s="5"/>
      <c r="N1075" s="5"/>
    </row>
    <row r="1076" spans="1:14">
      <c r="A1076" s="9"/>
      <c r="B1076" s="5" t="s">
        <v>1308</v>
      </c>
      <c r="C1076" s="5"/>
      <c r="D1076" s="9"/>
      <c r="E1076" s="5"/>
      <c r="F1076" s="7"/>
      <c r="G1076" s="5" t="s">
        <v>226</v>
      </c>
      <c r="H1076" s="8"/>
      <c r="I1076" s="5"/>
      <c r="J1076" s="5">
        <v>40</v>
      </c>
      <c r="K1076" s="10"/>
      <c r="L1076" s="5" t="s">
        <v>196</v>
      </c>
      <c r="M1076" s="5"/>
      <c r="N1076" s="5"/>
    </row>
    <row r="1077" spans="1:14">
      <c r="A1077" s="9"/>
      <c r="B1077" s="5" t="s">
        <v>1309</v>
      </c>
      <c r="C1077" s="5"/>
      <c r="D1077" s="9"/>
      <c r="E1077" s="5"/>
      <c r="F1077" s="7"/>
      <c r="G1077" s="5" t="s">
        <v>220</v>
      </c>
      <c r="H1077" s="8"/>
      <c r="I1077" s="5"/>
      <c r="J1077" s="5" t="s">
        <v>221</v>
      </c>
      <c r="K1077" s="10"/>
      <c r="L1077" s="5" t="s">
        <v>191</v>
      </c>
      <c r="M1077" s="5"/>
      <c r="N1077" s="5"/>
    </row>
    <row r="1078" spans="1:14">
      <c r="A1078" s="9"/>
      <c r="B1078" s="5" t="s">
        <v>1310</v>
      </c>
      <c r="C1078" s="5"/>
      <c r="D1078" s="9"/>
      <c r="E1078" s="5"/>
      <c r="F1078" s="7"/>
      <c r="G1078" s="5" t="s">
        <v>224</v>
      </c>
      <c r="H1078" s="8"/>
      <c r="I1078" s="5"/>
      <c r="J1078" s="5" t="s">
        <v>221</v>
      </c>
      <c r="K1078" s="10"/>
      <c r="L1078" s="5" t="s">
        <v>191</v>
      </c>
      <c r="M1078" s="5"/>
      <c r="N1078" s="5"/>
    </row>
    <row r="1079" spans="1:14">
      <c r="A1079" s="9"/>
      <c r="B1079" s="5" t="s">
        <v>1311</v>
      </c>
      <c r="C1079" s="5"/>
      <c r="D1079" s="9"/>
      <c r="E1079" s="5"/>
      <c r="F1079" s="7"/>
      <c r="G1079" s="5" t="s">
        <v>220</v>
      </c>
      <c r="H1079" s="8"/>
      <c r="I1079" s="5"/>
      <c r="J1079" s="5" t="s">
        <v>221</v>
      </c>
      <c r="K1079" s="10"/>
      <c r="L1079" s="5" t="s">
        <v>191</v>
      </c>
      <c r="M1079" s="5"/>
      <c r="N1079" s="5"/>
    </row>
    <row r="1080" spans="1:14">
      <c r="A1080" s="9"/>
      <c r="B1080" s="5" t="s">
        <v>1312</v>
      </c>
      <c r="C1080" s="5"/>
      <c r="D1080" s="9"/>
      <c r="E1080" s="5"/>
      <c r="F1080" s="7"/>
      <c r="G1080" s="5" t="s">
        <v>224</v>
      </c>
      <c r="H1080" s="8"/>
      <c r="I1080" s="5"/>
      <c r="J1080" s="5">
        <v>20</v>
      </c>
      <c r="K1080" s="10"/>
      <c r="L1080" s="5" t="s">
        <v>191</v>
      </c>
      <c r="M1080" s="5"/>
      <c r="N1080" s="5"/>
    </row>
    <row r="1081" spans="1:14">
      <c r="A1081" s="9"/>
      <c r="B1081" s="5" t="s">
        <v>1313</v>
      </c>
      <c r="C1081" s="5"/>
      <c r="D1081" s="9"/>
      <c r="E1081" s="5"/>
      <c r="F1081" s="7"/>
      <c r="G1081" s="5" t="s">
        <v>224</v>
      </c>
      <c r="H1081" s="8"/>
      <c r="I1081" s="5"/>
      <c r="J1081" s="5" t="s">
        <v>221</v>
      </c>
      <c r="K1081" s="10"/>
      <c r="L1081" s="5" t="s">
        <v>191</v>
      </c>
      <c r="M1081" s="5"/>
      <c r="N1081" s="5"/>
    </row>
    <row r="1082" spans="1:14">
      <c r="A1082" s="9"/>
      <c r="B1082" s="5" t="s">
        <v>1314</v>
      </c>
      <c r="C1082" s="5"/>
      <c r="D1082" s="9"/>
      <c r="E1082" s="5"/>
      <c r="F1082" s="7"/>
      <c r="G1082" s="5" t="s">
        <v>232</v>
      </c>
      <c r="H1082" s="8"/>
      <c r="I1082" s="5"/>
      <c r="J1082" s="5" t="s">
        <v>221</v>
      </c>
      <c r="K1082" s="10"/>
      <c r="L1082" s="5" t="s">
        <v>191</v>
      </c>
      <c r="M1082" s="5"/>
      <c r="N1082" s="5"/>
    </row>
    <row r="1083" spans="1:14">
      <c r="A1083" s="9"/>
      <c r="B1083" s="5" t="s">
        <v>1315</v>
      </c>
      <c r="C1083" s="5"/>
      <c r="D1083" s="9"/>
      <c r="E1083" s="5"/>
      <c r="F1083" s="7"/>
      <c r="G1083" s="5" t="s">
        <v>224</v>
      </c>
      <c r="H1083" s="8"/>
      <c r="I1083" s="5"/>
      <c r="J1083" s="5" t="s">
        <v>221</v>
      </c>
      <c r="K1083" s="10"/>
      <c r="L1083" s="5" t="s">
        <v>191</v>
      </c>
      <c r="M1083" s="5"/>
      <c r="N1083" s="5"/>
    </row>
    <row r="1084" spans="1:14">
      <c r="A1084" s="9"/>
      <c r="B1084" s="5" t="s">
        <v>1316</v>
      </c>
      <c r="C1084" s="5"/>
      <c r="D1084" s="9"/>
      <c r="E1084" s="5"/>
      <c r="F1084" s="7"/>
      <c r="G1084" s="5" t="s">
        <v>220</v>
      </c>
      <c r="H1084" s="8"/>
      <c r="I1084" s="5"/>
      <c r="J1084" s="5" t="s">
        <v>221</v>
      </c>
      <c r="K1084" s="10"/>
      <c r="L1084" s="5" t="s">
        <v>191</v>
      </c>
      <c r="M1084" s="5"/>
      <c r="N1084" s="5"/>
    </row>
    <row r="1085" spans="1:14">
      <c r="A1085" s="9"/>
      <c r="B1085" s="5" t="s">
        <v>1317</v>
      </c>
      <c r="C1085" s="5"/>
      <c r="D1085" s="9"/>
      <c r="E1085" s="5"/>
      <c r="F1085" s="7"/>
      <c r="G1085" s="5" t="s">
        <v>232</v>
      </c>
      <c r="H1085" s="8"/>
      <c r="I1085" s="5"/>
      <c r="J1085" s="5" t="s">
        <v>221</v>
      </c>
      <c r="K1085" s="10"/>
      <c r="L1085" s="5" t="s">
        <v>191</v>
      </c>
      <c r="M1085" s="5"/>
      <c r="N1085" s="5"/>
    </row>
    <row r="1086" spans="1:14">
      <c r="A1086" s="9"/>
      <c r="B1086" s="5" t="s">
        <v>1318</v>
      </c>
      <c r="C1086" s="5"/>
      <c r="D1086" s="9"/>
      <c r="E1086" s="5"/>
      <c r="F1086" s="7"/>
      <c r="G1086" s="5" t="s">
        <v>220</v>
      </c>
      <c r="H1086" s="8"/>
      <c r="I1086" s="5"/>
      <c r="J1086" s="5" t="s">
        <v>221</v>
      </c>
      <c r="K1086" s="10"/>
      <c r="L1086" s="5" t="s">
        <v>191</v>
      </c>
      <c r="M1086" s="5"/>
      <c r="N1086" s="5"/>
    </row>
    <row r="1087" spans="1:14">
      <c r="A1087" s="9"/>
      <c r="B1087" s="5" t="s">
        <v>1319</v>
      </c>
      <c r="C1087" s="5"/>
      <c r="D1087" s="9"/>
      <c r="E1087" s="5"/>
      <c r="F1087" s="7"/>
      <c r="G1087" s="5" t="s">
        <v>226</v>
      </c>
      <c r="H1087" s="8"/>
      <c r="I1087" s="5"/>
      <c r="J1087" s="5">
        <v>40</v>
      </c>
      <c r="K1087" s="10"/>
      <c r="L1087" s="5" t="s">
        <v>196</v>
      </c>
      <c r="M1087" s="5"/>
      <c r="N1087" s="5"/>
    </row>
    <row r="1088" spans="1:14">
      <c r="A1088" s="9"/>
      <c r="B1088" s="5" t="s">
        <v>1320</v>
      </c>
      <c r="C1088" s="5"/>
      <c r="D1088" s="9"/>
      <c r="E1088" s="5"/>
      <c r="F1088" s="7"/>
      <c r="G1088" s="5" t="s">
        <v>220</v>
      </c>
      <c r="H1088" s="8"/>
      <c r="I1088" s="5"/>
      <c r="J1088" s="5" t="s">
        <v>221</v>
      </c>
      <c r="K1088" s="10"/>
      <c r="L1088" s="5" t="s">
        <v>191</v>
      </c>
      <c r="M1088" s="5"/>
      <c r="N1088" s="5"/>
    </row>
    <row r="1089" spans="1:14">
      <c r="A1089" s="9"/>
      <c r="B1089" s="5" t="s">
        <v>1321</v>
      </c>
      <c r="C1089" s="5"/>
      <c r="D1089" s="9"/>
      <c r="E1089" s="5"/>
      <c r="F1089" s="7"/>
      <c r="G1089" s="5" t="s">
        <v>224</v>
      </c>
      <c r="H1089" s="8"/>
      <c r="I1089" s="5"/>
      <c r="J1089" s="5">
        <v>20</v>
      </c>
      <c r="K1089" s="10"/>
      <c r="L1089" s="5" t="s">
        <v>196</v>
      </c>
      <c r="M1089" s="5"/>
      <c r="N1089" s="5"/>
    </row>
    <row r="1090" spans="1:14">
      <c r="A1090" s="9"/>
      <c r="B1090" s="5" t="s">
        <v>1322</v>
      </c>
      <c r="C1090" s="5"/>
      <c r="D1090" s="9"/>
      <c r="E1090" s="5"/>
      <c r="F1090" s="7"/>
      <c r="G1090" s="5" t="s">
        <v>220</v>
      </c>
      <c r="H1090" s="8"/>
      <c r="I1090" s="5"/>
      <c r="J1090" s="5" t="s">
        <v>221</v>
      </c>
      <c r="K1090" s="10"/>
      <c r="L1090" s="5" t="s">
        <v>191</v>
      </c>
      <c r="M1090" s="5"/>
      <c r="N1090" s="5"/>
    </row>
    <row r="1091" spans="1:14">
      <c r="A1091" s="9"/>
      <c r="B1091" s="5" t="s">
        <v>1323</v>
      </c>
      <c r="C1091" s="5"/>
      <c r="D1091" s="9"/>
      <c r="E1091" s="5"/>
      <c r="F1091" s="7"/>
      <c r="G1091" s="5" t="s">
        <v>224</v>
      </c>
      <c r="H1091" s="8"/>
      <c r="I1091" s="5"/>
      <c r="J1091" s="5" t="s">
        <v>221</v>
      </c>
      <c r="K1091" s="10"/>
      <c r="L1091" s="5" t="s">
        <v>191</v>
      </c>
      <c r="M1091" s="5"/>
      <c r="N1091" s="5"/>
    </row>
    <row r="1092" spans="1:14">
      <c r="A1092" s="9"/>
      <c r="B1092" s="5" t="s">
        <v>1324</v>
      </c>
      <c r="C1092" s="5"/>
      <c r="D1092" s="9"/>
      <c r="E1092" s="5"/>
      <c r="F1092" s="7"/>
      <c r="G1092" s="5" t="s">
        <v>220</v>
      </c>
      <c r="H1092" s="8"/>
      <c r="I1092" s="5"/>
      <c r="J1092" s="5" t="s">
        <v>221</v>
      </c>
      <c r="K1092" s="10"/>
      <c r="L1092" s="5" t="s">
        <v>191</v>
      </c>
      <c r="M1092" s="5"/>
      <c r="N1092" s="5"/>
    </row>
    <row r="1093" spans="1:14">
      <c r="A1093" s="9"/>
      <c r="B1093" s="5" t="s">
        <v>1325</v>
      </c>
      <c r="C1093" s="5"/>
      <c r="D1093" s="9"/>
      <c r="E1093" s="5"/>
      <c r="F1093" s="7"/>
      <c r="G1093" s="5" t="s">
        <v>224</v>
      </c>
      <c r="H1093" s="8"/>
      <c r="I1093" s="5"/>
      <c r="J1093" s="5" t="s">
        <v>221</v>
      </c>
      <c r="K1093" s="10"/>
      <c r="L1093" s="5" t="s">
        <v>191</v>
      </c>
      <c r="M1093" s="5"/>
      <c r="N1093" s="5"/>
    </row>
    <row r="1094" spans="1:14">
      <c r="A1094" s="9"/>
      <c r="B1094" s="5" t="s">
        <v>1326</v>
      </c>
      <c r="C1094" s="5"/>
      <c r="D1094" s="9"/>
      <c r="E1094" s="5"/>
      <c r="F1094" s="7"/>
      <c r="G1094" s="5" t="s">
        <v>224</v>
      </c>
      <c r="H1094" s="8"/>
      <c r="I1094" s="5"/>
      <c r="J1094" s="5" t="s">
        <v>221</v>
      </c>
      <c r="K1094" s="10"/>
      <c r="L1094" s="5" t="s">
        <v>191</v>
      </c>
      <c r="M1094" s="5"/>
      <c r="N1094" s="5"/>
    </row>
    <row r="1095" spans="1:14">
      <c r="A1095" s="9"/>
      <c r="B1095" s="5" t="s">
        <v>1327</v>
      </c>
      <c r="C1095" s="5"/>
      <c r="D1095" s="9"/>
      <c r="E1095" s="5"/>
      <c r="F1095" s="7"/>
      <c r="G1095" s="5" t="s">
        <v>224</v>
      </c>
      <c r="H1095" s="8"/>
      <c r="I1095" s="5"/>
      <c r="J1095" s="5" t="s">
        <v>221</v>
      </c>
      <c r="K1095" s="10"/>
      <c r="L1095" s="5" t="s">
        <v>191</v>
      </c>
      <c r="M1095" s="5"/>
      <c r="N1095" s="5"/>
    </row>
    <row r="1096" spans="1:14">
      <c r="A1096" s="9"/>
      <c r="B1096" s="5" t="s">
        <v>1328</v>
      </c>
      <c r="C1096" s="5"/>
      <c r="D1096" s="9"/>
      <c r="E1096" s="5"/>
      <c r="F1096" s="7"/>
      <c r="G1096" s="5" t="s">
        <v>224</v>
      </c>
      <c r="H1096" s="8"/>
      <c r="I1096" s="5"/>
      <c r="J1096" s="5">
        <v>20</v>
      </c>
      <c r="K1096" s="10"/>
      <c r="L1096" s="5" t="s">
        <v>199</v>
      </c>
      <c r="M1096" s="5"/>
      <c r="N1096" s="5"/>
    </row>
    <row r="1097" spans="1:14">
      <c r="A1097" s="9"/>
      <c r="B1097" s="5" t="s">
        <v>1329</v>
      </c>
      <c r="C1097" s="5"/>
      <c r="D1097" s="9"/>
      <c r="E1097" s="5"/>
      <c r="F1097" s="7"/>
      <c r="G1097" s="5" t="s">
        <v>234</v>
      </c>
      <c r="H1097" s="8"/>
      <c r="I1097" s="5"/>
      <c r="J1097" s="5" t="s">
        <v>221</v>
      </c>
      <c r="K1097" s="10"/>
      <c r="L1097" s="5" t="s">
        <v>191</v>
      </c>
      <c r="M1097" s="5"/>
      <c r="N1097" s="5"/>
    </row>
    <row r="1098" spans="1:14">
      <c r="A1098" s="9"/>
      <c r="B1098" s="5" t="s">
        <v>1330</v>
      </c>
      <c r="C1098" s="5"/>
      <c r="D1098" s="9"/>
      <c r="E1098" s="5"/>
      <c r="F1098" s="7"/>
      <c r="G1098" s="5" t="s">
        <v>232</v>
      </c>
      <c r="H1098" s="8"/>
      <c r="I1098" s="5"/>
      <c r="J1098" s="5" t="s">
        <v>221</v>
      </c>
      <c r="K1098" s="10"/>
      <c r="L1098" s="5" t="s">
        <v>191</v>
      </c>
      <c r="M1098" s="5"/>
      <c r="N1098" s="5"/>
    </row>
    <row r="1099" spans="1:14">
      <c r="A1099" s="9"/>
      <c r="B1099" s="5" t="s">
        <v>1330</v>
      </c>
      <c r="C1099" s="5"/>
      <c r="D1099" s="9"/>
      <c r="E1099" s="5"/>
      <c r="F1099" s="7"/>
      <c r="G1099" s="5" t="s">
        <v>226</v>
      </c>
      <c r="H1099" s="8"/>
      <c r="I1099" s="5"/>
      <c r="J1099" s="5">
        <v>40</v>
      </c>
      <c r="K1099" s="10"/>
      <c r="L1099" s="5" t="s">
        <v>196</v>
      </c>
      <c r="M1099" s="5"/>
      <c r="N1099" s="5"/>
    </row>
    <row r="1100" spans="1:14">
      <c r="A1100" s="9"/>
      <c r="B1100" s="5" t="s">
        <v>1331</v>
      </c>
      <c r="C1100" s="5"/>
      <c r="D1100" s="9"/>
      <c r="E1100" s="5"/>
      <c r="F1100" s="7"/>
      <c r="G1100" s="5" t="s">
        <v>224</v>
      </c>
      <c r="H1100" s="8"/>
      <c r="I1100" s="5"/>
      <c r="J1100" s="5" t="s">
        <v>221</v>
      </c>
      <c r="K1100" s="10"/>
      <c r="L1100" s="5" t="s">
        <v>196</v>
      </c>
      <c r="M1100" s="5"/>
      <c r="N1100" s="5"/>
    </row>
    <row r="1101" spans="1:14">
      <c r="A1101" s="9"/>
      <c r="B1101" s="5" t="s">
        <v>1332</v>
      </c>
      <c r="C1101" s="5"/>
      <c r="D1101" s="9"/>
      <c r="E1101" s="5"/>
      <c r="F1101" s="7"/>
      <c r="G1101" s="5" t="s">
        <v>234</v>
      </c>
      <c r="H1101" s="8"/>
      <c r="I1101" s="5"/>
      <c r="J1101" s="5" t="s">
        <v>221</v>
      </c>
      <c r="K1101" s="10"/>
      <c r="L1101" s="5" t="s">
        <v>191</v>
      </c>
      <c r="M1101" s="5"/>
      <c r="N1101" s="5"/>
    </row>
    <row r="1102" spans="1:14">
      <c r="A1102" s="9"/>
      <c r="B1102" s="5" t="s">
        <v>1333</v>
      </c>
      <c r="C1102" s="5"/>
      <c r="D1102" s="9"/>
      <c r="E1102" s="5"/>
      <c r="F1102" s="7"/>
      <c r="G1102" s="5" t="s">
        <v>234</v>
      </c>
      <c r="H1102" s="8"/>
      <c r="I1102" s="5"/>
      <c r="J1102" s="5" t="s">
        <v>221</v>
      </c>
      <c r="K1102" s="10"/>
      <c r="L1102" s="5" t="s">
        <v>191</v>
      </c>
      <c r="M1102" s="5"/>
      <c r="N1102" s="5"/>
    </row>
    <row r="1103" spans="1:14">
      <c r="A1103" s="9"/>
      <c r="B1103" s="5" t="s">
        <v>1334</v>
      </c>
      <c r="C1103" s="5"/>
      <c r="D1103" s="9"/>
      <c r="E1103" s="5"/>
      <c r="F1103" s="7"/>
      <c r="G1103" s="5" t="s">
        <v>232</v>
      </c>
      <c r="H1103" s="8"/>
      <c r="I1103" s="5"/>
      <c r="J1103" s="5" t="s">
        <v>221</v>
      </c>
      <c r="K1103" s="10"/>
      <c r="L1103" s="5" t="s">
        <v>191</v>
      </c>
      <c r="M1103" s="5"/>
      <c r="N1103" s="5"/>
    </row>
    <row r="1104" spans="1:14">
      <c r="A1104" s="9"/>
      <c r="B1104" s="5" t="s">
        <v>1335</v>
      </c>
      <c r="C1104" s="5"/>
      <c r="D1104" s="9"/>
      <c r="E1104" s="5"/>
      <c r="F1104" s="7"/>
      <c r="G1104" s="5" t="s">
        <v>224</v>
      </c>
      <c r="H1104" s="8"/>
      <c r="I1104" s="5"/>
      <c r="J1104" s="5">
        <v>40</v>
      </c>
      <c r="K1104" s="10"/>
      <c r="L1104" s="5" t="s">
        <v>191</v>
      </c>
      <c r="M1104" s="5"/>
      <c r="N1104" s="5"/>
    </row>
    <row r="1105" spans="1:14">
      <c r="A1105" s="9"/>
      <c r="B1105" s="5" t="s">
        <v>1336</v>
      </c>
      <c r="C1105" s="5"/>
      <c r="D1105" s="9"/>
      <c r="E1105" s="5"/>
      <c r="F1105" s="7"/>
      <c r="G1105" s="5" t="s">
        <v>220</v>
      </c>
      <c r="H1105" s="8"/>
      <c r="I1105" s="5"/>
      <c r="J1105" s="5" t="s">
        <v>221</v>
      </c>
      <c r="K1105" s="10"/>
      <c r="L1105" s="5" t="s">
        <v>191</v>
      </c>
      <c r="M1105" s="5"/>
      <c r="N1105" s="5"/>
    </row>
    <row r="1106" spans="1:14">
      <c r="A1106" s="9"/>
      <c r="B1106" s="5" t="s">
        <v>1337</v>
      </c>
      <c r="C1106" s="5"/>
      <c r="D1106" s="9"/>
      <c r="E1106" s="5"/>
      <c r="F1106" s="7"/>
      <c r="G1106" s="5" t="s">
        <v>224</v>
      </c>
      <c r="H1106" s="8"/>
      <c r="I1106" s="5"/>
      <c r="J1106" s="5" t="s">
        <v>221</v>
      </c>
      <c r="K1106" s="10"/>
      <c r="L1106" s="5" t="s">
        <v>191</v>
      </c>
      <c r="M1106" s="5"/>
      <c r="N1106" s="5"/>
    </row>
    <row r="1107" spans="1:14">
      <c r="A1107" s="9"/>
      <c r="B1107" s="5" t="s">
        <v>1338</v>
      </c>
      <c r="C1107" s="5"/>
      <c r="D1107" s="9"/>
      <c r="E1107" s="5"/>
      <c r="F1107" s="7"/>
      <c r="G1107" s="5" t="s">
        <v>224</v>
      </c>
      <c r="H1107" s="8"/>
      <c r="I1107" s="5"/>
      <c r="J1107" s="5" t="s">
        <v>221</v>
      </c>
      <c r="K1107" s="10"/>
      <c r="L1107" s="5" t="s">
        <v>191</v>
      </c>
      <c r="M1107" s="5"/>
      <c r="N1107" s="5"/>
    </row>
    <row r="1108" spans="1:14">
      <c r="A1108" s="9"/>
      <c r="B1108" s="5" t="s">
        <v>1339</v>
      </c>
      <c r="C1108" s="5"/>
      <c r="D1108" s="9"/>
      <c r="E1108" s="5"/>
      <c r="F1108" s="7"/>
      <c r="G1108" s="5" t="s">
        <v>232</v>
      </c>
      <c r="H1108" s="8"/>
      <c r="I1108" s="5"/>
      <c r="J1108" s="5" t="s">
        <v>221</v>
      </c>
      <c r="K1108" s="10"/>
      <c r="L1108" s="5" t="s">
        <v>191</v>
      </c>
      <c r="M1108" s="5"/>
      <c r="N1108" s="5"/>
    </row>
    <row r="1109" spans="1:14">
      <c r="A1109" s="9"/>
      <c r="B1109" s="5" t="s">
        <v>1340</v>
      </c>
      <c r="C1109" s="5"/>
      <c r="D1109" s="9"/>
      <c r="E1109" s="5"/>
      <c r="F1109" s="7"/>
      <c r="G1109" s="5" t="s">
        <v>232</v>
      </c>
      <c r="H1109" s="8"/>
      <c r="I1109" s="5"/>
      <c r="J1109" s="5" t="s">
        <v>221</v>
      </c>
      <c r="K1109" s="10"/>
      <c r="L1109" s="5" t="s">
        <v>191</v>
      </c>
      <c r="M1109" s="5"/>
      <c r="N1109" s="5"/>
    </row>
    <row r="1110" spans="1:14">
      <c r="A1110" s="9"/>
      <c r="B1110" s="5" t="s">
        <v>1341</v>
      </c>
      <c r="C1110" s="5"/>
      <c r="D1110" s="9"/>
      <c r="E1110" s="5"/>
      <c r="F1110" s="7"/>
      <c r="G1110" s="5" t="s">
        <v>224</v>
      </c>
      <c r="H1110" s="8"/>
      <c r="I1110" s="5"/>
      <c r="J1110" s="5" t="s">
        <v>221</v>
      </c>
      <c r="K1110" s="10"/>
      <c r="L1110" s="5" t="s">
        <v>191</v>
      </c>
      <c r="M1110" s="5"/>
      <c r="N1110" s="5"/>
    </row>
    <row r="1111" spans="1:14">
      <c r="A1111" s="9"/>
      <c r="B1111" s="5" t="s">
        <v>1342</v>
      </c>
      <c r="C1111" s="5"/>
      <c r="D1111" s="9"/>
      <c r="E1111" s="5"/>
      <c r="F1111" s="7"/>
      <c r="G1111" s="5" t="s">
        <v>232</v>
      </c>
      <c r="H1111" s="8"/>
      <c r="I1111" s="5"/>
      <c r="J1111" s="5" t="s">
        <v>221</v>
      </c>
      <c r="K1111" s="10"/>
      <c r="L1111" s="5" t="s">
        <v>191</v>
      </c>
      <c r="M1111" s="5"/>
      <c r="N1111" s="5"/>
    </row>
    <row r="1112" spans="1:14">
      <c r="A1112" s="9"/>
      <c r="B1112" s="5" t="s">
        <v>1343</v>
      </c>
      <c r="C1112" s="5"/>
      <c r="D1112" s="9"/>
      <c r="E1112" s="5"/>
      <c r="F1112" s="7"/>
      <c r="G1112" s="5" t="s">
        <v>224</v>
      </c>
      <c r="H1112" s="8"/>
      <c r="I1112" s="5"/>
      <c r="J1112" s="5" t="s">
        <v>221</v>
      </c>
      <c r="K1112" s="10"/>
      <c r="L1112" s="5" t="s">
        <v>191</v>
      </c>
      <c r="M1112" s="5"/>
      <c r="N1112" s="5"/>
    </row>
    <row r="1113" spans="1:14">
      <c r="A1113" s="9"/>
      <c r="B1113" s="5" t="s">
        <v>1344</v>
      </c>
      <c r="C1113" s="5"/>
      <c r="D1113" s="9"/>
      <c r="E1113" s="5"/>
      <c r="F1113" s="7"/>
      <c r="G1113" s="5" t="s">
        <v>220</v>
      </c>
      <c r="H1113" s="8"/>
      <c r="I1113" s="5"/>
      <c r="J1113" s="5" t="s">
        <v>221</v>
      </c>
      <c r="K1113" s="10"/>
      <c r="L1113" s="5" t="s">
        <v>191</v>
      </c>
      <c r="M1113" s="5"/>
      <c r="N1113" s="5"/>
    </row>
    <row r="1114" spans="1:14">
      <c r="A1114" s="9"/>
      <c r="B1114" s="5" t="s">
        <v>1345</v>
      </c>
      <c r="C1114" s="5"/>
      <c r="D1114" s="9"/>
      <c r="E1114" s="5"/>
      <c r="F1114" s="7"/>
      <c r="G1114" s="5" t="s">
        <v>232</v>
      </c>
      <c r="H1114" s="8"/>
      <c r="I1114" s="5"/>
      <c r="J1114" s="5" t="s">
        <v>221</v>
      </c>
      <c r="K1114" s="10"/>
      <c r="L1114" s="5" t="s">
        <v>191</v>
      </c>
      <c r="M1114" s="5"/>
      <c r="N1114" s="5"/>
    </row>
    <row r="1115" spans="1:14">
      <c r="A1115" s="9"/>
      <c r="B1115" s="5" t="s">
        <v>1346</v>
      </c>
      <c r="C1115" s="5"/>
      <c r="D1115" s="9"/>
      <c r="E1115" s="5"/>
      <c r="F1115" s="7"/>
      <c r="G1115" s="5" t="s">
        <v>258</v>
      </c>
      <c r="H1115" s="8"/>
      <c r="I1115" s="5"/>
      <c r="J1115" s="5" t="s">
        <v>221</v>
      </c>
      <c r="K1115" s="10"/>
      <c r="L1115" s="5" t="s">
        <v>191</v>
      </c>
      <c r="M1115" s="5"/>
      <c r="N1115" s="5"/>
    </row>
    <row r="1116" spans="1:14">
      <c r="A1116" s="9"/>
      <c r="B1116" s="5" t="s">
        <v>1347</v>
      </c>
      <c r="C1116" s="5"/>
      <c r="D1116" s="9"/>
      <c r="E1116" s="5"/>
      <c r="F1116" s="7"/>
      <c r="G1116" s="5" t="s">
        <v>224</v>
      </c>
      <c r="H1116" s="8"/>
      <c r="I1116" s="5"/>
      <c r="J1116" s="5" t="s">
        <v>221</v>
      </c>
      <c r="K1116" s="10"/>
      <c r="L1116" s="5" t="s">
        <v>191</v>
      </c>
      <c r="M1116" s="5"/>
      <c r="N1116" s="5"/>
    </row>
    <row r="1117" spans="1:14">
      <c r="A1117" s="9"/>
      <c r="B1117" s="5" t="s">
        <v>1348</v>
      </c>
      <c r="C1117" s="5"/>
      <c r="D1117" s="9"/>
      <c r="E1117" s="5"/>
      <c r="F1117" s="7"/>
      <c r="G1117" s="5" t="s">
        <v>276</v>
      </c>
      <c r="H1117" s="8"/>
      <c r="I1117" s="5"/>
      <c r="J1117" s="5" t="s">
        <v>221</v>
      </c>
      <c r="K1117" s="10"/>
      <c r="L1117" s="5" t="s">
        <v>191</v>
      </c>
      <c r="M1117" s="5"/>
      <c r="N1117" s="5"/>
    </row>
    <row r="1118" spans="1:14">
      <c r="A1118" s="9"/>
      <c r="B1118" s="5" t="s">
        <v>1349</v>
      </c>
      <c r="C1118" s="5"/>
      <c r="D1118" s="9"/>
      <c r="E1118" s="5"/>
      <c r="F1118" s="7"/>
      <c r="G1118" s="5" t="s">
        <v>220</v>
      </c>
      <c r="H1118" s="8"/>
      <c r="I1118" s="5"/>
      <c r="J1118" s="5" t="s">
        <v>221</v>
      </c>
      <c r="K1118" s="10"/>
      <c r="L1118" s="5" t="s">
        <v>191</v>
      </c>
      <c r="M1118" s="5"/>
      <c r="N1118" s="5"/>
    </row>
    <row r="1119" spans="1:14">
      <c r="A1119" s="9"/>
      <c r="B1119" s="5" t="s">
        <v>1350</v>
      </c>
      <c r="C1119" s="5"/>
      <c r="D1119" s="9"/>
      <c r="E1119" s="5"/>
      <c r="F1119" s="7"/>
      <c r="G1119" s="5" t="s">
        <v>224</v>
      </c>
      <c r="H1119" s="8"/>
      <c r="I1119" s="5"/>
      <c r="J1119" s="5" t="s">
        <v>221</v>
      </c>
      <c r="K1119" s="5"/>
      <c r="L1119" s="5" t="s">
        <v>191</v>
      </c>
      <c r="M1119" s="5"/>
      <c r="N1119" s="5"/>
    </row>
    <row r="1120" spans="1:14">
      <c r="A1120" s="9"/>
      <c r="B1120" s="5" t="s">
        <v>1351</v>
      </c>
      <c r="C1120" s="5"/>
      <c r="D1120" s="9"/>
      <c r="E1120" s="5"/>
      <c r="F1120" s="7"/>
      <c r="G1120" s="5" t="s">
        <v>226</v>
      </c>
      <c r="H1120" s="8"/>
      <c r="I1120" s="5"/>
      <c r="J1120" s="5">
        <v>40</v>
      </c>
      <c r="K1120" s="10"/>
      <c r="L1120" s="5" t="s">
        <v>191</v>
      </c>
      <c r="M1120" s="5"/>
      <c r="N1120" s="5"/>
    </row>
    <row r="1121" spans="1:14">
      <c r="A1121" s="9"/>
      <c r="B1121" s="5" t="s">
        <v>1352</v>
      </c>
      <c r="C1121" s="5"/>
      <c r="D1121" s="9"/>
      <c r="E1121" s="5"/>
      <c r="F1121" s="7"/>
      <c r="G1121" s="5" t="s">
        <v>224</v>
      </c>
      <c r="H1121" s="8"/>
      <c r="I1121" s="5"/>
      <c r="J1121" s="5" t="s">
        <v>221</v>
      </c>
      <c r="K1121" s="10"/>
      <c r="L1121" s="5" t="s">
        <v>191</v>
      </c>
      <c r="M1121" s="5"/>
      <c r="N1121" s="5"/>
    </row>
    <row r="1122" spans="1:14">
      <c r="A1122" s="9"/>
      <c r="B1122" s="5" t="s">
        <v>1353</v>
      </c>
      <c r="C1122" s="5"/>
      <c r="D1122" s="9"/>
      <c r="E1122" s="5"/>
      <c r="F1122" s="7"/>
      <c r="G1122" s="5" t="s">
        <v>224</v>
      </c>
      <c r="H1122" s="8"/>
      <c r="I1122" s="5"/>
      <c r="J1122" s="5" t="s">
        <v>221</v>
      </c>
      <c r="K1122" s="10"/>
      <c r="L1122" s="5" t="s">
        <v>191</v>
      </c>
      <c r="M1122" s="5"/>
      <c r="N1122" s="5"/>
    </row>
    <row r="1123" spans="1:14">
      <c r="A1123" s="9"/>
      <c r="B1123" s="5" t="s">
        <v>1354</v>
      </c>
      <c r="C1123" s="5"/>
      <c r="D1123" s="9"/>
      <c r="E1123" s="5"/>
      <c r="F1123" s="7"/>
      <c r="G1123" s="5" t="s">
        <v>224</v>
      </c>
      <c r="H1123" s="8"/>
      <c r="I1123" s="5"/>
      <c r="J1123" s="5">
        <v>40</v>
      </c>
      <c r="K1123" s="10"/>
      <c r="L1123" s="5" t="s">
        <v>191</v>
      </c>
      <c r="M1123" s="5"/>
      <c r="N1123" s="5"/>
    </row>
    <row r="1124" spans="1:14">
      <c r="A1124" s="9"/>
      <c r="B1124" s="5" t="s">
        <v>1355</v>
      </c>
      <c r="C1124" s="5"/>
      <c r="D1124" s="9"/>
      <c r="E1124" s="5"/>
      <c r="F1124" s="7"/>
      <c r="G1124" s="5" t="s">
        <v>232</v>
      </c>
      <c r="H1124" s="8"/>
      <c r="I1124" s="5"/>
      <c r="J1124" s="5" t="s">
        <v>221</v>
      </c>
      <c r="K1124" s="10"/>
      <c r="L1124" s="5" t="s">
        <v>191</v>
      </c>
      <c r="M1124" s="5"/>
      <c r="N1124" s="5"/>
    </row>
    <row r="1125" spans="1:14">
      <c r="A1125" s="9"/>
      <c r="B1125" s="5" t="s">
        <v>1356</v>
      </c>
      <c r="C1125" s="5"/>
      <c r="D1125" s="9"/>
      <c r="E1125" s="5"/>
      <c r="F1125" s="7"/>
      <c r="G1125" s="5" t="s">
        <v>234</v>
      </c>
      <c r="H1125" s="8"/>
      <c r="I1125" s="5"/>
      <c r="J1125" s="5" t="s">
        <v>221</v>
      </c>
      <c r="K1125" s="10"/>
      <c r="L1125" s="5" t="s">
        <v>191</v>
      </c>
      <c r="M1125" s="5"/>
      <c r="N1125" s="5"/>
    </row>
    <row r="1126" spans="1:14">
      <c r="A1126" s="9"/>
      <c r="B1126" s="5" t="s">
        <v>1357</v>
      </c>
      <c r="C1126" s="5"/>
      <c r="D1126" s="9"/>
      <c r="E1126" s="5"/>
      <c r="F1126" s="7"/>
      <c r="G1126" s="5" t="s">
        <v>220</v>
      </c>
      <c r="H1126" s="8"/>
      <c r="I1126" s="5"/>
      <c r="J1126" s="5" t="s">
        <v>221</v>
      </c>
      <c r="K1126" s="10"/>
      <c r="L1126" s="5" t="s">
        <v>191</v>
      </c>
      <c r="M1126" s="5"/>
      <c r="N1126" s="5"/>
    </row>
    <row r="1127" spans="1:14">
      <c r="A1127" s="9"/>
      <c r="B1127" s="5" t="s">
        <v>1358</v>
      </c>
      <c r="C1127" s="5"/>
      <c r="D1127" s="9"/>
      <c r="E1127" s="5"/>
      <c r="F1127" s="7"/>
      <c r="G1127" s="5" t="s">
        <v>258</v>
      </c>
      <c r="H1127" s="8"/>
      <c r="I1127" s="5"/>
      <c r="J1127" s="5" t="s">
        <v>221</v>
      </c>
      <c r="K1127" s="10"/>
      <c r="L1127" s="5" t="s">
        <v>196</v>
      </c>
      <c r="M1127" s="5"/>
      <c r="N1127" s="5"/>
    </row>
    <row r="1128" spans="1:14">
      <c r="A1128" s="9"/>
      <c r="B1128" s="5" t="s">
        <v>1359</v>
      </c>
      <c r="C1128" s="5"/>
      <c r="D1128" s="9"/>
      <c r="E1128" s="5"/>
      <c r="F1128" s="7"/>
      <c r="G1128" s="5" t="s">
        <v>220</v>
      </c>
      <c r="H1128" s="8"/>
      <c r="I1128" s="5"/>
      <c r="J1128" s="5" t="s">
        <v>221</v>
      </c>
      <c r="K1128" s="10"/>
      <c r="L1128" s="5" t="s">
        <v>191</v>
      </c>
      <c r="M1128" s="5"/>
      <c r="N1128" s="5"/>
    </row>
    <row r="1129" spans="1:14">
      <c r="A1129" s="9"/>
      <c r="B1129" s="5" t="s">
        <v>1360</v>
      </c>
      <c r="C1129" s="5"/>
      <c r="D1129" s="9"/>
      <c r="E1129" s="5"/>
      <c r="F1129" s="7"/>
      <c r="G1129" s="5" t="s">
        <v>311</v>
      </c>
      <c r="H1129" s="8"/>
      <c r="I1129" s="5"/>
      <c r="J1129" s="5">
        <v>20</v>
      </c>
      <c r="K1129" s="10"/>
      <c r="L1129" s="5" t="s">
        <v>199</v>
      </c>
      <c r="M1129" s="5"/>
      <c r="N1129" s="5"/>
    </row>
    <row r="1130" spans="1:14">
      <c r="A1130" s="9"/>
      <c r="B1130" s="5" t="s">
        <v>1361</v>
      </c>
      <c r="C1130" s="5"/>
      <c r="D1130" s="9"/>
      <c r="E1130" s="5"/>
      <c r="F1130" s="7"/>
      <c r="G1130" s="5" t="s">
        <v>220</v>
      </c>
      <c r="H1130" s="8"/>
      <c r="I1130" s="5"/>
      <c r="J1130" s="5" t="s">
        <v>221</v>
      </c>
      <c r="K1130" s="10"/>
      <c r="L1130" s="5" t="s">
        <v>191</v>
      </c>
      <c r="M1130" s="5"/>
      <c r="N1130" s="5"/>
    </row>
    <row r="1131" spans="1:14">
      <c r="A1131" s="9"/>
      <c r="B1131" s="5" t="s">
        <v>1362</v>
      </c>
      <c r="C1131" s="5"/>
      <c r="D1131" s="9"/>
      <c r="E1131" s="5"/>
      <c r="F1131" s="7"/>
      <c r="G1131" s="5" t="s">
        <v>220</v>
      </c>
      <c r="H1131" s="8"/>
      <c r="I1131" s="5"/>
      <c r="J1131" s="5" t="s">
        <v>221</v>
      </c>
      <c r="K1131" s="10"/>
      <c r="L1131" s="5" t="s">
        <v>191</v>
      </c>
      <c r="M1131" s="5"/>
      <c r="N1131" s="5"/>
    </row>
    <row r="1132" spans="1:14">
      <c r="A1132" s="9"/>
      <c r="B1132" s="5" t="s">
        <v>1363</v>
      </c>
      <c r="C1132" s="5"/>
      <c r="D1132" s="9"/>
      <c r="E1132" s="5"/>
      <c r="F1132" s="7"/>
      <c r="G1132" s="5" t="s">
        <v>220</v>
      </c>
      <c r="H1132" s="8"/>
      <c r="I1132" s="5"/>
      <c r="J1132" s="5" t="s">
        <v>221</v>
      </c>
      <c r="K1132" s="10"/>
      <c r="L1132" s="5" t="s">
        <v>191</v>
      </c>
      <c r="M1132" s="5"/>
      <c r="N1132" s="5"/>
    </row>
    <row r="1133" spans="1:14">
      <c r="A1133" s="9"/>
      <c r="B1133" s="5" t="s">
        <v>1364</v>
      </c>
      <c r="C1133" s="5"/>
      <c r="D1133" s="9"/>
      <c r="E1133" s="5"/>
      <c r="F1133" s="7"/>
      <c r="G1133" s="5" t="s">
        <v>232</v>
      </c>
      <c r="H1133" s="8"/>
      <c r="I1133" s="5"/>
      <c r="J1133" s="5">
        <v>20</v>
      </c>
      <c r="K1133" s="10"/>
      <c r="L1133" s="5" t="s">
        <v>191</v>
      </c>
      <c r="M1133" s="5"/>
      <c r="N1133" s="5"/>
    </row>
    <row r="1134" spans="1:14">
      <c r="A1134" s="9"/>
      <c r="B1134" s="5" t="s">
        <v>1365</v>
      </c>
      <c r="C1134" s="5"/>
      <c r="D1134" s="9"/>
      <c r="E1134" s="5"/>
      <c r="F1134" s="7"/>
      <c r="G1134" s="5" t="s">
        <v>220</v>
      </c>
      <c r="H1134" s="8"/>
      <c r="I1134" s="5"/>
      <c r="J1134" s="5" t="s">
        <v>221</v>
      </c>
      <c r="K1134" s="10"/>
      <c r="L1134" s="5" t="s">
        <v>191</v>
      </c>
      <c r="M1134" s="5"/>
      <c r="N1134" s="5"/>
    </row>
    <row r="1135" spans="1:14">
      <c r="A1135" s="9"/>
      <c r="B1135" s="5" t="s">
        <v>1366</v>
      </c>
      <c r="C1135" s="5"/>
      <c r="D1135" s="9"/>
      <c r="E1135" s="5"/>
      <c r="F1135" s="7"/>
      <c r="G1135" s="5" t="s">
        <v>224</v>
      </c>
      <c r="H1135" s="8"/>
      <c r="I1135" s="5"/>
      <c r="J1135" s="5" t="s">
        <v>221</v>
      </c>
      <c r="K1135" s="10"/>
      <c r="L1135" s="5" t="s">
        <v>191</v>
      </c>
      <c r="M1135" s="5"/>
      <c r="N1135" s="5"/>
    </row>
    <row r="1136" spans="1:14">
      <c r="A1136" s="9"/>
      <c r="B1136" s="5" t="s">
        <v>1367</v>
      </c>
      <c r="C1136" s="5"/>
      <c r="D1136" s="9"/>
      <c r="E1136" s="5"/>
      <c r="F1136" s="7"/>
      <c r="G1136" s="5" t="s">
        <v>224</v>
      </c>
      <c r="H1136" s="8"/>
      <c r="I1136" s="5"/>
      <c r="J1136" s="5">
        <v>20</v>
      </c>
      <c r="K1136" s="10"/>
      <c r="L1136" s="5" t="s">
        <v>196</v>
      </c>
      <c r="M1136" s="5"/>
      <c r="N1136" s="5"/>
    </row>
    <row r="1137" spans="1:14">
      <c r="A1137" s="9"/>
      <c r="B1137" s="5" t="s">
        <v>1368</v>
      </c>
      <c r="C1137" s="5"/>
      <c r="D1137" s="9"/>
      <c r="E1137" s="5"/>
      <c r="F1137" s="7"/>
      <c r="G1137" s="5" t="s">
        <v>220</v>
      </c>
      <c r="H1137" s="8"/>
      <c r="I1137" s="5"/>
      <c r="J1137" s="5" t="s">
        <v>221</v>
      </c>
      <c r="K1137" s="10"/>
      <c r="L1137" s="5" t="s">
        <v>191</v>
      </c>
      <c r="M1137" s="5"/>
      <c r="N1137" s="5"/>
    </row>
    <row r="1138" spans="1:14">
      <c r="A1138" s="9"/>
      <c r="B1138" s="5" t="s">
        <v>1369</v>
      </c>
      <c r="C1138" s="5"/>
      <c r="D1138" s="9"/>
      <c r="E1138" s="5"/>
      <c r="F1138" s="7"/>
      <c r="G1138" s="5" t="s">
        <v>226</v>
      </c>
      <c r="H1138" s="8"/>
      <c r="I1138" s="5"/>
      <c r="J1138" s="5">
        <v>20</v>
      </c>
      <c r="K1138" s="10"/>
      <c r="L1138" s="5" t="s">
        <v>196</v>
      </c>
      <c r="M1138" s="5"/>
      <c r="N1138" s="5"/>
    </row>
    <row r="1139" spans="1:14">
      <c r="A1139" s="9"/>
      <c r="B1139" s="5" t="s">
        <v>1370</v>
      </c>
      <c r="C1139" s="5"/>
      <c r="D1139" s="9"/>
      <c r="E1139" s="5"/>
      <c r="F1139" s="7"/>
      <c r="G1139" s="5" t="s">
        <v>253</v>
      </c>
      <c r="H1139" s="8"/>
      <c r="I1139" s="5"/>
      <c r="J1139" s="5">
        <v>20</v>
      </c>
      <c r="K1139" s="10"/>
      <c r="L1139" s="5" t="s">
        <v>199</v>
      </c>
      <c r="M1139" s="5"/>
      <c r="N1139" s="5"/>
    </row>
    <row r="1140" spans="1:14">
      <c r="A1140" s="9"/>
      <c r="B1140" s="5" t="s">
        <v>1371</v>
      </c>
      <c r="C1140" s="5"/>
      <c r="D1140" s="9"/>
      <c r="E1140" s="5"/>
      <c r="F1140" s="7"/>
      <c r="G1140" s="5" t="s">
        <v>226</v>
      </c>
      <c r="H1140" s="8"/>
      <c r="I1140" s="5"/>
      <c r="J1140" s="5">
        <v>40</v>
      </c>
      <c r="K1140" s="10"/>
      <c r="L1140" s="5" t="s">
        <v>191</v>
      </c>
      <c r="M1140" s="5"/>
      <c r="N1140" s="5"/>
    </row>
    <row r="1141" spans="1:14">
      <c r="A1141" s="9"/>
      <c r="B1141" s="5" t="s">
        <v>1372</v>
      </c>
      <c r="C1141" s="5"/>
      <c r="D1141" s="9"/>
      <c r="E1141" s="5"/>
      <c r="F1141" s="7"/>
      <c r="G1141" s="5" t="s">
        <v>234</v>
      </c>
      <c r="H1141" s="8"/>
      <c r="I1141" s="5"/>
      <c r="J1141" s="5" t="s">
        <v>221</v>
      </c>
      <c r="K1141" s="10"/>
      <c r="L1141" s="5" t="s">
        <v>191</v>
      </c>
      <c r="M1141" s="5"/>
      <c r="N1141" s="5"/>
    </row>
    <row r="1142" spans="1:14">
      <c r="A1142" s="9"/>
      <c r="B1142" s="5" t="s">
        <v>1373</v>
      </c>
      <c r="C1142" s="5"/>
      <c r="D1142" s="9"/>
      <c r="E1142" s="5"/>
      <c r="F1142" s="7"/>
      <c r="G1142" s="5" t="s">
        <v>234</v>
      </c>
      <c r="H1142" s="8"/>
      <c r="I1142" s="5"/>
      <c r="J1142" s="5" t="s">
        <v>221</v>
      </c>
      <c r="K1142" s="10"/>
      <c r="L1142" s="5" t="s">
        <v>191</v>
      </c>
      <c r="M1142" s="5"/>
      <c r="N1142" s="5"/>
    </row>
    <row r="1143" spans="1:14">
      <c r="A1143" s="9"/>
      <c r="B1143" s="5" t="s">
        <v>1374</v>
      </c>
      <c r="C1143" s="5"/>
      <c r="D1143" s="9"/>
      <c r="E1143" s="5"/>
      <c r="F1143" s="7"/>
      <c r="G1143" s="5" t="s">
        <v>234</v>
      </c>
      <c r="H1143" s="8"/>
      <c r="I1143" s="5"/>
      <c r="J1143" s="5" t="s">
        <v>221</v>
      </c>
      <c r="K1143" s="10"/>
      <c r="L1143" s="5" t="s">
        <v>191</v>
      </c>
      <c r="M1143" s="5"/>
      <c r="N1143" s="5"/>
    </row>
    <row r="1144" spans="1:14">
      <c r="A1144" s="9"/>
      <c r="B1144" s="5" t="s">
        <v>1375</v>
      </c>
      <c r="C1144" s="5"/>
      <c r="D1144" s="9"/>
      <c r="E1144" s="5"/>
      <c r="F1144" s="7"/>
      <c r="G1144" s="5" t="s">
        <v>224</v>
      </c>
      <c r="H1144" s="8"/>
      <c r="I1144" s="5"/>
      <c r="J1144" s="5" t="s">
        <v>221</v>
      </c>
      <c r="K1144" s="5"/>
      <c r="L1144" s="5" t="s">
        <v>191</v>
      </c>
      <c r="M1144" s="5"/>
      <c r="N1144" s="5"/>
    </row>
    <row r="1145" spans="1:14">
      <c r="A1145" s="9"/>
      <c r="B1145" s="5" t="s">
        <v>1376</v>
      </c>
      <c r="C1145" s="5"/>
      <c r="D1145" s="9"/>
      <c r="E1145" s="5"/>
      <c r="F1145" s="7"/>
      <c r="G1145" s="5" t="s">
        <v>220</v>
      </c>
      <c r="H1145" s="8"/>
      <c r="I1145" s="5"/>
      <c r="J1145" s="5" t="s">
        <v>221</v>
      </c>
      <c r="K1145" s="10"/>
      <c r="L1145" s="5" t="s">
        <v>191</v>
      </c>
      <c r="M1145" s="5"/>
      <c r="N1145" s="5"/>
    </row>
    <row r="1146" spans="1:14">
      <c r="A1146" s="9"/>
      <c r="B1146" s="5" t="s">
        <v>1377</v>
      </c>
      <c r="C1146" s="5"/>
      <c r="D1146" s="9"/>
      <c r="E1146" s="5"/>
      <c r="F1146" s="7"/>
      <c r="G1146" s="5" t="s">
        <v>220</v>
      </c>
      <c r="H1146" s="8"/>
      <c r="I1146" s="5"/>
      <c r="J1146" s="5" t="s">
        <v>221</v>
      </c>
      <c r="K1146" s="10"/>
      <c r="L1146" s="5" t="s">
        <v>191</v>
      </c>
      <c r="M1146" s="5"/>
      <c r="N1146" s="5"/>
    </row>
    <row r="1147" spans="1:14">
      <c r="A1147" s="9"/>
      <c r="B1147" s="5" t="s">
        <v>1378</v>
      </c>
      <c r="C1147" s="5"/>
      <c r="D1147" s="9"/>
      <c r="E1147" s="5"/>
      <c r="F1147" s="7"/>
      <c r="G1147" s="5" t="s">
        <v>224</v>
      </c>
      <c r="H1147" s="8"/>
      <c r="I1147" s="5"/>
      <c r="J1147" s="5" t="s">
        <v>221</v>
      </c>
      <c r="K1147" s="10"/>
      <c r="L1147" s="5" t="s">
        <v>196</v>
      </c>
      <c r="M1147" s="5"/>
      <c r="N1147" s="5"/>
    </row>
    <row r="1148" spans="1:14">
      <c r="A1148" s="9"/>
      <c r="B1148" s="5" t="s">
        <v>1379</v>
      </c>
      <c r="C1148" s="5"/>
      <c r="D1148" s="9"/>
      <c r="E1148" s="5"/>
      <c r="F1148" s="7"/>
      <c r="G1148" s="5" t="s">
        <v>220</v>
      </c>
      <c r="H1148" s="8"/>
      <c r="I1148" s="5"/>
      <c r="J1148" s="5">
        <v>20</v>
      </c>
      <c r="K1148" s="10"/>
      <c r="L1148" s="5" t="s">
        <v>191</v>
      </c>
      <c r="M1148" s="5"/>
      <c r="N1148" s="5"/>
    </row>
    <row r="1149" spans="1:14">
      <c r="A1149" s="9"/>
      <c r="B1149" s="5" t="s">
        <v>1380</v>
      </c>
      <c r="C1149" s="5"/>
      <c r="D1149" s="9"/>
      <c r="E1149" s="5"/>
      <c r="F1149" s="7"/>
      <c r="G1149" s="5" t="s">
        <v>311</v>
      </c>
      <c r="H1149" s="8"/>
      <c r="I1149" s="5"/>
      <c r="J1149" s="5">
        <v>20</v>
      </c>
      <c r="K1149" s="10"/>
      <c r="L1149" s="5" t="s">
        <v>199</v>
      </c>
      <c r="M1149" s="5"/>
      <c r="N1149" s="5"/>
    </row>
    <row r="1150" spans="1:14">
      <c r="A1150" s="9"/>
      <c r="B1150" s="5" t="s">
        <v>1381</v>
      </c>
      <c r="C1150" s="5"/>
      <c r="D1150" s="9"/>
      <c r="E1150" s="5"/>
      <c r="F1150" s="7"/>
      <c r="G1150" s="5" t="s">
        <v>220</v>
      </c>
      <c r="H1150" s="8"/>
      <c r="I1150" s="5"/>
      <c r="J1150" s="5" t="s">
        <v>221</v>
      </c>
      <c r="K1150" s="10"/>
      <c r="L1150" s="5" t="s">
        <v>191</v>
      </c>
      <c r="M1150" s="5"/>
      <c r="N1150" s="5"/>
    </row>
    <row r="1151" spans="1:14">
      <c r="A1151" s="9"/>
      <c r="B1151" s="5" t="s">
        <v>1382</v>
      </c>
      <c r="C1151" s="5"/>
      <c r="D1151" s="9"/>
      <c r="E1151" s="5"/>
      <c r="F1151" s="7"/>
      <c r="G1151" s="5" t="s">
        <v>220</v>
      </c>
      <c r="H1151" s="8"/>
      <c r="I1151" s="5"/>
      <c r="J1151" s="5" t="s">
        <v>221</v>
      </c>
      <c r="K1151" s="10"/>
      <c r="L1151" s="5" t="s">
        <v>191</v>
      </c>
      <c r="M1151" s="5"/>
      <c r="N1151" s="5"/>
    </row>
    <row r="1152" spans="1:14">
      <c r="A1152" s="9"/>
      <c r="B1152" s="5" t="s">
        <v>1383</v>
      </c>
      <c r="C1152" s="5"/>
      <c r="D1152" s="9"/>
      <c r="E1152" s="5"/>
      <c r="F1152" s="7"/>
      <c r="G1152" s="5" t="s">
        <v>234</v>
      </c>
      <c r="H1152" s="8"/>
      <c r="I1152" s="5"/>
      <c r="J1152" s="5" t="s">
        <v>221</v>
      </c>
      <c r="K1152" s="10"/>
      <c r="L1152" s="5" t="s">
        <v>191</v>
      </c>
      <c r="M1152" s="5"/>
      <c r="N1152" s="5"/>
    </row>
    <row r="1153" spans="1:14">
      <c r="A1153" s="9"/>
      <c r="B1153" s="5" t="s">
        <v>1384</v>
      </c>
      <c r="C1153" s="5"/>
      <c r="D1153" s="9"/>
      <c r="E1153" s="5"/>
      <c r="F1153" s="7"/>
      <c r="G1153" s="5" t="s">
        <v>226</v>
      </c>
      <c r="H1153" s="8"/>
      <c r="I1153" s="5"/>
      <c r="J1153" s="5">
        <v>20</v>
      </c>
      <c r="K1153" s="10"/>
      <c r="L1153" s="5" t="s">
        <v>228</v>
      </c>
      <c r="M1153" s="5"/>
      <c r="N1153" s="5"/>
    </row>
    <row r="1154" spans="1:14">
      <c r="A1154" s="9"/>
      <c r="B1154" s="5" t="s">
        <v>1385</v>
      </c>
      <c r="C1154" s="5"/>
      <c r="D1154" s="9"/>
      <c r="E1154" s="5"/>
      <c r="F1154" s="7"/>
      <c r="G1154" s="5" t="s">
        <v>220</v>
      </c>
      <c r="H1154" s="8"/>
      <c r="I1154" s="5"/>
      <c r="J1154" s="5" t="s">
        <v>221</v>
      </c>
      <c r="K1154" s="10"/>
      <c r="L1154" s="5" t="s">
        <v>191</v>
      </c>
      <c r="M1154" s="5"/>
      <c r="N1154" s="5"/>
    </row>
    <row r="1155" spans="1:14">
      <c r="A1155" s="9"/>
      <c r="B1155" s="5" t="s">
        <v>1386</v>
      </c>
      <c r="C1155" s="5"/>
      <c r="D1155" s="9"/>
      <c r="E1155" s="5"/>
      <c r="F1155" s="7"/>
      <c r="G1155" s="5" t="s">
        <v>234</v>
      </c>
      <c r="H1155" s="8"/>
      <c r="I1155" s="5"/>
      <c r="J1155" s="5">
        <v>40</v>
      </c>
      <c r="K1155" s="10"/>
      <c r="L1155" s="5" t="s">
        <v>191</v>
      </c>
      <c r="M1155" s="5"/>
      <c r="N1155" s="5"/>
    </row>
    <row r="1156" spans="1:14">
      <c r="A1156" s="9"/>
      <c r="B1156" s="5" t="s">
        <v>1387</v>
      </c>
      <c r="C1156" s="5"/>
      <c r="D1156" s="9"/>
      <c r="E1156" s="5"/>
      <c r="F1156" s="7"/>
      <c r="G1156" s="5" t="s">
        <v>232</v>
      </c>
      <c r="H1156" s="8"/>
      <c r="I1156" s="5"/>
      <c r="J1156" s="5">
        <v>40</v>
      </c>
      <c r="K1156" s="10"/>
      <c r="L1156" s="5" t="s">
        <v>191</v>
      </c>
      <c r="M1156" s="5"/>
      <c r="N1156" s="5"/>
    </row>
    <row r="1157" spans="1:14">
      <c r="A1157" s="9"/>
      <c r="B1157" s="5" t="s">
        <v>1388</v>
      </c>
      <c r="C1157" s="5"/>
      <c r="D1157" s="9"/>
      <c r="E1157" s="5"/>
      <c r="F1157" s="7"/>
      <c r="G1157" s="5" t="s">
        <v>234</v>
      </c>
      <c r="H1157" s="8"/>
      <c r="I1157" s="5"/>
      <c r="J1157" s="5" t="s">
        <v>221</v>
      </c>
      <c r="K1157" s="10"/>
      <c r="L1157" s="5" t="s">
        <v>191</v>
      </c>
      <c r="M1157" s="5"/>
      <c r="N1157" s="5"/>
    </row>
    <row r="1158" spans="1:14">
      <c r="A1158" s="9"/>
      <c r="B1158" s="5" t="s">
        <v>1389</v>
      </c>
      <c r="C1158" s="5"/>
      <c r="D1158" s="9"/>
      <c r="E1158" s="5"/>
      <c r="F1158" s="7"/>
      <c r="G1158" s="5" t="s">
        <v>226</v>
      </c>
      <c r="H1158" s="8"/>
      <c r="I1158" s="5"/>
      <c r="J1158" s="5">
        <v>40</v>
      </c>
      <c r="K1158" s="10"/>
      <c r="L1158" s="5" t="s">
        <v>196</v>
      </c>
      <c r="M1158" s="5"/>
      <c r="N1158" s="5"/>
    </row>
    <row r="1159" spans="1:14">
      <c r="A1159" s="9"/>
      <c r="B1159" s="5" t="s">
        <v>1390</v>
      </c>
      <c r="C1159" s="5"/>
      <c r="D1159" s="9"/>
      <c r="E1159" s="5"/>
      <c r="F1159" s="7"/>
      <c r="G1159" s="5" t="s">
        <v>234</v>
      </c>
      <c r="H1159" s="8"/>
      <c r="I1159" s="5"/>
      <c r="J1159" s="5" t="s">
        <v>221</v>
      </c>
      <c r="K1159" s="10"/>
      <c r="L1159" s="5" t="s">
        <v>191</v>
      </c>
      <c r="M1159" s="5"/>
      <c r="N1159" s="5"/>
    </row>
    <row r="1160" spans="1:14">
      <c r="A1160" s="9"/>
      <c r="B1160" s="5" t="s">
        <v>1391</v>
      </c>
      <c r="C1160" s="5"/>
      <c r="D1160" s="9"/>
      <c r="E1160" s="5"/>
      <c r="F1160" s="7"/>
      <c r="G1160" s="5" t="s">
        <v>234</v>
      </c>
      <c r="H1160" s="8"/>
      <c r="I1160" s="5"/>
      <c r="J1160" s="5">
        <v>40</v>
      </c>
      <c r="K1160" s="10"/>
      <c r="L1160" s="5" t="s">
        <v>191</v>
      </c>
      <c r="M1160" s="5"/>
      <c r="N1160" s="5"/>
    </row>
    <row r="1161" spans="1:14">
      <c r="A1161" s="9"/>
      <c r="B1161" s="5" t="s">
        <v>1392</v>
      </c>
      <c r="C1161" s="5"/>
      <c r="D1161" s="9"/>
      <c r="E1161" s="5"/>
      <c r="F1161" s="7"/>
      <c r="G1161" s="5" t="s">
        <v>234</v>
      </c>
      <c r="H1161" s="8"/>
      <c r="I1161" s="5"/>
      <c r="J1161" s="5" t="s">
        <v>221</v>
      </c>
      <c r="K1161" s="10"/>
      <c r="L1161" s="5" t="s">
        <v>191</v>
      </c>
      <c r="M1161" s="5"/>
      <c r="N1161" s="5"/>
    </row>
    <row r="1162" spans="1:14">
      <c r="A1162" s="9"/>
      <c r="B1162" s="5" t="s">
        <v>1393</v>
      </c>
      <c r="C1162" s="5"/>
      <c r="D1162" s="9"/>
      <c r="E1162" s="5"/>
      <c r="F1162" s="7"/>
      <c r="G1162" s="5" t="s">
        <v>220</v>
      </c>
      <c r="H1162" s="8"/>
      <c r="I1162" s="5"/>
      <c r="J1162" s="5">
        <v>40</v>
      </c>
      <c r="K1162" s="10"/>
      <c r="L1162" s="5" t="s">
        <v>191</v>
      </c>
      <c r="M1162" s="5"/>
      <c r="N1162" s="5"/>
    </row>
    <row r="1163" spans="1:14">
      <c r="A1163" s="9"/>
      <c r="B1163" s="5" t="s">
        <v>1394</v>
      </c>
      <c r="C1163" s="5"/>
      <c r="D1163" s="9"/>
      <c r="E1163" s="5"/>
      <c r="F1163" s="7"/>
      <c r="G1163" s="5" t="s">
        <v>224</v>
      </c>
      <c r="H1163" s="8"/>
      <c r="I1163" s="5"/>
      <c r="J1163" s="5" t="s">
        <v>221</v>
      </c>
      <c r="K1163" s="10"/>
      <c r="L1163" s="5" t="s">
        <v>191</v>
      </c>
      <c r="M1163" s="5"/>
      <c r="N1163" s="5"/>
    </row>
    <row r="1164" spans="1:14">
      <c r="A1164" s="9"/>
      <c r="B1164" s="5" t="s">
        <v>1395</v>
      </c>
      <c r="C1164" s="5"/>
      <c r="D1164" s="9"/>
      <c r="E1164" s="5"/>
      <c r="F1164" s="7"/>
      <c r="G1164" s="5" t="s">
        <v>220</v>
      </c>
      <c r="H1164" s="8"/>
      <c r="I1164" s="5"/>
      <c r="J1164" s="5" t="s">
        <v>221</v>
      </c>
      <c r="K1164" s="10"/>
      <c r="L1164" s="5" t="s">
        <v>191</v>
      </c>
      <c r="M1164" s="5"/>
      <c r="N1164" s="5"/>
    </row>
    <row r="1165" spans="1:14">
      <c r="A1165" s="9"/>
      <c r="B1165" s="5" t="s">
        <v>1396</v>
      </c>
      <c r="C1165" s="5"/>
      <c r="D1165" s="9"/>
      <c r="E1165" s="5"/>
      <c r="F1165" s="7"/>
      <c r="G1165" s="5" t="s">
        <v>234</v>
      </c>
      <c r="H1165" s="8"/>
      <c r="I1165" s="5"/>
      <c r="J1165" s="5">
        <v>40</v>
      </c>
      <c r="K1165" s="10"/>
      <c r="L1165" s="5" t="s">
        <v>191</v>
      </c>
      <c r="M1165" s="5"/>
      <c r="N1165" s="5"/>
    </row>
    <row r="1166" spans="1:14">
      <c r="A1166" s="9"/>
      <c r="B1166" s="5" t="s">
        <v>1397</v>
      </c>
      <c r="C1166" s="5"/>
      <c r="D1166" s="9"/>
      <c r="E1166" s="5"/>
      <c r="F1166" s="7"/>
      <c r="G1166" s="5" t="s">
        <v>220</v>
      </c>
      <c r="H1166" s="8"/>
      <c r="I1166" s="5"/>
      <c r="J1166" s="5" t="s">
        <v>221</v>
      </c>
      <c r="K1166" s="10"/>
      <c r="L1166" s="5" t="s">
        <v>191</v>
      </c>
      <c r="M1166" s="5"/>
      <c r="N1166" s="5"/>
    </row>
    <row r="1167" spans="1:14">
      <c r="A1167" s="9"/>
      <c r="B1167" s="5" t="s">
        <v>1398</v>
      </c>
      <c r="C1167" s="5"/>
      <c r="D1167" s="9"/>
      <c r="E1167" s="5"/>
      <c r="F1167" s="7"/>
      <c r="G1167" s="5" t="s">
        <v>224</v>
      </c>
      <c r="H1167" s="8"/>
      <c r="I1167" s="5"/>
      <c r="J1167" s="5" t="s">
        <v>221</v>
      </c>
      <c r="K1167" s="10"/>
      <c r="L1167" s="5" t="s">
        <v>191</v>
      </c>
      <c r="M1167" s="5"/>
      <c r="N1167" s="5"/>
    </row>
    <row r="1168" spans="1:14">
      <c r="A1168" s="9"/>
      <c r="B1168" s="5" t="s">
        <v>1399</v>
      </c>
      <c r="C1168" s="5"/>
      <c r="D1168" s="9"/>
      <c r="E1168" s="5"/>
      <c r="F1168" s="7"/>
      <c r="G1168" s="5" t="s">
        <v>220</v>
      </c>
      <c r="H1168" s="8"/>
      <c r="I1168" s="5"/>
      <c r="J1168" s="5" t="s">
        <v>221</v>
      </c>
      <c r="K1168" s="10"/>
      <c r="L1168" s="5" t="s">
        <v>191</v>
      </c>
      <c r="M1168" s="5"/>
      <c r="N1168" s="5"/>
    </row>
    <row r="1169" spans="1:14">
      <c r="A1169" s="9"/>
      <c r="B1169" s="5" t="s">
        <v>1400</v>
      </c>
      <c r="C1169" s="5"/>
      <c r="D1169" s="9"/>
      <c r="E1169" s="5"/>
      <c r="F1169" s="7"/>
      <c r="G1169" s="5" t="s">
        <v>224</v>
      </c>
      <c r="H1169" s="8"/>
      <c r="I1169" s="5"/>
      <c r="J1169" s="5" t="s">
        <v>221</v>
      </c>
      <c r="K1169" s="10"/>
      <c r="L1169" s="5" t="s">
        <v>191</v>
      </c>
      <c r="M1169" s="5"/>
      <c r="N1169" s="5"/>
    </row>
    <row r="1170" spans="1:14">
      <c r="A1170" s="9"/>
      <c r="B1170" s="5" t="s">
        <v>1401</v>
      </c>
      <c r="C1170" s="5"/>
      <c r="D1170" s="9"/>
      <c r="E1170" s="5"/>
      <c r="F1170" s="7"/>
      <c r="G1170" s="5" t="s">
        <v>224</v>
      </c>
      <c r="H1170" s="8"/>
      <c r="I1170" s="5"/>
      <c r="J1170" s="5" t="s">
        <v>221</v>
      </c>
      <c r="K1170" s="10"/>
      <c r="L1170" s="5" t="s">
        <v>191</v>
      </c>
      <c r="M1170" s="5"/>
      <c r="N1170" s="5"/>
    </row>
    <row r="1171" spans="1:14">
      <c r="A1171" s="9"/>
      <c r="B1171" s="5" t="s">
        <v>1402</v>
      </c>
      <c r="C1171" s="5"/>
      <c r="D1171" s="9"/>
      <c r="E1171" s="5"/>
      <c r="F1171" s="7"/>
      <c r="G1171" s="5" t="s">
        <v>258</v>
      </c>
      <c r="H1171" s="8"/>
      <c r="I1171" s="5"/>
      <c r="J1171" s="5" t="s">
        <v>221</v>
      </c>
      <c r="K1171" s="10"/>
      <c r="L1171" s="5" t="s">
        <v>196</v>
      </c>
      <c r="M1171" s="5"/>
      <c r="N1171" s="5"/>
    </row>
    <row r="1172" spans="1:14">
      <c r="A1172" s="9"/>
      <c r="B1172" s="5" t="s">
        <v>1403</v>
      </c>
      <c r="C1172" s="5"/>
      <c r="D1172" s="9"/>
      <c r="E1172" s="5"/>
      <c r="F1172" s="7"/>
      <c r="G1172" s="5" t="s">
        <v>224</v>
      </c>
      <c r="H1172" s="8"/>
      <c r="I1172" s="5"/>
      <c r="J1172" s="5" t="s">
        <v>221</v>
      </c>
      <c r="K1172" s="10"/>
      <c r="L1172" s="5" t="s">
        <v>191</v>
      </c>
      <c r="M1172" s="5"/>
      <c r="N1172" s="5"/>
    </row>
    <row r="1173" spans="1:14">
      <c r="A1173" s="9"/>
      <c r="B1173" s="5" t="s">
        <v>1404</v>
      </c>
      <c r="C1173" s="5"/>
      <c r="D1173" s="9"/>
      <c r="E1173" s="5"/>
      <c r="F1173" s="7"/>
      <c r="G1173" s="5" t="s">
        <v>224</v>
      </c>
      <c r="H1173" s="8"/>
      <c r="I1173" s="5"/>
      <c r="J1173" s="5" t="s">
        <v>221</v>
      </c>
      <c r="K1173" s="10"/>
      <c r="L1173" s="5" t="s">
        <v>191</v>
      </c>
      <c r="M1173" s="5"/>
      <c r="N1173" s="5"/>
    </row>
    <row r="1174" spans="1:14">
      <c r="A1174" s="9"/>
      <c r="B1174" s="5" t="s">
        <v>1405</v>
      </c>
      <c r="C1174" s="5"/>
      <c r="D1174" s="9"/>
      <c r="E1174" s="5"/>
      <c r="F1174" s="7"/>
      <c r="G1174" s="5" t="s">
        <v>224</v>
      </c>
      <c r="H1174" s="8"/>
      <c r="I1174" s="5"/>
      <c r="J1174" s="5" t="s">
        <v>221</v>
      </c>
      <c r="K1174" s="10"/>
      <c r="L1174" s="5" t="s">
        <v>191</v>
      </c>
      <c r="M1174" s="5"/>
      <c r="N1174" s="5"/>
    </row>
    <row r="1175" spans="1:14">
      <c r="A1175" s="9"/>
      <c r="B1175" s="5" t="s">
        <v>1406</v>
      </c>
      <c r="C1175" s="5"/>
      <c r="D1175" s="9"/>
      <c r="E1175" s="5"/>
      <c r="F1175" s="7"/>
      <c r="G1175" s="5" t="s">
        <v>220</v>
      </c>
      <c r="H1175" s="8"/>
      <c r="I1175" s="5"/>
      <c r="J1175" s="5" t="s">
        <v>221</v>
      </c>
      <c r="K1175" s="10"/>
      <c r="L1175" s="5" t="s">
        <v>191</v>
      </c>
      <c r="M1175" s="5"/>
      <c r="N1175" s="5"/>
    </row>
    <row r="1176" spans="1:14">
      <c r="A1176" s="9"/>
      <c r="B1176" s="5" t="s">
        <v>1407</v>
      </c>
      <c r="C1176" s="5"/>
      <c r="D1176" s="9"/>
      <c r="E1176" s="5"/>
      <c r="F1176" s="7"/>
      <c r="G1176" s="5" t="s">
        <v>224</v>
      </c>
      <c r="H1176" s="8"/>
      <c r="I1176" s="5"/>
      <c r="J1176" s="5" t="s">
        <v>221</v>
      </c>
      <c r="K1176" s="10"/>
      <c r="L1176" s="5" t="s">
        <v>191</v>
      </c>
      <c r="M1176" s="5"/>
      <c r="N1176" s="5"/>
    </row>
    <row r="1177" spans="1:14">
      <c r="A1177" s="9"/>
      <c r="B1177" s="5" t="s">
        <v>1408</v>
      </c>
      <c r="C1177" s="5"/>
      <c r="D1177" s="9"/>
      <c r="E1177" s="5"/>
      <c r="F1177" s="7"/>
      <c r="G1177" s="5" t="s">
        <v>226</v>
      </c>
      <c r="H1177" s="8"/>
      <c r="I1177" s="5"/>
      <c r="J1177" s="5">
        <v>40</v>
      </c>
      <c r="K1177" s="10"/>
      <c r="L1177" s="5" t="s">
        <v>191</v>
      </c>
      <c r="M1177" s="5"/>
      <c r="N1177" s="5"/>
    </row>
    <row r="1178" spans="1:14">
      <c r="A1178" s="9"/>
      <c r="B1178" s="5" t="s">
        <v>1409</v>
      </c>
      <c r="C1178" s="5"/>
      <c r="D1178" s="9"/>
      <c r="E1178" s="5"/>
      <c r="F1178" s="7"/>
      <c r="G1178" s="5" t="s">
        <v>226</v>
      </c>
      <c r="H1178" s="8"/>
      <c r="I1178" s="5"/>
      <c r="J1178" s="5">
        <v>20</v>
      </c>
      <c r="K1178" s="10"/>
      <c r="L1178" s="5" t="s">
        <v>191</v>
      </c>
      <c r="M1178" s="5"/>
      <c r="N1178" s="5"/>
    </row>
    <row r="1179" spans="1:14">
      <c r="A1179" s="9"/>
      <c r="B1179" s="5" t="s">
        <v>1410</v>
      </c>
      <c r="C1179" s="5"/>
      <c r="D1179" s="9"/>
      <c r="E1179" s="5"/>
      <c r="F1179" s="7"/>
      <c r="G1179" s="5" t="s">
        <v>224</v>
      </c>
      <c r="H1179" s="8"/>
      <c r="I1179" s="5"/>
      <c r="J1179" s="5">
        <v>20</v>
      </c>
      <c r="K1179" s="10"/>
      <c r="L1179" s="5" t="s">
        <v>196</v>
      </c>
      <c r="M1179" s="5"/>
      <c r="N1179" s="5"/>
    </row>
    <row r="1180" spans="1:14">
      <c r="A1180" s="9"/>
      <c r="B1180" s="5" t="s">
        <v>1411</v>
      </c>
      <c r="C1180" s="5"/>
      <c r="D1180" s="9"/>
      <c r="E1180" s="5"/>
      <c r="F1180" s="7"/>
      <c r="G1180" s="5" t="s">
        <v>224</v>
      </c>
      <c r="H1180" s="8"/>
      <c r="I1180" s="5"/>
      <c r="J1180" s="5">
        <v>20</v>
      </c>
      <c r="K1180" s="10"/>
      <c r="L1180" s="5" t="s">
        <v>191</v>
      </c>
      <c r="M1180" s="5"/>
      <c r="N1180" s="5"/>
    </row>
    <row r="1181" spans="1:14">
      <c r="A1181" s="9"/>
      <c r="B1181" s="5" t="s">
        <v>1412</v>
      </c>
      <c r="C1181" s="5"/>
      <c r="D1181" s="9"/>
      <c r="E1181" s="5"/>
      <c r="F1181" s="7"/>
      <c r="G1181" s="5" t="s">
        <v>234</v>
      </c>
      <c r="H1181" s="8"/>
      <c r="I1181" s="5"/>
      <c r="J1181" s="5" t="s">
        <v>221</v>
      </c>
      <c r="K1181" s="10"/>
      <c r="L1181" s="5" t="s">
        <v>191</v>
      </c>
      <c r="M1181" s="5"/>
      <c r="N1181" s="5"/>
    </row>
    <row r="1182" spans="1:14">
      <c r="A1182" s="9"/>
      <c r="B1182" s="5" t="s">
        <v>1413</v>
      </c>
      <c r="C1182" s="5"/>
      <c r="D1182" s="9"/>
      <c r="E1182" s="5"/>
      <c r="F1182" s="7"/>
      <c r="G1182" s="5" t="s">
        <v>226</v>
      </c>
      <c r="H1182" s="8"/>
      <c r="I1182" s="5"/>
      <c r="J1182" s="5">
        <v>40</v>
      </c>
      <c r="K1182" s="10"/>
      <c r="L1182" s="5" t="s">
        <v>191</v>
      </c>
      <c r="M1182" s="5"/>
      <c r="N1182" s="5"/>
    </row>
    <row r="1183" spans="1:14">
      <c r="A1183" s="9"/>
      <c r="B1183" s="5" t="s">
        <v>1414</v>
      </c>
      <c r="C1183" s="5"/>
      <c r="D1183" s="9"/>
      <c r="E1183" s="5"/>
      <c r="F1183" s="7"/>
      <c r="G1183" s="5" t="s">
        <v>220</v>
      </c>
      <c r="H1183" s="8"/>
      <c r="I1183" s="5"/>
      <c r="J1183" s="5" t="s">
        <v>221</v>
      </c>
      <c r="K1183" s="10"/>
      <c r="L1183" s="5" t="s">
        <v>191</v>
      </c>
      <c r="M1183" s="5"/>
      <c r="N1183" s="5"/>
    </row>
    <row r="1184" spans="1:14">
      <c r="A1184" s="9"/>
      <c r="B1184" s="5" t="s">
        <v>1415</v>
      </c>
      <c r="C1184" s="5"/>
      <c r="D1184" s="9"/>
      <c r="E1184" s="5"/>
      <c r="F1184" s="7"/>
      <c r="G1184" s="5" t="s">
        <v>226</v>
      </c>
      <c r="H1184" s="8"/>
      <c r="I1184" s="5"/>
      <c r="J1184" s="5">
        <v>40</v>
      </c>
      <c r="K1184" s="10"/>
      <c r="L1184" s="5" t="s">
        <v>196</v>
      </c>
      <c r="M1184" s="5"/>
      <c r="N1184" s="5"/>
    </row>
    <row r="1185" spans="1:14">
      <c r="A1185" s="9"/>
      <c r="B1185" s="5" t="s">
        <v>1416</v>
      </c>
      <c r="C1185" s="5"/>
      <c r="D1185" s="9"/>
      <c r="E1185" s="5"/>
      <c r="F1185" s="7"/>
      <c r="G1185" s="5" t="s">
        <v>232</v>
      </c>
      <c r="H1185" s="8"/>
      <c r="I1185" s="5"/>
      <c r="J1185" s="5" t="s">
        <v>221</v>
      </c>
      <c r="K1185" s="10"/>
      <c r="L1185" s="5" t="s">
        <v>191</v>
      </c>
      <c r="M1185" s="5"/>
      <c r="N1185" s="5"/>
    </row>
    <row r="1186" spans="1:14">
      <c r="A1186" s="9"/>
      <c r="B1186" s="5" t="s">
        <v>1417</v>
      </c>
      <c r="C1186" s="5"/>
      <c r="D1186" s="9"/>
      <c r="E1186" s="5"/>
      <c r="F1186" s="7"/>
      <c r="G1186" s="5" t="s">
        <v>224</v>
      </c>
      <c r="H1186" s="8"/>
      <c r="I1186" s="5"/>
      <c r="J1186" s="5" t="s">
        <v>221</v>
      </c>
      <c r="K1186" s="10"/>
      <c r="L1186" s="5" t="s">
        <v>191</v>
      </c>
      <c r="M1186" s="5"/>
      <c r="N1186" s="5"/>
    </row>
    <row r="1187" spans="1:14">
      <c r="A1187" s="9"/>
      <c r="B1187" s="5" t="s">
        <v>1418</v>
      </c>
      <c r="C1187" s="5"/>
      <c r="D1187" s="9"/>
      <c r="E1187" s="5"/>
      <c r="F1187" s="7"/>
      <c r="G1187" s="5" t="s">
        <v>220</v>
      </c>
      <c r="H1187" s="8"/>
      <c r="I1187" s="5"/>
      <c r="J1187" s="5" t="s">
        <v>221</v>
      </c>
      <c r="K1187" s="10"/>
      <c r="L1187" s="5" t="s">
        <v>191</v>
      </c>
      <c r="M1187" s="5"/>
      <c r="N1187" s="5"/>
    </row>
    <row r="1188" spans="1:14">
      <c r="A1188" s="9"/>
      <c r="B1188" s="5" t="s">
        <v>1419</v>
      </c>
      <c r="C1188" s="5"/>
      <c r="D1188" s="9"/>
      <c r="E1188" s="5"/>
      <c r="F1188" s="7"/>
      <c r="G1188" s="5" t="s">
        <v>232</v>
      </c>
      <c r="H1188" s="8"/>
      <c r="I1188" s="5"/>
      <c r="J1188" s="5" t="s">
        <v>221</v>
      </c>
      <c r="K1188" s="10"/>
      <c r="L1188" s="5" t="s">
        <v>191</v>
      </c>
      <c r="M1188" s="5"/>
      <c r="N1188" s="5"/>
    </row>
    <row r="1189" spans="1:14">
      <c r="A1189" s="9"/>
      <c r="B1189" s="5" t="s">
        <v>1420</v>
      </c>
      <c r="C1189" s="5"/>
      <c r="D1189" s="9"/>
      <c r="E1189" s="5"/>
      <c r="F1189" s="7"/>
      <c r="G1189" s="5" t="s">
        <v>226</v>
      </c>
      <c r="H1189" s="8"/>
      <c r="I1189" s="5"/>
      <c r="J1189" s="5">
        <v>20</v>
      </c>
      <c r="K1189" s="10"/>
      <c r="L1189" s="5" t="s">
        <v>228</v>
      </c>
      <c r="M1189" s="5"/>
      <c r="N1189" s="5"/>
    </row>
    <row r="1190" spans="1:14">
      <c r="A1190" s="9"/>
      <c r="B1190" s="5" t="s">
        <v>1421</v>
      </c>
      <c r="C1190" s="5"/>
      <c r="D1190" s="9"/>
      <c r="E1190" s="5"/>
      <c r="F1190" s="7"/>
      <c r="G1190" s="5" t="s">
        <v>258</v>
      </c>
      <c r="H1190" s="8"/>
      <c r="I1190" s="5"/>
      <c r="J1190" s="5" t="s">
        <v>221</v>
      </c>
      <c r="K1190" s="10"/>
      <c r="L1190" s="5" t="s">
        <v>196</v>
      </c>
      <c r="M1190" s="5"/>
      <c r="N1190" s="5"/>
    </row>
    <row r="1191" spans="1:14">
      <c r="A1191" s="9"/>
      <c r="B1191" s="5" t="s">
        <v>1422</v>
      </c>
      <c r="C1191" s="5"/>
      <c r="D1191" s="9"/>
      <c r="E1191" s="5"/>
      <c r="F1191" s="7"/>
      <c r="G1191" s="5" t="s">
        <v>226</v>
      </c>
      <c r="H1191" s="8"/>
      <c r="I1191" s="5"/>
      <c r="J1191" s="5">
        <v>40</v>
      </c>
      <c r="K1191" s="10"/>
      <c r="L1191" s="5" t="s">
        <v>196</v>
      </c>
      <c r="M1191" s="5"/>
      <c r="N1191" s="5"/>
    </row>
    <row r="1192" spans="1:14">
      <c r="A1192" s="9"/>
      <c r="B1192" s="5" t="s">
        <v>1423</v>
      </c>
      <c r="C1192" s="5"/>
      <c r="D1192" s="9"/>
      <c r="E1192" s="5"/>
      <c r="F1192" s="7"/>
      <c r="G1192" s="5" t="s">
        <v>232</v>
      </c>
      <c r="H1192" s="8"/>
      <c r="I1192" s="5"/>
      <c r="J1192" s="5" t="s">
        <v>221</v>
      </c>
      <c r="K1192" s="10"/>
      <c r="L1192" s="5" t="s">
        <v>191</v>
      </c>
      <c r="M1192" s="5"/>
      <c r="N1192" s="5"/>
    </row>
    <row r="1193" spans="1:14">
      <c r="A1193" s="9"/>
      <c r="B1193" s="5" t="s">
        <v>1424</v>
      </c>
      <c r="C1193" s="5"/>
      <c r="D1193" s="9"/>
      <c r="E1193" s="5"/>
      <c r="F1193" s="7"/>
      <c r="G1193" s="5" t="s">
        <v>226</v>
      </c>
      <c r="H1193" s="8"/>
      <c r="I1193" s="5"/>
      <c r="J1193" s="5">
        <v>40</v>
      </c>
      <c r="K1193" s="10"/>
      <c r="L1193" s="5" t="s">
        <v>262</v>
      </c>
      <c r="M1193" s="5"/>
      <c r="N1193" s="5"/>
    </row>
    <row r="1194" spans="1:14">
      <c r="A1194" s="9"/>
      <c r="B1194" s="5" t="s">
        <v>1425</v>
      </c>
      <c r="C1194" s="5"/>
      <c r="D1194" s="9"/>
      <c r="E1194" s="5"/>
      <c r="F1194" s="7"/>
      <c r="G1194" s="5" t="s">
        <v>220</v>
      </c>
      <c r="H1194" s="8"/>
      <c r="I1194" s="5"/>
      <c r="J1194" s="5" t="s">
        <v>221</v>
      </c>
      <c r="K1194" s="10"/>
      <c r="L1194" s="5" t="s">
        <v>191</v>
      </c>
      <c r="M1194" s="5"/>
      <c r="N1194" s="5"/>
    </row>
    <row r="1195" spans="1:14">
      <c r="A1195" s="9"/>
      <c r="B1195" s="5" t="s">
        <v>1426</v>
      </c>
      <c r="C1195" s="5"/>
      <c r="D1195" s="9"/>
      <c r="E1195" s="5"/>
      <c r="F1195" s="7"/>
      <c r="G1195" s="5" t="s">
        <v>234</v>
      </c>
      <c r="H1195" s="8"/>
      <c r="I1195" s="5"/>
      <c r="J1195" s="5" t="s">
        <v>221</v>
      </c>
      <c r="K1195" s="10"/>
      <c r="L1195" s="5" t="s">
        <v>191</v>
      </c>
      <c r="M1195" s="5"/>
      <c r="N1195" s="5"/>
    </row>
    <row r="1196" spans="1:14">
      <c r="A1196" s="9"/>
      <c r="B1196" s="5" t="s">
        <v>1427</v>
      </c>
      <c r="C1196" s="5"/>
      <c r="D1196" s="9"/>
      <c r="E1196" s="5"/>
      <c r="F1196" s="7"/>
      <c r="G1196" s="5" t="s">
        <v>220</v>
      </c>
      <c r="H1196" s="8"/>
      <c r="I1196" s="5"/>
      <c r="J1196" s="5" t="s">
        <v>221</v>
      </c>
      <c r="K1196" s="10"/>
      <c r="L1196" s="5" t="s">
        <v>191</v>
      </c>
      <c r="M1196" s="5"/>
      <c r="N1196" s="5"/>
    </row>
    <row r="1197" spans="1:14">
      <c r="A1197" s="9"/>
      <c r="B1197" s="5" t="s">
        <v>1428</v>
      </c>
      <c r="C1197" s="5"/>
      <c r="D1197" s="9"/>
      <c r="E1197" s="5"/>
      <c r="F1197" s="7"/>
      <c r="G1197" s="5" t="s">
        <v>224</v>
      </c>
      <c r="H1197" s="8"/>
      <c r="I1197" s="5"/>
      <c r="J1197" s="5" t="s">
        <v>221</v>
      </c>
      <c r="K1197" s="10"/>
      <c r="L1197" s="5" t="s">
        <v>191</v>
      </c>
      <c r="M1197" s="5"/>
      <c r="N1197" s="5"/>
    </row>
    <row r="1198" spans="1:14">
      <c r="A1198" s="9"/>
      <c r="B1198" s="5" t="s">
        <v>1429</v>
      </c>
      <c r="C1198" s="5"/>
      <c r="D1198" s="9"/>
      <c r="E1198" s="5"/>
      <c r="F1198" s="7"/>
      <c r="G1198" s="5" t="s">
        <v>220</v>
      </c>
      <c r="H1198" s="8"/>
      <c r="I1198" s="5"/>
      <c r="J1198" s="5" t="s">
        <v>221</v>
      </c>
      <c r="K1198" s="10"/>
      <c r="L1198" s="5" t="s">
        <v>191</v>
      </c>
      <c r="M1198" s="5"/>
      <c r="N1198" s="5"/>
    </row>
    <row r="1199" spans="1:14">
      <c r="A1199" s="9"/>
      <c r="B1199" s="5" t="s">
        <v>1430</v>
      </c>
      <c r="C1199" s="5"/>
      <c r="D1199" s="9"/>
      <c r="E1199" s="5"/>
      <c r="F1199" s="7"/>
      <c r="G1199" s="5" t="s">
        <v>258</v>
      </c>
      <c r="H1199" s="8"/>
      <c r="I1199" s="5"/>
      <c r="J1199" s="5" t="s">
        <v>221</v>
      </c>
      <c r="K1199" s="10"/>
      <c r="L1199" s="5" t="s">
        <v>196</v>
      </c>
      <c r="M1199" s="5"/>
      <c r="N1199" s="5"/>
    </row>
    <row r="1200" spans="1:14">
      <c r="A1200" s="9"/>
      <c r="B1200" s="5" t="s">
        <v>1431</v>
      </c>
      <c r="C1200" s="5"/>
      <c r="D1200" s="9"/>
      <c r="E1200" s="5"/>
      <c r="F1200" s="7"/>
      <c r="G1200" s="5" t="s">
        <v>224</v>
      </c>
      <c r="H1200" s="8"/>
      <c r="I1200" s="5"/>
      <c r="J1200" s="5" t="s">
        <v>221</v>
      </c>
      <c r="K1200" s="10"/>
      <c r="L1200" s="5" t="s">
        <v>191</v>
      </c>
      <c r="M1200" s="5"/>
      <c r="N1200" s="5"/>
    </row>
    <row r="1201" spans="1:14">
      <c r="A1201" s="9"/>
      <c r="B1201" s="5" t="s">
        <v>1432</v>
      </c>
      <c r="C1201" s="5"/>
      <c r="D1201" s="9"/>
      <c r="E1201" s="5"/>
      <c r="F1201" s="7"/>
      <c r="G1201" s="5" t="s">
        <v>224</v>
      </c>
      <c r="H1201" s="8"/>
      <c r="I1201" s="5"/>
      <c r="J1201" s="5" t="s">
        <v>221</v>
      </c>
      <c r="K1201" s="10"/>
      <c r="L1201" s="5" t="s">
        <v>196</v>
      </c>
      <c r="M1201" s="5"/>
      <c r="N1201" s="5"/>
    </row>
    <row r="1202" spans="1:14">
      <c r="A1202" s="9"/>
      <c r="B1202" s="5" t="s">
        <v>1433</v>
      </c>
      <c r="C1202" s="5"/>
      <c r="D1202" s="9"/>
      <c r="E1202" s="5"/>
      <c r="F1202" s="7"/>
      <c r="G1202" s="5" t="s">
        <v>220</v>
      </c>
      <c r="H1202" s="8"/>
      <c r="I1202" s="5"/>
      <c r="J1202" s="5" t="s">
        <v>221</v>
      </c>
      <c r="K1202" s="10"/>
      <c r="L1202" s="5" t="s">
        <v>191</v>
      </c>
      <c r="M1202" s="5"/>
      <c r="N1202" s="5"/>
    </row>
    <row r="1203" spans="1:14">
      <c r="A1203" s="9"/>
      <c r="B1203" s="5" t="s">
        <v>1434</v>
      </c>
      <c r="C1203" s="5"/>
      <c r="D1203" s="9"/>
      <c r="E1203" s="5"/>
      <c r="F1203" s="7"/>
      <c r="G1203" s="5" t="s">
        <v>220</v>
      </c>
      <c r="H1203" s="8"/>
      <c r="I1203" s="5"/>
      <c r="J1203" s="5" t="s">
        <v>221</v>
      </c>
      <c r="K1203" s="10"/>
      <c r="L1203" s="5" t="s">
        <v>191</v>
      </c>
      <c r="M1203" s="5"/>
      <c r="N1203" s="5"/>
    </row>
    <row r="1204" spans="1:14">
      <c r="A1204" s="9"/>
      <c r="B1204" s="5" t="s">
        <v>1435</v>
      </c>
      <c r="C1204" s="5"/>
      <c r="D1204" s="9"/>
      <c r="E1204" s="5"/>
      <c r="F1204" s="7"/>
      <c r="G1204" s="5" t="s">
        <v>265</v>
      </c>
      <c r="H1204" s="8"/>
      <c r="I1204" s="5"/>
      <c r="J1204" s="5">
        <v>20</v>
      </c>
      <c r="K1204" s="10"/>
      <c r="L1204" s="5" t="s">
        <v>196</v>
      </c>
      <c r="M1204" s="5"/>
      <c r="N1204" s="5"/>
    </row>
    <row r="1205" spans="1:14">
      <c r="A1205" s="9"/>
      <c r="B1205" s="5" t="s">
        <v>1436</v>
      </c>
      <c r="C1205" s="5"/>
      <c r="D1205" s="9"/>
      <c r="E1205" s="5"/>
      <c r="F1205" s="7"/>
      <c r="G1205" s="5" t="s">
        <v>220</v>
      </c>
      <c r="H1205" s="8"/>
      <c r="I1205" s="5"/>
      <c r="J1205" s="5" t="s">
        <v>221</v>
      </c>
      <c r="K1205" s="10"/>
      <c r="L1205" s="5" t="s">
        <v>191</v>
      </c>
      <c r="M1205" s="5"/>
      <c r="N1205" s="5"/>
    </row>
    <row r="1206" spans="1:14">
      <c r="A1206" s="9"/>
      <c r="B1206" s="5" t="s">
        <v>1437</v>
      </c>
      <c r="C1206" s="5"/>
      <c r="D1206" s="9"/>
      <c r="E1206" s="5"/>
      <c r="F1206" s="7"/>
      <c r="G1206" s="5" t="s">
        <v>232</v>
      </c>
      <c r="H1206" s="8"/>
      <c r="I1206" s="5"/>
      <c r="J1206" s="5">
        <v>40</v>
      </c>
      <c r="K1206" s="10"/>
      <c r="L1206" s="5" t="s">
        <v>191</v>
      </c>
      <c r="M1206" s="5"/>
      <c r="N1206" s="5"/>
    </row>
    <row r="1207" spans="1:14">
      <c r="A1207" s="9"/>
      <c r="B1207" s="5" t="s">
        <v>1438</v>
      </c>
      <c r="C1207" s="5"/>
      <c r="D1207" s="9"/>
      <c r="E1207" s="5"/>
      <c r="F1207" s="7"/>
      <c r="G1207" s="5" t="s">
        <v>265</v>
      </c>
      <c r="H1207" s="8"/>
      <c r="I1207" s="5"/>
      <c r="J1207" s="5" t="s">
        <v>221</v>
      </c>
      <c r="K1207" s="10"/>
      <c r="L1207" s="5" t="s">
        <v>196</v>
      </c>
      <c r="M1207" s="5"/>
      <c r="N1207" s="5"/>
    </row>
    <row r="1208" spans="1:14">
      <c r="A1208" s="9"/>
      <c r="B1208" s="5" t="s">
        <v>1439</v>
      </c>
      <c r="C1208" s="5"/>
      <c r="D1208" s="9"/>
      <c r="E1208" s="5"/>
      <c r="F1208" s="7"/>
      <c r="G1208" s="5" t="s">
        <v>220</v>
      </c>
      <c r="H1208" s="8"/>
      <c r="I1208" s="5"/>
      <c r="J1208" s="5" t="s">
        <v>221</v>
      </c>
      <c r="K1208" s="10"/>
      <c r="L1208" s="5" t="s">
        <v>191</v>
      </c>
      <c r="M1208" s="5"/>
      <c r="N1208" s="5"/>
    </row>
    <row r="1209" spans="1:14">
      <c r="A1209" s="9"/>
      <c r="B1209" s="5" t="s">
        <v>1440</v>
      </c>
      <c r="C1209" s="5"/>
      <c r="D1209" s="9"/>
      <c r="E1209" s="5"/>
      <c r="F1209" s="7"/>
      <c r="G1209" s="5" t="s">
        <v>311</v>
      </c>
      <c r="H1209" s="8"/>
      <c r="I1209" s="5"/>
      <c r="J1209" s="5">
        <v>20</v>
      </c>
      <c r="K1209" s="10"/>
      <c r="L1209" s="5" t="s">
        <v>199</v>
      </c>
      <c r="M1209" s="5"/>
      <c r="N1209" s="5"/>
    </row>
    <row r="1210" spans="1:14">
      <c r="A1210" s="9"/>
      <c r="B1210" s="5" t="s">
        <v>1441</v>
      </c>
      <c r="C1210" s="5"/>
      <c r="D1210" s="9"/>
      <c r="E1210" s="5"/>
      <c r="F1210" s="7"/>
      <c r="G1210" s="5" t="s">
        <v>224</v>
      </c>
      <c r="H1210" s="8"/>
      <c r="I1210" s="5"/>
      <c r="J1210" s="5" t="s">
        <v>221</v>
      </c>
      <c r="K1210" s="10"/>
      <c r="L1210" s="5" t="s">
        <v>191</v>
      </c>
      <c r="M1210" s="5"/>
      <c r="N1210" s="5"/>
    </row>
    <row r="1211" spans="1:14">
      <c r="A1211" s="9"/>
      <c r="B1211" s="5" t="s">
        <v>1442</v>
      </c>
      <c r="C1211" s="5"/>
      <c r="D1211" s="9"/>
      <c r="E1211" s="5"/>
      <c r="F1211" s="7"/>
      <c r="G1211" s="5" t="s">
        <v>220</v>
      </c>
      <c r="H1211" s="8"/>
      <c r="I1211" s="5"/>
      <c r="J1211" s="5" t="s">
        <v>221</v>
      </c>
      <c r="K1211" s="10"/>
      <c r="L1211" s="5" t="s">
        <v>191</v>
      </c>
      <c r="M1211" s="5"/>
      <c r="N1211" s="5"/>
    </row>
    <row r="1212" spans="1:14">
      <c r="A1212" s="9"/>
      <c r="B1212" s="5" t="s">
        <v>1443</v>
      </c>
      <c r="C1212" s="5"/>
      <c r="D1212" s="9"/>
      <c r="E1212" s="5"/>
      <c r="F1212" s="7"/>
      <c r="G1212" s="5" t="s">
        <v>220</v>
      </c>
      <c r="H1212" s="8"/>
      <c r="I1212" s="5"/>
      <c r="J1212" s="5" t="s">
        <v>221</v>
      </c>
      <c r="K1212" s="10"/>
      <c r="L1212" s="5" t="s">
        <v>191</v>
      </c>
      <c r="M1212" s="5"/>
      <c r="N1212" s="5"/>
    </row>
    <row r="1213" spans="1:14">
      <c r="A1213" s="9"/>
      <c r="B1213" s="5" t="s">
        <v>1444</v>
      </c>
      <c r="C1213" s="5"/>
      <c r="D1213" s="9"/>
      <c r="E1213" s="5"/>
      <c r="F1213" s="7"/>
      <c r="G1213" s="5" t="s">
        <v>226</v>
      </c>
      <c r="H1213" s="8"/>
      <c r="I1213" s="5"/>
      <c r="J1213" s="5">
        <v>20</v>
      </c>
      <c r="K1213" s="10"/>
      <c r="L1213" s="5" t="s">
        <v>196</v>
      </c>
      <c r="M1213" s="5"/>
      <c r="N1213" s="5"/>
    </row>
    <row r="1214" spans="1:14">
      <c r="A1214" s="9"/>
      <c r="B1214" s="5" t="s">
        <v>1445</v>
      </c>
      <c r="C1214" s="5"/>
      <c r="D1214" s="9"/>
      <c r="E1214" s="5"/>
      <c r="F1214" s="7"/>
      <c r="G1214" s="5" t="s">
        <v>224</v>
      </c>
      <c r="H1214" s="8"/>
      <c r="I1214" s="5"/>
      <c r="J1214" s="5">
        <v>40</v>
      </c>
      <c r="K1214" s="10"/>
      <c r="L1214" s="5" t="s">
        <v>199</v>
      </c>
      <c r="M1214" s="5"/>
      <c r="N1214" s="5"/>
    </row>
    <row r="1215" spans="1:14">
      <c r="A1215" s="9"/>
      <c r="B1215" s="5" t="s">
        <v>1446</v>
      </c>
      <c r="C1215" s="5"/>
      <c r="D1215" s="9"/>
      <c r="E1215" s="5"/>
      <c r="F1215" s="7"/>
      <c r="G1215" s="5" t="s">
        <v>224</v>
      </c>
      <c r="H1215" s="8"/>
      <c r="I1215" s="5"/>
      <c r="J1215" s="5" t="s">
        <v>221</v>
      </c>
      <c r="K1215" s="10"/>
      <c r="L1215" s="5" t="s">
        <v>191</v>
      </c>
      <c r="M1215" s="5"/>
      <c r="N1215" s="5"/>
    </row>
    <row r="1216" spans="1:14">
      <c r="A1216" s="9"/>
      <c r="B1216" s="5" t="s">
        <v>1447</v>
      </c>
      <c r="C1216" s="5"/>
      <c r="D1216" s="9"/>
      <c r="E1216" s="5"/>
      <c r="F1216" s="7"/>
      <c r="G1216" s="5" t="s">
        <v>220</v>
      </c>
      <c r="H1216" s="8"/>
      <c r="I1216" s="5"/>
      <c r="J1216" s="5" t="s">
        <v>221</v>
      </c>
      <c r="K1216" s="10"/>
      <c r="L1216" s="5" t="s">
        <v>191</v>
      </c>
      <c r="M1216" s="5"/>
      <c r="N1216" s="5"/>
    </row>
    <row r="1217" spans="1:14">
      <c r="A1217" s="9"/>
      <c r="B1217" s="5" t="s">
        <v>1448</v>
      </c>
      <c r="C1217" s="5"/>
      <c r="D1217" s="9"/>
      <c r="E1217" s="5"/>
      <c r="F1217" s="7"/>
      <c r="G1217" s="5" t="s">
        <v>224</v>
      </c>
      <c r="H1217" s="8"/>
      <c r="I1217" s="5"/>
      <c r="J1217" s="5" t="s">
        <v>221</v>
      </c>
      <c r="K1217" s="10"/>
      <c r="L1217" s="5" t="s">
        <v>191</v>
      </c>
      <c r="M1217" s="5"/>
      <c r="N1217" s="5"/>
    </row>
    <row r="1218" spans="1:14">
      <c r="A1218" s="9"/>
      <c r="B1218" s="5" t="s">
        <v>1449</v>
      </c>
      <c r="C1218" s="5"/>
      <c r="D1218" s="9"/>
      <c r="E1218" s="5"/>
      <c r="F1218" s="7"/>
      <c r="G1218" s="5" t="s">
        <v>220</v>
      </c>
      <c r="H1218" s="8"/>
      <c r="I1218" s="5"/>
      <c r="J1218" s="5" t="s">
        <v>221</v>
      </c>
      <c r="K1218" s="10"/>
      <c r="L1218" s="5" t="s">
        <v>191</v>
      </c>
      <c r="M1218" s="5"/>
      <c r="N1218" s="5"/>
    </row>
    <row r="1219" spans="1:14">
      <c r="A1219" s="9"/>
      <c r="B1219" s="5" t="s">
        <v>1450</v>
      </c>
      <c r="C1219" s="5"/>
      <c r="D1219" s="9"/>
      <c r="E1219" s="5"/>
      <c r="F1219" s="7"/>
      <c r="G1219" s="5" t="s">
        <v>220</v>
      </c>
      <c r="H1219" s="8"/>
      <c r="I1219" s="5"/>
      <c r="J1219" s="5" t="s">
        <v>221</v>
      </c>
      <c r="K1219" s="10"/>
      <c r="L1219" s="5" t="s">
        <v>191</v>
      </c>
      <c r="M1219" s="5"/>
      <c r="N1219" s="5"/>
    </row>
    <row r="1220" spans="1:14">
      <c r="A1220" s="9"/>
      <c r="B1220" s="5" t="s">
        <v>1451</v>
      </c>
      <c r="C1220" s="5"/>
      <c r="D1220" s="9"/>
      <c r="E1220" s="5"/>
      <c r="F1220" s="7"/>
      <c r="G1220" s="5" t="s">
        <v>224</v>
      </c>
      <c r="H1220" s="8"/>
      <c r="I1220" s="5"/>
      <c r="J1220" s="5" t="s">
        <v>221</v>
      </c>
      <c r="K1220" s="10"/>
      <c r="L1220" s="5" t="s">
        <v>196</v>
      </c>
      <c r="M1220" s="5"/>
      <c r="N1220" s="5"/>
    </row>
    <row r="1221" spans="1:14">
      <c r="A1221" s="9"/>
      <c r="B1221" s="5" t="s">
        <v>1452</v>
      </c>
      <c r="C1221" s="5"/>
      <c r="D1221" s="9"/>
      <c r="E1221" s="5"/>
      <c r="F1221" s="7"/>
      <c r="G1221" s="5" t="s">
        <v>224</v>
      </c>
      <c r="H1221" s="8"/>
      <c r="I1221" s="5"/>
      <c r="J1221" s="5" t="s">
        <v>221</v>
      </c>
      <c r="K1221" s="10"/>
      <c r="L1221" s="5" t="s">
        <v>191</v>
      </c>
      <c r="M1221" s="5"/>
      <c r="N1221" s="5"/>
    </row>
    <row r="1222" spans="1:14">
      <c r="A1222" s="9"/>
      <c r="B1222" s="5" t="s">
        <v>1453</v>
      </c>
      <c r="C1222" s="5"/>
      <c r="D1222" s="9"/>
      <c r="E1222" s="5"/>
      <c r="F1222" s="7"/>
      <c r="G1222" s="5" t="s">
        <v>224</v>
      </c>
      <c r="H1222" s="8"/>
      <c r="I1222" s="5"/>
      <c r="J1222" s="5" t="s">
        <v>221</v>
      </c>
      <c r="K1222" s="10"/>
      <c r="L1222" s="5" t="s">
        <v>191</v>
      </c>
      <c r="M1222" s="5"/>
      <c r="N1222" s="5"/>
    </row>
    <row r="1223" spans="1:14">
      <c r="A1223" s="9"/>
      <c r="B1223" s="5" t="s">
        <v>1454</v>
      </c>
      <c r="C1223" s="5"/>
      <c r="D1223" s="9"/>
      <c r="E1223" s="5"/>
      <c r="F1223" s="7"/>
      <c r="G1223" s="5" t="s">
        <v>265</v>
      </c>
      <c r="H1223" s="8"/>
      <c r="I1223" s="5"/>
      <c r="J1223" s="5">
        <v>20</v>
      </c>
      <c r="K1223" s="10"/>
      <c r="L1223" s="5" t="s">
        <v>196</v>
      </c>
      <c r="M1223" s="5"/>
      <c r="N1223" s="5"/>
    </row>
    <row r="1224" spans="1:14">
      <c r="A1224" s="9"/>
      <c r="B1224" s="5" t="s">
        <v>1455</v>
      </c>
      <c r="C1224" s="5"/>
      <c r="D1224" s="9"/>
      <c r="E1224" s="5"/>
      <c r="F1224" s="7"/>
      <c r="G1224" s="5" t="s">
        <v>220</v>
      </c>
      <c r="H1224" s="8"/>
      <c r="I1224" s="5"/>
      <c r="J1224" s="5" t="s">
        <v>221</v>
      </c>
      <c r="K1224" s="10"/>
      <c r="L1224" s="5" t="s">
        <v>191</v>
      </c>
      <c r="M1224" s="5"/>
      <c r="N1224" s="5"/>
    </row>
    <row r="1225" spans="1:14">
      <c r="A1225" s="9"/>
      <c r="B1225" s="5" t="s">
        <v>1456</v>
      </c>
      <c r="C1225" s="5"/>
      <c r="D1225" s="9"/>
      <c r="E1225" s="5"/>
      <c r="F1225" s="7"/>
      <c r="G1225" s="5" t="s">
        <v>220</v>
      </c>
      <c r="H1225" s="8"/>
      <c r="I1225" s="5"/>
      <c r="J1225" s="5" t="s">
        <v>221</v>
      </c>
      <c r="K1225" s="10"/>
      <c r="L1225" s="5" t="s">
        <v>191</v>
      </c>
      <c r="M1225" s="5"/>
      <c r="N1225" s="5"/>
    </row>
    <row r="1226" spans="1:14">
      <c r="A1226" s="9"/>
      <c r="B1226" s="5" t="s">
        <v>1457</v>
      </c>
      <c r="C1226" s="5"/>
      <c r="D1226" s="9"/>
      <c r="E1226" s="5"/>
      <c r="F1226" s="7"/>
      <c r="G1226" s="5" t="s">
        <v>232</v>
      </c>
      <c r="H1226" s="8"/>
      <c r="I1226" s="5"/>
      <c r="J1226" s="5" t="s">
        <v>221</v>
      </c>
      <c r="K1226" s="10"/>
      <c r="L1226" s="5" t="s">
        <v>191</v>
      </c>
      <c r="M1226" s="5"/>
      <c r="N1226" s="5"/>
    </row>
    <row r="1227" spans="1:14">
      <c r="A1227" s="9"/>
      <c r="B1227" s="5" t="s">
        <v>1458</v>
      </c>
      <c r="C1227" s="5"/>
      <c r="D1227" s="9"/>
      <c r="E1227" s="5"/>
      <c r="F1227" s="7"/>
      <c r="G1227" s="5" t="s">
        <v>224</v>
      </c>
      <c r="H1227" s="8"/>
      <c r="I1227" s="5"/>
      <c r="J1227" s="5" t="s">
        <v>221</v>
      </c>
      <c r="K1227" s="10"/>
      <c r="L1227" s="5" t="s">
        <v>196</v>
      </c>
      <c r="M1227" s="5"/>
      <c r="N1227" s="5"/>
    </row>
    <row r="1228" spans="1:14">
      <c r="A1228" s="9"/>
      <c r="B1228" s="5" t="s">
        <v>1459</v>
      </c>
      <c r="C1228" s="5"/>
      <c r="D1228" s="9"/>
      <c r="E1228" s="5"/>
      <c r="F1228" s="7"/>
      <c r="G1228" s="5" t="s">
        <v>220</v>
      </c>
      <c r="H1228" s="8"/>
      <c r="I1228" s="5"/>
      <c r="J1228" s="5" t="s">
        <v>221</v>
      </c>
      <c r="K1228" s="10"/>
      <c r="L1228" s="5" t="s">
        <v>191</v>
      </c>
      <c r="M1228" s="5"/>
      <c r="N1228" s="5"/>
    </row>
    <row r="1229" spans="1:14">
      <c r="A1229" s="9"/>
      <c r="B1229" s="5" t="s">
        <v>1460</v>
      </c>
      <c r="C1229" s="5"/>
      <c r="D1229" s="9"/>
      <c r="E1229" s="5"/>
      <c r="F1229" s="7"/>
      <c r="G1229" s="5" t="s">
        <v>232</v>
      </c>
      <c r="H1229" s="8"/>
      <c r="I1229" s="5"/>
      <c r="J1229" s="5" t="s">
        <v>221</v>
      </c>
      <c r="K1229" s="10"/>
      <c r="L1229" s="5" t="s">
        <v>191</v>
      </c>
      <c r="M1229" s="5"/>
      <c r="N1229" s="5"/>
    </row>
    <row r="1230" spans="1:14">
      <c r="A1230" s="9"/>
      <c r="B1230" s="5" t="s">
        <v>1461</v>
      </c>
      <c r="C1230" s="5"/>
      <c r="D1230" s="9"/>
      <c r="E1230" s="5"/>
      <c r="F1230" s="7"/>
      <c r="G1230" s="5" t="s">
        <v>232</v>
      </c>
      <c r="H1230" s="8"/>
      <c r="I1230" s="5"/>
      <c r="J1230" s="5" t="s">
        <v>221</v>
      </c>
      <c r="K1230" s="10"/>
      <c r="L1230" s="5" t="s">
        <v>191</v>
      </c>
      <c r="M1230" s="5"/>
      <c r="N1230" s="5"/>
    </row>
    <row r="1231" spans="1:14">
      <c r="A1231" s="9"/>
      <c r="B1231" s="5" t="s">
        <v>1462</v>
      </c>
      <c r="C1231" s="5"/>
      <c r="D1231" s="9"/>
      <c r="E1231" s="5"/>
      <c r="F1231" s="7"/>
      <c r="G1231" s="5" t="s">
        <v>224</v>
      </c>
      <c r="H1231" s="8"/>
      <c r="I1231" s="5"/>
      <c r="J1231" s="5" t="s">
        <v>221</v>
      </c>
      <c r="K1231" s="10"/>
      <c r="L1231" s="5" t="s">
        <v>191</v>
      </c>
      <c r="M1231" s="5"/>
      <c r="N1231" s="5"/>
    </row>
    <row r="1232" spans="1:14">
      <c r="A1232" s="9"/>
      <c r="B1232" s="5" t="s">
        <v>1463</v>
      </c>
      <c r="C1232" s="5"/>
      <c r="D1232" s="9"/>
      <c r="E1232" s="5"/>
      <c r="F1232" s="7"/>
      <c r="G1232" s="5" t="s">
        <v>220</v>
      </c>
      <c r="H1232" s="8"/>
      <c r="I1232" s="5"/>
      <c r="J1232" s="5" t="s">
        <v>221</v>
      </c>
      <c r="K1232" s="10"/>
      <c r="L1232" s="5" t="s">
        <v>191</v>
      </c>
      <c r="M1232" s="5"/>
      <c r="N1232" s="5"/>
    </row>
    <row r="1233" spans="1:14">
      <c r="A1233" s="9"/>
      <c r="B1233" s="5" t="s">
        <v>1464</v>
      </c>
      <c r="C1233" s="5"/>
      <c r="D1233" s="9"/>
      <c r="E1233" s="5"/>
      <c r="F1233" s="7"/>
      <c r="G1233" s="5" t="s">
        <v>276</v>
      </c>
      <c r="H1233" s="8"/>
      <c r="I1233" s="5"/>
      <c r="J1233" s="5" t="s">
        <v>221</v>
      </c>
      <c r="K1233" s="10"/>
      <c r="L1233" s="5" t="s">
        <v>199</v>
      </c>
      <c r="M1233" s="5"/>
      <c r="N1233" s="5"/>
    </row>
    <row r="1234" spans="1:14">
      <c r="A1234" s="9"/>
      <c r="B1234" s="5" t="s">
        <v>1465</v>
      </c>
      <c r="C1234" s="5"/>
      <c r="D1234" s="9"/>
      <c r="E1234" s="5"/>
      <c r="F1234" s="7"/>
      <c r="G1234" s="5" t="s">
        <v>220</v>
      </c>
      <c r="H1234" s="8"/>
      <c r="I1234" s="5"/>
      <c r="J1234" s="5" t="s">
        <v>221</v>
      </c>
      <c r="K1234" s="10"/>
      <c r="L1234" s="5" t="s">
        <v>191</v>
      </c>
      <c r="M1234" s="5"/>
      <c r="N1234" s="5"/>
    </row>
    <row r="1235" spans="1:14">
      <c r="A1235" s="9"/>
      <c r="B1235" s="5" t="s">
        <v>1466</v>
      </c>
      <c r="C1235" s="5"/>
      <c r="D1235" s="9"/>
      <c r="E1235" s="5"/>
      <c r="F1235" s="7"/>
      <c r="G1235" s="5" t="s">
        <v>226</v>
      </c>
      <c r="H1235" s="8"/>
      <c r="I1235" s="5"/>
      <c r="J1235" s="5">
        <v>40</v>
      </c>
      <c r="K1235" s="10"/>
      <c r="L1235" s="5" t="s">
        <v>262</v>
      </c>
      <c r="M1235" s="5"/>
      <c r="N1235" s="5"/>
    </row>
    <row r="1236" spans="1:14">
      <c r="A1236" s="9"/>
      <c r="B1236" s="5" t="s">
        <v>1467</v>
      </c>
      <c r="C1236" s="5"/>
      <c r="D1236" s="9"/>
      <c r="E1236" s="5"/>
      <c r="F1236" s="7"/>
      <c r="G1236" s="5" t="s">
        <v>258</v>
      </c>
      <c r="H1236" s="8"/>
      <c r="I1236" s="5"/>
      <c r="J1236" s="5" t="s">
        <v>221</v>
      </c>
      <c r="K1236" s="10"/>
      <c r="L1236" s="5" t="s">
        <v>196</v>
      </c>
      <c r="M1236" s="5"/>
      <c r="N1236" s="5"/>
    </row>
    <row r="1237" spans="1:14">
      <c r="A1237" s="9"/>
      <c r="B1237" s="5" t="s">
        <v>1468</v>
      </c>
      <c r="C1237" s="5"/>
      <c r="D1237" s="9"/>
      <c r="E1237" s="5"/>
      <c r="F1237" s="7"/>
      <c r="G1237" s="5" t="s">
        <v>226</v>
      </c>
      <c r="H1237" s="8"/>
      <c r="I1237" s="5"/>
      <c r="J1237" s="5">
        <v>40</v>
      </c>
      <c r="K1237" s="10"/>
      <c r="L1237" s="5" t="s">
        <v>196</v>
      </c>
      <c r="M1237" s="5"/>
      <c r="N1237" s="5"/>
    </row>
    <row r="1238" spans="1:14">
      <c r="A1238" s="9"/>
      <c r="B1238" s="5" t="s">
        <v>1469</v>
      </c>
      <c r="C1238" s="5"/>
      <c r="D1238" s="9"/>
      <c r="E1238" s="5"/>
      <c r="F1238" s="7"/>
      <c r="G1238" s="5" t="s">
        <v>224</v>
      </c>
      <c r="H1238" s="8"/>
      <c r="I1238" s="5"/>
      <c r="J1238" s="5" t="s">
        <v>221</v>
      </c>
      <c r="K1238" s="10"/>
      <c r="L1238" s="5" t="s">
        <v>191</v>
      </c>
      <c r="M1238" s="5"/>
      <c r="N1238" s="5"/>
    </row>
    <row r="1239" spans="1:14">
      <c r="A1239" s="9"/>
      <c r="B1239" s="5" t="s">
        <v>1470</v>
      </c>
      <c r="C1239" s="5"/>
      <c r="D1239" s="9"/>
      <c r="E1239" s="5"/>
      <c r="F1239" s="7"/>
      <c r="G1239" s="5" t="s">
        <v>220</v>
      </c>
      <c r="H1239" s="8"/>
      <c r="I1239" s="5"/>
      <c r="J1239" s="5" t="s">
        <v>221</v>
      </c>
      <c r="K1239" s="10"/>
      <c r="L1239" s="5" t="s">
        <v>191</v>
      </c>
      <c r="M1239" s="5"/>
      <c r="N1239" s="5"/>
    </row>
    <row r="1240" spans="1:14">
      <c r="A1240" s="9"/>
      <c r="B1240" s="5" t="s">
        <v>1471</v>
      </c>
      <c r="C1240" s="5"/>
      <c r="D1240" s="9"/>
      <c r="E1240" s="5"/>
      <c r="F1240" s="7"/>
      <c r="G1240" s="5" t="s">
        <v>226</v>
      </c>
      <c r="H1240" s="8"/>
      <c r="I1240" s="5"/>
      <c r="J1240" s="5">
        <v>20</v>
      </c>
      <c r="K1240" s="10"/>
      <c r="L1240" s="5" t="s">
        <v>228</v>
      </c>
      <c r="M1240" s="5"/>
      <c r="N1240" s="5"/>
    </row>
    <row r="1241" spans="1:14">
      <c r="A1241" s="9"/>
      <c r="B1241" s="5" t="s">
        <v>1472</v>
      </c>
      <c r="C1241" s="5"/>
      <c r="D1241" s="9"/>
      <c r="E1241" s="5"/>
      <c r="F1241" s="7"/>
      <c r="G1241" s="5" t="s">
        <v>220</v>
      </c>
      <c r="H1241" s="8"/>
      <c r="I1241" s="5"/>
      <c r="J1241" s="5" t="s">
        <v>221</v>
      </c>
      <c r="K1241" s="10"/>
      <c r="L1241" s="5" t="s">
        <v>191</v>
      </c>
      <c r="M1241" s="5"/>
      <c r="N1241" s="5"/>
    </row>
    <row r="1242" spans="1:14">
      <c r="A1242" s="9"/>
      <c r="B1242" s="5" t="s">
        <v>1473</v>
      </c>
      <c r="C1242" s="5"/>
      <c r="D1242" s="9"/>
      <c r="E1242" s="5"/>
      <c r="F1242" s="7"/>
      <c r="G1242" s="5" t="s">
        <v>220</v>
      </c>
      <c r="H1242" s="8"/>
      <c r="I1242" s="5"/>
      <c r="J1242" s="5" t="s">
        <v>221</v>
      </c>
      <c r="K1242" s="5"/>
      <c r="L1242" s="5" t="s">
        <v>191</v>
      </c>
      <c r="M1242" s="5"/>
      <c r="N1242" s="5"/>
    </row>
    <row r="1243" spans="1:14">
      <c r="A1243" s="9"/>
      <c r="B1243" s="5" t="s">
        <v>1474</v>
      </c>
      <c r="C1243" s="5"/>
      <c r="D1243" s="9"/>
      <c r="E1243" s="5"/>
      <c r="F1243" s="7"/>
      <c r="G1243" s="5" t="s">
        <v>234</v>
      </c>
      <c r="H1243" s="8"/>
      <c r="I1243" s="5"/>
      <c r="J1243" s="5" t="s">
        <v>221</v>
      </c>
      <c r="K1243" s="10"/>
      <c r="L1243" s="5" t="s">
        <v>191</v>
      </c>
      <c r="M1243" s="5"/>
      <c r="N1243" s="5"/>
    </row>
    <row r="1244" spans="1:14">
      <c r="A1244" s="9"/>
      <c r="B1244" s="5" t="s">
        <v>1475</v>
      </c>
      <c r="C1244" s="5"/>
      <c r="D1244" s="9"/>
      <c r="E1244" s="5"/>
      <c r="F1244" s="7"/>
      <c r="G1244" s="5" t="s">
        <v>232</v>
      </c>
      <c r="H1244" s="8"/>
      <c r="I1244" s="5"/>
      <c r="J1244" s="5" t="s">
        <v>221</v>
      </c>
      <c r="K1244" s="10"/>
      <c r="L1244" s="5" t="s">
        <v>191</v>
      </c>
      <c r="M1244" s="5"/>
      <c r="N1244" s="5"/>
    </row>
    <row r="1245" spans="1:14">
      <c r="A1245" s="9"/>
      <c r="B1245" s="5" t="s">
        <v>1476</v>
      </c>
      <c r="C1245" s="5"/>
      <c r="D1245" s="9"/>
      <c r="E1245" s="5"/>
      <c r="F1245" s="7"/>
      <c r="G1245" s="5" t="s">
        <v>224</v>
      </c>
      <c r="H1245" s="8"/>
      <c r="I1245" s="5"/>
      <c r="J1245" s="5" t="s">
        <v>221</v>
      </c>
      <c r="K1245" s="10"/>
      <c r="L1245" s="5" t="s">
        <v>196</v>
      </c>
      <c r="M1245" s="5"/>
      <c r="N1245" s="5"/>
    </row>
    <row r="1246" spans="1:14">
      <c r="A1246" s="9"/>
      <c r="B1246" s="5" t="s">
        <v>1477</v>
      </c>
      <c r="C1246" s="5"/>
      <c r="D1246" s="9"/>
      <c r="E1246" s="5"/>
      <c r="F1246" s="7"/>
      <c r="G1246" s="5" t="s">
        <v>220</v>
      </c>
      <c r="H1246" s="8"/>
      <c r="I1246" s="5"/>
      <c r="J1246" s="5" t="s">
        <v>221</v>
      </c>
      <c r="K1246" s="10"/>
      <c r="L1246" s="5" t="s">
        <v>191</v>
      </c>
      <c r="M1246" s="5"/>
      <c r="N1246" s="5"/>
    </row>
    <row r="1247" spans="1:14">
      <c r="A1247" s="9"/>
      <c r="B1247" s="5" t="s">
        <v>1478</v>
      </c>
      <c r="C1247" s="5"/>
      <c r="D1247" s="9"/>
      <c r="E1247" s="5"/>
      <c r="F1247" s="7"/>
      <c r="G1247" s="5" t="s">
        <v>232</v>
      </c>
      <c r="H1247" s="8"/>
      <c r="I1247" s="5"/>
      <c r="J1247" s="5" t="s">
        <v>221</v>
      </c>
      <c r="K1247" s="10"/>
      <c r="L1247" s="5" t="s">
        <v>191</v>
      </c>
      <c r="M1247" s="5"/>
      <c r="N1247" s="5"/>
    </row>
    <row r="1248" spans="1:14">
      <c r="A1248" s="9"/>
      <c r="B1248" s="5" t="s">
        <v>1479</v>
      </c>
      <c r="C1248" s="5"/>
      <c r="D1248" s="9"/>
      <c r="E1248" s="5"/>
      <c r="F1248" s="7"/>
      <c r="G1248" s="5" t="s">
        <v>258</v>
      </c>
      <c r="H1248" s="8"/>
      <c r="I1248" s="5"/>
      <c r="J1248" s="5" t="s">
        <v>221</v>
      </c>
      <c r="K1248" s="10"/>
      <c r="L1248" s="5" t="s">
        <v>196</v>
      </c>
      <c r="M1248" s="5"/>
      <c r="N1248" s="5"/>
    </row>
    <row r="1249" spans="1:14">
      <c r="A1249" s="9"/>
      <c r="B1249" s="5" t="s">
        <v>1480</v>
      </c>
      <c r="C1249" s="5"/>
      <c r="D1249" s="9"/>
      <c r="E1249" s="5"/>
      <c r="F1249" s="7"/>
      <c r="G1249" s="5" t="s">
        <v>220</v>
      </c>
      <c r="H1249" s="8"/>
      <c r="I1249" s="5"/>
      <c r="J1249" s="5" t="s">
        <v>221</v>
      </c>
      <c r="K1249" s="10"/>
      <c r="L1249" s="5" t="s">
        <v>191</v>
      </c>
      <c r="M1249" s="5"/>
      <c r="N1249" s="5"/>
    </row>
    <row r="1250" spans="1:14">
      <c r="A1250" s="9"/>
      <c r="B1250" s="5" t="s">
        <v>1481</v>
      </c>
      <c r="C1250" s="5"/>
      <c r="D1250" s="9"/>
      <c r="E1250" s="5"/>
      <c r="F1250" s="7"/>
      <c r="G1250" s="5" t="s">
        <v>220</v>
      </c>
      <c r="H1250" s="8"/>
      <c r="I1250" s="5"/>
      <c r="J1250" s="5" t="s">
        <v>221</v>
      </c>
      <c r="K1250" s="10"/>
      <c r="L1250" s="5" t="s">
        <v>191</v>
      </c>
      <c r="M1250" s="5"/>
      <c r="N1250" s="5"/>
    </row>
    <row r="1251" spans="1:14">
      <c r="A1251" s="9"/>
      <c r="B1251" s="5" t="s">
        <v>1482</v>
      </c>
      <c r="C1251" s="5"/>
      <c r="D1251" s="9"/>
      <c r="E1251" s="5"/>
      <c r="F1251" s="7"/>
      <c r="G1251" s="5" t="s">
        <v>220</v>
      </c>
      <c r="H1251" s="8"/>
      <c r="I1251" s="5"/>
      <c r="J1251" s="5" t="s">
        <v>221</v>
      </c>
      <c r="K1251" s="10"/>
      <c r="L1251" s="5" t="s">
        <v>191</v>
      </c>
      <c r="M1251" s="5"/>
      <c r="N1251" s="5"/>
    </row>
    <row r="1252" spans="1:14">
      <c r="A1252" s="9"/>
      <c r="B1252" s="5" t="s">
        <v>1483</v>
      </c>
      <c r="C1252" s="5"/>
      <c r="D1252" s="9"/>
      <c r="E1252" s="5"/>
      <c r="F1252" s="7"/>
      <c r="G1252" s="5" t="s">
        <v>224</v>
      </c>
      <c r="H1252" s="8"/>
      <c r="I1252" s="5"/>
      <c r="J1252" s="5" t="s">
        <v>221</v>
      </c>
      <c r="K1252" s="10"/>
      <c r="L1252" s="5" t="s">
        <v>191</v>
      </c>
      <c r="M1252" s="5"/>
      <c r="N1252" s="5"/>
    </row>
    <row r="1253" spans="1:14">
      <c r="A1253" s="9"/>
      <c r="B1253" s="5" t="s">
        <v>1484</v>
      </c>
      <c r="C1253" s="5"/>
      <c r="D1253" s="9"/>
      <c r="E1253" s="5"/>
      <c r="F1253" s="7"/>
      <c r="G1253" s="5" t="s">
        <v>224</v>
      </c>
      <c r="H1253" s="8"/>
      <c r="I1253" s="5"/>
      <c r="J1253" s="5">
        <v>40</v>
      </c>
      <c r="K1253" s="10"/>
      <c r="L1253" s="5" t="s">
        <v>191</v>
      </c>
      <c r="M1253" s="5"/>
      <c r="N1253" s="5"/>
    </row>
    <row r="1254" spans="1:14">
      <c r="A1254" s="9"/>
      <c r="B1254" s="5" t="s">
        <v>1485</v>
      </c>
      <c r="C1254" s="5"/>
      <c r="D1254" s="9"/>
      <c r="E1254" s="5"/>
      <c r="F1254" s="7"/>
      <c r="G1254" s="5" t="s">
        <v>224</v>
      </c>
      <c r="H1254" s="8"/>
      <c r="I1254" s="5"/>
      <c r="J1254" s="5" t="s">
        <v>221</v>
      </c>
      <c r="K1254" s="10"/>
      <c r="L1254" s="5" t="s">
        <v>191</v>
      </c>
      <c r="M1254" s="5"/>
      <c r="N1254" s="5"/>
    </row>
    <row r="1255" spans="1:14">
      <c r="A1255" s="9"/>
      <c r="B1255" s="5" t="s">
        <v>1486</v>
      </c>
      <c r="C1255" s="5"/>
      <c r="D1255" s="9"/>
      <c r="E1255" s="5"/>
      <c r="F1255" s="7"/>
      <c r="G1255" s="5" t="s">
        <v>224</v>
      </c>
      <c r="H1255" s="8"/>
      <c r="I1255" s="5"/>
      <c r="J1255" s="5" t="s">
        <v>221</v>
      </c>
      <c r="K1255" s="10"/>
      <c r="L1255" s="5" t="s">
        <v>196</v>
      </c>
      <c r="M1255" s="5"/>
      <c r="N1255" s="5"/>
    </row>
    <row r="1256" spans="1:14">
      <c r="A1256" s="9"/>
      <c r="B1256" s="5" t="s">
        <v>1487</v>
      </c>
      <c r="C1256" s="5"/>
      <c r="D1256" s="9"/>
      <c r="E1256" s="5"/>
      <c r="F1256" s="7"/>
      <c r="G1256" s="5" t="s">
        <v>265</v>
      </c>
      <c r="H1256" s="8"/>
      <c r="I1256" s="5"/>
      <c r="J1256" s="5" t="s">
        <v>221</v>
      </c>
      <c r="K1256" s="10"/>
      <c r="L1256" s="5" t="s">
        <v>196</v>
      </c>
      <c r="M1256" s="5"/>
      <c r="N1256" s="5"/>
    </row>
    <row r="1257" spans="1:14">
      <c r="A1257" s="9"/>
      <c r="B1257" s="5" t="s">
        <v>1488</v>
      </c>
      <c r="C1257" s="5"/>
      <c r="D1257" s="9"/>
      <c r="E1257" s="5"/>
      <c r="F1257" s="7"/>
      <c r="G1257" s="5" t="s">
        <v>226</v>
      </c>
      <c r="H1257" s="8"/>
      <c r="I1257" s="5"/>
      <c r="J1257" s="5">
        <v>20</v>
      </c>
      <c r="K1257" s="10"/>
      <c r="L1257" s="5" t="s">
        <v>228</v>
      </c>
      <c r="M1257" s="5"/>
      <c r="N1257" s="5"/>
    </row>
    <row r="1258" spans="1:14">
      <c r="A1258" s="9"/>
      <c r="B1258" s="5" t="s">
        <v>1489</v>
      </c>
      <c r="C1258" s="5"/>
      <c r="D1258" s="9"/>
      <c r="E1258" s="5"/>
      <c r="F1258" s="7"/>
      <c r="G1258" s="5" t="s">
        <v>226</v>
      </c>
      <c r="H1258" s="8"/>
      <c r="I1258" s="5"/>
      <c r="J1258" s="5">
        <v>40</v>
      </c>
      <c r="K1258" s="10"/>
      <c r="L1258" s="5" t="s">
        <v>262</v>
      </c>
      <c r="M1258" s="5"/>
      <c r="N1258" s="5"/>
    </row>
    <row r="1259" spans="1:14">
      <c r="A1259" s="9"/>
      <c r="B1259" s="5" t="s">
        <v>1490</v>
      </c>
      <c r="C1259" s="5"/>
      <c r="D1259" s="9"/>
      <c r="E1259" s="5"/>
      <c r="F1259" s="7"/>
      <c r="G1259" s="5" t="s">
        <v>234</v>
      </c>
      <c r="H1259" s="8"/>
      <c r="I1259" s="5"/>
      <c r="J1259" s="5" t="s">
        <v>221</v>
      </c>
      <c r="K1259" s="10"/>
      <c r="L1259" s="5" t="s">
        <v>191</v>
      </c>
      <c r="M1259" s="5"/>
      <c r="N1259" s="5"/>
    </row>
    <row r="1260" spans="1:14">
      <c r="A1260" s="9"/>
      <c r="B1260" s="5" t="s">
        <v>1491</v>
      </c>
      <c r="C1260" s="5"/>
      <c r="D1260" s="9"/>
      <c r="E1260" s="5"/>
      <c r="F1260" s="7"/>
      <c r="G1260" s="5" t="s">
        <v>220</v>
      </c>
      <c r="H1260" s="8"/>
      <c r="I1260" s="5"/>
      <c r="J1260" s="5" t="s">
        <v>221</v>
      </c>
      <c r="K1260" s="10"/>
      <c r="L1260" s="5" t="s">
        <v>191</v>
      </c>
      <c r="M1260" s="5"/>
      <c r="N1260" s="5"/>
    </row>
    <row r="1261" spans="1:14">
      <c r="A1261" s="9"/>
      <c r="B1261" s="5" t="s">
        <v>1492</v>
      </c>
      <c r="C1261" s="5"/>
      <c r="D1261" s="9"/>
      <c r="E1261" s="5"/>
      <c r="F1261" s="7"/>
      <c r="G1261" s="5" t="s">
        <v>224</v>
      </c>
      <c r="H1261" s="8"/>
      <c r="I1261" s="5"/>
      <c r="J1261" s="5" t="s">
        <v>221</v>
      </c>
      <c r="K1261" s="10"/>
      <c r="L1261" s="5" t="s">
        <v>191</v>
      </c>
      <c r="M1261" s="5"/>
      <c r="N1261" s="5"/>
    </row>
    <row r="1262" spans="1:14">
      <c r="A1262" s="9"/>
      <c r="B1262" s="5" t="s">
        <v>1493</v>
      </c>
      <c r="C1262" s="5"/>
      <c r="D1262" s="9"/>
      <c r="E1262" s="5"/>
      <c r="F1262" s="7"/>
      <c r="G1262" s="5" t="s">
        <v>234</v>
      </c>
      <c r="H1262" s="8"/>
      <c r="I1262" s="5"/>
      <c r="J1262" s="5" t="s">
        <v>221</v>
      </c>
      <c r="K1262" s="10"/>
      <c r="L1262" s="5" t="s">
        <v>191</v>
      </c>
      <c r="M1262" s="5"/>
      <c r="N1262" s="5"/>
    </row>
    <row r="1263" spans="1:14">
      <c r="A1263" s="9"/>
      <c r="B1263" s="5" t="s">
        <v>1494</v>
      </c>
      <c r="C1263" s="5"/>
      <c r="D1263" s="9"/>
      <c r="E1263" s="5"/>
      <c r="F1263" s="7"/>
      <c r="G1263" s="5" t="s">
        <v>246</v>
      </c>
      <c r="H1263" s="8"/>
      <c r="I1263" s="5"/>
      <c r="J1263" s="5" t="s">
        <v>221</v>
      </c>
      <c r="K1263" s="10"/>
      <c r="L1263" s="5" t="s">
        <v>191</v>
      </c>
      <c r="M1263" s="5"/>
      <c r="N1263" s="5"/>
    </row>
    <row r="1264" spans="1:14">
      <c r="A1264" s="9"/>
      <c r="B1264" s="5" t="s">
        <v>1495</v>
      </c>
      <c r="C1264" s="5"/>
      <c r="D1264" s="9"/>
      <c r="E1264" s="5"/>
      <c r="F1264" s="7"/>
      <c r="G1264" s="5" t="s">
        <v>226</v>
      </c>
      <c r="H1264" s="8"/>
      <c r="I1264" s="5"/>
      <c r="J1264" s="5">
        <v>40</v>
      </c>
      <c r="K1264" s="10"/>
      <c r="L1264" s="5" t="s">
        <v>191</v>
      </c>
      <c r="M1264" s="5"/>
      <c r="N1264" s="5"/>
    </row>
    <row r="1265" spans="1:14">
      <c r="A1265" s="9"/>
      <c r="B1265" s="5" t="s">
        <v>1496</v>
      </c>
      <c r="C1265" s="5"/>
      <c r="D1265" s="9"/>
      <c r="E1265" s="5"/>
      <c r="F1265" s="7"/>
      <c r="G1265" s="5" t="s">
        <v>226</v>
      </c>
      <c r="H1265" s="8"/>
      <c r="I1265" s="5"/>
      <c r="J1265" s="5">
        <v>40</v>
      </c>
      <c r="K1265" s="10"/>
      <c r="L1265" s="5" t="s">
        <v>196</v>
      </c>
      <c r="M1265" s="5"/>
      <c r="N1265" s="5"/>
    </row>
    <row r="1266" spans="1:14">
      <c r="A1266" s="9"/>
      <c r="B1266" s="5" t="s">
        <v>1497</v>
      </c>
      <c r="C1266" s="5"/>
      <c r="D1266" s="9"/>
      <c r="E1266" s="5"/>
      <c r="F1266" s="7"/>
      <c r="G1266" s="5" t="s">
        <v>224</v>
      </c>
      <c r="H1266" s="8"/>
      <c r="I1266" s="5"/>
      <c r="J1266" s="5" t="s">
        <v>221</v>
      </c>
      <c r="K1266" s="10"/>
      <c r="L1266" s="5" t="s">
        <v>191</v>
      </c>
      <c r="M1266" s="5"/>
      <c r="N1266" s="5"/>
    </row>
    <row r="1267" spans="1:14">
      <c r="A1267" s="9"/>
      <c r="B1267" s="5" t="s">
        <v>1498</v>
      </c>
      <c r="C1267" s="5"/>
      <c r="D1267" s="9"/>
      <c r="E1267" s="5"/>
      <c r="F1267" s="7"/>
      <c r="G1267" s="5" t="s">
        <v>220</v>
      </c>
      <c r="H1267" s="8"/>
      <c r="I1267" s="5"/>
      <c r="J1267" s="5" t="s">
        <v>221</v>
      </c>
      <c r="K1267" s="10"/>
      <c r="L1267" s="5" t="s">
        <v>191</v>
      </c>
      <c r="M1267" s="5"/>
      <c r="N1267" s="5"/>
    </row>
    <row r="1268" spans="1:14">
      <c r="A1268" s="9"/>
      <c r="B1268" s="5" t="s">
        <v>1499</v>
      </c>
      <c r="C1268" s="5"/>
      <c r="D1268" s="9"/>
      <c r="E1268" s="5"/>
      <c r="F1268" s="7"/>
      <c r="G1268" s="5" t="s">
        <v>226</v>
      </c>
      <c r="H1268" s="8"/>
      <c r="I1268" s="5"/>
      <c r="J1268" s="5">
        <v>40</v>
      </c>
      <c r="K1268" s="10"/>
      <c r="L1268" s="5" t="s">
        <v>196</v>
      </c>
      <c r="M1268" s="5"/>
      <c r="N1268" s="5"/>
    </row>
    <row r="1269" spans="1:14">
      <c r="A1269" s="9"/>
      <c r="B1269" s="5" t="s">
        <v>1500</v>
      </c>
      <c r="C1269" s="5"/>
      <c r="D1269" s="9"/>
      <c r="E1269" s="5"/>
      <c r="F1269" s="7"/>
      <c r="G1269" s="5" t="s">
        <v>226</v>
      </c>
      <c r="H1269" s="8"/>
      <c r="I1269" s="5"/>
      <c r="J1269" s="5">
        <v>40</v>
      </c>
      <c r="K1269" s="10"/>
      <c r="L1269" s="5" t="s">
        <v>196</v>
      </c>
      <c r="M1269" s="5"/>
      <c r="N1269" s="5"/>
    </row>
    <row r="1270" spans="1:14">
      <c r="A1270" s="9"/>
      <c r="B1270" s="5" t="s">
        <v>1501</v>
      </c>
      <c r="C1270" s="5"/>
      <c r="D1270" s="9"/>
      <c r="E1270" s="5"/>
      <c r="F1270" s="7"/>
      <c r="G1270" s="5" t="s">
        <v>224</v>
      </c>
      <c r="H1270" s="8"/>
      <c r="I1270" s="5"/>
      <c r="J1270" s="5" t="s">
        <v>221</v>
      </c>
      <c r="K1270" s="10"/>
      <c r="L1270" s="5" t="s">
        <v>191</v>
      </c>
      <c r="M1270" s="5"/>
      <c r="N1270" s="5"/>
    </row>
    <row r="1271" spans="1:14">
      <c r="A1271" s="9"/>
      <c r="B1271" s="5" t="s">
        <v>1502</v>
      </c>
      <c r="C1271" s="5"/>
      <c r="D1271" s="9"/>
      <c r="E1271" s="5"/>
      <c r="F1271" s="7"/>
      <c r="G1271" s="5" t="s">
        <v>226</v>
      </c>
      <c r="H1271" s="8"/>
      <c r="I1271" s="5"/>
      <c r="J1271" s="5">
        <v>40</v>
      </c>
      <c r="K1271" s="10"/>
      <c r="L1271" s="5" t="s">
        <v>196</v>
      </c>
      <c r="M1271" s="5"/>
      <c r="N1271" s="5"/>
    </row>
    <row r="1272" spans="1:14">
      <c r="A1272" s="9"/>
      <c r="B1272" s="5" t="s">
        <v>1503</v>
      </c>
      <c r="C1272" s="5"/>
      <c r="D1272" s="9"/>
      <c r="E1272" s="5"/>
      <c r="F1272" s="7"/>
      <c r="G1272" s="5" t="s">
        <v>220</v>
      </c>
      <c r="H1272" s="8"/>
      <c r="I1272" s="5"/>
      <c r="J1272" s="5" t="s">
        <v>221</v>
      </c>
      <c r="K1272" s="10"/>
      <c r="L1272" s="5" t="s">
        <v>191</v>
      </c>
      <c r="M1272" s="5"/>
      <c r="N1272" s="5"/>
    </row>
    <row r="1273" spans="1:14">
      <c r="A1273" s="9"/>
      <c r="B1273" s="5" t="s">
        <v>1504</v>
      </c>
      <c r="C1273" s="5"/>
      <c r="D1273" s="9"/>
      <c r="E1273" s="5"/>
      <c r="F1273" s="7"/>
      <c r="G1273" s="5" t="s">
        <v>226</v>
      </c>
      <c r="H1273" s="8"/>
      <c r="I1273" s="5"/>
      <c r="J1273" s="5">
        <v>40</v>
      </c>
      <c r="K1273" s="10"/>
      <c r="L1273" s="5" t="s">
        <v>196</v>
      </c>
      <c r="M1273" s="5"/>
      <c r="N1273" s="5"/>
    </row>
    <row r="1274" spans="1:14">
      <c r="A1274" s="9"/>
      <c r="B1274" s="5" t="s">
        <v>1505</v>
      </c>
      <c r="C1274" s="5"/>
      <c r="D1274" s="9"/>
      <c r="E1274" s="5"/>
      <c r="F1274" s="7"/>
      <c r="G1274" s="5" t="s">
        <v>232</v>
      </c>
      <c r="H1274" s="8"/>
      <c r="I1274" s="5"/>
      <c r="J1274" s="5" t="s">
        <v>221</v>
      </c>
      <c r="K1274" s="10"/>
      <c r="L1274" s="5" t="s">
        <v>191</v>
      </c>
      <c r="M1274" s="5"/>
      <c r="N1274" s="5"/>
    </row>
    <row r="1275" spans="1:14">
      <c r="A1275" s="9"/>
      <c r="B1275" s="5" t="s">
        <v>1506</v>
      </c>
      <c r="C1275" s="5"/>
      <c r="D1275" s="9"/>
      <c r="E1275" s="5"/>
      <c r="F1275" s="7"/>
      <c r="G1275" s="5" t="s">
        <v>232</v>
      </c>
      <c r="H1275" s="8"/>
      <c r="I1275" s="5"/>
      <c r="J1275" s="5" t="s">
        <v>221</v>
      </c>
      <c r="K1275" s="10"/>
      <c r="L1275" s="5" t="s">
        <v>191</v>
      </c>
      <c r="M1275" s="5"/>
      <c r="N1275" s="5"/>
    </row>
    <row r="1276" spans="1:14">
      <c r="A1276" s="9"/>
      <c r="B1276" s="5" t="s">
        <v>1507</v>
      </c>
      <c r="C1276" s="5"/>
      <c r="D1276" s="9"/>
      <c r="E1276" s="5"/>
      <c r="F1276" s="7"/>
      <c r="G1276" s="5" t="s">
        <v>224</v>
      </c>
      <c r="H1276" s="8"/>
      <c r="I1276" s="5"/>
      <c r="J1276" s="5" t="s">
        <v>221</v>
      </c>
      <c r="K1276" s="10"/>
      <c r="L1276" s="5" t="s">
        <v>191</v>
      </c>
      <c r="M1276" s="5"/>
      <c r="N1276" s="5"/>
    </row>
    <row r="1277" spans="1:14">
      <c r="A1277" s="9"/>
      <c r="B1277" s="5" t="s">
        <v>1508</v>
      </c>
      <c r="C1277" s="5"/>
      <c r="D1277" s="9"/>
      <c r="E1277" s="5"/>
      <c r="F1277" s="7"/>
      <c r="G1277" s="5" t="s">
        <v>224</v>
      </c>
      <c r="H1277" s="8"/>
      <c r="I1277" s="5"/>
      <c r="J1277" s="5" t="s">
        <v>221</v>
      </c>
      <c r="K1277" s="10"/>
      <c r="L1277" s="5" t="s">
        <v>191</v>
      </c>
      <c r="M1277" s="5"/>
      <c r="N1277" s="5"/>
    </row>
    <row r="1278" spans="1:14">
      <c r="A1278" s="9"/>
      <c r="B1278" s="5" t="s">
        <v>1509</v>
      </c>
      <c r="C1278" s="5"/>
      <c r="D1278" s="9"/>
      <c r="E1278" s="5"/>
      <c r="F1278" s="7"/>
      <c r="G1278" s="5" t="s">
        <v>220</v>
      </c>
      <c r="H1278" s="8"/>
      <c r="I1278" s="5"/>
      <c r="J1278" s="5" t="s">
        <v>221</v>
      </c>
      <c r="K1278" s="10"/>
      <c r="L1278" s="5" t="s">
        <v>191</v>
      </c>
      <c r="M1278" s="5"/>
      <c r="N1278" s="5"/>
    </row>
    <row r="1279" spans="1:14">
      <c r="A1279" s="9"/>
      <c r="B1279" s="5" t="s">
        <v>1510</v>
      </c>
      <c r="C1279" s="5"/>
      <c r="D1279" s="9"/>
      <c r="E1279" s="5"/>
      <c r="F1279" s="7"/>
      <c r="G1279" s="5" t="s">
        <v>220</v>
      </c>
      <c r="H1279" s="8"/>
      <c r="I1279" s="5"/>
      <c r="J1279" s="5" t="s">
        <v>221</v>
      </c>
      <c r="K1279" s="10"/>
      <c r="L1279" s="5" t="s">
        <v>191</v>
      </c>
      <c r="M1279" s="5"/>
      <c r="N1279" s="5"/>
    </row>
    <row r="1280" spans="1:14">
      <c r="A1280" s="9"/>
      <c r="B1280" s="5" t="s">
        <v>1511</v>
      </c>
      <c r="C1280" s="5"/>
      <c r="D1280" s="9"/>
      <c r="E1280" s="5"/>
      <c r="F1280" s="7"/>
      <c r="G1280" s="5" t="s">
        <v>220</v>
      </c>
      <c r="H1280" s="8"/>
      <c r="I1280" s="5"/>
      <c r="J1280" s="5" t="s">
        <v>221</v>
      </c>
      <c r="K1280" s="10"/>
      <c r="L1280" s="5" t="s">
        <v>191</v>
      </c>
      <c r="M1280" s="5"/>
      <c r="N1280" s="5"/>
    </row>
    <row r="1281" spans="1:14">
      <c r="A1281" s="9"/>
      <c r="B1281" s="5" t="s">
        <v>1512</v>
      </c>
      <c r="C1281" s="5"/>
      <c r="D1281" s="9"/>
      <c r="E1281" s="5"/>
      <c r="F1281" s="7"/>
      <c r="G1281" s="5" t="s">
        <v>224</v>
      </c>
      <c r="H1281" s="8"/>
      <c r="I1281" s="5"/>
      <c r="J1281" s="5" t="s">
        <v>221</v>
      </c>
      <c r="K1281" s="10"/>
      <c r="L1281" s="5" t="s">
        <v>191</v>
      </c>
      <c r="M1281" s="5"/>
      <c r="N1281" s="5"/>
    </row>
    <row r="1282" spans="1:14">
      <c r="A1282" s="9"/>
      <c r="B1282" s="5" t="s">
        <v>1513</v>
      </c>
      <c r="C1282" s="5"/>
      <c r="D1282" s="9"/>
      <c r="E1282" s="5"/>
      <c r="F1282" s="7"/>
      <c r="G1282" s="5" t="s">
        <v>224</v>
      </c>
      <c r="H1282" s="8"/>
      <c r="I1282" s="5"/>
      <c r="J1282" s="5" t="s">
        <v>221</v>
      </c>
      <c r="K1282" s="10"/>
      <c r="L1282" s="5" t="s">
        <v>191</v>
      </c>
      <c r="M1282" s="5"/>
      <c r="N1282" s="5"/>
    </row>
    <row r="1283" spans="1:14">
      <c r="A1283" s="9"/>
      <c r="B1283" s="5" t="s">
        <v>1514</v>
      </c>
      <c r="C1283" s="5"/>
      <c r="D1283" s="9"/>
      <c r="E1283" s="5"/>
      <c r="F1283" s="7"/>
      <c r="G1283" s="5" t="s">
        <v>226</v>
      </c>
      <c r="H1283" s="8"/>
      <c r="I1283" s="5"/>
      <c r="J1283" s="5">
        <v>40</v>
      </c>
      <c r="K1283" s="10"/>
      <c r="L1283" s="5" t="s">
        <v>196</v>
      </c>
      <c r="M1283" s="5"/>
      <c r="N1283" s="5"/>
    </row>
    <row r="1284" spans="1:14">
      <c r="A1284" s="9"/>
      <c r="B1284" s="5" t="s">
        <v>1515</v>
      </c>
      <c r="C1284" s="5"/>
      <c r="D1284" s="9"/>
      <c r="E1284" s="5"/>
      <c r="F1284" s="7"/>
      <c r="G1284" s="5" t="s">
        <v>232</v>
      </c>
      <c r="H1284" s="8"/>
      <c r="I1284" s="5"/>
      <c r="J1284" s="5" t="s">
        <v>221</v>
      </c>
      <c r="K1284" s="10"/>
      <c r="L1284" s="5" t="s">
        <v>191</v>
      </c>
      <c r="M1284" s="5"/>
      <c r="N1284" s="5"/>
    </row>
    <row r="1285" spans="1:14">
      <c r="A1285" s="9"/>
      <c r="B1285" s="5" t="s">
        <v>1516</v>
      </c>
      <c r="C1285" s="5"/>
      <c r="D1285" s="9"/>
      <c r="E1285" s="5"/>
      <c r="F1285" s="7"/>
      <c r="G1285" s="5" t="s">
        <v>246</v>
      </c>
      <c r="H1285" s="8"/>
      <c r="I1285" s="5"/>
      <c r="J1285" s="5" t="s">
        <v>221</v>
      </c>
      <c r="K1285" s="10"/>
      <c r="L1285" s="5" t="s">
        <v>753</v>
      </c>
      <c r="M1285" s="5"/>
      <c r="N1285" s="5"/>
    </row>
    <row r="1286" spans="1:14">
      <c r="A1286" s="9"/>
      <c r="B1286" s="5" t="s">
        <v>1517</v>
      </c>
      <c r="C1286" s="5"/>
      <c r="D1286" s="9"/>
      <c r="E1286" s="5"/>
      <c r="F1286" s="7"/>
      <c r="G1286" s="5" t="s">
        <v>220</v>
      </c>
      <c r="H1286" s="8"/>
      <c r="I1286" s="5"/>
      <c r="J1286" s="5">
        <v>40</v>
      </c>
      <c r="K1286" s="10"/>
      <c r="L1286" s="5" t="s">
        <v>191</v>
      </c>
      <c r="M1286" s="5"/>
      <c r="N1286" s="5"/>
    </row>
    <row r="1287" spans="1:14">
      <c r="A1287" s="9"/>
      <c r="B1287" s="5" t="s">
        <v>1518</v>
      </c>
      <c r="C1287" s="5"/>
      <c r="D1287" s="9"/>
      <c r="E1287" s="5"/>
      <c r="F1287" s="7"/>
      <c r="G1287" s="5" t="s">
        <v>224</v>
      </c>
      <c r="H1287" s="8"/>
      <c r="I1287" s="5"/>
      <c r="J1287" s="5" t="s">
        <v>221</v>
      </c>
      <c r="K1287" s="10"/>
      <c r="L1287" s="5" t="s">
        <v>191</v>
      </c>
      <c r="M1287" s="5"/>
      <c r="N1287" s="5"/>
    </row>
    <row r="1288" spans="1:14">
      <c r="A1288" s="9"/>
      <c r="B1288" s="5" t="s">
        <v>1519</v>
      </c>
      <c r="C1288" s="5"/>
      <c r="D1288" s="9"/>
      <c r="E1288" s="5"/>
      <c r="F1288" s="7"/>
      <c r="G1288" s="5" t="s">
        <v>224</v>
      </c>
      <c r="H1288" s="8"/>
      <c r="I1288" s="5"/>
      <c r="J1288" s="5" t="s">
        <v>221</v>
      </c>
      <c r="K1288" s="10"/>
      <c r="L1288" s="5" t="s">
        <v>191</v>
      </c>
      <c r="M1288" s="5"/>
      <c r="N1288" s="5"/>
    </row>
    <row r="1289" spans="1:14">
      <c r="A1289" s="9"/>
      <c r="B1289" s="5" t="s">
        <v>1520</v>
      </c>
      <c r="C1289" s="5"/>
      <c r="D1289" s="9"/>
      <c r="E1289" s="5"/>
      <c r="F1289" s="7"/>
      <c r="G1289" s="5" t="s">
        <v>224</v>
      </c>
      <c r="H1289" s="8"/>
      <c r="I1289" s="5"/>
      <c r="J1289" s="5" t="s">
        <v>221</v>
      </c>
      <c r="K1289" s="10"/>
      <c r="L1289" s="5" t="s">
        <v>191</v>
      </c>
      <c r="M1289" s="5"/>
      <c r="N1289" s="5"/>
    </row>
    <row r="1290" spans="1:14">
      <c r="A1290" s="9"/>
      <c r="B1290" s="5" t="s">
        <v>1521</v>
      </c>
      <c r="C1290" s="5"/>
      <c r="D1290" s="9"/>
      <c r="E1290" s="5"/>
      <c r="F1290" s="7"/>
      <c r="G1290" s="5" t="s">
        <v>224</v>
      </c>
      <c r="H1290" s="8"/>
      <c r="I1290" s="5"/>
      <c r="J1290" s="5" t="s">
        <v>221</v>
      </c>
      <c r="K1290" s="10"/>
      <c r="L1290" s="5" t="s">
        <v>191</v>
      </c>
      <c r="M1290" s="5"/>
      <c r="N1290" s="5"/>
    </row>
    <row r="1291" spans="1:14">
      <c r="A1291" s="9"/>
      <c r="B1291" s="5" t="s">
        <v>1522</v>
      </c>
      <c r="C1291" s="5"/>
      <c r="D1291" s="9"/>
      <c r="E1291" s="5"/>
      <c r="F1291" s="7"/>
      <c r="G1291" s="5" t="s">
        <v>265</v>
      </c>
      <c r="H1291" s="8"/>
      <c r="I1291" s="5"/>
      <c r="J1291" s="5">
        <v>20</v>
      </c>
      <c r="K1291" s="10"/>
      <c r="L1291" s="5" t="s">
        <v>196</v>
      </c>
      <c r="M1291" s="5"/>
      <c r="N1291" s="5"/>
    </row>
    <row r="1292" spans="1:14">
      <c r="A1292" s="9"/>
      <c r="B1292" s="5" t="s">
        <v>1523</v>
      </c>
      <c r="C1292" s="5"/>
      <c r="D1292" s="9"/>
      <c r="E1292" s="5"/>
      <c r="F1292" s="7"/>
      <c r="G1292" s="5" t="s">
        <v>258</v>
      </c>
      <c r="H1292" s="8"/>
      <c r="I1292" s="5"/>
      <c r="J1292" s="5">
        <v>40</v>
      </c>
      <c r="K1292" s="10"/>
      <c r="L1292" s="5" t="s">
        <v>196</v>
      </c>
      <c r="M1292" s="5"/>
      <c r="N1292" s="5"/>
    </row>
    <row r="1293" spans="1:14">
      <c r="A1293" s="9"/>
      <c r="B1293" s="5" t="s">
        <v>1524</v>
      </c>
      <c r="C1293" s="5"/>
      <c r="D1293" s="9"/>
      <c r="E1293" s="5"/>
      <c r="F1293" s="7"/>
      <c r="G1293" s="5" t="s">
        <v>220</v>
      </c>
      <c r="H1293" s="8"/>
      <c r="I1293" s="5"/>
      <c r="J1293" s="5" t="s">
        <v>221</v>
      </c>
      <c r="K1293" s="10"/>
      <c r="L1293" s="5" t="s">
        <v>191</v>
      </c>
      <c r="M1293" s="5"/>
      <c r="N1293" s="5"/>
    </row>
    <row r="1294" spans="1:14">
      <c r="A1294" s="9"/>
      <c r="B1294" s="5" t="s">
        <v>1525</v>
      </c>
      <c r="C1294" s="5"/>
      <c r="D1294" s="9"/>
      <c r="E1294" s="5"/>
      <c r="F1294" s="7"/>
      <c r="G1294" s="5" t="s">
        <v>224</v>
      </c>
      <c r="H1294" s="8"/>
      <c r="I1294" s="5"/>
      <c r="J1294" s="5" t="s">
        <v>221</v>
      </c>
      <c r="K1294" s="10"/>
      <c r="L1294" s="5" t="s">
        <v>191</v>
      </c>
      <c r="M1294" s="5"/>
      <c r="N1294" s="5"/>
    </row>
    <row r="1295" spans="1:14">
      <c r="A1295" s="9"/>
      <c r="B1295" s="5" t="s">
        <v>1526</v>
      </c>
      <c r="C1295" s="5"/>
      <c r="D1295" s="9"/>
      <c r="E1295" s="5"/>
      <c r="F1295" s="7"/>
      <c r="G1295" s="5" t="s">
        <v>224</v>
      </c>
      <c r="H1295" s="8"/>
      <c r="I1295" s="5"/>
      <c r="J1295" s="5" t="s">
        <v>221</v>
      </c>
      <c r="K1295" s="10"/>
      <c r="L1295" s="5" t="s">
        <v>191</v>
      </c>
      <c r="M1295" s="5"/>
      <c r="N1295" s="5"/>
    </row>
    <row r="1296" spans="1:14">
      <c r="A1296" s="9"/>
      <c r="B1296" s="5" t="s">
        <v>1527</v>
      </c>
      <c r="C1296" s="5"/>
      <c r="D1296" s="9"/>
      <c r="E1296" s="5"/>
      <c r="F1296" s="7"/>
      <c r="G1296" s="5" t="s">
        <v>220</v>
      </c>
      <c r="H1296" s="8"/>
      <c r="I1296" s="5"/>
      <c r="J1296" s="5" t="s">
        <v>221</v>
      </c>
      <c r="K1296" s="10"/>
      <c r="L1296" s="5" t="s">
        <v>191</v>
      </c>
      <c r="M1296" s="5"/>
      <c r="N1296" s="5"/>
    </row>
    <row r="1297" spans="1:14">
      <c r="A1297" s="9"/>
      <c r="B1297" s="5" t="s">
        <v>1528</v>
      </c>
      <c r="C1297" s="5"/>
      <c r="D1297" s="9"/>
      <c r="E1297" s="5"/>
      <c r="F1297" s="7"/>
      <c r="G1297" s="5" t="s">
        <v>232</v>
      </c>
      <c r="H1297" s="8"/>
      <c r="I1297" s="5"/>
      <c r="J1297" s="5" t="s">
        <v>221</v>
      </c>
      <c r="K1297" s="10"/>
      <c r="L1297" s="5" t="s">
        <v>191</v>
      </c>
      <c r="M1297" s="5"/>
      <c r="N1297" s="5"/>
    </row>
    <row r="1298" spans="1:14">
      <c r="A1298" s="9"/>
      <c r="B1298" s="5" t="s">
        <v>1529</v>
      </c>
      <c r="C1298" s="5"/>
      <c r="D1298" s="9"/>
      <c r="E1298" s="5"/>
      <c r="F1298" s="7"/>
      <c r="G1298" s="5" t="s">
        <v>234</v>
      </c>
      <c r="H1298" s="8"/>
      <c r="I1298" s="5"/>
      <c r="J1298" s="5" t="s">
        <v>221</v>
      </c>
      <c r="K1298" s="10"/>
      <c r="L1298" s="5" t="s">
        <v>191</v>
      </c>
      <c r="M1298" s="5"/>
      <c r="N1298" s="5"/>
    </row>
    <row r="1299" spans="1:14">
      <c r="A1299" s="9"/>
      <c r="B1299" s="5" t="s">
        <v>1530</v>
      </c>
      <c r="C1299" s="5"/>
      <c r="D1299" s="9"/>
      <c r="E1299" s="5"/>
      <c r="F1299" s="7"/>
      <c r="G1299" s="5" t="s">
        <v>220</v>
      </c>
      <c r="H1299" s="8"/>
      <c r="I1299" s="5"/>
      <c r="J1299" s="5" t="s">
        <v>221</v>
      </c>
      <c r="K1299" s="10"/>
      <c r="L1299" s="5" t="s">
        <v>191</v>
      </c>
      <c r="M1299" s="5"/>
      <c r="N1299" s="5"/>
    </row>
    <row r="1300" spans="1:14">
      <c r="A1300" s="9"/>
      <c r="B1300" s="5" t="s">
        <v>1531</v>
      </c>
      <c r="C1300" s="5"/>
      <c r="D1300" s="9"/>
      <c r="E1300" s="5"/>
      <c r="F1300" s="7"/>
      <c r="G1300" s="5" t="s">
        <v>220</v>
      </c>
      <c r="H1300" s="8"/>
      <c r="I1300" s="5"/>
      <c r="J1300" s="5" t="s">
        <v>221</v>
      </c>
      <c r="K1300" s="10"/>
      <c r="L1300" s="5" t="s">
        <v>191</v>
      </c>
      <c r="M1300" s="5"/>
      <c r="N1300" s="5"/>
    </row>
    <row r="1301" spans="1:14">
      <c r="A1301" s="9"/>
      <c r="B1301" s="5" t="s">
        <v>1532</v>
      </c>
      <c r="C1301" s="5"/>
      <c r="D1301" s="9"/>
      <c r="E1301" s="5"/>
      <c r="F1301" s="7"/>
      <c r="G1301" s="5" t="s">
        <v>226</v>
      </c>
      <c r="H1301" s="8"/>
      <c r="I1301" s="5"/>
      <c r="J1301" s="5">
        <v>20</v>
      </c>
      <c r="K1301" s="10"/>
      <c r="L1301" s="5" t="s">
        <v>196</v>
      </c>
      <c r="M1301" s="5"/>
      <c r="N1301" s="5"/>
    </row>
    <row r="1302" spans="1:14">
      <c r="A1302" s="9"/>
      <c r="B1302" s="5" t="s">
        <v>1533</v>
      </c>
      <c r="C1302" s="5"/>
      <c r="D1302" s="9"/>
      <c r="E1302" s="5"/>
      <c r="F1302" s="7"/>
      <c r="G1302" s="5" t="s">
        <v>246</v>
      </c>
      <c r="H1302" s="8"/>
      <c r="I1302" s="5"/>
      <c r="J1302" s="5" t="s">
        <v>221</v>
      </c>
      <c r="K1302" s="10"/>
      <c r="L1302" s="5" t="s">
        <v>1089</v>
      </c>
      <c r="M1302" s="5"/>
      <c r="N1302" s="5"/>
    </row>
    <row r="1303" spans="1:14">
      <c r="A1303" s="9"/>
      <c r="B1303" s="5" t="s">
        <v>1534</v>
      </c>
      <c r="C1303" s="5"/>
      <c r="D1303" s="9"/>
      <c r="E1303" s="5"/>
      <c r="F1303" s="7"/>
      <c r="G1303" s="5" t="s">
        <v>226</v>
      </c>
      <c r="H1303" s="8"/>
      <c r="I1303" s="5"/>
      <c r="J1303" s="5">
        <v>40</v>
      </c>
      <c r="K1303" s="10"/>
      <c r="L1303" s="5" t="s">
        <v>199</v>
      </c>
      <c r="M1303" s="5"/>
      <c r="N1303" s="5"/>
    </row>
    <row r="1304" spans="1:14">
      <c r="A1304" s="9"/>
      <c r="B1304" s="5" t="s">
        <v>1535</v>
      </c>
      <c r="C1304" s="5"/>
      <c r="D1304" s="9"/>
      <c r="E1304" s="5"/>
      <c r="F1304" s="7"/>
      <c r="G1304" s="5" t="s">
        <v>224</v>
      </c>
      <c r="H1304" s="8"/>
      <c r="I1304" s="5"/>
      <c r="J1304" s="5" t="s">
        <v>221</v>
      </c>
      <c r="K1304" s="10"/>
      <c r="L1304" s="5" t="s">
        <v>191</v>
      </c>
      <c r="M1304" s="5"/>
      <c r="N1304" s="5"/>
    </row>
    <row r="1305" spans="1:14">
      <c r="A1305" s="9"/>
      <c r="B1305" s="5" t="s">
        <v>1536</v>
      </c>
      <c r="C1305" s="5"/>
      <c r="D1305" s="9"/>
      <c r="E1305" s="5"/>
      <c r="F1305" s="7"/>
      <c r="G1305" s="5" t="s">
        <v>224</v>
      </c>
      <c r="H1305" s="8"/>
      <c r="I1305" s="5"/>
      <c r="J1305" s="5" t="s">
        <v>221</v>
      </c>
      <c r="K1305" s="10"/>
      <c r="L1305" s="5" t="s">
        <v>191</v>
      </c>
      <c r="M1305" s="5"/>
      <c r="N1305" s="5"/>
    </row>
    <row r="1306" spans="1:14">
      <c r="A1306" s="9"/>
      <c r="B1306" s="5" t="s">
        <v>1537</v>
      </c>
      <c r="C1306" s="5"/>
      <c r="D1306" s="9"/>
      <c r="E1306" s="5"/>
      <c r="F1306" s="7"/>
      <c r="G1306" s="5" t="s">
        <v>224</v>
      </c>
      <c r="H1306" s="8"/>
      <c r="I1306" s="5"/>
      <c r="J1306" s="5" t="s">
        <v>221</v>
      </c>
      <c r="K1306" s="10"/>
      <c r="L1306" s="5" t="s">
        <v>191</v>
      </c>
      <c r="M1306" s="5"/>
      <c r="N1306" s="5"/>
    </row>
    <row r="1307" spans="1:14">
      <c r="A1307" s="9"/>
      <c r="B1307" s="5" t="s">
        <v>1538</v>
      </c>
      <c r="C1307" s="5"/>
      <c r="D1307" s="9"/>
      <c r="E1307" s="5"/>
      <c r="F1307" s="7"/>
      <c r="G1307" s="5" t="s">
        <v>220</v>
      </c>
      <c r="H1307" s="8"/>
      <c r="I1307" s="5"/>
      <c r="J1307" s="5" t="s">
        <v>221</v>
      </c>
      <c r="K1307" s="10"/>
      <c r="L1307" s="5" t="s">
        <v>191</v>
      </c>
      <c r="M1307" s="5"/>
      <c r="N1307" s="5"/>
    </row>
    <row r="1308" spans="1:14">
      <c r="A1308" s="9"/>
      <c r="B1308" s="5" t="s">
        <v>1539</v>
      </c>
      <c r="C1308" s="5"/>
      <c r="D1308" s="9"/>
      <c r="E1308" s="5"/>
      <c r="F1308" s="7"/>
      <c r="G1308" s="5" t="s">
        <v>234</v>
      </c>
      <c r="H1308" s="8"/>
      <c r="I1308" s="5"/>
      <c r="J1308" s="5">
        <v>40</v>
      </c>
      <c r="K1308" s="10"/>
      <c r="L1308" s="5" t="s">
        <v>191</v>
      </c>
      <c r="M1308" s="5"/>
      <c r="N1308" s="5"/>
    </row>
    <row r="1309" spans="1:14">
      <c r="A1309" s="9"/>
      <c r="B1309" s="5" t="s">
        <v>1540</v>
      </c>
      <c r="C1309" s="5"/>
      <c r="D1309" s="9"/>
      <c r="E1309" s="5"/>
      <c r="F1309" s="7"/>
      <c r="G1309" s="5" t="s">
        <v>224</v>
      </c>
      <c r="H1309" s="8"/>
      <c r="I1309" s="5"/>
      <c r="J1309" s="5" t="s">
        <v>221</v>
      </c>
      <c r="K1309" s="10"/>
      <c r="L1309" s="5" t="s">
        <v>191</v>
      </c>
      <c r="M1309" s="5"/>
      <c r="N1309" s="5"/>
    </row>
    <row r="1310" spans="1:14">
      <c r="A1310" s="9"/>
      <c r="B1310" s="5" t="s">
        <v>1541</v>
      </c>
      <c r="C1310" s="5"/>
      <c r="D1310" s="9"/>
      <c r="E1310" s="5"/>
      <c r="F1310" s="7"/>
      <c r="G1310" s="5" t="s">
        <v>224</v>
      </c>
      <c r="H1310" s="8"/>
      <c r="I1310" s="5"/>
      <c r="J1310" s="5" t="s">
        <v>221</v>
      </c>
      <c r="K1310" s="10"/>
      <c r="L1310" s="5" t="s">
        <v>191</v>
      </c>
      <c r="M1310" s="5"/>
      <c r="N1310" s="5"/>
    </row>
    <row r="1311" spans="1:14">
      <c r="A1311" s="9"/>
      <c r="B1311" s="5" t="s">
        <v>1542</v>
      </c>
      <c r="C1311" s="5"/>
      <c r="D1311" s="9"/>
      <c r="E1311" s="5"/>
      <c r="F1311" s="7"/>
      <c r="G1311" s="5" t="s">
        <v>232</v>
      </c>
      <c r="H1311" s="8"/>
      <c r="I1311" s="5"/>
      <c r="J1311" s="5">
        <v>20</v>
      </c>
      <c r="K1311" s="10"/>
      <c r="L1311" s="5" t="s">
        <v>191</v>
      </c>
      <c r="M1311" s="5"/>
      <c r="N1311" s="5"/>
    </row>
    <row r="1312" spans="1:14">
      <c r="A1312" s="9"/>
      <c r="B1312" s="5" t="s">
        <v>1543</v>
      </c>
      <c r="C1312" s="5"/>
      <c r="D1312" s="9"/>
      <c r="E1312" s="5"/>
      <c r="F1312" s="7"/>
      <c r="G1312" s="5" t="s">
        <v>224</v>
      </c>
      <c r="H1312" s="8"/>
      <c r="I1312" s="5"/>
      <c r="J1312" s="5" t="s">
        <v>221</v>
      </c>
      <c r="K1312" s="10"/>
      <c r="L1312" s="5" t="s">
        <v>191</v>
      </c>
      <c r="M1312" s="5"/>
      <c r="N1312" s="5"/>
    </row>
    <row r="1313" spans="1:14">
      <c r="A1313" s="9"/>
      <c r="B1313" s="5" t="s">
        <v>1544</v>
      </c>
      <c r="C1313" s="5"/>
      <c r="D1313" s="9"/>
      <c r="E1313" s="5"/>
      <c r="F1313" s="7"/>
      <c r="G1313" s="5" t="s">
        <v>232</v>
      </c>
      <c r="H1313" s="8"/>
      <c r="I1313" s="5"/>
      <c r="J1313" s="5" t="s">
        <v>221</v>
      </c>
      <c r="K1313" s="10"/>
      <c r="L1313" s="5" t="s">
        <v>191</v>
      </c>
      <c r="M1313" s="5"/>
      <c r="N1313" s="5"/>
    </row>
    <row r="1314" spans="1:14">
      <c r="A1314" s="9"/>
      <c r="B1314" s="5" t="s">
        <v>1545</v>
      </c>
      <c r="C1314" s="5"/>
      <c r="D1314" s="9"/>
      <c r="E1314" s="5"/>
      <c r="F1314" s="7"/>
      <c r="G1314" s="5" t="s">
        <v>224</v>
      </c>
      <c r="H1314" s="8"/>
      <c r="I1314" s="5"/>
      <c r="J1314" s="5" t="s">
        <v>221</v>
      </c>
      <c r="K1314" s="10"/>
      <c r="L1314" s="5" t="s">
        <v>191</v>
      </c>
      <c r="M1314" s="5"/>
      <c r="N1314" s="5"/>
    </row>
    <row r="1315" spans="1:14">
      <c r="A1315" s="9"/>
      <c r="B1315" s="5" t="s">
        <v>1546</v>
      </c>
      <c r="C1315" s="5"/>
      <c r="D1315" s="9"/>
      <c r="E1315" s="5"/>
      <c r="F1315" s="7"/>
      <c r="G1315" s="5" t="s">
        <v>224</v>
      </c>
      <c r="H1315" s="8"/>
      <c r="I1315" s="5"/>
      <c r="J1315" s="5" t="s">
        <v>221</v>
      </c>
      <c r="K1315" s="10"/>
      <c r="L1315" s="5" t="s">
        <v>191</v>
      </c>
      <c r="M1315" s="5"/>
      <c r="N1315" s="5"/>
    </row>
    <row r="1316" spans="1:14">
      <c r="A1316" s="9"/>
      <c r="B1316" s="5" t="s">
        <v>1547</v>
      </c>
      <c r="C1316" s="5"/>
      <c r="D1316" s="9"/>
      <c r="E1316" s="5"/>
      <c r="F1316" s="7"/>
      <c r="G1316" s="5" t="s">
        <v>226</v>
      </c>
      <c r="H1316" s="8"/>
      <c r="I1316" s="5"/>
      <c r="J1316" s="5">
        <v>20</v>
      </c>
      <c r="K1316" s="10"/>
      <c r="L1316" s="5" t="s">
        <v>196</v>
      </c>
      <c r="M1316" s="5"/>
      <c r="N1316" s="5"/>
    </row>
    <row r="1317" spans="1:14">
      <c r="A1317" s="9"/>
      <c r="B1317" s="5" t="s">
        <v>1548</v>
      </c>
      <c r="C1317" s="5"/>
      <c r="D1317" s="9"/>
      <c r="E1317" s="5"/>
      <c r="F1317" s="7"/>
      <c r="G1317" s="5" t="s">
        <v>220</v>
      </c>
      <c r="H1317" s="8"/>
      <c r="I1317" s="5"/>
      <c r="J1317" s="5" t="s">
        <v>221</v>
      </c>
      <c r="K1317" s="10"/>
      <c r="L1317" s="5" t="s">
        <v>191</v>
      </c>
      <c r="M1317" s="5"/>
      <c r="N1317" s="5"/>
    </row>
    <row r="1318" spans="1:14">
      <c r="A1318" s="9"/>
      <c r="B1318" s="5" t="s">
        <v>1549</v>
      </c>
      <c r="C1318" s="5"/>
      <c r="D1318" s="9"/>
      <c r="E1318" s="5"/>
      <c r="F1318" s="7"/>
      <c r="G1318" s="5" t="s">
        <v>258</v>
      </c>
      <c r="H1318" s="8"/>
      <c r="I1318" s="5"/>
      <c r="J1318" s="5" t="s">
        <v>221</v>
      </c>
      <c r="K1318" s="10"/>
      <c r="L1318" s="5" t="s">
        <v>196</v>
      </c>
      <c r="M1318" s="5"/>
      <c r="N1318" s="5"/>
    </row>
    <row r="1319" spans="1:14">
      <c r="A1319" s="9"/>
      <c r="B1319" s="5" t="s">
        <v>1550</v>
      </c>
      <c r="C1319" s="5"/>
      <c r="D1319" s="9"/>
      <c r="E1319" s="5"/>
      <c r="F1319" s="7"/>
      <c r="G1319" s="5" t="s">
        <v>220</v>
      </c>
      <c r="H1319" s="8"/>
      <c r="I1319" s="5"/>
      <c r="J1319" s="5" t="s">
        <v>221</v>
      </c>
      <c r="K1319" s="10"/>
      <c r="L1319" s="5" t="s">
        <v>191</v>
      </c>
      <c r="M1319" s="5"/>
      <c r="N1319" s="5"/>
    </row>
    <row r="1320" spans="1:14">
      <c r="A1320" s="9"/>
      <c r="B1320" s="5" t="s">
        <v>1551</v>
      </c>
      <c r="C1320" s="5"/>
      <c r="D1320" s="9"/>
      <c r="E1320" s="5"/>
      <c r="F1320" s="7"/>
      <c r="G1320" s="5" t="s">
        <v>220</v>
      </c>
      <c r="H1320" s="8"/>
      <c r="I1320" s="5"/>
      <c r="J1320" s="5" t="s">
        <v>221</v>
      </c>
      <c r="K1320" s="10"/>
      <c r="L1320" s="5" t="s">
        <v>191</v>
      </c>
      <c r="M1320" s="5"/>
      <c r="N1320" s="5"/>
    </row>
    <row r="1321" spans="1:14">
      <c r="A1321" s="9"/>
      <c r="B1321" s="5" t="s">
        <v>1552</v>
      </c>
      <c r="C1321" s="5"/>
      <c r="D1321" s="9"/>
      <c r="E1321" s="5"/>
      <c r="F1321" s="7"/>
      <c r="G1321" s="5" t="s">
        <v>234</v>
      </c>
      <c r="H1321" s="8"/>
      <c r="I1321" s="5"/>
      <c r="J1321" s="5" t="s">
        <v>221</v>
      </c>
      <c r="K1321" s="10"/>
      <c r="L1321" s="5" t="s">
        <v>191</v>
      </c>
      <c r="M1321" s="5"/>
      <c r="N1321" s="5"/>
    </row>
    <row r="1322" spans="1:14">
      <c r="A1322" s="9"/>
      <c r="B1322" s="5" t="s">
        <v>1553</v>
      </c>
      <c r="C1322" s="5"/>
      <c r="D1322" s="9"/>
      <c r="E1322" s="5"/>
      <c r="F1322" s="7"/>
      <c r="G1322" s="5" t="s">
        <v>226</v>
      </c>
      <c r="H1322" s="8"/>
      <c r="I1322" s="5"/>
      <c r="J1322" s="5">
        <v>40</v>
      </c>
      <c r="K1322" s="10"/>
      <c r="L1322" s="5" t="s">
        <v>228</v>
      </c>
      <c r="M1322" s="5"/>
      <c r="N1322" s="5"/>
    </row>
    <row r="1323" spans="1:14">
      <c r="A1323" s="9"/>
      <c r="B1323" s="5" t="s">
        <v>1554</v>
      </c>
      <c r="C1323" s="5"/>
      <c r="D1323" s="9"/>
      <c r="E1323" s="5"/>
      <c r="F1323" s="7"/>
      <c r="G1323" s="5" t="s">
        <v>220</v>
      </c>
      <c r="H1323" s="8"/>
      <c r="I1323" s="5"/>
      <c r="J1323" s="5" t="s">
        <v>221</v>
      </c>
      <c r="K1323" s="10"/>
      <c r="L1323" s="5" t="s">
        <v>191</v>
      </c>
      <c r="M1323" s="5"/>
      <c r="N1323" s="5"/>
    </row>
    <row r="1324" spans="1:14">
      <c r="A1324" s="9"/>
      <c r="B1324" s="5" t="s">
        <v>1555</v>
      </c>
      <c r="C1324" s="5"/>
      <c r="D1324" s="9"/>
      <c r="E1324" s="5"/>
      <c r="F1324" s="7"/>
      <c r="G1324" s="5" t="s">
        <v>220</v>
      </c>
      <c r="H1324" s="8"/>
      <c r="I1324" s="5"/>
      <c r="J1324" s="5" t="s">
        <v>221</v>
      </c>
      <c r="K1324" s="10"/>
      <c r="L1324" s="5" t="s">
        <v>191</v>
      </c>
      <c r="M1324" s="5"/>
      <c r="N1324" s="5"/>
    </row>
    <row r="1325" spans="1:14">
      <c r="A1325" s="9"/>
      <c r="B1325" s="5" t="s">
        <v>1556</v>
      </c>
      <c r="C1325" s="5"/>
      <c r="D1325" s="9"/>
      <c r="E1325" s="5"/>
      <c r="F1325" s="7"/>
      <c r="G1325" s="5" t="s">
        <v>226</v>
      </c>
      <c r="H1325" s="8"/>
      <c r="I1325" s="5"/>
      <c r="J1325" s="5">
        <v>40</v>
      </c>
      <c r="K1325" s="10"/>
      <c r="L1325" s="5" t="s">
        <v>228</v>
      </c>
      <c r="M1325" s="5"/>
      <c r="N1325" s="5"/>
    </row>
    <row r="1326" spans="1:14">
      <c r="A1326" s="9"/>
      <c r="B1326" s="5" t="s">
        <v>1557</v>
      </c>
      <c r="C1326" s="5"/>
      <c r="D1326" s="9"/>
      <c r="E1326" s="5"/>
      <c r="F1326" s="7"/>
      <c r="G1326" s="5" t="s">
        <v>226</v>
      </c>
      <c r="H1326" s="8"/>
      <c r="I1326" s="5"/>
      <c r="J1326" s="5">
        <v>20</v>
      </c>
      <c r="K1326" s="10"/>
      <c r="L1326" s="5" t="s">
        <v>196</v>
      </c>
      <c r="M1326" s="5"/>
      <c r="N1326" s="5"/>
    </row>
    <row r="1327" spans="1:14">
      <c r="A1327" s="9"/>
      <c r="B1327" s="5" t="s">
        <v>1558</v>
      </c>
      <c r="C1327" s="5"/>
      <c r="D1327" s="9"/>
      <c r="E1327" s="5"/>
      <c r="F1327" s="7"/>
      <c r="G1327" s="5" t="s">
        <v>226</v>
      </c>
      <c r="H1327" s="8"/>
      <c r="I1327" s="5"/>
      <c r="J1327" s="5">
        <v>40</v>
      </c>
      <c r="K1327" s="10"/>
      <c r="L1327" s="5" t="s">
        <v>196</v>
      </c>
      <c r="M1327" s="5"/>
      <c r="N1327" s="5"/>
    </row>
    <row r="1328" spans="1:14">
      <c r="A1328" s="9"/>
      <c r="B1328" s="5" t="s">
        <v>1559</v>
      </c>
      <c r="C1328" s="5"/>
      <c r="D1328" s="9"/>
      <c r="E1328" s="5"/>
      <c r="F1328" s="7"/>
      <c r="G1328" s="5" t="s">
        <v>224</v>
      </c>
      <c r="H1328" s="8"/>
      <c r="I1328" s="5"/>
      <c r="J1328" s="5" t="s">
        <v>221</v>
      </c>
      <c r="K1328" s="10"/>
      <c r="L1328" s="5" t="s">
        <v>191</v>
      </c>
      <c r="M1328" s="5"/>
      <c r="N1328" s="5"/>
    </row>
    <row r="1329" spans="1:14">
      <c r="A1329" s="9"/>
      <c r="B1329" s="5" t="s">
        <v>1560</v>
      </c>
      <c r="C1329" s="5"/>
      <c r="D1329" s="9"/>
      <c r="E1329" s="5"/>
      <c r="F1329" s="7"/>
      <c r="G1329" s="5" t="s">
        <v>224</v>
      </c>
      <c r="H1329" s="8"/>
      <c r="I1329" s="5"/>
      <c r="J1329" s="5">
        <v>40</v>
      </c>
      <c r="K1329" s="10"/>
      <c r="L1329" s="5" t="s">
        <v>196</v>
      </c>
      <c r="M1329" s="5"/>
      <c r="N1329" s="5"/>
    </row>
    <row r="1330" spans="1:14">
      <c r="A1330" s="9"/>
      <c r="B1330" s="5" t="s">
        <v>1561</v>
      </c>
      <c r="C1330" s="5"/>
      <c r="D1330" s="9"/>
      <c r="E1330" s="5"/>
      <c r="F1330" s="7"/>
      <c r="G1330" s="5" t="s">
        <v>224</v>
      </c>
      <c r="H1330" s="8"/>
      <c r="I1330" s="5"/>
      <c r="J1330" s="5">
        <v>20</v>
      </c>
      <c r="K1330" s="10"/>
      <c r="L1330" s="5" t="s">
        <v>196</v>
      </c>
      <c r="M1330" s="5"/>
      <c r="N1330" s="5"/>
    </row>
    <row r="1331" spans="1:14">
      <c r="A1331" s="9"/>
      <c r="B1331" s="5" t="s">
        <v>1562</v>
      </c>
      <c r="C1331" s="5"/>
      <c r="D1331" s="9"/>
      <c r="E1331" s="5"/>
      <c r="F1331" s="7"/>
      <c r="G1331" s="5" t="s">
        <v>224</v>
      </c>
      <c r="H1331" s="8"/>
      <c r="I1331" s="5"/>
      <c r="J1331" s="5">
        <v>20</v>
      </c>
      <c r="K1331" s="10"/>
      <c r="L1331" s="5" t="s">
        <v>191</v>
      </c>
      <c r="M1331" s="5"/>
      <c r="N1331" s="5"/>
    </row>
    <row r="1332" spans="1:14">
      <c r="A1332" s="9"/>
      <c r="B1332" s="5" t="s">
        <v>1563</v>
      </c>
      <c r="C1332" s="5"/>
      <c r="D1332" s="9"/>
      <c r="E1332" s="5"/>
      <c r="F1332" s="7"/>
      <c r="G1332" s="5" t="s">
        <v>226</v>
      </c>
      <c r="H1332" s="8"/>
      <c r="I1332" s="5"/>
      <c r="J1332" s="5">
        <v>40</v>
      </c>
      <c r="K1332" s="10"/>
      <c r="L1332" s="5" t="s">
        <v>191</v>
      </c>
      <c r="M1332" s="5"/>
      <c r="N1332" s="5"/>
    </row>
    <row r="1333" spans="1:14">
      <c r="A1333" s="9"/>
      <c r="B1333" s="5" t="s">
        <v>1564</v>
      </c>
      <c r="C1333" s="5"/>
      <c r="D1333" s="9"/>
      <c r="E1333" s="5"/>
      <c r="F1333" s="7"/>
      <c r="G1333" s="5" t="s">
        <v>224</v>
      </c>
      <c r="H1333" s="8"/>
      <c r="I1333" s="5"/>
      <c r="J1333" s="5" t="s">
        <v>221</v>
      </c>
      <c r="K1333" s="10"/>
      <c r="L1333" s="5" t="s">
        <v>191</v>
      </c>
      <c r="M1333" s="5"/>
      <c r="N1333" s="5"/>
    </row>
    <row r="1334" spans="1:14">
      <c r="A1334" s="9"/>
      <c r="B1334" s="5" t="s">
        <v>1565</v>
      </c>
      <c r="C1334" s="5"/>
      <c r="D1334" s="9"/>
      <c r="E1334" s="5"/>
      <c r="F1334" s="7"/>
      <c r="G1334" s="5" t="s">
        <v>265</v>
      </c>
      <c r="H1334" s="8"/>
      <c r="I1334" s="5"/>
      <c r="J1334" s="5">
        <v>20</v>
      </c>
      <c r="K1334" s="10"/>
      <c r="L1334" s="5" t="s">
        <v>196</v>
      </c>
      <c r="M1334" s="5"/>
      <c r="N1334" s="5"/>
    </row>
    <row r="1335" spans="1:14">
      <c r="A1335" s="9"/>
      <c r="B1335" s="5" t="s">
        <v>1566</v>
      </c>
      <c r="C1335" s="5"/>
      <c r="D1335" s="9"/>
      <c r="E1335" s="5"/>
      <c r="F1335" s="7"/>
      <c r="G1335" s="5" t="s">
        <v>226</v>
      </c>
      <c r="H1335" s="8"/>
      <c r="I1335" s="5"/>
      <c r="J1335" s="5">
        <v>40</v>
      </c>
      <c r="K1335" s="10"/>
      <c r="L1335" s="5" t="s">
        <v>191</v>
      </c>
      <c r="M1335" s="5"/>
      <c r="N1335" s="5"/>
    </row>
    <row r="1336" spans="1:14">
      <c r="A1336" s="9"/>
      <c r="B1336" s="5" t="s">
        <v>1567</v>
      </c>
      <c r="C1336" s="5"/>
      <c r="D1336" s="9"/>
      <c r="E1336" s="5"/>
      <c r="F1336" s="7"/>
      <c r="G1336" s="5" t="s">
        <v>224</v>
      </c>
      <c r="H1336" s="8"/>
      <c r="I1336" s="5"/>
      <c r="J1336" s="5" t="s">
        <v>221</v>
      </c>
      <c r="K1336" s="10"/>
      <c r="L1336" s="5" t="s">
        <v>191</v>
      </c>
      <c r="M1336" s="5"/>
      <c r="N1336" s="5"/>
    </row>
    <row r="1337" spans="1:14">
      <c r="A1337" s="9"/>
      <c r="B1337" s="5" t="s">
        <v>1568</v>
      </c>
      <c r="C1337" s="5"/>
      <c r="D1337" s="9"/>
      <c r="E1337" s="5"/>
      <c r="F1337" s="7"/>
      <c r="G1337" s="5" t="s">
        <v>220</v>
      </c>
      <c r="H1337" s="8"/>
      <c r="I1337" s="5"/>
      <c r="J1337" s="5">
        <v>40</v>
      </c>
      <c r="K1337" s="10"/>
      <c r="L1337" s="5" t="s">
        <v>191</v>
      </c>
      <c r="M1337" s="5"/>
      <c r="N1337" s="5"/>
    </row>
    <row r="1338" spans="1:14">
      <c r="A1338" s="9"/>
      <c r="B1338" s="5" t="s">
        <v>1569</v>
      </c>
      <c r="C1338" s="5"/>
      <c r="D1338" s="9"/>
      <c r="E1338" s="5"/>
      <c r="F1338" s="7"/>
      <c r="G1338" s="5" t="s">
        <v>220</v>
      </c>
      <c r="H1338" s="8"/>
      <c r="I1338" s="5"/>
      <c r="J1338" s="5" t="s">
        <v>221</v>
      </c>
      <c r="K1338" s="10"/>
      <c r="L1338" s="5" t="s">
        <v>191</v>
      </c>
      <c r="M1338" s="5"/>
      <c r="N1338" s="5"/>
    </row>
    <row r="1339" spans="1:14">
      <c r="A1339" s="9"/>
      <c r="B1339" s="5" t="s">
        <v>1570</v>
      </c>
      <c r="C1339" s="5"/>
      <c r="D1339" s="9"/>
      <c r="E1339" s="5"/>
      <c r="F1339" s="7"/>
      <c r="G1339" s="5" t="s">
        <v>224</v>
      </c>
      <c r="H1339" s="8"/>
      <c r="I1339" s="5"/>
      <c r="J1339" s="5" t="s">
        <v>221</v>
      </c>
      <c r="K1339" s="5"/>
      <c r="L1339" s="5" t="s">
        <v>191</v>
      </c>
      <c r="M1339" s="5"/>
      <c r="N1339" s="5"/>
    </row>
    <row r="1340" spans="1:14">
      <c r="A1340" s="9"/>
      <c r="B1340" s="5" t="s">
        <v>1571</v>
      </c>
      <c r="C1340" s="5"/>
      <c r="D1340" s="9"/>
      <c r="E1340" s="5"/>
      <c r="F1340" s="7"/>
      <c r="G1340" s="5" t="s">
        <v>258</v>
      </c>
      <c r="H1340" s="8"/>
      <c r="I1340" s="5"/>
      <c r="J1340" s="5">
        <v>20</v>
      </c>
      <c r="K1340" s="10"/>
      <c r="L1340" s="5" t="s">
        <v>196</v>
      </c>
      <c r="M1340" s="5"/>
      <c r="N1340" s="5"/>
    </row>
    <row r="1341" spans="1:14">
      <c r="A1341" s="9"/>
      <c r="B1341" s="5" t="s">
        <v>1572</v>
      </c>
      <c r="C1341" s="5"/>
      <c r="D1341" s="9"/>
      <c r="E1341" s="5"/>
      <c r="F1341" s="7"/>
      <c r="G1341" s="5" t="s">
        <v>224</v>
      </c>
      <c r="H1341" s="8"/>
      <c r="I1341" s="5"/>
      <c r="J1341" s="5" t="s">
        <v>221</v>
      </c>
      <c r="K1341" s="10"/>
      <c r="L1341" s="5" t="s">
        <v>191</v>
      </c>
      <c r="M1341" s="5"/>
      <c r="N1341" s="5"/>
    </row>
    <row r="1342" spans="1:14">
      <c r="A1342" s="9"/>
      <c r="B1342" s="5" t="s">
        <v>1573</v>
      </c>
      <c r="C1342" s="5"/>
      <c r="D1342" s="9"/>
      <c r="E1342" s="5"/>
      <c r="F1342" s="7"/>
      <c r="G1342" s="5" t="s">
        <v>258</v>
      </c>
      <c r="H1342" s="8"/>
      <c r="I1342" s="5"/>
      <c r="J1342" s="5" t="s">
        <v>221</v>
      </c>
      <c r="K1342" s="10"/>
      <c r="L1342" s="5" t="s">
        <v>199</v>
      </c>
      <c r="M1342" s="5"/>
      <c r="N1342" s="5"/>
    </row>
    <row r="1343" spans="1:14">
      <c r="A1343" s="9"/>
      <c r="B1343" s="5" t="s">
        <v>1574</v>
      </c>
      <c r="C1343" s="5"/>
      <c r="D1343" s="9"/>
      <c r="E1343" s="5"/>
      <c r="F1343" s="7"/>
      <c r="G1343" s="5" t="s">
        <v>232</v>
      </c>
      <c r="H1343" s="8"/>
      <c r="I1343" s="5"/>
      <c r="J1343" s="5" t="s">
        <v>221</v>
      </c>
      <c r="K1343" s="10"/>
      <c r="L1343" s="5" t="s">
        <v>191</v>
      </c>
      <c r="M1343" s="5"/>
      <c r="N1343" s="5"/>
    </row>
    <row r="1344" spans="1:14">
      <c r="A1344" s="9"/>
      <c r="B1344" s="5" t="s">
        <v>1575</v>
      </c>
      <c r="C1344" s="5"/>
      <c r="D1344" s="9"/>
      <c r="E1344" s="5"/>
      <c r="F1344" s="7"/>
      <c r="G1344" s="5" t="s">
        <v>224</v>
      </c>
      <c r="H1344" s="8"/>
      <c r="I1344" s="5"/>
      <c r="J1344" s="5" t="s">
        <v>221</v>
      </c>
      <c r="K1344" s="10"/>
      <c r="L1344" s="5" t="s">
        <v>191</v>
      </c>
      <c r="M1344" s="5"/>
      <c r="N1344" s="5"/>
    </row>
    <row r="1345" spans="1:14">
      <c r="A1345" s="9"/>
      <c r="B1345" s="5" t="s">
        <v>1576</v>
      </c>
      <c r="C1345" s="5"/>
      <c r="D1345" s="9"/>
      <c r="E1345" s="5"/>
      <c r="F1345" s="7"/>
      <c r="G1345" s="5" t="s">
        <v>220</v>
      </c>
      <c r="H1345" s="8"/>
      <c r="I1345" s="5"/>
      <c r="J1345" s="5" t="s">
        <v>221</v>
      </c>
      <c r="K1345" s="10"/>
      <c r="L1345" s="5" t="s">
        <v>191</v>
      </c>
      <c r="M1345" s="5"/>
      <c r="N1345" s="5"/>
    </row>
    <row r="1346" spans="1:14">
      <c r="A1346" s="9"/>
      <c r="B1346" s="5" t="s">
        <v>1577</v>
      </c>
      <c r="C1346" s="5"/>
      <c r="D1346" s="9"/>
      <c r="E1346" s="5"/>
      <c r="F1346" s="7"/>
      <c r="G1346" s="5" t="s">
        <v>224</v>
      </c>
      <c r="H1346" s="8"/>
      <c r="I1346" s="5"/>
      <c r="J1346" s="5" t="s">
        <v>221</v>
      </c>
      <c r="K1346" s="10"/>
      <c r="L1346" s="5" t="s">
        <v>191</v>
      </c>
      <c r="M1346" s="5"/>
      <c r="N1346" s="5"/>
    </row>
    <row r="1347" spans="1:14">
      <c r="A1347" s="9"/>
      <c r="B1347" s="5" t="s">
        <v>1578</v>
      </c>
      <c r="C1347" s="5"/>
      <c r="D1347" s="9"/>
      <c r="E1347" s="5"/>
      <c r="F1347" s="7"/>
      <c r="G1347" s="5" t="s">
        <v>220</v>
      </c>
      <c r="H1347" s="8"/>
      <c r="I1347" s="5"/>
      <c r="J1347" s="5" t="s">
        <v>221</v>
      </c>
      <c r="K1347" s="10"/>
      <c r="L1347" s="5" t="s">
        <v>191</v>
      </c>
      <c r="M1347" s="5"/>
      <c r="N1347" s="5"/>
    </row>
    <row r="1348" spans="1:14">
      <c r="A1348" s="9"/>
      <c r="B1348" s="5" t="s">
        <v>1579</v>
      </c>
      <c r="C1348" s="5"/>
      <c r="D1348" s="9"/>
      <c r="E1348" s="5"/>
      <c r="F1348" s="7"/>
      <c r="G1348" s="5" t="s">
        <v>224</v>
      </c>
      <c r="H1348" s="8"/>
      <c r="I1348" s="5"/>
      <c r="J1348" s="5" t="s">
        <v>221</v>
      </c>
      <c r="K1348" s="10"/>
      <c r="L1348" s="5" t="s">
        <v>191</v>
      </c>
      <c r="M1348" s="5"/>
      <c r="N1348" s="5"/>
    </row>
    <row r="1349" spans="1:14">
      <c r="A1349" s="9"/>
      <c r="B1349" s="5" t="s">
        <v>1580</v>
      </c>
      <c r="C1349" s="5"/>
      <c r="D1349" s="9"/>
      <c r="E1349" s="5"/>
      <c r="F1349" s="7"/>
      <c r="G1349" s="5" t="s">
        <v>234</v>
      </c>
      <c r="H1349" s="8"/>
      <c r="I1349" s="5"/>
      <c r="J1349" s="5" t="s">
        <v>221</v>
      </c>
      <c r="K1349" s="10"/>
      <c r="L1349" s="5" t="s">
        <v>191</v>
      </c>
      <c r="M1349" s="5"/>
      <c r="N1349" s="5"/>
    </row>
    <row r="1350" spans="1:14">
      <c r="A1350" s="9"/>
      <c r="B1350" s="5" t="s">
        <v>1581</v>
      </c>
      <c r="C1350" s="5"/>
      <c r="D1350" s="9"/>
      <c r="E1350" s="5"/>
      <c r="F1350" s="7"/>
      <c r="G1350" s="5" t="s">
        <v>224</v>
      </c>
      <c r="H1350" s="8"/>
      <c r="I1350" s="5"/>
      <c r="J1350" s="5" t="s">
        <v>221</v>
      </c>
      <c r="K1350" s="10"/>
      <c r="L1350" s="5" t="s">
        <v>191</v>
      </c>
      <c r="M1350" s="5"/>
      <c r="N1350" s="5"/>
    </row>
    <row r="1351" spans="1:14">
      <c r="A1351" s="9"/>
      <c r="B1351" s="5" t="s">
        <v>1582</v>
      </c>
      <c r="C1351" s="5"/>
      <c r="D1351" s="9"/>
      <c r="E1351" s="5"/>
      <c r="F1351" s="7"/>
      <c r="G1351" s="5" t="s">
        <v>220</v>
      </c>
      <c r="H1351" s="8"/>
      <c r="I1351" s="5"/>
      <c r="J1351" s="5" t="s">
        <v>221</v>
      </c>
      <c r="K1351" s="10"/>
      <c r="L1351" s="5" t="s">
        <v>191</v>
      </c>
      <c r="M1351" s="5"/>
      <c r="N1351" s="5"/>
    </row>
    <row r="1352" spans="1:14">
      <c r="A1352" s="9"/>
      <c r="B1352" s="5" t="s">
        <v>1583</v>
      </c>
      <c r="C1352" s="5"/>
      <c r="D1352" s="9"/>
      <c r="E1352" s="5"/>
      <c r="F1352" s="7"/>
      <c r="G1352" s="5" t="s">
        <v>220</v>
      </c>
      <c r="H1352" s="8"/>
      <c r="I1352" s="5"/>
      <c r="J1352" s="5" t="s">
        <v>221</v>
      </c>
      <c r="K1352" s="10"/>
      <c r="L1352" s="5" t="s">
        <v>191</v>
      </c>
      <c r="M1352" s="5"/>
      <c r="N1352" s="5"/>
    </row>
    <row r="1353" spans="1:14">
      <c r="A1353" s="9"/>
      <c r="B1353" s="5" t="s">
        <v>1584</v>
      </c>
      <c r="C1353" s="5"/>
      <c r="D1353" s="9"/>
      <c r="E1353" s="5"/>
      <c r="F1353" s="7"/>
      <c r="G1353" s="5" t="s">
        <v>265</v>
      </c>
      <c r="H1353" s="8"/>
      <c r="I1353" s="5"/>
      <c r="J1353" s="5">
        <v>20</v>
      </c>
      <c r="K1353" s="10"/>
      <c r="L1353" s="5" t="s">
        <v>196</v>
      </c>
      <c r="M1353" s="5"/>
      <c r="N1353" s="5"/>
    </row>
    <row r="1354" spans="1:14">
      <c r="A1354" s="9"/>
      <c r="B1354" s="5" t="s">
        <v>1585</v>
      </c>
      <c r="C1354" s="5"/>
      <c r="D1354" s="9"/>
      <c r="E1354" s="5"/>
      <c r="F1354" s="7"/>
      <c r="G1354" s="5" t="s">
        <v>224</v>
      </c>
      <c r="H1354" s="8"/>
      <c r="I1354" s="5"/>
      <c r="J1354" s="5" t="s">
        <v>221</v>
      </c>
      <c r="K1354" s="10"/>
      <c r="L1354" s="5" t="s">
        <v>191</v>
      </c>
      <c r="M1354" s="5"/>
      <c r="N1354" s="5"/>
    </row>
    <row r="1355" spans="1:14">
      <c r="A1355" s="9"/>
      <c r="B1355" s="5" t="s">
        <v>1586</v>
      </c>
      <c r="C1355" s="5"/>
      <c r="D1355" s="9"/>
      <c r="E1355" s="5"/>
      <c r="F1355" s="7"/>
      <c r="G1355" s="5" t="s">
        <v>224</v>
      </c>
      <c r="H1355" s="8"/>
      <c r="I1355" s="5"/>
      <c r="J1355" s="5">
        <v>40</v>
      </c>
      <c r="K1355" s="10"/>
      <c r="L1355" s="5" t="s">
        <v>191</v>
      </c>
      <c r="M1355" s="5"/>
      <c r="N1355" s="5"/>
    </row>
    <row r="1356" spans="1:14">
      <c r="A1356" s="9"/>
      <c r="B1356" s="5" t="s">
        <v>1587</v>
      </c>
      <c r="C1356" s="5"/>
      <c r="D1356" s="9"/>
      <c r="E1356" s="5"/>
      <c r="F1356" s="7"/>
      <c r="G1356" s="5" t="s">
        <v>224</v>
      </c>
      <c r="H1356" s="8"/>
      <c r="I1356" s="5"/>
      <c r="J1356" s="5" t="s">
        <v>221</v>
      </c>
      <c r="K1356" s="10"/>
      <c r="L1356" s="5" t="s">
        <v>191</v>
      </c>
      <c r="M1356" s="5"/>
      <c r="N1356" s="5"/>
    </row>
    <row r="1357" spans="1:14">
      <c r="A1357" s="9"/>
      <c r="B1357" s="5" t="s">
        <v>1588</v>
      </c>
      <c r="C1357" s="5"/>
      <c r="D1357" s="9"/>
      <c r="E1357" s="5"/>
      <c r="F1357" s="7"/>
      <c r="G1357" s="5" t="s">
        <v>220</v>
      </c>
      <c r="H1357" s="8"/>
      <c r="I1357" s="5"/>
      <c r="J1357" s="5" t="s">
        <v>221</v>
      </c>
      <c r="K1357" s="10"/>
      <c r="L1357" s="5" t="s">
        <v>191</v>
      </c>
      <c r="M1357" s="5"/>
      <c r="N1357" s="5"/>
    </row>
    <row r="1358" spans="1:14">
      <c r="A1358" s="9"/>
      <c r="B1358" s="5" t="s">
        <v>1589</v>
      </c>
      <c r="C1358" s="5"/>
      <c r="D1358" s="9"/>
      <c r="E1358" s="5"/>
      <c r="F1358" s="7"/>
      <c r="G1358" s="5" t="s">
        <v>224</v>
      </c>
      <c r="H1358" s="8"/>
      <c r="I1358" s="5"/>
      <c r="J1358" s="5" t="s">
        <v>221</v>
      </c>
      <c r="K1358" s="10"/>
      <c r="L1358" s="5" t="s">
        <v>196</v>
      </c>
      <c r="M1358" s="5"/>
      <c r="N1358" s="5"/>
    </row>
    <row r="1359" spans="1:14">
      <c r="A1359" s="9"/>
      <c r="B1359" s="5" t="s">
        <v>1590</v>
      </c>
      <c r="C1359" s="5"/>
      <c r="D1359" s="9"/>
      <c r="E1359" s="5"/>
      <c r="F1359" s="7"/>
      <c r="G1359" s="5" t="s">
        <v>220</v>
      </c>
      <c r="H1359" s="8"/>
      <c r="I1359" s="5"/>
      <c r="J1359" s="5" t="s">
        <v>221</v>
      </c>
      <c r="K1359" s="10"/>
      <c r="L1359" s="5" t="s">
        <v>191</v>
      </c>
      <c r="M1359" s="5"/>
      <c r="N1359" s="5"/>
    </row>
    <row r="1360" spans="1:14">
      <c r="A1360" s="9"/>
      <c r="B1360" s="5" t="s">
        <v>1591</v>
      </c>
      <c r="C1360" s="5"/>
      <c r="D1360" s="9"/>
      <c r="E1360" s="5"/>
      <c r="F1360" s="7"/>
      <c r="G1360" s="5" t="s">
        <v>224</v>
      </c>
      <c r="H1360" s="8"/>
      <c r="I1360" s="5"/>
      <c r="J1360" s="5" t="s">
        <v>221</v>
      </c>
      <c r="K1360" s="10"/>
      <c r="L1360" s="5" t="s">
        <v>191</v>
      </c>
      <c r="M1360" s="5"/>
      <c r="N1360" s="5"/>
    </row>
    <row r="1361" spans="1:14">
      <c r="A1361" s="9"/>
      <c r="B1361" s="5" t="s">
        <v>1592</v>
      </c>
      <c r="C1361" s="5"/>
      <c r="D1361" s="9"/>
      <c r="E1361" s="5"/>
      <c r="F1361" s="7"/>
      <c r="G1361" s="5" t="s">
        <v>265</v>
      </c>
      <c r="H1361" s="8"/>
      <c r="I1361" s="5"/>
      <c r="J1361" s="5">
        <v>20</v>
      </c>
      <c r="K1361" s="10"/>
      <c r="L1361" s="5" t="s">
        <v>196</v>
      </c>
      <c r="M1361" s="5"/>
      <c r="N1361" s="5"/>
    </row>
    <row r="1362" spans="1:14">
      <c r="A1362" s="9"/>
      <c r="B1362" s="5" t="s">
        <v>1593</v>
      </c>
      <c r="C1362" s="5"/>
      <c r="D1362" s="9"/>
      <c r="E1362" s="5"/>
      <c r="F1362" s="7"/>
      <c r="G1362" s="5" t="s">
        <v>224</v>
      </c>
      <c r="H1362" s="8"/>
      <c r="I1362" s="5"/>
      <c r="J1362" s="5">
        <v>40</v>
      </c>
      <c r="K1362" s="10"/>
      <c r="L1362" s="5" t="s">
        <v>196</v>
      </c>
      <c r="M1362" s="5"/>
      <c r="N1362" s="5"/>
    </row>
    <row r="1363" spans="1:14">
      <c r="A1363" s="9"/>
      <c r="B1363" s="5" t="s">
        <v>1594</v>
      </c>
      <c r="C1363" s="5"/>
      <c r="D1363" s="9"/>
      <c r="E1363" s="5"/>
      <c r="F1363" s="7"/>
      <c r="G1363" s="5" t="s">
        <v>232</v>
      </c>
      <c r="H1363" s="8"/>
      <c r="I1363" s="5"/>
      <c r="J1363" s="5" t="s">
        <v>221</v>
      </c>
      <c r="K1363" s="10"/>
      <c r="L1363" s="5" t="s">
        <v>191</v>
      </c>
      <c r="M1363" s="5"/>
      <c r="N1363" s="5"/>
    </row>
    <row r="1364" spans="1:14">
      <c r="A1364" s="9"/>
      <c r="B1364" s="5" t="s">
        <v>1595</v>
      </c>
      <c r="C1364" s="5"/>
      <c r="D1364" s="9"/>
      <c r="E1364" s="5"/>
      <c r="F1364" s="7"/>
      <c r="G1364" s="5" t="s">
        <v>224</v>
      </c>
      <c r="H1364" s="8"/>
      <c r="I1364" s="5"/>
      <c r="J1364" s="5" t="s">
        <v>221</v>
      </c>
      <c r="K1364" s="10"/>
      <c r="L1364" s="5" t="s">
        <v>191</v>
      </c>
      <c r="M1364" s="5"/>
      <c r="N1364" s="5"/>
    </row>
    <row r="1365" spans="1:14">
      <c r="A1365" s="9"/>
      <c r="B1365" s="5" t="s">
        <v>1596</v>
      </c>
      <c r="C1365" s="5"/>
      <c r="D1365" s="9"/>
      <c r="E1365" s="5"/>
      <c r="F1365" s="7"/>
      <c r="G1365" s="5" t="s">
        <v>220</v>
      </c>
      <c r="H1365" s="8"/>
      <c r="I1365" s="5"/>
      <c r="J1365" s="5" t="s">
        <v>221</v>
      </c>
      <c r="K1365" s="10"/>
      <c r="L1365" s="5" t="s">
        <v>191</v>
      </c>
      <c r="M1365" s="5"/>
      <c r="N1365" s="5"/>
    </row>
    <row r="1366" spans="1:14">
      <c r="A1366" s="9"/>
      <c r="B1366" s="5" t="s">
        <v>1597</v>
      </c>
      <c r="C1366" s="5"/>
      <c r="D1366" s="9"/>
      <c r="E1366" s="5"/>
      <c r="F1366" s="7"/>
      <c r="G1366" s="5" t="s">
        <v>234</v>
      </c>
      <c r="H1366" s="8"/>
      <c r="I1366" s="5"/>
      <c r="J1366" s="5" t="s">
        <v>221</v>
      </c>
      <c r="K1366" s="10"/>
      <c r="L1366" s="5" t="s">
        <v>191</v>
      </c>
      <c r="M1366" s="5"/>
      <c r="N1366" s="5"/>
    </row>
    <row r="1367" spans="1:14">
      <c r="A1367" s="9"/>
      <c r="B1367" s="5" t="s">
        <v>1598</v>
      </c>
      <c r="C1367" s="5"/>
      <c r="D1367" s="9"/>
      <c r="E1367" s="5"/>
      <c r="F1367" s="7"/>
      <c r="G1367" s="5" t="s">
        <v>220</v>
      </c>
      <c r="H1367" s="8"/>
      <c r="I1367" s="5"/>
      <c r="J1367" s="5" t="s">
        <v>221</v>
      </c>
      <c r="K1367" s="10"/>
      <c r="L1367" s="5" t="s">
        <v>191</v>
      </c>
      <c r="M1367" s="5"/>
      <c r="N1367" s="5"/>
    </row>
    <row r="1368" spans="1:14">
      <c r="A1368" s="9"/>
      <c r="B1368" s="5" t="s">
        <v>1599</v>
      </c>
      <c r="C1368" s="5"/>
      <c r="D1368" s="9"/>
      <c r="E1368" s="5"/>
      <c r="F1368" s="7"/>
      <c r="G1368" s="5" t="s">
        <v>226</v>
      </c>
      <c r="H1368" s="8"/>
      <c r="I1368" s="5"/>
      <c r="J1368" s="5">
        <v>40</v>
      </c>
      <c r="K1368" s="10"/>
      <c r="L1368" s="5" t="s">
        <v>196</v>
      </c>
      <c r="M1368" s="5"/>
      <c r="N1368" s="5"/>
    </row>
    <row r="1369" spans="1:14">
      <c r="A1369" s="9"/>
      <c r="B1369" s="5" t="s">
        <v>1600</v>
      </c>
      <c r="C1369" s="5"/>
      <c r="D1369" s="9"/>
      <c r="E1369" s="5"/>
      <c r="F1369" s="7"/>
      <c r="G1369" s="5" t="s">
        <v>224</v>
      </c>
      <c r="H1369" s="8"/>
      <c r="I1369" s="5"/>
      <c r="J1369" s="5" t="s">
        <v>221</v>
      </c>
      <c r="K1369" s="10"/>
      <c r="L1369" s="5" t="s">
        <v>191</v>
      </c>
      <c r="M1369" s="5"/>
      <c r="N1369" s="5"/>
    </row>
    <row r="1370" spans="1:14">
      <c r="A1370" s="9"/>
      <c r="B1370" s="5" t="s">
        <v>1601</v>
      </c>
      <c r="C1370" s="5"/>
      <c r="D1370" s="9"/>
      <c r="E1370" s="5"/>
      <c r="F1370" s="7"/>
      <c r="G1370" s="5" t="s">
        <v>224</v>
      </c>
      <c r="H1370" s="8"/>
      <c r="I1370" s="5"/>
      <c r="J1370" s="5" t="s">
        <v>221</v>
      </c>
      <c r="K1370" s="10"/>
      <c r="L1370" s="5" t="s">
        <v>191</v>
      </c>
      <c r="M1370" s="5"/>
      <c r="N1370" s="5"/>
    </row>
    <row r="1371" spans="1:14">
      <c r="A1371" s="9"/>
      <c r="B1371" s="5" t="s">
        <v>1602</v>
      </c>
      <c r="C1371" s="5"/>
      <c r="D1371" s="9"/>
      <c r="E1371" s="5"/>
      <c r="F1371" s="7"/>
      <c r="G1371" s="5" t="s">
        <v>224</v>
      </c>
      <c r="H1371" s="8"/>
      <c r="I1371" s="5"/>
      <c r="J1371" s="5" t="s">
        <v>221</v>
      </c>
      <c r="K1371" s="10"/>
      <c r="L1371" s="5" t="s">
        <v>191</v>
      </c>
      <c r="M1371" s="5"/>
      <c r="N1371" s="5"/>
    </row>
    <row r="1372" spans="1:14">
      <c r="A1372" s="9"/>
      <c r="B1372" s="5" t="s">
        <v>1603</v>
      </c>
      <c r="C1372" s="5"/>
      <c r="D1372" s="9"/>
      <c r="E1372" s="5"/>
      <c r="F1372" s="7"/>
      <c r="G1372" s="5" t="s">
        <v>224</v>
      </c>
      <c r="H1372" s="8"/>
      <c r="I1372" s="5"/>
      <c r="J1372" s="5" t="s">
        <v>221</v>
      </c>
      <c r="K1372" s="10"/>
      <c r="L1372" s="5" t="s">
        <v>191</v>
      </c>
      <c r="M1372" s="5"/>
      <c r="N1372" s="5"/>
    </row>
    <row r="1373" spans="1:14">
      <c r="A1373" s="9"/>
      <c r="B1373" s="5" t="s">
        <v>1604</v>
      </c>
      <c r="C1373" s="5"/>
      <c r="D1373" s="9"/>
      <c r="E1373" s="5"/>
      <c r="F1373" s="7"/>
      <c r="G1373" s="5" t="s">
        <v>226</v>
      </c>
      <c r="H1373" s="8"/>
      <c r="I1373" s="5"/>
      <c r="J1373" s="5">
        <v>40</v>
      </c>
      <c r="K1373" s="10"/>
      <c r="L1373" s="5" t="s">
        <v>262</v>
      </c>
      <c r="M1373" s="5"/>
      <c r="N1373" s="5"/>
    </row>
    <row r="1374" spans="1:14">
      <c r="A1374" s="9"/>
      <c r="B1374" s="5" t="s">
        <v>1605</v>
      </c>
      <c r="C1374" s="5"/>
      <c r="D1374" s="9"/>
      <c r="E1374" s="5"/>
      <c r="F1374" s="7"/>
      <c r="G1374" s="5" t="s">
        <v>220</v>
      </c>
      <c r="H1374" s="8"/>
      <c r="I1374" s="5"/>
      <c r="J1374" s="5" t="s">
        <v>221</v>
      </c>
      <c r="K1374" s="10"/>
      <c r="L1374" s="5" t="s">
        <v>191</v>
      </c>
      <c r="M1374" s="5"/>
      <c r="N1374" s="5"/>
    </row>
    <row r="1375" spans="1:14">
      <c r="A1375" s="9"/>
      <c r="B1375" s="5" t="s">
        <v>1606</v>
      </c>
      <c r="C1375" s="5"/>
      <c r="D1375" s="9"/>
      <c r="E1375" s="5"/>
      <c r="F1375" s="7"/>
      <c r="G1375" s="5" t="s">
        <v>234</v>
      </c>
      <c r="H1375" s="8"/>
      <c r="I1375" s="5"/>
      <c r="J1375" s="5" t="s">
        <v>221</v>
      </c>
      <c r="K1375" s="10"/>
      <c r="L1375" s="5" t="s">
        <v>191</v>
      </c>
      <c r="M1375" s="5"/>
      <c r="N1375" s="5"/>
    </row>
    <row r="1376" spans="1:14">
      <c r="A1376" s="9"/>
      <c r="B1376" s="5" t="s">
        <v>1607</v>
      </c>
      <c r="C1376" s="5"/>
      <c r="D1376" s="9"/>
      <c r="E1376" s="5"/>
      <c r="F1376" s="7"/>
      <c r="G1376" s="5" t="s">
        <v>224</v>
      </c>
      <c r="H1376" s="8"/>
      <c r="I1376" s="5"/>
      <c r="J1376" s="5" t="s">
        <v>221</v>
      </c>
      <c r="K1376" s="10"/>
      <c r="L1376" s="5" t="s">
        <v>191</v>
      </c>
      <c r="M1376" s="5"/>
      <c r="N1376" s="5"/>
    </row>
    <row r="1377" spans="1:14">
      <c r="A1377" s="9"/>
      <c r="B1377" s="5" t="s">
        <v>1608</v>
      </c>
      <c r="C1377" s="5"/>
      <c r="D1377" s="9"/>
      <c r="E1377" s="5"/>
      <c r="F1377" s="7"/>
      <c r="G1377" s="5" t="s">
        <v>246</v>
      </c>
      <c r="H1377" s="8"/>
      <c r="I1377" s="5"/>
      <c r="J1377" s="5" t="s">
        <v>221</v>
      </c>
      <c r="K1377" s="10"/>
      <c r="L1377" s="5" t="s">
        <v>753</v>
      </c>
      <c r="M1377" s="5"/>
      <c r="N1377" s="5"/>
    </row>
    <row r="1378" spans="1:14">
      <c r="A1378" s="9"/>
      <c r="B1378" s="5" t="s">
        <v>1609</v>
      </c>
      <c r="C1378" s="5"/>
      <c r="D1378" s="9"/>
      <c r="E1378" s="5"/>
      <c r="F1378" s="7"/>
      <c r="G1378" s="5" t="s">
        <v>226</v>
      </c>
      <c r="H1378" s="8"/>
      <c r="I1378" s="5"/>
      <c r="J1378" s="5">
        <v>40</v>
      </c>
      <c r="K1378" s="10"/>
      <c r="L1378" s="5" t="s">
        <v>262</v>
      </c>
      <c r="M1378" s="5"/>
      <c r="N1378" s="5"/>
    </row>
    <row r="1379" spans="1:14">
      <c r="A1379" s="9"/>
      <c r="B1379" s="5" t="s">
        <v>1610</v>
      </c>
      <c r="C1379" s="5"/>
      <c r="D1379" s="9"/>
      <c r="E1379" s="5"/>
      <c r="F1379" s="7"/>
      <c r="G1379" s="5" t="s">
        <v>224</v>
      </c>
      <c r="H1379" s="8"/>
      <c r="I1379" s="5"/>
      <c r="J1379" s="5" t="s">
        <v>221</v>
      </c>
      <c r="K1379" s="10"/>
      <c r="L1379" s="5" t="s">
        <v>191</v>
      </c>
      <c r="M1379" s="5"/>
      <c r="N1379" s="5"/>
    </row>
    <row r="1380" spans="1:14">
      <c r="A1380" s="9"/>
      <c r="B1380" s="5" t="s">
        <v>1611</v>
      </c>
      <c r="C1380" s="5"/>
      <c r="D1380" s="9"/>
      <c r="E1380" s="5"/>
      <c r="F1380" s="7"/>
      <c r="G1380" s="5" t="s">
        <v>226</v>
      </c>
      <c r="H1380" s="8"/>
      <c r="I1380" s="5"/>
      <c r="J1380" s="5">
        <v>40</v>
      </c>
      <c r="K1380" s="10"/>
      <c r="L1380" s="5" t="s">
        <v>196</v>
      </c>
      <c r="M1380" s="5"/>
      <c r="N1380" s="5"/>
    </row>
    <row r="1381" spans="1:14">
      <c r="A1381" s="9"/>
      <c r="B1381" s="5" t="s">
        <v>1612</v>
      </c>
      <c r="C1381" s="5"/>
      <c r="D1381" s="9"/>
      <c r="E1381" s="5"/>
      <c r="F1381" s="7"/>
      <c r="G1381" s="5" t="s">
        <v>232</v>
      </c>
      <c r="H1381" s="8"/>
      <c r="I1381" s="5"/>
      <c r="J1381" s="5" t="s">
        <v>221</v>
      </c>
      <c r="K1381" s="10"/>
      <c r="L1381" s="5" t="s">
        <v>191</v>
      </c>
      <c r="M1381" s="5"/>
      <c r="N1381" s="5"/>
    </row>
    <row r="1382" spans="1:14">
      <c r="A1382" s="9"/>
      <c r="B1382" s="5" t="s">
        <v>1613</v>
      </c>
      <c r="C1382" s="5"/>
      <c r="D1382" s="9"/>
      <c r="E1382" s="5"/>
      <c r="F1382" s="7"/>
      <c r="G1382" s="5" t="s">
        <v>234</v>
      </c>
      <c r="H1382" s="8"/>
      <c r="I1382" s="5"/>
      <c r="J1382" s="5" t="s">
        <v>221</v>
      </c>
      <c r="K1382" s="10"/>
      <c r="L1382" s="5" t="s">
        <v>191</v>
      </c>
      <c r="M1382" s="5"/>
      <c r="N1382" s="5"/>
    </row>
    <row r="1383" spans="1:14">
      <c r="A1383" s="9"/>
      <c r="B1383" s="5" t="s">
        <v>1614</v>
      </c>
      <c r="C1383" s="5"/>
      <c r="D1383" s="9"/>
      <c r="E1383" s="5"/>
      <c r="F1383" s="7"/>
      <c r="G1383" s="5" t="s">
        <v>220</v>
      </c>
      <c r="H1383" s="8"/>
      <c r="I1383" s="5"/>
      <c r="J1383" s="5" t="s">
        <v>221</v>
      </c>
      <c r="K1383" s="10"/>
      <c r="L1383" s="5" t="s">
        <v>191</v>
      </c>
      <c r="M1383" s="5"/>
      <c r="N1383" s="5"/>
    </row>
    <row r="1384" spans="1:14">
      <c r="A1384" s="9"/>
      <c r="B1384" s="5" t="s">
        <v>1615</v>
      </c>
      <c r="C1384" s="5"/>
      <c r="D1384" s="9"/>
      <c r="E1384" s="5"/>
      <c r="F1384" s="7"/>
      <c r="G1384" s="5" t="s">
        <v>220</v>
      </c>
      <c r="H1384" s="8"/>
      <c r="I1384" s="5"/>
      <c r="J1384" s="5" t="s">
        <v>221</v>
      </c>
      <c r="K1384" s="10"/>
      <c r="L1384" s="5" t="s">
        <v>191</v>
      </c>
      <c r="M1384" s="5"/>
      <c r="N1384" s="5"/>
    </row>
    <row r="1385" spans="1:14">
      <c r="A1385" s="9"/>
      <c r="B1385" s="5" t="s">
        <v>1616</v>
      </c>
      <c r="C1385" s="5"/>
      <c r="D1385" s="9"/>
      <c r="E1385" s="5"/>
      <c r="F1385" s="7"/>
      <c r="G1385" s="5" t="s">
        <v>224</v>
      </c>
      <c r="H1385" s="8"/>
      <c r="I1385" s="5"/>
      <c r="J1385" s="5">
        <v>40</v>
      </c>
      <c r="K1385" s="10"/>
      <c r="L1385" s="5" t="s">
        <v>191</v>
      </c>
      <c r="M1385" s="5"/>
      <c r="N1385" s="5"/>
    </row>
    <row r="1386" spans="1:14">
      <c r="A1386" s="9"/>
      <c r="B1386" s="5" t="s">
        <v>1617</v>
      </c>
      <c r="C1386" s="5"/>
      <c r="D1386" s="9"/>
      <c r="E1386" s="5"/>
      <c r="F1386" s="7"/>
      <c r="G1386" s="5" t="s">
        <v>224</v>
      </c>
      <c r="H1386" s="8"/>
      <c r="I1386" s="5"/>
      <c r="J1386" s="5" t="s">
        <v>221</v>
      </c>
      <c r="K1386" s="10"/>
      <c r="L1386" s="5" t="s">
        <v>228</v>
      </c>
      <c r="M1386" s="5"/>
      <c r="N1386" s="5"/>
    </row>
    <row r="1387" spans="1:14">
      <c r="A1387" s="9"/>
      <c r="B1387" s="5" t="s">
        <v>1618</v>
      </c>
      <c r="C1387" s="5"/>
      <c r="D1387" s="9"/>
      <c r="E1387" s="5"/>
      <c r="F1387" s="7"/>
      <c r="G1387" s="5" t="s">
        <v>226</v>
      </c>
      <c r="H1387" s="8"/>
      <c r="I1387" s="5"/>
      <c r="J1387" s="5">
        <v>40</v>
      </c>
      <c r="K1387" s="10"/>
      <c r="L1387" s="5" t="s">
        <v>196</v>
      </c>
      <c r="M1387" s="5"/>
      <c r="N1387" s="5"/>
    </row>
    <row r="1388" spans="1:14">
      <c r="A1388" s="9"/>
      <c r="B1388" s="5" t="s">
        <v>1619</v>
      </c>
      <c r="C1388" s="5"/>
      <c r="D1388" s="9"/>
      <c r="E1388" s="5"/>
      <c r="F1388" s="7"/>
      <c r="G1388" s="5" t="s">
        <v>220</v>
      </c>
      <c r="H1388" s="8"/>
      <c r="I1388" s="5"/>
      <c r="J1388" s="5" t="s">
        <v>221</v>
      </c>
      <c r="K1388" s="10"/>
      <c r="L1388" s="5" t="s">
        <v>191</v>
      </c>
      <c r="M1388" s="5"/>
      <c r="N1388" s="5"/>
    </row>
    <row r="1389" spans="1:14">
      <c r="A1389" s="9"/>
      <c r="B1389" s="5" t="s">
        <v>1620</v>
      </c>
      <c r="C1389" s="5"/>
      <c r="D1389" s="9"/>
      <c r="E1389" s="5"/>
      <c r="F1389" s="7"/>
      <c r="G1389" s="5" t="s">
        <v>220</v>
      </c>
      <c r="H1389" s="8"/>
      <c r="I1389" s="5"/>
      <c r="J1389" s="5" t="s">
        <v>221</v>
      </c>
      <c r="K1389" s="10"/>
      <c r="L1389" s="5" t="s">
        <v>191</v>
      </c>
      <c r="M1389" s="5"/>
      <c r="N1389" s="5"/>
    </row>
    <row r="1390" spans="1:14">
      <c r="A1390" s="9"/>
      <c r="B1390" s="5" t="s">
        <v>1621</v>
      </c>
      <c r="C1390" s="5"/>
      <c r="D1390" s="9"/>
      <c r="E1390" s="5"/>
      <c r="F1390" s="7"/>
      <c r="G1390" s="5" t="s">
        <v>265</v>
      </c>
      <c r="H1390" s="8"/>
      <c r="I1390" s="5"/>
      <c r="J1390" s="5" t="s">
        <v>221</v>
      </c>
      <c r="K1390" s="10"/>
      <c r="L1390" s="5" t="s">
        <v>196</v>
      </c>
      <c r="M1390" s="5"/>
      <c r="N1390" s="5"/>
    </row>
    <row r="1391" spans="1:14">
      <c r="A1391" s="9"/>
      <c r="B1391" s="5" t="s">
        <v>1622</v>
      </c>
      <c r="C1391" s="5"/>
      <c r="D1391" s="9"/>
      <c r="E1391" s="5"/>
      <c r="F1391" s="7"/>
      <c r="G1391" s="5" t="s">
        <v>224</v>
      </c>
      <c r="H1391" s="8"/>
      <c r="I1391" s="5"/>
      <c r="J1391" s="5" t="s">
        <v>221</v>
      </c>
      <c r="K1391" s="10"/>
      <c r="L1391" s="5" t="s">
        <v>196</v>
      </c>
      <c r="M1391" s="5"/>
      <c r="N1391" s="5"/>
    </row>
    <row r="1392" spans="1:14">
      <c r="A1392" s="9"/>
      <c r="B1392" s="5" t="s">
        <v>1623</v>
      </c>
      <c r="C1392" s="5"/>
      <c r="D1392" s="9"/>
      <c r="E1392" s="5"/>
      <c r="F1392" s="7"/>
      <c r="G1392" s="5" t="s">
        <v>232</v>
      </c>
      <c r="H1392" s="8"/>
      <c r="I1392" s="5"/>
      <c r="J1392" s="5" t="s">
        <v>221</v>
      </c>
      <c r="K1392" s="10"/>
      <c r="L1392" s="5" t="s">
        <v>191</v>
      </c>
      <c r="M1392" s="5"/>
      <c r="N1392" s="5"/>
    </row>
    <row r="1393" spans="1:14">
      <c r="A1393" s="9"/>
      <c r="B1393" s="5" t="s">
        <v>1624</v>
      </c>
      <c r="C1393" s="5"/>
      <c r="D1393" s="9"/>
      <c r="E1393" s="5"/>
      <c r="F1393" s="7"/>
      <c r="G1393" s="5" t="s">
        <v>226</v>
      </c>
      <c r="H1393" s="8"/>
      <c r="I1393" s="5"/>
      <c r="J1393" s="5">
        <v>40</v>
      </c>
      <c r="K1393" s="10"/>
      <c r="L1393" s="5" t="s">
        <v>262</v>
      </c>
      <c r="M1393" s="5"/>
      <c r="N1393" s="5"/>
    </row>
    <row r="1394" spans="1:14">
      <c r="A1394" s="9"/>
      <c r="B1394" s="5" t="s">
        <v>1625</v>
      </c>
      <c r="C1394" s="5"/>
      <c r="D1394" s="9"/>
      <c r="E1394" s="5"/>
      <c r="F1394" s="7"/>
      <c r="G1394" s="5" t="s">
        <v>226</v>
      </c>
      <c r="H1394" s="8"/>
      <c r="I1394" s="5"/>
      <c r="J1394" s="5">
        <v>40</v>
      </c>
      <c r="K1394" s="10"/>
      <c r="L1394" s="5" t="s">
        <v>191</v>
      </c>
      <c r="M1394" s="5"/>
      <c r="N1394" s="5"/>
    </row>
    <row r="1395" spans="1:14">
      <c r="A1395" s="9"/>
      <c r="B1395" s="5" t="s">
        <v>1626</v>
      </c>
      <c r="C1395" s="5"/>
      <c r="D1395" s="9"/>
      <c r="E1395" s="5"/>
      <c r="F1395" s="7"/>
      <c r="G1395" s="5" t="s">
        <v>311</v>
      </c>
      <c r="H1395" s="8"/>
      <c r="I1395" s="5"/>
      <c r="J1395" s="5">
        <v>40</v>
      </c>
      <c r="K1395" s="10"/>
      <c r="L1395" s="5" t="s">
        <v>199</v>
      </c>
      <c r="M1395" s="5"/>
      <c r="N1395" s="5"/>
    </row>
    <row r="1396" spans="1:14">
      <c r="A1396" s="9"/>
      <c r="B1396" s="5" t="s">
        <v>1627</v>
      </c>
      <c r="C1396" s="5"/>
      <c r="D1396" s="9"/>
      <c r="E1396" s="5"/>
      <c r="F1396" s="7"/>
      <c r="G1396" s="5" t="s">
        <v>224</v>
      </c>
      <c r="H1396" s="8"/>
      <c r="I1396" s="5"/>
      <c r="J1396" s="5" t="s">
        <v>221</v>
      </c>
      <c r="K1396" s="10"/>
      <c r="L1396" s="5" t="s">
        <v>191</v>
      </c>
      <c r="M1396" s="5"/>
      <c r="N1396" s="5"/>
    </row>
    <row r="1397" spans="1:14">
      <c r="A1397" s="9"/>
      <c r="B1397" s="5" t="s">
        <v>1628</v>
      </c>
      <c r="C1397" s="5"/>
      <c r="D1397" s="9"/>
      <c r="E1397" s="5"/>
      <c r="F1397" s="7"/>
      <c r="G1397" s="5" t="s">
        <v>224</v>
      </c>
      <c r="H1397" s="8"/>
      <c r="I1397" s="5"/>
      <c r="J1397" s="5" t="s">
        <v>221</v>
      </c>
      <c r="K1397" s="10"/>
      <c r="L1397" s="5" t="s">
        <v>191</v>
      </c>
      <c r="M1397" s="5"/>
      <c r="N1397" s="5"/>
    </row>
    <row r="1398" spans="1:14">
      <c r="A1398" s="9"/>
      <c r="B1398" s="5" t="s">
        <v>1629</v>
      </c>
      <c r="C1398" s="5"/>
      <c r="D1398" s="9"/>
      <c r="E1398" s="5"/>
      <c r="F1398" s="7"/>
      <c r="G1398" s="5" t="s">
        <v>226</v>
      </c>
      <c r="H1398" s="8"/>
      <c r="I1398" s="5"/>
      <c r="J1398" s="5">
        <v>40</v>
      </c>
      <c r="K1398" s="10"/>
      <c r="L1398" s="5" t="s">
        <v>196</v>
      </c>
      <c r="M1398" s="5"/>
      <c r="N1398" s="5"/>
    </row>
    <row r="1399" spans="1:14">
      <c r="A1399" s="9"/>
      <c r="B1399" s="5" t="s">
        <v>1630</v>
      </c>
      <c r="C1399" s="5"/>
      <c r="D1399" s="9"/>
      <c r="E1399" s="5"/>
      <c r="F1399" s="7"/>
      <c r="G1399" s="5" t="s">
        <v>220</v>
      </c>
      <c r="H1399" s="8"/>
      <c r="I1399" s="5"/>
      <c r="J1399" s="5" t="s">
        <v>221</v>
      </c>
      <c r="K1399" s="10"/>
      <c r="L1399" s="5" t="s">
        <v>191</v>
      </c>
      <c r="M1399" s="5"/>
      <c r="N1399" s="5"/>
    </row>
    <row r="1400" spans="1:14">
      <c r="A1400" s="9"/>
      <c r="B1400" s="5" t="s">
        <v>1631</v>
      </c>
      <c r="C1400" s="5"/>
      <c r="D1400" s="9"/>
      <c r="E1400" s="5"/>
      <c r="F1400" s="7"/>
      <c r="G1400" s="5" t="s">
        <v>220</v>
      </c>
      <c r="H1400" s="8"/>
      <c r="I1400" s="5"/>
      <c r="J1400" s="5" t="s">
        <v>221</v>
      </c>
      <c r="K1400" s="10"/>
      <c r="L1400" s="5" t="s">
        <v>191</v>
      </c>
      <c r="M1400" s="5"/>
      <c r="N1400" s="5"/>
    </row>
    <row r="1401" spans="1:14">
      <c r="A1401" s="9"/>
      <c r="B1401" s="5" t="s">
        <v>1632</v>
      </c>
      <c r="C1401" s="5"/>
      <c r="D1401" s="9"/>
      <c r="E1401" s="5"/>
      <c r="F1401" s="7"/>
      <c r="G1401" s="5" t="s">
        <v>224</v>
      </c>
      <c r="H1401" s="8"/>
      <c r="I1401" s="5"/>
      <c r="J1401" s="5" t="s">
        <v>221</v>
      </c>
      <c r="K1401" s="10"/>
      <c r="L1401" s="5" t="s">
        <v>191</v>
      </c>
      <c r="M1401" s="5"/>
      <c r="N1401" s="5"/>
    </row>
    <row r="1402" spans="1:14">
      <c r="A1402" s="9"/>
      <c r="B1402" s="5" t="s">
        <v>1633</v>
      </c>
      <c r="C1402" s="5"/>
      <c r="D1402" s="9"/>
      <c r="E1402" s="5"/>
      <c r="F1402" s="7"/>
      <c r="G1402" s="5" t="s">
        <v>226</v>
      </c>
      <c r="H1402" s="8"/>
      <c r="I1402" s="5"/>
      <c r="J1402" s="5">
        <v>40</v>
      </c>
      <c r="K1402" s="10"/>
      <c r="L1402" s="5" t="s">
        <v>262</v>
      </c>
      <c r="M1402" s="5"/>
      <c r="N1402" s="5"/>
    </row>
    <row r="1403" spans="1:14">
      <c r="A1403" s="9"/>
      <c r="B1403" s="5" t="s">
        <v>1634</v>
      </c>
      <c r="C1403" s="5"/>
      <c r="D1403" s="9"/>
      <c r="E1403" s="5"/>
      <c r="F1403" s="7"/>
      <c r="G1403" s="5" t="s">
        <v>232</v>
      </c>
      <c r="H1403" s="8"/>
      <c r="I1403" s="5"/>
      <c r="J1403" s="5" t="s">
        <v>221</v>
      </c>
      <c r="K1403" s="10"/>
      <c r="L1403" s="5" t="s">
        <v>191</v>
      </c>
      <c r="M1403" s="5"/>
      <c r="N1403" s="5"/>
    </row>
    <row r="1404" spans="1:14">
      <c r="A1404" s="9"/>
      <c r="B1404" s="5" t="s">
        <v>1635</v>
      </c>
      <c r="C1404" s="5"/>
      <c r="D1404" s="9"/>
      <c r="E1404" s="5"/>
      <c r="F1404" s="7"/>
      <c r="G1404" s="5" t="s">
        <v>220</v>
      </c>
      <c r="H1404" s="8"/>
      <c r="I1404" s="5"/>
      <c r="J1404" s="5" t="s">
        <v>221</v>
      </c>
      <c r="K1404" s="10"/>
      <c r="L1404" s="5" t="s">
        <v>191</v>
      </c>
      <c r="M1404" s="5"/>
      <c r="N1404" s="5"/>
    </row>
    <row r="1405" spans="1:14">
      <c r="A1405" s="9"/>
      <c r="B1405" s="5" t="s">
        <v>1636</v>
      </c>
      <c r="C1405" s="5"/>
      <c r="D1405" s="9"/>
      <c r="E1405" s="5"/>
      <c r="F1405" s="7"/>
      <c r="G1405" s="5" t="s">
        <v>220</v>
      </c>
      <c r="H1405" s="8"/>
      <c r="I1405" s="5"/>
      <c r="J1405" s="5" t="s">
        <v>221</v>
      </c>
      <c r="K1405" s="10"/>
      <c r="L1405" s="5" t="s">
        <v>191</v>
      </c>
      <c r="M1405" s="5"/>
      <c r="N1405" s="5"/>
    </row>
    <row r="1406" spans="1:14">
      <c r="A1406" s="9"/>
      <c r="B1406" s="5" t="s">
        <v>1637</v>
      </c>
      <c r="C1406" s="5"/>
      <c r="D1406" s="9"/>
      <c r="E1406" s="5"/>
      <c r="F1406" s="7"/>
      <c r="G1406" s="5" t="s">
        <v>246</v>
      </c>
      <c r="H1406" s="8"/>
      <c r="I1406" s="5"/>
      <c r="J1406" s="5">
        <v>20</v>
      </c>
      <c r="K1406" s="10"/>
      <c r="L1406" s="5" t="s">
        <v>196</v>
      </c>
      <c r="M1406" s="5"/>
      <c r="N1406" s="5"/>
    </row>
    <row r="1407" spans="1:14">
      <c r="A1407" s="9"/>
      <c r="B1407" s="5" t="s">
        <v>1638</v>
      </c>
      <c r="C1407" s="5"/>
      <c r="D1407" s="9"/>
      <c r="E1407" s="5"/>
      <c r="F1407" s="7"/>
      <c r="G1407" s="5" t="s">
        <v>220</v>
      </c>
      <c r="H1407" s="8"/>
      <c r="I1407" s="5"/>
      <c r="J1407" s="5" t="s">
        <v>221</v>
      </c>
      <c r="K1407" s="10"/>
      <c r="L1407" s="5" t="s">
        <v>191</v>
      </c>
      <c r="M1407" s="5"/>
      <c r="N1407" s="5"/>
    </row>
    <row r="1408" spans="1:14">
      <c r="A1408" s="9"/>
      <c r="B1408" s="5" t="s">
        <v>1639</v>
      </c>
      <c r="C1408" s="5"/>
      <c r="D1408" s="9"/>
      <c r="E1408" s="5"/>
      <c r="F1408" s="7"/>
      <c r="G1408" s="5" t="s">
        <v>234</v>
      </c>
      <c r="H1408" s="8"/>
      <c r="I1408" s="5"/>
      <c r="J1408" s="5">
        <v>40</v>
      </c>
      <c r="K1408" s="10"/>
      <c r="L1408" s="5" t="s">
        <v>191</v>
      </c>
      <c r="M1408" s="5"/>
      <c r="N1408" s="5"/>
    </row>
    <row r="1409" spans="1:14">
      <c r="A1409" s="9"/>
      <c r="B1409" s="5" t="s">
        <v>1640</v>
      </c>
      <c r="C1409" s="5"/>
      <c r="D1409" s="9"/>
      <c r="E1409" s="5"/>
      <c r="F1409" s="7"/>
      <c r="G1409" s="5" t="s">
        <v>224</v>
      </c>
      <c r="H1409" s="8"/>
      <c r="I1409" s="5"/>
      <c r="J1409" s="5" t="s">
        <v>221</v>
      </c>
      <c r="K1409" s="10"/>
      <c r="L1409" s="5" t="s">
        <v>191</v>
      </c>
      <c r="M1409" s="5"/>
      <c r="N1409" s="5"/>
    </row>
    <row r="1410" spans="1:14">
      <c r="A1410" s="9"/>
      <c r="B1410" s="5" t="s">
        <v>1641</v>
      </c>
      <c r="C1410" s="5"/>
      <c r="D1410" s="9"/>
      <c r="E1410" s="5"/>
      <c r="F1410" s="7"/>
      <c r="G1410" s="5" t="s">
        <v>234</v>
      </c>
      <c r="H1410" s="8"/>
      <c r="I1410" s="5"/>
      <c r="J1410" s="5" t="s">
        <v>221</v>
      </c>
      <c r="K1410" s="10"/>
      <c r="L1410" s="5" t="s">
        <v>191</v>
      </c>
      <c r="M1410" s="5"/>
      <c r="N1410" s="5"/>
    </row>
    <row r="1411" spans="1:14">
      <c r="A1411" s="9"/>
      <c r="B1411" s="5" t="s">
        <v>1642</v>
      </c>
      <c r="C1411" s="5"/>
      <c r="D1411" s="9"/>
      <c r="E1411" s="5"/>
      <c r="F1411" s="7"/>
      <c r="G1411" s="5" t="s">
        <v>226</v>
      </c>
      <c r="H1411" s="8"/>
      <c r="I1411" s="5"/>
      <c r="J1411" s="5">
        <v>40</v>
      </c>
      <c r="K1411" s="10"/>
      <c r="L1411" s="5" t="s">
        <v>199</v>
      </c>
      <c r="M1411" s="5"/>
      <c r="N1411" s="5"/>
    </row>
    <row r="1412" spans="1:14">
      <c r="A1412" s="9"/>
      <c r="B1412" s="5" t="s">
        <v>1642</v>
      </c>
      <c r="C1412" s="5"/>
      <c r="D1412" s="9"/>
      <c r="E1412" s="5"/>
      <c r="F1412" s="7"/>
      <c r="G1412" s="5" t="s">
        <v>232</v>
      </c>
      <c r="H1412" s="8"/>
      <c r="I1412" s="5"/>
      <c r="J1412" s="5">
        <v>20</v>
      </c>
      <c r="K1412" s="10"/>
      <c r="L1412" s="5" t="s">
        <v>191</v>
      </c>
      <c r="M1412" s="5"/>
      <c r="N1412" s="5"/>
    </row>
    <row r="1413" spans="1:14">
      <c r="A1413" s="9"/>
      <c r="B1413" s="5" t="s">
        <v>1643</v>
      </c>
      <c r="C1413" s="5"/>
      <c r="D1413" s="9"/>
      <c r="E1413" s="5"/>
      <c r="F1413" s="7"/>
      <c r="G1413" s="5" t="s">
        <v>226</v>
      </c>
      <c r="H1413" s="8"/>
      <c r="I1413" s="5"/>
      <c r="J1413" s="5">
        <v>40</v>
      </c>
      <c r="K1413" s="5"/>
      <c r="L1413" s="5" t="s">
        <v>228</v>
      </c>
      <c r="M1413" s="5"/>
      <c r="N1413" s="5"/>
    </row>
    <row r="1414" spans="1:14">
      <c r="A1414" s="9"/>
      <c r="B1414" s="5" t="s">
        <v>1644</v>
      </c>
      <c r="C1414" s="5"/>
      <c r="D1414" s="9"/>
      <c r="E1414" s="5"/>
      <c r="F1414" s="7"/>
      <c r="G1414" s="5" t="s">
        <v>224</v>
      </c>
      <c r="H1414" s="8"/>
      <c r="I1414" s="5"/>
      <c r="J1414" s="5" t="s">
        <v>221</v>
      </c>
      <c r="K1414" s="10"/>
      <c r="L1414" s="5" t="s">
        <v>191</v>
      </c>
      <c r="M1414" s="5"/>
      <c r="N1414" s="5"/>
    </row>
    <row r="1415" spans="1:14">
      <c r="A1415" s="9"/>
      <c r="B1415" s="5" t="s">
        <v>1645</v>
      </c>
      <c r="C1415" s="5"/>
      <c r="D1415" s="9"/>
      <c r="E1415" s="5"/>
      <c r="F1415" s="7"/>
      <c r="G1415" s="5" t="s">
        <v>220</v>
      </c>
      <c r="H1415" s="8"/>
      <c r="I1415" s="5"/>
      <c r="J1415" s="5" t="s">
        <v>221</v>
      </c>
      <c r="K1415" s="10"/>
      <c r="L1415" s="5" t="s">
        <v>191</v>
      </c>
      <c r="M1415" s="5"/>
      <c r="N1415" s="5"/>
    </row>
    <row r="1416" spans="1:14">
      <c r="A1416" s="9"/>
      <c r="B1416" s="5" t="s">
        <v>1646</v>
      </c>
      <c r="C1416" s="5"/>
      <c r="D1416" s="9"/>
      <c r="E1416" s="5"/>
      <c r="F1416" s="7"/>
      <c r="G1416" s="5" t="s">
        <v>311</v>
      </c>
      <c r="H1416" s="8"/>
      <c r="I1416" s="5"/>
      <c r="J1416" s="5" t="s">
        <v>221</v>
      </c>
      <c r="K1416" s="10"/>
      <c r="L1416" s="5" t="s">
        <v>196</v>
      </c>
      <c r="M1416" s="5"/>
      <c r="N1416" s="5"/>
    </row>
    <row r="1417" spans="1:14">
      <c r="A1417" s="9"/>
      <c r="B1417" s="5" t="s">
        <v>1647</v>
      </c>
      <c r="C1417" s="5"/>
      <c r="D1417" s="9"/>
      <c r="E1417" s="5"/>
      <c r="F1417" s="7"/>
      <c r="G1417" s="5" t="s">
        <v>232</v>
      </c>
      <c r="H1417" s="8"/>
      <c r="I1417" s="5"/>
      <c r="J1417" s="5" t="s">
        <v>221</v>
      </c>
      <c r="K1417" s="10"/>
      <c r="L1417" s="5" t="s">
        <v>191</v>
      </c>
      <c r="M1417" s="5"/>
      <c r="N1417" s="5"/>
    </row>
    <row r="1418" spans="1:14">
      <c r="A1418" s="9"/>
      <c r="B1418" s="5" t="s">
        <v>1648</v>
      </c>
      <c r="C1418" s="5"/>
      <c r="D1418" s="9"/>
      <c r="E1418" s="5"/>
      <c r="F1418" s="7"/>
      <c r="G1418" s="5" t="s">
        <v>232</v>
      </c>
      <c r="H1418" s="8"/>
      <c r="I1418" s="5"/>
      <c r="J1418" s="5" t="s">
        <v>221</v>
      </c>
      <c r="K1418" s="10"/>
      <c r="L1418" s="5" t="s">
        <v>191</v>
      </c>
      <c r="M1418" s="5"/>
      <c r="N1418" s="5"/>
    </row>
    <row r="1419" spans="1:14">
      <c r="A1419" s="9"/>
      <c r="B1419" s="5" t="s">
        <v>1649</v>
      </c>
      <c r="C1419" s="5"/>
      <c r="D1419" s="9"/>
      <c r="E1419" s="5"/>
      <c r="F1419" s="7"/>
      <c r="G1419" s="5" t="s">
        <v>224</v>
      </c>
      <c r="H1419" s="8"/>
      <c r="I1419" s="5"/>
      <c r="J1419" s="5" t="s">
        <v>221</v>
      </c>
      <c r="K1419" s="10"/>
      <c r="L1419" s="5" t="s">
        <v>191</v>
      </c>
      <c r="M1419" s="5"/>
      <c r="N1419" s="5"/>
    </row>
    <row r="1420" spans="1:14">
      <c r="A1420" s="9"/>
      <c r="B1420" s="5" t="s">
        <v>1650</v>
      </c>
      <c r="C1420" s="5"/>
      <c r="D1420" s="9"/>
      <c r="E1420" s="5"/>
      <c r="F1420" s="7"/>
      <c r="G1420" s="5" t="s">
        <v>232</v>
      </c>
      <c r="H1420" s="8"/>
      <c r="I1420" s="5"/>
      <c r="J1420" s="5" t="s">
        <v>221</v>
      </c>
      <c r="K1420" s="10"/>
      <c r="L1420" s="5" t="s">
        <v>191</v>
      </c>
      <c r="M1420" s="5"/>
      <c r="N1420" s="5"/>
    </row>
    <row r="1421" spans="1:14">
      <c r="A1421" s="9"/>
      <c r="B1421" s="5" t="s">
        <v>1651</v>
      </c>
      <c r="C1421" s="5"/>
      <c r="D1421" s="9"/>
      <c r="E1421" s="5"/>
      <c r="F1421" s="7"/>
      <c r="G1421" s="5" t="s">
        <v>246</v>
      </c>
      <c r="H1421" s="8"/>
      <c r="I1421" s="5"/>
      <c r="J1421" s="5" t="s">
        <v>221</v>
      </c>
      <c r="K1421" s="10"/>
      <c r="L1421" s="5" t="s">
        <v>191</v>
      </c>
      <c r="M1421" s="5"/>
      <c r="N1421" s="5"/>
    </row>
    <row r="1422" spans="1:14">
      <c r="A1422" s="9"/>
      <c r="B1422" s="5" t="s">
        <v>1652</v>
      </c>
      <c r="C1422" s="5"/>
      <c r="D1422" s="9"/>
      <c r="E1422" s="5"/>
      <c r="F1422" s="7"/>
      <c r="G1422" s="5" t="s">
        <v>220</v>
      </c>
      <c r="H1422" s="8"/>
      <c r="I1422" s="5"/>
      <c r="J1422" s="5" t="s">
        <v>221</v>
      </c>
      <c r="K1422" s="10"/>
      <c r="L1422" s="5" t="s">
        <v>191</v>
      </c>
      <c r="M1422" s="5"/>
      <c r="N1422" s="5"/>
    </row>
    <row r="1423" spans="1:14">
      <c r="A1423" s="9"/>
      <c r="B1423" s="5" t="s">
        <v>1653</v>
      </c>
      <c r="C1423" s="5"/>
      <c r="D1423" s="9"/>
      <c r="E1423" s="5"/>
      <c r="F1423" s="7"/>
      <c r="G1423" s="5" t="s">
        <v>234</v>
      </c>
      <c r="H1423" s="8"/>
      <c r="I1423" s="5"/>
      <c r="J1423" s="5" t="s">
        <v>221</v>
      </c>
      <c r="K1423" s="10"/>
      <c r="L1423" s="5" t="s">
        <v>191</v>
      </c>
      <c r="M1423" s="5"/>
      <c r="N1423" s="5"/>
    </row>
    <row r="1424" spans="1:14">
      <c r="A1424" s="9"/>
      <c r="B1424" s="5" t="s">
        <v>1654</v>
      </c>
      <c r="C1424" s="5"/>
      <c r="D1424" s="9"/>
      <c r="E1424" s="5"/>
      <c r="F1424" s="7"/>
      <c r="G1424" s="5" t="s">
        <v>234</v>
      </c>
      <c r="H1424" s="8"/>
      <c r="I1424" s="5"/>
      <c r="J1424" s="5" t="s">
        <v>221</v>
      </c>
      <c r="K1424" s="10"/>
      <c r="L1424" s="5" t="s">
        <v>191</v>
      </c>
      <c r="M1424" s="5"/>
      <c r="N1424" s="5"/>
    </row>
    <row r="1425" spans="1:14">
      <c r="A1425" s="9"/>
      <c r="B1425" s="5" t="s">
        <v>1655</v>
      </c>
      <c r="C1425" s="5"/>
      <c r="D1425" s="9"/>
      <c r="E1425" s="5"/>
      <c r="F1425" s="7"/>
      <c r="G1425" s="5" t="s">
        <v>220</v>
      </c>
      <c r="H1425" s="8"/>
      <c r="I1425" s="5"/>
      <c r="J1425" s="5" t="s">
        <v>221</v>
      </c>
      <c r="K1425" s="10"/>
      <c r="L1425" s="5" t="s">
        <v>191</v>
      </c>
      <c r="M1425" s="5"/>
      <c r="N1425" s="5"/>
    </row>
    <row r="1426" spans="1:14">
      <c r="A1426" s="9"/>
      <c r="B1426" s="5" t="s">
        <v>1656</v>
      </c>
      <c r="C1426" s="5"/>
      <c r="D1426" s="9"/>
      <c r="E1426" s="5"/>
      <c r="F1426" s="7"/>
      <c r="G1426" s="5" t="s">
        <v>224</v>
      </c>
      <c r="H1426" s="8"/>
      <c r="I1426" s="5"/>
      <c r="J1426" s="5" t="s">
        <v>221</v>
      </c>
      <c r="K1426" s="10"/>
      <c r="L1426" s="5" t="s">
        <v>191</v>
      </c>
      <c r="M1426" s="5"/>
      <c r="N1426" s="5"/>
    </row>
    <row r="1427" spans="1:14">
      <c r="A1427" s="9"/>
      <c r="B1427" s="5" t="s">
        <v>1657</v>
      </c>
      <c r="C1427" s="5"/>
      <c r="D1427" s="9"/>
      <c r="E1427" s="5"/>
      <c r="F1427" s="7"/>
      <c r="G1427" s="5" t="s">
        <v>224</v>
      </c>
      <c r="H1427" s="8"/>
      <c r="I1427" s="5"/>
      <c r="J1427" s="5" t="s">
        <v>221</v>
      </c>
      <c r="K1427" s="10"/>
      <c r="L1427" s="5" t="s">
        <v>191</v>
      </c>
      <c r="M1427" s="5"/>
      <c r="N1427" s="5"/>
    </row>
    <row r="1428" spans="1:14">
      <c r="A1428" s="9"/>
      <c r="B1428" s="5" t="s">
        <v>1658</v>
      </c>
      <c r="C1428" s="5"/>
      <c r="D1428" s="9"/>
      <c r="E1428" s="5"/>
      <c r="F1428" s="7"/>
      <c r="G1428" s="5" t="s">
        <v>224</v>
      </c>
      <c r="H1428" s="8"/>
      <c r="I1428" s="5"/>
      <c r="J1428" s="5" t="s">
        <v>221</v>
      </c>
      <c r="K1428" s="10"/>
      <c r="L1428" s="5" t="s">
        <v>191</v>
      </c>
      <c r="M1428" s="5"/>
      <c r="N1428" s="5"/>
    </row>
    <row r="1429" spans="1:14">
      <c r="A1429" s="9"/>
      <c r="B1429" s="5" t="s">
        <v>1659</v>
      </c>
      <c r="C1429" s="5"/>
      <c r="D1429" s="9"/>
      <c r="E1429" s="5"/>
      <c r="F1429" s="7"/>
      <c r="G1429" s="5" t="s">
        <v>224</v>
      </c>
      <c r="H1429" s="8"/>
      <c r="I1429" s="5"/>
      <c r="J1429" s="5" t="s">
        <v>221</v>
      </c>
      <c r="K1429" s="10"/>
      <c r="L1429" s="5" t="s">
        <v>191</v>
      </c>
      <c r="M1429" s="5"/>
      <c r="N1429" s="5"/>
    </row>
    <row r="1430" spans="1:14">
      <c r="A1430" s="9"/>
      <c r="B1430" s="5" t="s">
        <v>1660</v>
      </c>
      <c r="C1430" s="5"/>
      <c r="D1430" s="9"/>
      <c r="E1430" s="5"/>
      <c r="F1430" s="7"/>
      <c r="G1430" s="5" t="s">
        <v>265</v>
      </c>
      <c r="H1430" s="8"/>
      <c r="I1430" s="5"/>
      <c r="J1430" s="5" t="s">
        <v>221</v>
      </c>
      <c r="K1430" s="10"/>
      <c r="L1430" s="5" t="s">
        <v>196</v>
      </c>
      <c r="M1430" s="5"/>
      <c r="N1430" s="5"/>
    </row>
    <row r="1431" spans="1:14">
      <c r="A1431" s="9"/>
      <c r="B1431" s="5" t="s">
        <v>1661</v>
      </c>
      <c r="C1431" s="5"/>
      <c r="D1431" s="9"/>
      <c r="E1431" s="5"/>
      <c r="F1431" s="7"/>
      <c r="G1431" s="5" t="s">
        <v>234</v>
      </c>
      <c r="H1431" s="8"/>
      <c r="I1431" s="5"/>
      <c r="J1431" s="5" t="s">
        <v>221</v>
      </c>
      <c r="K1431" s="5"/>
      <c r="L1431" s="5" t="s">
        <v>191</v>
      </c>
      <c r="M1431" s="5"/>
      <c r="N1431" s="5"/>
    </row>
    <row r="1432" spans="1:14">
      <c r="A1432" s="9"/>
      <c r="B1432" s="5" t="s">
        <v>1662</v>
      </c>
      <c r="C1432" s="5"/>
      <c r="D1432" s="9"/>
      <c r="E1432" s="5"/>
      <c r="F1432" s="7"/>
      <c r="G1432" s="5" t="s">
        <v>224</v>
      </c>
      <c r="H1432" s="8"/>
      <c r="I1432" s="5"/>
      <c r="J1432" s="5">
        <v>20</v>
      </c>
      <c r="K1432" s="10"/>
      <c r="L1432" s="5" t="s">
        <v>191</v>
      </c>
      <c r="M1432" s="5"/>
      <c r="N1432" s="5"/>
    </row>
    <row r="1433" spans="1:14">
      <c r="A1433" s="9"/>
      <c r="B1433" s="5" t="s">
        <v>1663</v>
      </c>
      <c r="C1433" s="5"/>
      <c r="D1433" s="9"/>
      <c r="E1433" s="5"/>
      <c r="F1433" s="7"/>
      <c r="G1433" s="5" t="s">
        <v>224</v>
      </c>
      <c r="H1433" s="8"/>
      <c r="I1433" s="5"/>
      <c r="J1433" s="5">
        <v>40</v>
      </c>
      <c r="K1433" s="10"/>
      <c r="L1433" s="5" t="s">
        <v>191</v>
      </c>
      <c r="M1433" s="5"/>
      <c r="N1433" s="5"/>
    </row>
    <row r="1434" spans="1:14">
      <c r="A1434" s="9"/>
      <c r="B1434" s="5" t="s">
        <v>1663</v>
      </c>
      <c r="C1434" s="5"/>
      <c r="D1434" s="9"/>
      <c r="E1434" s="5"/>
      <c r="F1434" s="7"/>
      <c r="G1434" s="5" t="s">
        <v>224</v>
      </c>
      <c r="H1434" s="8"/>
      <c r="I1434" s="5"/>
      <c r="J1434" s="5" t="s">
        <v>221</v>
      </c>
      <c r="K1434" s="10"/>
      <c r="L1434" s="5" t="s">
        <v>191</v>
      </c>
      <c r="M1434" s="5"/>
      <c r="N1434" s="5"/>
    </row>
    <row r="1435" spans="1:14">
      <c r="A1435" s="9"/>
      <c r="B1435" s="5" t="s">
        <v>1664</v>
      </c>
      <c r="C1435" s="5"/>
      <c r="D1435" s="9"/>
      <c r="E1435" s="5"/>
      <c r="F1435" s="7"/>
      <c r="G1435" s="5" t="s">
        <v>226</v>
      </c>
      <c r="H1435" s="8"/>
      <c r="I1435" s="5"/>
      <c r="J1435" s="5">
        <v>40</v>
      </c>
      <c r="K1435" s="10"/>
      <c r="L1435" s="5" t="s">
        <v>262</v>
      </c>
      <c r="M1435" s="5"/>
      <c r="N1435" s="5"/>
    </row>
    <row r="1436" spans="1:14">
      <c r="A1436" s="9"/>
      <c r="B1436" s="5" t="s">
        <v>1665</v>
      </c>
      <c r="C1436" s="5"/>
      <c r="D1436" s="9"/>
      <c r="E1436" s="5"/>
      <c r="F1436" s="7"/>
      <c r="G1436" s="5" t="s">
        <v>226</v>
      </c>
      <c r="H1436" s="8"/>
      <c r="I1436" s="5"/>
      <c r="J1436" s="5">
        <v>40</v>
      </c>
      <c r="K1436" s="10"/>
      <c r="L1436" s="5" t="s">
        <v>262</v>
      </c>
      <c r="M1436" s="5"/>
      <c r="N1436" s="5"/>
    </row>
    <row r="1437" spans="1:14">
      <c r="A1437" s="9"/>
      <c r="B1437" s="5" t="s">
        <v>1666</v>
      </c>
      <c r="C1437" s="5"/>
      <c r="D1437" s="9"/>
      <c r="E1437" s="5"/>
      <c r="F1437" s="7"/>
      <c r="G1437" s="5" t="s">
        <v>220</v>
      </c>
      <c r="H1437" s="8"/>
      <c r="I1437" s="5"/>
      <c r="J1437" s="5" t="s">
        <v>221</v>
      </c>
      <c r="K1437" s="10"/>
      <c r="L1437" s="5" t="s">
        <v>191</v>
      </c>
      <c r="M1437" s="5"/>
      <c r="N1437" s="5"/>
    </row>
    <row r="1438" spans="1:14">
      <c r="A1438" s="9"/>
      <c r="B1438" s="5" t="s">
        <v>1667</v>
      </c>
      <c r="C1438" s="5"/>
      <c r="D1438" s="9"/>
      <c r="E1438" s="5"/>
      <c r="F1438" s="7"/>
      <c r="G1438" s="5" t="s">
        <v>234</v>
      </c>
      <c r="H1438" s="8"/>
      <c r="I1438" s="5"/>
      <c r="J1438" s="5" t="s">
        <v>221</v>
      </c>
      <c r="K1438" s="10"/>
      <c r="L1438" s="5" t="s">
        <v>191</v>
      </c>
      <c r="M1438" s="5"/>
      <c r="N1438" s="5"/>
    </row>
    <row r="1439" spans="1:14">
      <c r="A1439" s="9"/>
      <c r="B1439" s="5" t="s">
        <v>1668</v>
      </c>
      <c r="C1439" s="5"/>
      <c r="D1439" s="9"/>
      <c r="E1439" s="5"/>
      <c r="F1439" s="7"/>
      <c r="G1439" s="5" t="s">
        <v>224</v>
      </c>
      <c r="H1439" s="8"/>
      <c r="I1439" s="5"/>
      <c r="J1439" s="5" t="s">
        <v>221</v>
      </c>
      <c r="K1439" s="10"/>
      <c r="L1439" s="5" t="s">
        <v>191</v>
      </c>
      <c r="M1439" s="5"/>
      <c r="N1439" s="5"/>
    </row>
    <row r="1440" spans="1:14">
      <c r="A1440" s="9"/>
      <c r="B1440" s="5" t="s">
        <v>1669</v>
      </c>
      <c r="C1440" s="5"/>
      <c r="D1440" s="9"/>
      <c r="E1440" s="5"/>
      <c r="F1440" s="7"/>
      <c r="G1440" s="5" t="s">
        <v>232</v>
      </c>
      <c r="H1440" s="8"/>
      <c r="I1440" s="5"/>
      <c r="J1440" s="5" t="s">
        <v>221</v>
      </c>
      <c r="K1440" s="10"/>
      <c r="L1440" s="5" t="s">
        <v>191</v>
      </c>
      <c r="M1440" s="5"/>
      <c r="N1440" s="5"/>
    </row>
    <row r="1441" spans="1:14">
      <c r="A1441" s="9"/>
      <c r="B1441" s="5" t="s">
        <v>1670</v>
      </c>
      <c r="C1441" s="5"/>
      <c r="D1441" s="9"/>
      <c r="E1441" s="5"/>
      <c r="F1441" s="7"/>
      <c r="G1441" s="5" t="s">
        <v>226</v>
      </c>
      <c r="H1441" s="8"/>
      <c r="I1441" s="5"/>
      <c r="J1441" s="5">
        <v>40</v>
      </c>
      <c r="K1441" s="10"/>
      <c r="L1441" s="5" t="s">
        <v>196</v>
      </c>
      <c r="M1441" s="5"/>
      <c r="N1441" s="5"/>
    </row>
    <row r="1442" spans="1:14">
      <c r="A1442" s="9"/>
      <c r="B1442" s="5" t="s">
        <v>1671</v>
      </c>
      <c r="C1442" s="5"/>
      <c r="D1442" s="9"/>
      <c r="E1442" s="5"/>
      <c r="F1442" s="7"/>
      <c r="G1442" s="5" t="s">
        <v>226</v>
      </c>
      <c r="H1442" s="8"/>
      <c r="I1442" s="5"/>
      <c r="J1442" s="5">
        <v>20</v>
      </c>
      <c r="K1442" s="10"/>
      <c r="L1442" s="5" t="s">
        <v>196</v>
      </c>
      <c r="M1442" s="5"/>
      <c r="N1442" s="5"/>
    </row>
    <row r="1443" spans="1:14">
      <c r="A1443" s="9"/>
      <c r="B1443" s="5" t="s">
        <v>1672</v>
      </c>
      <c r="C1443" s="5"/>
      <c r="D1443" s="9"/>
      <c r="E1443" s="5"/>
      <c r="F1443" s="7"/>
      <c r="G1443" s="5" t="s">
        <v>224</v>
      </c>
      <c r="H1443" s="8"/>
      <c r="I1443" s="5"/>
      <c r="J1443" s="5" t="s">
        <v>221</v>
      </c>
      <c r="K1443" s="10"/>
      <c r="L1443" s="5" t="s">
        <v>191</v>
      </c>
      <c r="M1443" s="5"/>
      <c r="N1443" s="5"/>
    </row>
    <row r="1444" spans="1:14">
      <c r="A1444" s="9"/>
      <c r="B1444" s="5" t="s">
        <v>1673</v>
      </c>
      <c r="C1444" s="5"/>
      <c r="D1444" s="9"/>
      <c r="E1444" s="5"/>
      <c r="F1444" s="7"/>
      <c r="G1444" s="5" t="s">
        <v>224</v>
      </c>
      <c r="H1444" s="8"/>
      <c r="I1444" s="5"/>
      <c r="J1444" s="5" t="s">
        <v>221</v>
      </c>
      <c r="K1444" s="10"/>
      <c r="L1444" s="5" t="s">
        <v>191</v>
      </c>
      <c r="M1444" s="5"/>
      <c r="N1444" s="5"/>
    </row>
    <row r="1445" spans="1:14">
      <c r="A1445" s="9"/>
      <c r="B1445" s="5" t="s">
        <v>1674</v>
      </c>
      <c r="C1445" s="5"/>
      <c r="D1445" s="9"/>
      <c r="E1445" s="5"/>
      <c r="F1445" s="7"/>
      <c r="G1445" s="5" t="s">
        <v>234</v>
      </c>
      <c r="H1445" s="8"/>
      <c r="I1445" s="5"/>
      <c r="J1445" s="5" t="s">
        <v>221</v>
      </c>
      <c r="K1445" s="10"/>
      <c r="L1445" s="5" t="s">
        <v>191</v>
      </c>
      <c r="M1445" s="5"/>
      <c r="N1445" s="5"/>
    </row>
    <row r="1446" spans="1:14">
      <c r="A1446" s="9"/>
      <c r="B1446" s="5" t="s">
        <v>1675</v>
      </c>
      <c r="C1446" s="5"/>
      <c r="D1446" s="9"/>
      <c r="E1446" s="5"/>
      <c r="F1446" s="7"/>
      <c r="G1446" s="5" t="s">
        <v>224</v>
      </c>
      <c r="H1446" s="8"/>
      <c r="I1446" s="5"/>
      <c r="J1446" s="5" t="s">
        <v>221</v>
      </c>
      <c r="K1446" s="10"/>
      <c r="L1446" s="5" t="s">
        <v>191</v>
      </c>
      <c r="M1446" s="5"/>
      <c r="N1446" s="5"/>
    </row>
    <row r="1447" spans="1:14">
      <c r="A1447" s="9"/>
      <c r="B1447" s="5" t="s">
        <v>1676</v>
      </c>
      <c r="C1447" s="5"/>
      <c r="D1447" s="9"/>
      <c r="E1447" s="5"/>
      <c r="F1447" s="7"/>
      <c r="G1447" s="5" t="s">
        <v>226</v>
      </c>
      <c r="H1447" s="8"/>
      <c r="I1447" s="5"/>
      <c r="J1447" s="5">
        <v>20</v>
      </c>
      <c r="K1447" s="10"/>
      <c r="L1447" s="5" t="s">
        <v>228</v>
      </c>
      <c r="M1447" s="5"/>
      <c r="N1447" s="5"/>
    </row>
    <row r="1448" spans="1:14">
      <c r="A1448" s="9"/>
      <c r="B1448" s="5" t="s">
        <v>1677</v>
      </c>
      <c r="C1448" s="5"/>
      <c r="D1448" s="9"/>
      <c r="E1448" s="5"/>
      <c r="F1448" s="7"/>
      <c r="G1448" s="5" t="s">
        <v>265</v>
      </c>
      <c r="H1448" s="8"/>
      <c r="I1448" s="5"/>
      <c r="J1448" s="5">
        <v>20</v>
      </c>
      <c r="K1448" s="10"/>
      <c r="L1448" s="5" t="s">
        <v>196</v>
      </c>
      <c r="M1448" s="5"/>
      <c r="N1448" s="5"/>
    </row>
    <row r="1449" spans="1:14">
      <c r="A1449" s="9"/>
      <c r="B1449" s="5" t="s">
        <v>1678</v>
      </c>
      <c r="C1449" s="5"/>
      <c r="D1449" s="9"/>
      <c r="E1449" s="5"/>
      <c r="F1449" s="7"/>
      <c r="G1449" s="5" t="s">
        <v>226</v>
      </c>
      <c r="H1449" s="8"/>
      <c r="I1449" s="5"/>
      <c r="J1449" s="5">
        <v>20</v>
      </c>
      <c r="K1449" s="10"/>
      <c r="L1449" s="5" t="s">
        <v>191</v>
      </c>
      <c r="M1449" s="5"/>
      <c r="N1449" s="5"/>
    </row>
    <row r="1450" spans="1:14">
      <c r="A1450" s="9"/>
      <c r="B1450" s="5" t="s">
        <v>1679</v>
      </c>
      <c r="C1450" s="5"/>
      <c r="D1450" s="9"/>
      <c r="E1450" s="5"/>
      <c r="F1450" s="7"/>
      <c r="G1450" s="5" t="s">
        <v>226</v>
      </c>
      <c r="H1450" s="8"/>
      <c r="I1450" s="5"/>
      <c r="J1450" s="5">
        <v>40</v>
      </c>
      <c r="K1450" s="10"/>
      <c r="L1450" s="5" t="s">
        <v>196</v>
      </c>
      <c r="M1450" s="5"/>
      <c r="N1450" s="5"/>
    </row>
    <row r="1451" spans="1:14">
      <c r="A1451" s="9"/>
      <c r="B1451" s="5" t="s">
        <v>1680</v>
      </c>
      <c r="C1451" s="5"/>
      <c r="D1451" s="9"/>
      <c r="E1451" s="5"/>
      <c r="F1451" s="7"/>
      <c r="G1451" s="5" t="s">
        <v>226</v>
      </c>
      <c r="H1451" s="8"/>
      <c r="I1451" s="5"/>
      <c r="J1451" s="5">
        <v>40</v>
      </c>
      <c r="K1451" s="10"/>
      <c r="L1451" s="5" t="s">
        <v>196</v>
      </c>
      <c r="M1451" s="5"/>
      <c r="N1451" s="5"/>
    </row>
    <row r="1452" spans="1:14">
      <c r="A1452" s="9"/>
      <c r="B1452" s="5" t="s">
        <v>1681</v>
      </c>
      <c r="C1452" s="5"/>
      <c r="D1452" s="9"/>
      <c r="E1452" s="5"/>
      <c r="F1452" s="7"/>
      <c r="G1452" s="5" t="s">
        <v>232</v>
      </c>
      <c r="H1452" s="8"/>
      <c r="I1452" s="5"/>
      <c r="J1452" s="5" t="s">
        <v>221</v>
      </c>
      <c r="K1452" s="10"/>
      <c r="L1452" s="5" t="s">
        <v>191</v>
      </c>
      <c r="M1452" s="5"/>
      <c r="N1452" s="5"/>
    </row>
    <row r="1453" spans="1:14">
      <c r="A1453" s="9"/>
      <c r="B1453" s="5" t="s">
        <v>1682</v>
      </c>
      <c r="C1453" s="5"/>
      <c r="D1453" s="9"/>
      <c r="E1453" s="5"/>
      <c r="F1453" s="7"/>
      <c r="G1453" s="5" t="s">
        <v>226</v>
      </c>
      <c r="H1453" s="8"/>
      <c r="I1453" s="5"/>
      <c r="J1453" s="5">
        <v>40</v>
      </c>
      <c r="K1453" s="10"/>
      <c r="L1453" s="5" t="s">
        <v>191</v>
      </c>
      <c r="M1453" s="5"/>
      <c r="N1453" s="5"/>
    </row>
    <row r="1454" spans="1:14">
      <c r="A1454" s="9"/>
      <c r="B1454" s="5" t="s">
        <v>1683</v>
      </c>
      <c r="C1454" s="5"/>
      <c r="D1454" s="9"/>
      <c r="E1454" s="5"/>
      <c r="F1454" s="7"/>
      <c r="G1454" s="5" t="s">
        <v>234</v>
      </c>
      <c r="H1454" s="8"/>
      <c r="I1454" s="5"/>
      <c r="J1454" s="5" t="s">
        <v>221</v>
      </c>
      <c r="K1454" s="10"/>
      <c r="L1454" s="5" t="s">
        <v>191</v>
      </c>
      <c r="M1454" s="5"/>
      <c r="N1454" s="5"/>
    </row>
    <row r="1455" spans="1:14">
      <c r="A1455" s="9"/>
      <c r="B1455" s="5" t="s">
        <v>1684</v>
      </c>
      <c r="C1455" s="5"/>
      <c r="D1455" s="9"/>
      <c r="E1455" s="5"/>
      <c r="F1455" s="7"/>
      <c r="G1455" s="5" t="s">
        <v>265</v>
      </c>
      <c r="H1455" s="8"/>
      <c r="I1455" s="5"/>
      <c r="J1455" s="5" t="s">
        <v>221</v>
      </c>
      <c r="K1455" s="10"/>
      <c r="L1455" s="5" t="s">
        <v>196</v>
      </c>
      <c r="M1455" s="5"/>
      <c r="N1455" s="5"/>
    </row>
    <row r="1456" spans="1:14">
      <c r="A1456" s="9"/>
      <c r="B1456" s="5" t="s">
        <v>1684</v>
      </c>
      <c r="C1456" s="5"/>
      <c r="D1456" s="9"/>
      <c r="E1456" s="5"/>
      <c r="F1456" s="7"/>
      <c r="G1456" s="5" t="s">
        <v>226</v>
      </c>
      <c r="H1456" s="8"/>
      <c r="I1456" s="5"/>
      <c r="J1456" s="5">
        <v>40</v>
      </c>
      <c r="K1456" s="10"/>
      <c r="L1456" s="5" t="s">
        <v>196</v>
      </c>
      <c r="M1456" s="5"/>
      <c r="N1456" s="5"/>
    </row>
    <row r="1457" spans="1:14">
      <c r="A1457" s="9"/>
      <c r="B1457" s="5" t="s">
        <v>1685</v>
      </c>
      <c r="C1457" s="5"/>
      <c r="D1457" s="9"/>
      <c r="E1457" s="5"/>
      <c r="F1457" s="7"/>
      <c r="G1457" s="5" t="s">
        <v>220</v>
      </c>
      <c r="H1457" s="8"/>
      <c r="I1457" s="5"/>
      <c r="J1457" s="5" t="s">
        <v>221</v>
      </c>
      <c r="K1457" s="10"/>
      <c r="L1457" s="5" t="s">
        <v>191</v>
      </c>
      <c r="M1457" s="5"/>
      <c r="N1457" s="5"/>
    </row>
    <row r="1458" spans="1:14">
      <c r="A1458" s="9"/>
      <c r="B1458" s="5" t="s">
        <v>1686</v>
      </c>
      <c r="C1458" s="5"/>
      <c r="D1458" s="9"/>
      <c r="E1458" s="5"/>
      <c r="F1458" s="7"/>
      <c r="G1458" s="5" t="s">
        <v>226</v>
      </c>
      <c r="H1458" s="8"/>
      <c r="I1458" s="5"/>
      <c r="J1458" s="5">
        <v>20</v>
      </c>
      <c r="K1458" s="10"/>
      <c r="L1458" s="5" t="s">
        <v>199</v>
      </c>
      <c r="M1458" s="5"/>
      <c r="N1458" s="5"/>
    </row>
    <row r="1459" spans="1:14">
      <c r="A1459" s="9"/>
      <c r="B1459" s="5" t="s">
        <v>1686</v>
      </c>
      <c r="C1459" s="5"/>
      <c r="D1459" s="9"/>
      <c r="E1459" s="5"/>
      <c r="F1459" s="7"/>
      <c r="G1459" s="5" t="s">
        <v>258</v>
      </c>
      <c r="H1459" s="8"/>
      <c r="I1459" s="5"/>
      <c r="J1459" s="5">
        <v>20</v>
      </c>
      <c r="K1459" s="10"/>
      <c r="L1459" s="5" t="s">
        <v>196</v>
      </c>
      <c r="M1459" s="5"/>
      <c r="N1459" s="5"/>
    </row>
    <row r="1460" spans="1:14">
      <c r="A1460" s="9"/>
      <c r="B1460" s="5" t="s">
        <v>1687</v>
      </c>
      <c r="C1460" s="5"/>
      <c r="D1460" s="9"/>
      <c r="E1460" s="5"/>
      <c r="F1460" s="7"/>
      <c r="G1460" s="5" t="s">
        <v>226</v>
      </c>
      <c r="H1460" s="8"/>
      <c r="I1460" s="5"/>
      <c r="J1460" s="5">
        <v>40</v>
      </c>
      <c r="K1460" s="10"/>
      <c r="L1460" s="5" t="s">
        <v>196</v>
      </c>
      <c r="M1460" s="5"/>
      <c r="N1460" s="5"/>
    </row>
    <row r="1461" spans="1:14">
      <c r="A1461" s="9"/>
      <c r="B1461" s="5" t="s">
        <v>1688</v>
      </c>
      <c r="C1461" s="5"/>
      <c r="D1461" s="9"/>
      <c r="E1461" s="5"/>
      <c r="F1461" s="7"/>
      <c r="G1461" s="5" t="s">
        <v>226</v>
      </c>
      <c r="H1461" s="8"/>
      <c r="I1461" s="5"/>
      <c r="J1461" s="5">
        <v>20</v>
      </c>
      <c r="K1461" s="10"/>
      <c r="L1461" s="5" t="s">
        <v>196</v>
      </c>
      <c r="M1461" s="5"/>
      <c r="N1461" s="5"/>
    </row>
    <row r="1462" spans="1:14">
      <c r="A1462" s="9"/>
      <c r="B1462" s="5" t="s">
        <v>1689</v>
      </c>
      <c r="C1462" s="5"/>
      <c r="D1462" s="9"/>
      <c r="E1462" s="5"/>
      <c r="F1462" s="7"/>
      <c r="G1462" s="5" t="s">
        <v>224</v>
      </c>
      <c r="H1462" s="8"/>
      <c r="I1462" s="5"/>
      <c r="J1462" s="5" t="s">
        <v>221</v>
      </c>
      <c r="K1462" s="10"/>
      <c r="L1462" s="5" t="s">
        <v>191</v>
      </c>
      <c r="M1462" s="5"/>
      <c r="N1462" s="5"/>
    </row>
    <row r="1463" spans="1:14">
      <c r="A1463" s="9"/>
      <c r="B1463" s="5" t="s">
        <v>1690</v>
      </c>
      <c r="C1463" s="5"/>
      <c r="D1463" s="9"/>
      <c r="E1463" s="5"/>
      <c r="F1463" s="7"/>
      <c r="G1463" s="5" t="s">
        <v>234</v>
      </c>
      <c r="H1463" s="8"/>
      <c r="I1463" s="5"/>
      <c r="J1463" s="5" t="s">
        <v>221</v>
      </c>
      <c r="K1463" s="10"/>
      <c r="L1463" s="5" t="s">
        <v>191</v>
      </c>
      <c r="M1463" s="5"/>
      <c r="N1463" s="5"/>
    </row>
    <row r="1464" spans="1:14">
      <c r="A1464" s="9"/>
      <c r="B1464" s="5" t="s">
        <v>1691</v>
      </c>
      <c r="C1464" s="5"/>
      <c r="D1464" s="9"/>
      <c r="E1464" s="5"/>
      <c r="F1464" s="7"/>
      <c r="G1464" s="5" t="s">
        <v>220</v>
      </c>
      <c r="H1464" s="8"/>
      <c r="I1464" s="5"/>
      <c r="J1464" s="5">
        <v>20</v>
      </c>
      <c r="K1464" s="10"/>
      <c r="L1464" s="5" t="s">
        <v>191</v>
      </c>
      <c r="M1464" s="5"/>
      <c r="N1464" s="5"/>
    </row>
    <row r="1465" spans="1:14">
      <c r="A1465" s="9"/>
      <c r="B1465" s="5" t="s">
        <v>1692</v>
      </c>
      <c r="C1465" s="5"/>
      <c r="D1465" s="9"/>
      <c r="E1465" s="5"/>
      <c r="F1465" s="7"/>
      <c r="G1465" s="5" t="s">
        <v>224</v>
      </c>
      <c r="H1465" s="8"/>
      <c r="I1465" s="5"/>
      <c r="J1465" s="5" t="s">
        <v>221</v>
      </c>
      <c r="K1465" s="10"/>
      <c r="L1465" s="5" t="s">
        <v>191</v>
      </c>
      <c r="M1465" s="5"/>
      <c r="N1465" s="5"/>
    </row>
    <row r="1466" spans="1:14">
      <c r="A1466" s="9"/>
      <c r="B1466" s="5" t="s">
        <v>1693</v>
      </c>
      <c r="C1466" s="5"/>
      <c r="D1466" s="9"/>
      <c r="E1466" s="5"/>
      <c r="F1466" s="7"/>
      <c r="G1466" s="5" t="s">
        <v>220</v>
      </c>
      <c r="H1466" s="8"/>
      <c r="I1466" s="5"/>
      <c r="J1466" s="5" t="s">
        <v>221</v>
      </c>
      <c r="K1466" s="10"/>
      <c r="L1466" s="5" t="s">
        <v>191</v>
      </c>
      <c r="M1466" s="5"/>
      <c r="N1466" s="5"/>
    </row>
    <row r="1467" spans="1:14">
      <c r="A1467" s="9"/>
      <c r="B1467" s="5" t="s">
        <v>1694</v>
      </c>
      <c r="C1467" s="5"/>
      <c r="D1467" s="9"/>
      <c r="E1467" s="5"/>
      <c r="F1467" s="7"/>
      <c r="G1467" s="5" t="s">
        <v>224</v>
      </c>
      <c r="H1467" s="8"/>
      <c r="I1467" s="5"/>
      <c r="J1467" s="5" t="s">
        <v>221</v>
      </c>
      <c r="K1467" s="10"/>
      <c r="L1467" s="5" t="s">
        <v>191</v>
      </c>
      <c r="M1467" s="5"/>
      <c r="N1467" s="5"/>
    </row>
    <row r="1468" spans="1:14">
      <c r="A1468" s="9"/>
      <c r="B1468" s="5" t="s">
        <v>1695</v>
      </c>
      <c r="C1468" s="5"/>
      <c r="D1468" s="9"/>
      <c r="E1468" s="5"/>
      <c r="F1468" s="7"/>
      <c r="G1468" s="5" t="s">
        <v>258</v>
      </c>
      <c r="H1468" s="8"/>
      <c r="I1468" s="5"/>
      <c r="J1468" s="5" t="s">
        <v>221</v>
      </c>
      <c r="K1468" s="10"/>
      <c r="L1468" s="5" t="s">
        <v>196</v>
      </c>
      <c r="M1468" s="5"/>
      <c r="N1468" s="5"/>
    </row>
    <row r="1469" spans="1:14">
      <c r="A1469" s="9"/>
      <c r="B1469" s="5" t="s">
        <v>1696</v>
      </c>
      <c r="C1469" s="5"/>
      <c r="D1469" s="9"/>
      <c r="E1469" s="5"/>
      <c r="F1469" s="7"/>
      <c r="G1469" s="5" t="s">
        <v>232</v>
      </c>
      <c r="H1469" s="8"/>
      <c r="I1469" s="5"/>
      <c r="J1469" s="5" t="s">
        <v>221</v>
      </c>
      <c r="K1469" s="10"/>
      <c r="L1469" s="5" t="s">
        <v>191</v>
      </c>
      <c r="M1469" s="5"/>
      <c r="N1469" s="5"/>
    </row>
    <row r="1470" spans="1:14">
      <c r="A1470" s="9"/>
      <c r="B1470" s="5" t="s">
        <v>1697</v>
      </c>
      <c r="C1470" s="5"/>
      <c r="D1470" s="9"/>
      <c r="E1470" s="5"/>
      <c r="F1470" s="7"/>
      <c r="G1470" s="5" t="s">
        <v>258</v>
      </c>
      <c r="H1470" s="8"/>
      <c r="I1470" s="5"/>
      <c r="J1470" s="5" t="s">
        <v>221</v>
      </c>
      <c r="K1470" s="10"/>
      <c r="L1470" s="5" t="s">
        <v>196</v>
      </c>
      <c r="M1470" s="5"/>
      <c r="N1470" s="5"/>
    </row>
    <row r="1471" spans="1:14">
      <c r="A1471" s="9"/>
      <c r="B1471" s="5" t="s">
        <v>1698</v>
      </c>
      <c r="C1471" s="5"/>
      <c r="D1471" s="9"/>
      <c r="E1471" s="5"/>
      <c r="F1471" s="7"/>
      <c r="G1471" s="5" t="s">
        <v>224</v>
      </c>
      <c r="H1471" s="8"/>
      <c r="I1471" s="5"/>
      <c r="J1471" s="5" t="s">
        <v>221</v>
      </c>
      <c r="K1471" s="10"/>
      <c r="L1471" s="5" t="s">
        <v>191</v>
      </c>
      <c r="M1471" s="5"/>
      <c r="N1471" s="5"/>
    </row>
    <row r="1472" spans="1:14">
      <c r="A1472" s="9"/>
      <c r="B1472" s="5" t="s">
        <v>1699</v>
      </c>
      <c r="C1472" s="5"/>
      <c r="D1472" s="9"/>
      <c r="E1472" s="5"/>
      <c r="F1472" s="7"/>
      <c r="G1472" s="5" t="s">
        <v>226</v>
      </c>
      <c r="H1472" s="8"/>
      <c r="I1472" s="5"/>
      <c r="J1472" s="5">
        <v>20</v>
      </c>
      <c r="K1472" s="10"/>
      <c r="L1472" s="5" t="s">
        <v>196</v>
      </c>
      <c r="M1472" s="5"/>
      <c r="N1472" s="5"/>
    </row>
    <row r="1473" spans="1:14">
      <c r="A1473" s="9"/>
      <c r="B1473" s="5" t="s">
        <v>1700</v>
      </c>
      <c r="C1473" s="5"/>
      <c r="D1473" s="9"/>
      <c r="E1473" s="5"/>
      <c r="F1473" s="7"/>
      <c r="G1473" s="5" t="s">
        <v>220</v>
      </c>
      <c r="H1473" s="8"/>
      <c r="I1473" s="5"/>
      <c r="J1473" s="5" t="s">
        <v>221</v>
      </c>
      <c r="K1473" s="10"/>
      <c r="L1473" s="5" t="s">
        <v>191</v>
      </c>
      <c r="M1473" s="5"/>
      <c r="N1473" s="5"/>
    </row>
    <row r="1474" spans="1:14">
      <c r="A1474" s="9"/>
      <c r="B1474" s="5" t="s">
        <v>1701</v>
      </c>
      <c r="C1474" s="5"/>
      <c r="D1474" s="9"/>
      <c r="E1474" s="5"/>
      <c r="F1474" s="7"/>
      <c r="G1474" s="5" t="s">
        <v>224</v>
      </c>
      <c r="H1474" s="8"/>
      <c r="I1474" s="5"/>
      <c r="J1474" s="5" t="s">
        <v>221</v>
      </c>
      <c r="K1474" s="10"/>
      <c r="L1474" s="5" t="s">
        <v>191</v>
      </c>
      <c r="M1474" s="5"/>
      <c r="N1474" s="5"/>
    </row>
    <row r="1475" spans="1:14">
      <c r="A1475" s="9"/>
      <c r="B1475" s="5" t="s">
        <v>1702</v>
      </c>
      <c r="C1475" s="5"/>
      <c r="D1475" s="9"/>
      <c r="E1475" s="5"/>
      <c r="F1475" s="7"/>
      <c r="G1475" s="5" t="s">
        <v>232</v>
      </c>
      <c r="H1475" s="8"/>
      <c r="I1475" s="5"/>
      <c r="J1475" s="5">
        <v>40</v>
      </c>
      <c r="K1475" s="10"/>
      <c r="L1475" s="5" t="s">
        <v>191</v>
      </c>
      <c r="M1475" s="5"/>
      <c r="N1475" s="5"/>
    </row>
    <row r="1476" spans="1:14">
      <c r="A1476" s="9"/>
      <c r="B1476" s="5" t="s">
        <v>1703</v>
      </c>
      <c r="C1476" s="5"/>
      <c r="D1476" s="9"/>
      <c r="E1476" s="5"/>
      <c r="F1476" s="7"/>
      <c r="G1476" s="5" t="s">
        <v>232</v>
      </c>
      <c r="H1476" s="8"/>
      <c r="I1476" s="5"/>
      <c r="J1476" s="5" t="s">
        <v>221</v>
      </c>
      <c r="K1476" s="10"/>
      <c r="L1476" s="5" t="s">
        <v>191</v>
      </c>
      <c r="M1476" s="5"/>
      <c r="N1476" s="5"/>
    </row>
    <row r="1477" spans="1:14">
      <c r="A1477" s="9"/>
      <c r="B1477" s="5" t="s">
        <v>1704</v>
      </c>
      <c r="C1477" s="5"/>
      <c r="D1477" s="9"/>
      <c r="E1477" s="5"/>
      <c r="F1477" s="7"/>
      <c r="G1477" s="5" t="s">
        <v>226</v>
      </c>
      <c r="H1477" s="8"/>
      <c r="I1477" s="5"/>
      <c r="J1477" s="5">
        <v>20</v>
      </c>
      <c r="K1477" s="10"/>
      <c r="L1477" s="5" t="s">
        <v>191</v>
      </c>
      <c r="M1477" s="5"/>
      <c r="N1477" s="5"/>
    </row>
    <row r="1478" spans="1:14">
      <c r="A1478" s="9"/>
      <c r="B1478" s="5" t="s">
        <v>1705</v>
      </c>
      <c r="C1478" s="5"/>
      <c r="D1478" s="9"/>
      <c r="E1478" s="5"/>
      <c r="F1478" s="7"/>
      <c r="G1478" s="5" t="s">
        <v>226</v>
      </c>
      <c r="H1478" s="8"/>
      <c r="I1478" s="5"/>
      <c r="J1478" s="5">
        <v>40</v>
      </c>
      <c r="K1478" s="10"/>
      <c r="L1478" s="5" t="s">
        <v>262</v>
      </c>
      <c r="M1478" s="5"/>
      <c r="N1478" s="5"/>
    </row>
    <row r="1479" spans="1:14">
      <c r="A1479" s="9"/>
      <c r="B1479" s="5" t="s">
        <v>1706</v>
      </c>
      <c r="C1479" s="5"/>
      <c r="D1479" s="9"/>
      <c r="E1479" s="5"/>
      <c r="F1479" s="7"/>
      <c r="G1479" s="5" t="s">
        <v>220</v>
      </c>
      <c r="H1479" s="8"/>
      <c r="I1479" s="5"/>
      <c r="J1479" s="5" t="s">
        <v>221</v>
      </c>
      <c r="K1479" s="10"/>
      <c r="L1479" s="5" t="s">
        <v>191</v>
      </c>
      <c r="M1479" s="5"/>
      <c r="N1479" s="5"/>
    </row>
    <row r="1480" spans="1:14">
      <c r="A1480" s="9"/>
      <c r="B1480" s="5" t="s">
        <v>1707</v>
      </c>
      <c r="C1480" s="5"/>
      <c r="D1480" s="9"/>
      <c r="E1480" s="5"/>
      <c r="F1480" s="7"/>
      <c r="G1480" s="5" t="s">
        <v>226</v>
      </c>
      <c r="H1480" s="8"/>
      <c r="I1480" s="5"/>
      <c r="J1480" s="5">
        <v>40</v>
      </c>
      <c r="K1480" s="10"/>
      <c r="L1480" s="5" t="s">
        <v>196</v>
      </c>
      <c r="M1480" s="5"/>
      <c r="N1480" s="5"/>
    </row>
    <row r="1481" spans="1:14">
      <c r="A1481" s="9"/>
      <c r="B1481" s="5" t="s">
        <v>1708</v>
      </c>
      <c r="C1481" s="5"/>
      <c r="D1481" s="9"/>
      <c r="E1481" s="5"/>
      <c r="F1481" s="7"/>
      <c r="G1481" s="5" t="s">
        <v>224</v>
      </c>
      <c r="H1481" s="8"/>
      <c r="I1481" s="5"/>
      <c r="J1481" s="5">
        <v>20</v>
      </c>
      <c r="K1481" s="10"/>
      <c r="L1481" s="5" t="s">
        <v>191</v>
      </c>
      <c r="M1481" s="5"/>
      <c r="N1481" s="5"/>
    </row>
    <row r="1482" spans="1:14">
      <c r="A1482" s="9"/>
      <c r="B1482" s="5" t="s">
        <v>1709</v>
      </c>
      <c r="C1482" s="5"/>
      <c r="D1482" s="9"/>
      <c r="E1482" s="5"/>
      <c r="F1482" s="7"/>
      <c r="G1482" s="5" t="s">
        <v>226</v>
      </c>
      <c r="H1482" s="8"/>
      <c r="I1482" s="5"/>
      <c r="J1482" s="5">
        <v>40</v>
      </c>
      <c r="K1482" s="10"/>
      <c r="L1482" s="5" t="s">
        <v>191</v>
      </c>
      <c r="M1482" s="5"/>
      <c r="N1482" s="5"/>
    </row>
    <row r="1483" spans="1:14">
      <c r="A1483" s="9"/>
      <c r="B1483" s="5" t="s">
        <v>1710</v>
      </c>
      <c r="C1483" s="5"/>
      <c r="D1483" s="9"/>
      <c r="E1483" s="5"/>
      <c r="F1483" s="7"/>
      <c r="G1483" s="5" t="s">
        <v>258</v>
      </c>
      <c r="H1483" s="8"/>
      <c r="I1483" s="5"/>
      <c r="J1483" s="5" t="s">
        <v>221</v>
      </c>
      <c r="K1483" s="10"/>
      <c r="L1483" s="5" t="s">
        <v>196</v>
      </c>
      <c r="M1483" s="5"/>
      <c r="N1483" s="5"/>
    </row>
    <row r="1484" spans="1:14">
      <c r="A1484" s="9"/>
      <c r="B1484" s="5" t="s">
        <v>1711</v>
      </c>
      <c r="C1484" s="5"/>
      <c r="D1484" s="9"/>
      <c r="E1484" s="5"/>
      <c r="F1484" s="7"/>
      <c r="G1484" s="5" t="s">
        <v>234</v>
      </c>
      <c r="H1484" s="8"/>
      <c r="I1484" s="5"/>
      <c r="J1484" s="5" t="s">
        <v>221</v>
      </c>
      <c r="K1484" s="10"/>
      <c r="L1484" s="5" t="s">
        <v>191</v>
      </c>
      <c r="M1484" s="5"/>
      <c r="N1484" s="5"/>
    </row>
    <row r="1485" spans="1:14">
      <c r="A1485" s="9"/>
      <c r="B1485" s="5" t="s">
        <v>1712</v>
      </c>
      <c r="C1485" s="5"/>
      <c r="D1485" s="9"/>
      <c r="E1485" s="5"/>
      <c r="F1485" s="7"/>
      <c r="G1485" s="5" t="s">
        <v>234</v>
      </c>
      <c r="H1485" s="8"/>
      <c r="I1485" s="5"/>
      <c r="J1485" s="5" t="s">
        <v>221</v>
      </c>
      <c r="K1485" s="10"/>
      <c r="L1485" s="5" t="s">
        <v>191</v>
      </c>
      <c r="M1485" s="5"/>
      <c r="N1485" s="5"/>
    </row>
    <row r="1486" spans="1:14">
      <c r="A1486" s="9"/>
      <c r="B1486" s="5" t="s">
        <v>1713</v>
      </c>
      <c r="C1486" s="5"/>
      <c r="D1486" s="9"/>
      <c r="E1486" s="5"/>
      <c r="F1486" s="7"/>
      <c r="G1486" s="5" t="s">
        <v>220</v>
      </c>
      <c r="H1486" s="8"/>
      <c r="I1486" s="5"/>
      <c r="J1486" s="5" t="s">
        <v>221</v>
      </c>
      <c r="K1486" s="10"/>
      <c r="L1486" s="5" t="s">
        <v>191</v>
      </c>
      <c r="M1486" s="5"/>
      <c r="N1486" s="5"/>
    </row>
    <row r="1487" spans="1:14">
      <c r="A1487" s="9"/>
      <c r="B1487" s="5" t="s">
        <v>1714</v>
      </c>
      <c r="C1487" s="5"/>
      <c r="D1487" s="9"/>
      <c r="E1487" s="5"/>
      <c r="F1487" s="7"/>
      <c r="G1487" s="5" t="s">
        <v>232</v>
      </c>
      <c r="H1487" s="8"/>
      <c r="I1487" s="5"/>
      <c r="J1487" s="5" t="s">
        <v>221</v>
      </c>
      <c r="K1487" s="10"/>
      <c r="L1487" s="5" t="s">
        <v>191</v>
      </c>
      <c r="M1487" s="5"/>
      <c r="N1487" s="5"/>
    </row>
    <row r="1488" spans="1:14">
      <c r="A1488" s="9"/>
      <c r="B1488" s="5" t="s">
        <v>1715</v>
      </c>
      <c r="C1488" s="5"/>
      <c r="D1488" s="9"/>
      <c r="E1488" s="5"/>
      <c r="F1488" s="7"/>
      <c r="G1488" s="5" t="s">
        <v>224</v>
      </c>
      <c r="H1488" s="8"/>
      <c r="I1488" s="5"/>
      <c r="J1488" s="5" t="s">
        <v>221</v>
      </c>
      <c r="K1488" s="10"/>
      <c r="L1488" s="5" t="s">
        <v>191</v>
      </c>
      <c r="M1488" s="5"/>
      <c r="N1488" s="5"/>
    </row>
    <row r="1489" spans="1:14">
      <c r="A1489" s="9"/>
      <c r="B1489" s="5" t="s">
        <v>1716</v>
      </c>
      <c r="C1489" s="5"/>
      <c r="D1489" s="9"/>
      <c r="E1489" s="5"/>
      <c r="F1489" s="7"/>
      <c r="G1489" s="5" t="s">
        <v>234</v>
      </c>
      <c r="H1489" s="8"/>
      <c r="I1489" s="5"/>
      <c r="J1489" s="5" t="s">
        <v>221</v>
      </c>
      <c r="K1489" s="10"/>
      <c r="L1489" s="5" t="s">
        <v>191</v>
      </c>
      <c r="M1489" s="5"/>
      <c r="N1489" s="5"/>
    </row>
    <row r="1490" spans="1:14">
      <c r="A1490" s="9"/>
      <c r="B1490" s="5" t="s">
        <v>1717</v>
      </c>
      <c r="C1490" s="5"/>
      <c r="D1490" s="9"/>
      <c r="E1490" s="5"/>
      <c r="F1490" s="7"/>
      <c r="G1490" s="5" t="s">
        <v>258</v>
      </c>
      <c r="H1490" s="8"/>
      <c r="I1490" s="5"/>
      <c r="J1490" s="5">
        <v>20</v>
      </c>
      <c r="K1490" s="10"/>
      <c r="L1490" s="5" t="s">
        <v>228</v>
      </c>
      <c r="M1490" s="5"/>
      <c r="N1490" s="5"/>
    </row>
    <row r="1491" spans="1:14">
      <c r="A1491" s="9"/>
      <c r="B1491" s="5" t="s">
        <v>1718</v>
      </c>
      <c r="C1491" s="5"/>
      <c r="D1491" s="9"/>
      <c r="E1491" s="5"/>
      <c r="F1491" s="7"/>
      <c r="G1491" s="5" t="s">
        <v>258</v>
      </c>
      <c r="H1491" s="8"/>
      <c r="I1491" s="5"/>
      <c r="J1491" s="5">
        <v>20</v>
      </c>
      <c r="K1491" s="10"/>
      <c r="L1491" s="5" t="s">
        <v>196</v>
      </c>
      <c r="M1491" s="5"/>
      <c r="N1491" s="5"/>
    </row>
    <row r="1492" spans="1:14">
      <c r="A1492" s="9"/>
      <c r="B1492" s="5" t="s">
        <v>1719</v>
      </c>
      <c r="C1492" s="5"/>
      <c r="D1492" s="9"/>
      <c r="E1492" s="5"/>
      <c r="F1492" s="7"/>
      <c r="G1492" s="5" t="s">
        <v>220</v>
      </c>
      <c r="H1492" s="8"/>
      <c r="I1492" s="5"/>
      <c r="J1492" s="5" t="s">
        <v>221</v>
      </c>
      <c r="K1492" s="10"/>
      <c r="L1492" s="5" t="s">
        <v>191</v>
      </c>
      <c r="M1492" s="5"/>
      <c r="N1492" s="5"/>
    </row>
    <row r="1493" spans="1:14">
      <c r="A1493" s="9"/>
      <c r="B1493" s="5" t="s">
        <v>1720</v>
      </c>
      <c r="C1493" s="5"/>
      <c r="D1493" s="9"/>
      <c r="E1493" s="5"/>
      <c r="F1493" s="7"/>
      <c r="G1493" s="5" t="s">
        <v>234</v>
      </c>
      <c r="H1493" s="8"/>
      <c r="I1493" s="5"/>
      <c r="J1493" s="5" t="s">
        <v>221</v>
      </c>
      <c r="K1493" s="10"/>
      <c r="L1493" s="5" t="s">
        <v>191</v>
      </c>
      <c r="M1493" s="5"/>
      <c r="N1493" s="5"/>
    </row>
    <row r="1494" spans="1:14">
      <c r="A1494" s="9"/>
      <c r="B1494" s="5" t="s">
        <v>1721</v>
      </c>
      <c r="C1494" s="5"/>
      <c r="D1494" s="9"/>
      <c r="E1494" s="5"/>
      <c r="F1494" s="7"/>
      <c r="G1494" s="5" t="s">
        <v>234</v>
      </c>
      <c r="H1494" s="8"/>
      <c r="I1494" s="5"/>
      <c r="J1494" s="5" t="s">
        <v>221</v>
      </c>
      <c r="K1494" s="10"/>
      <c r="L1494" s="5" t="s">
        <v>191</v>
      </c>
      <c r="M1494" s="5"/>
      <c r="N1494" s="5"/>
    </row>
    <row r="1495" spans="1:14">
      <c r="A1495" s="9"/>
      <c r="B1495" s="5" t="s">
        <v>1722</v>
      </c>
      <c r="C1495" s="5"/>
      <c r="D1495" s="9"/>
      <c r="E1495" s="5"/>
      <c r="F1495" s="7"/>
      <c r="G1495" s="5" t="s">
        <v>224</v>
      </c>
      <c r="H1495" s="8"/>
      <c r="I1495" s="5"/>
      <c r="J1495" s="5" t="s">
        <v>221</v>
      </c>
      <c r="K1495" s="10"/>
      <c r="L1495" s="5" t="s">
        <v>191</v>
      </c>
      <c r="M1495" s="5"/>
      <c r="N1495" s="5"/>
    </row>
    <row r="1496" spans="1:14">
      <c r="A1496" s="9"/>
      <c r="B1496" s="5" t="s">
        <v>1723</v>
      </c>
      <c r="C1496" s="5"/>
      <c r="D1496" s="9"/>
      <c r="E1496" s="5"/>
      <c r="F1496" s="7"/>
      <c r="G1496" s="5" t="s">
        <v>226</v>
      </c>
      <c r="H1496" s="8"/>
      <c r="I1496" s="5"/>
      <c r="J1496" s="5">
        <v>40</v>
      </c>
      <c r="K1496" s="10"/>
      <c r="L1496" s="5" t="s">
        <v>191</v>
      </c>
      <c r="M1496" s="5"/>
      <c r="N1496" s="5"/>
    </row>
    <row r="1497" spans="1:14">
      <c r="A1497" s="9"/>
      <c r="B1497" s="5" t="s">
        <v>1724</v>
      </c>
      <c r="C1497" s="5"/>
      <c r="D1497" s="9"/>
      <c r="E1497" s="5"/>
      <c r="F1497" s="7"/>
      <c r="G1497" s="5" t="s">
        <v>224</v>
      </c>
      <c r="H1497" s="8"/>
      <c r="I1497" s="5"/>
      <c r="J1497" s="5" t="s">
        <v>221</v>
      </c>
      <c r="K1497" s="10"/>
      <c r="L1497" s="5" t="s">
        <v>191</v>
      </c>
      <c r="M1497" s="5"/>
      <c r="N1497" s="5"/>
    </row>
    <row r="1498" spans="1:14">
      <c r="A1498" s="9"/>
      <c r="B1498" s="5" t="s">
        <v>1725</v>
      </c>
      <c r="C1498" s="5"/>
      <c r="D1498" s="9"/>
      <c r="E1498" s="5"/>
      <c r="F1498" s="7"/>
      <c r="G1498" s="5" t="s">
        <v>220</v>
      </c>
      <c r="H1498" s="8"/>
      <c r="I1498" s="5"/>
      <c r="J1498" s="5" t="s">
        <v>221</v>
      </c>
      <c r="K1498" s="10"/>
      <c r="L1498" s="5" t="s">
        <v>191</v>
      </c>
      <c r="M1498" s="5"/>
      <c r="N1498" s="5"/>
    </row>
    <row r="1499" spans="1:14">
      <c r="A1499" s="9"/>
      <c r="B1499" s="5" t="s">
        <v>1726</v>
      </c>
      <c r="C1499" s="5"/>
      <c r="D1499" s="9"/>
      <c r="E1499" s="5"/>
      <c r="F1499" s="7"/>
      <c r="G1499" s="5" t="s">
        <v>311</v>
      </c>
      <c r="H1499" s="8"/>
      <c r="I1499" s="5"/>
      <c r="J1499" s="5">
        <v>20</v>
      </c>
      <c r="K1499" s="10"/>
      <c r="L1499" s="5" t="s">
        <v>228</v>
      </c>
      <c r="M1499" s="5"/>
      <c r="N1499" s="5"/>
    </row>
    <row r="1500" spans="1:14">
      <c r="A1500" s="9"/>
      <c r="B1500" s="5" t="s">
        <v>1727</v>
      </c>
      <c r="C1500" s="5"/>
      <c r="D1500" s="9"/>
      <c r="E1500" s="5"/>
      <c r="F1500" s="7"/>
      <c r="G1500" s="5" t="s">
        <v>220</v>
      </c>
      <c r="H1500" s="8"/>
      <c r="I1500" s="5"/>
      <c r="J1500" s="5" t="s">
        <v>221</v>
      </c>
      <c r="K1500" s="10"/>
      <c r="L1500" s="5" t="s">
        <v>191</v>
      </c>
      <c r="M1500" s="5"/>
      <c r="N1500" s="5"/>
    </row>
    <row r="1501" spans="1:14">
      <c r="A1501" s="9"/>
      <c r="B1501" s="5" t="s">
        <v>1728</v>
      </c>
      <c r="C1501" s="5"/>
      <c r="D1501" s="9"/>
      <c r="E1501" s="5"/>
      <c r="F1501" s="7"/>
      <c r="G1501" s="5" t="s">
        <v>232</v>
      </c>
      <c r="H1501" s="8"/>
      <c r="I1501" s="5"/>
      <c r="J1501" s="5" t="s">
        <v>221</v>
      </c>
      <c r="K1501" s="10"/>
      <c r="L1501" s="5" t="s">
        <v>191</v>
      </c>
      <c r="M1501" s="5"/>
      <c r="N1501" s="5"/>
    </row>
    <row r="1502" spans="1:14">
      <c r="A1502" s="9"/>
      <c r="B1502" s="5" t="s">
        <v>1729</v>
      </c>
      <c r="C1502" s="5"/>
      <c r="D1502" s="9"/>
      <c r="E1502" s="5"/>
      <c r="F1502" s="7"/>
      <c r="G1502" s="5" t="s">
        <v>258</v>
      </c>
      <c r="H1502" s="8"/>
      <c r="I1502" s="5"/>
      <c r="J1502" s="5">
        <v>40</v>
      </c>
      <c r="K1502" s="10"/>
      <c r="L1502" s="5" t="s">
        <v>228</v>
      </c>
      <c r="M1502" s="5"/>
      <c r="N1502" s="5"/>
    </row>
    <row r="1503" spans="1:14">
      <c r="A1503" s="9"/>
      <c r="B1503" s="5" t="s">
        <v>1730</v>
      </c>
      <c r="C1503" s="5"/>
      <c r="D1503" s="9"/>
      <c r="E1503" s="5"/>
      <c r="F1503" s="7"/>
      <c r="G1503" s="5" t="s">
        <v>220</v>
      </c>
      <c r="H1503" s="8"/>
      <c r="I1503" s="5"/>
      <c r="J1503" s="5" t="s">
        <v>221</v>
      </c>
      <c r="K1503" s="10"/>
      <c r="L1503" s="5" t="s">
        <v>191</v>
      </c>
      <c r="M1503" s="5"/>
      <c r="N1503" s="5"/>
    </row>
    <row r="1504" spans="1:14">
      <c r="A1504" s="9"/>
      <c r="B1504" s="5" t="s">
        <v>1731</v>
      </c>
      <c r="C1504" s="5"/>
      <c r="D1504" s="9"/>
      <c r="E1504" s="5"/>
      <c r="F1504" s="7"/>
      <c r="G1504" s="5" t="s">
        <v>224</v>
      </c>
      <c r="H1504" s="8"/>
      <c r="I1504" s="5"/>
      <c r="J1504" s="5" t="s">
        <v>221</v>
      </c>
      <c r="K1504" s="10"/>
      <c r="L1504" s="5" t="s">
        <v>191</v>
      </c>
      <c r="M1504" s="5"/>
      <c r="N1504" s="5"/>
    </row>
    <row r="1505" spans="1:14">
      <c r="A1505" s="9"/>
      <c r="B1505" s="5" t="s">
        <v>1732</v>
      </c>
      <c r="C1505" s="5"/>
      <c r="D1505" s="9"/>
      <c r="E1505" s="5"/>
      <c r="F1505" s="7"/>
      <c r="G1505" s="5" t="s">
        <v>232</v>
      </c>
      <c r="H1505" s="8"/>
      <c r="I1505" s="5"/>
      <c r="J1505" s="5" t="s">
        <v>221</v>
      </c>
      <c r="K1505" s="10"/>
      <c r="L1505" s="5" t="s">
        <v>191</v>
      </c>
      <c r="M1505" s="5"/>
      <c r="N1505" s="5"/>
    </row>
    <row r="1506" spans="1:14">
      <c r="A1506" s="9"/>
      <c r="B1506" s="5" t="s">
        <v>1733</v>
      </c>
      <c r="C1506" s="5"/>
      <c r="D1506" s="9"/>
      <c r="E1506" s="5"/>
      <c r="F1506" s="7"/>
      <c r="G1506" s="5" t="s">
        <v>224</v>
      </c>
      <c r="H1506" s="8"/>
      <c r="I1506" s="5"/>
      <c r="J1506" s="5" t="s">
        <v>221</v>
      </c>
      <c r="K1506" s="10"/>
      <c r="L1506" s="5" t="s">
        <v>191</v>
      </c>
      <c r="M1506" s="5"/>
      <c r="N1506" s="5"/>
    </row>
    <row r="1507" spans="1:14">
      <c r="A1507" s="9"/>
      <c r="B1507" s="5" t="s">
        <v>1734</v>
      </c>
      <c r="C1507" s="5"/>
      <c r="D1507" s="9"/>
      <c r="E1507" s="5"/>
      <c r="F1507" s="7"/>
      <c r="G1507" s="5" t="s">
        <v>224</v>
      </c>
      <c r="H1507" s="8"/>
      <c r="I1507" s="5"/>
      <c r="J1507" s="5" t="s">
        <v>221</v>
      </c>
      <c r="K1507" s="10"/>
      <c r="L1507" s="5" t="s">
        <v>191</v>
      </c>
      <c r="M1507" s="5"/>
      <c r="N1507" s="5"/>
    </row>
    <row r="1508" spans="1:14">
      <c r="A1508" s="9"/>
      <c r="B1508" s="5" t="s">
        <v>1735</v>
      </c>
      <c r="C1508" s="5"/>
      <c r="D1508" s="9"/>
      <c r="E1508" s="5"/>
      <c r="F1508" s="7"/>
      <c r="G1508" s="5" t="s">
        <v>224</v>
      </c>
      <c r="H1508" s="8"/>
      <c r="I1508" s="5"/>
      <c r="J1508" s="5" t="s">
        <v>221</v>
      </c>
      <c r="K1508" s="10"/>
      <c r="L1508" s="5" t="s">
        <v>191</v>
      </c>
      <c r="M1508" s="5"/>
      <c r="N1508" s="5"/>
    </row>
    <row r="1509" spans="1:14">
      <c r="A1509" s="9"/>
      <c r="B1509" s="5" t="s">
        <v>1736</v>
      </c>
      <c r="C1509" s="5"/>
      <c r="D1509" s="9"/>
      <c r="E1509" s="5"/>
      <c r="F1509" s="7"/>
      <c r="G1509" s="5" t="s">
        <v>265</v>
      </c>
      <c r="H1509" s="8"/>
      <c r="I1509" s="5"/>
      <c r="J1509" s="5" t="s">
        <v>221</v>
      </c>
      <c r="K1509" s="10"/>
      <c r="L1509" s="5" t="s">
        <v>196</v>
      </c>
      <c r="M1509" s="5"/>
      <c r="N1509" s="5"/>
    </row>
    <row r="1510" spans="1:14">
      <c r="A1510" s="9"/>
      <c r="B1510" s="5" t="s">
        <v>1737</v>
      </c>
      <c r="C1510" s="5"/>
      <c r="D1510" s="9"/>
      <c r="E1510" s="5"/>
      <c r="F1510" s="7"/>
      <c r="G1510" s="5" t="s">
        <v>246</v>
      </c>
      <c r="H1510" s="8"/>
      <c r="I1510" s="5"/>
      <c r="J1510" s="5" t="s">
        <v>221</v>
      </c>
      <c r="K1510" s="10"/>
      <c r="L1510" s="5" t="s">
        <v>191</v>
      </c>
      <c r="M1510" s="5"/>
      <c r="N1510" s="5"/>
    </row>
    <row r="1511" spans="1:14">
      <c r="A1511" s="9"/>
      <c r="B1511" s="5" t="s">
        <v>1738</v>
      </c>
      <c r="C1511" s="5"/>
      <c r="D1511" s="9"/>
      <c r="E1511" s="5"/>
      <c r="F1511" s="7"/>
      <c r="G1511" s="5" t="s">
        <v>220</v>
      </c>
      <c r="H1511" s="8"/>
      <c r="I1511" s="5"/>
      <c r="J1511" s="5" t="s">
        <v>221</v>
      </c>
      <c r="K1511" s="10"/>
      <c r="L1511" s="5" t="s">
        <v>191</v>
      </c>
      <c r="M1511" s="5"/>
      <c r="N1511" s="5"/>
    </row>
    <row r="1512" spans="1:14">
      <c r="A1512" s="9"/>
      <c r="B1512" s="5" t="s">
        <v>1739</v>
      </c>
      <c r="C1512" s="5"/>
      <c r="D1512" s="9"/>
      <c r="E1512" s="5"/>
      <c r="F1512" s="7"/>
      <c r="G1512" s="5" t="s">
        <v>220</v>
      </c>
      <c r="H1512" s="8"/>
      <c r="I1512" s="5"/>
      <c r="J1512" s="5" t="s">
        <v>221</v>
      </c>
      <c r="K1512" s="10"/>
      <c r="L1512" s="5" t="s">
        <v>191</v>
      </c>
      <c r="M1512" s="5"/>
      <c r="N1512" s="5"/>
    </row>
    <row r="1513" spans="1:14">
      <c r="A1513" s="9"/>
      <c r="B1513" s="5" t="s">
        <v>1740</v>
      </c>
      <c r="C1513" s="5"/>
      <c r="D1513" s="9"/>
      <c r="E1513" s="5"/>
      <c r="F1513" s="7"/>
      <c r="G1513" s="5" t="s">
        <v>220</v>
      </c>
      <c r="H1513" s="8"/>
      <c r="I1513" s="5"/>
      <c r="J1513" s="5" t="s">
        <v>221</v>
      </c>
      <c r="K1513" s="10"/>
      <c r="L1513" s="5" t="s">
        <v>191</v>
      </c>
      <c r="M1513" s="5"/>
      <c r="N1513" s="5"/>
    </row>
    <row r="1514" spans="1:14">
      <c r="A1514" s="9"/>
      <c r="B1514" s="5" t="s">
        <v>1741</v>
      </c>
      <c r="C1514" s="5"/>
      <c r="D1514" s="9"/>
      <c r="E1514" s="5"/>
      <c r="F1514" s="7"/>
      <c r="G1514" s="5" t="s">
        <v>220</v>
      </c>
      <c r="H1514" s="8"/>
      <c r="I1514" s="5"/>
      <c r="J1514" s="5" t="s">
        <v>221</v>
      </c>
      <c r="K1514" s="10"/>
      <c r="L1514" s="5" t="s">
        <v>191</v>
      </c>
      <c r="M1514" s="5"/>
      <c r="N1514" s="5"/>
    </row>
    <row r="1515" spans="1:14">
      <c r="A1515" s="9"/>
      <c r="B1515" s="5" t="s">
        <v>1742</v>
      </c>
      <c r="C1515" s="5"/>
      <c r="D1515" s="9"/>
      <c r="E1515" s="5"/>
      <c r="F1515" s="7"/>
      <c r="G1515" s="5" t="s">
        <v>234</v>
      </c>
      <c r="H1515" s="8"/>
      <c r="I1515" s="5"/>
      <c r="J1515" s="5" t="s">
        <v>221</v>
      </c>
      <c r="K1515" s="10"/>
      <c r="L1515" s="5" t="s">
        <v>191</v>
      </c>
      <c r="M1515" s="5"/>
      <c r="N1515" s="5"/>
    </row>
    <row r="1516" spans="1:14">
      <c r="A1516" s="9"/>
      <c r="B1516" s="5" t="s">
        <v>1743</v>
      </c>
      <c r="C1516" s="5"/>
      <c r="D1516" s="9"/>
      <c r="E1516" s="5"/>
      <c r="F1516" s="7"/>
      <c r="G1516" s="5" t="s">
        <v>234</v>
      </c>
      <c r="H1516" s="8"/>
      <c r="I1516" s="5"/>
      <c r="J1516" s="5" t="s">
        <v>221</v>
      </c>
      <c r="K1516" s="10"/>
      <c r="L1516" s="5" t="s">
        <v>191</v>
      </c>
      <c r="M1516" s="5"/>
      <c r="N1516" s="5"/>
    </row>
    <row r="1517" spans="1:14">
      <c r="A1517" s="9"/>
      <c r="B1517" s="5" t="s">
        <v>1744</v>
      </c>
      <c r="C1517" s="5"/>
      <c r="D1517" s="9"/>
      <c r="E1517" s="5"/>
      <c r="F1517" s="7"/>
      <c r="G1517" s="5" t="s">
        <v>232</v>
      </c>
      <c r="H1517" s="8"/>
      <c r="I1517" s="5"/>
      <c r="J1517" s="5">
        <v>40</v>
      </c>
      <c r="K1517" s="10"/>
      <c r="L1517" s="5" t="s">
        <v>191</v>
      </c>
      <c r="M1517" s="5"/>
      <c r="N1517" s="5"/>
    </row>
    <row r="1518" spans="1:14">
      <c r="A1518" s="9"/>
      <c r="B1518" s="5" t="s">
        <v>1745</v>
      </c>
      <c r="C1518" s="5"/>
      <c r="D1518" s="9"/>
      <c r="E1518" s="5"/>
      <c r="F1518" s="7"/>
      <c r="G1518" s="5" t="s">
        <v>220</v>
      </c>
      <c r="H1518" s="8"/>
      <c r="I1518" s="5"/>
      <c r="J1518" s="5">
        <v>40</v>
      </c>
      <c r="K1518" s="10"/>
      <c r="L1518" s="5" t="s">
        <v>191</v>
      </c>
      <c r="M1518" s="5"/>
      <c r="N1518" s="5"/>
    </row>
    <row r="1519" spans="1:14">
      <c r="A1519" s="9"/>
      <c r="B1519" s="5" t="s">
        <v>1746</v>
      </c>
      <c r="C1519" s="5"/>
      <c r="D1519" s="9"/>
      <c r="E1519" s="5"/>
      <c r="F1519" s="7"/>
      <c r="G1519" s="5" t="s">
        <v>220</v>
      </c>
      <c r="H1519" s="8"/>
      <c r="I1519" s="5"/>
      <c r="J1519" s="5" t="s">
        <v>221</v>
      </c>
      <c r="K1519" s="10"/>
      <c r="L1519" s="5" t="s">
        <v>191</v>
      </c>
      <c r="M1519" s="5"/>
      <c r="N1519" s="5"/>
    </row>
    <row r="1520" spans="1:14">
      <c r="A1520" s="9"/>
      <c r="B1520" s="5" t="s">
        <v>1747</v>
      </c>
      <c r="C1520" s="5"/>
      <c r="D1520" s="9"/>
      <c r="E1520" s="5"/>
      <c r="F1520" s="7"/>
      <c r="G1520" s="5" t="s">
        <v>224</v>
      </c>
      <c r="H1520" s="8"/>
      <c r="I1520" s="5"/>
      <c r="J1520" s="5" t="s">
        <v>221</v>
      </c>
      <c r="K1520" s="10"/>
      <c r="L1520" s="5" t="s">
        <v>191</v>
      </c>
      <c r="M1520" s="5"/>
      <c r="N1520" s="5"/>
    </row>
    <row r="1521" spans="1:14">
      <c r="A1521" s="9"/>
      <c r="B1521" s="5" t="s">
        <v>1748</v>
      </c>
      <c r="C1521" s="5"/>
      <c r="D1521" s="9"/>
      <c r="E1521" s="5"/>
      <c r="F1521" s="7"/>
      <c r="G1521" s="5" t="s">
        <v>224</v>
      </c>
      <c r="H1521" s="8"/>
      <c r="I1521" s="5"/>
      <c r="J1521" s="5" t="s">
        <v>221</v>
      </c>
      <c r="K1521" s="10"/>
      <c r="L1521" s="5" t="s">
        <v>191</v>
      </c>
      <c r="M1521" s="5"/>
      <c r="N1521" s="5"/>
    </row>
    <row r="1522" spans="1:14">
      <c r="A1522" s="9"/>
      <c r="B1522" s="5" t="s">
        <v>1749</v>
      </c>
      <c r="C1522" s="5"/>
      <c r="D1522" s="9"/>
      <c r="E1522" s="5"/>
      <c r="F1522" s="7"/>
      <c r="G1522" s="5" t="s">
        <v>311</v>
      </c>
      <c r="H1522" s="8"/>
      <c r="I1522" s="5"/>
      <c r="J1522" s="5" t="s">
        <v>221</v>
      </c>
      <c r="K1522" s="10"/>
      <c r="L1522" s="5" t="s">
        <v>228</v>
      </c>
      <c r="M1522" s="5"/>
      <c r="N1522" s="5"/>
    </row>
    <row r="1523" spans="1:14">
      <c r="A1523" s="9"/>
      <c r="B1523" s="5" t="s">
        <v>1750</v>
      </c>
      <c r="C1523" s="5"/>
      <c r="D1523" s="9"/>
      <c r="E1523" s="5"/>
      <c r="F1523" s="7"/>
      <c r="G1523" s="5" t="s">
        <v>224</v>
      </c>
      <c r="H1523" s="8"/>
      <c r="I1523" s="5"/>
      <c r="J1523" s="5" t="s">
        <v>221</v>
      </c>
      <c r="K1523" s="10"/>
      <c r="L1523" s="5" t="s">
        <v>196</v>
      </c>
      <c r="M1523" s="5"/>
      <c r="N1523" s="5"/>
    </row>
    <row r="1524" spans="1:14">
      <c r="A1524" s="9"/>
      <c r="B1524" s="5" t="s">
        <v>1751</v>
      </c>
      <c r="C1524" s="5"/>
      <c r="D1524" s="9"/>
      <c r="E1524" s="5"/>
      <c r="F1524" s="7"/>
      <c r="G1524" s="5" t="s">
        <v>234</v>
      </c>
      <c r="H1524" s="8"/>
      <c r="I1524" s="5"/>
      <c r="J1524" s="5" t="s">
        <v>221</v>
      </c>
      <c r="K1524" s="10"/>
      <c r="L1524" s="5" t="s">
        <v>191</v>
      </c>
      <c r="M1524" s="5"/>
      <c r="N1524" s="5"/>
    </row>
    <row r="1525" spans="1:14">
      <c r="A1525" s="9"/>
      <c r="B1525" s="5" t="s">
        <v>1752</v>
      </c>
      <c r="C1525" s="5"/>
      <c r="D1525" s="9"/>
      <c r="E1525" s="5"/>
      <c r="F1525" s="7"/>
      <c r="G1525" s="5" t="s">
        <v>220</v>
      </c>
      <c r="H1525" s="8"/>
      <c r="I1525" s="5"/>
      <c r="J1525" s="5" t="s">
        <v>221</v>
      </c>
      <c r="K1525" s="10"/>
      <c r="L1525" s="5" t="s">
        <v>191</v>
      </c>
      <c r="M1525" s="5"/>
      <c r="N1525" s="5"/>
    </row>
    <row r="1526" spans="1:14">
      <c r="A1526" s="9"/>
      <c r="B1526" s="5" t="s">
        <v>1753</v>
      </c>
      <c r="C1526" s="5"/>
      <c r="D1526" s="9"/>
      <c r="E1526" s="5"/>
      <c r="F1526" s="7"/>
      <c r="G1526" s="5" t="s">
        <v>246</v>
      </c>
      <c r="H1526" s="8"/>
      <c r="I1526" s="5"/>
      <c r="J1526" s="5" t="s">
        <v>221</v>
      </c>
      <c r="K1526" s="10"/>
      <c r="L1526" s="5" t="s">
        <v>753</v>
      </c>
      <c r="M1526" s="5"/>
      <c r="N1526" s="5"/>
    </row>
    <row r="1527" spans="1:14">
      <c r="A1527" s="9"/>
      <c r="B1527" s="5" t="s">
        <v>1754</v>
      </c>
      <c r="C1527" s="5"/>
      <c r="D1527" s="9"/>
      <c r="E1527" s="5"/>
      <c r="F1527" s="7"/>
      <c r="G1527" s="5" t="s">
        <v>220</v>
      </c>
      <c r="H1527" s="8"/>
      <c r="I1527" s="5"/>
      <c r="J1527" s="5" t="s">
        <v>221</v>
      </c>
      <c r="K1527" s="10"/>
      <c r="L1527" s="5" t="s">
        <v>191</v>
      </c>
      <c r="M1527" s="5"/>
      <c r="N1527" s="5"/>
    </row>
    <row r="1528" spans="1:14">
      <c r="A1528" s="9"/>
      <c r="B1528" s="5" t="s">
        <v>1755</v>
      </c>
      <c r="C1528" s="5"/>
      <c r="D1528" s="9"/>
      <c r="E1528" s="5"/>
      <c r="F1528" s="7"/>
      <c r="G1528" s="5" t="s">
        <v>220</v>
      </c>
      <c r="H1528" s="8"/>
      <c r="I1528" s="5"/>
      <c r="J1528" s="5" t="s">
        <v>221</v>
      </c>
      <c r="K1528" s="10"/>
      <c r="L1528" s="5" t="s">
        <v>191</v>
      </c>
      <c r="M1528" s="5"/>
      <c r="N1528" s="5"/>
    </row>
    <row r="1529" spans="1:14">
      <c r="A1529" s="9"/>
      <c r="B1529" s="5" t="s">
        <v>1756</v>
      </c>
      <c r="C1529" s="5"/>
      <c r="D1529" s="9"/>
      <c r="E1529" s="5"/>
      <c r="F1529" s="7"/>
      <c r="G1529" s="5" t="s">
        <v>246</v>
      </c>
      <c r="H1529" s="8"/>
      <c r="I1529" s="5"/>
      <c r="J1529" s="5" t="s">
        <v>221</v>
      </c>
      <c r="K1529" s="10"/>
      <c r="L1529" s="5" t="s">
        <v>753</v>
      </c>
      <c r="M1529" s="5"/>
      <c r="N1529" s="5"/>
    </row>
    <row r="1530" spans="1:14">
      <c r="A1530" s="9"/>
      <c r="B1530" s="5" t="s">
        <v>1757</v>
      </c>
      <c r="C1530" s="5"/>
      <c r="D1530" s="9"/>
      <c r="E1530" s="5"/>
      <c r="F1530" s="7"/>
      <c r="G1530" s="5" t="s">
        <v>220</v>
      </c>
      <c r="H1530" s="8"/>
      <c r="I1530" s="5"/>
      <c r="J1530" s="5" t="s">
        <v>221</v>
      </c>
      <c r="K1530" s="10"/>
      <c r="L1530" s="5" t="s">
        <v>191</v>
      </c>
      <c r="M1530" s="5"/>
      <c r="N1530" s="5"/>
    </row>
    <row r="1531" spans="1:14">
      <c r="A1531" s="9"/>
      <c r="B1531" s="5" t="s">
        <v>1758</v>
      </c>
      <c r="C1531" s="5"/>
      <c r="D1531" s="9"/>
      <c r="E1531" s="5"/>
      <c r="F1531" s="7"/>
      <c r="G1531" s="5" t="s">
        <v>220</v>
      </c>
      <c r="H1531" s="8"/>
      <c r="I1531" s="5"/>
      <c r="J1531" s="5" t="s">
        <v>221</v>
      </c>
      <c r="K1531" s="10"/>
      <c r="L1531" s="5" t="s">
        <v>191</v>
      </c>
      <c r="M1531" s="5"/>
      <c r="N1531" s="5"/>
    </row>
    <row r="1532" spans="1:14">
      <c r="A1532" s="9"/>
      <c r="B1532" s="5" t="s">
        <v>1759</v>
      </c>
      <c r="C1532" s="5"/>
      <c r="D1532" s="9"/>
      <c r="E1532" s="5"/>
      <c r="F1532" s="7"/>
      <c r="G1532" s="5" t="s">
        <v>232</v>
      </c>
      <c r="H1532" s="8"/>
      <c r="I1532" s="5"/>
      <c r="J1532" s="5" t="s">
        <v>221</v>
      </c>
      <c r="K1532" s="10"/>
      <c r="L1532" s="5" t="s">
        <v>191</v>
      </c>
      <c r="M1532" s="5"/>
      <c r="N1532" s="5"/>
    </row>
    <row r="1533" spans="1:14">
      <c r="A1533" s="9"/>
      <c r="B1533" s="5" t="s">
        <v>1760</v>
      </c>
      <c r="C1533" s="5"/>
      <c r="D1533" s="9"/>
      <c r="E1533" s="5"/>
      <c r="F1533" s="7"/>
      <c r="G1533" s="5" t="s">
        <v>224</v>
      </c>
      <c r="H1533" s="8"/>
      <c r="I1533" s="5"/>
      <c r="J1533" s="5">
        <v>20</v>
      </c>
      <c r="K1533" s="10"/>
      <c r="L1533" s="5" t="s">
        <v>191</v>
      </c>
      <c r="M1533" s="5"/>
      <c r="N1533" s="5"/>
    </row>
    <row r="1534" spans="1:14">
      <c r="A1534" s="9"/>
      <c r="B1534" s="5" t="s">
        <v>1761</v>
      </c>
      <c r="C1534" s="5"/>
      <c r="D1534" s="9"/>
      <c r="E1534" s="5"/>
      <c r="F1534" s="7"/>
      <c r="G1534" s="5" t="s">
        <v>220</v>
      </c>
      <c r="H1534" s="8"/>
      <c r="I1534" s="5"/>
      <c r="J1534" s="5" t="s">
        <v>221</v>
      </c>
      <c r="K1534" s="10"/>
      <c r="L1534" s="5" t="s">
        <v>191</v>
      </c>
      <c r="M1534" s="5"/>
      <c r="N1534" s="5"/>
    </row>
    <row r="1535" spans="1:14">
      <c r="A1535" s="9"/>
      <c r="B1535" s="5" t="s">
        <v>1762</v>
      </c>
      <c r="C1535" s="5"/>
      <c r="D1535" s="9"/>
      <c r="E1535" s="5"/>
      <c r="F1535" s="7"/>
      <c r="G1535" s="5" t="s">
        <v>258</v>
      </c>
      <c r="H1535" s="8"/>
      <c r="I1535" s="5"/>
      <c r="J1535" s="5" t="s">
        <v>221</v>
      </c>
      <c r="K1535" s="10"/>
      <c r="L1535" s="5" t="s">
        <v>196</v>
      </c>
      <c r="M1535" s="5"/>
      <c r="N1535" s="5"/>
    </row>
    <row r="1536" spans="1:14">
      <c r="A1536" s="9"/>
      <c r="B1536" s="5" t="s">
        <v>1763</v>
      </c>
      <c r="C1536" s="5"/>
      <c r="D1536" s="9"/>
      <c r="E1536" s="5"/>
      <c r="F1536" s="7"/>
      <c r="G1536" s="5" t="s">
        <v>224</v>
      </c>
      <c r="H1536" s="8"/>
      <c r="I1536" s="5"/>
      <c r="J1536" s="5" t="s">
        <v>221</v>
      </c>
      <c r="K1536" s="10"/>
      <c r="L1536" s="5" t="s">
        <v>191</v>
      </c>
      <c r="M1536" s="5"/>
      <c r="N1536" s="5"/>
    </row>
    <row r="1537" spans="1:14">
      <c r="A1537" s="9"/>
      <c r="B1537" s="5" t="s">
        <v>1764</v>
      </c>
      <c r="C1537" s="5"/>
      <c r="D1537" s="9"/>
      <c r="E1537" s="5"/>
      <c r="F1537" s="7"/>
      <c r="G1537" s="5" t="s">
        <v>224</v>
      </c>
      <c r="H1537" s="8"/>
      <c r="I1537" s="5"/>
      <c r="J1537" s="5" t="s">
        <v>221</v>
      </c>
      <c r="K1537" s="10"/>
      <c r="L1537" s="5" t="s">
        <v>196</v>
      </c>
      <c r="M1537" s="5"/>
      <c r="N1537" s="5"/>
    </row>
    <row r="1538" spans="1:14">
      <c r="A1538" s="9"/>
      <c r="B1538" s="5" t="s">
        <v>1765</v>
      </c>
      <c r="C1538" s="5"/>
      <c r="D1538" s="9"/>
      <c r="E1538" s="5"/>
      <c r="F1538" s="7"/>
      <c r="G1538" s="5" t="s">
        <v>220</v>
      </c>
      <c r="H1538" s="8"/>
      <c r="I1538" s="5"/>
      <c r="J1538" s="5" t="s">
        <v>221</v>
      </c>
      <c r="K1538" s="10"/>
      <c r="L1538" s="5" t="s">
        <v>191</v>
      </c>
      <c r="M1538" s="5"/>
      <c r="N1538" s="5"/>
    </row>
    <row r="1539" spans="1:14">
      <c r="A1539" s="9"/>
      <c r="B1539" s="5" t="s">
        <v>1766</v>
      </c>
      <c r="C1539" s="5"/>
      <c r="D1539" s="9"/>
      <c r="E1539" s="5"/>
      <c r="F1539" s="7"/>
      <c r="G1539" s="5" t="s">
        <v>224</v>
      </c>
      <c r="H1539" s="8"/>
      <c r="I1539" s="5"/>
      <c r="J1539" s="5" t="s">
        <v>221</v>
      </c>
      <c r="K1539" s="10"/>
      <c r="L1539" s="5" t="s">
        <v>191</v>
      </c>
      <c r="M1539" s="5"/>
      <c r="N1539" s="5"/>
    </row>
    <row r="1540" spans="1:14">
      <c r="A1540" s="9"/>
      <c r="B1540" s="5" t="s">
        <v>1767</v>
      </c>
      <c r="C1540" s="5"/>
      <c r="D1540" s="9"/>
      <c r="E1540" s="5"/>
      <c r="F1540" s="7"/>
      <c r="G1540" s="5" t="s">
        <v>220</v>
      </c>
      <c r="H1540" s="8"/>
      <c r="I1540" s="5"/>
      <c r="J1540" s="5" t="s">
        <v>221</v>
      </c>
      <c r="K1540" s="10"/>
      <c r="L1540" s="5" t="s">
        <v>191</v>
      </c>
      <c r="M1540" s="5"/>
      <c r="N1540" s="5"/>
    </row>
    <row r="1541" spans="1:14">
      <c r="A1541" s="9"/>
      <c r="B1541" s="5" t="s">
        <v>1768</v>
      </c>
      <c r="C1541" s="5"/>
      <c r="D1541" s="9"/>
      <c r="E1541" s="5"/>
      <c r="F1541" s="7"/>
      <c r="G1541" s="5" t="s">
        <v>224</v>
      </c>
      <c r="H1541" s="8"/>
      <c r="I1541" s="5"/>
      <c r="J1541" s="5" t="s">
        <v>221</v>
      </c>
      <c r="K1541" s="10"/>
      <c r="L1541" s="5" t="s">
        <v>191</v>
      </c>
      <c r="M1541" s="5"/>
      <c r="N1541" s="5"/>
    </row>
    <row r="1542" spans="1:14">
      <c r="A1542" s="9"/>
      <c r="B1542" s="5" t="s">
        <v>1769</v>
      </c>
      <c r="C1542" s="5"/>
      <c r="D1542" s="9"/>
      <c r="E1542" s="5"/>
      <c r="F1542" s="7"/>
      <c r="G1542" s="5" t="s">
        <v>220</v>
      </c>
      <c r="H1542" s="8"/>
      <c r="I1542" s="5"/>
      <c r="J1542" s="5" t="s">
        <v>221</v>
      </c>
      <c r="K1542" s="10"/>
      <c r="L1542" s="5" t="s">
        <v>191</v>
      </c>
      <c r="M1542" s="5"/>
      <c r="N1542" s="5"/>
    </row>
    <row r="1543" spans="1:14">
      <c r="A1543" s="9"/>
      <c r="B1543" s="5" t="s">
        <v>1770</v>
      </c>
      <c r="C1543" s="5"/>
      <c r="D1543" s="9"/>
      <c r="E1543" s="5"/>
      <c r="F1543" s="7"/>
      <c r="G1543" s="5" t="s">
        <v>226</v>
      </c>
      <c r="H1543" s="8"/>
      <c r="I1543" s="5"/>
      <c r="J1543" s="5">
        <v>20</v>
      </c>
      <c r="K1543" s="10"/>
      <c r="L1543" s="5" t="s">
        <v>196</v>
      </c>
      <c r="M1543" s="5"/>
      <c r="N1543" s="5"/>
    </row>
    <row r="1544" spans="1:14">
      <c r="A1544" s="9"/>
      <c r="B1544" s="5" t="s">
        <v>1771</v>
      </c>
      <c r="C1544" s="5"/>
      <c r="D1544" s="9"/>
      <c r="E1544" s="5"/>
      <c r="F1544" s="7"/>
      <c r="G1544" s="5" t="s">
        <v>234</v>
      </c>
      <c r="H1544" s="8"/>
      <c r="I1544" s="5"/>
      <c r="J1544" s="5" t="s">
        <v>221</v>
      </c>
      <c r="K1544" s="10"/>
      <c r="L1544" s="5" t="s">
        <v>191</v>
      </c>
      <c r="M1544" s="5"/>
      <c r="N1544" s="5"/>
    </row>
    <row r="1545" spans="1:14">
      <c r="A1545" s="9"/>
      <c r="B1545" s="5" t="s">
        <v>1772</v>
      </c>
      <c r="C1545" s="5"/>
      <c r="D1545" s="9"/>
      <c r="E1545" s="5"/>
      <c r="F1545" s="7"/>
      <c r="G1545" s="5" t="s">
        <v>220</v>
      </c>
      <c r="H1545" s="8"/>
      <c r="I1545" s="5"/>
      <c r="J1545" s="5" t="s">
        <v>221</v>
      </c>
      <c r="K1545" s="10"/>
      <c r="L1545" s="5" t="s">
        <v>191</v>
      </c>
      <c r="M1545" s="5"/>
      <c r="N1545" s="5"/>
    </row>
    <row r="1546" spans="1:14">
      <c r="A1546" s="9"/>
      <c r="B1546" s="5" t="s">
        <v>1773</v>
      </c>
      <c r="C1546" s="5"/>
      <c r="D1546" s="9"/>
      <c r="E1546" s="5"/>
      <c r="F1546" s="7"/>
      <c r="G1546" s="5" t="s">
        <v>232</v>
      </c>
      <c r="H1546" s="8"/>
      <c r="I1546" s="5"/>
      <c r="J1546" s="5" t="s">
        <v>221</v>
      </c>
      <c r="K1546" s="10"/>
      <c r="L1546" s="5" t="s">
        <v>191</v>
      </c>
      <c r="M1546" s="5"/>
      <c r="N1546" s="5"/>
    </row>
    <row r="1547" spans="1:14">
      <c r="A1547" s="9"/>
      <c r="B1547" s="5" t="s">
        <v>1774</v>
      </c>
      <c r="C1547" s="5"/>
      <c r="D1547" s="9"/>
      <c r="E1547" s="5"/>
      <c r="F1547" s="7"/>
      <c r="G1547" s="5" t="s">
        <v>265</v>
      </c>
      <c r="H1547" s="8"/>
      <c r="I1547" s="5"/>
      <c r="J1547" s="5" t="s">
        <v>221</v>
      </c>
      <c r="K1547" s="10"/>
      <c r="L1547" s="5" t="s">
        <v>196</v>
      </c>
      <c r="M1547" s="5"/>
      <c r="N1547" s="5"/>
    </row>
    <row r="1548" spans="1:14">
      <c r="A1548" s="9"/>
      <c r="B1548" s="5" t="s">
        <v>1775</v>
      </c>
      <c r="C1548" s="5"/>
      <c r="D1548" s="9"/>
      <c r="E1548" s="5"/>
      <c r="F1548" s="7"/>
      <c r="G1548" s="5" t="s">
        <v>220</v>
      </c>
      <c r="H1548" s="8"/>
      <c r="I1548" s="5"/>
      <c r="J1548" s="5" t="s">
        <v>221</v>
      </c>
      <c r="K1548" s="10"/>
      <c r="L1548" s="5" t="s">
        <v>191</v>
      </c>
      <c r="M1548" s="5"/>
      <c r="N1548" s="5"/>
    </row>
    <row r="1549" spans="1:14">
      <c r="A1549" s="9"/>
      <c r="B1549" s="5" t="s">
        <v>1776</v>
      </c>
      <c r="C1549" s="5"/>
      <c r="D1549" s="9"/>
      <c r="E1549" s="5"/>
      <c r="F1549" s="7"/>
      <c r="G1549" s="5" t="s">
        <v>234</v>
      </c>
      <c r="H1549" s="8"/>
      <c r="I1549" s="5"/>
      <c r="J1549" s="5" t="s">
        <v>221</v>
      </c>
      <c r="K1549" s="10"/>
      <c r="L1549" s="5" t="s">
        <v>191</v>
      </c>
      <c r="M1549" s="5"/>
      <c r="N1549" s="5"/>
    </row>
    <row r="1550" spans="1:14">
      <c r="A1550" s="9"/>
      <c r="B1550" s="5" t="s">
        <v>1777</v>
      </c>
      <c r="C1550" s="5"/>
      <c r="D1550" s="9"/>
      <c r="E1550" s="5"/>
      <c r="F1550" s="7"/>
      <c r="G1550" s="5" t="s">
        <v>234</v>
      </c>
      <c r="H1550" s="8"/>
      <c r="I1550" s="5"/>
      <c r="J1550" s="5" t="s">
        <v>221</v>
      </c>
      <c r="K1550" s="10"/>
      <c r="L1550" s="5" t="s">
        <v>191</v>
      </c>
      <c r="M1550" s="5"/>
      <c r="N1550" s="5"/>
    </row>
    <row r="1551" spans="1:14">
      <c r="A1551" s="9"/>
      <c r="B1551" s="5" t="s">
        <v>1778</v>
      </c>
      <c r="C1551" s="5"/>
      <c r="D1551" s="9"/>
      <c r="E1551" s="5"/>
      <c r="F1551" s="7"/>
      <c r="G1551" s="5" t="s">
        <v>224</v>
      </c>
      <c r="H1551" s="8"/>
      <c r="I1551" s="5"/>
      <c r="J1551" s="5" t="s">
        <v>221</v>
      </c>
      <c r="K1551" s="10"/>
      <c r="L1551" s="5" t="s">
        <v>191</v>
      </c>
      <c r="M1551" s="5"/>
      <c r="N1551" s="5"/>
    </row>
    <row r="1552" spans="1:14">
      <c r="A1552" s="9"/>
      <c r="B1552" s="5" t="s">
        <v>1779</v>
      </c>
      <c r="C1552" s="5"/>
      <c r="D1552" s="9"/>
      <c r="E1552" s="5"/>
      <c r="F1552" s="7"/>
      <c r="G1552" s="5" t="s">
        <v>232</v>
      </c>
      <c r="H1552" s="8"/>
      <c r="I1552" s="5"/>
      <c r="J1552" s="5">
        <v>20</v>
      </c>
      <c r="K1552" s="10"/>
      <c r="L1552" s="5" t="s">
        <v>191</v>
      </c>
      <c r="M1552" s="5"/>
      <c r="N1552" s="5"/>
    </row>
    <row r="1553" spans="1:14">
      <c r="A1553" s="9"/>
      <c r="B1553" s="5" t="s">
        <v>1780</v>
      </c>
      <c r="C1553" s="5"/>
      <c r="D1553" s="9"/>
      <c r="E1553" s="5"/>
      <c r="F1553" s="7"/>
      <c r="G1553" s="5" t="s">
        <v>226</v>
      </c>
      <c r="H1553" s="8"/>
      <c r="I1553" s="5"/>
      <c r="J1553" s="5">
        <v>40</v>
      </c>
      <c r="K1553" s="10"/>
      <c r="L1553" s="5" t="s">
        <v>191</v>
      </c>
      <c r="M1553" s="5"/>
      <c r="N1553" s="5"/>
    </row>
    <row r="1554" spans="1:14">
      <c r="A1554" s="9"/>
      <c r="B1554" s="5" t="s">
        <v>1781</v>
      </c>
      <c r="C1554" s="5"/>
      <c r="D1554" s="9"/>
      <c r="E1554" s="5"/>
      <c r="F1554" s="7"/>
      <c r="G1554" s="5" t="s">
        <v>232</v>
      </c>
      <c r="H1554" s="8"/>
      <c r="I1554" s="5"/>
      <c r="J1554" s="5" t="s">
        <v>221</v>
      </c>
      <c r="K1554" s="10"/>
      <c r="L1554" s="5" t="s">
        <v>191</v>
      </c>
      <c r="M1554" s="5"/>
      <c r="N1554" s="5"/>
    </row>
    <row r="1555" spans="1:14">
      <c r="A1555" s="9"/>
      <c r="B1555" s="5" t="s">
        <v>1782</v>
      </c>
      <c r="C1555" s="5"/>
      <c r="D1555" s="9"/>
      <c r="E1555" s="5"/>
      <c r="F1555" s="7"/>
      <c r="G1555" s="5" t="s">
        <v>234</v>
      </c>
      <c r="H1555" s="8"/>
      <c r="I1555" s="5"/>
      <c r="J1555" s="5" t="s">
        <v>221</v>
      </c>
      <c r="K1555" s="10"/>
      <c r="L1555" s="5" t="s">
        <v>191</v>
      </c>
      <c r="M1555" s="5"/>
      <c r="N1555" s="5"/>
    </row>
    <row r="1556" spans="1:14">
      <c r="A1556" s="9"/>
      <c r="B1556" s="5" t="s">
        <v>1783</v>
      </c>
      <c r="C1556" s="5"/>
      <c r="D1556" s="9"/>
      <c r="E1556" s="5"/>
      <c r="F1556" s="7"/>
      <c r="G1556" s="5" t="s">
        <v>226</v>
      </c>
      <c r="H1556" s="8"/>
      <c r="I1556" s="5"/>
      <c r="J1556" s="5">
        <v>40</v>
      </c>
      <c r="K1556" s="10"/>
      <c r="L1556" s="5" t="s">
        <v>228</v>
      </c>
      <c r="M1556" s="5"/>
      <c r="N1556" s="5"/>
    </row>
    <row r="1557" spans="1:14">
      <c r="A1557" s="9"/>
      <c r="B1557" s="5" t="s">
        <v>1784</v>
      </c>
      <c r="C1557" s="5"/>
      <c r="D1557" s="9"/>
      <c r="E1557" s="5"/>
      <c r="F1557" s="7"/>
      <c r="G1557" s="5" t="s">
        <v>224</v>
      </c>
      <c r="H1557" s="8"/>
      <c r="I1557" s="5"/>
      <c r="J1557" s="5" t="s">
        <v>221</v>
      </c>
      <c r="K1557" s="10"/>
      <c r="L1557" s="5" t="s">
        <v>191</v>
      </c>
      <c r="M1557" s="5"/>
      <c r="N1557" s="5"/>
    </row>
    <row r="1558" spans="1:14">
      <c r="A1558" s="9"/>
      <c r="B1558" s="5" t="s">
        <v>1785</v>
      </c>
      <c r="C1558" s="5"/>
      <c r="D1558" s="9"/>
      <c r="E1558" s="5"/>
      <c r="F1558" s="7"/>
      <c r="G1558" s="5" t="s">
        <v>234</v>
      </c>
      <c r="H1558" s="8"/>
      <c r="I1558" s="5"/>
      <c r="J1558" s="5">
        <v>20</v>
      </c>
      <c r="K1558" s="10"/>
      <c r="L1558" s="5" t="s">
        <v>191</v>
      </c>
      <c r="M1558" s="5"/>
      <c r="N1558" s="5"/>
    </row>
    <row r="1559" spans="1:14">
      <c r="A1559" s="9"/>
      <c r="B1559" s="5" t="s">
        <v>1786</v>
      </c>
      <c r="C1559" s="5"/>
      <c r="D1559" s="9"/>
      <c r="E1559" s="5"/>
      <c r="F1559" s="7"/>
      <c r="G1559" s="5" t="s">
        <v>224</v>
      </c>
      <c r="H1559" s="8"/>
      <c r="I1559" s="5"/>
      <c r="J1559" s="5" t="s">
        <v>221</v>
      </c>
      <c r="K1559" s="10"/>
      <c r="L1559" s="5" t="s">
        <v>191</v>
      </c>
      <c r="M1559" s="5"/>
      <c r="N1559" s="5"/>
    </row>
    <row r="1560" spans="1:14">
      <c r="A1560" s="9"/>
      <c r="B1560" s="5" t="s">
        <v>1787</v>
      </c>
      <c r="C1560" s="5"/>
      <c r="D1560" s="9"/>
      <c r="E1560" s="5"/>
      <c r="F1560" s="7"/>
      <c r="G1560" s="5" t="s">
        <v>232</v>
      </c>
      <c r="H1560" s="8"/>
      <c r="I1560" s="5"/>
      <c r="J1560" s="5" t="s">
        <v>221</v>
      </c>
      <c r="K1560" s="10"/>
      <c r="L1560" s="5" t="s">
        <v>191</v>
      </c>
      <c r="M1560" s="5"/>
      <c r="N1560" s="5"/>
    </row>
    <row r="1561" spans="1:14">
      <c r="A1561" s="9"/>
      <c r="B1561" s="5" t="s">
        <v>1788</v>
      </c>
      <c r="C1561" s="5"/>
      <c r="D1561" s="9"/>
      <c r="E1561" s="5"/>
      <c r="F1561" s="7"/>
      <c r="G1561" s="5" t="s">
        <v>224</v>
      </c>
      <c r="H1561" s="8"/>
      <c r="I1561" s="5"/>
      <c r="J1561" s="5" t="s">
        <v>221</v>
      </c>
      <c r="K1561" s="10"/>
      <c r="L1561" s="5" t="s">
        <v>191</v>
      </c>
      <c r="M1561" s="5"/>
      <c r="N1561" s="5"/>
    </row>
    <row r="1562" spans="1:14">
      <c r="A1562" s="9"/>
      <c r="B1562" s="5" t="s">
        <v>1789</v>
      </c>
      <c r="C1562" s="5"/>
      <c r="D1562" s="9"/>
      <c r="E1562" s="5"/>
      <c r="F1562" s="7"/>
      <c r="G1562" s="5" t="s">
        <v>258</v>
      </c>
      <c r="H1562" s="8"/>
      <c r="I1562" s="5"/>
      <c r="J1562" s="5" t="s">
        <v>221</v>
      </c>
      <c r="K1562" s="10"/>
      <c r="L1562" s="5" t="s">
        <v>196</v>
      </c>
      <c r="M1562" s="5"/>
      <c r="N1562" s="5"/>
    </row>
    <row r="1563" spans="1:14">
      <c r="A1563" s="9"/>
      <c r="B1563" s="5" t="s">
        <v>1790</v>
      </c>
      <c r="C1563" s="5"/>
      <c r="D1563" s="9"/>
      <c r="E1563" s="5"/>
      <c r="F1563" s="7"/>
      <c r="G1563" s="5" t="s">
        <v>220</v>
      </c>
      <c r="H1563" s="8"/>
      <c r="I1563" s="5"/>
      <c r="J1563" s="5" t="s">
        <v>221</v>
      </c>
      <c r="K1563" s="10"/>
      <c r="L1563" s="5" t="s">
        <v>191</v>
      </c>
      <c r="M1563" s="5"/>
      <c r="N1563" s="5"/>
    </row>
    <row r="1564" spans="1:14">
      <c r="A1564" s="9"/>
      <c r="B1564" s="5" t="s">
        <v>1791</v>
      </c>
      <c r="C1564" s="5"/>
      <c r="D1564" s="9"/>
      <c r="E1564" s="5"/>
      <c r="F1564" s="7"/>
      <c r="G1564" s="5" t="s">
        <v>220</v>
      </c>
      <c r="H1564" s="8"/>
      <c r="I1564" s="5"/>
      <c r="J1564" s="5" t="s">
        <v>221</v>
      </c>
      <c r="K1564" s="10"/>
      <c r="L1564" s="5" t="s">
        <v>191</v>
      </c>
      <c r="M1564" s="5"/>
      <c r="N1564" s="5"/>
    </row>
    <row r="1565" spans="1:14">
      <c r="A1565" s="9"/>
      <c r="B1565" s="5" t="s">
        <v>1792</v>
      </c>
      <c r="C1565" s="5"/>
      <c r="D1565" s="9"/>
      <c r="E1565" s="5"/>
      <c r="F1565" s="7"/>
      <c r="G1565" s="5" t="s">
        <v>232</v>
      </c>
      <c r="H1565" s="8"/>
      <c r="I1565" s="5"/>
      <c r="J1565" s="5">
        <v>40</v>
      </c>
      <c r="K1565" s="10"/>
      <c r="L1565" s="5" t="s">
        <v>191</v>
      </c>
      <c r="M1565" s="5"/>
      <c r="N1565" s="5"/>
    </row>
    <row r="1566" spans="1:14">
      <c r="A1566" s="9"/>
      <c r="B1566" s="5" t="s">
        <v>1793</v>
      </c>
      <c r="C1566" s="5"/>
      <c r="D1566" s="9"/>
      <c r="E1566" s="5"/>
      <c r="F1566" s="7"/>
      <c r="G1566" s="5" t="s">
        <v>234</v>
      </c>
      <c r="H1566" s="8"/>
      <c r="I1566" s="5"/>
      <c r="J1566" s="5" t="s">
        <v>221</v>
      </c>
      <c r="K1566" s="10"/>
      <c r="L1566" s="5" t="s">
        <v>191</v>
      </c>
      <c r="M1566" s="5"/>
      <c r="N1566" s="5"/>
    </row>
    <row r="1567" spans="1:14">
      <c r="A1567" s="9"/>
      <c r="B1567" s="5" t="s">
        <v>1794</v>
      </c>
      <c r="C1567" s="5"/>
      <c r="D1567" s="9"/>
      <c r="E1567" s="5"/>
      <c r="F1567" s="7"/>
      <c r="G1567" s="5" t="s">
        <v>258</v>
      </c>
      <c r="H1567" s="8"/>
      <c r="I1567" s="5"/>
      <c r="J1567" s="5" t="s">
        <v>221</v>
      </c>
      <c r="K1567" s="10"/>
      <c r="L1567" s="5" t="s">
        <v>228</v>
      </c>
      <c r="M1567" s="5"/>
      <c r="N1567" s="5"/>
    </row>
    <row r="1568" spans="1:14">
      <c r="A1568" s="9"/>
      <c r="B1568" s="5" t="s">
        <v>1795</v>
      </c>
      <c r="C1568" s="5"/>
      <c r="D1568" s="9"/>
      <c r="E1568" s="5"/>
      <c r="F1568" s="7"/>
      <c r="G1568" s="5" t="s">
        <v>220</v>
      </c>
      <c r="H1568" s="8"/>
      <c r="I1568" s="5"/>
      <c r="J1568" s="5" t="s">
        <v>221</v>
      </c>
      <c r="K1568" s="10"/>
      <c r="L1568" s="5" t="s">
        <v>191</v>
      </c>
      <c r="M1568" s="5"/>
      <c r="N1568" s="5"/>
    </row>
    <row r="1569" spans="1:14">
      <c r="A1569" s="9"/>
      <c r="B1569" s="5" t="s">
        <v>1796</v>
      </c>
      <c r="C1569" s="5"/>
      <c r="D1569" s="9"/>
      <c r="E1569" s="5"/>
      <c r="F1569" s="7"/>
      <c r="G1569" s="5" t="s">
        <v>258</v>
      </c>
      <c r="H1569" s="8"/>
      <c r="I1569" s="5"/>
      <c r="J1569" s="5">
        <v>20</v>
      </c>
      <c r="K1569" s="10"/>
      <c r="L1569" s="5" t="s">
        <v>199</v>
      </c>
      <c r="M1569" s="5"/>
      <c r="N1569" s="5"/>
    </row>
    <row r="1570" spans="1:14">
      <c r="A1570" s="9"/>
      <c r="B1570" s="5" t="s">
        <v>1797</v>
      </c>
      <c r="C1570" s="5"/>
      <c r="D1570" s="9"/>
      <c r="E1570" s="5"/>
      <c r="F1570" s="7"/>
      <c r="G1570" s="5" t="s">
        <v>220</v>
      </c>
      <c r="H1570" s="8"/>
      <c r="I1570" s="5"/>
      <c r="J1570" s="5">
        <v>20</v>
      </c>
      <c r="K1570" s="10"/>
      <c r="L1570" s="5" t="s">
        <v>191</v>
      </c>
      <c r="M1570" s="5"/>
      <c r="N1570" s="5"/>
    </row>
    <row r="1571" spans="1:14">
      <c r="A1571" s="9"/>
      <c r="B1571" s="5" t="s">
        <v>1798</v>
      </c>
      <c r="C1571" s="5"/>
      <c r="D1571" s="9"/>
      <c r="E1571" s="5"/>
      <c r="F1571" s="7"/>
      <c r="G1571" s="5" t="s">
        <v>258</v>
      </c>
      <c r="H1571" s="8"/>
      <c r="I1571" s="5"/>
      <c r="J1571" s="5" t="s">
        <v>221</v>
      </c>
      <c r="K1571" s="10"/>
      <c r="L1571" s="5" t="s">
        <v>196</v>
      </c>
      <c r="M1571" s="5"/>
      <c r="N1571" s="5"/>
    </row>
    <row r="1572" spans="1:14">
      <c r="A1572" s="9"/>
      <c r="B1572" s="5" t="s">
        <v>1799</v>
      </c>
      <c r="C1572" s="5"/>
      <c r="D1572" s="9"/>
      <c r="E1572" s="5"/>
      <c r="F1572" s="7"/>
      <c r="G1572" s="5" t="s">
        <v>226</v>
      </c>
      <c r="H1572" s="8"/>
      <c r="I1572" s="5"/>
      <c r="J1572" s="5">
        <v>40</v>
      </c>
      <c r="K1572" s="10"/>
      <c r="L1572" s="5" t="s">
        <v>191</v>
      </c>
      <c r="M1572" s="5"/>
      <c r="N1572" s="5"/>
    </row>
    <row r="1573" spans="1:14">
      <c r="A1573" s="9"/>
      <c r="B1573" s="5" t="s">
        <v>1799</v>
      </c>
      <c r="C1573" s="5"/>
      <c r="D1573" s="9"/>
      <c r="E1573" s="5"/>
      <c r="F1573" s="7"/>
      <c r="G1573" s="5" t="s">
        <v>232</v>
      </c>
      <c r="H1573" s="8"/>
      <c r="I1573" s="5"/>
      <c r="J1573" s="5" t="s">
        <v>221</v>
      </c>
      <c r="K1573" s="10"/>
      <c r="L1573" s="5" t="s">
        <v>191</v>
      </c>
      <c r="M1573" s="5"/>
      <c r="N1573" s="5"/>
    </row>
    <row r="1574" spans="1:14">
      <c r="A1574" s="9"/>
      <c r="B1574" s="5" t="s">
        <v>1800</v>
      </c>
      <c r="C1574" s="5"/>
      <c r="D1574" s="9"/>
      <c r="E1574" s="5"/>
      <c r="F1574" s="7"/>
      <c r="G1574" s="5" t="s">
        <v>220</v>
      </c>
      <c r="H1574" s="8"/>
      <c r="I1574" s="5"/>
      <c r="J1574" s="5" t="s">
        <v>221</v>
      </c>
      <c r="K1574" s="10"/>
      <c r="L1574" s="5" t="s">
        <v>191</v>
      </c>
      <c r="M1574" s="5"/>
      <c r="N1574" s="5"/>
    </row>
    <row r="1575" spans="1:14">
      <c r="A1575" s="9"/>
      <c r="B1575" s="5" t="s">
        <v>1801</v>
      </c>
      <c r="C1575" s="5"/>
      <c r="D1575" s="9"/>
      <c r="E1575" s="5"/>
      <c r="F1575" s="7"/>
      <c r="G1575" s="5" t="s">
        <v>234</v>
      </c>
      <c r="H1575" s="8"/>
      <c r="I1575" s="5"/>
      <c r="J1575" s="5" t="s">
        <v>221</v>
      </c>
      <c r="K1575" s="10"/>
      <c r="L1575" s="5" t="s">
        <v>191</v>
      </c>
      <c r="M1575" s="5"/>
      <c r="N1575" s="5"/>
    </row>
    <row r="1576" spans="1:14">
      <c r="A1576" s="9"/>
      <c r="B1576" s="5" t="s">
        <v>1802</v>
      </c>
      <c r="C1576" s="5"/>
      <c r="D1576" s="9"/>
      <c r="E1576" s="5"/>
      <c r="F1576" s="7"/>
      <c r="G1576" s="5" t="s">
        <v>224</v>
      </c>
      <c r="H1576" s="8"/>
      <c r="I1576" s="5"/>
      <c r="J1576" s="5" t="s">
        <v>221</v>
      </c>
      <c r="K1576" s="10"/>
      <c r="L1576" s="5" t="s">
        <v>196</v>
      </c>
      <c r="M1576" s="5"/>
      <c r="N1576" s="5"/>
    </row>
    <row r="1577" spans="1:14">
      <c r="A1577" s="9"/>
      <c r="B1577" s="5" t="s">
        <v>1803</v>
      </c>
      <c r="C1577" s="5"/>
      <c r="D1577" s="9"/>
      <c r="E1577" s="5"/>
      <c r="F1577" s="7"/>
      <c r="G1577" s="5" t="s">
        <v>224</v>
      </c>
      <c r="H1577" s="8"/>
      <c r="I1577" s="5"/>
      <c r="J1577" s="5" t="s">
        <v>221</v>
      </c>
      <c r="K1577" s="10"/>
      <c r="L1577" s="5" t="s">
        <v>191</v>
      </c>
      <c r="M1577" s="5"/>
      <c r="N1577" s="5"/>
    </row>
    <row r="1578" spans="1:14">
      <c r="A1578" s="9"/>
      <c r="B1578" s="5" t="s">
        <v>1804</v>
      </c>
      <c r="C1578" s="5"/>
      <c r="D1578" s="9"/>
      <c r="E1578" s="5"/>
      <c r="F1578" s="7"/>
      <c r="G1578" s="5" t="s">
        <v>224</v>
      </c>
      <c r="H1578" s="8"/>
      <c r="I1578" s="5"/>
      <c r="J1578" s="5" t="s">
        <v>221</v>
      </c>
      <c r="K1578" s="10"/>
      <c r="L1578" s="5" t="s">
        <v>191</v>
      </c>
      <c r="M1578" s="5"/>
      <c r="N1578" s="5"/>
    </row>
    <row r="1579" spans="1:14">
      <c r="A1579" s="9"/>
      <c r="B1579" s="5" t="s">
        <v>1805</v>
      </c>
      <c r="C1579" s="5"/>
      <c r="D1579" s="9"/>
      <c r="E1579" s="5"/>
      <c r="F1579" s="7"/>
      <c r="G1579" s="5" t="s">
        <v>220</v>
      </c>
      <c r="H1579" s="8"/>
      <c r="I1579" s="5"/>
      <c r="J1579" s="5" t="s">
        <v>221</v>
      </c>
      <c r="K1579" s="10"/>
      <c r="L1579" s="5" t="s">
        <v>191</v>
      </c>
      <c r="M1579" s="5"/>
      <c r="N1579" s="5"/>
    </row>
    <row r="1580" spans="1:14">
      <c r="A1580" s="9"/>
      <c r="B1580" s="5" t="s">
        <v>1806</v>
      </c>
      <c r="C1580" s="5"/>
      <c r="D1580" s="9"/>
      <c r="E1580" s="5"/>
      <c r="F1580" s="7"/>
      <c r="G1580" s="5" t="s">
        <v>220</v>
      </c>
      <c r="H1580" s="8"/>
      <c r="I1580" s="5"/>
      <c r="J1580" s="5" t="s">
        <v>221</v>
      </c>
      <c r="K1580" s="10"/>
      <c r="L1580" s="5" t="s">
        <v>191</v>
      </c>
      <c r="M1580" s="5"/>
      <c r="N1580" s="5"/>
    </row>
    <row r="1581" spans="1:14">
      <c r="A1581" s="9"/>
      <c r="B1581" s="5" t="s">
        <v>1807</v>
      </c>
      <c r="C1581" s="5"/>
      <c r="D1581" s="9"/>
      <c r="E1581" s="5"/>
      <c r="F1581" s="7"/>
      <c r="G1581" s="5" t="s">
        <v>224</v>
      </c>
      <c r="H1581" s="8"/>
      <c r="I1581" s="5"/>
      <c r="J1581" s="5" t="s">
        <v>221</v>
      </c>
      <c r="K1581" s="10"/>
      <c r="L1581" s="5" t="s">
        <v>191</v>
      </c>
      <c r="M1581" s="5"/>
      <c r="N1581" s="5"/>
    </row>
    <row r="1582" spans="1:14">
      <c r="A1582" s="9"/>
      <c r="B1582" s="5" t="s">
        <v>1808</v>
      </c>
      <c r="C1582" s="5"/>
      <c r="D1582" s="9"/>
      <c r="E1582" s="5"/>
      <c r="F1582" s="7"/>
      <c r="G1582" s="5" t="s">
        <v>220</v>
      </c>
      <c r="H1582" s="8"/>
      <c r="I1582" s="5"/>
      <c r="J1582" s="5" t="s">
        <v>221</v>
      </c>
      <c r="K1582" s="10"/>
      <c r="L1582" s="5" t="s">
        <v>191</v>
      </c>
      <c r="M1582" s="5"/>
      <c r="N1582" s="5"/>
    </row>
    <row r="1583" spans="1:14">
      <c r="A1583" s="9"/>
      <c r="B1583" s="5" t="s">
        <v>1809</v>
      </c>
      <c r="C1583" s="5"/>
      <c r="D1583" s="9"/>
      <c r="E1583" s="5"/>
      <c r="F1583" s="7"/>
      <c r="G1583" s="5" t="s">
        <v>224</v>
      </c>
      <c r="H1583" s="8"/>
      <c r="I1583" s="5"/>
      <c r="J1583" s="5">
        <v>40</v>
      </c>
      <c r="K1583" s="10"/>
      <c r="L1583" s="5" t="s">
        <v>196</v>
      </c>
      <c r="M1583" s="5"/>
      <c r="N1583" s="5"/>
    </row>
    <row r="1584" spans="1:14">
      <c r="A1584" s="9"/>
      <c r="B1584" s="5" t="s">
        <v>1810</v>
      </c>
      <c r="C1584" s="5"/>
      <c r="D1584" s="9"/>
      <c r="E1584" s="5"/>
      <c r="F1584" s="7"/>
      <c r="G1584" s="5" t="s">
        <v>234</v>
      </c>
      <c r="H1584" s="8"/>
      <c r="I1584" s="5"/>
      <c r="J1584" s="5" t="s">
        <v>221</v>
      </c>
      <c r="K1584" s="10"/>
      <c r="L1584" s="5" t="s">
        <v>191</v>
      </c>
      <c r="M1584" s="5"/>
      <c r="N1584" s="5"/>
    </row>
    <row r="1585" spans="1:14">
      <c r="A1585" s="9"/>
      <c r="B1585" s="5" t="s">
        <v>1811</v>
      </c>
      <c r="C1585" s="5"/>
      <c r="D1585" s="9"/>
      <c r="E1585" s="5"/>
      <c r="F1585" s="7"/>
      <c r="G1585" s="5" t="s">
        <v>311</v>
      </c>
      <c r="H1585" s="8"/>
      <c r="I1585" s="5"/>
      <c r="J1585" s="5">
        <v>40</v>
      </c>
      <c r="K1585" s="10"/>
      <c r="L1585" s="5" t="s">
        <v>228</v>
      </c>
      <c r="M1585" s="5"/>
      <c r="N1585" s="5"/>
    </row>
    <row r="1586" spans="1:14">
      <c r="A1586" s="9"/>
      <c r="B1586" s="5" t="s">
        <v>1812</v>
      </c>
      <c r="C1586" s="5"/>
      <c r="D1586" s="9"/>
      <c r="E1586" s="5"/>
      <c r="F1586" s="7"/>
      <c r="G1586" s="5" t="s">
        <v>234</v>
      </c>
      <c r="H1586" s="8"/>
      <c r="I1586" s="5"/>
      <c r="J1586" s="5" t="s">
        <v>221</v>
      </c>
      <c r="K1586" s="10"/>
      <c r="L1586" s="5" t="s">
        <v>191</v>
      </c>
      <c r="M1586" s="5"/>
      <c r="N1586" s="5"/>
    </row>
    <row r="1587" spans="1:14">
      <c r="A1587" s="9"/>
      <c r="B1587" s="5" t="s">
        <v>1813</v>
      </c>
      <c r="C1587" s="5"/>
      <c r="D1587" s="9"/>
      <c r="E1587" s="5"/>
      <c r="F1587" s="7"/>
      <c r="G1587" s="5" t="s">
        <v>224</v>
      </c>
      <c r="H1587" s="8"/>
      <c r="I1587" s="5"/>
      <c r="J1587" s="5" t="s">
        <v>221</v>
      </c>
      <c r="K1587" s="10"/>
      <c r="L1587" s="5" t="s">
        <v>191</v>
      </c>
      <c r="M1587" s="5"/>
      <c r="N1587" s="5"/>
    </row>
    <row r="1588" spans="1:14">
      <c r="A1588" s="9"/>
      <c r="B1588" s="5" t="s">
        <v>1814</v>
      </c>
      <c r="C1588" s="5"/>
      <c r="D1588" s="9"/>
      <c r="E1588" s="5"/>
      <c r="F1588" s="7"/>
      <c r="G1588" s="5" t="s">
        <v>220</v>
      </c>
      <c r="H1588" s="8"/>
      <c r="I1588" s="5"/>
      <c r="J1588" s="5">
        <v>20</v>
      </c>
      <c r="K1588" s="10"/>
      <c r="L1588" s="5" t="s">
        <v>191</v>
      </c>
      <c r="M1588" s="5"/>
      <c r="N1588" s="5"/>
    </row>
    <row r="1589" spans="1:14">
      <c r="A1589" s="9"/>
      <c r="B1589" s="5" t="s">
        <v>1815</v>
      </c>
      <c r="C1589" s="5"/>
      <c r="D1589" s="9"/>
      <c r="E1589" s="5"/>
      <c r="F1589" s="7"/>
      <c r="G1589" s="5" t="s">
        <v>220</v>
      </c>
      <c r="H1589" s="8"/>
      <c r="I1589" s="5"/>
      <c r="J1589" s="5" t="s">
        <v>221</v>
      </c>
      <c r="K1589" s="10"/>
      <c r="L1589" s="5" t="s">
        <v>191</v>
      </c>
      <c r="M1589" s="5"/>
      <c r="N1589" s="5"/>
    </row>
    <row r="1590" spans="1:14">
      <c r="A1590" s="9"/>
      <c r="B1590" s="5" t="s">
        <v>1816</v>
      </c>
      <c r="C1590" s="5"/>
      <c r="D1590" s="9"/>
      <c r="E1590" s="5"/>
      <c r="F1590" s="7"/>
      <c r="G1590" s="5" t="s">
        <v>224</v>
      </c>
      <c r="H1590" s="8"/>
      <c r="I1590" s="5"/>
      <c r="J1590" s="5">
        <v>40</v>
      </c>
      <c r="K1590" s="10"/>
      <c r="L1590" s="5" t="s">
        <v>191</v>
      </c>
      <c r="M1590" s="5"/>
      <c r="N1590" s="5"/>
    </row>
    <row r="1591" spans="1:14">
      <c r="A1591" s="9"/>
      <c r="B1591" s="5" t="s">
        <v>1817</v>
      </c>
      <c r="C1591" s="5"/>
      <c r="D1591" s="9"/>
      <c r="E1591" s="5"/>
      <c r="F1591" s="7"/>
      <c r="G1591" s="5" t="s">
        <v>226</v>
      </c>
      <c r="H1591" s="8"/>
      <c r="I1591" s="5"/>
      <c r="J1591" s="5">
        <v>40</v>
      </c>
      <c r="K1591" s="10"/>
      <c r="L1591" s="5" t="s">
        <v>199</v>
      </c>
      <c r="M1591" s="5"/>
      <c r="N1591" s="5"/>
    </row>
    <row r="1592" spans="1:14">
      <c r="A1592" s="9"/>
      <c r="B1592" s="5" t="s">
        <v>1818</v>
      </c>
      <c r="C1592" s="5"/>
      <c r="D1592" s="9"/>
      <c r="E1592" s="5"/>
      <c r="F1592" s="7"/>
      <c r="G1592" s="5" t="s">
        <v>232</v>
      </c>
      <c r="H1592" s="8"/>
      <c r="I1592" s="5"/>
      <c r="J1592" s="5" t="s">
        <v>221</v>
      </c>
      <c r="K1592" s="10"/>
      <c r="L1592" s="5" t="s">
        <v>191</v>
      </c>
      <c r="M1592" s="5"/>
      <c r="N1592" s="5"/>
    </row>
    <row r="1593" spans="1:14">
      <c r="A1593" s="9"/>
      <c r="B1593" s="5" t="s">
        <v>1819</v>
      </c>
      <c r="C1593" s="5"/>
      <c r="D1593" s="9"/>
      <c r="E1593" s="5"/>
      <c r="F1593" s="7"/>
      <c r="G1593" s="5" t="s">
        <v>224</v>
      </c>
      <c r="H1593" s="8"/>
      <c r="I1593" s="5"/>
      <c r="J1593" s="5" t="s">
        <v>221</v>
      </c>
      <c r="K1593" s="10"/>
      <c r="L1593" s="5" t="s">
        <v>191</v>
      </c>
      <c r="M1593" s="5"/>
      <c r="N1593" s="5"/>
    </row>
    <row r="1594" spans="1:14">
      <c r="A1594" s="9"/>
      <c r="B1594" s="5" t="s">
        <v>1820</v>
      </c>
      <c r="C1594" s="5"/>
      <c r="D1594" s="9"/>
      <c r="E1594" s="5"/>
      <c r="F1594" s="7"/>
      <c r="G1594" s="5" t="s">
        <v>234</v>
      </c>
      <c r="H1594" s="8"/>
      <c r="I1594" s="5"/>
      <c r="J1594" s="5" t="s">
        <v>221</v>
      </c>
      <c r="K1594" s="10"/>
      <c r="L1594" s="5" t="s">
        <v>191</v>
      </c>
      <c r="M1594" s="5"/>
      <c r="N1594" s="5"/>
    </row>
    <row r="1595" spans="1:14">
      <c r="A1595" s="9"/>
      <c r="B1595" s="5" t="s">
        <v>1821</v>
      </c>
      <c r="C1595" s="5"/>
      <c r="D1595" s="9"/>
      <c r="E1595" s="5"/>
      <c r="F1595" s="7"/>
      <c r="G1595" s="5" t="s">
        <v>232</v>
      </c>
      <c r="H1595" s="8"/>
      <c r="I1595" s="5"/>
      <c r="J1595" s="5" t="s">
        <v>221</v>
      </c>
      <c r="K1595" s="10"/>
      <c r="L1595" s="5" t="s">
        <v>191</v>
      </c>
      <c r="M1595" s="5"/>
      <c r="N1595" s="5"/>
    </row>
    <row r="1596" spans="1:14">
      <c r="A1596" s="9"/>
      <c r="B1596" s="5" t="s">
        <v>1822</v>
      </c>
      <c r="C1596" s="5"/>
      <c r="D1596" s="9"/>
      <c r="E1596" s="5"/>
      <c r="F1596" s="7"/>
      <c r="G1596" s="5" t="s">
        <v>258</v>
      </c>
      <c r="H1596" s="8"/>
      <c r="I1596" s="5"/>
      <c r="J1596" s="5" t="s">
        <v>221</v>
      </c>
      <c r="K1596" s="10"/>
      <c r="L1596" s="5" t="s">
        <v>196</v>
      </c>
      <c r="M1596" s="5"/>
      <c r="N1596" s="5"/>
    </row>
    <row r="1597" spans="1:14">
      <c r="A1597" s="9"/>
      <c r="B1597" s="5" t="s">
        <v>1823</v>
      </c>
      <c r="C1597" s="5"/>
      <c r="D1597" s="9"/>
      <c r="E1597" s="5"/>
      <c r="F1597" s="7"/>
      <c r="G1597" s="5" t="s">
        <v>226</v>
      </c>
      <c r="H1597" s="8"/>
      <c r="I1597" s="5"/>
      <c r="J1597" s="5">
        <v>20</v>
      </c>
      <c r="K1597" s="10"/>
      <c r="L1597" s="5" t="s">
        <v>228</v>
      </c>
      <c r="M1597" s="5"/>
      <c r="N1597" s="5"/>
    </row>
    <row r="1598" spans="1:14">
      <c r="A1598" s="9"/>
      <c r="B1598" s="5" t="s">
        <v>1824</v>
      </c>
      <c r="C1598" s="5"/>
      <c r="D1598" s="9"/>
      <c r="E1598" s="5"/>
      <c r="F1598" s="7"/>
      <c r="G1598" s="5" t="s">
        <v>224</v>
      </c>
      <c r="H1598" s="8"/>
      <c r="I1598" s="5"/>
      <c r="J1598" s="5" t="s">
        <v>221</v>
      </c>
      <c r="K1598" s="10"/>
      <c r="L1598" s="5" t="s">
        <v>191</v>
      </c>
      <c r="M1598" s="5"/>
      <c r="N1598" s="5"/>
    </row>
    <row r="1599" spans="1:14">
      <c r="A1599" s="9"/>
      <c r="B1599" s="5" t="s">
        <v>1825</v>
      </c>
      <c r="C1599" s="5"/>
      <c r="D1599" s="9"/>
      <c r="E1599" s="5"/>
      <c r="F1599" s="7"/>
      <c r="G1599" s="5" t="s">
        <v>234</v>
      </c>
      <c r="H1599" s="8"/>
      <c r="I1599" s="5"/>
      <c r="J1599" s="5" t="s">
        <v>221</v>
      </c>
      <c r="K1599" s="10"/>
      <c r="L1599" s="5" t="s">
        <v>191</v>
      </c>
      <c r="M1599" s="5"/>
      <c r="N1599" s="5"/>
    </row>
    <row r="1600" spans="1:14">
      <c r="A1600" s="9"/>
      <c r="B1600" s="5" t="s">
        <v>1826</v>
      </c>
      <c r="C1600" s="5"/>
      <c r="D1600" s="9"/>
      <c r="E1600" s="5"/>
      <c r="F1600" s="7"/>
      <c r="G1600" s="5" t="s">
        <v>234</v>
      </c>
      <c r="H1600" s="8"/>
      <c r="I1600" s="5"/>
      <c r="J1600" s="5" t="s">
        <v>221</v>
      </c>
      <c r="K1600" s="10"/>
      <c r="L1600" s="5" t="s">
        <v>191</v>
      </c>
      <c r="M1600" s="5"/>
      <c r="N1600" s="5"/>
    </row>
    <row r="1601" spans="1:14">
      <c r="A1601" s="9"/>
      <c r="B1601" s="5" t="s">
        <v>1827</v>
      </c>
      <c r="C1601" s="5"/>
      <c r="D1601" s="9"/>
      <c r="E1601" s="5"/>
      <c r="F1601" s="7"/>
      <c r="G1601" s="5" t="s">
        <v>224</v>
      </c>
      <c r="H1601" s="8"/>
      <c r="I1601" s="5"/>
      <c r="J1601" s="5" t="s">
        <v>221</v>
      </c>
      <c r="K1601" s="10"/>
      <c r="L1601" s="5" t="s">
        <v>191</v>
      </c>
      <c r="M1601" s="5"/>
      <c r="N1601" s="5"/>
    </row>
    <row r="1602" spans="1:14">
      <c r="A1602" s="9"/>
      <c r="B1602" s="5" t="s">
        <v>1828</v>
      </c>
      <c r="C1602" s="5"/>
      <c r="D1602" s="9"/>
      <c r="E1602" s="5"/>
      <c r="F1602" s="7"/>
      <c r="G1602" s="5" t="s">
        <v>234</v>
      </c>
      <c r="H1602" s="8"/>
      <c r="I1602" s="5"/>
      <c r="J1602" s="5" t="s">
        <v>221</v>
      </c>
      <c r="K1602" s="10"/>
      <c r="L1602" s="5" t="s">
        <v>191</v>
      </c>
      <c r="M1602" s="5"/>
      <c r="N1602" s="5"/>
    </row>
    <row r="1603" spans="1:14">
      <c r="A1603" s="9"/>
      <c r="B1603" s="5" t="s">
        <v>1829</v>
      </c>
      <c r="C1603" s="5"/>
      <c r="D1603" s="9"/>
      <c r="E1603" s="5"/>
      <c r="F1603" s="7"/>
      <c r="G1603" s="5" t="s">
        <v>234</v>
      </c>
      <c r="H1603" s="8"/>
      <c r="I1603" s="5"/>
      <c r="J1603" s="5" t="s">
        <v>221</v>
      </c>
      <c r="K1603" s="10"/>
      <c r="L1603" s="5" t="s">
        <v>191</v>
      </c>
      <c r="M1603" s="5"/>
      <c r="N1603" s="5"/>
    </row>
    <row r="1604" spans="1:14">
      <c r="A1604" s="9"/>
      <c r="B1604" s="5" t="s">
        <v>1830</v>
      </c>
      <c r="C1604" s="5"/>
      <c r="D1604" s="9"/>
      <c r="E1604" s="5"/>
      <c r="F1604" s="7"/>
      <c r="G1604" s="5" t="s">
        <v>224</v>
      </c>
      <c r="H1604" s="8"/>
      <c r="I1604" s="5"/>
      <c r="J1604" s="5" t="s">
        <v>221</v>
      </c>
      <c r="K1604" s="10"/>
      <c r="L1604" s="5" t="s">
        <v>228</v>
      </c>
      <c r="M1604" s="5"/>
      <c r="N1604" s="5"/>
    </row>
    <row r="1605" spans="1:14">
      <c r="A1605" s="9"/>
      <c r="B1605" s="5" t="s">
        <v>1831</v>
      </c>
      <c r="C1605" s="5"/>
      <c r="D1605" s="9"/>
      <c r="E1605" s="5"/>
      <c r="F1605" s="7"/>
      <c r="G1605" s="5" t="s">
        <v>224</v>
      </c>
      <c r="H1605" s="8"/>
      <c r="I1605" s="5"/>
      <c r="J1605" s="5">
        <v>20</v>
      </c>
      <c r="K1605" s="10"/>
      <c r="L1605" s="5" t="s">
        <v>191</v>
      </c>
      <c r="M1605" s="5"/>
      <c r="N1605" s="5"/>
    </row>
    <row r="1606" spans="1:14">
      <c r="A1606" s="9"/>
      <c r="B1606" s="5" t="s">
        <v>1832</v>
      </c>
      <c r="C1606" s="5"/>
      <c r="D1606" s="9"/>
      <c r="E1606" s="5"/>
      <c r="F1606" s="7"/>
      <c r="G1606" s="5" t="s">
        <v>220</v>
      </c>
      <c r="H1606" s="8"/>
      <c r="I1606" s="5"/>
      <c r="J1606" s="5" t="s">
        <v>221</v>
      </c>
      <c r="K1606" s="10"/>
      <c r="L1606" s="5" t="s">
        <v>191</v>
      </c>
      <c r="M1606" s="5"/>
      <c r="N1606" s="5"/>
    </row>
    <row r="1607" spans="1:14">
      <c r="A1607" s="9"/>
      <c r="B1607" s="5" t="s">
        <v>1833</v>
      </c>
      <c r="C1607" s="5"/>
      <c r="D1607" s="9"/>
      <c r="E1607" s="5"/>
      <c r="F1607" s="7"/>
      <c r="G1607" s="5" t="s">
        <v>220</v>
      </c>
      <c r="H1607" s="8"/>
      <c r="I1607" s="5"/>
      <c r="J1607" s="5" t="s">
        <v>221</v>
      </c>
      <c r="K1607" s="10"/>
      <c r="L1607" s="5" t="s">
        <v>191</v>
      </c>
      <c r="M1607" s="5"/>
      <c r="N1607" s="5"/>
    </row>
    <row r="1608" spans="1:14">
      <c r="A1608" s="9"/>
      <c r="B1608" s="5" t="s">
        <v>1834</v>
      </c>
      <c r="C1608" s="5"/>
      <c r="D1608" s="9"/>
      <c r="E1608" s="5"/>
      <c r="F1608" s="7"/>
      <c r="G1608" s="5" t="s">
        <v>220</v>
      </c>
      <c r="H1608" s="8"/>
      <c r="I1608" s="5"/>
      <c r="J1608" s="5" t="s">
        <v>221</v>
      </c>
      <c r="K1608" s="10"/>
      <c r="L1608" s="5" t="s">
        <v>191</v>
      </c>
      <c r="M1608" s="5"/>
      <c r="N1608" s="5"/>
    </row>
    <row r="1609" spans="1:14">
      <c r="A1609" s="9"/>
      <c r="B1609" s="5" t="s">
        <v>1835</v>
      </c>
      <c r="C1609" s="5"/>
      <c r="D1609" s="9"/>
      <c r="E1609" s="5"/>
      <c r="F1609" s="7"/>
      <c r="G1609" s="5" t="s">
        <v>220</v>
      </c>
      <c r="H1609" s="8"/>
      <c r="I1609" s="5"/>
      <c r="J1609" s="5" t="s">
        <v>221</v>
      </c>
      <c r="K1609" s="10"/>
      <c r="L1609" s="5" t="s">
        <v>191</v>
      </c>
      <c r="M1609" s="5"/>
      <c r="N1609" s="5"/>
    </row>
    <row r="1610" spans="1:14">
      <c r="A1610" s="9"/>
      <c r="B1610" s="5" t="s">
        <v>1836</v>
      </c>
      <c r="C1610" s="5"/>
      <c r="D1610" s="9"/>
      <c r="E1610" s="5"/>
      <c r="F1610" s="7"/>
      <c r="G1610" s="5" t="s">
        <v>220</v>
      </c>
      <c r="H1610" s="8"/>
      <c r="I1610" s="5"/>
      <c r="J1610" s="5">
        <v>40</v>
      </c>
      <c r="K1610" s="10"/>
      <c r="L1610" s="5" t="s">
        <v>191</v>
      </c>
      <c r="M1610" s="5"/>
      <c r="N1610" s="5"/>
    </row>
    <row r="1611" spans="1:14">
      <c r="A1611" s="9"/>
      <c r="B1611" s="5" t="s">
        <v>1837</v>
      </c>
      <c r="C1611" s="5"/>
      <c r="D1611" s="9"/>
      <c r="E1611" s="5"/>
      <c r="F1611" s="7"/>
      <c r="G1611" s="5" t="s">
        <v>220</v>
      </c>
      <c r="H1611" s="8"/>
      <c r="I1611" s="5"/>
      <c r="J1611" s="5" t="s">
        <v>221</v>
      </c>
      <c r="K1611" s="10"/>
      <c r="L1611" s="5" t="s">
        <v>191</v>
      </c>
      <c r="M1611" s="5"/>
      <c r="N1611" s="5"/>
    </row>
    <row r="1612" spans="1:14">
      <c r="A1612" s="9"/>
      <c r="B1612" s="5" t="s">
        <v>1838</v>
      </c>
      <c r="C1612" s="5"/>
      <c r="D1612" s="9"/>
      <c r="E1612" s="5"/>
      <c r="F1612" s="7"/>
      <c r="G1612" s="5" t="s">
        <v>224</v>
      </c>
      <c r="H1612" s="8"/>
      <c r="I1612" s="5"/>
      <c r="J1612" s="5" t="s">
        <v>221</v>
      </c>
      <c r="K1612" s="10"/>
      <c r="L1612" s="5" t="s">
        <v>191</v>
      </c>
      <c r="M1612" s="5"/>
      <c r="N1612" s="5"/>
    </row>
    <row r="1613" spans="1:14">
      <c r="A1613" s="9"/>
      <c r="B1613" s="5" t="s">
        <v>1839</v>
      </c>
      <c r="C1613" s="5"/>
      <c r="D1613" s="9"/>
      <c r="E1613" s="5"/>
      <c r="F1613" s="7"/>
      <c r="G1613" s="5" t="s">
        <v>220</v>
      </c>
      <c r="H1613" s="8"/>
      <c r="I1613" s="5"/>
      <c r="J1613" s="5" t="s">
        <v>221</v>
      </c>
      <c r="K1613" s="10"/>
      <c r="L1613" s="5" t="s">
        <v>191</v>
      </c>
      <c r="M1613" s="5"/>
      <c r="N1613" s="5"/>
    </row>
    <row r="1614" spans="1:14">
      <c r="A1614" s="9"/>
      <c r="B1614" s="5" t="s">
        <v>1840</v>
      </c>
      <c r="C1614" s="5"/>
      <c r="D1614" s="9"/>
      <c r="E1614" s="5"/>
      <c r="F1614" s="7"/>
      <c r="G1614" s="5" t="s">
        <v>232</v>
      </c>
      <c r="H1614" s="8"/>
      <c r="I1614" s="5"/>
      <c r="J1614" s="5" t="s">
        <v>221</v>
      </c>
      <c r="K1614" s="10"/>
      <c r="L1614" s="5" t="s">
        <v>191</v>
      </c>
      <c r="M1614" s="5"/>
      <c r="N1614" s="5"/>
    </row>
    <row r="1615" spans="1:14">
      <c r="A1615" s="9"/>
      <c r="B1615" s="5" t="s">
        <v>1841</v>
      </c>
      <c r="C1615" s="5"/>
      <c r="D1615" s="9"/>
      <c r="E1615" s="5"/>
      <c r="F1615" s="7"/>
      <c r="G1615" s="5" t="s">
        <v>224</v>
      </c>
      <c r="H1615" s="8"/>
      <c r="I1615" s="5"/>
      <c r="J1615" s="5">
        <v>20</v>
      </c>
      <c r="K1615" s="10"/>
      <c r="L1615" s="5" t="s">
        <v>191</v>
      </c>
      <c r="M1615" s="5"/>
      <c r="N1615" s="5"/>
    </row>
    <row r="1616" spans="1:14">
      <c r="A1616" s="9"/>
      <c r="B1616" s="5" t="s">
        <v>1842</v>
      </c>
      <c r="C1616" s="5"/>
      <c r="D1616" s="9"/>
      <c r="E1616" s="5"/>
      <c r="F1616" s="7"/>
      <c r="G1616" s="5" t="s">
        <v>234</v>
      </c>
      <c r="H1616" s="8"/>
      <c r="I1616" s="5"/>
      <c r="J1616" s="5" t="s">
        <v>221</v>
      </c>
      <c r="K1616" s="10"/>
      <c r="L1616" s="5" t="s">
        <v>191</v>
      </c>
      <c r="M1616" s="5"/>
      <c r="N1616" s="5"/>
    </row>
    <row r="1617" spans="1:14">
      <c r="A1617" s="9"/>
      <c r="B1617" s="5" t="s">
        <v>1843</v>
      </c>
      <c r="C1617" s="5"/>
      <c r="D1617" s="9"/>
      <c r="E1617" s="5"/>
      <c r="F1617" s="7"/>
      <c r="G1617" s="5" t="s">
        <v>232</v>
      </c>
      <c r="H1617" s="8"/>
      <c r="I1617" s="5"/>
      <c r="J1617" s="5" t="s">
        <v>221</v>
      </c>
      <c r="K1617" s="10"/>
      <c r="L1617" s="5" t="s">
        <v>191</v>
      </c>
      <c r="M1617" s="5"/>
      <c r="N1617" s="5"/>
    </row>
    <row r="1618" spans="1:14">
      <c r="A1618" s="9"/>
      <c r="B1618" s="5" t="s">
        <v>1844</v>
      </c>
      <c r="C1618" s="5"/>
      <c r="D1618" s="9"/>
      <c r="E1618" s="5"/>
      <c r="F1618" s="7"/>
      <c r="G1618" s="5" t="s">
        <v>224</v>
      </c>
      <c r="H1618" s="8"/>
      <c r="I1618" s="5"/>
      <c r="J1618" s="5" t="s">
        <v>221</v>
      </c>
      <c r="K1618" s="10"/>
      <c r="L1618" s="5" t="s">
        <v>191</v>
      </c>
      <c r="M1618" s="5"/>
      <c r="N1618" s="5"/>
    </row>
    <row r="1619" spans="1:14">
      <c r="A1619" s="9"/>
      <c r="B1619" s="5" t="s">
        <v>1845</v>
      </c>
      <c r="C1619" s="5"/>
      <c r="D1619" s="9"/>
      <c r="E1619" s="5"/>
      <c r="F1619" s="7"/>
      <c r="G1619" s="5" t="s">
        <v>232</v>
      </c>
      <c r="H1619" s="8"/>
      <c r="I1619" s="5"/>
      <c r="J1619" s="5" t="s">
        <v>221</v>
      </c>
      <c r="K1619" s="10"/>
      <c r="L1619" s="5" t="s">
        <v>191</v>
      </c>
      <c r="M1619" s="5"/>
      <c r="N1619" s="5"/>
    </row>
    <row r="1620" spans="1:14">
      <c r="A1620" s="9"/>
      <c r="B1620" s="5" t="s">
        <v>1846</v>
      </c>
      <c r="C1620" s="5"/>
      <c r="D1620" s="9"/>
      <c r="E1620" s="5"/>
      <c r="F1620" s="7"/>
      <c r="G1620" s="5" t="s">
        <v>226</v>
      </c>
      <c r="H1620" s="8"/>
      <c r="I1620" s="5"/>
      <c r="J1620" s="5">
        <v>40</v>
      </c>
      <c r="K1620" s="5"/>
      <c r="L1620" s="5" t="s">
        <v>196</v>
      </c>
      <c r="M1620" s="5"/>
      <c r="N1620" s="5"/>
    </row>
    <row r="1621" spans="1:14">
      <c r="A1621" s="9"/>
      <c r="B1621" s="5" t="s">
        <v>1847</v>
      </c>
      <c r="C1621" s="5"/>
      <c r="D1621" s="9"/>
      <c r="E1621" s="5"/>
      <c r="F1621" s="7"/>
      <c r="G1621" s="5" t="s">
        <v>226</v>
      </c>
      <c r="H1621" s="8"/>
      <c r="I1621" s="5"/>
      <c r="J1621" s="5">
        <v>40</v>
      </c>
      <c r="K1621" s="10"/>
      <c r="L1621" s="5" t="s">
        <v>191</v>
      </c>
      <c r="M1621" s="5"/>
      <c r="N1621" s="5"/>
    </row>
    <row r="1622" spans="1:14">
      <c r="A1622" s="9"/>
      <c r="B1622" s="5" t="s">
        <v>1848</v>
      </c>
      <c r="C1622" s="5"/>
      <c r="D1622" s="9"/>
      <c r="E1622" s="5"/>
      <c r="F1622" s="7"/>
      <c r="G1622" s="5" t="s">
        <v>226</v>
      </c>
      <c r="H1622" s="8"/>
      <c r="I1622" s="5"/>
      <c r="J1622" s="5">
        <v>40</v>
      </c>
      <c r="K1622" s="5"/>
      <c r="L1622" s="5" t="s">
        <v>191</v>
      </c>
      <c r="M1622" s="5"/>
      <c r="N1622" s="5"/>
    </row>
    <row r="1623" spans="1:14">
      <c r="A1623" s="9"/>
      <c r="B1623" s="5" t="s">
        <v>1849</v>
      </c>
      <c r="C1623" s="5"/>
      <c r="D1623" s="9"/>
      <c r="E1623" s="5"/>
      <c r="F1623" s="7"/>
      <c r="G1623" s="5" t="s">
        <v>311</v>
      </c>
      <c r="H1623" s="8"/>
      <c r="I1623" s="5"/>
      <c r="J1623" s="5" t="s">
        <v>221</v>
      </c>
      <c r="K1623" s="10"/>
      <c r="L1623" s="5" t="s">
        <v>191</v>
      </c>
      <c r="M1623" s="5"/>
      <c r="N1623" s="5"/>
    </row>
    <row r="1624" spans="1:14">
      <c r="A1624" s="9"/>
      <c r="B1624" s="5" t="s">
        <v>1850</v>
      </c>
      <c r="C1624" s="5"/>
      <c r="D1624" s="9"/>
      <c r="E1624" s="5"/>
      <c r="F1624" s="7"/>
      <c r="G1624" s="5" t="s">
        <v>224</v>
      </c>
      <c r="H1624" s="8"/>
      <c r="I1624" s="5"/>
      <c r="J1624" s="5" t="s">
        <v>221</v>
      </c>
      <c r="K1624" s="10"/>
      <c r="L1624" s="5" t="s">
        <v>191</v>
      </c>
      <c r="M1624" s="5"/>
      <c r="N1624" s="5"/>
    </row>
    <row r="1625" spans="1:14">
      <c r="A1625" s="9"/>
      <c r="B1625" s="5" t="s">
        <v>1851</v>
      </c>
      <c r="C1625" s="5"/>
      <c r="D1625" s="9"/>
      <c r="E1625" s="5"/>
      <c r="F1625" s="7"/>
      <c r="G1625" s="5" t="s">
        <v>232</v>
      </c>
      <c r="H1625" s="8"/>
      <c r="I1625" s="5"/>
      <c r="J1625" s="5" t="s">
        <v>221</v>
      </c>
      <c r="K1625" s="10"/>
      <c r="L1625" s="5" t="s">
        <v>191</v>
      </c>
      <c r="M1625" s="5"/>
      <c r="N1625" s="5"/>
    </row>
    <row r="1626" spans="1:14">
      <c r="A1626" s="9"/>
      <c r="B1626" s="5" t="s">
        <v>1852</v>
      </c>
      <c r="C1626" s="5"/>
      <c r="D1626" s="9"/>
      <c r="E1626" s="5"/>
      <c r="F1626" s="7"/>
      <c r="G1626" s="5" t="s">
        <v>220</v>
      </c>
      <c r="H1626" s="8"/>
      <c r="I1626" s="5"/>
      <c r="J1626" s="5" t="s">
        <v>221</v>
      </c>
      <c r="K1626" s="10"/>
      <c r="L1626" s="5" t="s">
        <v>191</v>
      </c>
      <c r="M1626" s="5"/>
      <c r="N1626" s="5"/>
    </row>
    <row r="1627" spans="1:14">
      <c r="A1627" s="9"/>
      <c r="B1627" s="5" t="s">
        <v>1853</v>
      </c>
      <c r="C1627" s="5"/>
      <c r="D1627" s="9"/>
      <c r="E1627" s="5"/>
      <c r="F1627" s="7"/>
      <c r="G1627" s="5" t="s">
        <v>220</v>
      </c>
      <c r="H1627" s="8"/>
      <c r="I1627" s="5"/>
      <c r="J1627" s="5" t="s">
        <v>221</v>
      </c>
      <c r="K1627" s="10"/>
      <c r="L1627" s="5" t="s">
        <v>191</v>
      </c>
      <c r="M1627" s="5"/>
      <c r="N1627" s="5"/>
    </row>
    <row r="1628" spans="1:14">
      <c r="A1628" s="9"/>
      <c r="B1628" s="5" t="s">
        <v>1854</v>
      </c>
      <c r="C1628" s="5"/>
      <c r="D1628" s="9"/>
      <c r="E1628" s="5"/>
      <c r="F1628" s="7"/>
      <c r="G1628" s="5" t="s">
        <v>258</v>
      </c>
      <c r="H1628" s="8"/>
      <c r="I1628" s="5"/>
      <c r="J1628" s="5" t="s">
        <v>221</v>
      </c>
      <c r="K1628" s="10"/>
      <c r="L1628" s="5" t="s">
        <v>196</v>
      </c>
      <c r="M1628" s="5"/>
      <c r="N1628" s="5"/>
    </row>
    <row r="1629" spans="1:14">
      <c r="A1629" s="9"/>
      <c r="B1629" s="5" t="s">
        <v>1855</v>
      </c>
      <c r="C1629" s="5"/>
      <c r="D1629" s="9"/>
      <c r="E1629" s="5"/>
      <c r="F1629" s="7"/>
      <c r="G1629" s="5" t="s">
        <v>232</v>
      </c>
      <c r="H1629" s="8"/>
      <c r="I1629" s="5"/>
      <c r="J1629" s="5">
        <v>40</v>
      </c>
      <c r="K1629" s="10"/>
      <c r="L1629" s="5" t="s">
        <v>191</v>
      </c>
      <c r="M1629" s="5"/>
      <c r="N1629" s="5"/>
    </row>
    <row r="1630" spans="1:14">
      <c r="A1630" s="9"/>
      <c r="B1630" s="5" t="s">
        <v>1856</v>
      </c>
      <c r="C1630" s="5"/>
      <c r="D1630" s="9"/>
      <c r="E1630" s="5"/>
      <c r="F1630" s="7"/>
      <c r="G1630" s="5" t="s">
        <v>224</v>
      </c>
      <c r="H1630" s="8"/>
      <c r="I1630" s="5"/>
      <c r="J1630" s="5" t="s">
        <v>221</v>
      </c>
      <c r="K1630" s="10"/>
      <c r="L1630" s="5" t="s">
        <v>191</v>
      </c>
      <c r="M1630" s="5"/>
      <c r="N1630" s="5"/>
    </row>
    <row r="1631" spans="1:14">
      <c r="A1631" s="9"/>
      <c r="B1631" s="5" t="s">
        <v>1857</v>
      </c>
      <c r="C1631" s="5"/>
      <c r="D1631" s="9"/>
      <c r="E1631" s="5"/>
      <c r="F1631" s="7"/>
      <c r="G1631" s="5" t="s">
        <v>220</v>
      </c>
      <c r="H1631" s="8"/>
      <c r="I1631" s="5"/>
      <c r="J1631" s="5" t="s">
        <v>221</v>
      </c>
      <c r="K1631" s="10"/>
      <c r="L1631" s="5" t="s">
        <v>191</v>
      </c>
      <c r="M1631" s="5"/>
      <c r="N1631" s="5"/>
    </row>
    <row r="1632" spans="1:14">
      <c r="A1632" s="9"/>
      <c r="B1632" s="5" t="s">
        <v>1858</v>
      </c>
      <c r="C1632" s="5"/>
      <c r="D1632" s="9"/>
      <c r="E1632" s="5"/>
      <c r="F1632" s="7"/>
      <c r="G1632" s="5" t="s">
        <v>232</v>
      </c>
      <c r="H1632" s="8"/>
      <c r="I1632" s="5"/>
      <c r="J1632" s="5" t="s">
        <v>221</v>
      </c>
      <c r="K1632" s="10"/>
      <c r="L1632" s="5" t="s">
        <v>191</v>
      </c>
      <c r="M1632" s="5"/>
      <c r="N1632" s="5"/>
    </row>
    <row r="1633" spans="1:14">
      <c r="A1633" s="9"/>
      <c r="B1633" s="5" t="s">
        <v>1859</v>
      </c>
      <c r="C1633" s="5"/>
      <c r="D1633" s="9"/>
      <c r="E1633" s="5"/>
      <c r="F1633" s="7"/>
      <c r="G1633" s="5" t="s">
        <v>220</v>
      </c>
      <c r="H1633" s="8"/>
      <c r="I1633" s="5"/>
      <c r="J1633" s="5" t="s">
        <v>221</v>
      </c>
      <c r="K1633" s="10"/>
      <c r="L1633" s="5" t="s">
        <v>191</v>
      </c>
      <c r="M1633" s="5"/>
      <c r="N1633" s="5"/>
    </row>
    <row r="1634" spans="1:14">
      <c r="A1634" s="9"/>
      <c r="B1634" s="5" t="s">
        <v>1860</v>
      </c>
      <c r="C1634" s="5"/>
      <c r="D1634" s="9"/>
      <c r="E1634" s="5"/>
      <c r="F1634" s="7"/>
      <c r="G1634" s="5" t="s">
        <v>232</v>
      </c>
      <c r="H1634" s="8"/>
      <c r="I1634" s="5"/>
      <c r="J1634" s="5" t="s">
        <v>221</v>
      </c>
      <c r="K1634" s="10"/>
      <c r="L1634" s="5" t="s">
        <v>191</v>
      </c>
      <c r="M1634" s="5"/>
      <c r="N1634" s="5"/>
    </row>
    <row r="1635" spans="1:14">
      <c r="A1635" s="9"/>
      <c r="B1635" s="5" t="s">
        <v>1861</v>
      </c>
      <c r="C1635" s="5"/>
      <c r="D1635" s="9"/>
      <c r="E1635" s="5"/>
      <c r="F1635" s="7"/>
      <c r="G1635" s="5" t="s">
        <v>220</v>
      </c>
      <c r="H1635" s="8"/>
      <c r="I1635" s="5"/>
      <c r="J1635" s="5" t="s">
        <v>221</v>
      </c>
      <c r="K1635" s="10"/>
      <c r="L1635" s="5" t="s">
        <v>191</v>
      </c>
      <c r="M1635" s="5"/>
      <c r="N1635" s="5"/>
    </row>
    <row r="1636" spans="1:14">
      <c r="A1636" s="9"/>
      <c r="B1636" s="5" t="s">
        <v>1862</v>
      </c>
      <c r="C1636" s="5"/>
      <c r="D1636" s="9"/>
      <c r="E1636" s="5"/>
      <c r="F1636" s="7"/>
      <c r="G1636" s="5" t="s">
        <v>220</v>
      </c>
      <c r="H1636" s="8"/>
      <c r="I1636" s="5"/>
      <c r="J1636" s="5" t="s">
        <v>221</v>
      </c>
      <c r="K1636" s="10"/>
      <c r="L1636" s="5" t="s">
        <v>191</v>
      </c>
      <c r="M1636" s="5"/>
      <c r="N1636" s="5"/>
    </row>
    <row r="1637" spans="1:14">
      <c r="A1637" s="9"/>
      <c r="B1637" s="5" t="s">
        <v>1863</v>
      </c>
      <c r="C1637" s="5"/>
      <c r="D1637" s="9"/>
      <c r="E1637" s="5"/>
      <c r="F1637" s="7"/>
      <c r="G1637" s="5" t="s">
        <v>226</v>
      </c>
      <c r="H1637" s="8"/>
      <c r="I1637" s="5"/>
      <c r="J1637" s="5">
        <v>40</v>
      </c>
      <c r="K1637" s="10"/>
      <c r="L1637" s="5" t="s">
        <v>228</v>
      </c>
      <c r="M1637" s="5"/>
      <c r="N1637" s="5"/>
    </row>
    <row r="1638" spans="1:14">
      <c r="A1638" s="9"/>
      <c r="B1638" s="5" t="s">
        <v>1864</v>
      </c>
      <c r="C1638" s="5"/>
      <c r="D1638" s="9"/>
      <c r="E1638" s="5"/>
      <c r="F1638" s="7"/>
      <c r="G1638" s="5" t="s">
        <v>220</v>
      </c>
      <c r="H1638" s="8"/>
      <c r="I1638" s="5"/>
      <c r="J1638" s="5" t="s">
        <v>221</v>
      </c>
      <c r="K1638" s="10"/>
      <c r="L1638" s="5" t="s">
        <v>191</v>
      </c>
      <c r="M1638" s="5"/>
      <c r="N1638" s="5"/>
    </row>
    <row r="1639" spans="1:14">
      <c r="A1639" s="9"/>
      <c r="B1639" s="5" t="s">
        <v>1865</v>
      </c>
      <c r="C1639" s="5"/>
      <c r="D1639" s="9"/>
      <c r="E1639" s="5"/>
      <c r="F1639" s="7"/>
      <c r="G1639" s="5" t="s">
        <v>220</v>
      </c>
      <c r="H1639" s="8"/>
      <c r="I1639" s="5"/>
      <c r="J1639" s="5" t="s">
        <v>221</v>
      </c>
      <c r="K1639" s="10"/>
      <c r="L1639" s="5" t="s">
        <v>191</v>
      </c>
      <c r="M1639" s="5"/>
      <c r="N1639" s="5"/>
    </row>
    <row r="1640" spans="1:14">
      <c r="A1640" s="9"/>
      <c r="B1640" s="5" t="s">
        <v>1866</v>
      </c>
      <c r="C1640" s="5"/>
      <c r="D1640" s="9"/>
      <c r="E1640" s="5"/>
      <c r="F1640" s="7"/>
      <c r="G1640" s="5" t="s">
        <v>224</v>
      </c>
      <c r="H1640" s="8"/>
      <c r="I1640" s="5"/>
      <c r="J1640" s="5" t="s">
        <v>221</v>
      </c>
      <c r="K1640" s="10"/>
      <c r="L1640" s="5" t="s">
        <v>191</v>
      </c>
      <c r="M1640" s="5"/>
      <c r="N1640" s="5"/>
    </row>
    <row r="1641" spans="1:14">
      <c r="A1641" s="9"/>
      <c r="B1641" s="5" t="s">
        <v>1867</v>
      </c>
      <c r="C1641" s="5"/>
      <c r="D1641" s="9"/>
      <c r="E1641" s="5"/>
      <c r="F1641" s="7"/>
      <c r="G1641" s="5" t="s">
        <v>246</v>
      </c>
      <c r="H1641" s="8"/>
      <c r="I1641" s="5"/>
      <c r="J1641" s="5" t="s">
        <v>221</v>
      </c>
      <c r="K1641" s="10"/>
      <c r="L1641" s="5" t="s">
        <v>753</v>
      </c>
      <c r="M1641" s="5"/>
      <c r="N1641" s="5"/>
    </row>
    <row r="1642" spans="1:14">
      <c r="A1642" s="9"/>
      <c r="B1642" s="5" t="s">
        <v>1868</v>
      </c>
      <c r="C1642" s="5"/>
      <c r="D1642" s="9"/>
      <c r="E1642" s="5"/>
      <c r="F1642" s="7"/>
      <c r="G1642" s="5" t="s">
        <v>226</v>
      </c>
      <c r="H1642" s="8"/>
      <c r="I1642" s="5"/>
      <c r="J1642" s="5">
        <v>40</v>
      </c>
      <c r="K1642" s="10"/>
      <c r="L1642" s="5" t="s">
        <v>196</v>
      </c>
      <c r="M1642" s="5"/>
      <c r="N1642" s="5"/>
    </row>
    <row r="1643" spans="1:14">
      <c r="A1643" s="9"/>
      <c r="B1643" s="5" t="s">
        <v>1869</v>
      </c>
      <c r="C1643" s="5"/>
      <c r="D1643" s="9"/>
      <c r="E1643" s="5"/>
      <c r="F1643" s="7"/>
      <c r="G1643" s="5" t="s">
        <v>226</v>
      </c>
      <c r="H1643" s="8"/>
      <c r="I1643" s="5"/>
      <c r="J1643" s="5">
        <v>40</v>
      </c>
      <c r="K1643" s="10"/>
      <c r="L1643" s="5" t="s">
        <v>196</v>
      </c>
      <c r="M1643" s="5"/>
      <c r="N1643" s="5"/>
    </row>
    <row r="1644" spans="1:14">
      <c r="A1644" s="9"/>
      <c r="B1644" s="5" t="s">
        <v>1870</v>
      </c>
      <c r="C1644" s="5"/>
      <c r="D1644" s="9"/>
      <c r="E1644" s="5"/>
      <c r="F1644" s="7"/>
      <c r="G1644" s="5" t="s">
        <v>234</v>
      </c>
      <c r="H1644" s="8"/>
      <c r="I1644" s="5"/>
      <c r="J1644" s="5" t="s">
        <v>221</v>
      </c>
      <c r="K1644" s="10"/>
      <c r="L1644" s="5" t="s">
        <v>191</v>
      </c>
      <c r="M1644" s="5"/>
      <c r="N1644" s="5"/>
    </row>
    <row r="1645" spans="1:14">
      <c r="A1645" s="9"/>
      <c r="B1645" s="5" t="s">
        <v>1871</v>
      </c>
      <c r="C1645" s="5"/>
      <c r="D1645" s="9"/>
      <c r="E1645" s="5"/>
      <c r="F1645" s="7"/>
      <c r="G1645" s="5" t="s">
        <v>226</v>
      </c>
      <c r="H1645" s="8"/>
      <c r="I1645" s="5"/>
      <c r="J1645" s="5">
        <v>20</v>
      </c>
      <c r="K1645" s="10"/>
      <c r="L1645" s="5" t="s">
        <v>262</v>
      </c>
      <c r="M1645" s="5"/>
      <c r="N1645" s="5"/>
    </row>
    <row r="1646" spans="1:14">
      <c r="A1646" s="9"/>
      <c r="B1646" s="5" t="s">
        <v>1872</v>
      </c>
      <c r="C1646" s="5"/>
      <c r="D1646" s="9"/>
      <c r="E1646" s="5"/>
      <c r="F1646" s="7"/>
      <c r="G1646" s="5" t="s">
        <v>232</v>
      </c>
      <c r="H1646" s="8"/>
      <c r="I1646" s="5"/>
      <c r="J1646" s="5" t="s">
        <v>221</v>
      </c>
      <c r="K1646" s="10"/>
      <c r="L1646" s="5" t="s">
        <v>191</v>
      </c>
      <c r="M1646" s="5"/>
      <c r="N1646" s="5"/>
    </row>
    <row r="1647" spans="1:14">
      <c r="A1647" s="9"/>
      <c r="B1647" s="5" t="s">
        <v>1873</v>
      </c>
      <c r="C1647" s="5"/>
      <c r="D1647" s="9"/>
      <c r="E1647" s="5"/>
      <c r="F1647" s="7"/>
      <c r="G1647" s="5" t="s">
        <v>226</v>
      </c>
      <c r="H1647" s="8"/>
      <c r="I1647" s="5"/>
      <c r="J1647" s="5">
        <v>40</v>
      </c>
      <c r="K1647" s="10"/>
      <c r="L1647" s="5" t="s">
        <v>196</v>
      </c>
      <c r="M1647" s="5"/>
      <c r="N1647" s="5"/>
    </row>
    <row r="1648" spans="1:14">
      <c r="A1648" s="9"/>
      <c r="B1648" s="5" t="s">
        <v>1874</v>
      </c>
      <c r="C1648" s="5"/>
      <c r="D1648" s="9"/>
      <c r="E1648" s="5"/>
      <c r="F1648" s="7"/>
      <c r="G1648" s="5" t="s">
        <v>226</v>
      </c>
      <c r="H1648" s="8"/>
      <c r="I1648" s="5"/>
      <c r="J1648" s="5">
        <v>40</v>
      </c>
      <c r="K1648" s="10"/>
      <c r="L1648" s="5" t="s">
        <v>191</v>
      </c>
      <c r="M1648" s="5"/>
      <c r="N1648" s="5"/>
    </row>
    <row r="1649" spans="1:14">
      <c r="A1649" s="9"/>
      <c r="B1649" s="5" t="s">
        <v>1875</v>
      </c>
      <c r="C1649" s="5"/>
      <c r="D1649" s="9"/>
      <c r="E1649" s="5"/>
      <c r="F1649" s="7"/>
      <c r="G1649" s="5" t="s">
        <v>226</v>
      </c>
      <c r="H1649" s="8"/>
      <c r="I1649" s="5"/>
      <c r="J1649" s="5">
        <v>40</v>
      </c>
      <c r="K1649" s="10"/>
      <c r="L1649" s="5" t="s">
        <v>196</v>
      </c>
      <c r="M1649" s="5"/>
      <c r="N1649" s="5"/>
    </row>
    <row r="1650" spans="1:14">
      <c r="A1650" s="9"/>
      <c r="B1650" s="5" t="s">
        <v>1876</v>
      </c>
      <c r="C1650" s="5"/>
      <c r="D1650" s="9"/>
      <c r="E1650" s="5"/>
      <c r="F1650" s="7"/>
      <c r="G1650" s="5" t="s">
        <v>276</v>
      </c>
      <c r="H1650" s="8"/>
      <c r="I1650" s="5"/>
      <c r="J1650" s="5" t="s">
        <v>221</v>
      </c>
      <c r="K1650" s="10"/>
      <c r="L1650" s="5" t="s">
        <v>191</v>
      </c>
      <c r="M1650" s="5"/>
      <c r="N1650" s="5"/>
    </row>
    <row r="1651" spans="1:14">
      <c r="A1651" s="9"/>
      <c r="B1651" s="5" t="s">
        <v>1877</v>
      </c>
      <c r="C1651" s="5"/>
      <c r="D1651" s="9"/>
      <c r="E1651" s="5"/>
      <c r="F1651" s="7"/>
      <c r="G1651" s="5" t="s">
        <v>220</v>
      </c>
      <c r="H1651" s="8"/>
      <c r="I1651" s="5"/>
      <c r="J1651" s="5" t="s">
        <v>221</v>
      </c>
      <c r="K1651" s="10"/>
      <c r="L1651" s="5" t="s">
        <v>191</v>
      </c>
      <c r="M1651" s="5"/>
      <c r="N1651" s="5"/>
    </row>
    <row r="1652" spans="1:14">
      <c r="A1652" s="9"/>
      <c r="B1652" s="5" t="s">
        <v>1878</v>
      </c>
      <c r="C1652" s="5"/>
      <c r="D1652" s="9"/>
      <c r="E1652" s="5"/>
      <c r="F1652" s="7"/>
      <c r="G1652" s="5" t="s">
        <v>234</v>
      </c>
      <c r="H1652" s="8"/>
      <c r="I1652" s="5"/>
      <c r="J1652" s="5" t="s">
        <v>221</v>
      </c>
      <c r="K1652" s="10"/>
      <c r="L1652" s="5" t="s">
        <v>191</v>
      </c>
      <c r="M1652" s="5"/>
      <c r="N1652" s="5"/>
    </row>
    <row r="1653" spans="1:14">
      <c r="A1653" s="9"/>
      <c r="B1653" s="5" t="s">
        <v>1879</v>
      </c>
      <c r="C1653" s="5"/>
      <c r="D1653" s="9"/>
      <c r="E1653" s="5"/>
      <c r="F1653" s="7"/>
      <c r="G1653" s="5" t="s">
        <v>224</v>
      </c>
      <c r="H1653" s="8"/>
      <c r="I1653" s="5"/>
      <c r="J1653" s="5" t="s">
        <v>221</v>
      </c>
      <c r="K1653" s="10"/>
      <c r="L1653" s="5" t="s">
        <v>191</v>
      </c>
      <c r="M1653" s="5"/>
      <c r="N1653" s="5"/>
    </row>
    <row r="1654" spans="1:14">
      <c r="A1654" s="9"/>
      <c r="B1654" s="5" t="s">
        <v>1880</v>
      </c>
      <c r="C1654" s="5"/>
      <c r="D1654" s="9"/>
      <c r="E1654" s="5"/>
      <c r="F1654" s="7"/>
      <c r="G1654" s="5" t="s">
        <v>234</v>
      </c>
      <c r="H1654" s="8"/>
      <c r="I1654" s="5"/>
      <c r="J1654" s="5" t="s">
        <v>221</v>
      </c>
      <c r="K1654" s="10"/>
      <c r="L1654" s="5" t="s">
        <v>191</v>
      </c>
      <c r="M1654" s="5"/>
      <c r="N1654" s="5"/>
    </row>
    <row r="1655" spans="1:14">
      <c r="A1655" s="9"/>
      <c r="B1655" s="5" t="s">
        <v>1881</v>
      </c>
      <c r="C1655" s="5"/>
      <c r="D1655" s="9"/>
      <c r="E1655" s="5"/>
      <c r="F1655" s="7"/>
      <c r="G1655" s="5" t="s">
        <v>232</v>
      </c>
      <c r="H1655" s="8"/>
      <c r="I1655" s="5"/>
      <c r="J1655" s="5" t="s">
        <v>221</v>
      </c>
      <c r="K1655" s="10"/>
      <c r="L1655" s="5" t="s">
        <v>191</v>
      </c>
      <c r="M1655" s="5"/>
      <c r="N1655" s="5"/>
    </row>
    <row r="1656" spans="1:14">
      <c r="A1656" s="9"/>
      <c r="B1656" s="5" t="s">
        <v>1882</v>
      </c>
      <c r="C1656" s="5"/>
      <c r="D1656" s="9"/>
      <c r="E1656" s="5"/>
      <c r="F1656" s="7"/>
      <c r="G1656" s="5" t="s">
        <v>258</v>
      </c>
      <c r="H1656" s="8"/>
      <c r="I1656" s="5"/>
      <c r="J1656" s="5" t="s">
        <v>221</v>
      </c>
      <c r="K1656" s="10"/>
      <c r="L1656" s="5" t="s">
        <v>196</v>
      </c>
      <c r="M1656" s="5"/>
      <c r="N1656" s="5"/>
    </row>
    <row r="1657" spans="1:14">
      <c r="A1657" s="9"/>
      <c r="B1657" s="5" t="s">
        <v>1883</v>
      </c>
      <c r="C1657" s="5"/>
      <c r="D1657" s="9"/>
      <c r="E1657" s="5"/>
      <c r="F1657" s="7"/>
      <c r="G1657" s="5" t="s">
        <v>226</v>
      </c>
      <c r="H1657" s="8"/>
      <c r="I1657" s="5"/>
      <c r="J1657" s="5">
        <v>40</v>
      </c>
      <c r="K1657" s="10"/>
      <c r="L1657" s="5" t="s">
        <v>191</v>
      </c>
      <c r="M1657" s="5"/>
      <c r="N1657" s="5"/>
    </row>
    <row r="1658" spans="1:14">
      <c r="A1658" s="9"/>
      <c r="B1658" s="5" t="s">
        <v>1884</v>
      </c>
      <c r="C1658" s="5"/>
      <c r="D1658" s="9"/>
      <c r="E1658" s="5"/>
      <c r="F1658" s="7"/>
      <c r="G1658" s="5" t="s">
        <v>224</v>
      </c>
      <c r="H1658" s="8"/>
      <c r="I1658" s="5"/>
      <c r="J1658" s="5" t="s">
        <v>221</v>
      </c>
      <c r="K1658" s="10"/>
      <c r="L1658" s="5" t="s">
        <v>191</v>
      </c>
      <c r="M1658" s="5"/>
      <c r="N1658" s="5"/>
    </row>
    <row r="1659" spans="1:14">
      <c r="A1659" s="9"/>
      <c r="B1659" s="5" t="s">
        <v>1885</v>
      </c>
      <c r="C1659" s="5"/>
      <c r="D1659" s="9"/>
      <c r="E1659" s="5"/>
      <c r="F1659" s="7"/>
      <c r="G1659" s="5" t="s">
        <v>232</v>
      </c>
      <c r="H1659" s="8"/>
      <c r="I1659" s="5"/>
      <c r="J1659" s="5" t="s">
        <v>221</v>
      </c>
      <c r="K1659" s="10"/>
      <c r="L1659" s="5" t="s">
        <v>191</v>
      </c>
      <c r="M1659" s="5"/>
      <c r="N1659" s="5"/>
    </row>
    <row r="1660" spans="1:14">
      <c r="A1660" s="9"/>
      <c r="B1660" s="5" t="s">
        <v>1886</v>
      </c>
      <c r="C1660" s="5"/>
      <c r="D1660" s="9"/>
      <c r="E1660" s="5"/>
      <c r="F1660" s="7"/>
      <c r="G1660" s="5" t="s">
        <v>220</v>
      </c>
      <c r="H1660" s="8"/>
      <c r="I1660" s="5"/>
      <c r="J1660" s="5" t="s">
        <v>221</v>
      </c>
      <c r="K1660" s="10"/>
      <c r="L1660" s="5" t="s">
        <v>191</v>
      </c>
      <c r="M1660" s="5"/>
      <c r="N1660" s="5"/>
    </row>
    <row r="1661" spans="1:14">
      <c r="A1661" s="9"/>
      <c r="B1661" s="5" t="s">
        <v>1887</v>
      </c>
      <c r="C1661" s="5"/>
      <c r="D1661" s="9"/>
      <c r="E1661" s="5"/>
      <c r="F1661" s="7"/>
      <c r="G1661" s="5" t="s">
        <v>232</v>
      </c>
      <c r="H1661" s="8"/>
      <c r="I1661" s="5"/>
      <c r="J1661" s="5" t="s">
        <v>221</v>
      </c>
      <c r="K1661" s="10"/>
      <c r="L1661" s="5" t="s">
        <v>191</v>
      </c>
      <c r="M1661" s="5"/>
      <c r="N1661" s="5"/>
    </row>
    <row r="1662" spans="1:14">
      <c r="A1662" s="9"/>
      <c r="B1662" s="5" t="s">
        <v>1888</v>
      </c>
      <c r="C1662" s="5"/>
      <c r="D1662" s="9"/>
      <c r="E1662" s="5"/>
      <c r="F1662" s="7"/>
      <c r="G1662" s="5" t="s">
        <v>224</v>
      </c>
      <c r="H1662" s="8"/>
      <c r="I1662" s="5"/>
      <c r="J1662" s="5" t="s">
        <v>221</v>
      </c>
      <c r="K1662" s="10"/>
      <c r="L1662" s="5" t="s">
        <v>191</v>
      </c>
      <c r="M1662" s="5"/>
      <c r="N1662" s="5"/>
    </row>
    <row r="1663" spans="1:14">
      <c r="A1663" s="9"/>
      <c r="B1663" s="5" t="s">
        <v>1889</v>
      </c>
      <c r="C1663" s="5"/>
      <c r="D1663" s="9"/>
      <c r="E1663" s="5"/>
      <c r="F1663" s="7"/>
      <c r="G1663" s="5" t="s">
        <v>220</v>
      </c>
      <c r="H1663" s="8"/>
      <c r="I1663" s="5"/>
      <c r="J1663" s="5" t="s">
        <v>221</v>
      </c>
      <c r="K1663" s="10"/>
      <c r="L1663" s="5" t="s">
        <v>191</v>
      </c>
      <c r="M1663" s="5"/>
      <c r="N1663" s="5"/>
    </row>
    <row r="1664" spans="1:14">
      <c r="A1664" s="9"/>
      <c r="B1664" s="5" t="s">
        <v>1890</v>
      </c>
      <c r="C1664" s="5"/>
      <c r="D1664" s="9"/>
      <c r="E1664" s="5"/>
      <c r="F1664" s="7"/>
      <c r="G1664" s="5" t="s">
        <v>224</v>
      </c>
      <c r="H1664" s="8"/>
      <c r="I1664" s="5"/>
      <c r="J1664" s="5" t="s">
        <v>221</v>
      </c>
      <c r="K1664" s="10"/>
      <c r="L1664" s="5" t="s">
        <v>191</v>
      </c>
      <c r="M1664" s="5"/>
      <c r="N1664" s="5"/>
    </row>
    <row r="1665" spans="1:14">
      <c r="A1665" s="9"/>
      <c r="B1665" s="5" t="s">
        <v>1891</v>
      </c>
      <c r="C1665" s="5"/>
      <c r="D1665" s="9"/>
      <c r="E1665" s="5"/>
      <c r="F1665" s="7"/>
      <c r="G1665" s="5" t="s">
        <v>224</v>
      </c>
      <c r="H1665" s="8"/>
      <c r="I1665" s="5"/>
      <c r="J1665" s="5" t="s">
        <v>221</v>
      </c>
      <c r="K1665" s="10"/>
      <c r="L1665" s="5" t="s">
        <v>191</v>
      </c>
      <c r="M1665" s="5"/>
      <c r="N1665" s="5"/>
    </row>
    <row r="1666" spans="1:14">
      <c r="A1666" s="9"/>
      <c r="B1666" s="5" t="s">
        <v>1892</v>
      </c>
      <c r="C1666" s="5"/>
      <c r="D1666" s="9"/>
      <c r="E1666" s="5"/>
      <c r="F1666" s="7"/>
      <c r="G1666" s="5" t="s">
        <v>220</v>
      </c>
      <c r="H1666" s="8"/>
      <c r="I1666" s="5"/>
      <c r="J1666" s="5" t="s">
        <v>221</v>
      </c>
      <c r="K1666" s="10"/>
      <c r="L1666" s="5" t="s">
        <v>191</v>
      </c>
      <c r="M1666" s="5"/>
      <c r="N1666" s="5"/>
    </row>
    <row r="1667" spans="1:14">
      <c r="A1667" s="9"/>
      <c r="B1667" s="5" t="s">
        <v>1893</v>
      </c>
      <c r="C1667" s="5"/>
      <c r="D1667" s="9"/>
      <c r="E1667" s="5"/>
      <c r="F1667" s="7"/>
      <c r="G1667" s="5" t="s">
        <v>220</v>
      </c>
      <c r="H1667" s="8"/>
      <c r="I1667" s="5"/>
      <c r="J1667" s="5" t="s">
        <v>221</v>
      </c>
      <c r="K1667" s="10"/>
      <c r="L1667" s="5" t="s">
        <v>191</v>
      </c>
      <c r="M1667" s="5"/>
      <c r="N1667" s="5"/>
    </row>
    <row r="1668" spans="1:14">
      <c r="A1668" s="9"/>
      <c r="B1668" s="5" t="s">
        <v>1894</v>
      </c>
      <c r="C1668" s="5"/>
      <c r="D1668" s="9"/>
      <c r="E1668" s="5"/>
      <c r="F1668" s="7"/>
      <c r="G1668" s="5" t="s">
        <v>224</v>
      </c>
      <c r="H1668" s="8"/>
      <c r="I1668" s="5"/>
      <c r="J1668" s="5" t="s">
        <v>221</v>
      </c>
      <c r="K1668" s="10"/>
      <c r="L1668" s="5" t="s">
        <v>191</v>
      </c>
      <c r="M1668" s="5"/>
      <c r="N1668" s="5"/>
    </row>
    <row r="1669" spans="1:14">
      <c r="A1669" s="9"/>
      <c r="B1669" s="5" t="s">
        <v>1895</v>
      </c>
      <c r="C1669" s="5"/>
      <c r="D1669" s="9"/>
      <c r="E1669" s="5"/>
      <c r="F1669" s="7"/>
      <c r="G1669" s="5" t="s">
        <v>220</v>
      </c>
      <c r="H1669" s="8"/>
      <c r="I1669" s="5"/>
      <c r="J1669" s="5" t="s">
        <v>221</v>
      </c>
      <c r="K1669" s="10"/>
      <c r="L1669" s="5" t="s">
        <v>191</v>
      </c>
      <c r="M1669" s="5"/>
      <c r="N1669" s="5"/>
    </row>
    <row r="1670" spans="1:14">
      <c r="A1670" s="9"/>
      <c r="B1670" s="5" t="s">
        <v>1896</v>
      </c>
      <c r="C1670" s="5"/>
      <c r="D1670" s="9"/>
      <c r="E1670" s="5"/>
      <c r="F1670" s="7"/>
      <c r="G1670" s="5" t="s">
        <v>232</v>
      </c>
      <c r="H1670" s="8"/>
      <c r="I1670" s="5"/>
      <c r="J1670" s="5" t="s">
        <v>221</v>
      </c>
      <c r="K1670" s="10"/>
      <c r="L1670" s="5" t="s">
        <v>191</v>
      </c>
      <c r="M1670" s="5"/>
      <c r="N1670" s="5"/>
    </row>
    <row r="1671" spans="1:14">
      <c r="A1671" s="9"/>
      <c r="B1671" s="5" t="s">
        <v>1897</v>
      </c>
      <c r="C1671" s="5"/>
      <c r="D1671" s="9"/>
      <c r="E1671" s="5"/>
      <c r="F1671" s="7"/>
      <c r="G1671" s="5" t="s">
        <v>224</v>
      </c>
      <c r="H1671" s="8"/>
      <c r="I1671" s="5"/>
      <c r="J1671" s="5" t="s">
        <v>221</v>
      </c>
      <c r="K1671" s="10"/>
      <c r="L1671" s="5" t="s">
        <v>191</v>
      </c>
      <c r="M1671" s="5"/>
      <c r="N1671" s="5"/>
    </row>
    <row r="1672" spans="1:14">
      <c r="A1672" s="9"/>
      <c r="B1672" s="5" t="s">
        <v>1898</v>
      </c>
      <c r="C1672" s="5"/>
      <c r="D1672" s="9"/>
      <c r="E1672" s="5"/>
      <c r="F1672" s="7"/>
      <c r="G1672" s="5" t="s">
        <v>220</v>
      </c>
      <c r="H1672" s="8"/>
      <c r="I1672" s="5"/>
      <c r="J1672" s="5" t="s">
        <v>221</v>
      </c>
      <c r="K1672" s="10"/>
      <c r="L1672" s="5" t="s">
        <v>191</v>
      </c>
      <c r="M1672" s="5"/>
      <c r="N1672" s="5"/>
    </row>
    <row r="1673" spans="1:14">
      <c r="A1673" s="9"/>
      <c r="B1673" s="5" t="s">
        <v>1899</v>
      </c>
      <c r="C1673" s="5"/>
      <c r="D1673" s="9"/>
      <c r="E1673" s="5"/>
      <c r="F1673" s="7"/>
      <c r="G1673" s="5" t="s">
        <v>220</v>
      </c>
      <c r="H1673" s="8"/>
      <c r="I1673" s="5"/>
      <c r="J1673" s="5" t="s">
        <v>221</v>
      </c>
      <c r="K1673" s="10"/>
      <c r="L1673" s="5" t="s">
        <v>191</v>
      </c>
      <c r="M1673" s="5"/>
      <c r="N1673" s="5"/>
    </row>
    <row r="1674" spans="1:14">
      <c r="A1674" s="9"/>
      <c r="B1674" s="5" t="s">
        <v>1900</v>
      </c>
      <c r="C1674" s="5"/>
      <c r="D1674" s="9"/>
      <c r="E1674" s="5"/>
      <c r="F1674" s="7"/>
      <c r="G1674" s="5" t="s">
        <v>232</v>
      </c>
      <c r="H1674" s="8"/>
      <c r="I1674" s="5"/>
      <c r="J1674" s="5" t="s">
        <v>221</v>
      </c>
      <c r="K1674" s="10"/>
      <c r="L1674" s="5" t="s">
        <v>191</v>
      </c>
      <c r="M1674" s="5"/>
      <c r="N1674" s="5"/>
    </row>
    <row r="1675" spans="1:14">
      <c r="A1675" s="9"/>
      <c r="B1675" s="5" t="s">
        <v>1901</v>
      </c>
      <c r="C1675" s="5"/>
      <c r="D1675" s="9"/>
      <c r="E1675" s="5"/>
      <c r="F1675" s="7"/>
      <c r="G1675" s="5" t="s">
        <v>224</v>
      </c>
      <c r="H1675" s="8"/>
      <c r="I1675" s="5"/>
      <c r="J1675" s="5" t="s">
        <v>221</v>
      </c>
      <c r="K1675" s="10"/>
      <c r="L1675" s="5" t="s">
        <v>196</v>
      </c>
      <c r="M1675" s="5"/>
      <c r="N1675" s="5"/>
    </row>
    <row r="1676" spans="1:14">
      <c r="A1676" s="9"/>
      <c r="B1676" s="5" t="s">
        <v>1902</v>
      </c>
      <c r="C1676" s="5"/>
      <c r="D1676" s="9"/>
      <c r="E1676" s="5"/>
      <c r="F1676" s="7"/>
      <c r="G1676" s="5" t="s">
        <v>246</v>
      </c>
      <c r="H1676" s="8"/>
      <c r="I1676" s="5"/>
      <c r="J1676" s="5" t="s">
        <v>221</v>
      </c>
      <c r="K1676" s="10"/>
      <c r="L1676" s="5" t="s">
        <v>191</v>
      </c>
      <c r="M1676" s="5"/>
      <c r="N1676" s="5"/>
    </row>
    <row r="1677" spans="1:14">
      <c r="A1677" s="9"/>
      <c r="B1677" s="5" t="s">
        <v>1903</v>
      </c>
      <c r="C1677" s="5"/>
      <c r="D1677" s="9"/>
      <c r="E1677" s="5"/>
      <c r="F1677" s="7"/>
      <c r="G1677" s="5" t="s">
        <v>220</v>
      </c>
      <c r="H1677" s="8"/>
      <c r="I1677" s="5"/>
      <c r="J1677" s="5" t="s">
        <v>221</v>
      </c>
      <c r="K1677" s="10"/>
      <c r="L1677" s="5" t="s">
        <v>191</v>
      </c>
      <c r="M1677" s="5"/>
      <c r="N1677" s="5"/>
    </row>
    <row r="1678" spans="1:14">
      <c r="A1678" s="9"/>
      <c r="B1678" s="5" t="s">
        <v>1904</v>
      </c>
      <c r="C1678" s="5"/>
      <c r="D1678" s="9"/>
      <c r="E1678" s="5"/>
      <c r="F1678" s="7"/>
      <c r="G1678" s="5" t="s">
        <v>234</v>
      </c>
      <c r="H1678" s="8"/>
      <c r="I1678" s="5"/>
      <c r="J1678" s="5" t="s">
        <v>221</v>
      </c>
      <c r="K1678" s="10"/>
      <c r="L1678" s="5" t="s">
        <v>191</v>
      </c>
      <c r="M1678" s="5"/>
      <c r="N1678" s="5"/>
    </row>
    <row r="1679" spans="1:14">
      <c r="A1679" s="9"/>
      <c r="B1679" s="5" t="s">
        <v>1905</v>
      </c>
      <c r="C1679" s="5"/>
      <c r="D1679" s="9"/>
      <c r="E1679" s="5"/>
      <c r="F1679" s="7"/>
      <c r="G1679" s="5" t="s">
        <v>224</v>
      </c>
      <c r="H1679" s="8"/>
      <c r="I1679" s="5"/>
      <c r="J1679" s="5" t="s">
        <v>221</v>
      </c>
      <c r="K1679" s="10"/>
      <c r="L1679" s="5" t="s">
        <v>191</v>
      </c>
      <c r="M1679" s="5"/>
      <c r="N1679" s="5"/>
    </row>
    <row r="1680" spans="1:14">
      <c r="A1680" s="9"/>
      <c r="B1680" s="5" t="s">
        <v>1906</v>
      </c>
      <c r="C1680" s="5"/>
      <c r="D1680" s="9"/>
      <c r="E1680" s="5"/>
      <c r="F1680" s="7"/>
      <c r="G1680" s="5" t="s">
        <v>220</v>
      </c>
      <c r="H1680" s="8"/>
      <c r="I1680" s="5"/>
      <c r="J1680" s="5" t="s">
        <v>221</v>
      </c>
      <c r="K1680" s="10"/>
      <c r="L1680" s="5" t="s">
        <v>191</v>
      </c>
      <c r="M1680" s="5"/>
      <c r="N1680" s="5"/>
    </row>
    <row r="1681" spans="1:14">
      <c r="A1681" s="9"/>
      <c r="B1681" s="5" t="s">
        <v>1907</v>
      </c>
      <c r="C1681" s="5"/>
      <c r="D1681" s="9"/>
      <c r="E1681" s="5"/>
      <c r="F1681" s="7"/>
      <c r="G1681" s="5" t="s">
        <v>220</v>
      </c>
      <c r="H1681" s="8"/>
      <c r="I1681" s="5"/>
      <c r="J1681" s="5" t="s">
        <v>221</v>
      </c>
      <c r="K1681" s="10"/>
      <c r="L1681" s="5" t="s">
        <v>191</v>
      </c>
      <c r="M1681" s="5"/>
      <c r="N1681" s="5"/>
    </row>
    <row r="1682" spans="1:14">
      <c r="A1682" s="9"/>
      <c r="B1682" s="5" t="s">
        <v>1908</v>
      </c>
      <c r="C1682" s="5"/>
      <c r="D1682" s="9"/>
      <c r="E1682" s="5"/>
      <c r="F1682" s="7"/>
      <c r="G1682" s="5" t="s">
        <v>246</v>
      </c>
      <c r="H1682" s="8"/>
      <c r="I1682" s="5"/>
      <c r="J1682" s="5" t="s">
        <v>221</v>
      </c>
      <c r="K1682" s="10"/>
      <c r="L1682" s="5" t="s">
        <v>753</v>
      </c>
      <c r="M1682" s="5"/>
      <c r="N1682" s="5"/>
    </row>
    <row r="1683" spans="1:14">
      <c r="A1683" s="9"/>
      <c r="B1683" s="5" t="s">
        <v>1909</v>
      </c>
      <c r="C1683" s="5"/>
      <c r="D1683" s="9"/>
      <c r="E1683" s="5"/>
      <c r="F1683" s="7"/>
      <c r="G1683" s="5" t="s">
        <v>224</v>
      </c>
      <c r="H1683" s="8"/>
      <c r="I1683" s="5"/>
      <c r="J1683" s="5">
        <v>20</v>
      </c>
      <c r="K1683" s="10"/>
      <c r="L1683" s="5" t="s">
        <v>191</v>
      </c>
      <c r="M1683" s="5"/>
      <c r="N1683" s="5"/>
    </row>
    <row r="1684" spans="1:14">
      <c r="A1684" s="9"/>
      <c r="B1684" s="5" t="s">
        <v>1910</v>
      </c>
      <c r="C1684" s="5"/>
      <c r="D1684" s="9"/>
      <c r="E1684" s="5"/>
      <c r="F1684" s="7"/>
      <c r="G1684" s="5" t="s">
        <v>220</v>
      </c>
      <c r="H1684" s="8"/>
      <c r="I1684" s="5"/>
      <c r="J1684" s="5" t="s">
        <v>221</v>
      </c>
      <c r="K1684" s="10"/>
      <c r="L1684" s="5" t="s">
        <v>191</v>
      </c>
      <c r="M1684" s="5"/>
      <c r="N1684" s="5"/>
    </row>
    <row r="1685" spans="1:14">
      <c r="A1685" s="9"/>
      <c r="B1685" s="5" t="s">
        <v>1911</v>
      </c>
      <c r="C1685" s="5"/>
      <c r="D1685" s="9"/>
      <c r="E1685" s="5"/>
      <c r="F1685" s="7"/>
      <c r="G1685" s="5" t="s">
        <v>224</v>
      </c>
      <c r="H1685" s="8"/>
      <c r="I1685" s="5"/>
      <c r="J1685" s="5" t="s">
        <v>221</v>
      </c>
      <c r="K1685" s="10"/>
      <c r="L1685" s="5" t="s">
        <v>191</v>
      </c>
      <c r="M1685" s="5"/>
      <c r="N1685" s="5"/>
    </row>
    <row r="1686" spans="1:14">
      <c r="A1686" s="9"/>
      <c r="B1686" s="5" t="s">
        <v>1912</v>
      </c>
      <c r="C1686" s="5"/>
      <c r="D1686" s="9"/>
      <c r="E1686" s="5"/>
      <c r="F1686" s="7"/>
      <c r="G1686" s="5" t="s">
        <v>220</v>
      </c>
      <c r="H1686" s="8"/>
      <c r="I1686" s="5"/>
      <c r="J1686" s="5" t="s">
        <v>221</v>
      </c>
      <c r="K1686" s="10"/>
      <c r="L1686" s="5" t="s">
        <v>191</v>
      </c>
      <c r="M1686" s="5"/>
      <c r="N1686" s="5"/>
    </row>
    <row r="1687" spans="1:14">
      <c r="A1687" s="9"/>
      <c r="B1687" s="5" t="s">
        <v>1913</v>
      </c>
      <c r="C1687" s="5"/>
      <c r="D1687" s="9"/>
      <c r="E1687" s="5"/>
      <c r="F1687" s="7"/>
      <c r="G1687" s="5" t="s">
        <v>224</v>
      </c>
      <c r="H1687" s="8"/>
      <c r="I1687" s="5"/>
      <c r="J1687" s="5" t="s">
        <v>221</v>
      </c>
      <c r="K1687" s="10"/>
      <c r="L1687" s="5" t="s">
        <v>191</v>
      </c>
      <c r="M1687" s="5"/>
      <c r="N1687" s="5"/>
    </row>
    <row r="1688" spans="1:14">
      <c r="A1688" s="9"/>
      <c r="B1688" s="5" t="s">
        <v>1914</v>
      </c>
      <c r="C1688" s="5"/>
      <c r="D1688" s="9"/>
      <c r="E1688" s="5"/>
      <c r="F1688" s="7"/>
      <c r="G1688" s="5" t="s">
        <v>234</v>
      </c>
      <c r="H1688" s="8"/>
      <c r="I1688" s="5"/>
      <c r="J1688" s="5" t="s">
        <v>221</v>
      </c>
      <c r="K1688" s="10"/>
      <c r="L1688" s="5" t="s">
        <v>191</v>
      </c>
      <c r="M1688" s="5"/>
      <c r="N1688" s="5"/>
    </row>
    <row r="1689" spans="1:14">
      <c r="A1689" s="9"/>
      <c r="B1689" s="5" t="s">
        <v>1915</v>
      </c>
      <c r="C1689" s="5"/>
      <c r="D1689" s="9"/>
      <c r="E1689" s="5"/>
      <c r="F1689" s="7"/>
      <c r="G1689" s="5" t="s">
        <v>224</v>
      </c>
      <c r="H1689" s="8"/>
      <c r="I1689" s="5"/>
      <c r="J1689" s="5" t="s">
        <v>221</v>
      </c>
      <c r="K1689" s="10"/>
      <c r="L1689" s="5" t="s">
        <v>191</v>
      </c>
      <c r="M1689" s="5"/>
      <c r="N1689" s="5"/>
    </row>
    <row r="1690" spans="1:14">
      <c r="A1690" s="9"/>
      <c r="B1690" s="5" t="s">
        <v>1916</v>
      </c>
      <c r="C1690" s="5"/>
      <c r="D1690" s="9"/>
      <c r="E1690" s="5"/>
      <c r="F1690" s="7"/>
      <c r="G1690" s="5" t="s">
        <v>220</v>
      </c>
      <c r="H1690" s="8"/>
      <c r="I1690" s="5"/>
      <c r="J1690" s="5" t="s">
        <v>221</v>
      </c>
      <c r="K1690" s="10"/>
      <c r="L1690" s="5" t="s">
        <v>191</v>
      </c>
      <c r="M1690" s="5"/>
      <c r="N1690" s="5"/>
    </row>
    <row r="1691" spans="1:14">
      <c r="A1691" s="9"/>
      <c r="B1691" s="5" t="s">
        <v>1917</v>
      </c>
      <c r="C1691" s="5"/>
      <c r="D1691" s="9"/>
      <c r="E1691" s="5"/>
      <c r="F1691" s="7"/>
      <c r="G1691" s="5" t="s">
        <v>224</v>
      </c>
      <c r="H1691" s="8"/>
      <c r="I1691" s="5"/>
      <c r="J1691" s="5" t="s">
        <v>221</v>
      </c>
      <c r="K1691" s="10"/>
      <c r="L1691" s="5" t="s">
        <v>191</v>
      </c>
      <c r="M1691" s="5"/>
      <c r="N1691" s="5"/>
    </row>
    <row r="1692" spans="1:14">
      <c r="A1692" s="9"/>
      <c r="B1692" s="5" t="s">
        <v>1918</v>
      </c>
      <c r="C1692" s="5"/>
      <c r="D1692" s="9"/>
      <c r="E1692" s="5"/>
      <c r="F1692" s="7"/>
      <c r="G1692" s="5" t="s">
        <v>258</v>
      </c>
      <c r="H1692" s="8"/>
      <c r="I1692" s="5"/>
      <c r="J1692" s="5" t="s">
        <v>221</v>
      </c>
      <c r="K1692" s="10"/>
      <c r="L1692" s="5" t="s">
        <v>196</v>
      </c>
      <c r="M1692" s="5"/>
      <c r="N1692" s="5"/>
    </row>
    <row r="1693" spans="1:14">
      <c r="A1693" s="9"/>
      <c r="B1693" s="5" t="s">
        <v>1919</v>
      </c>
      <c r="C1693" s="5"/>
      <c r="D1693" s="9"/>
      <c r="E1693" s="5"/>
      <c r="F1693" s="7"/>
      <c r="G1693" s="5" t="s">
        <v>224</v>
      </c>
      <c r="H1693" s="8"/>
      <c r="I1693" s="5"/>
      <c r="J1693" s="5" t="s">
        <v>221</v>
      </c>
      <c r="K1693" s="10"/>
      <c r="L1693" s="5" t="s">
        <v>191</v>
      </c>
      <c r="M1693" s="5"/>
      <c r="N1693" s="5"/>
    </row>
    <row r="1694" spans="1:14">
      <c r="A1694" s="9"/>
      <c r="B1694" s="5" t="s">
        <v>1920</v>
      </c>
      <c r="C1694" s="5"/>
      <c r="D1694" s="9"/>
      <c r="E1694" s="5"/>
      <c r="F1694" s="7"/>
      <c r="G1694" s="5" t="s">
        <v>226</v>
      </c>
      <c r="H1694" s="8"/>
      <c r="I1694" s="5"/>
      <c r="J1694" s="5">
        <v>20</v>
      </c>
      <c r="K1694" s="10"/>
      <c r="L1694" s="5" t="s">
        <v>191</v>
      </c>
      <c r="M1694" s="5"/>
      <c r="N1694" s="5"/>
    </row>
    <row r="1695" spans="1:14">
      <c r="A1695" s="9"/>
      <c r="B1695" s="5" t="s">
        <v>1921</v>
      </c>
      <c r="C1695" s="5"/>
      <c r="D1695" s="9"/>
      <c r="E1695" s="5"/>
      <c r="F1695" s="7"/>
      <c r="G1695" s="5" t="s">
        <v>226</v>
      </c>
      <c r="H1695" s="8"/>
      <c r="I1695" s="5"/>
      <c r="J1695" s="5">
        <v>40</v>
      </c>
      <c r="K1695" s="10"/>
      <c r="L1695" s="5" t="s">
        <v>196</v>
      </c>
      <c r="M1695" s="5"/>
      <c r="N1695" s="5"/>
    </row>
    <row r="1696" spans="1:14">
      <c r="A1696" s="9"/>
      <c r="B1696" s="5" t="s">
        <v>1922</v>
      </c>
      <c r="C1696" s="5"/>
      <c r="D1696" s="9"/>
      <c r="E1696" s="5"/>
      <c r="F1696" s="7"/>
      <c r="G1696" s="5" t="s">
        <v>220</v>
      </c>
      <c r="H1696" s="8"/>
      <c r="I1696" s="5"/>
      <c r="J1696" s="5" t="s">
        <v>221</v>
      </c>
      <c r="K1696" s="10"/>
      <c r="L1696" s="5" t="s">
        <v>191</v>
      </c>
      <c r="M1696" s="5"/>
      <c r="N1696" s="5"/>
    </row>
    <row r="1697" spans="1:14">
      <c r="A1697" s="9"/>
      <c r="B1697" s="5" t="s">
        <v>1923</v>
      </c>
      <c r="C1697" s="5"/>
      <c r="D1697" s="9"/>
      <c r="E1697" s="5"/>
      <c r="F1697" s="7"/>
      <c r="G1697" s="5" t="s">
        <v>220</v>
      </c>
      <c r="H1697" s="8"/>
      <c r="I1697" s="5"/>
      <c r="J1697" s="5" t="s">
        <v>221</v>
      </c>
      <c r="K1697" s="10"/>
      <c r="L1697" s="5" t="s">
        <v>191</v>
      </c>
      <c r="M1697" s="5"/>
      <c r="N1697" s="5"/>
    </row>
    <row r="1698" spans="1:14">
      <c r="A1698" s="9"/>
      <c r="B1698" s="5" t="s">
        <v>1924</v>
      </c>
      <c r="C1698" s="5"/>
      <c r="D1698" s="9"/>
      <c r="E1698" s="5"/>
      <c r="F1698" s="7"/>
      <c r="G1698" s="5" t="s">
        <v>220</v>
      </c>
      <c r="H1698" s="8"/>
      <c r="I1698" s="5"/>
      <c r="J1698" s="5" t="s">
        <v>221</v>
      </c>
      <c r="K1698" s="10"/>
      <c r="L1698" s="5" t="s">
        <v>191</v>
      </c>
      <c r="M1698" s="5"/>
      <c r="N1698" s="5"/>
    </row>
    <row r="1699" spans="1:14">
      <c r="A1699" s="9"/>
      <c r="B1699" s="5" t="s">
        <v>1925</v>
      </c>
      <c r="C1699" s="5"/>
      <c r="D1699" s="9"/>
      <c r="E1699" s="5"/>
      <c r="F1699" s="7"/>
      <c r="G1699" s="5" t="s">
        <v>224</v>
      </c>
      <c r="H1699" s="8"/>
      <c r="I1699" s="5"/>
      <c r="J1699" s="5" t="s">
        <v>221</v>
      </c>
      <c r="K1699" s="10"/>
      <c r="L1699" s="5" t="s">
        <v>191</v>
      </c>
      <c r="M1699" s="5"/>
      <c r="N1699" s="5"/>
    </row>
    <row r="1700" spans="1:14">
      <c r="A1700" s="9"/>
      <c r="B1700" s="5" t="s">
        <v>1926</v>
      </c>
      <c r="C1700" s="5"/>
      <c r="D1700" s="9"/>
      <c r="E1700" s="5"/>
      <c r="F1700" s="7"/>
      <c r="G1700" s="5" t="s">
        <v>224</v>
      </c>
      <c r="H1700" s="8"/>
      <c r="I1700" s="5"/>
      <c r="J1700" s="5" t="s">
        <v>221</v>
      </c>
      <c r="K1700" s="10"/>
      <c r="L1700" s="5" t="s">
        <v>228</v>
      </c>
      <c r="M1700" s="5"/>
      <c r="N1700" s="5"/>
    </row>
    <row r="1701" spans="1:14">
      <c r="A1701" s="9"/>
      <c r="B1701" s="5" t="s">
        <v>1927</v>
      </c>
      <c r="C1701" s="5"/>
      <c r="D1701" s="9"/>
      <c r="E1701" s="5"/>
      <c r="F1701" s="7"/>
      <c r="G1701" s="5" t="s">
        <v>224</v>
      </c>
      <c r="H1701" s="8"/>
      <c r="I1701" s="5"/>
      <c r="J1701" s="5" t="s">
        <v>221</v>
      </c>
      <c r="K1701" s="10"/>
      <c r="L1701" s="5" t="s">
        <v>191</v>
      </c>
      <c r="M1701" s="5"/>
      <c r="N1701" s="5"/>
    </row>
    <row r="1702" spans="1:14">
      <c r="A1702" s="9"/>
      <c r="B1702" s="5" t="s">
        <v>1928</v>
      </c>
      <c r="C1702" s="5"/>
      <c r="D1702" s="9"/>
      <c r="E1702" s="5"/>
      <c r="F1702" s="7"/>
      <c r="G1702" s="5" t="s">
        <v>224</v>
      </c>
      <c r="H1702" s="8"/>
      <c r="I1702" s="5"/>
      <c r="J1702" s="5" t="s">
        <v>221</v>
      </c>
      <c r="K1702" s="10"/>
      <c r="L1702" s="5" t="s">
        <v>191</v>
      </c>
      <c r="M1702" s="5"/>
      <c r="N1702" s="5"/>
    </row>
    <row r="1703" spans="1:14">
      <c r="A1703" s="9"/>
      <c r="B1703" s="5" t="s">
        <v>1929</v>
      </c>
      <c r="C1703" s="5"/>
      <c r="D1703" s="9"/>
      <c r="E1703" s="5"/>
      <c r="F1703" s="7"/>
      <c r="G1703" s="5" t="s">
        <v>226</v>
      </c>
      <c r="H1703" s="8"/>
      <c r="I1703" s="5"/>
      <c r="J1703" s="5">
        <v>20</v>
      </c>
      <c r="K1703" s="10"/>
      <c r="L1703" s="5" t="s">
        <v>228</v>
      </c>
      <c r="M1703" s="5"/>
      <c r="N1703" s="5"/>
    </row>
    <row r="1704" spans="1:14">
      <c r="A1704" s="9"/>
      <c r="B1704" s="5" t="s">
        <v>1930</v>
      </c>
      <c r="C1704" s="5"/>
      <c r="D1704" s="9"/>
      <c r="E1704" s="5"/>
      <c r="F1704" s="7"/>
      <c r="G1704" s="5" t="s">
        <v>234</v>
      </c>
      <c r="H1704" s="8"/>
      <c r="I1704" s="5"/>
      <c r="J1704" s="5" t="s">
        <v>221</v>
      </c>
      <c r="K1704" s="10"/>
      <c r="L1704" s="5" t="s">
        <v>191</v>
      </c>
      <c r="M1704" s="5"/>
      <c r="N1704" s="5"/>
    </row>
    <row r="1705" spans="1:14">
      <c r="A1705" s="9"/>
      <c r="B1705" s="5" t="s">
        <v>1931</v>
      </c>
      <c r="C1705" s="5"/>
      <c r="D1705" s="9"/>
      <c r="E1705" s="5"/>
      <c r="F1705" s="7"/>
      <c r="G1705" s="5" t="s">
        <v>232</v>
      </c>
      <c r="H1705" s="8"/>
      <c r="I1705" s="5"/>
      <c r="J1705" s="5" t="s">
        <v>221</v>
      </c>
      <c r="K1705" s="10"/>
      <c r="L1705" s="5" t="s">
        <v>191</v>
      </c>
      <c r="M1705" s="5"/>
      <c r="N1705" s="5"/>
    </row>
    <row r="1706" spans="1:14">
      <c r="A1706" s="9"/>
      <c r="B1706" s="5" t="s">
        <v>1932</v>
      </c>
      <c r="C1706" s="5"/>
      <c r="D1706" s="9"/>
      <c r="E1706" s="5"/>
      <c r="F1706" s="7"/>
      <c r="G1706" s="5" t="s">
        <v>220</v>
      </c>
      <c r="H1706" s="8"/>
      <c r="I1706" s="5"/>
      <c r="J1706" s="5" t="s">
        <v>221</v>
      </c>
      <c r="K1706" s="10"/>
      <c r="L1706" s="5" t="s">
        <v>191</v>
      </c>
      <c r="M1706" s="5"/>
      <c r="N1706" s="5"/>
    </row>
    <row r="1707" spans="1:14">
      <c r="A1707" s="9"/>
      <c r="B1707" s="5" t="s">
        <v>1933</v>
      </c>
      <c r="C1707" s="5"/>
      <c r="D1707" s="9"/>
      <c r="E1707" s="5"/>
      <c r="F1707" s="7"/>
      <c r="G1707" s="5" t="s">
        <v>220</v>
      </c>
      <c r="H1707" s="8"/>
      <c r="I1707" s="5"/>
      <c r="J1707" s="5" t="s">
        <v>221</v>
      </c>
      <c r="K1707" s="10"/>
      <c r="L1707" s="5" t="s">
        <v>191</v>
      </c>
      <c r="M1707" s="5"/>
      <c r="N1707" s="5"/>
    </row>
    <row r="1708" spans="1:14">
      <c r="A1708" s="9"/>
      <c r="B1708" s="5" t="s">
        <v>1934</v>
      </c>
      <c r="C1708" s="5"/>
      <c r="D1708" s="9"/>
      <c r="E1708" s="5"/>
      <c r="F1708" s="7"/>
      <c r="G1708" s="5" t="s">
        <v>258</v>
      </c>
      <c r="H1708" s="8"/>
      <c r="I1708" s="5"/>
      <c r="J1708" s="5" t="s">
        <v>221</v>
      </c>
      <c r="K1708" s="10"/>
      <c r="L1708" s="5" t="s">
        <v>191</v>
      </c>
      <c r="M1708" s="5"/>
      <c r="N1708" s="5"/>
    </row>
    <row r="1709" spans="1:14">
      <c r="A1709" s="9"/>
      <c r="B1709" s="5" t="s">
        <v>1935</v>
      </c>
      <c r="C1709" s="5"/>
      <c r="D1709" s="9"/>
      <c r="E1709" s="5"/>
      <c r="F1709" s="7"/>
      <c r="G1709" s="5" t="s">
        <v>232</v>
      </c>
      <c r="H1709" s="8"/>
      <c r="I1709" s="5"/>
      <c r="J1709" s="5" t="s">
        <v>221</v>
      </c>
      <c r="K1709" s="10"/>
      <c r="L1709" s="5" t="s">
        <v>191</v>
      </c>
      <c r="M1709" s="5"/>
      <c r="N1709" s="5"/>
    </row>
    <row r="1710" spans="1:14">
      <c r="A1710" s="9"/>
      <c r="B1710" s="5" t="s">
        <v>1936</v>
      </c>
      <c r="C1710" s="5"/>
      <c r="D1710" s="9"/>
      <c r="E1710" s="5"/>
      <c r="F1710" s="7"/>
      <c r="G1710" s="5" t="s">
        <v>220</v>
      </c>
      <c r="H1710" s="8"/>
      <c r="I1710" s="5"/>
      <c r="J1710" s="5" t="s">
        <v>221</v>
      </c>
      <c r="K1710" s="10"/>
      <c r="L1710" s="5" t="s">
        <v>191</v>
      </c>
      <c r="M1710" s="5"/>
      <c r="N1710" s="5"/>
    </row>
    <row r="1711" spans="1:14">
      <c r="A1711" s="9"/>
      <c r="B1711" s="5" t="s">
        <v>1937</v>
      </c>
      <c r="C1711" s="5"/>
      <c r="D1711" s="9"/>
      <c r="E1711" s="5"/>
      <c r="F1711" s="7"/>
      <c r="G1711" s="5" t="s">
        <v>224</v>
      </c>
      <c r="H1711" s="8"/>
      <c r="I1711" s="5"/>
      <c r="J1711" s="5" t="s">
        <v>221</v>
      </c>
      <c r="K1711" s="10"/>
      <c r="L1711" s="5" t="s">
        <v>191</v>
      </c>
      <c r="M1711" s="5"/>
      <c r="N1711" s="5"/>
    </row>
    <row r="1712" spans="1:14">
      <c r="A1712" s="9"/>
      <c r="B1712" s="5" t="s">
        <v>1938</v>
      </c>
      <c r="C1712" s="5"/>
      <c r="D1712" s="9"/>
      <c r="E1712" s="5"/>
      <c r="F1712" s="7"/>
      <c r="G1712" s="5" t="s">
        <v>220</v>
      </c>
      <c r="H1712" s="8"/>
      <c r="I1712" s="5"/>
      <c r="J1712" s="5" t="s">
        <v>221</v>
      </c>
      <c r="K1712" s="10"/>
      <c r="L1712" s="5" t="s">
        <v>191</v>
      </c>
      <c r="M1712" s="5"/>
      <c r="N1712" s="5"/>
    </row>
    <row r="1713" spans="1:14">
      <c r="A1713" s="9"/>
      <c r="B1713" s="5" t="s">
        <v>1939</v>
      </c>
      <c r="C1713" s="5"/>
      <c r="D1713" s="9"/>
      <c r="E1713" s="5"/>
      <c r="F1713" s="7"/>
      <c r="G1713" s="5" t="s">
        <v>258</v>
      </c>
      <c r="H1713" s="8"/>
      <c r="I1713" s="5"/>
      <c r="J1713" s="5" t="s">
        <v>221</v>
      </c>
      <c r="K1713" s="10"/>
      <c r="L1713" s="5" t="s">
        <v>196</v>
      </c>
      <c r="M1713" s="5"/>
      <c r="N1713" s="5"/>
    </row>
    <row r="1714" spans="1:14">
      <c r="A1714" s="9"/>
      <c r="B1714" s="5" t="s">
        <v>1940</v>
      </c>
      <c r="C1714" s="5"/>
      <c r="D1714" s="9"/>
      <c r="E1714" s="5"/>
      <c r="F1714" s="7"/>
      <c r="G1714" s="5" t="s">
        <v>258</v>
      </c>
      <c r="H1714" s="8"/>
      <c r="I1714" s="5"/>
      <c r="J1714" s="5" t="s">
        <v>221</v>
      </c>
      <c r="K1714" s="10"/>
      <c r="L1714" s="5" t="s">
        <v>196</v>
      </c>
      <c r="M1714" s="5"/>
      <c r="N1714" s="5"/>
    </row>
    <row r="1715" spans="1:14">
      <c r="A1715" s="9"/>
      <c r="B1715" s="5" t="s">
        <v>1941</v>
      </c>
      <c r="C1715" s="5"/>
      <c r="D1715" s="9"/>
      <c r="E1715" s="5"/>
      <c r="F1715" s="7"/>
      <c r="G1715" s="5" t="s">
        <v>226</v>
      </c>
      <c r="H1715" s="8"/>
      <c r="I1715" s="5"/>
      <c r="J1715" s="5">
        <v>40</v>
      </c>
      <c r="K1715" s="10"/>
      <c r="L1715" s="5" t="s">
        <v>196</v>
      </c>
      <c r="M1715" s="5"/>
      <c r="N1715" s="5"/>
    </row>
    <row r="1716" spans="1:14">
      <c r="A1716" s="9"/>
      <c r="B1716" s="5" t="s">
        <v>1942</v>
      </c>
      <c r="C1716" s="5"/>
      <c r="D1716" s="9"/>
      <c r="E1716" s="5"/>
      <c r="F1716" s="7"/>
      <c r="G1716" s="5" t="s">
        <v>226</v>
      </c>
      <c r="H1716" s="8"/>
      <c r="I1716" s="5"/>
      <c r="J1716" s="5">
        <v>40</v>
      </c>
      <c r="K1716" s="10"/>
      <c r="L1716" s="5" t="s">
        <v>196</v>
      </c>
      <c r="M1716" s="5"/>
      <c r="N1716" s="5"/>
    </row>
    <row r="1717" spans="1:14">
      <c r="A1717" s="9"/>
      <c r="B1717" s="5" t="s">
        <v>1943</v>
      </c>
      <c r="C1717" s="5"/>
      <c r="D1717" s="9"/>
      <c r="E1717" s="5"/>
      <c r="F1717" s="7"/>
      <c r="G1717" s="5" t="s">
        <v>232</v>
      </c>
      <c r="H1717" s="8"/>
      <c r="I1717" s="5"/>
      <c r="J1717" s="5" t="s">
        <v>221</v>
      </c>
      <c r="K1717" s="10"/>
      <c r="L1717" s="5" t="s">
        <v>191</v>
      </c>
      <c r="M1717" s="5"/>
      <c r="N1717" s="5"/>
    </row>
    <row r="1718" spans="1:14">
      <c r="A1718" s="9"/>
      <c r="B1718" s="5" t="s">
        <v>1944</v>
      </c>
      <c r="C1718" s="5"/>
      <c r="D1718" s="9"/>
      <c r="E1718" s="5"/>
      <c r="F1718" s="7"/>
      <c r="G1718" s="5" t="s">
        <v>265</v>
      </c>
      <c r="H1718" s="8"/>
      <c r="I1718" s="5"/>
      <c r="J1718" s="5">
        <v>20</v>
      </c>
      <c r="K1718" s="10"/>
      <c r="L1718" s="5" t="s">
        <v>196</v>
      </c>
      <c r="M1718" s="5"/>
      <c r="N1718" s="5"/>
    </row>
    <row r="1719" spans="1:14">
      <c r="A1719" s="9"/>
      <c r="B1719" s="5" t="s">
        <v>1945</v>
      </c>
      <c r="C1719" s="5"/>
      <c r="D1719" s="9"/>
      <c r="E1719" s="5"/>
      <c r="F1719" s="7"/>
      <c r="G1719" s="5" t="s">
        <v>226</v>
      </c>
      <c r="H1719" s="8"/>
      <c r="I1719" s="5"/>
      <c r="J1719" s="5">
        <v>20</v>
      </c>
      <c r="K1719" s="10"/>
      <c r="L1719" s="5" t="s">
        <v>196</v>
      </c>
      <c r="M1719" s="5"/>
      <c r="N1719" s="5"/>
    </row>
    <row r="1720" spans="1:14">
      <c r="A1720" s="9"/>
      <c r="B1720" s="5" t="s">
        <v>1946</v>
      </c>
      <c r="C1720" s="5"/>
      <c r="D1720" s="9"/>
      <c r="E1720" s="5"/>
      <c r="F1720" s="7"/>
      <c r="G1720" s="5" t="s">
        <v>226</v>
      </c>
      <c r="H1720" s="8"/>
      <c r="I1720" s="5"/>
      <c r="J1720" s="5">
        <v>20</v>
      </c>
      <c r="K1720" s="10"/>
      <c r="L1720" s="5" t="s">
        <v>196</v>
      </c>
      <c r="M1720" s="5"/>
      <c r="N1720" s="5"/>
    </row>
    <row r="1721" spans="1:14">
      <c r="A1721" s="9"/>
      <c r="B1721" s="5" t="s">
        <v>1947</v>
      </c>
      <c r="C1721" s="5"/>
      <c r="D1721" s="9"/>
      <c r="E1721" s="5"/>
      <c r="F1721" s="7"/>
      <c r="G1721" s="5" t="s">
        <v>258</v>
      </c>
      <c r="H1721" s="8"/>
      <c r="I1721" s="5"/>
      <c r="J1721" s="5" t="s">
        <v>221</v>
      </c>
      <c r="K1721" s="10"/>
      <c r="L1721" s="5" t="s">
        <v>196</v>
      </c>
      <c r="M1721" s="5"/>
      <c r="N1721" s="5"/>
    </row>
    <row r="1722" spans="1:14">
      <c r="A1722" s="9"/>
      <c r="B1722" s="5" t="s">
        <v>1948</v>
      </c>
      <c r="C1722" s="5"/>
      <c r="D1722" s="9"/>
      <c r="E1722" s="5"/>
      <c r="F1722" s="7"/>
      <c r="G1722" s="5" t="s">
        <v>224</v>
      </c>
      <c r="H1722" s="8"/>
      <c r="I1722" s="5"/>
      <c r="J1722" s="5">
        <v>40</v>
      </c>
      <c r="K1722" s="10"/>
      <c r="L1722" s="5" t="s">
        <v>191</v>
      </c>
      <c r="M1722" s="5"/>
      <c r="N1722" s="5"/>
    </row>
    <row r="1723" spans="1:14">
      <c r="A1723" s="9"/>
      <c r="B1723" s="5" t="s">
        <v>1949</v>
      </c>
      <c r="C1723" s="5"/>
      <c r="D1723" s="9"/>
      <c r="E1723" s="5"/>
      <c r="F1723" s="7"/>
      <c r="G1723" s="5" t="s">
        <v>258</v>
      </c>
      <c r="H1723" s="8"/>
      <c r="I1723" s="5"/>
      <c r="J1723" s="5">
        <v>20</v>
      </c>
      <c r="K1723" s="10"/>
      <c r="L1723" s="5" t="s">
        <v>196</v>
      </c>
      <c r="M1723" s="5"/>
      <c r="N1723" s="5"/>
    </row>
    <row r="1724" spans="1:14">
      <c r="A1724" s="9"/>
      <c r="B1724" s="5" t="s">
        <v>1950</v>
      </c>
      <c r="C1724" s="5"/>
      <c r="D1724" s="9"/>
      <c r="E1724" s="5"/>
      <c r="F1724" s="7"/>
      <c r="G1724" s="5" t="s">
        <v>246</v>
      </c>
      <c r="H1724" s="8"/>
      <c r="I1724" s="5"/>
      <c r="J1724" s="5" t="s">
        <v>221</v>
      </c>
      <c r="K1724" s="10"/>
      <c r="L1724" s="5" t="s">
        <v>199</v>
      </c>
      <c r="M1724" s="5"/>
      <c r="N1724" s="5"/>
    </row>
    <row r="1725" spans="1:14">
      <c r="A1725" s="9"/>
      <c r="B1725" s="5" t="s">
        <v>1951</v>
      </c>
      <c r="C1725" s="5"/>
      <c r="D1725" s="9"/>
      <c r="E1725" s="5"/>
      <c r="F1725" s="7"/>
      <c r="G1725" s="5" t="s">
        <v>226</v>
      </c>
      <c r="H1725" s="8"/>
      <c r="I1725" s="5"/>
      <c r="J1725" s="5">
        <v>40</v>
      </c>
      <c r="K1725" s="10"/>
      <c r="L1725" s="5" t="s">
        <v>196</v>
      </c>
      <c r="M1725" s="5"/>
      <c r="N1725" s="5"/>
    </row>
    <row r="1726" spans="1:14">
      <c r="A1726" s="9"/>
      <c r="B1726" s="5" t="s">
        <v>1952</v>
      </c>
      <c r="C1726" s="5"/>
      <c r="D1726" s="9"/>
      <c r="E1726" s="5"/>
      <c r="F1726" s="7"/>
      <c r="G1726" s="5" t="s">
        <v>226</v>
      </c>
      <c r="H1726" s="8"/>
      <c r="I1726" s="5"/>
      <c r="J1726" s="5">
        <v>40</v>
      </c>
      <c r="K1726" s="10"/>
      <c r="L1726" s="5" t="s">
        <v>196</v>
      </c>
      <c r="M1726" s="5"/>
      <c r="N1726" s="5"/>
    </row>
    <row r="1727" spans="1:14">
      <c r="A1727" s="9"/>
      <c r="B1727" s="5" t="s">
        <v>1953</v>
      </c>
      <c r="C1727" s="5"/>
      <c r="D1727" s="9"/>
      <c r="E1727" s="5"/>
      <c r="F1727" s="7"/>
      <c r="G1727" s="5" t="s">
        <v>224</v>
      </c>
      <c r="H1727" s="8"/>
      <c r="I1727" s="5"/>
      <c r="J1727" s="5" t="s">
        <v>221</v>
      </c>
      <c r="K1727" s="10"/>
      <c r="L1727" s="5" t="s">
        <v>191</v>
      </c>
      <c r="M1727" s="5"/>
      <c r="N1727" s="5"/>
    </row>
    <row r="1728" spans="1:14">
      <c r="A1728" s="9"/>
      <c r="B1728" s="5" t="s">
        <v>1954</v>
      </c>
      <c r="C1728" s="5"/>
      <c r="D1728" s="9"/>
      <c r="E1728" s="5"/>
      <c r="F1728" s="7"/>
      <c r="G1728" s="5" t="s">
        <v>234</v>
      </c>
      <c r="H1728" s="8"/>
      <c r="I1728" s="5"/>
      <c r="J1728" s="5" t="s">
        <v>221</v>
      </c>
      <c r="K1728" s="10"/>
      <c r="L1728" s="5" t="s">
        <v>191</v>
      </c>
      <c r="M1728" s="5"/>
      <c r="N1728" s="5"/>
    </row>
    <row r="1729" spans="1:14">
      <c r="A1729" s="9"/>
      <c r="B1729" s="5" t="s">
        <v>1955</v>
      </c>
      <c r="C1729" s="5"/>
      <c r="D1729" s="9"/>
      <c r="E1729" s="5"/>
      <c r="F1729" s="7"/>
      <c r="G1729" s="5" t="s">
        <v>220</v>
      </c>
      <c r="H1729" s="8"/>
      <c r="I1729" s="5"/>
      <c r="J1729" s="5" t="s">
        <v>221</v>
      </c>
      <c r="K1729" s="10"/>
      <c r="L1729" s="5" t="s">
        <v>191</v>
      </c>
      <c r="M1729" s="5"/>
      <c r="N1729" s="5"/>
    </row>
    <row r="1730" spans="1:14">
      <c r="A1730" s="9"/>
      <c r="B1730" s="5" t="s">
        <v>1956</v>
      </c>
      <c r="C1730" s="5"/>
      <c r="D1730" s="9"/>
      <c r="E1730" s="5"/>
      <c r="F1730" s="7"/>
      <c r="G1730" s="5" t="s">
        <v>224</v>
      </c>
      <c r="H1730" s="8"/>
      <c r="I1730" s="5"/>
      <c r="J1730" s="5" t="s">
        <v>221</v>
      </c>
      <c r="K1730" s="10"/>
      <c r="L1730" s="5" t="s">
        <v>191</v>
      </c>
      <c r="M1730" s="5"/>
      <c r="N1730" s="5"/>
    </row>
    <row r="1731" spans="1:14">
      <c r="A1731" s="9"/>
      <c r="B1731" s="5" t="s">
        <v>1957</v>
      </c>
      <c r="C1731" s="5"/>
      <c r="D1731" s="9"/>
      <c r="E1731" s="5"/>
      <c r="F1731" s="7"/>
      <c r="G1731" s="5" t="s">
        <v>224</v>
      </c>
      <c r="H1731" s="8"/>
      <c r="I1731" s="5"/>
      <c r="J1731" s="5" t="s">
        <v>221</v>
      </c>
      <c r="K1731" s="10"/>
      <c r="L1731" s="5" t="s">
        <v>191</v>
      </c>
      <c r="M1731" s="5"/>
      <c r="N1731" s="5"/>
    </row>
    <row r="1732" spans="1:14">
      <c r="A1732" s="9"/>
      <c r="B1732" s="5" t="s">
        <v>1958</v>
      </c>
      <c r="C1732" s="5"/>
      <c r="D1732" s="9"/>
      <c r="E1732" s="5"/>
      <c r="F1732" s="7"/>
      <c r="G1732" s="5" t="s">
        <v>232</v>
      </c>
      <c r="H1732" s="8"/>
      <c r="I1732" s="5"/>
      <c r="J1732" s="5" t="s">
        <v>221</v>
      </c>
      <c r="K1732" s="10"/>
      <c r="L1732" s="5" t="s">
        <v>191</v>
      </c>
      <c r="M1732" s="5"/>
      <c r="N1732" s="5"/>
    </row>
    <row r="1733" spans="1:14">
      <c r="A1733" s="9"/>
      <c r="B1733" s="5" t="s">
        <v>1959</v>
      </c>
      <c r="C1733" s="5"/>
      <c r="D1733" s="9"/>
      <c r="E1733" s="5"/>
      <c r="F1733" s="7"/>
      <c r="G1733" s="5" t="s">
        <v>246</v>
      </c>
      <c r="H1733" s="8"/>
      <c r="I1733" s="5"/>
      <c r="J1733" s="5" t="s">
        <v>221</v>
      </c>
      <c r="K1733" s="10"/>
      <c r="L1733" s="5" t="s">
        <v>191</v>
      </c>
      <c r="M1733" s="5"/>
      <c r="N1733" s="5"/>
    </row>
    <row r="1734" spans="1:14">
      <c r="A1734" s="9"/>
      <c r="B1734" s="5" t="s">
        <v>1960</v>
      </c>
      <c r="C1734" s="5"/>
      <c r="D1734" s="9"/>
      <c r="E1734" s="5"/>
      <c r="F1734" s="7"/>
      <c r="G1734" s="5" t="s">
        <v>224</v>
      </c>
      <c r="H1734" s="8"/>
      <c r="I1734" s="5"/>
      <c r="J1734" s="5" t="s">
        <v>221</v>
      </c>
      <c r="K1734" s="10"/>
      <c r="L1734" s="5" t="s">
        <v>191</v>
      </c>
      <c r="M1734" s="5"/>
      <c r="N1734" s="5"/>
    </row>
    <row r="1735" spans="1:14">
      <c r="A1735" s="9"/>
      <c r="B1735" s="5" t="s">
        <v>1961</v>
      </c>
      <c r="C1735" s="5"/>
      <c r="D1735" s="9"/>
      <c r="E1735" s="5"/>
      <c r="F1735" s="7"/>
      <c r="G1735" s="5" t="s">
        <v>220</v>
      </c>
      <c r="H1735" s="8"/>
      <c r="I1735" s="5"/>
      <c r="J1735" s="5" t="s">
        <v>221</v>
      </c>
      <c r="K1735" s="10"/>
      <c r="L1735" s="5" t="s">
        <v>191</v>
      </c>
      <c r="M1735" s="5"/>
      <c r="N1735" s="5"/>
    </row>
    <row r="1736" spans="1:14">
      <c r="A1736" s="9"/>
      <c r="B1736" s="5" t="s">
        <v>1962</v>
      </c>
      <c r="C1736" s="5"/>
      <c r="D1736" s="9"/>
      <c r="E1736" s="5"/>
      <c r="F1736" s="7"/>
      <c r="G1736" s="5" t="s">
        <v>226</v>
      </c>
      <c r="H1736" s="8"/>
      <c r="I1736" s="5"/>
      <c r="J1736" s="5">
        <v>40</v>
      </c>
      <c r="K1736" s="10"/>
      <c r="L1736" s="5" t="s">
        <v>191</v>
      </c>
      <c r="M1736" s="5"/>
      <c r="N1736" s="5"/>
    </row>
    <row r="1737" spans="1:14">
      <c r="A1737" s="9"/>
      <c r="B1737" s="5" t="s">
        <v>1963</v>
      </c>
      <c r="C1737" s="5"/>
      <c r="D1737" s="9"/>
      <c r="E1737" s="5"/>
      <c r="F1737" s="7"/>
      <c r="G1737" s="5" t="s">
        <v>224</v>
      </c>
      <c r="H1737" s="8"/>
      <c r="I1737" s="5"/>
      <c r="J1737" s="5" t="s">
        <v>221</v>
      </c>
      <c r="K1737" s="10"/>
      <c r="L1737" s="5" t="s">
        <v>191</v>
      </c>
      <c r="M1737" s="5"/>
      <c r="N1737" s="5"/>
    </row>
    <row r="1738" spans="1:14">
      <c r="A1738" s="9"/>
      <c r="B1738" s="5" t="s">
        <v>1964</v>
      </c>
      <c r="C1738" s="5"/>
      <c r="D1738" s="9"/>
      <c r="E1738" s="5"/>
      <c r="F1738" s="7"/>
      <c r="G1738" s="5" t="s">
        <v>224</v>
      </c>
      <c r="H1738" s="8"/>
      <c r="I1738" s="5"/>
      <c r="J1738" s="5" t="s">
        <v>221</v>
      </c>
      <c r="K1738" s="10"/>
      <c r="L1738" s="5" t="s">
        <v>191</v>
      </c>
      <c r="M1738" s="5"/>
      <c r="N1738" s="5"/>
    </row>
    <row r="1739" spans="1:14">
      <c r="A1739" s="9"/>
      <c r="B1739" s="5" t="s">
        <v>1965</v>
      </c>
      <c r="C1739" s="5"/>
      <c r="D1739" s="9"/>
      <c r="E1739" s="5"/>
      <c r="F1739" s="7"/>
      <c r="G1739" s="5" t="s">
        <v>226</v>
      </c>
      <c r="H1739" s="8"/>
      <c r="I1739" s="5"/>
      <c r="J1739" s="5">
        <v>20</v>
      </c>
      <c r="K1739" s="10"/>
      <c r="L1739" s="5" t="s">
        <v>262</v>
      </c>
      <c r="M1739" s="5"/>
      <c r="N1739" s="5"/>
    </row>
    <row r="1740" spans="1:14">
      <c r="A1740" s="9"/>
      <c r="B1740" s="5" t="s">
        <v>1966</v>
      </c>
      <c r="C1740" s="5"/>
      <c r="D1740" s="9"/>
      <c r="E1740" s="5"/>
      <c r="F1740" s="7"/>
      <c r="G1740" s="5" t="s">
        <v>232</v>
      </c>
      <c r="H1740" s="8"/>
      <c r="I1740" s="5"/>
      <c r="J1740" s="5" t="s">
        <v>221</v>
      </c>
      <c r="K1740" s="10"/>
      <c r="L1740" s="5" t="s">
        <v>191</v>
      </c>
      <c r="M1740" s="5"/>
      <c r="N1740" s="5"/>
    </row>
    <row r="1741" spans="1:14">
      <c r="A1741" s="9"/>
      <c r="B1741" s="5" t="s">
        <v>1967</v>
      </c>
      <c r="C1741" s="5"/>
      <c r="D1741" s="9"/>
      <c r="E1741" s="5"/>
      <c r="F1741" s="7"/>
      <c r="G1741" s="5" t="s">
        <v>246</v>
      </c>
      <c r="H1741" s="8"/>
      <c r="I1741" s="5"/>
      <c r="J1741" s="5" t="s">
        <v>221</v>
      </c>
      <c r="K1741" s="5"/>
      <c r="L1741" s="5" t="s">
        <v>1089</v>
      </c>
      <c r="M1741" s="5"/>
      <c r="N1741" s="5"/>
    </row>
    <row r="1742" spans="1:14">
      <c r="A1742" s="9"/>
      <c r="B1742" s="5" t="s">
        <v>1968</v>
      </c>
      <c r="C1742" s="5"/>
      <c r="D1742" s="9"/>
      <c r="E1742" s="5"/>
      <c r="F1742" s="7"/>
      <c r="G1742" s="5" t="s">
        <v>226</v>
      </c>
      <c r="H1742" s="8"/>
      <c r="I1742" s="5"/>
      <c r="J1742" s="5">
        <v>40</v>
      </c>
      <c r="K1742" s="10"/>
      <c r="L1742" s="5" t="s">
        <v>228</v>
      </c>
      <c r="M1742" s="5"/>
      <c r="N1742" s="5"/>
    </row>
    <row r="1743" spans="1:14">
      <c r="A1743" s="9"/>
      <c r="B1743" s="5" t="s">
        <v>1969</v>
      </c>
      <c r="C1743" s="5"/>
      <c r="D1743" s="9"/>
      <c r="E1743" s="5"/>
      <c r="F1743" s="7"/>
      <c r="G1743" s="5" t="s">
        <v>226</v>
      </c>
      <c r="H1743" s="8"/>
      <c r="I1743" s="5"/>
      <c r="J1743" s="5">
        <v>20</v>
      </c>
      <c r="K1743" s="10"/>
      <c r="L1743" s="5" t="s">
        <v>228</v>
      </c>
      <c r="M1743" s="5"/>
      <c r="N1743" s="5"/>
    </row>
    <row r="1744" spans="1:14">
      <c r="A1744" s="9"/>
      <c r="B1744" s="5" t="s">
        <v>1970</v>
      </c>
      <c r="C1744" s="5"/>
      <c r="D1744" s="9"/>
      <c r="E1744" s="5"/>
      <c r="F1744" s="7"/>
      <c r="G1744" s="5" t="s">
        <v>224</v>
      </c>
      <c r="H1744" s="8"/>
      <c r="I1744" s="5"/>
      <c r="J1744" s="5" t="s">
        <v>221</v>
      </c>
      <c r="K1744" s="10"/>
      <c r="L1744" s="5" t="s">
        <v>191</v>
      </c>
      <c r="M1744" s="5"/>
      <c r="N1744" s="5"/>
    </row>
    <row r="1745" spans="1:14">
      <c r="A1745" s="9"/>
      <c r="B1745" s="5" t="s">
        <v>1971</v>
      </c>
      <c r="C1745" s="5"/>
      <c r="D1745" s="9"/>
      <c r="E1745" s="5"/>
      <c r="F1745" s="7"/>
      <c r="G1745" s="5" t="s">
        <v>224</v>
      </c>
      <c r="H1745" s="8"/>
      <c r="I1745" s="5"/>
      <c r="J1745" s="5" t="s">
        <v>221</v>
      </c>
      <c r="K1745" s="10"/>
      <c r="L1745" s="5" t="s">
        <v>191</v>
      </c>
      <c r="M1745" s="5"/>
      <c r="N1745" s="5"/>
    </row>
    <row r="1746" spans="1:14">
      <c r="A1746" s="9"/>
      <c r="B1746" s="5" t="s">
        <v>1972</v>
      </c>
      <c r="C1746" s="5"/>
      <c r="D1746" s="9"/>
      <c r="E1746" s="5"/>
      <c r="F1746" s="7"/>
      <c r="G1746" s="5" t="s">
        <v>220</v>
      </c>
      <c r="H1746" s="8"/>
      <c r="I1746" s="5"/>
      <c r="J1746" s="5" t="s">
        <v>221</v>
      </c>
      <c r="K1746" s="10"/>
      <c r="L1746" s="5" t="s">
        <v>191</v>
      </c>
      <c r="M1746" s="5"/>
      <c r="N1746" s="5"/>
    </row>
    <row r="1747" spans="1:14">
      <c r="A1747" s="9"/>
      <c r="B1747" s="5" t="s">
        <v>1973</v>
      </c>
      <c r="C1747" s="5"/>
      <c r="D1747" s="9"/>
      <c r="E1747" s="5"/>
      <c r="F1747" s="7"/>
      <c r="G1747" s="5" t="s">
        <v>232</v>
      </c>
      <c r="H1747" s="8"/>
      <c r="I1747" s="5"/>
      <c r="J1747" s="5" t="s">
        <v>221</v>
      </c>
      <c r="K1747" s="10"/>
      <c r="L1747" s="5" t="s">
        <v>191</v>
      </c>
      <c r="M1747" s="5"/>
      <c r="N1747" s="5"/>
    </row>
    <row r="1748" spans="1:14">
      <c r="A1748" s="9"/>
      <c r="B1748" s="5" t="s">
        <v>1974</v>
      </c>
      <c r="C1748" s="5"/>
      <c r="D1748" s="9"/>
      <c r="E1748" s="5"/>
      <c r="F1748" s="7"/>
      <c r="G1748" s="5" t="s">
        <v>232</v>
      </c>
      <c r="H1748" s="8"/>
      <c r="I1748" s="5"/>
      <c r="J1748" s="5" t="s">
        <v>221</v>
      </c>
      <c r="K1748" s="10"/>
      <c r="L1748" s="5" t="s">
        <v>191</v>
      </c>
      <c r="M1748" s="5"/>
      <c r="N1748" s="5"/>
    </row>
    <row r="1749" spans="1:14">
      <c r="A1749" s="9"/>
      <c r="B1749" s="5" t="s">
        <v>1975</v>
      </c>
      <c r="C1749" s="5"/>
      <c r="D1749" s="9"/>
      <c r="E1749" s="5"/>
      <c r="F1749" s="7"/>
      <c r="G1749" s="5" t="s">
        <v>220</v>
      </c>
      <c r="H1749" s="8"/>
      <c r="I1749" s="5"/>
      <c r="J1749" s="5" t="s">
        <v>221</v>
      </c>
      <c r="K1749" s="10"/>
      <c r="L1749" s="5" t="s">
        <v>191</v>
      </c>
      <c r="M1749" s="5"/>
      <c r="N1749" s="5"/>
    </row>
    <row r="1750" spans="1:14">
      <c r="A1750" s="9"/>
      <c r="B1750" s="5" t="s">
        <v>1976</v>
      </c>
      <c r="C1750" s="5"/>
      <c r="D1750" s="9"/>
      <c r="E1750" s="5"/>
      <c r="F1750" s="7"/>
      <c r="G1750" s="5" t="s">
        <v>224</v>
      </c>
      <c r="H1750" s="8"/>
      <c r="I1750" s="5"/>
      <c r="J1750" s="5" t="s">
        <v>221</v>
      </c>
      <c r="K1750" s="10"/>
      <c r="L1750" s="5" t="s">
        <v>191</v>
      </c>
      <c r="M1750" s="5"/>
      <c r="N1750" s="5"/>
    </row>
    <row r="1751" spans="1:14">
      <c r="A1751" s="9"/>
      <c r="B1751" s="5" t="s">
        <v>1977</v>
      </c>
      <c r="C1751" s="5"/>
      <c r="D1751" s="9"/>
      <c r="E1751" s="5"/>
      <c r="F1751" s="7"/>
      <c r="G1751" s="5" t="s">
        <v>224</v>
      </c>
      <c r="H1751" s="8"/>
      <c r="I1751" s="5"/>
      <c r="J1751" s="5" t="s">
        <v>221</v>
      </c>
      <c r="K1751" s="10"/>
      <c r="L1751" s="5" t="s">
        <v>191</v>
      </c>
      <c r="M1751" s="5"/>
      <c r="N1751" s="5"/>
    </row>
    <row r="1752" spans="1:14">
      <c r="A1752" s="9"/>
      <c r="B1752" s="5" t="s">
        <v>1978</v>
      </c>
      <c r="C1752" s="5"/>
      <c r="D1752" s="9"/>
      <c r="E1752" s="5"/>
      <c r="F1752" s="7"/>
      <c r="G1752" s="5" t="s">
        <v>224</v>
      </c>
      <c r="H1752" s="8"/>
      <c r="I1752" s="5"/>
      <c r="J1752" s="5" t="s">
        <v>221</v>
      </c>
      <c r="K1752" s="10"/>
      <c r="L1752" s="5" t="s">
        <v>191</v>
      </c>
      <c r="M1752" s="5"/>
      <c r="N1752" s="5"/>
    </row>
    <row r="1753" spans="1:14">
      <c r="A1753" s="9"/>
      <c r="B1753" s="5" t="s">
        <v>1979</v>
      </c>
      <c r="C1753" s="5"/>
      <c r="D1753" s="9"/>
      <c r="E1753" s="5"/>
      <c r="F1753" s="7"/>
      <c r="G1753" s="5" t="s">
        <v>220</v>
      </c>
      <c r="H1753" s="8"/>
      <c r="I1753" s="5"/>
      <c r="J1753" s="5" t="s">
        <v>221</v>
      </c>
      <c r="K1753" s="10"/>
      <c r="L1753" s="5" t="s">
        <v>191</v>
      </c>
      <c r="M1753" s="5"/>
      <c r="N1753" s="5"/>
    </row>
    <row r="1754" spans="1:14">
      <c r="A1754" s="9"/>
      <c r="B1754" s="5" t="s">
        <v>1980</v>
      </c>
      <c r="C1754" s="5"/>
      <c r="D1754" s="9"/>
      <c r="E1754" s="5"/>
      <c r="F1754" s="7"/>
      <c r="G1754" s="5" t="s">
        <v>224</v>
      </c>
      <c r="H1754" s="8"/>
      <c r="I1754" s="5"/>
      <c r="J1754" s="5" t="s">
        <v>221</v>
      </c>
      <c r="K1754" s="10"/>
      <c r="L1754" s="5" t="s">
        <v>191</v>
      </c>
      <c r="M1754" s="5"/>
      <c r="N1754" s="5"/>
    </row>
    <row r="1755" spans="1:14">
      <c r="A1755" s="9"/>
      <c r="B1755" s="5" t="s">
        <v>1981</v>
      </c>
      <c r="C1755" s="5"/>
      <c r="D1755" s="9"/>
      <c r="E1755" s="5"/>
      <c r="F1755" s="7"/>
      <c r="G1755" s="5" t="s">
        <v>224</v>
      </c>
      <c r="H1755" s="8"/>
      <c r="I1755" s="5"/>
      <c r="J1755" s="5" t="s">
        <v>221</v>
      </c>
      <c r="K1755" s="10"/>
      <c r="L1755" s="5" t="s">
        <v>191</v>
      </c>
      <c r="M1755" s="5"/>
      <c r="N1755" s="5"/>
    </row>
    <row r="1756" spans="1:14">
      <c r="A1756" s="9"/>
      <c r="B1756" s="5" t="s">
        <v>1982</v>
      </c>
      <c r="C1756" s="5"/>
      <c r="D1756" s="9"/>
      <c r="E1756" s="5"/>
      <c r="F1756" s="7"/>
      <c r="G1756" s="5" t="s">
        <v>220</v>
      </c>
      <c r="H1756" s="8"/>
      <c r="I1756" s="5"/>
      <c r="J1756" s="5" t="s">
        <v>221</v>
      </c>
      <c r="K1756" s="10"/>
      <c r="L1756" s="5" t="s">
        <v>191</v>
      </c>
      <c r="M1756" s="5"/>
      <c r="N1756" s="5"/>
    </row>
    <row r="1757" spans="1:14">
      <c r="A1757" s="9"/>
      <c r="B1757" s="5" t="s">
        <v>1983</v>
      </c>
      <c r="C1757" s="5"/>
      <c r="D1757" s="9"/>
      <c r="E1757" s="5"/>
      <c r="F1757" s="7"/>
      <c r="G1757" s="5" t="s">
        <v>220</v>
      </c>
      <c r="H1757" s="8"/>
      <c r="I1757" s="5"/>
      <c r="J1757" s="5">
        <v>40</v>
      </c>
      <c r="K1757" s="10"/>
      <c r="L1757" s="5" t="s">
        <v>191</v>
      </c>
      <c r="M1757" s="5"/>
      <c r="N1757" s="5"/>
    </row>
    <row r="1758" spans="1:14">
      <c r="A1758" s="9"/>
      <c r="B1758" s="5" t="s">
        <v>1984</v>
      </c>
      <c r="C1758" s="5"/>
      <c r="D1758" s="9"/>
      <c r="E1758" s="5"/>
      <c r="F1758" s="7"/>
      <c r="G1758" s="5" t="s">
        <v>232</v>
      </c>
      <c r="H1758" s="8"/>
      <c r="I1758" s="5"/>
      <c r="J1758" s="5">
        <v>20</v>
      </c>
      <c r="K1758" s="10"/>
      <c r="L1758" s="5" t="s">
        <v>191</v>
      </c>
      <c r="M1758" s="5"/>
      <c r="N1758" s="5"/>
    </row>
    <row r="1759" spans="1:14">
      <c r="A1759" s="9"/>
      <c r="B1759" s="5" t="s">
        <v>1985</v>
      </c>
      <c r="C1759" s="5"/>
      <c r="D1759" s="9"/>
      <c r="E1759" s="5"/>
      <c r="F1759" s="7"/>
      <c r="G1759" s="5" t="s">
        <v>226</v>
      </c>
      <c r="H1759" s="8"/>
      <c r="I1759" s="5"/>
      <c r="J1759" s="5">
        <v>20</v>
      </c>
      <c r="K1759" s="10"/>
      <c r="L1759" s="5" t="s">
        <v>191</v>
      </c>
      <c r="M1759" s="5"/>
      <c r="N1759" s="5"/>
    </row>
    <row r="1760" spans="1:14">
      <c r="A1760" s="9"/>
      <c r="B1760" s="5" t="s">
        <v>1986</v>
      </c>
      <c r="C1760" s="5"/>
      <c r="D1760" s="9"/>
      <c r="E1760" s="5"/>
      <c r="F1760" s="7"/>
      <c r="G1760" s="5" t="s">
        <v>224</v>
      </c>
      <c r="H1760" s="8"/>
      <c r="I1760" s="5"/>
      <c r="J1760" s="5" t="s">
        <v>221</v>
      </c>
      <c r="K1760" s="10"/>
      <c r="L1760" s="5" t="s">
        <v>196</v>
      </c>
      <c r="M1760" s="5"/>
      <c r="N1760" s="5"/>
    </row>
    <row r="1761" spans="1:14">
      <c r="A1761" s="9"/>
      <c r="B1761" s="5" t="s">
        <v>1987</v>
      </c>
      <c r="C1761" s="5"/>
      <c r="D1761" s="9"/>
      <c r="E1761" s="5"/>
      <c r="F1761" s="7"/>
      <c r="G1761" s="5" t="s">
        <v>220</v>
      </c>
      <c r="H1761" s="8"/>
      <c r="I1761" s="5"/>
      <c r="J1761" s="5" t="s">
        <v>221</v>
      </c>
      <c r="K1761" s="10"/>
      <c r="L1761" s="5" t="s">
        <v>191</v>
      </c>
      <c r="M1761" s="5"/>
      <c r="N1761" s="5"/>
    </row>
    <row r="1762" spans="1:14">
      <c r="A1762" s="9"/>
      <c r="B1762" s="5" t="s">
        <v>1988</v>
      </c>
      <c r="C1762" s="5"/>
      <c r="D1762" s="9"/>
      <c r="E1762" s="5"/>
      <c r="F1762" s="7"/>
      <c r="G1762" s="5" t="s">
        <v>220</v>
      </c>
      <c r="H1762" s="8"/>
      <c r="I1762" s="5"/>
      <c r="J1762" s="5" t="s">
        <v>221</v>
      </c>
      <c r="K1762" s="10"/>
      <c r="L1762" s="5" t="s">
        <v>191</v>
      </c>
      <c r="M1762" s="5"/>
      <c r="N1762" s="5"/>
    </row>
    <row r="1763" spans="1:14">
      <c r="A1763" s="9"/>
      <c r="B1763" s="5" t="s">
        <v>1989</v>
      </c>
      <c r="C1763" s="5"/>
      <c r="D1763" s="9"/>
      <c r="E1763" s="5"/>
      <c r="F1763" s="7"/>
      <c r="G1763" s="5" t="s">
        <v>226</v>
      </c>
      <c r="H1763" s="8"/>
      <c r="I1763" s="5"/>
      <c r="J1763" s="5">
        <v>20</v>
      </c>
      <c r="K1763" s="10"/>
      <c r="L1763" s="5" t="s">
        <v>228</v>
      </c>
      <c r="M1763" s="5"/>
      <c r="N1763" s="5"/>
    </row>
    <row r="1764" spans="1:14">
      <c r="A1764" s="9"/>
      <c r="B1764" s="5" t="s">
        <v>1990</v>
      </c>
      <c r="C1764" s="5"/>
      <c r="D1764" s="9"/>
      <c r="E1764" s="5"/>
      <c r="F1764" s="7"/>
      <c r="G1764" s="5" t="s">
        <v>220</v>
      </c>
      <c r="H1764" s="8"/>
      <c r="I1764" s="5"/>
      <c r="J1764" s="5" t="s">
        <v>221</v>
      </c>
      <c r="K1764" s="10"/>
      <c r="L1764" s="5" t="s">
        <v>191</v>
      </c>
      <c r="M1764" s="5"/>
      <c r="N1764" s="5"/>
    </row>
    <row r="1765" spans="1:14">
      <c r="A1765" s="9"/>
      <c r="B1765" s="5" t="s">
        <v>1991</v>
      </c>
      <c r="C1765" s="5"/>
      <c r="D1765" s="9"/>
      <c r="E1765" s="5"/>
      <c r="F1765" s="7"/>
      <c r="G1765" s="5" t="s">
        <v>224</v>
      </c>
      <c r="H1765" s="8"/>
      <c r="I1765" s="5"/>
      <c r="J1765" s="5">
        <v>40</v>
      </c>
      <c r="K1765" s="10"/>
      <c r="L1765" s="5" t="s">
        <v>191</v>
      </c>
      <c r="M1765" s="5"/>
      <c r="N1765" s="5"/>
    </row>
    <row r="1766" spans="1:14">
      <c r="A1766" s="9"/>
      <c r="B1766" s="5" t="s">
        <v>1991</v>
      </c>
      <c r="C1766" s="5"/>
      <c r="D1766" s="9"/>
      <c r="E1766" s="5"/>
      <c r="F1766" s="7"/>
      <c r="G1766" s="5" t="s">
        <v>224</v>
      </c>
      <c r="H1766" s="8"/>
      <c r="I1766" s="5"/>
      <c r="J1766" s="5" t="s">
        <v>221</v>
      </c>
      <c r="K1766" s="10"/>
      <c r="L1766" s="5" t="s">
        <v>191</v>
      </c>
      <c r="M1766" s="5"/>
      <c r="N1766" s="5"/>
    </row>
    <row r="1767" spans="1:14">
      <c r="A1767" s="9"/>
      <c r="B1767" s="5" t="s">
        <v>1992</v>
      </c>
      <c r="C1767" s="5"/>
      <c r="D1767" s="9"/>
      <c r="E1767" s="5"/>
      <c r="F1767" s="7"/>
      <c r="G1767" s="5" t="s">
        <v>234</v>
      </c>
      <c r="H1767" s="8"/>
      <c r="I1767" s="5"/>
      <c r="J1767" s="5" t="s">
        <v>221</v>
      </c>
      <c r="K1767" s="10"/>
      <c r="L1767" s="5" t="s">
        <v>191</v>
      </c>
      <c r="M1767" s="5"/>
      <c r="N1767" s="5"/>
    </row>
    <row r="1768" spans="1:14">
      <c r="A1768" s="9"/>
      <c r="B1768" s="5" t="s">
        <v>1993</v>
      </c>
      <c r="C1768" s="5"/>
      <c r="D1768" s="9"/>
      <c r="E1768" s="5"/>
      <c r="F1768" s="7"/>
      <c r="G1768" s="5" t="s">
        <v>224</v>
      </c>
      <c r="H1768" s="8"/>
      <c r="I1768" s="5"/>
      <c r="J1768" s="5" t="s">
        <v>221</v>
      </c>
      <c r="K1768" s="10"/>
      <c r="L1768" s="5" t="s">
        <v>191</v>
      </c>
      <c r="M1768" s="5"/>
      <c r="N1768" s="5"/>
    </row>
    <row r="1769" spans="1:14">
      <c r="A1769" s="9"/>
      <c r="B1769" s="5" t="s">
        <v>1994</v>
      </c>
      <c r="C1769" s="5"/>
      <c r="D1769" s="9"/>
      <c r="E1769" s="5"/>
      <c r="F1769" s="7"/>
      <c r="G1769" s="5" t="s">
        <v>232</v>
      </c>
      <c r="H1769" s="8"/>
      <c r="I1769" s="5"/>
      <c r="J1769" s="5" t="s">
        <v>221</v>
      </c>
      <c r="K1769" s="10"/>
      <c r="L1769" s="5" t="s">
        <v>191</v>
      </c>
      <c r="M1769" s="5"/>
      <c r="N1769" s="5"/>
    </row>
    <row r="1770" spans="1:14">
      <c r="A1770" s="9"/>
      <c r="B1770" s="5" t="s">
        <v>1995</v>
      </c>
      <c r="C1770" s="5"/>
      <c r="D1770" s="9"/>
      <c r="E1770" s="5"/>
      <c r="F1770" s="7"/>
      <c r="G1770" s="5" t="s">
        <v>224</v>
      </c>
      <c r="H1770" s="8"/>
      <c r="I1770" s="5"/>
      <c r="J1770" s="5" t="s">
        <v>221</v>
      </c>
      <c r="K1770" s="10"/>
      <c r="L1770" s="5" t="s">
        <v>191</v>
      </c>
      <c r="M1770" s="5"/>
      <c r="N1770" s="5"/>
    </row>
    <row r="1771" spans="1:14">
      <c r="A1771" s="9"/>
      <c r="B1771" s="5" t="s">
        <v>1996</v>
      </c>
      <c r="C1771" s="5"/>
      <c r="D1771" s="9"/>
      <c r="E1771" s="5"/>
      <c r="F1771" s="7"/>
      <c r="G1771" s="5" t="s">
        <v>224</v>
      </c>
      <c r="H1771" s="8"/>
      <c r="I1771" s="5"/>
      <c r="J1771" s="5" t="s">
        <v>221</v>
      </c>
      <c r="K1771" s="10"/>
      <c r="L1771" s="5" t="s">
        <v>191</v>
      </c>
      <c r="M1771" s="5"/>
      <c r="N1771" s="5"/>
    </row>
    <row r="1772" spans="1:14">
      <c r="A1772" s="9"/>
      <c r="B1772" s="5" t="s">
        <v>1997</v>
      </c>
      <c r="C1772" s="5"/>
      <c r="D1772" s="9"/>
      <c r="E1772" s="5"/>
      <c r="F1772" s="7"/>
      <c r="G1772" s="5" t="s">
        <v>224</v>
      </c>
      <c r="H1772" s="8"/>
      <c r="I1772" s="5"/>
      <c r="J1772" s="5" t="s">
        <v>221</v>
      </c>
      <c r="K1772" s="10"/>
      <c r="L1772" s="5" t="s">
        <v>191</v>
      </c>
      <c r="M1772" s="5"/>
      <c r="N1772" s="5"/>
    </row>
    <row r="1773" spans="1:14">
      <c r="A1773" s="9"/>
      <c r="B1773" s="5" t="s">
        <v>1998</v>
      </c>
      <c r="C1773" s="5"/>
      <c r="D1773" s="9"/>
      <c r="E1773" s="5"/>
      <c r="F1773" s="7"/>
      <c r="G1773" s="5" t="s">
        <v>220</v>
      </c>
      <c r="H1773" s="8"/>
      <c r="I1773" s="5"/>
      <c r="J1773" s="5" t="s">
        <v>221</v>
      </c>
      <c r="K1773" s="10"/>
      <c r="L1773" s="5" t="s">
        <v>191</v>
      </c>
      <c r="M1773" s="5"/>
      <c r="N1773" s="5"/>
    </row>
    <row r="1774" spans="1:14">
      <c r="A1774" s="9"/>
      <c r="B1774" s="5" t="s">
        <v>1999</v>
      </c>
      <c r="C1774" s="5"/>
      <c r="D1774" s="9"/>
      <c r="E1774" s="5"/>
      <c r="F1774" s="7"/>
      <c r="G1774" s="5" t="s">
        <v>220</v>
      </c>
      <c r="H1774" s="8"/>
      <c r="I1774" s="5"/>
      <c r="J1774" s="5" t="s">
        <v>221</v>
      </c>
      <c r="K1774" s="10"/>
      <c r="L1774" s="5" t="s">
        <v>191</v>
      </c>
      <c r="M1774" s="5"/>
      <c r="N1774" s="5"/>
    </row>
    <row r="1775" spans="1:14">
      <c r="A1775" s="9"/>
      <c r="B1775" s="5" t="s">
        <v>2000</v>
      </c>
      <c r="C1775" s="5"/>
      <c r="D1775" s="9"/>
      <c r="E1775" s="5"/>
      <c r="F1775" s="7"/>
      <c r="G1775" s="5" t="s">
        <v>224</v>
      </c>
      <c r="H1775" s="8"/>
      <c r="I1775" s="5"/>
      <c r="J1775" s="5">
        <v>40</v>
      </c>
      <c r="K1775" s="10"/>
      <c r="L1775" s="5" t="s">
        <v>191</v>
      </c>
      <c r="M1775" s="5"/>
      <c r="N1775" s="5"/>
    </row>
    <row r="1776" spans="1:14">
      <c r="A1776" s="9"/>
      <c r="B1776" s="5" t="s">
        <v>2001</v>
      </c>
      <c r="C1776" s="5"/>
      <c r="D1776" s="9"/>
      <c r="E1776" s="5"/>
      <c r="F1776" s="7"/>
      <c r="G1776" s="5" t="s">
        <v>234</v>
      </c>
      <c r="H1776" s="8"/>
      <c r="I1776" s="5"/>
      <c r="J1776" s="5" t="s">
        <v>221</v>
      </c>
      <c r="K1776" s="10"/>
      <c r="L1776" s="5" t="s">
        <v>191</v>
      </c>
      <c r="M1776" s="5"/>
      <c r="N1776" s="5"/>
    </row>
    <row r="1777" spans="1:14">
      <c r="A1777" s="9"/>
      <c r="B1777" s="5" t="s">
        <v>2002</v>
      </c>
      <c r="C1777" s="5"/>
      <c r="D1777" s="9"/>
      <c r="E1777" s="5"/>
      <c r="F1777" s="7"/>
      <c r="G1777" s="5" t="s">
        <v>220</v>
      </c>
      <c r="H1777" s="8"/>
      <c r="I1777" s="5"/>
      <c r="J1777" s="5" t="s">
        <v>221</v>
      </c>
      <c r="K1777" s="10"/>
      <c r="L1777" s="5" t="s">
        <v>191</v>
      </c>
      <c r="M1777" s="5"/>
      <c r="N1777" s="5"/>
    </row>
    <row r="1778" spans="1:14">
      <c r="A1778" s="9"/>
      <c r="B1778" s="5" t="s">
        <v>2003</v>
      </c>
      <c r="C1778" s="5"/>
      <c r="D1778" s="9"/>
      <c r="E1778" s="5"/>
      <c r="F1778" s="7"/>
      <c r="G1778" s="5" t="s">
        <v>226</v>
      </c>
      <c r="H1778" s="8"/>
      <c r="I1778" s="5"/>
      <c r="J1778" s="5">
        <v>40</v>
      </c>
      <c r="K1778" s="10"/>
      <c r="L1778" s="5" t="s">
        <v>196</v>
      </c>
      <c r="M1778" s="5"/>
      <c r="N1778" s="5"/>
    </row>
    <row r="1779" spans="1:14">
      <c r="A1779" s="9"/>
      <c r="B1779" s="5" t="s">
        <v>2004</v>
      </c>
      <c r="C1779" s="5"/>
      <c r="D1779" s="9"/>
      <c r="E1779" s="5"/>
      <c r="F1779" s="7"/>
      <c r="G1779" s="5" t="s">
        <v>224</v>
      </c>
      <c r="H1779" s="8"/>
      <c r="I1779" s="5"/>
      <c r="J1779" s="5" t="s">
        <v>221</v>
      </c>
      <c r="K1779" s="10"/>
      <c r="L1779" s="5" t="s">
        <v>191</v>
      </c>
      <c r="M1779" s="5"/>
      <c r="N1779" s="5"/>
    </row>
    <row r="1780" spans="1:14">
      <c r="A1780" s="9"/>
      <c r="B1780" s="5" t="s">
        <v>2005</v>
      </c>
      <c r="C1780" s="5"/>
      <c r="D1780" s="9"/>
      <c r="E1780" s="5"/>
      <c r="F1780" s="7"/>
      <c r="G1780" s="5" t="s">
        <v>232</v>
      </c>
      <c r="H1780" s="8"/>
      <c r="I1780" s="5"/>
      <c r="J1780" s="5" t="s">
        <v>221</v>
      </c>
      <c r="K1780" s="10"/>
      <c r="L1780" s="5" t="s">
        <v>191</v>
      </c>
      <c r="M1780" s="5"/>
      <c r="N1780" s="5"/>
    </row>
    <row r="1781" spans="1:14">
      <c r="A1781" s="9"/>
      <c r="B1781" s="5" t="s">
        <v>2006</v>
      </c>
      <c r="C1781" s="5"/>
      <c r="D1781" s="9"/>
      <c r="E1781" s="5"/>
      <c r="F1781" s="7"/>
      <c r="G1781" s="5" t="s">
        <v>226</v>
      </c>
      <c r="H1781" s="8"/>
      <c r="I1781" s="5"/>
      <c r="J1781" s="5">
        <v>40</v>
      </c>
      <c r="K1781" s="10"/>
      <c r="L1781" s="5" t="s">
        <v>196</v>
      </c>
      <c r="M1781" s="5"/>
      <c r="N1781" s="5"/>
    </row>
    <row r="1782" spans="1:14">
      <c r="A1782" s="9"/>
      <c r="B1782" s="5" t="s">
        <v>2007</v>
      </c>
      <c r="C1782" s="5"/>
      <c r="D1782" s="9"/>
      <c r="E1782" s="5"/>
      <c r="F1782" s="7"/>
      <c r="G1782" s="5" t="s">
        <v>265</v>
      </c>
      <c r="H1782" s="8"/>
      <c r="I1782" s="5"/>
      <c r="J1782" s="5" t="s">
        <v>221</v>
      </c>
      <c r="K1782" s="10"/>
      <c r="L1782" s="5" t="s">
        <v>196</v>
      </c>
      <c r="M1782" s="5"/>
      <c r="N1782" s="5"/>
    </row>
    <row r="1783" spans="1:14">
      <c r="A1783" s="9"/>
      <c r="B1783" s="5" t="s">
        <v>2008</v>
      </c>
      <c r="C1783" s="5"/>
      <c r="D1783" s="9"/>
      <c r="E1783" s="5"/>
      <c r="F1783" s="7"/>
      <c r="G1783" s="5" t="s">
        <v>224</v>
      </c>
      <c r="H1783" s="8"/>
      <c r="I1783" s="5"/>
      <c r="J1783" s="5" t="s">
        <v>221</v>
      </c>
      <c r="K1783" s="10"/>
      <c r="L1783" s="5" t="s">
        <v>191</v>
      </c>
      <c r="M1783" s="5"/>
      <c r="N1783" s="5"/>
    </row>
    <row r="1784" spans="1:14">
      <c r="A1784" s="9"/>
      <c r="B1784" s="5" t="s">
        <v>2009</v>
      </c>
      <c r="C1784" s="5"/>
      <c r="D1784" s="9"/>
      <c r="E1784" s="5"/>
      <c r="F1784" s="7"/>
      <c r="G1784" s="5" t="s">
        <v>234</v>
      </c>
      <c r="H1784" s="8"/>
      <c r="I1784" s="5"/>
      <c r="J1784" s="5" t="s">
        <v>221</v>
      </c>
      <c r="K1784" s="10"/>
      <c r="L1784" s="5" t="s">
        <v>191</v>
      </c>
      <c r="M1784" s="5"/>
      <c r="N1784" s="5"/>
    </row>
    <row r="1785" spans="1:14">
      <c r="A1785" s="9"/>
      <c r="B1785" s="5" t="s">
        <v>2010</v>
      </c>
      <c r="C1785" s="5"/>
      <c r="D1785" s="9"/>
      <c r="E1785" s="5"/>
      <c r="F1785" s="7"/>
      <c r="G1785" s="5" t="s">
        <v>220</v>
      </c>
      <c r="H1785" s="8"/>
      <c r="I1785" s="5"/>
      <c r="J1785" s="5" t="s">
        <v>221</v>
      </c>
      <c r="K1785" s="10"/>
      <c r="L1785" s="5" t="s">
        <v>191</v>
      </c>
      <c r="M1785" s="5"/>
      <c r="N1785" s="5"/>
    </row>
    <row r="1786" spans="1:14">
      <c r="A1786" s="9"/>
      <c r="B1786" s="5" t="s">
        <v>2011</v>
      </c>
      <c r="C1786" s="5"/>
      <c r="D1786" s="9"/>
      <c r="E1786" s="5"/>
      <c r="F1786" s="7"/>
      <c r="G1786" s="5" t="s">
        <v>226</v>
      </c>
      <c r="H1786" s="8"/>
      <c r="I1786" s="5"/>
      <c r="J1786" s="5">
        <v>20</v>
      </c>
      <c r="K1786" s="10"/>
      <c r="L1786" s="5" t="s">
        <v>228</v>
      </c>
      <c r="M1786" s="5"/>
      <c r="N1786" s="5"/>
    </row>
    <row r="1787" spans="1:14">
      <c r="A1787" s="9"/>
      <c r="B1787" s="5" t="s">
        <v>2012</v>
      </c>
      <c r="C1787" s="5"/>
      <c r="D1787" s="9"/>
      <c r="E1787" s="5"/>
      <c r="F1787" s="7"/>
      <c r="G1787" s="5" t="s">
        <v>220</v>
      </c>
      <c r="H1787" s="8"/>
      <c r="I1787" s="5"/>
      <c r="J1787" s="5" t="s">
        <v>221</v>
      </c>
      <c r="K1787" s="10"/>
      <c r="L1787" s="5" t="s">
        <v>191</v>
      </c>
      <c r="M1787" s="5"/>
      <c r="N1787" s="5"/>
    </row>
    <row r="1788" spans="1:14">
      <c r="A1788" s="9"/>
      <c r="B1788" s="5" t="s">
        <v>2013</v>
      </c>
      <c r="C1788" s="5"/>
      <c r="D1788" s="9"/>
      <c r="E1788" s="5"/>
      <c r="F1788" s="7"/>
      <c r="G1788" s="5" t="s">
        <v>224</v>
      </c>
      <c r="H1788" s="8"/>
      <c r="I1788" s="5"/>
      <c r="J1788" s="5" t="s">
        <v>221</v>
      </c>
      <c r="K1788" s="10"/>
      <c r="L1788" s="5" t="s">
        <v>191</v>
      </c>
      <c r="M1788" s="5"/>
      <c r="N1788" s="5"/>
    </row>
    <row r="1789" spans="1:14">
      <c r="A1789" s="9"/>
      <c r="B1789" s="5" t="s">
        <v>2014</v>
      </c>
      <c r="C1789" s="5"/>
      <c r="D1789" s="9"/>
      <c r="E1789" s="5"/>
      <c r="F1789" s="7"/>
      <c r="G1789" s="5" t="s">
        <v>224</v>
      </c>
      <c r="H1789" s="8"/>
      <c r="I1789" s="5"/>
      <c r="J1789" s="5" t="s">
        <v>221</v>
      </c>
      <c r="K1789" s="10"/>
      <c r="L1789" s="5" t="s">
        <v>191</v>
      </c>
      <c r="M1789" s="5"/>
      <c r="N1789" s="5"/>
    </row>
    <row r="1790" spans="1:14">
      <c r="A1790" s="9"/>
      <c r="B1790" s="5" t="s">
        <v>2015</v>
      </c>
      <c r="C1790" s="5"/>
      <c r="D1790" s="9"/>
      <c r="E1790" s="5"/>
      <c r="F1790" s="7"/>
      <c r="G1790" s="5" t="s">
        <v>220</v>
      </c>
      <c r="H1790" s="8"/>
      <c r="I1790" s="5"/>
      <c r="J1790" s="5" t="s">
        <v>221</v>
      </c>
      <c r="K1790" s="10"/>
      <c r="L1790" s="5" t="s">
        <v>191</v>
      </c>
      <c r="M1790" s="5"/>
      <c r="N1790" s="5"/>
    </row>
    <row r="1791" spans="1:14">
      <c r="A1791" s="9"/>
      <c r="B1791" s="5" t="s">
        <v>2016</v>
      </c>
      <c r="C1791" s="5"/>
      <c r="D1791" s="9"/>
      <c r="E1791" s="5"/>
      <c r="F1791" s="7"/>
      <c r="G1791" s="5" t="s">
        <v>224</v>
      </c>
      <c r="H1791" s="8"/>
      <c r="I1791" s="5"/>
      <c r="J1791" s="5" t="s">
        <v>221</v>
      </c>
      <c r="K1791" s="10"/>
      <c r="L1791" s="5" t="s">
        <v>191</v>
      </c>
      <c r="M1791" s="5"/>
      <c r="N1791" s="5"/>
    </row>
    <row r="1792" spans="1:14">
      <c r="A1792" s="9"/>
      <c r="B1792" s="5" t="s">
        <v>2017</v>
      </c>
      <c r="C1792" s="5"/>
      <c r="D1792" s="9"/>
      <c r="E1792" s="5"/>
      <c r="F1792" s="7"/>
      <c r="G1792" s="5" t="s">
        <v>258</v>
      </c>
      <c r="H1792" s="8"/>
      <c r="I1792" s="5"/>
      <c r="J1792" s="5" t="s">
        <v>221</v>
      </c>
      <c r="K1792" s="10"/>
      <c r="L1792" s="5" t="s">
        <v>228</v>
      </c>
      <c r="M1792" s="5"/>
      <c r="N1792" s="5"/>
    </row>
    <row r="1793" spans="1:14">
      <c r="A1793" s="9"/>
      <c r="B1793" s="5" t="s">
        <v>2018</v>
      </c>
      <c r="C1793" s="5"/>
      <c r="D1793" s="9"/>
      <c r="E1793" s="5"/>
      <c r="F1793" s="7"/>
      <c r="G1793" s="5" t="s">
        <v>220</v>
      </c>
      <c r="H1793" s="8"/>
      <c r="I1793" s="5"/>
      <c r="J1793" s="5" t="s">
        <v>221</v>
      </c>
      <c r="K1793" s="10"/>
      <c r="L1793" s="5" t="s">
        <v>191</v>
      </c>
      <c r="M1793" s="5"/>
      <c r="N1793" s="5"/>
    </row>
    <row r="1794" spans="1:14">
      <c r="A1794" s="9"/>
      <c r="B1794" s="5" t="s">
        <v>2019</v>
      </c>
      <c r="C1794" s="5"/>
      <c r="D1794" s="9"/>
      <c r="E1794" s="5"/>
      <c r="F1794" s="7"/>
      <c r="G1794" s="5" t="s">
        <v>226</v>
      </c>
      <c r="H1794" s="8"/>
      <c r="I1794" s="5"/>
      <c r="J1794" s="5">
        <v>20</v>
      </c>
      <c r="K1794" s="10"/>
      <c r="L1794" s="5" t="s">
        <v>196</v>
      </c>
      <c r="M1794" s="5"/>
      <c r="N1794" s="5"/>
    </row>
    <row r="1795" spans="1:14">
      <c r="A1795" s="9"/>
      <c r="B1795" s="5" t="s">
        <v>2020</v>
      </c>
      <c r="C1795" s="5"/>
      <c r="D1795" s="9"/>
      <c r="E1795" s="5"/>
      <c r="F1795" s="7"/>
      <c r="G1795" s="5" t="s">
        <v>226</v>
      </c>
      <c r="H1795" s="8"/>
      <c r="I1795" s="5"/>
      <c r="J1795" s="5">
        <v>40</v>
      </c>
      <c r="K1795" s="10"/>
      <c r="L1795" s="5" t="s">
        <v>191</v>
      </c>
      <c r="M1795" s="5"/>
      <c r="N1795" s="5"/>
    </row>
    <row r="1796" spans="1:14">
      <c r="A1796" s="9"/>
      <c r="B1796" s="5" t="s">
        <v>2021</v>
      </c>
      <c r="C1796" s="5"/>
      <c r="D1796" s="9"/>
      <c r="E1796" s="5"/>
      <c r="F1796" s="7"/>
      <c r="G1796" s="5" t="s">
        <v>226</v>
      </c>
      <c r="H1796" s="8"/>
      <c r="I1796" s="5"/>
      <c r="J1796" s="5">
        <v>40</v>
      </c>
      <c r="K1796" s="10"/>
      <c r="L1796" s="5" t="s">
        <v>196</v>
      </c>
      <c r="M1796" s="5"/>
      <c r="N1796" s="5"/>
    </row>
    <row r="1797" spans="1:14">
      <c r="A1797" s="9"/>
      <c r="B1797" s="5" t="s">
        <v>2022</v>
      </c>
      <c r="C1797" s="5"/>
      <c r="D1797" s="9"/>
      <c r="E1797" s="5"/>
      <c r="F1797" s="7"/>
      <c r="G1797" s="5" t="s">
        <v>258</v>
      </c>
      <c r="H1797" s="8"/>
      <c r="I1797" s="5"/>
      <c r="J1797" s="5" t="s">
        <v>221</v>
      </c>
      <c r="K1797" s="10"/>
      <c r="L1797" s="5" t="s">
        <v>196</v>
      </c>
      <c r="M1797" s="5"/>
      <c r="N1797" s="5"/>
    </row>
    <row r="1798" spans="1:14">
      <c r="A1798" s="9"/>
      <c r="B1798" s="5" t="s">
        <v>2023</v>
      </c>
      <c r="C1798" s="5"/>
      <c r="D1798" s="9"/>
      <c r="E1798" s="5"/>
      <c r="F1798" s="7"/>
      <c r="G1798" s="5" t="s">
        <v>226</v>
      </c>
      <c r="H1798" s="8"/>
      <c r="I1798" s="5"/>
      <c r="J1798" s="5">
        <v>40</v>
      </c>
      <c r="K1798" s="10"/>
      <c r="L1798" s="5" t="s">
        <v>196</v>
      </c>
      <c r="M1798" s="5"/>
      <c r="N1798" s="5"/>
    </row>
    <row r="1799" spans="1:14">
      <c r="A1799" s="9"/>
      <c r="B1799" s="5" t="s">
        <v>2024</v>
      </c>
      <c r="C1799" s="5"/>
      <c r="D1799" s="9"/>
      <c r="E1799" s="5"/>
      <c r="F1799" s="7"/>
      <c r="G1799" s="5" t="s">
        <v>220</v>
      </c>
      <c r="H1799" s="8"/>
      <c r="I1799" s="5"/>
      <c r="J1799" s="5" t="s">
        <v>221</v>
      </c>
      <c r="K1799" s="10"/>
      <c r="L1799" s="5" t="s">
        <v>191</v>
      </c>
      <c r="M1799" s="5"/>
      <c r="N1799" s="5"/>
    </row>
    <row r="1800" spans="1:14">
      <c r="A1800" s="9"/>
      <c r="B1800" s="5" t="s">
        <v>2025</v>
      </c>
      <c r="C1800" s="5"/>
      <c r="D1800" s="9"/>
      <c r="E1800" s="5"/>
      <c r="F1800" s="7"/>
      <c r="G1800" s="5" t="s">
        <v>258</v>
      </c>
      <c r="H1800" s="8"/>
      <c r="I1800" s="5"/>
      <c r="J1800" s="5" t="s">
        <v>221</v>
      </c>
      <c r="K1800" s="10"/>
      <c r="L1800" s="5" t="s">
        <v>191</v>
      </c>
      <c r="M1800" s="5"/>
      <c r="N1800" s="5"/>
    </row>
    <row r="1801" spans="1:14">
      <c r="A1801" s="9"/>
      <c r="B1801" s="5" t="s">
        <v>2026</v>
      </c>
      <c r="C1801" s="5"/>
      <c r="D1801" s="9"/>
      <c r="E1801" s="5"/>
      <c r="F1801" s="7"/>
      <c r="G1801" s="5" t="s">
        <v>232</v>
      </c>
      <c r="H1801" s="8"/>
      <c r="I1801" s="5"/>
      <c r="J1801" s="5" t="s">
        <v>221</v>
      </c>
      <c r="K1801" s="10"/>
      <c r="L1801" s="5" t="s">
        <v>191</v>
      </c>
      <c r="M1801" s="5"/>
      <c r="N1801" s="5"/>
    </row>
    <row r="1802" spans="1:14">
      <c r="A1802" s="9"/>
      <c r="B1802" s="5" t="s">
        <v>2027</v>
      </c>
      <c r="C1802" s="5"/>
      <c r="D1802" s="9"/>
      <c r="E1802" s="5"/>
      <c r="F1802" s="7"/>
      <c r="G1802" s="5" t="s">
        <v>226</v>
      </c>
      <c r="H1802" s="8"/>
      <c r="I1802" s="5"/>
      <c r="J1802" s="5">
        <v>40</v>
      </c>
      <c r="K1802" s="10"/>
      <c r="L1802" s="5" t="s">
        <v>196</v>
      </c>
      <c r="M1802" s="5"/>
      <c r="N1802" s="5"/>
    </row>
    <row r="1803" spans="1:14">
      <c r="A1803" s="9"/>
      <c r="B1803" s="5" t="s">
        <v>2028</v>
      </c>
      <c r="C1803" s="5"/>
      <c r="D1803" s="9"/>
      <c r="E1803" s="5"/>
      <c r="F1803" s="7"/>
      <c r="G1803" s="5" t="s">
        <v>226</v>
      </c>
      <c r="H1803" s="8"/>
      <c r="I1803" s="5"/>
      <c r="J1803" s="5">
        <v>40</v>
      </c>
      <c r="K1803" s="10"/>
      <c r="L1803" s="5" t="s">
        <v>228</v>
      </c>
      <c r="M1803" s="5"/>
      <c r="N1803" s="5"/>
    </row>
    <row r="1804" spans="1:14">
      <c r="A1804" s="9"/>
      <c r="B1804" s="5" t="s">
        <v>2029</v>
      </c>
      <c r="C1804" s="5"/>
      <c r="D1804" s="9"/>
      <c r="E1804" s="5"/>
      <c r="F1804" s="7"/>
      <c r="G1804" s="5" t="s">
        <v>220</v>
      </c>
      <c r="H1804" s="8"/>
      <c r="I1804" s="5"/>
      <c r="J1804" s="5" t="s">
        <v>221</v>
      </c>
      <c r="K1804" s="10"/>
      <c r="L1804" s="5" t="s">
        <v>191</v>
      </c>
      <c r="M1804" s="5"/>
      <c r="N1804" s="5"/>
    </row>
    <row r="1805" spans="1:14">
      <c r="A1805" s="9"/>
      <c r="B1805" s="5" t="s">
        <v>2030</v>
      </c>
      <c r="C1805" s="5"/>
      <c r="D1805" s="9"/>
      <c r="E1805" s="5"/>
      <c r="F1805" s="7"/>
      <c r="G1805" s="5" t="s">
        <v>226</v>
      </c>
      <c r="H1805" s="8"/>
      <c r="I1805" s="5"/>
      <c r="J1805" s="5">
        <v>40</v>
      </c>
      <c r="K1805" s="10"/>
      <c r="L1805" s="5" t="s">
        <v>199</v>
      </c>
      <c r="M1805" s="5"/>
      <c r="N1805" s="5"/>
    </row>
    <row r="1806" spans="1:14">
      <c r="A1806" s="9"/>
      <c r="B1806" s="5" t="s">
        <v>2031</v>
      </c>
      <c r="C1806" s="5"/>
      <c r="D1806" s="9"/>
      <c r="E1806" s="5"/>
      <c r="F1806" s="7"/>
      <c r="G1806" s="5" t="s">
        <v>234</v>
      </c>
      <c r="H1806" s="8"/>
      <c r="I1806" s="5"/>
      <c r="J1806" s="5" t="s">
        <v>221</v>
      </c>
      <c r="K1806" s="10"/>
      <c r="L1806" s="5" t="s">
        <v>191</v>
      </c>
      <c r="M1806" s="5"/>
      <c r="N1806" s="5"/>
    </row>
    <row r="1807" spans="1:14">
      <c r="A1807" s="9"/>
      <c r="B1807" s="5" t="s">
        <v>2032</v>
      </c>
      <c r="C1807" s="5"/>
      <c r="D1807" s="9"/>
      <c r="E1807" s="5"/>
      <c r="F1807" s="7"/>
      <c r="G1807" s="5" t="s">
        <v>224</v>
      </c>
      <c r="H1807" s="8"/>
      <c r="I1807" s="5"/>
      <c r="J1807" s="5" t="s">
        <v>221</v>
      </c>
      <c r="K1807" s="10"/>
      <c r="L1807" s="5" t="s">
        <v>191</v>
      </c>
      <c r="M1807" s="5"/>
      <c r="N1807" s="5"/>
    </row>
    <row r="1808" spans="1:14">
      <c r="A1808" s="9"/>
      <c r="B1808" s="5" t="s">
        <v>2033</v>
      </c>
      <c r="C1808" s="5"/>
      <c r="D1808" s="9"/>
      <c r="E1808" s="5"/>
      <c r="F1808" s="7"/>
      <c r="G1808" s="5" t="s">
        <v>220</v>
      </c>
      <c r="H1808" s="8"/>
      <c r="I1808" s="5"/>
      <c r="J1808" s="5" t="s">
        <v>221</v>
      </c>
      <c r="K1808" s="10"/>
      <c r="L1808" s="5" t="s">
        <v>191</v>
      </c>
      <c r="M1808" s="5"/>
      <c r="N1808" s="5"/>
    </row>
    <row r="1809" spans="1:14">
      <c r="A1809" s="9"/>
      <c r="B1809" s="5" t="s">
        <v>2034</v>
      </c>
      <c r="C1809" s="5"/>
      <c r="D1809" s="9"/>
      <c r="E1809" s="5"/>
      <c r="F1809" s="7"/>
      <c r="G1809" s="5" t="s">
        <v>226</v>
      </c>
      <c r="H1809" s="8"/>
      <c r="I1809" s="5"/>
      <c r="J1809" s="5">
        <v>40</v>
      </c>
      <c r="K1809" s="10"/>
      <c r="L1809" s="5" t="s">
        <v>262</v>
      </c>
      <c r="M1809" s="5"/>
      <c r="N1809" s="5"/>
    </row>
    <row r="1810" spans="1:14">
      <c r="A1810" s="9"/>
      <c r="B1810" s="5" t="s">
        <v>2035</v>
      </c>
      <c r="C1810" s="5"/>
      <c r="D1810" s="9"/>
      <c r="E1810" s="5"/>
      <c r="F1810" s="7"/>
      <c r="G1810" s="5" t="s">
        <v>246</v>
      </c>
      <c r="H1810" s="8"/>
      <c r="I1810" s="5"/>
      <c r="J1810" s="5">
        <v>40</v>
      </c>
      <c r="K1810" s="10"/>
      <c r="L1810" s="5" t="s">
        <v>228</v>
      </c>
      <c r="M1810" s="5"/>
      <c r="N1810" s="5"/>
    </row>
    <row r="1811" spans="1:14">
      <c r="A1811" s="9"/>
      <c r="B1811" s="5" t="s">
        <v>2036</v>
      </c>
      <c r="C1811" s="5"/>
      <c r="D1811" s="9"/>
      <c r="E1811" s="5"/>
      <c r="F1811" s="7"/>
      <c r="G1811" s="5" t="s">
        <v>226</v>
      </c>
      <c r="H1811" s="8"/>
      <c r="I1811" s="5"/>
      <c r="J1811" s="5">
        <v>40</v>
      </c>
      <c r="K1811" s="10"/>
      <c r="L1811" s="5" t="s">
        <v>196</v>
      </c>
      <c r="M1811" s="5"/>
      <c r="N1811" s="5"/>
    </row>
    <row r="1812" spans="1:14">
      <c r="A1812" s="9"/>
      <c r="B1812" s="5" t="s">
        <v>2037</v>
      </c>
      <c r="C1812" s="5"/>
      <c r="D1812" s="9"/>
      <c r="E1812" s="5"/>
      <c r="F1812" s="7"/>
      <c r="G1812" s="5" t="s">
        <v>226</v>
      </c>
      <c r="H1812" s="8"/>
      <c r="I1812" s="5"/>
      <c r="J1812" s="5">
        <v>40</v>
      </c>
      <c r="K1812" s="10"/>
      <c r="L1812" s="5" t="s">
        <v>196</v>
      </c>
      <c r="M1812" s="5"/>
      <c r="N1812" s="5"/>
    </row>
    <row r="1813" spans="1:14">
      <c r="A1813" s="9"/>
      <c r="B1813" s="5" t="s">
        <v>2038</v>
      </c>
      <c r="C1813" s="5"/>
      <c r="D1813" s="9"/>
      <c r="E1813" s="5"/>
      <c r="F1813" s="7"/>
      <c r="G1813" s="5" t="s">
        <v>226</v>
      </c>
      <c r="H1813" s="8"/>
      <c r="I1813" s="5"/>
      <c r="J1813" s="5">
        <v>40</v>
      </c>
      <c r="K1813" s="10"/>
      <c r="L1813" s="5" t="s">
        <v>262</v>
      </c>
      <c r="M1813" s="5"/>
      <c r="N1813" s="5"/>
    </row>
    <row r="1814" spans="1:14">
      <c r="A1814" s="9"/>
      <c r="B1814" s="5" t="s">
        <v>2039</v>
      </c>
      <c r="C1814" s="5"/>
      <c r="D1814" s="9"/>
      <c r="E1814" s="5"/>
      <c r="F1814" s="7"/>
      <c r="G1814" s="5" t="s">
        <v>232</v>
      </c>
      <c r="H1814" s="8"/>
      <c r="I1814" s="5"/>
      <c r="J1814" s="5" t="s">
        <v>221</v>
      </c>
      <c r="K1814" s="10"/>
      <c r="L1814" s="5" t="s">
        <v>191</v>
      </c>
      <c r="M1814" s="5"/>
      <c r="N1814" s="5"/>
    </row>
    <row r="1815" spans="1:14">
      <c r="A1815" s="9"/>
      <c r="B1815" s="5" t="s">
        <v>2040</v>
      </c>
      <c r="C1815" s="5"/>
      <c r="D1815" s="9"/>
      <c r="E1815" s="5"/>
      <c r="F1815" s="7"/>
      <c r="G1815" s="5" t="s">
        <v>276</v>
      </c>
      <c r="H1815" s="8"/>
      <c r="I1815" s="5"/>
      <c r="J1815" s="5" t="s">
        <v>221</v>
      </c>
      <c r="K1815" s="10"/>
      <c r="L1815" s="5" t="s">
        <v>191</v>
      </c>
      <c r="M1815" s="5"/>
      <c r="N1815" s="5"/>
    </row>
    <row r="1816" spans="1:14">
      <c r="A1816" s="9"/>
      <c r="B1816" s="5" t="s">
        <v>2041</v>
      </c>
      <c r="C1816" s="5"/>
      <c r="D1816" s="9"/>
      <c r="E1816" s="5"/>
      <c r="F1816" s="7"/>
      <c r="G1816" s="5" t="s">
        <v>224</v>
      </c>
      <c r="H1816" s="8"/>
      <c r="I1816" s="5"/>
      <c r="J1816" s="5" t="s">
        <v>221</v>
      </c>
      <c r="K1816" s="10"/>
      <c r="L1816" s="5" t="s">
        <v>191</v>
      </c>
      <c r="M1816" s="5"/>
      <c r="N1816" s="5"/>
    </row>
    <row r="1817" spans="1:14">
      <c r="A1817" s="9"/>
      <c r="B1817" s="5" t="s">
        <v>2042</v>
      </c>
      <c r="C1817" s="5"/>
      <c r="D1817" s="9"/>
      <c r="E1817" s="5"/>
      <c r="F1817" s="7"/>
      <c r="G1817" s="5" t="s">
        <v>226</v>
      </c>
      <c r="H1817" s="8"/>
      <c r="I1817" s="5"/>
      <c r="J1817" s="5">
        <v>40</v>
      </c>
      <c r="K1817" s="10"/>
      <c r="L1817" s="5" t="s">
        <v>196</v>
      </c>
      <c r="M1817" s="5"/>
      <c r="N1817" s="5"/>
    </row>
    <row r="1818" spans="1:14">
      <c r="A1818" s="9"/>
      <c r="B1818" s="5" t="s">
        <v>2043</v>
      </c>
      <c r="C1818" s="5"/>
      <c r="D1818" s="9"/>
      <c r="E1818" s="5"/>
      <c r="F1818" s="7"/>
      <c r="G1818" s="5"/>
      <c r="H1818" s="8"/>
      <c r="I1818" s="5"/>
      <c r="J1818" s="5"/>
      <c r="K1818" s="10"/>
      <c r="L1818" s="5" t="s">
        <v>191</v>
      </c>
      <c r="M1818" s="5"/>
      <c r="N1818" s="5"/>
    </row>
    <row r="1819" spans="1:14">
      <c r="A1819" s="9"/>
      <c r="B1819" s="5" t="s">
        <v>2044</v>
      </c>
      <c r="C1819" s="5"/>
      <c r="D1819" s="9"/>
      <c r="E1819" s="5"/>
      <c r="F1819" s="7"/>
      <c r="G1819" s="5" t="s">
        <v>224</v>
      </c>
      <c r="H1819" s="8"/>
      <c r="I1819" s="5"/>
      <c r="J1819" s="5" t="s">
        <v>221</v>
      </c>
      <c r="K1819" s="10"/>
      <c r="L1819" s="5" t="s">
        <v>191</v>
      </c>
      <c r="M1819" s="5"/>
      <c r="N1819" s="5"/>
    </row>
    <row r="1820" spans="1:14">
      <c r="A1820" s="9"/>
      <c r="B1820" s="5" t="s">
        <v>2045</v>
      </c>
      <c r="C1820" s="5"/>
      <c r="D1820" s="9"/>
      <c r="E1820" s="5"/>
      <c r="F1820" s="7"/>
      <c r="G1820" s="5" t="s">
        <v>226</v>
      </c>
      <c r="H1820" s="8"/>
      <c r="I1820" s="5"/>
      <c r="J1820" s="5">
        <v>20</v>
      </c>
      <c r="K1820" s="10"/>
      <c r="L1820" s="5" t="s">
        <v>196</v>
      </c>
      <c r="M1820" s="5"/>
      <c r="N1820" s="5"/>
    </row>
    <row r="1821" spans="1:14">
      <c r="A1821" s="9"/>
      <c r="B1821" s="5" t="s">
        <v>2046</v>
      </c>
      <c r="C1821" s="5"/>
      <c r="D1821" s="9"/>
      <c r="E1821" s="5"/>
      <c r="F1821" s="7"/>
      <c r="G1821" s="5" t="s">
        <v>232</v>
      </c>
      <c r="H1821" s="8"/>
      <c r="I1821" s="5"/>
      <c r="J1821" s="5" t="s">
        <v>221</v>
      </c>
      <c r="K1821" s="10"/>
      <c r="L1821" s="5" t="s">
        <v>191</v>
      </c>
      <c r="M1821" s="5"/>
      <c r="N1821" s="5"/>
    </row>
    <row r="1822" spans="1:14">
      <c r="A1822" s="9"/>
      <c r="B1822" s="5" t="s">
        <v>2047</v>
      </c>
      <c r="C1822" s="5"/>
      <c r="D1822" s="9"/>
      <c r="E1822" s="5"/>
      <c r="F1822" s="7"/>
      <c r="G1822" s="5" t="s">
        <v>224</v>
      </c>
      <c r="H1822" s="8"/>
      <c r="I1822" s="5"/>
      <c r="J1822" s="5" t="s">
        <v>221</v>
      </c>
      <c r="K1822" s="10"/>
      <c r="L1822" s="5" t="s">
        <v>191</v>
      </c>
      <c r="M1822" s="5"/>
      <c r="N1822" s="5"/>
    </row>
    <row r="1823" spans="1:14">
      <c r="A1823" s="9"/>
      <c r="B1823" s="5" t="s">
        <v>2048</v>
      </c>
      <c r="C1823" s="5"/>
      <c r="D1823" s="9"/>
      <c r="E1823" s="5"/>
      <c r="F1823" s="7"/>
      <c r="G1823" s="5" t="s">
        <v>234</v>
      </c>
      <c r="H1823" s="8"/>
      <c r="I1823" s="5"/>
      <c r="J1823" s="5" t="s">
        <v>221</v>
      </c>
      <c r="K1823" s="5"/>
      <c r="L1823" s="5" t="s">
        <v>191</v>
      </c>
      <c r="M1823" s="5"/>
      <c r="N1823" s="5"/>
    </row>
    <row r="1824" spans="1:14">
      <c r="A1824" s="9"/>
      <c r="B1824" s="5" t="s">
        <v>2049</v>
      </c>
      <c r="C1824" s="5"/>
      <c r="D1824" s="9"/>
      <c r="E1824" s="5"/>
      <c r="F1824" s="7"/>
      <c r="G1824" s="5" t="s">
        <v>246</v>
      </c>
      <c r="H1824" s="8"/>
      <c r="I1824" s="5"/>
      <c r="J1824" s="5" t="s">
        <v>221</v>
      </c>
      <c r="K1824" s="10"/>
      <c r="L1824" s="5" t="s">
        <v>191</v>
      </c>
      <c r="M1824" s="5"/>
      <c r="N1824" s="5"/>
    </row>
    <row r="1825" spans="1:14">
      <c r="A1825" s="9"/>
      <c r="B1825" s="5" t="s">
        <v>2050</v>
      </c>
      <c r="C1825" s="5"/>
      <c r="D1825" s="9"/>
      <c r="E1825" s="5"/>
      <c r="F1825" s="7"/>
      <c r="G1825" s="5" t="s">
        <v>232</v>
      </c>
      <c r="H1825" s="8"/>
      <c r="I1825" s="5"/>
      <c r="J1825" s="5">
        <v>20</v>
      </c>
      <c r="K1825" s="10"/>
      <c r="L1825" s="5" t="s">
        <v>191</v>
      </c>
      <c r="M1825" s="5"/>
      <c r="N1825" s="5"/>
    </row>
    <row r="1826" spans="1:14">
      <c r="A1826" s="9"/>
      <c r="B1826" s="5" t="s">
        <v>2051</v>
      </c>
      <c r="C1826" s="5"/>
      <c r="D1826" s="9"/>
      <c r="E1826" s="5"/>
      <c r="F1826" s="7"/>
      <c r="G1826" s="5" t="s">
        <v>246</v>
      </c>
      <c r="H1826" s="8"/>
      <c r="I1826" s="5"/>
      <c r="J1826" s="5">
        <v>40</v>
      </c>
      <c r="K1826" s="10"/>
      <c r="L1826" s="5" t="s">
        <v>196</v>
      </c>
      <c r="M1826" s="5"/>
      <c r="N1826" s="5"/>
    </row>
    <row r="1827" spans="1:14">
      <c r="A1827" s="9"/>
      <c r="B1827" s="5" t="s">
        <v>2052</v>
      </c>
      <c r="C1827" s="5"/>
      <c r="D1827" s="9"/>
      <c r="E1827" s="5"/>
      <c r="F1827" s="7"/>
      <c r="G1827" s="5" t="s">
        <v>226</v>
      </c>
      <c r="H1827" s="8"/>
      <c r="I1827" s="5"/>
      <c r="J1827" s="5">
        <v>40</v>
      </c>
      <c r="K1827" s="5"/>
      <c r="L1827" s="5" t="s">
        <v>196</v>
      </c>
      <c r="M1827" s="5"/>
      <c r="N1827" s="5"/>
    </row>
    <row r="1828" spans="1:14">
      <c r="A1828" s="9"/>
      <c r="B1828" s="5" t="s">
        <v>2053</v>
      </c>
      <c r="C1828" s="5"/>
      <c r="D1828" s="9"/>
      <c r="E1828" s="5"/>
      <c r="F1828" s="7"/>
      <c r="G1828" s="5" t="s">
        <v>265</v>
      </c>
      <c r="H1828" s="8"/>
      <c r="I1828" s="5"/>
      <c r="J1828" s="5">
        <v>40</v>
      </c>
      <c r="K1828" s="10"/>
      <c r="L1828" s="5" t="s">
        <v>196</v>
      </c>
      <c r="M1828" s="5"/>
      <c r="N1828" s="5"/>
    </row>
    <row r="1829" spans="1:14">
      <c r="A1829" s="9"/>
      <c r="B1829" s="5" t="s">
        <v>2054</v>
      </c>
      <c r="C1829" s="5"/>
      <c r="D1829" s="9"/>
      <c r="E1829" s="5"/>
      <c r="F1829" s="7"/>
      <c r="G1829" s="5" t="s">
        <v>220</v>
      </c>
      <c r="H1829" s="8"/>
      <c r="I1829" s="5"/>
      <c r="J1829" s="5" t="s">
        <v>221</v>
      </c>
      <c r="K1829" s="10"/>
      <c r="L1829" s="5" t="s">
        <v>191</v>
      </c>
      <c r="M1829" s="5"/>
      <c r="N1829" s="5"/>
    </row>
    <row r="1830" spans="1:14">
      <c r="A1830" s="9"/>
      <c r="B1830" s="5" t="s">
        <v>2055</v>
      </c>
      <c r="C1830" s="5"/>
      <c r="D1830" s="9"/>
      <c r="E1830" s="5"/>
      <c r="F1830" s="7"/>
      <c r="G1830" s="5" t="s">
        <v>224</v>
      </c>
      <c r="H1830" s="8"/>
      <c r="I1830" s="5"/>
      <c r="J1830" s="5" t="s">
        <v>221</v>
      </c>
      <c r="K1830" s="10"/>
      <c r="L1830" s="5" t="s">
        <v>191</v>
      </c>
      <c r="M1830" s="5"/>
      <c r="N1830" s="5"/>
    </row>
    <row r="1831" spans="1:14">
      <c r="A1831" s="9"/>
      <c r="B1831" s="5" t="s">
        <v>2056</v>
      </c>
      <c r="C1831" s="5"/>
      <c r="D1831" s="9"/>
      <c r="E1831" s="5"/>
      <c r="F1831" s="7"/>
      <c r="G1831" s="5" t="s">
        <v>224</v>
      </c>
      <c r="H1831" s="8"/>
      <c r="I1831" s="5"/>
      <c r="J1831" s="5" t="s">
        <v>221</v>
      </c>
      <c r="K1831" s="10"/>
      <c r="L1831" s="5" t="s">
        <v>191</v>
      </c>
      <c r="M1831" s="5"/>
      <c r="N1831" s="5"/>
    </row>
    <row r="1832" spans="1:14">
      <c r="A1832" s="9"/>
      <c r="B1832" s="5" t="s">
        <v>2057</v>
      </c>
      <c r="C1832" s="5"/>
      <c r="D1832" s="9"/>
      <c r="E1832" s="5"/>
      <c r="F1832" s="7"/>
      <c r="G1832" s="5" t="s">
        <v>220</v>
      </c>
      <c r="H1832" s="8"/>
      <c r="I1832" s="5"/>
      <c r="J1832" s="5">
        <v>20</v>
      </c>
      <c r="K1832" s="10"/>
      <c r="L1832" s="5" t="s">
        <v>196</v>
      </c>
      <c r="M1832" s="5"/>
      <c r="N1832" s="5"/>
    </row>
    <row r="1833" spans="1:14">
      <c r="A1833" s="9"/>
      <c r="B1833" s="5" t="s">
        <v>2058</v>
      </c>
      <c r="C1833" s="5"/>
      <c r="D1833" s="9"/>
      <c r="E1833" s="5"/>
      <c r="F1833" s="7"/>
      <c r="G1833" s="5" t="s">
        <v>226</v>
      </c>
      <c r="H1833" s="8"/>
      <c r="I1833" s="5"/>
      <c r="J1833" s="5">
        <v>40</v>
      </c>
      <c r="K1833" s="10"/>
      <c r="L1833" s="5" t="s">
        <v>196</v>
      </c>
      <c r="M1833" s="5"/>
      <c r="N1833" s="5"/>
    </row>
    <row r="1834" spans="1:14">
      <c r="A1834" s="9"/>
      <c r="B1834" s="5" t="s">
        <v>2059</v>
      </c>
      <c r="C1834" s="5"/>
      <c r="D1834" s="9"/>
      <c r="E1834" s="5"/>
      <c r="F1834" s="7"/>
      <c r="G1834" s="5" t="s">
        <v>224</v>
      </c>
      <c r="H1834" s="8"/>
      <c r="I1834" s="5"/>
      <c r="J1834" s="5" t="s">
        <v>221</v>
      </c>
      <c r="K1834" s="10"/>
      <c r="L1834" s="5" t="s">
        <v>191</v>
      </c>
      <c r="M1834" s="5"/>
      <c r="N1834" s="5"/>
    </row>
    <row r="1835" spans="1:14">
      <c r="A1835" s="9"/>
      <c r="B1835" s="5" t="s">
        <v>2060</v>
      </c>
      <c r="C1835" s="5"/>
      <c r="D1835" s="9"/>
      <c r="E1835" s="5"/>
      <c r="F1835" s="7"/>
      <c r="G1835" s="5" t="s">
        <v>224</v>
      </c>
      <c r="H1835" s="8"/>
      <c r="I1835" s="5"/>
      <c r="J1835" s="5" t="s">
        <v>221</v>
      </c>
      <c r="K1835" s="10"/>
      <c r="L1835" s="5" t="s">
        <v>191</v>
      </c>
      <c r="M1835" s="5"/>
      <c r="N1835" s="5"/>
    </row>
    <row r="1836" spans="1:14">
      <c r="A1836" s="9"/>
      <c r="B1836" s="5" t="s">
        <v>2061</v>
      </c>
      <c r="C1836" s="5"/>
      <c r="D1836" s="9"/>
      <c r="E1836" s="5"/>
      <c r="F1836" s="7"/>
      <c r="G1836" s="5" t="s">
        <v>224</v>
      </c>
      <c r="H1836" s="8"/>
      <c r="I1836" s="5"/>
      <c r="J1836" s="5" t="s">
        <v>221</v>
      </c>
      <c r="K1836" s="10"/>
      <c r="L1836" s="5" t="s">
        <v>191</v>
      </c>
      <c r="M1836" s="5"/>
      <c r="N1836" s="5"/>
    </row>
    <row r="1837" spans="1:14">
      <c r="A1837" s="9"/>
      <c r="B1837" s="5" t="s">
        <v>2062</v>
      </c>
      <c r="C1837" s="5"/>
      <c r="D1837" s="9"/>
      <c r="E1837" s="5"/>
      <c r="F1837" s="7"/>
      <c r="G1837" s="5" t="s">
        <v>220</v>
      </c>
      <c r="H1837" s="8"/>
      <c r="I1837" s="5"/>
      <c r="J1837" s="5" t="s">
        <v>221</v>
      </c>
      <c r="K1837" s="10"/>
      <c r="L1837" s="5" t="s">
        <v>191</v>
      </c>
      <c r="M1837" s="5"/>
      <c r="N1837" s="5"/>
    </row>
    <row r="1838" spans="1:14">
      <c r="A1838" s="9"/>
      <c r="B1838" s="5" t="s">
        <v>2063</v>
      </c>
      <c r="C1838" s="5"/>
      <c r="D1838" s="9"/>
      <c r="E1838" s="5"/>
      <c r="F1838" s="7"/>
      <c r="G1838" s="5" t="s">
        <v>224</v>
      </c>
      <c r="H1838" s="8"/>
      <c r="I1838" s="5"/>
      <c r="J1838" s="5" t="s">
        <v>221</v>
      </c>
      <c r="K1838" s="10"/>
      <c r="L1838" s="5" t="s">
        <v>191</v>
      </c>
      <c r="M1838" s="5"/>
      <c r="N1838" s="5"/>
    </row>
    <row r="1839" spans="1:14">
      <c r="A1839" s="9"/>
      <c r="B1839" s="5" t="s">
        <v>2064</v>
      </c>
      <c r="C1839" s="5"/>
      <c r="D1839" s="9"/>
      <c r="E1839" s="5"/>
      <c r="F1839" s="7"/>
      <c r="G1839" s="5" t="s">
        <v>224</v>
      </c>
      <c r="H1839" s="8"/>
      <c r="I1839" s="5"/>
      <c r="J1839" s="5" t="s">
        <v>221</v>
      </c>
      <c r="K1839" s="10"/>
      <c r="L1839" s="5" t="s">
        <v>191</v>
      </c>
      <c r="M1839" s="5"/>
      <c r="N1839" s="5"/>
    </row>
    <row r="1840" spans="1:14">
      <c r="A1840" s="9"/>
      <c r="B1840" s="5" t="s">
        <v>2065</v>
      </c>
      <c r="C1840" s="5"/>
      <c r="D1840" s="9"/>
      <c r="E1840" s="5"/>
      <c r="F1840" s="7"/>
      <c r="G1840" s="5" t="s">
        <v>220</v>
      </c>
      <c r="H1840" s="8"/>
      <c r="I1840" s="5"/>
      <c r="J1840" s="5" t="s">
        <v>221</v>
      </c>
      <c r="K1840" s="10"/>
      <c r="L1840" s="5" t="s">
        <v>191</v>
      </c>
      <c r="M1840" s="5"/>
      <c r="N1840" s="5"/>
    </row>
    <row r="1841" spans="1:14">
      <c r="A1841" s="9"/>
      <c r="B1841" s="5" t="s">
        <v>2066</v>
      </c>
      <c r="C1841" s="5"/>
      <c r="D1841" s="9"/>
      <c r="E1841" s="5"/>
      <c r="F1841" s="7"/>
      <c r="G1841" s="5" t="s">
        <v>220</v>
      </c>
      <c r="H1841" s="8"/>
      <c r="I1841" s="5"/>
      <c r="J1841" s="5">
        <v>40</v>
      </c>
      <c r="K1841" s="10"/>
      <c r="L1841" s="5" t="s">
        <v>191</v>
      </c>
      <c r="M1841" s="5"/>
      <c r="N1841" s="5"/>
    </row>
    <row r="1842" spans="1:14">
      <c r="A1842" s="9"/>
      <c r="B1842" s="5" t="s">
        <v>2067</v>
      </c>
      <c r="C1842" s="5"/>
      <c r="D1842" s="9"/>
      <c r="E1842" s="5"/>
      <c r="F1842" s="7"/>
      <c r="G1842" s="5" t="s">
        <v>224</v>
      </c>
      <c r="H1842" s="8"/>
      <c r="I1842" s="5"/>
      <c r="J1842" s="5">
        <v>20</v>
      </c>
      <c r="K1842" s="10"/>
      <c r="L1842" s="5" t="s">
        <v>191</v>
      </c>
      <c r="M1842" s="5"/>
      <c r="N1842" s="5"/>
    </row>
    <row r="1843" spans="1:14">
      <c r="A1843" s="9"/>
      <c r="B1843" s="5" t="s">
        <v>2068</v>
      </c>
      <c r="C1843" s="5"/>
      <c r="D1843" s="9"/>
      <c r="E1843" s="5"/>
      <c r="F1843" s="7"/>
      <c r="G1843" s="5" t="s">
        <v>220</v>
      </c>
      <c r="H1843" s="8"/>
      <c r="I1843" s="5"/>
      <c r="J1843" s="5" t="s">
        <v>221</v>
      </c>
      <c r="K1843" s="10"/>
      <c r="L1843" s="5" t="s">
        <v>191</v>
      </c>
      <c r="M1843" s="5"/>
      <c r="N1843" s="5"/>
    </row>
    <row r="1844" spans="1:14">
      <c r="A1844" s="9"/>
      <c r="B1844" s="5" t="s">
        <v>2069</v>
      </c>
      <c r="C1844" s="5"/>
      <c r="D1844" s="9"/>
      <c r="E1844" s="5"/>
      <c r="F1844" s="7"/>
      <c r="G1844" s="5" t="s">
        <v>220</v>
      </c>
      <c r="H1844" s="8"/>
      <c r="I1844" s="5"/>
      <c r="J1844" s="5" t="s">
        <v>221</v>
      </c>
      <c r="K1844" s="10"/>
      <c r="L1844" s="5" t="s">
        <v>191</v>
      </c>
      <c r="M1844" s="5"/>
      <c r="N1844" s="5"/>
    </row>
    <row r="1845" spans="1:14">
      <c r="A1845" s="9"/>
      <c r="B1845" s="5" t="s">
        <v>2070</v>
      </c>
      <c r="C1845" s="5"/>
      <c r="D1845" s="9"/>
      <c r="E1845" s="5"/>
      <c r="F1845" s="7"/>
      <c r="G1845" s="5" t="s">
        <v>220</v>
      </c>
      <c r="H1845" s="8"/>
      <c r="I1845" s="5"/>
      <c r="J1845" s="5" t="s">
        <v>221</v>
      </c>
      <c r="K1845" s="10"/>
      <c r="L1845" s="5" t="s">
        <v>191</v>
      </c>
      <c r="M1845" s="5"/>
      <c r="N1845" s="5"/>
    </row>
    <row r="1846" spans="1:14">
      <c r="A1846" s="9"/>
      <c r="B1846" s="5" t="s">
        <v>2071</v>
      </c>
      <c r="C1846" s="5"/>
      <c r="D1846" s="9"/>
      <c r="E1846" s="5"/>
      <c r="F1846" s="7"/>
      <c r="G1846" s="5" t="s">
        <v>258</v>
      </c>
      <c r="H1846" s="8"/>
      <c r="I1846" s="5"/>
      <c r="J1846" s="5" t="s">
        <v>221</v>
      </c>
      <c r="K1846" s="10"/>
      <c r="L1846" s="5" t="s">
        <v>196</v>
      </c>
      <c r="M1846" s="5"/>
      <c r="N1846" s="5"/>
    </row>
    <row r="1847" spans="1:14">
      <c r="A1847" s="9"/>
      <c r="B1847" s="5" t="s">
        <v>2072</v>
      </c>
      <c r="C1847" s="5"/>
      <c r="D1847" s="9"/>
      <c r="E1847" s="5"/>
      <c r="F1847" s="7"/>
      <c r="G1847" s="5" t="s">
        <v>220</v>
      </c>
      <c r="H1847" s="8"/>
      <c r="I1847" s="5"/>
      <c r="J1847" s="5" t="s">
        <v>221</v>
      </c>
      <c r="K1847" s="10"/>
      <c r="L1847" s="5" t="s">
        <v>191</v>
      </c>
      <c r="M1847" s="5"/>
      <c r="N1847" s="5"/>
    </row>
    <row r="1848" spans="1:14">
      <c r="A1848" s="9"/>
      <c r="B1848" s="5" t="s">
        <v>2073</v>
      </c>
      <c r="C1848" s="5"/>
      <c r="D1848" s="9"/>
      <c r="E1848" s="5"/>
      <c r="F1848" s="7"/>
      <c r="G1848" s="5" t="s">
        <v>224</v>
      </c>
      <c r="H1848" s="8"/>
      <c r="I1848" s="5"/>
      <c r="J1848" s="5" t="s">
        <v>221</v>
      </c>
      <c r="K1848" s="10"/>
      <c r="L1848" s="5" t="s">
        <v>191</v>
      </c>
      <c r="M1848" s="5"/>
      <c r="N1848" s="5"/>
    </row>
    <row r="1849" spans="1:14">
      <c r="A1849" s="9"/>
      <c r="B1849" s="5" t="s">
        <v>2074</v>
      </c>
      <c r="C1849" s="5"/>
      <c r="D1849" s="9"/>
      <c r="E1849" s="5"/>
      <c r="F1849" s="7"/>
      <c r="G1849" s="5" t="s">
        <v>226</v>
      </c>
      <c r="H1849" s="8"/>
      <c r="I1849" s="5"/>
      <c r="J1849" s="5">
        <v>40</v>
      </c>
      <c r="K1849" s="10"/>
      <c r="L1849" s="5" t="s">
        <v>196</v>
      </c>
      <c r="M1849" s="5"/>
      <c r="N1849" s="5"/>
    </row>
    <row r="1850" spans="1:14">
      <c r="A1850" s="9"/>
      <c r="B1850" s="5" t="s">
        <v>2075</v>
      </c>
      <c r="C1850" s="5"/>
      <c r="D1850" s="9"/>
      <c r="E1850" s="5"/>
      <c r="F1850" s="7"/>
      <c r="G1850" s="5" t="s">
        <v>224</v>
      </c>
      <c r="H1850" s="8"/>
      <c r="I1850" s="5"/>
      <c r="J1850" s="5">
        <v>20</v>
      </c>
      <c r="K1850" s="10"/>
      <c r="L1850" s="5" t="s">
        <v>191</v>
      </c>
      <c r="M1850" s="5"/>
      <c r="N1850" s="5"/>
    </row>
    <row r="1851" spans="1:14">
      <c r="A1851" s="9"/>
      <c r="B1851" s="5" t="s">
        <v>2076</v>
      </c>
      <c r="C1851" s="5"/>
      <c r="D1851" s="9"/>
      <c r="E1851" s="5"/>
      <c r="F1851" s="7"/>
      <c r="G1851" s="5" t="s">
        <v>220</v>
      </c>
      <c r="H1851" s="8"/>
      <c r="I1851" s="5"/>
      <c r="J1851" s="5" t="s">
        <v>221</v>
      </c>
      <c r="K1851" s="10"/>
      <c r="L1851" s="5" t="s">
        <v>191</v>
      </c>
      <c r="M1851" s="5"/>
      <c r="N1851" s="5"/>
    </row>
    <row r="1852" spans="1:14">
      <c r="A1852" s="9"/>
      <c r="B1852" s="5" t="s">
        <v>2077</v>
      </c>
      <c r="C1852" s="5"/>
      <c r="D1852" s="9"/>
      <c r="E1852" s="5"/>
      <c r="F1852" s="7"/>
      <c r="G1852" s="5" t="s">
        <v>226</v>
      </c>
      <c r="H1852" s="8"/>
      <c r="I1852" s="5"/>
      <c r="J1852" s="5">
        <v>40</v>
      </c>
      <c r="K1852" s="10"/>
      <c r="L1852" s="5" t="s">
        <v>191</v>
      </c>
      <c r="M1852" s="5"/>
      <c r="N1852" s="5"/>
    </row>
    <row r="1853" spans="1:14">
      <c r="A1853" s="9"/>
      <c r="B1853" s="5" t="s">
        <v>2078</v>
      </c>
      <c r="C1853" s="5"/>
      <c r="D1853" s="9"/>
      <c r="E1853" s="5"/>
      <c r="F1853" s="7"/>
      <c r="G1853" s="5" t="s">
        <v>220</v>
      </c>
      <c r="H1853" s="8"/>
      <c r="I1853" s="5"/>
      <c r="J1853" s="5" t="s">
        <v>221</v>
      </c>
      <c r="K1853" s="10"/>
      <c r="L1853" s="5" t="s">
        <v>191</v>
      </c>
      <c r="M1853" s="5"/>
      <c r="N1853" s="5"/>
    </row>
    <row r="1854" spans="1:14">
      <c r="A1854" s="9"/>
      <c r="B1854" s="5" t="s">
        <v>2079</v>
      </c>
      <c r="C1854" s="5"/>
      <c r="D1854" s="9"/>
      <c r="E1854" s="5"/>
      <c r="F1854" s="7"/>
      <c r="G1854" s="5" t="s">
        <v>232</v>
      </c>
      <c r="H1854" s="8"/>
      <c r="I1854" s="5"/>
      <c r="J1854" s="5">
        <v>20</v>
      </c>
      <c r="K1854" s="10"/>
      <c r="L1854" s="5" t="s">
        <v>191</v>
      </c>
      <c r="M1854" s="5"/>
      <c r="N1854" s="5"/>
    </row>
    <row r="1855" spans="1:14">
      <c r="A1855" s="9"/>
      <c r="B1855" s="5" t="s">
        <v>2080</v>
      </c>
      <c r="C1855" s="5"/>
      <c r="D1855" s="9"/>
      <c r="E1855" s="5"/>
      <c r="F1855" s="7"/>
      <c r="G1855" s="5" t="s">
        <v>224</v>
      </c>
      <c r="H1855" s="8"/>
      <c r="I1855" s="5"/>
      <c r="J1855" s="5" t="s">
        <v>221</v>
      </c>
      <c r="K1855" s="10"/>
      <c r="L1855" s="5" t="s">
        <v>191</v>
      </c>
      <c r="M1855" s="5"/>
      <c r="N1855" s="5"/>
    </row>
    <row r="1856" spans="1:14">
      <c r="A1856" s="9"/>
      <c r="B1856" s="5" t="s">
        <v>2081</v>
      </c>
      <c r="C1856" s="5"/>
      <c r="D1856" s="9"/>
      <c r="E1856" s="5"/>
      <c r="F1856" s="7"/>
      <c r="G1856" s="5" t="s">
        <v>224</v>
      </c>
      <c r="H1856" s="8"/>
      <c r="I1856" s="5"/>
      <c r="J1856" s="5" t="s">
        <v>221</v>
      </c>
      <c r="K1856" s="10"/>
      <c r="L1856" s="5" t="s">
        <v>191</v>
      </c>
      <c r="M1856" s="5"/>
      <c r="N1856" s="5"/>
    </row>
    <row r="1857" spans="1:14">
      <c r="A1857" s="9"/>
      <c r="B1857" s="5" t="s">
        <v>2082</v>
      </c>
      <c r="C1857" s="5"/>
      <c r="D1857" s="9"/>
      <c r="E1857" s="5"/>
      <c r="F1857" s="7"/>
      <c r="G1857" s="5" t="s">
        <v>232</v>
      </c>
      <c r="H1857" s="8"/>
      <c r="I1857" s="5"/>
      <c r="J1857" s="5" t="s">
        <v>221</v>
      </c>
      <c r="K1857" s="10"/>
      <c r="L1857" s="5" t="s">
        <v>191</v>
      </c>
      <c r="M1857" s="5"/>
      <c r="N1857" s="5"/>
    </row>
    <row r="1858" spans="1:14">
      <c r="A1858" s="9"/>
      <c r="B1858" s="5" t="s">
        <v>2083</v>
      </c>
      <c r="C1858" s="5"/>
      <c r="D1858" s="9"/>
      <c r="E1858" s="5"/>
      <c r="F1858" s="7"/>
      <c r="G1858" s="5" t="s">
        <v>232</v>
      </c>
      <c r="H1858" s="8"/>
      <c r="I1858" s="5"/>
      <c r="J1858" s="5" t="s">
        <v>221</v>
      </c>
      <c r="K1858" s="10"/>
      <c r="L1858" s="5" t="s">
        <v>191</v>
      </c>
      <c r="M1858" s="5"/>
      <c r="N1858" s="5"/>
    </row>
    <row r="1859" spans="1:14">
      <c r="A1859" s="9"/>
      <c r="B1859" s="5" t="s">
        <v>2084</v>
      </c>
      <c r="C1859" s="5"/>
      <c r="D1859" s="9"/>
      <c r="E1859" s="5"/>
      <c r="F1859" s="7"/>
      <c r="G1859" s="5" t="s">
        <v>311</v>
      </c>
      <c r="H1859" s="8"/>
      <c r="I1859" s="5"/>
      <c r="J1859" s="5">
        <v>40</v>
      </c>
      <c r="K1859" s="10"/>
      <c r="L1859" s="5" t="s">
        <v>199</v>
      </c>
      <c r="M1859" s="5"/>
      <c r="N1859" s="5"/>
    </row>
    <row r="1860" spans="1:14">
      <c r="A1860" s="9"/>
      <c r="B1860" s="5" t="s">
        <v>2085</v>
      </c>
      <c r="C1860" s="5"/>
      <c r="D1860" s="9"/>
      <c r="E1860" s="5"/>
      <c r="F1860" s="7"/>
      <c r="G1860" s="5" t="s">
        <v>224</v>
      </c>
      <c r="H1860" s="8"/>
      <c r="I1860" s="5"/>
      <c r="J1860" s="5" t="s">
        <v>221</v>
      </c>
      <c r="K1860" s="10"/>
      <c r="L1860" s="5" t="s">
        <v>191</v>
      </c>
      <c r="M1860" s="5"/>
      <c r="N1860" s="5"/>
    </row>
    <row r="1861" spans="1:14">
      <c r="A1861" s="9"/>
      <c r="B1861" s="5" t="s">
        <v>2086</v>
      </c>
      <c r="C1861" s="5"/>
      <c r="D1861" s="9"/>
      <c r="E1861" s="5"/>
      <c r="F1861" s="7"/>
      <c r="G1861" s="5" t="s">
        <v>232</v>
      </c>
      <c r="H1861" s="8"/>
      <c r="I1861" s="5"/>
      <c r="J1861" s="5" t="s">
        <v>221</v>
      </c>
      <c r="K1861" s="10"/>
      <c r="L1861" s="5" t="s">
        <v>191</v>
      </c>
      <c r="M1861" s="5"/>
      <c r="N1861" s="5"/>
    </row>
    <row r="1862" spans="1:14">
      <c r="A1862" s="9"/>
      <c r="B1862" s="5" t="s">
        <v>2086</v>
      </c>
      <c r="C1862" s="5"/>
      <c r="D1862" s="9"/>
      <c r="E1862" s="5"/>
      <c r="F1862" s="7"/>
      <c r="G1862" s="5" t="s">
        <v>226</v>
      </c>
      <c r="H1862" s="8"/>
      <c r="I1862" s="5"/>
      <c r="J1862" s="5">
        <v>40</v>
      </c>
      <c r="K1862" s="10"/>
      <c r="L1862" s="5" t="s">
        <v>191</v>
      </c>
      <c r="M1862" s="5"/>
      <c r="N1862" s="5"/>
    </row>
    <row r="1863" spans="1:14">
      <c r="A1863" s="9"/>
      <c r="B1863" s="5" t="s">
        <v>2087</v>
      </c>
      <c r="C1863" s="5"/>
      <c r="D1863" s="9"/>
      <c r="E1863" s="5"/>
      <c r="F1863" s="7"/>
      <c r="G1863" s="5" t="s">
        <v>220</v>
      </c>
      <c r="H1863" s="8"/>
      <c r="I1863" s="5"/>
      <c r="J1863" s="5" t="s">
        <v>221</v>
      </c>
      <c r="K1863" s="10"/>
      <c r="L1863" s="5" t="s">
        <v>191</v>
      </c>
      <c r="M1863" s="5"/>
      <c r="N1863" s="5"/>
    </row>
    <row r="1864" spans="1:14">
      <c r="A1864" s="9"/>
      <c r="B1864" s="5" t="s">
        <v>2088</v>
      </c>
      <c r="C1864" s="5"/>
      <c r="D1864" s="9"/>
      <c r="E1864" s="5"/>
      <c r="F1864" s="7"/>
      <c r="G1864" s="5" t="s">
        <v>224</v>
      </c>
      <c r="H1864" s="8"/>
      <c r="I1864" s="5"/>
      <c r="J1864" s="5" t="s">
        <v>221</v>
      </c>
      <c r="K1864" s="10"/>
      <c r="L1864" s="5" t="s">
        <v>191</v>
      </c>
      <c r="M1864" s="5"/>
      <c r="N1864" s="5"/>
    </row>
    <row r="1865" spans="1:14">
      <c r="A1865" s="9"/>
      <c r="B1865" s="5" t="s">
        <v>2089</v>
      </c>
      <c r="C1865" s="5"/>
      <c r="D1865" s="9"/>
      <c r="E1865" s="5"/>
      <c r="F1865" s="7"/>
      <c r="G1865" s="5" t="s">
        <v>276</v>
      </c>
      <c r="H1865" s="8"/>
      <c r="I1865" s="5"/>
      <c r="J1865" s="5" t="s">
        <v>221</v>
      </c>
      <c r="K1865" s="10"/>
      <c r="L1865" s="5" t="s">
        <v>191</v>
      </c>
      <c r="M1865" s="5"/>
      <c r="N1865" s="5"/>
    </row>
    <row r="1866" spans="1:14">
      <c r="A1866" s="9"/>
      <c r="B1866" s="5" t="s">
        <v>2090</v>
      </c>
      <c r="C1866" s="5"/>
      <c r="D1866" s="9"/>
      <c r="E1866" s="5"/>
      <c r="F1866" s="7"/>
      <c r="G1866" s="5" t="s">
        <v>224</v>
      </c>
      <c r="H1866" s="8"/>
      <c r="I1866" s="5"/>
      <c r="J1866" s="5">
        <v>20</v>
      </c>
      <c r="K1866" s="10"/>
      <c r="L1866" s="5" t="s">
        <v>191</v>
      </c>
      <c r="M1866" s="5"/>
      <c r="N1866" s="5"/>
    </row>
    <row r="1867" spans="1:14">
      <c r="A1867" s="9"/>
      <c r="B1867" s="5" t="s">
        <v>2091</v>
      </c>
      <c r="C1867" s="5"/>
      <c r="D1867" s="9"/>
      <c r="E1867" s="5"/>
      <c r="F1867" s="7"/>
      <c r="G1867" s="5" t="s">
        <v>220</v>
      </c>
      <c r="H1867" s="8"/>
      <c r="I1867" s="5"/>
      <c r="J1867" s="5" t="s">
        <v>221</v>
      </c>
      <c r="K1867" s="10"/>
      <c r="L1867" s="5" t="s">
        <v>191</v>
      </c>
      <c r="M1867" s="5"/>
      <c r="N1867" s="5"/>
    </row>
    <row r="1868" spans="1:14">
      <c r="A1868" s="9"/>
      <c r="B1868" s="5" t="s">
        <v>2092</v>
      </c>
      <c r="C1868" s="5"/>
      <c r="D1868" s="9"/>
      <c r="E1868" s="5"/>
      <c r="F1868" s="7"/>
      <c r="G1868" s="5" t="s">
        <v>224</v>
      </c>
      <c r="H1868" s="8"/>
      <c r="I1868" s="5"/>
      <c r="J1868" s="5" t="s">
        <v>221</v>
      </c>
      <c r="K1868" s="10"/>
      <c r="L1868" s="5" t="s">
        <v>191</v>
      </c>
      <c r="M1868" s="5"/>
      <c r="N1868" s="5"/>
    </row>
    <row r="1869" spans="1:14">
      <c r="A1869" s="9"/>
      <c r="B1869" s="5" t="s">
        <v>2093</v>
      </c>
      <c r="C1869" s="5"/>
      <c r="D1869" s="9"/>
      <c r="E1869" s="5"/>
      <c r="F1869" s="7"/>
      <c r="G1869" s="5" t="s">
        <v>232</v>
      </c>
      <c r="H1869" s="8"/>
      <c r="I1869" s="5"/>
      <c r="J1869" s="5">
        <v>20</v>
      </c>
      <c r="K1869" s="10"/>
      <c r="L1869" s="5" t="s">
        <v>191</v>
      </c>
      <c r="M1869" s="5"/>
      <c r="N1869" s="5"/>
    </row>
    <row r="1870" spans="1:14">
      <c r="A1870" s="9"/>
      <c r="B1870" s="5" t="s">
        <v>2094</v>
      </c>
      <c r="C1870" s="5"/>
      <c r="D1870" s="9"/>
      <c r="E1870" s="5"/>
      <c r="F1870" s="7"/>
      <c r="G1870" s="5" t="s">
        <v>224</v>
      </c>
      <c r="H1870" s="8"/>
      <c r="I1870" s="5"/>
      <c r="J1870" s="5" t="s">
        <v>221</v>
      </c>
      <c r="K1870" s="10"/>
      <c r="L1870" s="5" t="s">
        <v>191</v>
      </c>
      <c r="M1870" s="5"/>
      <c r="N1870" s="5"/>
    </row>
    <row r="1871" spans="1:14">
      <c r="A1871" s="9"/>
      <c r="B1871" s="5" t="s">
        <v>2095</v>
      </c>
      <c r="C1871" s="5"/>
      <c r="D1871" s="9"/>
      <c r="E1871" s="5"/>
      <c r="F1871" s="7"/>
      <c r="G1871" s="5" t="s">
        <v>220</v>
      </c>
      <c r="H1871" s="8"/>
      <c r="I1871" s="5"/>
      <c r="J1871" s="5" t="s">
        <v>221</v>
      </c>
      <c r="K1871" s="10"/>
      <c r="L1871" s="5" t="s">
        <v>191</v>
      </c>
      <c r="M1871" s="5"/>
      <c r="N1871" s="5"/>
    </row>
    <row r="1872" spans="1:14">
      <c r="A1872" s="9"/>
      <c r="B1872" s="5" t="s">
        <v>2096</v>
      </c>
      <c r="C1872" s="5"/>
      <c r="D1872" s="9"/>
      <c r="E1872" s="5"/>
      <c r="F1872" s="7"/>
      <c r="G1872" s="5" t="s">
        <v>224</v>
      </c>
      <c r="H1872" s="8"/>
      <c r="I1872" s="5"/>
      <c r="J1872" s="5" t="s">
        <v>221</v>
      </c>
      <c r="K1872" s="10"/>
      <c r="L1872" s="5" t="s">
        <v>191</v>
      </c>
      <c r="M1872" s="5"/>
      <c r="N1872" s="5"/>
    </row>
    <row r="1873" spans="1:14">
      <c r="A1873" s="9"/>
      <c r="B1873" s="5" t="s">
        <v>2097</v>
      </c>
      <c r="C1873" s="5"/>
      <c r="D1873" s="9"/>
      <c r="E1873" s="5"/>
      <c r="F1873" s="7"/>
      <c r="G1873" s="5" t="s">
        <v>220</v>
      </c>
      <c r="H1873" s="8"/>
      <c r="I1873" s="5"/>
      <c r="J1873" s="5" t="s">
        <v>221</v>
      </c>
      <c r="K1873" s="10"/>
      <c r="L1873" s="5" t="s">
        <v>191</v>
      </c>
      <c r="M1873" s="5"/>
      <c r="N1873" s="5"/>
    </row>
    <row r="1874" spans="1:14">
      <c r="A1874" s="9"/>
      <c r="B1874" s="5" t="s">
        <v>2098</v>
      </c>
      <c r="C1874" s="5"/>
      <c r="D1874" s="9"/>
      <c r="E1874" s="5"/>
      <c r="F1874" s="7"/>
      <c r="G1874" s="5" t="s">
        <v>224</v>
      </c>
      <c r="H1874" s="8"/>
      <c r="I1874" s="5"/>
      <c r="J1874" s="5" t="s">
        <v>221</v>
      </c>
      <c r="K1874" s="10"/>
      <c r="L1874" s="5" t="s">
        <v>191</v>
      </c>
      <c r="M1874" s="5"/>
      <c r="N1874" s="5"/>
    </row>
    <row r="1875" spans="1:14">
      <c r="A1875" s="9"/>
      <c r="B1875" s="5" t="s">
        <v>2099</v>
      </c>
      <c r="C1875" s="5"/>
      <c r="D1875" s="9"/>
      <c r="E1875" s="5"/>
      <c r="F1875" s="7"/>
      <c r="G1875" s="5" t="s">
        <v>220</v>
      </c>
      <c r="H1875" s="8"/>
      <c r="I1875" s="5"/>
      <c r="J1875" s="5" t="s">
        <v>221</v>
      </c>
      <c r="K1875" s="10"/>
      <c r="L1875" s="5" t="s">
        <v>191</v>
      </c>
      <c r="M1875" s="5"/>
      <c r="N1875" s="5"/>
    </row>
    <row r="1876" spans="1:14">
      <c r="A1876" s="9"/>
      <c r="B1876" s="5" t="s">
        <v>2100</v>
      </c>
      <c r="C1876" s="5"/>
      <c r="D1876" s="9"/>
      <c r="E1876" s="5"/>
      <c r="F1876" s="7"/>
      <c r="G1876" s="5" t="s">
        <v>224</v>
      </c>
      <c r="H1876" s="8"/>
      <c r="I1876" s="5"/>
      <c r="J1876" s="5" t="s">
        <v>221</v>
      </c>
      <c r="K1876" s="10"/>
      <c r="L1876" s="5" t="s">
        <v>191</v>
      </c>
      <c r="M1876" s="5"/>
      <c r="N1876" s="5"/>
    </row>
    <row r="1877" spans="1:14">
      <c r="A1877" s="9"/>
      <c r="B1877" s="5" t="s">
        <v>2101</v>
      </c>
      <c r="C1877" s="5"/>
      <c r="D1877" s="9"/>
      <c r="E1877" s="5"/>
      <c r="F1877" s="7"/>
      <c r="G1877" s="5" t="s">
        <v>220</v>
      </c>
      <c r="H1877" s="8"/>
      <c r="I1877" s="5"/>
      <c r="J1877" s="5">
        <v>40</v>
      </c>
      <c r="K1877" s="10"/>
      <c r="L1877" s="5" t="s">
        <v>191</v>
      </c>
      <c r="M1877" s="5"/>
      <c r="N1877" s="5"/>
    </row>
    <row r="1878" spans="1:14">
      <c r="A1878" s="9"/>
      <c r="B1878" s="5" t="s">
        <v>2102</v>
      </c>
      <c r="C1878" s="5"/>
      <c r="D1878" s="9"/>
      <c r="E1878" s="5"/>
      <c r="F1878" s="7"/>
      <c r="G1878" s="5" t="s">
        <v>226</v>
      </c>
      <c r="H1878" s="8"/>
      <c r="I1878" s="5"/>
      <c r="J1878" s="5">
        <v>40</v>
      </c>
      <c r="K1878" s="10"/>
      <c r="L1878" s="5" t="s">
        <v>196</v>
      </c>
      <c r="M1878" s="5"/>
      <c r="N1878" s="5"/>
    </row>
    <row r="1879" spans="1:14">
      <c r="A1879" s="9"/>
      <c r="B1879" s="5" t="s">
        <v>2103</v>
      </c>
      <c r="C1879" s="5"/>
      <c r="D1879" s="9"/>
      <c r="E1879" s="5"/>
      <c r="F1879" s="7"/>
      <c r="G1879" s="5" t="s">
        <v>224</v>
      </c>
      <c r="H1879" s="8"/>
      <c r="I1879" s="5"/>
      <c r="J1879" s="5" t="s">
        <v>221</v>
      </c>
      <c r="K1879" s="10"/>
      <c r="L1879" s="5" t="s">
        <v>191</v>
      </c>
      <c r="M1879" s="5"/>
      <c r="N1879" s="5"/>
    </row>
    <row r="1880" spans="1:14">
      <c r="A1880" s="9"/>
      <c r="B1880" s="5" t="s">
        <v>2104</v>
      </c>
      <c r="C1880" s="5"/>
      <c r="D1880" s="9"/>
      <c r="E1880" s="5"/>
      <c r="F1880" s="7"/>
      <c r="G1880" s="5" t="s">
        <v>220</v>
      </c>
      <c r="H1880" s="8"/>
      <c r="I1880" s="5"/>
      <c r="J1880" s="5" t="s">
        <v>221</v>
      </c>
      <c r="K1880" s="10"/>
      <c r="L1880" s="5" t="s">
        <v>191</v>
      </c>
      <c r="M1880" s="5"/>
      <c r="N1880" s="5"/>
    </row>
    <row r="1881" spans="1:14">
      <c r="A1881" s="9"/>
      <c r="B1881" s="5" t="s">
        <v>2105</v>
      </c>
      <c r="C1881" s="5"/>
      <c r="D1881" s="9"/>
      <c r="E1881" s="5"/>
      <c r="F1881" s="7"/>
      <c r="G1881" s="5" t="s">
        <v>224</v>
      </c>
      <c r="H1881" s="8"/>
      <c r="I1881" s="5"/>
      <c r="J1881" s="5" t="s">
        <v>221</v>
      </c>
      <c r="K1881" s="10"/>
      <c r="L1881" s="5" t="s">
        <v>191</v>
      </c>
      <c r="M1881" s="5"/>
      <c r="N1881" s="5"/>
    </row>
    <row r="1882" spans="1:14">
      <c r="A1882" s="9"/>
      <c r="B1882" s="5" t="s">
        <v>2106</v>
      </c>
      <c r="C1882" s="5"/>
      <c r="D1882" s="9"/>
      <c r="E1882" s="5"/>
      <c r="F1882" s="7"/>
      <c r="G1882" s="5" t="s">
        <v>226</v>
      </c>
      <c r="H1882" s="8"/>
      <c r="I1882" s="5"/>
      <c r="J1882" s="5">
        <v>40</v>
      </c>
      <c r="K1882" s="10"/>
      <c r="L1882" s="5" t="s">
        <v>196</v>
      </c>
      <c r="M1882" s="5"/>
      <c r="N1882" s="5"/>
    </row>
    <row r="1883" spans="1:14">
      <c r="A1883" s="9"/>
      <c r="B1883" s="5" t="s">
        <v>2107</v>
      </c>
      <c r="C1883" s="5"/>
      <c r="D1883" s="9"/>
      <c r="E1883" s="5"/>
      <c r="F1883" s="7"/>
      <c r="G1883" s="5" t="s">
        <v>220</v>
      </c>
      <c r="H1883" s="8"/>
      <c r="I1883" s="5"/>
      <c r="J1883" s="5" t="s">
        <v>221</v>
      </c>
      <c r="K1883" s="10"/>
      <c r="L1883" s="5" t="s">
        <v>191</v>
      </c>
      <c r="M1883" s="5"/>
      <c r="N1883" s="5"/>
    </row>
    <row r="1884" spans="1:14">
      <c r="A1884" s="9"/>
      <c r="B1884" s="5" t="s">
        <v>2108</v>
      </c>
      <c r="C1884" s="5"/>
      <c r="D1884" s="9"/>
      <c r="E1884" s="5"/>
      <c r="F1884" s="7"/>
      <c r="G1884" s="5" t="s">
        <v>226</v>
      </c>
      <c r="H1884" s="8"/>
      <c r="I1884" s="5"/>
      <c r="J1884" s="5">
        <v>40</v>
      </c>
      <c r="K1884" s="10"/>
      <c r="L1884" s="5" t="s">
        <v>196</v>
      </c>
      <c r="M1884" s="5"/>
      <c r="N1884" s="5"/>
    </row>
    <row r="1885" spans="1:14">
      <c r="A1885" s="9"/>
      <c r="B1885" s="5" t="s">
        <v>2109</v>
      </c>
      <c r="C1885" s="5"/>
      <c r="D1885" s="9"/>
      <c r="E1885" s="5"/>
      <c r="F1885" s="7"/>
      <c r="G1885" s="5" t="s">
        <v>226</v>
      </c>
      <c r="H1885" s="8"/>
      <c r="I1885" s="5"/>
      <c r="J1885" s="5">
        <v>40</v>
      </c>
      <c r="K1885" s="10"/>
      <c r="L1885" s="5" t="s">
        <v>191</v>
      </c>
      <c r="M1885" s="5"/>
      <c r="N1885" s="5"/>
    </row>
    <row r="1886" spans="1:14">
      <c r="A1886" s="9"/>
      <c r="B1886" s="5" t="s">
        <v>2110</v>
      </c>
      <c r="C1886" s="5"/>
      <c r="D1886" s="9"/>
      <c r="E1886" s="5"/>
      <c r="F1886" s="7"/>
      <c r="G1886" s="5" t="s">
        <v>232</v>
      </c>
      <c r="H1886" s="8"/>
      <c r="I1886" s="5"/>
      <c r="J1886" s="5">
        <v>20</v>
      </c>
      <c r="K1886" s="10"/>
      <c r="L1886" s="5" t="s">
        <v>191</v>
      </c>
      <c r="M1886" s="5"/>
      <c r="N1886" s="5"/>
    </row>
    <row r="1887" spans="1:14">
      <c r="A1887" s="9"/>
      <c r="B1887" s="5" t="s">
        <v>2111</v>
      </c>
      <c r="C1887" s="5"/>
      <c r="D1887" s="9"/>
      <c r="E1887" s="5"/>
      <c r="F1887" s="7"/>
      <c r="G1887" s="5" t="s">
        <v>224</v>
      </c>
      <c r="H1887" s="8"/>
      <c r="I1887" s="5"/>
      <c r="J1887" s="5" t="s">
        <v>221</v>
      </c>
      <c r="K1887" s="10"/>
      <c r="L1887" s="5" t="s">
        <v>196</v>
      </c>
      <c r="M1887" s="5"/>
      <c r="N1887" s="5"/>
    </row>
    <row r="1888" spans="1:14">
      <c r="A1888" s="9"/>
      <c r="B1888" s="5" t="s">
        <v>2112</v>
      </c>
      <c r="C1888" s="5"/>
      <c r="D1888" s="9"/>
      <c r="E1888" s="5"/>
      <c r="F1888" s="7"/>
      <c r="G1888" s="5" t="s">
        <v>224</v>
      </c>
      <c r="H1888" s="8"/>
      <c r="I1888" s="5"/>
      <c r="J1888" s="5" t="s">
        <v>221</v>
      </c>
      <c r="K1888" s="10"/>
      <c r="L1888" s="5" t="s">
        <v>191</v>
      </c>
      <c r="M1888" s="5"/>
      <c r="N1888" s="5"/>
    </row>
    <row r="1889" spans="1:14">
      <c r="A1889" s="9"/>
      <c r="B1889" s="5" t="s">
        <v>2113</v>
      </c>
      <c r="C1889" s="5"/>
      <c r="D1889" s="9"/>
      <c r="E1889" s="5"/>
      <c r="F1889" s="7"/>
      <c r="G1889" s="5" t="s">
        <v>265</v>
      </c>
      <c r="H1889" s="8"/>
      <c r="I1889" s="5"/>
      <c r="J1889" s="5">
        <v>20</v>
      </c>
      <c r="K1889" s="10"/>
      <c r="L1889" s="5" t="s">
        <v>196</v>
      </c>
      <c r="M1889" s="5"/>
      <c r="N1889" s="5"/>
    </row>
    <row r="1890" spans="1:14">
      <c r="A1890" s="9"/>
      <c r="B1890" s="5" t="s">
        <v>2114</v>
      </c>
      <c r="C1890" s="5"/>
      <c r="D1890" s="9"/>
      <c r="E1890" s="5"/>
      <c r="F1890" s="7"/>
      <c r="G1890" s="5" t="s">
        <v>224</v>
      </c>
      <c r="H1890" s="8"/>
      <c r="I1890" s="5"/>
      <c r="J1890" s="5" t="s">
        <v>221</v>
      </c>
      <c r="K1890" s="10"/>
      <c r="L1890" s="5" t="s">
        <v>191</v>
      </c>
      <c r="M1890" s="5"/>
      <c r="N1890" s="5"/>
    </row>
    <row r="1891" spans="1:14">
      <c r="A1891" s="9"/>
      <c r="B1891" s="5" t="s">
        <v>2115</v>
      </c>
      <c r="C1891" s="5"/>
      <c r="D1891" s="9"/>
      <c r="E1891" s="5"/>
      <c r="F1891" s="7"/>
      <c r="G1891" s="5" t="s">
        <v>226</v>
      </c>
      <c r="H1891" s="8"/>
      <c r="I1891" s="5"/>
      <c r="J1891" s="5">
        <v>40</v>
      </c>
      <c r="K1891" s="10"/>
      <c r="L1891" s="5" t="s">
        <v>196</v>
      </c>
      <c r="M1891" s="5"/>
      <c r="N1891" s="5"/>
    </row>
    <row r="1892" spans="1:14">
      <c r="A1892" s="9"/>
      <c r="B1892" s="5" t="s">
        <v>2116</v>
      </c>
      <c r="C1892" s="5"/>
      <c r="D1892" s="9"/>
      <c r="E1892" s="5"/>
      <c r="F1892" s="7"/>
      <c r="G1892" s="5" t="s">
        <v>234</v>
      </c>
      <c r="H1892" s="8"/>
      <c r="I1892" s="5"/>
      <c r="J1892" s="5" t="s">
        <v>221</v>
      </c>
      <c r="K1892" s="10"/>
      <c r="L1892" s="5" t="s">
        <v>191</v>
      </c>
      <c r="M1892" s="5"/>
      <c r="N1892" s="5"/>
    </row>
    <row r="1893" spans="1:14">
      <c r="A1893" s="9"/>
      <c r="B1893" s="5" t="s">
        <v>2117</v>
      </c>
      <c r="C1893" s="5"/>
      <c r="D1893" s="9"/>
      <c r="E1893" s="5"/>
      <c r="F1893" s="7"/>
      <c r="G1893" s="5" t="s">
        <v>224</v>
      </c>
      <c r="H1893" s="8"/>
      <c r="I1893" s="5"/>
      <c r="J1893" s="5">
        <v>40</v>
      </c>
      <c r="K1893" s="10"/>
      <c r="L1893" s="5" t="s">
        <v>191</v>
      </c>
      <c r="M1893" s="5"/>
      <c r="N1893" s="5"/>
    </row>
    <row r="1894" spans="1:14">
      <c r="A1894" s="9"/>
      <c r="B1894" s="5" t="s">
        <v>2118</v>
      </c>
      <c r="C1894" s="5"/>
      <c r="D1894" s="9"/>
      <c r="E1894" s="5"/>
      <c r="F1894" s="7"/>
      <c r="G1894" s="5" t="s">
        <v>232</v>
      </c>
      <c r="H1894" s="8"/>
      <c r="I1894" s="5"/>
      <c r="J1894" s="5">
        <v>20</v>
      </c>
      <c r="K1894" s="10"/>
      <c r="L1894" s="5" t="s">
        <v>191</v>
      </c>
      <c r="M1894" s="5"/>
      <c r="N1894" s="5"/>
    </row>
    <row r="1895" spans="1:14">
      <c r="A1895" s="9"/>
      <c r="B1895" s="5" t="s">
        <v>2119</v>
      </c>
      <c r="C1895" s="5"/>
      <c r="D1895" s="9"/>
      <c r="E1895" s="5"/>
      <c r="F1895" s="7"/>
      <c r="G1895" s="5" t="s">
        <v>224</v>
      </c>
      <c r="H1895" s="8"/>
      <c r="I1895" s="5"/>
      <c r="J1895" s="5" t="s">
        <v>221</v>
      </c>
      <c r="K1895" s="10"/>
      <c r="L1895" s="5" t="s">
        <v>191</v>
      </c>
      <c r="M1895" s="5"/>
      <c r="N1895" s="5"/>
    </row>
    <row r="1896" spans="1:14">
      <c r="A1896" s="9"/>
      <c r="B1896" s="5" t="s">
        <v>2120</v>
      </c>
      <c r="C1896" s="5"/>
      <c r="D1896" s="9"/>
      <c r="E1896" s="5"/>
      <c r="F1896" s="7"/>
      <c r="G1896" s="5" t="s">
        <v>224</v>
      </c>
      <c r="H1896" s="8"/>
      <c r="I1896" s="5"/>
      <c r="J1896" s="5" t="s">
        <v>221</v>
      </c>
      <c r="K1896" s="10"/>
      <c r="L1896" s="5" t="s">
        <v>191</v>
      </c>
      <c r="M1896" s="5"/>
      <c r="N1896" s="5"/>
    </row>
    <row r="1897" spans="1:14">
      <c r="A1897" s="9"/>
      <c r="B1897" s="5" t="s">
        <v>2121</v>
      </c>
      <c r="C1897" s="5"/>
      <c r="D1897" s="9"/>
      <c r="E1897" s="5"/>
      <c r="F1897" s="7"/>
      <c r="G1897" s="5" t="s">
        <v>234</v>
      </c>
      <c r="H1897" s="8"/>
      <c r="I1897" s="5"/>
      <c r="J1897" s="5">
        <v>20</v>
      </c>
      <c r="K1897" s="10"/>
      <c r="L1897" s="5" t="s">
        <v>191</v>
      </c>
      <c r="M1897" s="5"/>
      <c r="N1897" s="5"/>
    </row>
    <row r="1898" spans="1:14">
      <c r="A1898" s="9"/>
      <c r="B1898" s="5" t="s">
        <v>2122</v>
      </c>
      <c r="C1898" s="5"/>
      <c r="D1898" s="9"/>
      <c r="E1898" s="5"/>
      <c r="F1898" s="7"/>
      <c r="G1898" s="5" t="s">
        <v>220</v>
      </c>
      <c r="H1898" s="8"/>
      <c r="I1898" s="5"/>
      <c r="J1898" s="5" t="s">
        <v>221</v>
      </c>
      <c r="K1898" s="10"/>
      <c r="L1898" s="5" t="s">
        <v>191</v>
      </c>
      <c r="M1898" s="5"/>
      <c r="N1898" s="5"/>
    </row>
    <row r="1899" spans="1:14">
      <c r="A1899" s="9"/>
      <c r="B1899" s="5" t="s">
        <v>2123</v>
      </c>
      <c r="C1899" s="5"/>
      <c r="D1899" s="9"/>
      <c r="E1899" s="5"/>
      <c r="F1899" s="7"/>
      <c r="G1899" s="5" t="s">
        <v>234</v>
      </c>
      <c r="H1899" s="8"/>
      <c r="I1899" s="5"/>
      <c r="J1899" s="5" t="s">
        <v>221</v>
      </c>
      <c r="K1899" s="10"/>
      <c r="L1899" s="5" t="s">
        <v>191</v>
      </c>
      <c r="M1899" s="5"/>
      <c r="N1899" s="5"/>
    </row>
    <row r="1900" spans="1:14">
      <c r="A1900" s="9"/>
      <c r="B1900" s="5" t="s">
        <v>2124</v>
      </c>
      <c r="C1900" s="5"/>
      <c r="D1900" s="9"/>
      <c r="E1900" s="5"/>
      <c r="F1900" s="7"/>
      <c r="G1900" s="5" t="s">
        <v>224</v>
      </c>
      <c r="H1900" s="8"/>
      <c r="I1900" s="5"/>
      <c r="J1900" s="5" t="s">
        <v>221</v>
      </c>
      <c r="K1900" s="10"/>
      <c r="L1900" s="5" t="s">
        <v>191</v>
      </c>
      <c r="M1900" s="5"/>
      <c r="N1900" s="5"/>
    </row>
    <row r="1901" spans="1:14">
      <c r="A1901" s="9"/>
      <c r="B1901" s="5" t="s">
        <v>2125</v>
      </c>
      <c r="C1901" s="5"/>
      <c r="D1901" s="9"/>
      <c r="E1901" s="5"/>
      <c r="F1901" s="7"/>
      <c r="G1901" s="5" t="s">
        <v>232</v>
      </c>
      <c r="H1901" s="8"/>
      <c r="I1901" s="5"/>
      <c r="J1901" s="5" t="s">
        <v>221</v>
      </c>
      <c r="K1901" s="10"/>
      <c r="L1901" s="5" t="s">
        <v>191</v>
      </c>
      <c r="M1901" s="5"/>
      <c r="N1901" s="5"/>
    </row>
    <row r="1902" spans="1:14">
      <c r="A1902" s="9"/>
      <c r="B1902" s="5" t="s">
        <v>2126</v>
      </c>
      <c r="C1902" s="5"/>
      <c r="D1902" s="9"/>
      <c r="E1902" s="5"/>
      <c r="F1902" s="7"/>
      <c r="G1902" s="5" t="s">
        <v>234</v>
      </c>
      <c r="H1902" s="8"/>
      <c r="I1902" s="5"/>
      <c r="J1902" s="5" t="s">
        <v>221</v>
      </c>
      <c r="K1902" s="10"/>
      <c r="L1902" s="5" t="s">
        <v>191</v>
      </c>
      <c r="M1902" s="5"/>
      <c r="N1902" s="5"/>
    </row>
    <row r="1903" spans="1:14">
      <c r="A1903" s="9"/>
      <c r="B1903" s="5" t="s">
        <v>2127</v>
      </c>
      <c r="C1903" s="5"/>
      <c r="D1903" s="9"/>
      <c r="E1903" s="5"/>
      <c r="F1903" s="7"/>
      <c r="G1903" s="5" t="s">
        <v>258</v>
      </c>
      <c r="H1903" s="8"/>
      <c r="I1903" s="5"/>
      <c r="J1903" s="5" t="s">
        <v>221</v>
      </c>
      <c r="K1903" s="10"/>
      <c r="L1903" s="5" t="s">
        <v>196</v>
      </c>
      <c r="M1903" s="5"/>
      <c r="N1903" s="5"/>
    </row>
    <row r="1904" spans="1:14">
      <c r="A1904" s="9"/>
      <c r="B1904" s="5" t="s">
        <v>2128</v>
      </c>
      <c r="C1904" s="5"/>
      <c r="D1904" s="9"/>
      <c r="E1904" s="5"/>
      <c r="F1904" s="7"/>
      <c r="G1904" s="5" t="s">
        <v>220</v>
      </c>
      <c r="H1904" s="8"/>
      <c r="I1904" s="5"/>
      <c r="J1904" s="5">
        <v>40</v>
      </c>
      <c r="K1904" s="10"/>
      <c r="L1904" s="5" t="s">
        <v>191</v>
      </c>
      <c r="M1904" s="5"/>
      <c r="N1904" s="5"/>
    </row>
    <row r="1905" spans="1:14">
      <c r="A1905" s="9"/>
      <c r="B1905" s="5" t="s">
        <v>2129</v>
      </c>
      <c r="C1905" s="5"/>
      <c r="D1905" s="9"/>
      <c r="E1905" s="5"/>
      <c r="F1905" s="7"/>
      <c r="G1905" s="5" t="s">
        <v>224</v>
      </c>
      <c r="H1905" s="8"/>
      <c r="I1905" s="5"/>
      <c r="J1905" s="5" t="s">
        <v>221</v>
      </c>
      <c r="K1905" s="10"/>
      <c r="L1905" s="5" t="s">
        <v>191</v>
      </c>
      <c r="M1905" s="5"/>
      <c r="N1905" s="5"/>
    </row>
    <row r="1906" spans="1:14">
      <c r="A1906" s="9"/>
      <c r="B1906" s="5" t="s">
        <v>2130</v>
      </c>
      <c r="C1906" s="5"/>
      <c r="D1906" s="9"/>
      <c r="E1906" s="5"/>
      <c r="F1906" s="7"/>
      <c r="G1906" s="5" t="s">
        <v>258</v>
      </c>
      <c r="H1906" s="8"/>
      <c r="I1906" s="5"/>
      <c r="J1906" s="5">
        <v>20</v>
      </c>
      <c r="K1906" s="10"/>
      <c r="L1906" s="5" t="s">
        <v>228</v>
      </c>
      <c r="M1906" s="5"/>
      <c r="N1906" s="5"/>
    </row>
    <row r="1907" spans="1:14">
      <c r="A1907" s="9"/>
      <c r="B1907" s="5" t="s">
        <v>2131</v>
      </c>
      <c r="C1907" s="5"/>
      <c r="D1907" s="9"/>
      <c r="E1907" s="5"/>
      <c r="F1907" s="7"/>
      <c r="G1907" s="5" t="s">
        <v>232</v>
      </c>
      <c r="H1907" s="8"/>
      <c r="I1907" s="5"/>
      <c r="J1907" s="5" t="s">
        <v>221</v>
      </c>
      <c r="K1907" s="10"/>
      <c r="L1907" s="5" t="s">
        <v>191</v>
      </c>
      <c r="M1907" s="5"/>
      <c r="N1907" s="5"/>
    </row>
    <row r="1908" spans="1:14">
      <c r="A1908" s="9"/>
      <c r="B1908" s="5" t="s">
        <v>2132</v>
      </c>
      <c r="C1908" s="5"/>
      <c r="D1908" s="9"/>
      <c r="E1908" s="5"/>
      <c r="F1908" s="7"/>
      <c r="G1908" s="5" t="s">
        <v>224</v>
      </c>
      <c r="H1908" s="8"/>
      <c r="I1908" s="5"/>
      <c r="J1908" s="5">
        <v>20</v>
      </c>
      <c r="K1908" s="10"/>
      <c r="L1908" s="5" t="s">
        <v>191</v>
      </c>
      <c r="M1908" s="5"/>
      <c r="N1908" s="5"/>
    </row>
    <row r="1909" spans="1:14">
      <c r="A1909" s="9"/>
      <c r="B1909" s="5" t="s">
        <v>2133</v>
      </c>
      <c r="C1909" s="5"/>
      <c r="D1909" s="9"/>
      <c r="E1909" s="5"/>
      <c r="F1909" s="7"/>
      <c r="G1909" s="5" t="s">
        <v>224</v>
      </c>
      <c r="H1909" s="8"/>
      <c r="I1909" s="5"/>
      <c r="J1909" s="5">
        <v>20</v>
      </c>
      <c r="K1909" s="10"/>
      <c r="L1909" s="5" t="s">
        <v>199</v>
      </c>
      <c r="M1909" s="5"/>
      <c r="N1909" s="5"/>
    </row>
    <row r="1910" spans="1:14">
      <c r="A1910" s="9"/>
      <c r="B1910" s="5" t="s">
        <v>2134</v>
      </c>
      <c r="C1910" s="5"/>
      <c r="D1910" s="9"/>
      <c r="E1910" s="5"/>
      <c r="F1910" s="7"/>
      <c r="G1910" s="5" t="s">
        <v>234</v>
      </c>
      <c r="H1910" s="8"/>
      <c r="I1910" s="5"/>
      <c r="J1910" s="5" t="s">
        <v>221</v>
      </c>
      <c r="K1910" s="10"/>
      <c r="L1910" s="5" t="s">
        <v>191</v>
      </c>
      <c r="M1910" s="5"/>
      <c r="N1910" s="5"/>
    </row>
    <row r="1911" spans="1:14">
      <c r="A1911" s="9"/>
      <c r="B1911" s="5" t="s">
        <v>2135</v>
      </c>
      <c r="C1911" s="5"/>
      <c r="D1911" s="9"/>
      <c r="E1911" s="5"/>
      <c r="F1911" s="7"/>
      <c r="G1911" s="5" t="s">
        <v>258</v>
      </c>
      <c r="H1911" s="8"/>
      <c r="I1911" s="5"/>
      <c r="J1911" s="5">
        <v>40</v>
      </c>
      <c r="K1911" s="10"/>
      <c r="L1911" s="5" t="s">
        <v>196</v>
      </c>
      <c r="M1911" s="5"/>
      <c r="N1911" s="5"/>
    </row>
    <row r="1912" spans="1:14">
      <c r="A1912" s="9"/>
      <c r="B1912" s="5" t="s">
        <v>2136</v>
      </c>
      <c r="C1912" s="5"/>
      <c r="D1912" s="9"/>
      <c r="E1912" s="5"/>
      <c r="F1912" s="7"/>
      <c r="G1912" s="5" t="s">
        <v>224</v>
      </c>
      <c r="H1912" s="8"/>
      <c r="I1912" s="5"/>
      <c r="J1912" s="5" t="s">
        <v>221</v>
      </c>
      <c r="K1912" s="10"/>
      <c r="L1912" s="5" t="s">
        <v>191</v>
      </c>
      <c r="M1912" s="5"/>
      <c r="N1912" s="5"/>
    </row>
    <row r="1913" spans="1:14">
      <c r="A1913" s="9"/>
      <c r="B1913" s="5" t="s">
        <v>2137</v>
      </c>
      <c r="C1913" s="5"/>
      <c r="D1913" s="9"/>
      <c r="E1913" s="5"/>
      <c r="F1913" s="7"/>
      <c r="G1913" s="5" t="s">
        <v>220</v>
      </c>
      <c r="H1913" s="8"/>
      <c r="I1913" s="5"/>
      <c r="J1913" s="5" t="s">
        <v>221</v>
      </c>
      <c r="K1913" s="10"/>
      <c r="L1913" s="5" t="s">
        <v>191</v>
      </c>
      <c r="M1913" s="5"/>
      <c r="N1913" s="5"/>
    </row>
    <row r="1914" spans="1:14">
      <c r="A1914" s="9"/>
      <c r="B1914" s="5" t="s">
        <v>2138</v>
      </c>
      <c r="C1914" s="5"/>
      <c r="D1914" s="9"/>
      <c r="E1914" s="5"/>
      <c r="F1914" s="7"/>
      <c r="G1914" s="5" t="s">
        <v>232</v>
      </c>
      <c r="H1914" s="8"/>
      <c r="I1914" s="5"/>
      <c r="J1914" s="5">
        <v>40</v>
      </c>
      <c r="K1914" s="10"/>
      <c r="L1914" s="5" t="s">
        <v>191</v>
      </c>
      <c r="M1914" s="5"/>
      <c r="N1914" s="5"/>
    </row>
    <row r="1915" spans="1:14">
      <c r="A1915" s="9"/>
      <c r="B1915" s="5" t="s">
        <v>2139</v>
      </c>
      <c r="C1915" s="5"/>
      <c r="D1915" s="9"/>
      <c r="E1915" s="5"/>
      <c r="F1915" s="7"/>
      <c r="G1915" s="5" t="s">
        <v>265</v>
      </c>
      <c r="H1915" s="8"/>
      <c r="I1915" s="5"/>
      <c r="J1915" s="5" t="s">
        <v>221</v>
      </c>
      <c r="K1915" s="10"/>
      <c r="L1915" s="5" t="s">
        <v>196</v>
      </c>
      <c r="M1915" s="5"/>
      <c r="N1915" s="5"/>
    </row>
    <row r="1916" spans="1:14">
      <c r="A1916" s="9"/>
      <c r="B1916" s="5" t="s">
        <v>2140</v>
      </c>
      <c r="C1916" s="5"/>
      <c r="D1916" s="9"/>
      <c r="E1916" s="5"/>
      <c r="F1916" s="7"/>
      <c r="G1916" s="5" t="s">
        <v>220</v>
      </c>
      <c r="H1916" s="8"/>
      <c r="I1916" s="5"/>
      <c r="J1916" s="5" t="s">
        <v>221</v>
      </c>
      <c r="K1916" s="10"/>
      <c r="L1916" s="5" t="s">
        <v>191</v>
      </c>
      <c r="M1916" s="5"/>
      <c r="N1916" s="5"/>
    </row>
    <row r="1917" spans="1:14">
      <c r="A1917" s="9"/>
      <c r="B1917" s="5" t="s">
        <v>2141</v>
      </c>
      <c r="C1917" s="5"/>
      <c r="D1917" s="9"/>
      <c r="E1917" s="5"/>
      <c r="F1917" s="7"/>
      <c r="G1917" s="5" t="s">
        <v>234</v>
      </c>
      <c r="H1917" s="8"/>
      <c r="I1917" s="5"/>
      <c r="J1917" s="5" t="s">
        <v>221</v>
      </c>
      <c r="K1917" s="10"/>
      <c r="L1917" s="5" t="s">
        <v>191</v>
      </c>
      <c r="M1917" s="5"/>
      <c r="N1917" s="5"/>
    </row>
    <row r="1918" spans="1:14">
      <c r="A1918" s="9"/>
      <c r="B1918" s="5" t="s">
        <v>2142</v>
      </c>
      <c r="C1918" s="5"/>
      <c r="D1918" s="9"/>
      <c r="E1918" s="5"/>
      <c r="F1918" s="7"/>
      <c r="G1918" s="5" t="s">
        <v>224</v>
      </c>
      <c r="H1918" s="8"/>
      <c r="I1918" s="5"/>
      <c r="J1918" s="5" t="s">
        <v>221</v>
      </c>
      <c r="K1918" s="10"/>
      <c r="L1918" s="5" t="s">
        <v>191</v>
      </c>
      <c r="M1918" s="5"/>
      <c r="N1918" s="5"/>
    </row>
    <row r="1919" spans="1:14">
      <c r="A1919" s="9"/>
      <c r="B1919" s="5" t="s">
        <v>2143</v>
      </c>
      <c r="C1919" s="5"/>
      <c r="D1919" s="9"/>
      <c r="E1919" s="5"/>
      <c r="F1919" s="7"/>
      <c r="G1919" s="5" t="s">
        <v>258</v>
      </c>
      <c r="H1919" s="8"/>
      <c r="I1919" s="5"/>
      <c r="J1919" s="5" t="s">
        <v>221</v>
      </c>
      <c r="K1919" s="10"/>
      <c r="L1919" s="5" t="s">
        <v>196</v>
      </c>
      <c r="M1919" s="5"/>
      <c r="N1919" s="5"/>
    </row>
    <row r="1920" spans="1:14">
      <c r="A1920" s="9"/>
      <c r="B1920" s="5" t="s">
        <v>2144</v>
      </c>
      <c r="C1920" s="5"/>
      <c r="D1920" s="9"/>
      <c r="E1920" s="5"/>
      <c r="F1920" s="7"/>
      <c r="G1920" s="5" t="s">
        <v>234</v>
      </c>
      <c r="H1920" s="8"/>
      <c r="I1920" s="5"/>
      <c r="J1920" s="5" t="s">
        <v>221</v>
      </c>
      <c r="K1920" s="10"/>
      <c r="L1920" s="5" t="s">
        <v>191</v>
      </c>
      <c r="M1920" s="5"/>
      <c r="N1920" s="5"/>
    </row>
    <row r="1921" spans="1:14">
      <c r="A1921" s="9"/>
      <c r="B1921" s="5" t="s">
        <v>2145</v>
      </c>
      <c r="C1921" s="5"/>
      <c r="D1921" s="9"/>
      <c r="E1921" s="5"/>
      <c r="F1921" s="7"/>
      <c r="G1921" s="5" t="s">
        <v>246</v>
      </c>
      <c r="H1921" s="8"/>
      <c r="I1921" s="5"/>
      <c r="J1921" s="5">
        <v>20</v>
      </c>
      <c r="K1921" s="10"/>
      <c r="L1921" s="5" t="s">
        <v>196</v>
      </c>
      <c r="M1921" s="5"/>
      <c r="N1921" s="5"/>
    </row>
    <row r="1922" spans="1:14">
      <c r="A1922" s="9"/>
      <c r="B1922" s="5" t="s">
        <v>2146</v>
      </c>
      <c r="C1922" s="5"/>
      <c r="D1922" s="9"/>
      <c r="E1922" s="5"/>
      <c r="F1922" s="7"/>
      <c r="G1922" s="5" t="s">
        <v>232</v>
      </c>
      <c r="H1922" s="8"/>
      <c r="I1922" s="5"/>
      <c r="J1922" s="5" t="s">
        <v>221</v>
      </c>
      <c r="K1922" s="10"/>
      <c r="L1922" s="5" t="s">
        <v>191</v>
      </c>
      <c r="M1922" s="5"/>
      <c r="N1922" s="5"/>
    </row>
    <row r="1923" spans="1:14">
      <c r="A1923" s="9"/>
      <c r="B1923" s="5" t="s">
        <v>2147</v>
      </c>
      <c r="C1923" s="5"/>
      <c r="D1923" s="9"/>
      <c r="E1923" s="5"/>
      <c r="F1923" s="7"/>
      <c r="G1923" s="5" t="s">
        <v>226</v>
      </c>
      <c r="H1923" s="8"/>
      <c r="I1923" s="5"/>
      <c r="J1923" s="5">
        <v>20</v>
      </c>
      <c r="K1923" s="10"/>
      <c r="L1923" s="5" t="s">
        <v>196</v>
      </c>
      <c r="M1923" s="5"/>
      <c r="N1923" s="5"/>
    </row>
    <row r="1924" spans="1:14">
      <c r="A1924" s="9"/>
      <c r="B1924" s="5" t="s">
        <v>2148</v>
      </c>
      <c r="C1924" s="5"/>
      <c r="D1924" s="9"/>
      <c r="E1924" s="5"/>
      <c r="F1924" s="7"/>
      <c r="G1924" s="5" t="s">
        <v>224</v>
      </c>
      <c r="H1924" s="8"/>
      <c r="I1924" s="5"/>
      <c r="J1924" s="5" t="s">
        <v>221</v>
      </c>
      <c r="K1924" s="10"/>
      <c r="L1924" s="5" t="s">
        <v>191</v>
      </c>
      <c r="M1924" s="5"/>
      <c r="N1924" s="5"/>
    </row>
    <row r="1925" spans="1:14">
      <c r="A1925" s="9"/>
      <c r="B1925" s="5" t="s">
        <v>2149</v>
      </c>
      <c r="C1925" s="5"/>
      <c r="D1925" s="9"/>
      <c r="E1925" s="5"/>
      <c r="F1925" s="7"/>
      <c r="G1925" s="5" t="s">
        <v>220</v>
      </c>
      <c r="H1925" s="8"/>
      <c r="I1925" s="5"/>
      <c r="J1925" s="5" t="s">
        <v>221</v>
      </c>
      <c r="K1925" s="10"/>
      <c r="L1925" s="5" t="s">
        <v>191</v>
      </c>
      <c r="M1925" s="5"/>
      <c r="N1925" s="5"/>
    </row>
    <row r="1926" spans="1:14">
      <c r="A1926" s="9"/>
      <c r="B1926" s="5" t="s">
        <v>2150</v>
      </c>
      <c r="C1926" s="5"/>
      <c r="D1926" s="9"/>
      <c r="E1926" s="5"/>
      <c r="F1926" s="7"/>
      <c r="G1926" s="5" t="s">
        <v>220</v>
      </c>
      <c r="H1926" s="8"/>
      <c r="I1926" s="5"/>
      <c r="J1926" s="5" t="s">
        <v>221</v>
      </c>
      <c r="K1926" s="10"/>
      <c r="L1926" s="5" t="s">
        <v>191</v>
      </c>
      <c r="M1926" s="5"/>
      <c r="N1926" s="5"/>
    </row>
    <row r="1927" spans="1:14">
      <c r="A1927" s="9"/>
      <c r="B1927" s="5" t="s">
        <v>2151</v>
      </c>
      <c r="C1927" s="5"/>
      <c r="D1927" s="9"/>
      <c r="E1927" s="5"/>
      <c r="F1927" s="7"/>
      <c r="G1927" s="5" t="s">
        <v>246</v>
      </c>
      <c r="H1927" s="8"/>
      <c r="I1927" s="5"/>
      <c r="J1927" s="5" t="s">
        <v>221</v>
      </c>
      <c r="K1927" s="10"/>
      <c r="L1927" s="5" t="s">
        <v>191</v>
      </c>
      <c r="M1927" s="5"/>
      <c r="N1927" s="5"/>
    </row>
    <row r="1928" spans="1:14">
      <c r="A1928" s="9"/>
      <c r="B1928" s="5" t="s">
        <v>2152</v>
      </c>
      <c r="C1928" s="5"/>
      <c r="D1928" s="9"/>
      <c r="E1928" s="5"/>
      <c r="F1928" s="7"/>
      <c r="G1928" s="5" t="s">
        <v>224</v>
      </c>
      <c r="H1928" s="8"/>
      <c r="I1928" s="5"/>
      <c r="J1928" s="5" t="s">
        <v>221</v>
      </c>
      <c r="K1928" s="10"/>
      <c r="L1928" s="5" t="s">
        <v>191</v>
      </c>
      <c r="M1928" s="5"/>
      <c r="N1928" s="5"/>
    </row>
    <row r="1929" spans="1:14">
      <c r="A1929" s="9"/>
      <c r="B1929" s="5" t="s">
        <v>2153</v>
      </c>
      <c r="C1929" s="5"/>
      <c r="D1929" s="9"/>
      <c r="E1929" s="5"/>
      <c r="F1929" s="7"/>
      <c r="G1929" s="5" t="s">
        <v>234</v>
      </c>
      <c r="H1929" s="8"/>
      <c r="I1929" s="5"/>
      <c r="J1929" s="5" t="s">
        <v>221</v>
      </c>
      <c r="K1929" s="10"/>
      <c r="L1929" s="5" t="s">
        <v>191</v>
      </c>
      <c r="M1929" s="5"/>
      <c r="N1929" s="5"/>
    </row>
    <row r="1930" spans="1:14">
      <c r="A1930" s="9"/>
      <c r="B1930" s="5" t="s">
        <v>2154</v>
      </c>
      <c r="C1930" s="5"/>
      <c r="D1930" s="9"/>
      <c r="E1930" s="5"/>
      <c r="F1930" s="7"/>
      <c r="G1930" s="5" t="s">
        <v>224</v>
      </c>
      <c r="H1930" s="8"/>
      <c r="I1930" s="5"/>
      <c r="J1930" s="5" t="s">
        <v>221</v>
      </c>
      <c r="K1930" s="10"/>
      <c r="L1930" s="5" t="s">
        <v>191</v>
      </c>
      <c r="M1930" s="5"/>
      <c r="N1930" s="5"/>
    </row>
    <row r="1931" spans="1:14">
      <c r="A1931" s="9"/>
      <c r="B1931" s="5" t="s">
        <v>2155</v>
      </c>
      <c r="C1931" s="5"/>
      <c r="D1931" s="9"/>
      <c r="E1931" s="5"/>
      <c r="F1931" s="7"/>
      <c r="G1931" s="5" t="s">
        <v>226</v>
      </c>
      <c r="H1931" s="8"/>
      <c r="I1931" s="5"/>
      <c r="J1931" s="5">
        <v>40</v>
      </c>
      <c r="K1931" s="10"/>
      <c r="L1931" s="5" t="s">
        <v>191</v>
      </c>
      <c r="M1931" s="5"/>
      <c r="N1931" s="5"/>
    </row>
    <row r="1932" spans="1:14">
      <c r="A1932" s="9"/>
      <c r="B1932" s="5" t="s">
        <v>2156</v>
      </c>
      <c r="C1932" s="5"/>
      <c r="D1932" s="9"/>
      <c r="E1932" s="5"/>
      <c r="F1932" s="7"/>
      <c r="G1932" s="5" t="s">
        <v>220</v>
      </c>
      <c r="H1932" s="8"/>
      <c r="I1932" s="5"/>
      <c r="J1932" s="5" t="s">
        <v>221</v>
      </c>
      <c r="K1932" s="10"/>
      <c r="L1932" s="5" t="s">
        <v>191</v>
      </c>
      <c r="M1932" s="5"/>
      <c r="N1932" s="5"/>
    </row>
    <row r="1933" spans="1:14">
      <c r="A1933" s="9"/>
      <c r="B1933" s="5" t="s">
        <v>2157</v>
      </c>
      <c r="C1933" s="5"/>
      <c r="D1933" s="9"/>
      <c r="E1933" s="5"/>
      <c r="F1933" s="7"/>
      <c r="G1933" s="5" t="s">
        <v>220</v>
      </c>
      <c r="H1933" s="8"/>
      <c r="I1933" s="5"/>
      <c r="J1933" s="5" t="s">
        <v>221</v>
      </c>
      <c r="K1933" s="10"/>
      <c r="L1933" s="5" t="s">
        <v>191</v>
      </c>
      <c r="M1933" s="5"/>
      <c r="N1933" s="5"/>
    </row>
    <row r="1934" spans="1:14">
      <c r="A1934" s="9"/>
      <c r="B1934" s="5" t="s">
        <v>2158</v>
      </c>
      <c r="C1934" s="5"/>
      <c r="D1934" s="9"/>
      <c r="E1934" s="5"/>
      <c r="F1934" s="7"/>
      <c r="G1934" s="5" t="s">
        <v>224</v>
      </c>
      <c r="H1934" s="8"/>
      <c r="I1934" s="5"/>
      <c r="J1934" s="5" t="s">
        <v>221</v>
      </c>
      <c r="K1934" s="10"/>
      <c r="L1934" s="5" t="s">
        <v>191</v>
      </c>
      <c r="M1934" s="5"/>
      <c r="N1934" s="5"/>
    </row>
    <row r="1935" spans="1:14">
      <c r="A1935" s="9"/>
      <c r="B1935" s="5" t="s">
        <v>2159</v>
      </c>
      <c r="C1935" s="5"/>
      <c r="D1935" s="9"/>
      <c r="E1935" s="5"/>
      <c r="F1935" s="7"/>
      <c r="G1935" s="5" t="s">
        <v>224</v>
      </c>
      <c r="H1935" s="8"/>
      <c r="I1935" s="5"/>
      <c r="J1935" s="5" t="s">
        <v>221</v>
      </c>
      <c r="K1935" s="10"/>
      <c r="L1935" s="5" t="s">
        <v>191</v>
      </c>
      <c r="M1935" s="5"/>
      <c r="N1935" s="5"/>
    </row>
    <row r="1936" spans="1:14">
      <c r="A1936" s="9"/>
      <c r="B1936" s="5" t="s">
        <v>2160</v>
      </c>
      <c r="C1936" s="5"/>
      <c r="D1936" s="9"/>
      <c r="E1936" s="5"/>
      <c r="F1936" s="7"/>
      <c r="G1936" s="5" t="s">
        <v>220</v>
      </c>
      <c r="H1936" s="8"/>
      <c r="I1936" s="5"/>
      <c r="J1936" s="5">
        <v>20</v>
      </c>
      <c r="K1936" s="10"/>
      <c r="L1936" s="5" t="s">
        <v>191</v>
      </c>
      <c r="M1936" s="5"/>
      <c r="N1936" s="5"/>
    </row>
    <row r="1937" spans="1:14">
      <c r="A1937" s="9"/>
      <c r="B1937" s="5" t="s">
        <v>2161</v>
      </c>
      <c r="C1937" s="5"/>
      <c r="D1937" s="9"/>
      <c r="E1937" s="5"/>
      <c r="F1937" s="7"/>
      <c r="G1937" s="5" t="s">
        <v>311</v>
      </c>
      <c r="H1937" s="8"/>
      <c r="I1937" s="5"/>
      <c r="J1937" s="5">
        <v>40</v>
      </c>
      <c r="K1937" s="10"/>
      <c r="L1937" s="5" t="s">
        <v>199</v>
      </c>
      <c r="M1937" s="5"/>
      <c r="N1937" s="5"/>
    </row>
    <row r="1938" spans="1:14">
      <c r="A1938" s="9"/>
      <c r="B1938" s="5" t="s">
        <v>2162</v>
      </c>
      <c r="C1938" s="5"/>
      <c r="D1938" s="9"/>
      <c r="E1938" s="5"/>
      <c r="F1938" s="7"/>
      <c r="G1938" s="5" t="s">
        <v>234</v>
      </c>
      <c r="H1938" s="8"/>
      <c r="I1938" s="5"/>
      <c r="J1938" s="5" t="s">
        <v>221</v>
      </c>
      <c r="K1938" s="10"/>
      <c r="L1938" s="5" t="s">
        <v>191</v>
      </c>
      <c r="M1938" s="5"/>
      <c r="N1938" s="5"/>
    </row>
    <row r="1939" spans="1:14">
      <c r="A1939" s="9"/>
      <c r="B1939" s="5" t="s">
        <v>2163</v>
      </c>
      <c r="C1939" s="5"/>
      <c r="D1939" s="9"/>
      <c r="E1939" s="5"/>
      <c r="F1939" s="7"/>
      <c r="G1939" s="5" t="s">
        <v>226</v>
      </c>
      <c r="H1939" s="8"/>
      <c r="I1939" s="5"/>
      <c r="J1939" s="5">
        <v>20</v>
      </c>
      <c r="K1939" s="10"/>
      <c r="L1939" s="5" t="s">
        <v>262</v>
      </c>
      <c r="M1939" s="5"/>
      <c r="N1939" s="5"/>
    </row>
    <row r="1940" spans="1:14">
      <c r="A1940" s="9"/>
      <c r="B1940" s="5" t="s">
        <v>2164</v>
      </c>
      <c r="C1940" s="5"/>
      <c r="D1940" s="9"/>
      <c r="E1940" s="5"/>
      <c r="F1940" s="7"/>
      <c r="G1940" s="5" t="s">
        <v>224</v>
      </c>
      <c r="H1940" s="8"/>
      <c r="I1940" s="5"/>
      <c r="J1940" s="5" t="s">
        <v>221</v>
      </c>
      <c r="K1940" s="10"/>
      <c r="L1940" s="5" t="s">
        <v>191</v>
      </c>
      <c r="M1940" s="5"/>
      <c r="N1940" s="5"/>
    </row>
    <row r="1941" spans="1:14">
      <c r="A1941" s="9"/>
      <c r="B1941" s="5" t="s">
        <v>2165</v>
      </c>
      <c r="C1941" s="5"/>
      <c r="D1941" s="9"/>
      <c r="E1941" s="5"/>
      <c r="F1941" s="7"/>
      <c r="G1941" s="5" t="s">
        <v>234</v>
      </c>
      <c r="H1941" s="8"/>
      <c r="I1941" s="5"/>
      <c r="J1941" s="5" t="s">
        <v>221</v>
      </c>
      <c r="K1941" s="10"/>
      <c r="L1941" s="5" t="s">
        <v>191</v>
      </c>
      <c r="M1941" s="5"/>
      <c r="N1941" s="5"/>
    </row>
    <row r="1942" spans="1:14">
      <c r="A1942" s="9"/>
      <c r="B1942" s="5" t="s">
        <v>2166</v>
      </c>
      <c r="C1942" s="5"/>
      <c r="D1942" s="9"/>
      <c r="E1942" s="5"/>
      <c r="F1942" s="7"/>
      <c r="G1942" s="5" t="s">
        <v>220</v>
      </c>
      <c r="H1942" s="8"/>
      <c r="I1942" s="5"/>
      <c r="J1942" s="5" t="s">
        <v>221</v>
      </c>
      <c r="K1942" s="10"/>
      <c r="L1942" s="5" t="s">
        <v>191</v>
      </c>
      <c r="M1942" s="5"/>
      <c r="N1942" s="5"/>
    </row>
    <row r="1943" spans="1:14">
      <c r="A1943" s="9"/>
      <c r="B1943" s="5" t="s">
        <v>2167</v>
      </c>
      <c r="C1943" s="5"/>
      <c r="D1943" s="9"/>
      <c r="E1943" s="5"/>
      <c r="F1943" s="7"/>
      <c r="G1943" s="5" t="s">
        <v>226</v>
      </c>
      <c r="H1943" s="8"/>
      <c r="I1943" s="5"/>
      <c r="J1943" s="5">
        <v>40</v>
      </c>
      <c r="K1943" s="10"/>
      <c r="L1943" s="5" t="s">
        <v>196</v>
      </c>
      <c r="M1943" s="5"/>
      <c r="N1943" s="5"/>
    </row>
    <row r="1944" spans="1:14">
      <c r="A1944" s="9"/>
      <c r="B1944" s="5" t="s">
        <v>2168</v>
      </c>
      <c r="C1944" s="5"/>
      <c r="D1944" s="9"/>
      <c r="E1944" s="5"/>
      <c r="F1944" s="7"/>
      <c r="G1944" s="5" t="s">
        <v>226</v>
      </c>
      <c r="H1944" s="8"/>
      <c r="I1944" s="5"/>
      <c r="J1944" s="5">
        <v>20</v>
      </c>
      <c r="K1944" s="10"/>
      <c r="L1944" s="5" t="s">
        <v>196</v>
      </c>
      <c r="M1944" s="5"/>
      <c r="N1944" s="5"/>
    </row>
    <row r="1945" spans="1:14">
      <c r="A1945" s="9"/>
      <c r="B1945" s="5" t="s">
        <v>2169</v>
      </c>
      <c r="C1945" s="5"/>
      <c r="D1945" s="9"/>
      <c r="E1945" s="5"/>
      <c r="F1945" s="7"/>
      <c r="G1945" s="5" t="s">
        <v>220</v>
      </c>
      <c r="H1945" s="8"/>
      <c r="I1945" s="5"/>
      <c r="J1945" s="5" t="s">
        <v>221</v>
      </c>
      <c r="K1945" s="10"/>
      <c r="L1945" s="5" t="s">
        <v>191</v>
      </c>
      <c r="M1945" s="5"/>
      <c r="N1945" s="5"/>
    </row>
    <row r="1946" spans="1:14">
      <c r="A1946" s="9"/>
      <c r="B1946" s="5" t="s">
        <v>2170</v>
      </c>
      <c r="C1946" s="5"/>
      <c r="D1946" s="9"/>
      <c r="E1946" s="5"/>
      <c r="F1946" s="7"/>
      <c r="G1946" s="5" t="s">
        <v>232</v>
      </c>
      <c r="H1946" s="8"/>
      <c r="I1946" s="5"/>
      <c r="J1946" s="5">
        <v>20</v>
      </c>
      <c r="K1946" s="10"/>
      <c r="L1946" s="5" t="s">
        <v>191</v>
      </c>
      <c r="M1946" s="5"/>
      <c r="N1946" s="5"/>
    </row>
    <row r="1947" spans="1:14">
      <c r="A1947" s="9"/>
      <c r="B1947" s="5" t="s">
        <v>2171</v>
      </c>
      <c r="C1947" s="5"/>
      <c r="D1947" s="9"/>
      <c r="E1947" s="5"/>
      <c r="F1947" s="7"/>
      <c r="G1947" s="5" t="s">
        <v>220</v>
      </c>
      <c r="H1947" s="8"/>
      <c r="I1947" s="5"/>
      <c r="J1947" s="5" t="s">
        <v>221</v>
      </c>
      <c r="K1947" s="10"/>
      <c r="L1947" s="5" t="s">
        <v>191</v>
      </c>
      <c r="M1947" s="5"/>
      <c r="N1947" s="5"/>
    </row>
    <row r="1948" spans="1:14">
      <c r="A1948" s="9"/>
      <c r="B1948" s="5" t="s">
        <v>2172</v>
      </c>
      <c r="C1948" s="5"/>
      <c r="D1948" s="9"/>
      <c r="E1948" s="5"/>
      <c r="F1948" s="7"/>
      <c r="G1948" s="5" t="s">
        <v>224</v>
      </c>
      <c r="H1948" s="8"/>
      <c r="I1948" s="5"/>
      <c r="J1948" s="5">
        <v>20</v>
      </c>
      <c r="K1948" s="10"/>
      <c r="L1948" s="5" t="s">
        <v>196</v>
      </c>
      <c r="M1948" s="5"/>
      <c r="N1948" s="5"/>
    </row>
    <row r="1949" spans="1:14">
      <c r="A1949" s="9"/>
      <c r="B1949" s="5" t="s">
        <v>2173</v>
      </c>
      <c r="C1949" s="5"/>
      <c r="D1949" s="9"/>
      <c r="E1949" s="5"/>
      <c r="F1949" s="7"/>
      <c r="G1949" s="5" t="s">
        <v>265</v>
      </c>
      <c r="H1949" s="8"/>
      <c r="I1949" s="5"/>
      <c r="J1949" s="5">
        <v>20</v>
      </c>
      <c r="K1949" s="10"/>
      <c r="L1949" s="5" t="s">
        <v>196</v>
      </c>
      <c r="M1949" s="5"/>
      <c r="N1949" s="5"/>
    </row>
    <row r="1950" spans="1:14">
      <c r="A1950" s="9"/>
      <c r="B1950" s="5" t="s">
        <v>2174</v>
      </c>
      <c r="C1950" s="5"/>
      <c r="D1950" s="9"/>
      <c r="E1950" s="5"/>
      <c r="F1950" s="7"/>
      <c r="G1950" s="5" t="s">
        <v>265</v>
      </c>
      <c r="H1950" s="8"/>
      <c r="I1950" s="5"/>
      <c r="J1950" s="5">
        <v>20</v>
      </c>
      <c r="K1950" s="10"/>
      <c r="L1950" s="5" t="s">
        <v>196</v>
      </c>
      <c r="M1950" s="5"/>
      <c r="N1950" s="5"/>
    </row>
    <row r="1951" spans="1:14">
      <c r="A1951" s="9"/>
      <c r="B1951" s="5" t="s">
        <v>2175</v>
      </c>
      <c r="C1951" s="5"/>
      <c r="D1951" s="9"/>
      <c r="E1951" s="5"/>
      <c r="F1951" s="7"/>
      <c r="G1951" s="5" t="s">
        <v>220</v>
      </c>
      <c r="H1951" s="8"/>
      <c r="I1951" s="5"/>
      <c r="J1951" s="5" t="s">
        <v>221</v>
      </c>
      <c r="K1951" s="10"/>
      <c r="L1951" s="5" t="s">
        <v>191</v>
      </c>
      <c r="M1951" s="5"/>
      <c r="N1951" s="5"/>
    </row>
    <row r="1952" spans="1:14">
      <c r="A1952" s="9"/>
      <c r="B1952" s="5" t="s">
        <v>2176</v>
      </c>
      <c r="C1952" s="5"/>
      <c r="D1952" s="9"/>
      <c r="E1952" s="5"/>
      <c r="F1952" s="7"/>
      <c r="G1952" s="5" t="s">
        <v>226</v>
      </c>
      <c r="H1952" s="8"/>
      <c r="I1952" s="5"/>
      <c r="J1952" s="5">
        <v>20</v>
      </c>
      <c r="K1952" s="10"/>
      <c r="L1952" s="5" t="s">
        <v>196</v>
      </c>
      <c r="M1952" s="5"/>
      <c r="N1952" s="5"/>
    </row>
    <row r="1953" spans="1:14">
      <c r="A1953" s="9"/>
      <c r="B1953" s="5" t="s">
        <v>2177</v>
      </c>
      <c r="C1953" s="5"/>
      <c r="D1953" s="9"/>
      <c r="E1953" s="5"/>
      <c r="F1953" s="7"/>
      <c r="G1953" s="5" t="s">
        <v>226</v>
      </c>
      <c r="H1953" s="8"/>
      <c r="I1953" s="5"/>
      <c r="J1953" s="5">
        <v>40</v>
      </c>
      <c r="K1953" s="10"/>
      <c r="L1953" s="5" t="s">
        <v>191</v>
      </c>
      <c r="M1953" s="5"/>
      <c r="N1953" s="5"/>
    </row>
    <row r="1954" spans="1:14">
      <c r="A1954" s="9"/>
      <c r="B1954" s="5" t="s">
        <v>2178</v>
      </c>
      <c r="C1954" s="5"/>
      <c r="D1954" s="9"/>
      <c r="E1954" s="5"/>
      <c r="F1954" s="7"/>
      <c r="G1954" s="5" t="s">
        <v>226</v>
      </c>
      <c r="H1954" s="8"/>
      <c r="I1954" s="5"/>
      <c r="J1954" s="5">
        <v>40</v>
      </c>
      <c r="K1954" s="10"/>
      <c r="L1954" s="5" t="s">
        <v>228</v>
      </c>
      <c r="M1954" s="5"/>
      <c r="N1954" s="5"/>
    </row>
    <row r="1955" spans="1:14">
      <c r="A1955" s="9"/>
      <c r="B1955" s="5" t="s">
        <v>2179</v>
      </c>
      <c r="C1955" s="5"/>
      <c r="D1955" s="9"/>
      <c r="E1955" s="5"/>
      <c r="F1955" s="7"/>
      <c r="G1955" s="5" t="s">
        <v>226</v>
      </c>
      <c r="H1955" s="8"/>
      <c r="I1955" s="5"/>
      <c r="J1955" s="5">
        <v>40</v>
      </c>
      <c r="K1955" s="10"/>
      <c r="L1955" s="5" t="s">
        <v>196</v>
      </c>
      <c r="M1955" s="5"/>
      <c r="N1955" s="5"/>
    </row>
    <row r="1956" spans="1:14">
      <c r="A1956" s="9"/>
      <c r="B1956" s="5" t="s">
        <v>2180</v>
      </c>
      <c r="C1956" s="5"/>
      <c r="D1956" s="9"/>
      <c r="E1956" s="5"/>
      <c r="F1956" s="7"/>
      <c r="G1956" s="5" t="s">
        <v>224</v>
      </c>
      <c r="H1956" s="8"/>
      <c r="I1956" s="5"/>
      <c r="J1956" s="5" t="s">
        <v>221</v>
      </c>
      <c r="K1956" s="5"/>
      <c r="L1956" s="5" t="s">
        <v>191</v>
      </c>
      <c r="M1956" s="5"/>
      <c r="N1956" s="5"/>
    </row>
    <row r="1957" spans="1:14">
      <c r="A1957" s="9"/>
      <c r="B1957" s="5" t="s">
        <v>2181</v>
      </c>
      <c r="C1957" s="5"/>
      <c r="D1957" s="9"/>
      <c r="E1957" s="5"/>
      <c r="F1957" s="7"/>
      <c r="G1957" s="5" t="s">
        <v>226</v>
      </c>
      <c r="H1957" s="8"/>
      <c r="I1957" s="5"/>
      <c r="J1957" s="5">
        <v>40</v>
      </c>
      <c r="K1957" s="10"/>
      <c r="L1957" s="5" t="s">
        <v>196</v>
      </c>
      <c r="M1957" s="5"/>
      <c r="N1957" s="5"/>
    </row>
    <row r="1958" spans="1:14">
      <c r="A1958" s="9"/>
      <c r="B1958" s="5" t="s">
        <v>2182</v>
      </c>
      <c r="C1958" s="5"/>
      <c r="D1958" s="9"/>
      <c r="E1958" s="5"/>
      <c r="F1958" s="7"/>
      <c r="G1958" s="5" t="s">
        <v>232</v>
      </c>
      <c r="H1958" s="8"/>
      <c r="I1958" s="5"/>
      <c r="J1958" s="5" t="s">
        <v>221</v>
      </c>
      <c r="K1958" s="10"/>
      <c r="L1958" s="5" t="s">
        <v>191</v>
      </c>
      <c r="M1958" s="5"/>
      <c r="N1958" s="5"/>
    </row>
    <row r="1959" spans="1:14">
      <c r="A1959" s="9"/>
      <c r="B1959" s="5" t="s">
        <v>2183</v>
      </c>
      <c r="C1959" s="5"/>
      <c r="D1959" s="9"/>
      <c r="E1959" s="5"/>
      <c r="F1959" s="7"/>
      <c r="G1959" s="5" t="s">
        <v>258</v>
      </c>
      <c r="H1959" s="8"/>
      <c r="I1959" s="5"/>
      <c r="J1959" s="5" t="s">
        <v>221</v>
      </c>
      <c r="K1959" s="10"/>
      <c r="L1959" s="5" t="s">
        <v>196</v>
      </c>
      <c r="M1959" s="5"/>
      <c r="N1959" s="5"/>
    </row>
    <row r="1960" spans="1:14">
      <c r="A1960" s="9"/>
      <c r="B1960" s="5" t="s">
        <v>2184</v>
      </c>
      <c r="C1960" s="5"/>
      <c r="D1960" s="9"/>
      <c r="E1960" s="5"/>
      <c r="F1960" s="7"/>
      <c r="G1960" s="5" t="s">
        <v>224</v>
      </c>
      <c r="H1960" s="8"/>
      <c r="I1960" s="5"/>
      <c r="J1960" s="5" t="s">
        <v>221</v>
      </c>
      <c r="K1960" s="10"/>
      <c r="L1960" s="5" t="s">
        <v>191</v>
      </c>
      <c r="M1960" s="5"/>
      <c r="N1960" s="5"/>
    </row>
    <row r="1961" spans="1:14">
      <c r="A1961" s="9"/>
      <c r="B1961" s="5" t="s">
        <v>2185</v>
      </c>
      <c r="C1961" s="5"/>
      <c r="D1961" s="9"/>
      <c r="E1961" s="5"/>
      <c r="F1961" s="7"/>
      <c r="G1961" s="5" t="s">
        <v>226</v>
      </c>
      <c r="H1961" s="8"/>
      <c r="I1961" s="5"/>
      <c r="J1961" s="5">
        <v>40</v>
      </c>
      <c r="K1961" s="10"/>
      <c r="L1961" s="5" t="s">
        <v>196</v>
      </c>
      <c r="M1961" s="5"/>
      <c r="N1961" s="5"/>
    </row>
    <row r="1962" spans="1:14">
      <c r="A1962" s="9"/>
      <c r="B1962" s="5" t="s">
        <v>2186</v>
      </c>
      <c r="C1962" s="5"/>
      <c r="D1962" s="9"/>
      <c r="E1962" s="5"/>
      <c r="F1962" s="7"/>
      <c r="G1962" s="5" t="s">
        <v>226</v>
      </c>
      <c r="H1962" s="8"/>
      <c r="I1962" s="5"/>
      <c r="J1962" s="5">
        <v>40</v>
      </c>
      <c r="K1962" s="10"/>
      <c r="L1962" s="5" t="s">
        <v>196</v>
      </c>
      <c r="M1962" s="5"/>
      <c r="N1962" s="5"/>
    </row>
    <row r="1963" spans="1:14">
      <c r="A1963" s="9"/>
      <c r="B1963" s="5" t="s">
        <v>2187</v>
      </c>
      <c r="C1963" s="5"/>
      <c r="D1963" s="9"/>
      <c r="E1963" s="5"/>
      <c r="F1963" s="7"/>
      <c r="G1963" s="5" t="s">
        <v>224</v>
      </c>
      <c r="H1963" s="8"/>
      <c r="I1963" s="5"/>
      <c r="J1963" s="5" t="s">
        <v>221</v>
      </c>
      <c r="K1963" s="10"/>
      <c r="L1963" s="5" t="s">
        <v>191</v>
      </c>
      <c r="M1963" s="5"/>
      <c r="N1963" s="5"/>
    </row>
    <row r="1964" spans="1:14">
      <c r="A1964" s="9"/>
      <c r="B1964" s="5" t="s">
        <v>2188</v>
      </c>
      <c r="C1964" s="5"/>
      <c r="D1964" s="9"/>
      <c r="E1964" s="5"/>
      <c r="F1964" s="7"/>
      <c r="G1964" s="5" t="s">
        <v>220</v>
      </c>
      <c r="H1964" s="8"/>
      <c r="I1964" s="5"/>
      <c r="J1964" s="5" t="s">
        <v>221</v>
      </c>
      <c r="K1964" s="10"/>
      <c r="L1964" s="5" t="s">
        <v>191</v>
      </c>
      <c r="M1964" s="5"/>
      <c r="N1964" s="5"/>
    </row>
    <row r="1965" spans="1:14">
      <c r="A1965" s="9"/>
      <c r="B1965" s="5" t="s">
        <v>2189</v>
      </c>
      <c r="C1965" s="5"/>
      <c r="D1965" s="9"/>
      <c r="E1965" s="5"/>
      <c r="F1965" s="7"/>
      <c r="G1965" s="5" t="s">
        <v>246</v>
      </c>
      <c r="H1965" s="8"/>
      <c r="I1965" s="5"/>
      <c r="J1965" s="5" t="s">
        <v>221</v>
      </c>
      <c r="K1965" s="10"/>
      <c r="L1965" s="5" t="s">
        <v>1089</v>
      </c>
      <c r="M1965" s="5"/>
      <c r="N1965" s="5"/>
    </row>
    <row r="1966" spans="1:14">
      <c r="A1966" s="9"/>
      <c r="B1966" s="5" t="s">
        <v>2190</v>
      </c>
      <c r="C1966" s="5"/>
      <c r="D1966" s="9"/>
      <c r="E1966" s="5"/>
      <c r="F1966" s="7"/>
      <c r="G1966" s="5" t="s">
        <v>220</v>
      </c>
      <c r="H1966" s="8"/>
      <c r="I1966" s="5"/>
      <c r="J1966" s="5" t="s">
        <v>221</v>
      </c>
      <c r="K1966" s="10"/>
      <c r="L1966" s="5" t="s">
        <v>191</v>
      </c>
      <c r="M1966" s="5"/>
      <c r="N1966" s="5"/>
    </row>
    <row r="1967" spans="1:14">
      <c r="A1967" s="9"/>
      <c r="B1967" s="5" t="s">
        <v>2191</v>
      </c>
      <c r="C1967" s="5"/>
      <c r="D1967" s="9"/>
      <c r="E1967" s="5"/>
      <c r="F1967" s="7"/>
      <c r="G1967" s="5" t="s">
        <v>220</v>
      </c>
      <c r="H1967" s="8"/>
      <c r="I1967" s="5"/>
      <c r="J1967" s="5" t="s">
        <v>221</v>
      </c>
      <c r="K1967" s="10"/>
      <c r="L1967" s="5" t="s">
        <v>191</v>
      </c>
      <c r="M1967" s="5"/>
      <c r="N1967" s="5"/>
    </row>
    <row r="1968" spans="1:14">
      <c r="A1968" s="9"/>
      <c r="B1968" s="5" t="s">
        <v>2192</v>
      </c>
      <c r="C1968" s="5"/>
      <c r="D1968" s="9"/>
      <c r="E1968" s="5"/>
      <c r="F1968" s="7"/>
      <c r="G1968" s="5" t="s">
        <v>224</v>
      </c>
      <c r="H1968" s="8"/>
      <c r="I1968" s="5"/>
      <c r="J1968" s="5" t="s">
        <v>221</v>
      </c>
      <c r="K1968" s="10"/>
      <c r="L1968" s="5" t="s">
        <v>191</v>
      </c>
      <c r="M1968" s="5"/>
      <c r="N1968" s="5"/>
    </row>
    <row r="1969" spans="1:14">
      <c r="A1969" s="9"/>
      <c r="B1969" s="5" t="s">
        <v>2193</v>
      </c>
      <c r="C1969" s="5"/>
      <c r="D1969" s="9"/>
      <c r="E1969" s="5"/>
      <c r="F1969" s="7"/>
      <c r="G1969" s="5" t="s">
        <v>311</v>
      </c>
      <c r="H1969" s="8"/>
      <c r="I1969" s="5"/>
      <c r="J1969" s="5">
        <v>20</v>
      </c>
      <c r="K1969" s="10"/>
      <c r="L1969" s="5" t="s">
        <v>199</v>
      </c>
      <c r="M1969" s="5"/>
      <c r="N1969" s="5"/>
    </row>
    <row r="1970" spans="1:14">
      <c r="A1970" s="9"/>
      <c r="B1970" s="5" t="s">
        <v>2194</v>
      </c>
      <c r="C1970" s="5"/>
      <c r="D1970" s="9"/>
      <c r="E1970" s="5"/>
      <c r="F1970" s="7"/>
      <c r="G1970" s="5" t="s">
        <v>234</v>
      </c>
      <c r="H1970" s="8"/>
      <c r="I1970" s="5"/>
      <c r="J1970" s="5" t="s">
        <v>221</v>
      </c>
      <c r="K1970" s="10"/>
      <c r="L1970" s="5" t="s">
        <v>191</v>
      </c>
      <c r="M1970" s="5"/>
      <c r="N1970" s="5"/>
    </row>
    <row r="1971" spans="1:14">
      <c r="A1971" s="9"/>
      <c r="B1971" s="5" t="s">
        <v>2195</v>
      </c>
      <c r="C1971" s="5"/>
      <c r="D1971" s="9"/>
      <c r="E1971" s="5"/>
      <c r="F1971" s="7"/>
      <c r="G1971" s="5" t="s">
        <v>226</v>
      </c>
      <c r="H1971" s="8"/>
      <c r="I1971" s="5"/>
      <c r="J1971" s="5">
        <v>40</v>
      </c>
      <c r="K1971" s="10"/>
      <c r="L1971" s="5" t="s">
        <v>191</v>
      </c>
      <c r="M1971" s="5"/>
      <c r="N1971" s="5"/>
    </row>
    <row r="1972" spans="1:14">
      <c r="A1972" s="9"/>
      <c r="B1972" s="5" t="s">
        <v>2196</v>
      </c>
      <c r="C1972" s="5"/>
      <c r="D1972" s="9"/>
      <c r="E1972" s="5"/>
      <c r="F1972" s="7"/>
      <c r="G1972" s="5" t="s">
        <v>220</v>
      </c>
      <c r="H1972" s="8"/>
      <c r="I1972" s="5"/>
      <c r="J1972" s="5" t="s">
        <v>221</v>
      </c>
      <c r="K1972" s="10"/>
      <c r="L1972" s="5" t="s">
        <v>191</v>
      </c>
      <c r="M1972" s="5"/>
      <c r="N1972" s="5"/>
    </row>
    <row r="1973" spans="1:14">
      <c r="A1973" s="9"/>
      <c r="B1973" s="5" t="s">
        <v>2197</v>
      </c>
      <c r="C1973" s="5"/>
      <c r="D1973" s="9"/>
      <c r="E1973" s="5"/>
      <c r="F1973" s="7"/>
      <c r="G1973" s="5" t="s">
        <v>220</v>
      </c>
      <c r="H1973" s="8"/>
      <c r="I1973" s="5"/>
      <c r="J1973" s="5" t="s">
        <v>221</v>
      </c>
      <c r="K1973" s="10"/>
      <c r="L1973" s="5" t="s">
        <v>191</v>
      </c>
      <c r="M1973" s="5"/>
      <c r="N1973" s="5"/>
    </row>
    <row r="1974" spans="1:14">
      <c r="A1974" s="9"/>
      <c r="B1974" s="5" t="s">
        <v>2198</v>
      </c>
      <c r="C1974" s="5"/>
      <c r="D1974" s="9"/>
      <c r="E1974" s="5"/>
      <c r="F1974" s="7"/>
      <c r="G1974" s="5" t="s">
        <v>232</v>
      </c>
      <c r="H1974" s="8"/>
      <c r="I1974" s="5"/>
      <c r="J1974" s="5" t="s">
        <v>221</v>
      </c>
      <c r="K1974" s="10"/>
      <c r="L1974" s="5" t="s">
        <v>191</v>
      </c>
      <c r="M1974" s="5"/>
      <c r="N1974" s="5"/>
    </row>
    <row r="1975" spans="1:14">
      <c r="A1975" s="9"/>
      <c r="B1975" s="5" t="s">
        <v>2199</v>
      </c>
      <c r="C1975" s="5"/>
      <c r="D1975" s="9"/>
      <c r="E1975" s="5"/>
      <c r="F1975" s="7"/>
      <c r="G1975" s="5" t="s">
        <v>220</v>
      </c>
      <c r="H1975" s="8"/>
      <c r="I1975" s="5"/>
      <c r="J1975" s="5" t="s">
        <v>221</v>
      </c>
      <c r="K1975" s="10"/>
      <c r="L1975" s="5" t="s">
        <v>191</v>
      </c>
      <c r="M1975" s="5"/>
      <c r="N1975" s="5"/>
    </row>
    <row r="1976" spans="1:14">
      <c r="A1976" s="9"/>
      <c r="B1976" s="5" t="s">
        <v>2200</v>
      </c>
      <c r="C1976" s="5"/>
      <c r="D1976" s="9"/>
      <c r="E1976" s="5"/>
      <c r="F1976" s="7"/>
      <c r="G1976" s="5" t="s">
        <v>226</v>
      </c>
      <c r="H1976" s="8"/>
      <c r="I1976" s="5"/>
      <c r="J1976" s="5">
        <v>40</v>
      </c>
      <c r="K1976" s="10"/>
      <c r="L1976" s="5" t="s">
        <v>196</v>
      </c>
      <c r="M1976" s="5"/>
      <c r="N1976" s="5"/>
    </row>
    <row r="1977" spans="1:14">
      <c r="A1977" s="9"/>
      <c r="B1977" s="5" t="s">
        <v>2201</v>
      </c>
      <c r="C1977" s="5"/>
      <c r="D1977" s="9"/>
      <c r="E1977" s="5"/>
      <c r="F1977" s="7"/>
      <c r="G1977" s="5" t="s">
        <v>220</v>
      </c>
      <c r="H1977" s="8"/>
      <c r="I1977" s="5"/>
      <c r="J1977" s="5" t="s">
        <v>221</v>
      </c>
      <c r="K1977" s="10"/>
      <c r="L1977" s="5" t="s">
        <v>191</v>
      </c>
      <c r="M1977" s="5"/>
      <c r="N1977" s="5"/>
    </row>
    <row r="1978" spans="1:14">
      <c r="A1978" s="9"/>
      <c r="B1978" s="5" t="s">
        <v>2202</v>
      </c>
      <c r="C1978" s="5"/>
      <c r="D1978" s="9"/>
      <c r="E1978" s="5"/>
      <c r="F1978" s="7"/>
      <c r="G1978" s="5" t="s">
        <v>224</v>
      </c>
      <c r="H1978" s="8"/>
      <c r="I1978" s="5"/>
      <c r="J1978" s="5" t="s">
        <v>221</v>
      </c>
      <c r="K1978" s="10"/>
      <c r="L1978" s="5" t="s">
        <v>191</v>
      </c>
      <c r="M1978" s="5"/>
      <c r="N1978" s="5"/>
    </row>
    <row r="1979" spans="1:14">
      <c r="A1979" s="9"/>
      <c r="B1979" s="5" t="s">
        <v>2203</v>
      </c>
      <c r="C1979" s="5"/>
      <c r="D1979" s="9"/>
      <c r="E1979" s="5"/>
      <c r="F1979" s="7"/>
      <c r="G1979" s="5" t="s">
        <v>224</v>
      </c>
      <c r="H1979" s="8"/>
      <c r="I1979" s="5"/>
      <c r="J1979" s="5" t="s">
        <v>221</v>
      </c>
      <c r="K1979" s="10"/>
      <c r="L1979" s="5" t="s">
        <v>191</v>
      </c>
      <c r="M1979" s="5"/>
      <c r="N1979" s="5"/>
    </row>
    <row r="1980" spans="1:14">
      <c r="A1980" s="9"/>
      <c r="B1980" s="5" t="s">
        <v>2204</v>
      </c>
      <c r="C1980" s="5"/>
      <c r="D1980" s="9"/>
      <c r="E1980" s="5"/>
      <c r="F1980" s="7"/>
      <c r="G1980" s="5" t="s">
        <v>224</v>
      </c>
      <c r="H1980" s="8"/>
      <c r="I1980" s="5"/>
      <c r="J1980" s="5" t="s">
        <v>221</v>
      </c>
      <c r="K1980" s="10"/>
      <c r="L1980" s="5" t="s">
        <v>196</v>
      </c>
      <c r="M1980" s="5"/>
      <c r="N1980" s="5"/>
    </row>
    <row r="1981" spans="1:14">
      <c r="A1981" s="9"/>
      <c r="B1981" s="5" t="s">
        <v>2205</v>
      </c>
      <c r="C1981" s="5"/>
      <c r="D1981" s="9"/>
      <c r="E1981" s="5"/>
      <c r="F1981" s="7"/>
      <c r="G1981" s="5" t="s">
        <v>220</v>
      </c>
      <c r="H1981" s="8"/>
      <c r="I1981" s="5"/>
      <c r="J1981" s="5" t="s">
        <v>221</v>
      </c>
      <c r="K1981" s="10"/>
      <c r="L1981" s="5" t="s">
        <v>191</v>
      </c>
      <c r="M1981" s="5"/>
      <c r="N1981" s="5"/>
    </row>
    <row r="1982" spans="1:14">
      <c r="A1982" s="9"/>
      <c r="B1982" s="5" t="s">
        <v>2206</v>
      </c>
      <c r="C1982" s="5"/>
      <c r="D1982" s="9"/>
      <c r="E1982" s="5"/>
      <c r="F1982" s="7"/>
      <c r="G1982" s="5" t="s">
        <v>220</v>
      </c>
      <c r="H1982" s="8"/>
      <c r="I1982" s="5"/>
      <c r="J1982" s="5" t="s">
        <v>221</v>
      </c>
      <c r="K1982" s="10"/>
      <c r="L1982" s="5" t="s">
        <v>191</v>
      </c>
      <c r="M1982" s="5"/>
      <c r="N1982" s="5"/>
    </row>
    <row r="1983" spans="1:14">
      <c r="A1983" s="9"/>
      <c r="B1983" s="5" t="s">
        <v>2207</v>
      </c>
      <c r="C1983" s="5"/>
      <c r="D1983" s="9"/>
      <c r="E1983" s="5"/>
      <c r="F1983" s="7"/>
      <c r="G1983" s="5" t="s">
        <v>234</v>
      </c>
      <c r="H1983" s="8"/>
      <c r="I1983" s="5"/>
      <c r="J1983" s="5" t="s">
        <v>221</v>
      </c>
      <c r="K1983" s="10"/>
      <c r="L1983" s="5" t="s">
        <v>191</v>
      </c>
      <c r="M1983" s="5"/>
      <c r="N1983" s="5"/>
    </row>
    <row r="1984" spans="1:14">
      <c r="A1984" s="9"/>
      <c r="B1984" s="5" t="s">
        <v>2208</v>
      </c>
      <c r="C1984" s="5"/>
      <c r="D1984" s="9"/>
      <c r="E1984" s="5"/>
      <c r="F1984" s="7"/>
      <c r="G1984" s="5" t="s">
        <v>234</v>
      </c>
      <c r="H1984" s="8"/>
      <c r="I1984" s="5"/>
      <c r="J1984" s="5" t="s">
        <v>221</v>
      </c>
      <c r="K1984" s="10"/>
      <c r="L1984" s="5" t="s">
        <v>191</v>
      </c>
      <c r="M1984" s="5"/>
      <c r="N1984" s="5"/>
    </row>
    <row r="1985" spans="1:14">
      <c r="A1985" s="9"/>
      <c r="B1985" s="5" t="s">
        <v>2209</v>
      </c>
      <c r="C1985" s="5"/>
      <c r="D1985" s="9"/>
      <c r="E1985" s="5"/>
      <c r="F1985" s="7"/>
      <c r="G1985" s="5" t="s">
        <v>234</v>
      </c>
      <c r="H1985" s="8"/>
      <c r="I1985" s="5"/>
      <c r="J1985" s="5" t="s">
        <v>221</v>
      </c>
      <c r="K1985" s="10"/>
      <c r="L1985" s="5" t="s">
        <v>191</v>
      </c>
      <c r="M1985" s="5"/>
      <c r="N1985" s="5"/>
    </row>
    <row r="1986" spans="1:14">
      <c r="A1986" s="9"/>
      <c r="B1986" s="5" t="s">
        <v>2210</v>
      </c>
      <c r="C1986" s="5"/>
      <c r="D1986" s="9"/>
      <c r="E1986" s="5"/>
      <c r="F1986" s="7"/>
      <c r="G1986" s="5" t="s">
        <v>234</v>
      </c>
      <c r="H1986" s="8"/>
      <c r="I1986" s="5"/>
      <c r="J1986" s="5" t="s">
        <v>221</v>
      </c>
      <c r="K1986" s="10"/>
      <c r="L1986" s="5" t="s">
        <v>191</v>
      </c>
      <c r="M1986" s="5"/>
      <c r="N1986" s="5"/>
    </row>
    <row r="1987" spans="1:14">
      <c r="A1987" s="9"/>
      <c r="B1987" s="5" t="s">
        <v>2211</v>
      </c>
      <c r="C1987" s="5"/>
      <c r="D1987" s="9"/>
      <c r="E1987" s="5"/>
      <c r="F1987" s="7"/>
      <c r="G1987" s="5" t="s">
        <v>224</v>
      </c>
      <c r="H1987" s="8"/>
      <c r="I1987" s="5"/>
      <c r="J1987" s="5" t="s">
        <v>221</v>
      </c>
      <c r="K1987" s="10"/>
      <c r="L1987" s="5" t="s">
        <v>191</v>
      </c>
      <c r="M1987" s="5"/>
      <c r="N1987" s="5"/>
    </row>
    <row r="1988" spans="1:14">
      <c r="A1988" s="9"/>
      <c r="B1988" s="5" t="s">
        <v>2212</v>
      </c>
      <c r="C1988" s="5"/>
      <c r="D1988" s="9"/>
      <c r="E1988" s="5"/>
      <c r="F1988" s="7"/>
      <c r="G1988" s="5" t="s">
        <v>220</v>
      </c>
      <c r="H1988" s="8"/>
      <c r="I1988" s="5"/>
      <c r="J1988" s="5" t="s">
        <v>221</v>
      </c>
      <c r="K1988" s="10"/>
      <c r="L1988" s="5" t="s">
        <v>191</v>
      </c>
      <c r="M1988" s="5"/>
      <c r="N1988" s="5"/>
    </row>
    <row r="1989" spans="1:14">
      <c r="A1989" s="9"/>
      <c r="B1989" s="5" t="s">
        <v>2213</v>
      </c>
      <c r="C1989" s="5"/>
      <c r="D1989" s="9"/>
      <c r="E1989" s="5"/>
      <c r="F1989" s="7"/>
      <c r="G1989" s="5" t="s">
        <v>234</v>
      </c>
      <c r="H1989" s="8"/>
      <c r="I1989" s="5"/>
      <c r="J1989" s="5" t="s">
        <v>221</v>
      </c>
      <c r="K1989" s="10"/>
      <c r="L1989" s="5" t="s">
        <v>191</v>
      </c>
      <c r="M1989" s="5"/>
      <c r="N1989" s="5"/>
    </row>
    <row r="1990" spans="1:14">
      <c r="A1990" s="9"/>
      <c r="B1990" s="5" t="s">
        <v>2214</v>
      </c>
      <c r="C1990" s="5"/>
      <c r="D1990" s="9"/>
      <c r="E1990" s="5"/>
      <c r="F1990" s="7"/>
      <c r="G1990" s="5" t="s">
        <v>220</v>
      </c>
      <c r="H1990" s="8"/>
      <c r="I1990" s="5"/>
      <c r="J1990" s="5" t="s">
        <v>221</v>
      </c>
      <c r="K1990" s="10"/>
      <c r="L1990" s="5" t="s">
        <v>191</v>
      </c>
      <c r="M1990" s="5"/>
      <c r="N1990" s="5"/>
    </row>
    <row r="1991" spans="1:14">
      <c r="A1991" s="9"/>
      <c r="B1991" s="5" t="s">
        <v>2215</v>
      </c>
      <c r="C1991" s="5"/>
      <c r="D1991" s="9"/>
      <c r="E1991" s="5"/>
      <c r="F1991" s="7"/>
      <c r="G1991" s="5" t="s">
        <v>224</v>
      </c>
      <c r="H1991" s="8"/>
      <c r="I1991" s="5"/>
      <c r="J1991" s="5" t="s">
        <v>221</v>
      </c>
      <c r="K1991" s="10"/>
      <c r="L1991" s="5" t="s">
        <v>191</v>
      </c>
      <c r="M1991" s="5"/>
      <c r="N1991" s="5"/>
    </row>
    <row r="1992" spans="1:14">
      <c r="A1992" s="9"/>
      <c r="B1992" s="5" t="s">
        <v>2216</v>
      </c>
      <c r="C1992" s="5"/>
      <c r="D1992" s="9"/>
      <c r="E1992" s="5"/>
      <c r="F1992" s="7"/>
      <c r="G1992" s="5" t="s">
        <v>220</v>
      </c>
      <c r="H1992" s="8"/>
      <c r="I1992" s="5"/>
      <c r="J1992" s="5" t="s">
        <v>221</v>
      </c>
      <c r="K1992" s="10"/>
      <c r="L1992" s="5" t="s">
        <v>191</v>
      </c>
      <c r="M1992" s="5"/>
      <c r="N1992" s="5"/>
    </row>
    <row r="1993" spans="1:14">
      <c r="A1993" s="9"/>
      <c r="B1993" s="5" t="s">
        <v>2217</v>
      </c>
      <c r="C1993" s="5"/>
      <c r="D1993" s="9"/>
      <c r="E1993" s="5"/>
      <c r="F1993" s="7"/>
      <c r="G1993" s="5" t="s">
        <v>311</v>
      </c>
      <c r="H1993" s="8"/>
      <c r="I1993" s="5"/>
      <c r="J1993" s="5" t="s">
        <v>221</v>
      </c>
      <c r="K1993" s="10"/>
      <c r="L1993" s="5" t="s">
        <v>199</v>
      </c>
      <c r="M1993" s="5"/>
      <c r="N1993" s="5"/>
    </row>
    <row r="1994" spans="1:14">
      <c r="A1994" s="9"/>
      <c r="B1994" s="5" t="s">
        <v>2218</v>
      </c>
      <c r="C1994" s="5"/>
      <c r="D1994" s="9"/>
      <c r="E1994" s="5"/>
      <c r="F1994" s="7"/>
      <c r="G1994" s="5" t="s">
        <v>234</v>
      </c>
      <c r="H1994" s="8"/>
      <c r="I1994" s="5"/>
      <c r="J1994" s="5" t="s">
        <v>221</v>
      </c>
      <c r="K1994" s="10"/>
      <c r="L1994" s="5" t="s">
        <v>191</v>
      </c>
      <c r="M1994" s="5"/>
      <c r="N1994" s="5"/>
    </row>
    <row r="1995" spans="1:14">
      <c r="A1995" s="9"/>
      <c r="B1995" s="5" t="s">
        <v>2219</v>
      </c>
      <c r="C1995" s="5"/>
      <c r="D1995" s="9"/>
      <c r="E1995" s="5"/>
      <c r="F1995" s="7"/>
      <c r="G1995" s="5" t="s">
        <v>220</v>
      </c>
      <c r="H1995" s="8"/>
      <c r="I1995" s="5"/>
      <c r="J1995" s="5" t="s">
        <v>221</v>
      </c>
      <c r="K1995" s="10"/>
      <c r="L1995" s="5" t="s">
        <v>191</v>
      </c>
      <c r="M1995" s="5"/>
      <c r="N1995" s="5"/>
    </row>
    <row r="1996" spans="1:14">
      <c r="A1996" s="9"/>
      <c r="B1996" s="5" t="s">
        <v>2220</v>
      </c>
      <c r="C1996" s="5"/>
      <c r="D1996" s="9"/>
      <c r="E1996" s="5"/>
      <c r="F1996" s="7"/>
      <c r="G1996" s="5" t="s">
        <v>234</v>
      </c>
      <c r="H1996" s="8"/>
      <c r="I1996" s="5"/>
      <c r="J1996" s="5" t="s">
        <v>221</v>
      </c>
      <c r="K1996" s="10"/>
      <c r="L1996" s="5" t="s">
        <v>191</v>
      </c>
      <c r="M1996" s="5"/>
      <c r="N1996" s="5"/>
    </row>
    <row r="1997" spans="1:14">
      <c r="A1997" s="9"/>
      <c r="B1997" s="5" t="s">
        <v>2221</v>
      </c>
      <c r="C1997" s="5"/>
      <c r="D1997" s="9"/>
      <c r="E1997" s="5"/>
      <c r="F1997" s="7"/>
      <c r="G1997" s="5" t="s">
        <v>226</v>
      </c>
      <c r="H1997" s="8"/>
      <c r="I1997" s="5"/>
      <c r="J1997" s="5">
        <v>20</v>
      </c>
      <c r="K1997" s="10"/>
      <c r="L1997" s="5" t="s">
        <v>196</v>
      </c>
      <c r="M1997" s="5"/>
      <c r="N1997" s="5"/>
    </row>
    <row r="1998" spans="1:14">
      <c r="A1998" s="9"/>
      <c r="B1998" s="5" t="s">
        <v>2222</v>
      </c>
      <c r="C1998" s="5"/>
      <c r="D1998" s="9"/>
      <c r="E1998" s="5"/>
      <c r="F1998" s="7"/>
      <c r="G1998" s="5" t="s">
        <v>224</v>
      </c>
      <c r="H1998" s="8"/>
      <c r="I1998" s="5"/>
      <c r="J1998" s="5">
        <v>40</v>
      </c>
      <c r="K1998" s="10"/>
      <c r="L1998" s="5" t="s">
        <v>191</v>
      </c>
      <c r="M1998" s="5"/>
      <c r="N1998" s="5"/>
    </row>
    <row r="1999" spans="1:14">
      <c r="A1999" s="9"/>
      <c r="B1999" s="5" t="s">
        <v>2223</v>
      </c>
      <c r="C1999" s="5"/>
      <c r="D1999" s="9"/>
      <c r="E1999" s="5"/>
      <c r="F1999" s="7"/>
      <c r="G1999" s="5" t="s">
        <v>258</v>
      </c>
      <c r="H1999" s="8"/>
      <c r="I1999" s="5"/>
      <c r="J1999" s="5" t="s">
        <v>221</v>
      </c>
      <c r="K1999" s="10"/>
      <c r="L1999" s="5" t="s">
        <v>196</v>
      </c>
      <c r="M1999" s="5"/>
      <c r="N1999" s="5"/>
    </row>
    <row r="2000" spans="1:14">
      <c r="A2000" s="9"/>
      <c r="B2000" s="5" t="s">
        <v>2224</v>
      </c>
      <c r="C2000" s="5"/>
      <c r="D2000" s="9"/>
      <c r="E2000" s="5"/>
      <c r="F2000" s="7"/>
      <c r="G2000" s="5" t="s">
        <v>224</v>
      </c>
      <c r="H2000" s="8"/>
      <c r="I2000" s="5"/>
      <c r="J2000" s="5" t="s">
        <v>221</v>
      </c>
      <c r="K2000" s="10"/>
      <c r="L2000" s="5" t="s">
        <v>191</v>
      </c>
      <c r="M2000" s="5"/>
      <c r="N2000" s="5"/>
    </row>
    <row r="2001" spans="1:14">
      <c r="A2001" s="9"/>
      <c r="B2001" s="5" t="s">
        <v>2225</v>
      </c>
      <c r="C2001" s="5"/>
      <c r="D2001" s="9"/>
      <c r="E2001" s="5"/>
      <c r="F2001" s="7"/>
      <c r="G2001" s="5" t="s">
        <v>220</v>
      </c>
      <c r="H2001" s="8"/>
      <c r="I2001" s="5"/>
      <c r="J2001" s="5" t="s">
        <v>221</v>
      </c>
      <c r="K2001" s="10"/>
      <c r="L2001" s="5" t="s">
        <v>191</v>
      </c>
      <c r="M2001" s="5"/>
      <c r="N2001" s="5"/>
    </row>
    <row r="2002" spans="1:14">
      <c r="A2002" s="9"/>
      <c r="B2002" s="5" t="s">
        <v>2226</v>
      </c>
      <c r="C2002" s="5"/>
      <c r="D2002" s="9"/>
      <c r="E2002" s="5"/>
      <c r="F2002" s="7"/>
      <c r="G2002" s="5" t="s">
        <v>220</v>
      </c>
      <c r="H2002" s="8"/>
      <c r="I2002" s="5"/>
      <c r="J2002" s="5" t="s">
        <v>221</v>
      </c>
      <c r="K2002" s="10"/>
      <c r="L2002" s="5" t="s">
        <v>191</v>
      </c>
      <c r="M2002" s="5"/>
      <c r="N2002" s="5"/>
    </row>
    <row r="2003" spans="1:14">
      <c r="A2003" s="9"/>
      <c r="B2003" s="5" t="s">
        <v>2227</v>
      </c>
      <c r="C2003" s="5"/>
      <c r="D2003" s="9"/>
      <c r="E2003" s="5"/>
      <c r="F2003" s="7"/>
      <c r="G2003" s="5" t="s">
        <v>220</v>
      </c>
      <c r="H2003" s="8"/>
      <c r="I2003" s="5"/>
      <c r="J2003" s="5" t="s">
        <v>221</v>
      </c>
      <c r="K2003" s="10"/>
      <c r="L2003" s="5" t="s">
        <v>191</v>
      </c>
      <c r="M2003" s="5"/>
      <c r="N2003" s="5"/>
    </row>
    <row r="2004" spans="1:14">
      <c r="A2004" s="9"/>
      <c r="B2004" s="5" t="s">
        <v>2228</v>
      </c>
      <c r="C2004" s="5"/>
      <c r="D2004" s="9"/>
      <c r="E2004" s="5"/>
      <c r="F2004" s="7"/>
      <c r="G2004" s="5" t="s">
        <v>224</v>
      </c>
      <c r="H2004" s="8"/>
      <c r="I2004" s="5"/>
      <c r="J2004" s="5" t="s">
        <v>221</v>
      </c>
      <c r="K2004" s="10"/>
      <c r="L2004" s="5" t="s">
        <v>191</v>
      </c>
      <c r="M2004" s="5"/>
      <c r="N2004" s="5"/>
    </row>
    <row r="2005" spans="1:14">
      <c r="A2005" s="9"/>
      <c r="B2005" s="5" t="s">
        <v>2229</v>
      </c>
      <c r="C2005" s="5"/>
      <c r="D2005" s="9"/>
      <c r="E2005" s="5"/>
      <c r="F2005" s="7"/>
      <c r="G2005" s="5" t="s">
        <v>220</v>
      </c>
      <c r="H2005" s="8"/>
      <c r="I2005" s="5"/>
      <c r="J2005" s="5" t="s">
        <v>221</v>
      </c>
      <c r="K2005" s="10"/>
      <c r="L2005" s="5" t="s">
        <v>191</v>
      </c>
      <c r="M2005" s="5"/>
      <c r="N2005" s="5"/>
    </row>
    <row r="2006" spans="1:14">
      <c r="A2006" s="9"/>
      <c r="B2006" s="5" t="s">
        <v>2230</v>
      </c>
      <c r="C2006" s="5"/>
      <c r="D2006" s="9"/>
      <c r="E2006" s="5"/>
      <c r="F2006" s="7"/>
      <c r="G2006" s="5" t="s">
        <v>220</v>
      </c>
      <c r="H2006" s="8"/>
      <c r="I2006" s="5"/>
      <c r="J2006" s="5" t="s">
        <v>221</v>
      </c>
      <c r="K2006" s="10"/>
      <c r="L2006" s="5" t="s">
        <v>191</v>
      </c>
      <c r="M2006" s="5"/>
      <c r="N2006" s="5"/>
    </row>
    <row r="2007" spans="1:14">
      <c r="A2007" s="9"/>
      <c r="B2007" s="5" t="s">
        <v>2231</v>
      </c>
      <c r="C2007" s="5"/>
      <c r="D2007" s="9"/>
      <c r="E2007" s="5"/>
      <c r="F2007" s="7"/>
      <c r="G2007" s="5" t="s">
        <v>220</v>
      </c>
      <c r="H2007" s="8"/>
      <c r="I2007" s="5"/>
      <c r="J2007" s="5" t="s">
        <v>221</v>
      </c>
      <c r="K2007" s="10"/>
      <c r="L2007" s="5" t="s">
        <v>191</v>
      </c>
      <c r="M2007" s="5"/>
      <c r="N2007" s="5"/>
    </row>
    <row r="2008" spans="1:14">
      <c r="A2008" s="9"/>
      <c r="B2008" s="5" t="s">
        <v>2232</v>
      </c>
      <c r="C2008" s="5"/>
      <c r="D2008" s="9"/>
      <c r="E2008" s="5"/>
      <c r="F2008" s="7"/>
      <c r="G2008" s="5" t="s">
        <v>224</v>
      </c>
      <c r="H2008" s="8"/>
      <c r="I2008" s="5"/>
      <c r="J2008" s="5" t="s">
        <v>221</v>
      </c>
      <c r="K2008" s="10"/>
      <c r="L2008" s="5" t="s">
        <v>191</v>
      </c>
      <c r="M2008" s="5"/>
      <c r="N2008" s="5"/>
    </row>
    <row r="2009" spans="1:14">
      <c r="A2009" s="9"/>
      <c r="B2009" s="5" t="s">
        <v>2233</v>
      </c>
      <c r="C2009" s="5"/>
      <c r="D2009" s="9"/>
      <c r="E2009" s="5"/>
      <c r="F2009" s="7"/>
      <c r="G2009" s="5" t="s">
        <v>232</v>
      </c>
      <c r="H2009" s="8"/>
      <c r="I2009" s="5"/>
      <c r="J2009" s="5" t="s">
        <v>221</v>
      </c>
      <c r="K2009" s="10"/>
      <c r="L2009" s="5" t="s">
        <v>191</v>
      </c>
      <c r="M2009" s="5"/>
      <c r="N2009" s="5"/>
    </row>
    <row r="2010" spans="1:14">
      <c r="A2010" s="9"/>
      <c r="B2010" s="5" t="s">
        <v>2234</v>
      </c>
      <c r="C2010" s="5"/>
      <c r="D2010" s="9"/>
      <c r="E2010" s="5"/>
      <c r="F2010" s="7"/>
      <c r="G2010" s="5" t="s">
        <v>220</v>
      </c>
      <c r="H2010" s="8"/>
      <c r="I2010" s="5"/>
      <c r="J2010" s="5">
        <v>40</v>
      </c>
      <c r="K2010" s="10"/>
      <c r="L2010" s="5" t="s">
        <v>191</v>
      </c>
      <c r="M2010" s="5"/>
      <c r="N2010" s="5"/>
    </row>
    <row r="2011" spans="1:14">
      <c r="A2011" s="9"/>
      <c r="B2011" s="5" t="s">
        <v>2235</v>
      </c>
      <c r="C2011" s="5"/>
      <c r="D2011" s="9"/>
      <c r="E2011" s="5"/>
      <c r="F2011" s="7"/>
      <c r="G2011" s="5" t="s">
        <v>224</v>
      </c>
      <c r="H2011" s="8"/>
      <c r="I2011" s="5"/>
      <c r="J2011" s="5">
        <v>40</v>
      </c>
      <c r="K2011" s="10"/>
      <c r="L2011" s="5" t="s">
        <v>191</v>
      </c>
      <c r="M2011" s="5"/>
      <c r="N2011" s="5"/>
    </row>
    <row r="2012" spans="1:14">
      <c r="A2012" s="9"/>
      <c r="B2012" s="5" t="s">
        <v>2236</v>
      </c>
      <c r="C2012" s="5"/>
      <c r="D2012" s="9"/>
      <c r="E2012" s="5"/>
      <c r="F2012" s="7"/>
      <c r="G2012" s="5" t="s">
        <v>246</v>
      </c>
      <c r="H2012" s="8"/>
      <c r="I2012" s="5"/>
      <c r="J2012" s="5" t="s">
        <v>221</v>
      </c>
      <c r="K2012" s="10"/>
      <c r="L2012" s="5" t="s">
        <v>191</v>
      </c>
      <c r="M2012" s="5"/>
      <c r="N2012" s="5"/>
    </row>
    <row r="2013" spans="1:14">
      <c r="A2013" s="9"/>
      <c r="B2013" s="5" t="s">
        <v>2237</v>
      </c>
      <c r="C2013" s="5"/>
      <c r="D2013" s="9"/>
      <c r="E2013" s="5"/>
      <c r="F2013" s="7"/>
      <c r="G2013" s="5" t="s">
        <v>224</v>
      </c>
      <c r="H2013" s="8"/>
      <c r="I2013" s="5"/>
      <c r="J2013" s="5">
        <v>20</v>
      </c>
      <c r="K2013" s="10"/>
      <c r="L2013" s="5" t="s">
        <v>196</v>
      </c>
      <c r="M2013" s="5"/>
      <c r="N2013" s="5"/>
    </row>
    <row r="2014" spans="1:14">
      <c r="A2014" s="9"/>
      <c r="B2014" s="5" t="s">
        <v>2238</v>
      </c>
      <c r="C2014" s="5"/>
      <c r="D2014" s="9"/>
      <c r="E2014" s="5"/>
      <c r="F2014" s="7"/>
      <c r="G2014" s="5" t="s">
        <v>224</v>
      </c>
      <c r="H2014" s="8"/>
      <c r="I2014" s="5"/>
      <c r="J2014" s="5" t="s">
        <v>221</v>
      </c>
      <c r="K2014" s="10"/>
      <c r="L2014" s="5" t="s">
        <v>191</v>
      </c>
      <c r="M2014" s="5"/>
      <c r="N2014" s="5"/>
    </row>
    <row r="2015" spans="1:14">
      <c r="A2015" s="9"/>
      <c r="B2015" s="5" t="s">
        <v>2239</v>
      </c>
      <c r="C2015" s="5"/>
      <c r="D2015" s="9"/>
      <c r="E2015" s="5"/>
      <c r="F2015" s="7"/>
      <c r="G2015" s="5" t="s">
        <v>224</v>
      </c>
      <c r="H2015" s="8"/>
      <c r="I2015" s="5"/>
      <c r="J2015" s="5" t="s">
        <v>221</v>
      </c>
      <c r="K2015" s="10"/>
      <c r="L2015" s="5" t="s">
        <v>191</v>
      </c>
      <c r="M2015" s="5"/>
      <c r="N2015" s="5"/>
    </row>
    <row r="2016" spans="1:14">
      <c r="A2016" s="9"/>
      <c r="B2016" s="5" t="s">
        <v>2240</v>
      </c>
      <c r="C2016" s="5"/>
      <c r="D2016" s="9"/>
      <c r="E2016" s="5"/>
      <c r="F2016" s="7"/>
      <c r="G2016" s="5" t="s">
        <v>226</v>
      </c>
      <c r="H2016" s="8"/>
      <c r="I2016" s="5"/>
      <c r="J2016" s="5">
        <v>40</v>
      </c>
      <c r="K2016" s="10"/>
      <c r="L2016" s="5" t="s">
        <v>196</v>
      </c>
      <c r="M2016" s="5"/>
      <c r="N2016" s="5"/>
    </row>
    <row r="2017" spans="1:14">
      <c r="A2017" s="9"/>
      <c r="B2017" s="5" t="s">
        <v>2241</v>
      </c>
      <c r="C2017" s="5"/>
      <c r="D2017" s="9"/>
      <c r="E2017" s="5"/>
      <c r="F2017" s="7"/>
      <c r="G2017" s="5" t="s">
        <v>224</v>
      </c>
      <c r="H2017" s="8"/>
      <c r="I2017" s="5"/>
      <c r="J2017" s="5" t="s">
        <v>221</v>
      </c>
      <c r="K2017" s="10"/>
      <c r="L2017" s="5" t="s">
        <v>191</v>
      </c>
      <c r="M2017" s="5"/>
      <c r="N2017" s="5"/>
    </row>
    <row r="2018" spans="1:14">
      <c r="A2018" s="9"/>
      <c r="B2018" s="5" t="s">
        <v>2242</v>
      </c>
      <c r="C2018" s="5"/>
      <c r="D2018" s="9"/>
      <c r="E2018" s="5"/>
      <c r="F2018" s="7"/>
      <c r="G2018" s="5" t="s">
        <v>220</v>
      </c>
      <c r="H2018" s="8"/>
      <c r="I2018" s="5"/>
      <c r="J2018" s="5" t="s">
        <v>221</v>
      </c>
      <c r="K2018" s="10"/>
      <c r="L2018" s="5" t="s">
        <v>191</v>
      </c>
      <c r="M2018" s="5"/>
      <c r="N2018" s="5"/>
    </row>
    <row r="2019" spans="1:14">
      <c r="A2019" s="9"/>
      <c r="B2019" s="5" t="s">
        <v>2243</v>
      </c>
      <c r="C2019" s="5"/>
      <c r="D2019" s="9"/>
      <c r="E2019" s="5"/>
      <c r="F2019" s="7"/>
      <c r="G2019" s="5" t="s">
        <v>224</v>
      </c>
      <c r="H2019" s="8"/>
      <c r="I2019" s="5"/>
      <c r="J2019" s="5" t="s">
        <v>221</v>
      </c>
      <c r="K2019" s="10"/>
      <c r="L2019" s="5" t="s">
        <v>191</v>
      </c>
      <c r="M2019" s="5"/>
      <c r="N2019" s="5"/>
    </row>
    <row r="2020" spans="1:14">
      <c r="A2020" s="9"/>
      <c r="B2020" s="5" t="s">
        <v>2244</v>
      </c>
      <c r="C2020" s="5"/>
      <c r="D2020" s="9"/>
      <c r="E2020" s="5"/>
      <c r="F2020" s="7"/>
      <c r="G2020" s="5" t="s">
        <v>220</v>
      </c>
      <c r="H2020" s="8"/>
      <c r="I2020" s="5"/>
      <c r="J2020" s="5" t="s">
        <v>221</v>
      </c>
      <c r="K2020" s="10"/>
      <c r="L2020" s="5" t="s">
        <v>191</v>
      </c>
      <c r="M2020" s="5"/>
      <c r="N2020" s="5"/>
    </row>
    <row r="2021" spans="1:14">
      <c r="A2021" s="9"/>
      <c r="B2021" s="5" t="s">
        <v>2245</v>
      </c>
      <c r="C2021" s="5"/>
      <c r="D2021" s="9"/>
      <c r="E2021" s="5"/>
      <c r="F2021" s="7"/>
      <c r="G2021" s="5" t="s">
        <v>224</v>
      </c>
      <c r="H2021" s="8"/>
      <c r="I2021" s="5"/>
      <c r="J2021" s="5" t="s">
        <v>221</v>
      </c>
      <c r="K2021" s="10"/>
      <c r="L2021" s="5" t="s">
        <v>191</v>
      </c>
      <c r="M2021" s="5"/>
      <c r="N2021" s="5"/>
    </row>
    <row r="2022" spans="1:14">
      <c r="A2022" s="9"/>
      <c r="B2022" s="5" t="s">
        <v>2246</v>
      </c>
      <c r="C2022" s="5"/>
      <c r="D2022" s="9"/>
      <c r="E2022" s="5"/>
      <c r="F2022" s="7"/>
      <c r="G2022" s="5" t="s">
        <v>224</v>
      </c>
      <c r="H2022" s="8"/>
      <c r="I2022" s="5"/>
      <c r="J2022" s="5">
        <v>40</v>
      </c>
      <c r="K2022" s="10"/>
      <c r="L2022" s="5" t="s">
        <v>191</v>
      </c>
      <c r="M2022" s="5"/>
      <c r="N2022" s="5"/>
    </row>
    <row r="2023" spans="1:14">
      <c r="A2023" s="9"/>
      <c r="B2023" s="5" t="s">
        <v>2247</v>
      </c>
      <c r="C2023" s="5"/>
      <c r="D2023" s="9"/>
      <c r="E2023" s="5"/>
      <c r="F2023" s="7"/>
      <c r="G2023" s="5" t="s">
        <v>265</v>
      </c>
      <c r="H2023" s="8"/>
      <c r="I2023" s="5"/>
      <c r="J2023" s="5">
        <v>20</v>
      </c>
      <c r="K2023" s="10"/>
      <c r="L2023" s="5" t="s">
        <v>196</v>
      </c>
      <c r="M2023" s="5"/>
      <c r="N2023" s="5"/>
    </row>
    <row r="2024" spans="1:14">
      <c r="A2024" s="9"/>
      <c r="B2024" s="5" t="s">
        <v>2248</v>
      </c>
      <c r="C2024" s="5"/>
      <c r="D2024" s="9"/>
      <c r="E2024" s="5"/>
      <c r="F2024" s="7"/>
      <c r="G2024" s="5" t="s">
        <v>224</v>
      </c>
      <c r="H2024" s="8"/>
      <c r="I2024" s="5"/>
      <c r="J2024" s="5" t="s">
        <v>221</v>
      </c>
      <c r="K2024" s="10"/>
      <c r="L2024" s="5" t="s">
        <v>196</v>
      </c>
      <c r="M2024" s="5"/>
      <c r="N2024" s="5"/>
    </row>
    <row r="2025" spans="1:14">
      <c r="A2025" s="9"/>
      <c r="B2025" s="5" t="s">
        <v>2249</v>
      </c>
      <c r="C2025" s="5"/>
      <c r="D2025" s="9"/>
      <c r="E2025" s="5"/>
      <c r="F2025" s="7"/>
      <c r="G2025" s="5" t="s">
        <v>220</v>
      </c>
      <c r="H2025" s="8"/>
      <c r="I2025" s="5"/>
      <c r="J2025" s="5" t="s">
        <v>221</v>
      </c>
      <c r="K2025" s="10"/>
      <c r="L2025" s="5" t="s">
        <v>191</v>
      </c>
      <c r="M2025" s="5"/>
      <c r="N2025" s="5"/>
    </row>
    <row r="2026" spans="1:14">
      <c r="A2026" s="9"/>
      <c r="B2026" s="5" t="s">
        <v>2250</v>
      </c>
      <c r="C2026" s="5"/>
      <c r="D2026" s="9"/>
      <c r="E2026" s="5"/>
      <c r="F2026" s="7"/>
      <c r="G2026" s="5" t="s">
        <v>311</v>
      </c>
      <c r="H2026" s="8"/>
      <c r="I2026" s="5"/>
      <c r="J2026" s="5">
        <v>20</v>
      </c>
      <c r="K2026" s="10"/>
      <c r="L2026" s="5" t="s">
        <v>199</v>
      </c>
      <c r="M2026" s="5"/>
      <c r="N2026" s="5"/>
    </row>
    <row r="2027" spans="1:14">
      <c r="A2027" s="9"/>
      <c r="B2027" s="5" t="s">
        <v>2251</v>
      </c>
      <c r="C2027" s="5"/>
      <c r="D2027" s="9"/>
      <c r="E2027" s="5"/>
      <c r="F2027" s="7"/>
      <c r="G2027" s="5" t="s">
        <v>220</v>
      </c>
      <c r="H2027" s="8"/>
      <c r="I2027" s="5"/>
      <c r="J2027" s="5" t="s">
        <v>221</v>
      </c>
      <c r="K2027" s="10"/>
      <c r="L2027" s="5" t="s">
        <v>191</v>
      </c>
      <c r="M2027" s="5"/>
      <c r="N2027" s="5"/>
    </row>
    <row r="2028" spans="1:14">
      <c r="A2028" s="9"/>
      <c r="B2028" s="5" t="s">
        <v>2252</v>
      </c>
      <c r="C2028" s="5"/>
      <c r="D2028" s="9"/>
      <c r="E2028" s="5"/>
      <c r="F2028" s="7"/>
      <c r="G2028" s="5" t="s">
        <v>226</v>
      </c>
      <c r="H2028" s="8"/>
      <c r="I2028" s="5"/>
      <c r="J2028" s="5">
        <v>40</v>
      </c>
      <c r="K2028" s="10"/>
      <c r="L2028" s="5" t="s">
        <v>196</v>
      </c>
      <c r="M2028" s="5"/>
      <c r="N2028" s="5"/>
    </row>
    <row r="2029" spans="1:14">
      <c r="A2029" s="9"/>
      <c r="B2029" s="5" t="s">
        <v>2253</v>
      </c>
      <c r="C2029" s="5"/>
      <c r="D2029" s="9"/>
      <c r="E2029" s="5"/>
      <c r="F2029" s="7"/>
      <c r="G2029" s="5" t="s">
        <v>220</v>
      </c>
      <c r="H2029" s="8"/>
      <c r="I2029" s="5"/>
      <c r="J2029" s="5" t="s">
        <v>221</v>
      </c>
      <c r="K2029" s="10"/>
      <c r="L2029" s="5" t="s">
        <v>191</v>
      </c>
      <c r="M2029" s="5"/>
      <c r="N2029" s="5"/>
    </row>
    <row r="2030" spans="1:14">
      <c r="A2030" s="9"/>
      <c r="B2030" s="5" t="s">
        <v>2254</v>
      </c>
      <c r="C2030" s="5"/>
      <c r="D2030" s="9"/>
      <c r="E2030" s="5"/>
      <c r="F2030" s="7"/>
      <c r="G2030" s="5" t="s">
        <v>224</v>
      </c>
      <c r="H2030" s="8"/>
      <c r="I2030" s="5"/>
      <c r="J2030" s="5" t="s">
        <v>221</v>
      </c>
      <c r="K2030" s="10"/>
      <c r="L2030" s="5" t="s">
        <v>191</v>
      </c>
      <c r="M2030" s="5"/>
      <c r="N2030" s="5"/>
    </row>
    <row r="2031" spans="1:14">
      <c r="A2031" s="9"/>
      <c r="B2031" s="5" t="s">
        <v>2255</v>
      </c>
      <c r="C2031" s="5"/>
      <c r="D2031" s="9"/>
      <c r="E2031" s="5"/>
      <c r="F2031" s="7"/>
      <c r="G2031" s="5" t="s">
        <v>232</v>
      </c>
      <c r="H2031" s="8"/>
      <c r="I2031" s="5"/>
      <c r="J2031" s="5" t="s">
        <v>221</v>
      </c>
      <c r="K2031" s="10"/>
      <c r="L2031" s="5" t="s">
        <v>191</v>
      </c>
      <c r="M2031" s="5"/>
      <c r="N2031" s="5"/>
    </row>
    <row r="2032" spans="1:14">
      <c r="A2032" s="9"/>
      <c r="B2032" s="5" t="s">
        <v>2256</v>
      </c>
      <c r="C2032" s="5"/>
      <c r="D2032" s="9"/>
      <c r="E2032" s="5"/>
      <c r="F2032" s="7"/>
      <c r="G2032" s="5" t="s">
        <v>234</v>
      </c>
      <c r="H2032" s="8"/>
      <c r="I2032" s="5"/>
      <c r="J2032" s="5" t="s">
        <v>221</v>
      </c>
      <c r="K2032" s="10"/>
      <c r="L2032" s="5" t="s">
        <v>191</v>
      </c>
      <c r="M2032" s="5"/>
      <c r="N2032" s="5"/>
    </row>
    <row r="2033" spans="1:14">
      <c r="A2033" s="9"/>
      <c r="B2033" s="5" t="s">
        <v>2257</v>
      </c>
      <c r="C2033" s="5"/>
      <c r="D2033" s="9"/>
      <c r="E2033" s="5"/>
      <c r="F2033" s="7"/>
      <c r="G2033" s="5" t="s">
        <v>258</v>
      </c>
      <c r="H2033" s="8"/>
      <c r="I2033" s="5"/>
      <c r="J2033" s="5" t="s">
        <v>221</v>
      </c>
      <c r="K2033" s="10"/>
      <c r="L2033" s="5" t="s">
        <v>196</v>
      </c>
      <c r="M2033" s="5"/>
      <c r="N2033" s="5"/>
    </row>
    <row r="2034" spans="1:14">
      <c r="A2034" s="9"/>
      <c r="B2034" s="5" t="s">
        <v>2258</v>
      </c>
      <c r="C2034" s="5"/>
      <c r="D2034" s="9"/>
      <c r="E2034" s="5"/>
      <c r="F2034" s="7"/>
      <c r="G2034" s="5" t="s">
        <v>224</v>
      </c>
      <c r="H2034" s="8"/>
      <c r="I2034" s="5"/>
      <c r="J2034" s="5">
        <v>20</v>
      </c>
      <c r="K2034" s="10"/>
      <c r="L2034" s="5" t="s">
        <v>191</v>
      </c>
      <c r="M2034" s="5"/>
      <c r="N2034" s="5"/>
    </row>
    <row r="2035" spans="1:14">
      <c r="A2035" s="9"/>
      <c r="B2035" s="5" t="s">
        <v>2259</v>
      </c>
      <c r="C2035" s="5"/>
      <c r="D2035" s="9"/>
      <c r="E2035" s="5"/>
      <c r="F2035" s="7"/>
      <c r="G2035" s="5" t="s">
        <v>224</v>
      </c>
      <c r="H2035" s="8"/>
      <c r="I2035" s="5"/>
      <c r="J2035" s="5" t="s">
        <v>221</v>
      </c>
      <c r="K2035" s="10"/>
      <c r="L2035" s="5" t="s">
        <v>191</v>
      </c>
      <c r="M2035" s="5"/>
      <c r="N2035" s="5"/>
    </row>
    <row r="2036" spans="1:14">
      <c r="A2036" s="9"/>
      <c r="B2036" s="5" t="s">
        <v>2260</v>
      </c>
      <c r="C2036" s="5"/>
      <c r="D2036" s="9"/>
      <c r="E2036" s="5"/>
      <c r="F2036" s="7"/>
      <c r="G2036" s="5" t="s">
        <v>226</v>
      </c>
      <c r="H2036" s="8"/>
      <c r="I2036" s="5"/>
      <c r="J2036" s="5">
        <v>40</v>
      </c>
      <c r="K2036" s="10"/>
      <c r="L2036" s="5" t="s">
        <v>262</v>
      </c>
      <c r="M2036" s="5"/>
      <c r="N2036" s="5"/>
    </row>
    <row r="2037" spans="1:14">
      <c r="A2037" s="9"/>
      <c r="B2037" s="5" t="s">
        <v>2261</v>
      </c>
      <c r="C2037" s="5"/>
      <c r="D2037" s="9"/>
      <c r="E2037" s="5"/>
      <c r="F2037" s="7"/>
      <c r="G2037" s="5" t="s">
        <v>232</v>
      </c>
      <c r="H2037" s="8"/>
      <c r="I2037" s="5"/>
      <c r="J2037" s="5" t="s">
        <v>221</v>
      </c>
      <c r="K2037" s="10"/>
      <c r="L2037" s="5" t="s">
        <v>191</v>
      </c>
      <c r="M2037" s="5"/>
      <c r="N2037" s="5"/>
    </row>
    <row r="2038" spans="1:14">
      <c r="A2038" s="9"/>
      <c r="B2038" s="5" t="s">
        <v>2262</v>
      </c>
      <c r="C2038" s="5"/>
      <c r="D2038" s="9"/>
      <c r="E2038" s="5"/>
      <c r="F2038" s="7"/>
      <c r="G2038" s="5" t="s">
        <v>220</v>
      </c>
      <c r="H2038" s="8"/>
      <c r="I2038" s="5"/>
      <c r="J2038" s="5" t="s">
        <v>221</v>
      </c>
      <c r="K2038" s="10"/>
      <c r="L2038" s="5" t="s">
        <v>191</v>
      </c>
      <c r="M2038" s="5"/>
      <c r="N2038" s="5"/>
    </row>
    <row r="2039" spans="1:14">
      <c r="A2039" s="9"/>
      <c r="B2039" s="5" t="s">
        <v>2263</v>
      </c>
      <c r="C2039" s="5"/>
      <c r="D2039" s="9"/>
      <c r="E2039" s="5"/>
      <c r="F2039" s="7"/>
      <c r="G2039" s="5" t="s">
        <v>220</v>
      </c>
      <c r="H2039" s="8"/>
      <c r="I2039" s="5"/>
      <c r="J2039" s="5" t="s">
        <v>221</v>
      </c>
      <c r="K2039" s="10"/>
      <c r="L2039" s="5" t="s">
        <v>191</v>
      </c>
      <c r="M2039" s="5"/>
      <c r="N2039" s="5"/>
    </row>
    <row r="2040" spans="1:14">
      <c r="A2040" s="9"/>
      <c r="B2040" s="5" t="s">
        <v>2264</v>
      </c>
      <c r="C2040" s="5"/>
      <c r="D2040" s="9"/>
      <c r="E2040" s="5"/>
      <c r="F2040" s="7"/>
      <c r="G2040" s="5" t="s">
        <v>246</v>
      </c>
      <c r="H2040" s="8"/>
      <c r="I2040" s="5"/>
      <c r="J2040" s="5" t="s">
        <v>221</v>
      </c>
      <c r="K2040" s="10"/>
      <c r="L2040" s="5" t="s">
        <v>191</v>
      </c>
      <c r="M2040" s="5"/>
      <c r="N2040" s="5"/>
    </row>
    <row r="2041" spans="1:14">
      <c r="A2041" s="9"/>
      <c r="B2041" s="5" t="s">
        <v>2265</v>
      </c>
      <c r="C2041" s="5"/>
      <c r="D2041" s="9"/>
      <c r="E2041" s="5"/>
      <c r="F2041" s="7"/>
      <c r="G2041" s="5" t="s">
        <v>258</v>
      </c>
      <c r="H2041" s="8"/>
      <c r="I2041" s="5"/>
      <c r="J2041" s="5" t="s">
        <v>221</v>
      </c>
      <c r="K2041" s="10"/>
      <c r="L2041" s="5" t="s">
        <v>196</v>
      </c>
      <c r="M2041" s="5"/>
      <c r="N2041" s="5"/>
    </row>
    <row r="2042" spans="1:14">
      <c r="A2042" s="9"/>
      <c r="B2042" s="5" t="s">
        <v>2266</v>
      </c>
      <c r="C2042" s="5"/>
      <c r="D2042" s="9"/>
      <c r="E2042" s="5"/>
      <c r="F2042" s="7"/>
      <c r="G2042" s="5" t="s">
        <v>232</v>
      </c>
      <c r="H2042" s="8"/>
      <c r="I2042" s="5"/>
      <c r="J2042" s="5" t="s">
        <v>221</v>
      </c>
      <c r="K2042" s="10"/>
      <c r="L2042" s="5" t="s">
        <v>191</v>
      </c>
      <c r="M2042" s="5"/>
      <c r="N2042" s="5"/>
    </row>
    <row r="2043" spans="1:14">
      <c r="A2043" s="9"/>
      <c r="B2043" s="5" t="s">
        <v>2267</v>
      </c>
      <c r="C2043" s="5"/>
      <c r="D2043" s="9"/>
      <c r="E2043" s="5"/>
      <c r="F2043" s="7"/>
      <c r="G2043" s="5" t="s">
        <v>234</v>
      </c>
      <c r="H2043" s="8"/>
      <c r="I2043" s="5"/>
      <c r="J2043" s="5" t="s">
        <v>221</v>
      </c>
      <c r="K2043" s="10"/>
      <c r="L2043" s="5" t="s">
        <v>191</v>
      </c>
      <c r="M2043" s="5"/>
      <c r="N2043" s="5"/>
    </row>
    <row r="2044" spans="1:14">
      <c r="A2044" s="9"/>
      <c r="B2044" s="5" t="s">
        <v>2268</v>
      </c>
      <c r="C2044" s="5"/>
      <c r="D2044" s="9"/>
      <c r="E2044" s="5"/>
      <c r="F2044" s="7"/>
      <c r="G2044" s="5" t="s">
        <v>220</v>
      </c>
      <c r="H2044" s="8"/>
      <c r="I2044" s="5"/>
      <c r="J2044" s="5" t="s">
        <v>221</v>
      </c>
      <c r="K2044" s="10"/>
      <c r="L2044" s="5" t="s">
        <v>191</v>
      </c>
      <c r="M2044" s="5"/>
      <c r="N2044" s="5"/>
    </row>
    <row r="2045" spans="1:14">
      <c r="A2045" s="9"/>
      <c r="B2045" s="5" t="s">
        <v>2269</v>
      </c>
      <c r="C2045" s="5"/>
      <c r="D2045" s="9"/>
      <c r="E2045" s="5"/>
      <c r="F2045" s="7"/>
      <c r="G2045" s="5" t="s">
        <v>224</v>
      </c>
      <c r="H2045" s="8"/>
      <c r="I2045" s="5"/>
      <c r="J2045" s="5">
        <v>40</v>
      </c>
      <c r="K2045" s="10"/>
      <c r="L2045" s="5" t="s">
        <v>191</v>
      </c>
      <c r="M2045" s="5"/>
      <c r="N2045" s="5"/>
    </row>
    <row r="2046" spans="1:14">
      <c r="A2046" s="9"/>
      <c r="B2046" s="5" t="s">
        <v>2270</v>
      </c>
      <c r="C2046" s="5"/>
      <c r="D2046" s="9"/>
      <c r="E2046" s="5"/>
      <c r="F2046" s="7"/>
      <c r="G2046" s="5" t="s">
        <v>234</v>
      </c>
      <c r="H2046" s="8"/>
      <c r="I2046" s="5"/>
      <c r="J2046" s="5" t="s">
        <v>221</v>
      </c>
      <c r="K2046" s="10"/>
      <c r="L2046" s="5" t="s">
        <v>191</v>
      </c>
      <c r="M2046" s="5"/>
      <c r="N2046" s="5"/>
    </row>
    <row r="2047" spans="1:14">
      <c r="A2047" s="9"/>
      <c r="B2047" s="5" t="s">
        <v>2271</v>
      </c>
      <c r="C2047" s="5"/>
      <c r="D2047" s="9"/>
      <c r="E2047" s="5"/>
      <c r="F2047" s="7"/>
      <c r="G2047" s="5" t="s">
        <v>224</v>
      </c>
      <c r="H2047" s="8"/>
      <c r="I2047" s="5"/>
      <c r="J2047" s="5" t="s">
        <v>221</v>
      </c>
      <c r="K2047" s="10"/>
      <c r="L2047" s="5" t="s">
        <v>191</v>
      </c>
      <c r="M2047" s="5"/>
      <c r="N2047" s="5"/>
    </row>
    <row r="2048" spans="1:14">
      <c r="A2048" s="9"/>
      <c r="B2048" s="5" t="s">
        <v>2272</v>
      </c>
      <c r="C2048" s="5"/>
      <c r="D2048" s="9"/>
      <c r="E2048" s="5"/>
      <c r="F2048" s="7"/>
      <c r="G2048" s="5" t="s">
        <v>224</v>
      </c>
      <c r="H2048" s="8"/>
      <c r="I2048" s="5"/>
      <c r="J2048" s="5" t="s">
        <v>221</v>
      </c>
      <c r="K2048" s="10"/>
      <c r="L2048" s="5" t="s">
        <v>191</v>
      </c>
      <c r="M2048" s="5"/>
      <c r="N2048" s="5"/>
    </row>
    <row r="2049" spans="1:14">
      <c r="A2049" s="9"/>
      <c r="B2049" s="5" t="s">
        <v>2273</v>
      </c>
      <c r="C2049" s="5"/>
      <c r="D2049" s="9"/>
      <c r="E2049" s="5"/>
      <c r="F2049" s="7"/>
      <c r="G2049" s="5" t="s">
        <v>220</v>
      </c>
      <c r="H2049" s="8"/>
      <c r="I2049" s="5"/>
      <c r="J2049" s="5" t="s">
        <v>221</v>
      </c>
      <c r="K2049" s="10"/>
      <c r="L2049" s="5" t="s">
        <v>191</v>
      </c>
      <c r="M2049" s="5"/>
      <c r="N2049" s="5"/>
    </row>
    <row r="2050" spans="1:14">
      <c r="A2050" s="9"/>
      <c r="B2050" s="5" t="s">
        <v>2274</v>
      </c>
      <c r="C2050" s="5"/>
      <c r="D2050" s="9"/>
      <c r="E2050" s="5"/>
      <c r="F2050" s="7"/>
      <c r="G2050" s="5" t="s">
        <v>220</v>
      </c>
      <c r="H2050" s="8"/>
      <c r="I2050" s="5"/>
      <c r="J2050" s="5" t="s">
        <v>221</v>
      </c>
      <c r="K2050" s="10"/>
      <c r="L2050" s="5" t="s">
        <v>191</v>
      </c>
      <c r="M2050" s="5"/>
      <c r="N2050" s="5"/>
    </row>
    <row r="2051" spans="1:14">
      <c r="A2051" s="9"/>
      <c r="B2051" s="5" t="s">
        <v>2275</v>
      </c>
      <c r="C2051" s="5"/>
      <c r="D2051" s="9"/>
      <c r="E2051" s="5"/>
      <c r="F2051" s="7"/>
      <c r="G2051" s="5" t="s">
        <v>226</v>
      </c>
      <c r="H2051" s="8"/>
      <c r="I2051" s="5"/>
      <c r="J2051" s="5">
        <v>20</v>
      </c>
      <c r="K2051" s="10"/>
      <c r="L2051" s="5" t="s">
        <v>196</v>
      </c>
      <c r="M2051" s="5"/>
      <c r="N2051" s="5"/>
    </row>
    <row r="2052" spans="1:14">
      <c r="A2052" s="9"/>
      <c r="B2052" s="5" t="s">
        <v>2276</v>
      </c>
      <c r="C2052" s="5"/>
      <c r="D2052" s="9"/>
      <c r="E2052" s="5"/>
      <c r="F2052" s="7"/>
      <c r="G2052" s="5" t="s">
        <v>224</v>
      </c>
      <c r="H2052" s="8"/>
      <c r="I2052" s="5"/>
      <c r="J2052" s="5" t="s">
        <v>221</v>
      </c>
      <c r="K2052" s="10"/>
      <c r="L2052" s="5" t="s">
        <v>191</v>
      </c>
      <c r="M2052" s="5"/>
      <c r="N2052" s="5"/>
    </row>
    <row r="2053" spans="1:14">
      <c r="A2053" s="9"/>
      <c r="B2053" s="5" t="s">
        <v>2277</v>
      </c>
      <c r="C2053" s="5"/>
      <c r="D2053" s="9"/>
      <c r="E2053" s="5"/>
      <c r="F2053" s="7"/>
      <c r="G2053" s="5" t="s">
        <v>246</v>
      </c>
      <c r="H2053" s="8"/>
      <c r="I2053" s="5"/>
      <c r="J2053" s="5" t="s">
        <v>221</v>
      </c>
      <c r="K2053" s="10"/>
      <c r="L2053" s="5" t="s">
        <v>191</v>
      </c>
      <c r="M2053" s="5"/>
      <c r="N2053" s="5"/>
    </row>
    <row r="2054" spans="1:14">
      <c r="A2054" s="9"/>
      <c r="B2054" s="5" t="s">
        <v>2278</v>
      </c>
      <c r="C2054" s="5"/>
      <c r="D2054" s="9"/>
      <c r="E2054" s="5"/>
      <c r="F2054" s="7"/>
      <c r="G2054" s="5" t="s">
        <v>224</v>
      </c>
      <c r="H2054" s="8"/>
      <c r="I2054" s="5"/>
      <c r="J2054" s="5" t="s">
        <v>221</v>
      </c>
      <c r="K2054" s="10"/>
      <c r="L2054" s="5" t="s">
        <v>191</v>
      </c>
      <c r="M2054" s="5"/>
      <c r="N2054" s="5"/>
    </row>
    <row r="2055" spans="1:14">
      <c r="A2055" s="9"/>
      <c r="B2055" s="5" t="s">
        <v>2279</v>
      </c>
      <c r="C2055" s="5"/>
      <c r="D2055" s="9"/>
      <c r="E2055" s="5"/>
      <c r="F2055" s="7"/>
      <c r="G2055" s="5" t="s">
        <v>226</v>
      </c>
      <c r="H2055" s="8"/>
      <c r="I2055" s="5"/>
      <c r="J2055" s="5">
        <v>20</v>
      </c>
      <c r="K2055" s="10"/>
      <c r="L2055" s="5" t="s">
        <v>196</v>
      </c>
      <c r="M2055" s="5"/>
      <c r="N2055" s="5"/>
    </row>
    <row r="2056" spans="1:14">
      <c r="A2056" s="9"/>
      <c r="B2056" s="5" t="s">
        <v>2280</v>
      </c>
      <c r="C2056" s="5"/>
      <c r="D2056" s="9"/>
      <c r="E2056" s="5"/>
      <c r="F2056" s="7"/>
      <c r="G2056" s="5" t="s">
        <v>224</v>
      </c>
      <c r="H2056" s="8"/>
      <c r="I2056" s="5"/>
      <c r="J2056" s="5">
        <v>20</v>
      </c>
      <c r="K2056" s="10"/>
      <c r="L2056" s="5" t="s">
        <v>191</v>
      </c>
      <c r="M2056" s="5"/>
      <c r="N2056" s="5"/>
    </row>
    <row r="2057" spans="1:14">
      <c r="A2057" s="9"/>
      <c r="B2057" s="5" t="s">
        <v>2281</v>
      </c>
      <c r="C2057" s="5"/>
      <c r="D2057" s="9"/>
      <c r="E2057" s="5"/>
      <c r="F2057" s="7"/>
      <c r="G2057" s="5" t="s">
        <v>220</v>
      </c>
      <c r="H2057" s="8"/>
      <c r="I2057" s="5"/>
      <c r="J2057" s="5" t="s">
        <v>221</v>
      </c>
      <c r="K2057" s="10"/>
      <c r="L2057" s="5" t="s">
        <v>191</v>
      </c>
      <c r="M2057" s="5"/>
      <c r="N2057" s="5"/>
    </row>
    <row r="2058" spans="1:14">
      <c r="A2058" s="9"/>
      <c r="B2058" s="5" t="s">
        <v>2282</v>
      </c>
      <c r="C2058" s="5"/>
      <c r="D2058" s="9"/>
      <c r="E2058" s="5"/>
      <c r="F2058" s="7"/>
      <c r="G2058" s="5" t="s">
        <v>220</v>
      </c>
      <c r="H2058" s="8"/>
      <c r="I2058" s="5"/>
      <c r="J2058" s="5" t="s">
        <v>221</v>
      </c>
      <c r="K2058" s="10"/>
      <c r="L2058" s="5" t="s">
        <v>191</v>
      </c>
      <c r="M2058" s="5"/>
      <c r="N2058" s="5"/>
    </row>
    <row r="2059" spans="1:14">
      <c r="A2059" s="9"/>
      <c r="B2059" s="5" t="s">
        <v>2283</v>
      </c>
      <c r="C2059" s="5"/>
      <c r="D2059" s="9"/>
      <c r="E2059" s="5"/>
      <c r="F2059" s="7"/>
      <c r="G2059" s="5" t="s">
        <v>234</v>
      </c>
      <c r="H2059" s="8"/>
      <c r="I2059" s="5"/>
      <c r="J2059" s="5" t="s">
        <v>221</v>
      </c>
      <c r="K2059" s="10"/>
      <c r="L2059" s="5" t="s">
        <v>191</v>
      </c>
      <c r="M2059" s="5"/>
      <c r="N2059" s="5"/>
    </row>
    <row r="2060" spans="1:14">
      <c r="A2060" s="9"/>
      <c r="B2060" s="5" t="s">
        <v>2284</v>
      </c>
      <c r="C2060" s="5"/>
      <c r="D2060" s="9"/>
      <c r="E2060" s="5"/>
      <c r="F2060" s="7"/>
      <c r="G2060" s="5" t="s">
        <v>234</v>
      </c>
      <c r="H2060" s="8"/>
      <c r="I2060" s="5"/>
      <c r="J2060" s="5" t="s">
        <v>221</v>
      </c>
      <c r="K2060" s="10"/>
      <c r="L2060" s="5" t="s">
        <v>191</v>
      </c>
      <c r="M2060" s="5"/>
      <c r="N2060" s="5"/>
    </row>
    <row r="2061" spans="1:14">
      <c r="A2061" s="9"/>
      <c r="B2061" s="5" t="s">
        <v>2285</v>
      </c>
      <c r="C2061" s="5"/>
      <c r="D2061" s="9"/>
      <c r="E2061" s="5"/>
      <c r="F2061" s="7"/>
      <c r="G2061" s="5" t="s">
        <v>224</v>
      </c>
      <c r="H2061" s="8"/>
      <c r="I2061" s="5"/>
      <c r="J2061" s="5" t="s">
        <v>221</v>
      </c>
      <c r="K2061" s="10"/>
      <c r="L2061" s="5" t="s">
        <v>191</v>
      </c>
      <c r="M2061" s="5"/>
      <c r="N2061" s="5"/>
    </row>
    <row r="2062" spans="1:14">
      <c r="A2062" s="9"/>
      <c r="B2062" s="5" t="s">
        <v>2286</v>
      </c>
      <c r="C2062" s="5"/>
      <c r="D2062" s="9"/>
      <c r="E2062" s="5"/>
      <c r="F2062" s="7"/>
      <c r="G2062" s="5" t="s">
        <v>224</v>
      </c>
      <c r="H2062" s="8"/>
      <c r="I2062" s="5"/>
      <c r="J2062" s="5" t="s">
        <v>221</v>
      </c>
      <c r="K2062" s="10"/>
      <c r="L2062" s="5" t="s">
        <v>191</v>
      </c>
      <c r="M2062" s="5"/>
      <c r="N2062" s="5"/>
    </row>
    <row r="2063" spans="1:14">
      <c r="A2063" s="9"/>
      <c r="B2063" s="5" t="s">
        <v>2287</v>
      </c>
      <c r="C2063" s="5"/>
      <c r="D2063" s="9"/>
      <c r="E2063" s="5"/>
      <c r="F2063" s="7"/>
      <c r="G2063" s="5" t="s">
        <v>246</v>
      </c>
      <c r="H2063" s="8"/>
      <c r="I2063" s="5"/>
      <c r="J2063" s="5" t="s">
        <v>221</v>
      </c>
      <c r="K2063" s="10"/>
      <c r="L2063" s="5" t="s">
        <v>753</v>
      </c>
      <c r="M2063" s="5"/>
      <c r="N2063" s="5"/>
    </row>
    <row r="2064" spans="1:14">
      <c r="A2064" s="9"/>
      <c r="B2064" s="5" t="s">
        <v>2288</v>
      </c>
      <c r="C2064" s="5"/>
      <c r="D2064" s="9"/>
      <c r="E2064" s="5"/>
      <c r="F2064" s="7"/>
      <c r="G2064" s="5" t="s">
        <v>234</v>
      </c>
      <c r="H2064" s="8"/>
      <c r="I2064" s="5"/>
      <c r="J2064" s="5" t="s">
        <v>221</v>
      </c>
      <c r="K2064" s="5"/>
      <c r="L2064" s="5" t="s">
        <v>191</v>
      </c>
      <c r="M2064" s="5"/>
      <c r="N2064" s="5"/>
    </row>
    <row r="2065" spans="1:14">
      <c r="A2065" s="9"/>
      <c r="B2065" s="5" t="s">
        <v>2289</v>
      </c>
      <c r="C2065" s="5"/>
      <c r="D2065" s="9"/>
      <c r="E2065" s="5"/>
      <c r="F2065" s="7"/>
      <c r="G2065" s="5" t="s">
        <v>220</v>
      </c>
      <c r="H2065" s="8"/>
      <c r="I2065" s="5"/>
      <c r="J2065" s="5" t="s">
        <v>221</v>
      </c>
      <c r="K2065" s="10"/>
      <c r="L2065" s="5" t="s">
        <v>191</v>
      </c>
      <c r="M2065" s="5"/>
      <c r="N2065" s="5"/>
    </row>
    <row r="2066" spans="1:14">
      <c r="A2066" s="9"/>
      <c r="B2066" s="5" t="s">
        <v>2290</v>
      </c>
      <c r="C2066" s="5"/>
      <c r="D2066" s="9"/>
      <c r="E2066" s="5"/>
      <c r="F2066" s="7"/>
      <c r="G2066" s="5" t="s">
        <v>232</v>
      </c>
      <c r="H2066" s="8"/>
      <c r="I2066" s="5"/>
      <c r="J2066" s="5" t="s">
        <v>221</v>
      </c>
      <c r="K2066" s="10"/>
      <c r="L2066" s="5" t="s">
        <v>191</v>
      </c>
      <c r="M2066" s="5"/>
      <c r="N2066" s="5"/>
    </row>
    <row r="2067" spans="1:14">
      <c r="A2067" s="9"/>
      <c r="B2067" s="5" t="s">
        <v>2291</v>
      </c>
      <c r="C2067" s="5"/>
      <c r="D2067" s="9"/>
      <c r="E2067" s="5"/>
      <c r="F2067" s="7"/>
      <c r="G2067" s="5" t="s">
        <v>2292</v>
      </c>
      <c r="H2067" s="8"/>
      <c r="I2067" s="5"/>
      <c r="J2067" s="5">
        <v>40</v>
      </c>
      <c r="K2067" s="10"/>
      <c r="L2067" s="5" t="s">
        <v>196</v>
      </c>
      <c r="M2067" s="5"/>
      <c r="N2067" s="5"/>
    </row>
    <row r="2068" spans="1:14">
      <c r="A2068" s="9"/>
      <c r="B2068" s="5" t="s">
        <v>2293</v>
      </c>
      <c r="C2068" s="5"/>
      <c r="D2068" s="9"/>
      <c r="E2068" s="5"/>
      <c r="F2068" s="7"/>
      <c r="G2068" s="5" t="s">
        <v>246</v>
      </c>
      <c r="H2068" s="8"/>
      <c r="I2068" s="5"/>
      <c r="J2068" s="5" t="s">
        <v>221</v>
      </c>
      <c r="K2068" s="10"/>
      <c r="L2068" s="5" t="s">
        <v>191</v>
      </c>
      <c r="M2068" s="5"/>
      <c r="N2068" s="5"/>
    </row>
    <row r="2069" spans="1:14">
      <c r="A2069" s="9"/>
      <c r="B2069" s="5" t="s">
        <v>2294</v>
      </c>
      <c r="C2069" s="5"/>
      <c r="D2069" s="9"/>
      <c r="E2069" s="5"/>
      <c r="F2069" s="7"/>
      <c r="G2069" s="5" t="s">
        <v>220</v>
      </c>
      <c r="H2069" s="8"/>
      <c r="I2069" s="5"/>
      <c r="J2069" s="5" t="s">
        <v>221</v>
      </c>
      <c r="K2069" s="10"/>
      <c r="L2069" s="5" t="s">
        <v>191</v>
      </c>
      <c r="M2069" s="5"/>
      <c r="N2069" s="5"/>
    </row>
    <row r="2070" spans="1:14">
      <c r="A2070" s="9"/>
      <c r="B2070" s="5" t="s">
        <v>2295</v>
      </c>
      <c r="C2070" s="5"/>
      <c r="D2070" s="9"/>
      <c r="E2070" s="5"/>
      <c r="F2070" s="7"/>
      <c r="G2070" s="5" t="s">
        <v>258</v>
      </c>
      <c r="H2070" s="8"/>
      <c r="I2070" s="5"/>
      <c r="J2070" s="5">
        <v>40</v>
      </c>
      <c r="K2070" s="10"/>
      <c r="L2070" s="5" t="s">
        <v>196</v>
      </c>
      <c r="M2070" s="5"/>
      <c r="N2070" s="5"/>
    </row>
    <row r="2071" spans="1:14">
      <c r="A2071" s="9"/>
      <c r="B2071" s="5" t="s">
        <v>2296</v>
      </c>
      <c r="C2071" s="5"/>
      <c r="D2071" s="9"/>
      <c r="E2071" s="5"/>
      <c r="F2071" s="7"/>
      <c r="G2071" s="5" t="s">
        <v>224</v>
      </c>
      <c r="H2071" s="8"/>
      <c r="I2071" s="5"/>
      <c r="J2071" s="5" t="s">
        <v>221</v>
      </c>
      <c r="K2071" s="10"/>
      <c r="L2071" s="5" t="s">
        <v>191</v>
      </c>
      <c r="M2071" s="5"/>
      <c r="N2071" s="5"/>
    </row>
    <row r="2072" spans="1:14">
      <c r="A2072" s="9"/>
      <c r="B2072" s="5" t="s">
        <v>2297</v>
      </c>
      <c r="C2072" s="5"/>
      <c r="D2072" s="9"/>
      <c r="E2072" s="5"/>
      <c r="F2072" s="7"/>
      <c r="G2072" s="5" t="s">
        <v>224</v>
      </c>
      <c r="H2072" s="8"/>
      <c r="I2072" s="5"/>
      <c r="J2072" s="5" t="s">
        <v>221</v>
      </c>
      <c r="K2072" s="10"/>
      <c r="L2072" s="5" t="s">
        <v>196</v>
      </c>
      <c r="M2072" s="5"/>
      <c r="N2072" s="5"/>
    </row>
    <row r="2073" spans="1:14">
      <c r="A2073" s="9"/>
      <c r="B2073" s="5" t="s">
        <v>2298</v>
      </c>
      <c r="C2073" s="5"/>
      <c r="D2073" s="9"/>
      <c r="E2073" s="5"/>
      <c r="F2073" s="7"/>
      <c r="G2073" s="5" t="s">
        <v>224</v>
      </c>
      <c r="H2073" s="8"/>
      <c r="I2073" s="5"/>
      <c r="J2073" s="5" t="s">
        <v>221</v>
      </c>
      <c r="K2073" s="10"/>
      <c r="L2073" s="5" t="s">
        <v>196</v>
      </c>
      <c r="M2073" s="5"/>
      <c r="N2073" s="5"/>
    </row>
    <row r="2074" spans="1:14">
      <c r="A2074" s="9"/>
      <c r="B2074" s="5" t="s">
        <v>2299</v>
      </c>
      <c r="C2074" s="5"/>
      <c r="D2074" s="9"/>
      <c r="E2074" s="5"/>
      <c r="F2074" s="7"/>
      <c r="G2074" s="5" t="s">
        <v>220</v>
      </c>
      <c r="H2074" s="8"/>
      <c r="I2074" s="5"/>
      <c r="J2074" s="5" t="s">
        <v>221</v>
      </c>
      <c r="K2074" s="10"/>
      <c r="L2074" s="5" t="s">
        <v>191</v>
      </c>
      <c r="M2074" s="5"/>
      <c r="N2074" s="5"/>
    </row>
    <row r="2075" spans="1:14">
      <c r="A2075" s="9"/>
      <c r="B2075" s="5" t="s">
        <v>2300</v>
      </c>
      <c r="C2075" s="5"/>
      <c r="D2075" s="9"/>
      <c r="E2075" s="5"/>
      <c r="F2075" s="7"/>
      <c r="G2075" s="5" t="s">
        <v>258</v>
      </c>
      <c r="H2075" s="8"/>
      <c r="I2075" s="5"/>
      <c r="J2075" s="5" t="s">
        <v>221</v>
      </c>
      <c r="K2075" s="10"/>
      <c r="L2075" s="5" t="s">
        <v>191</v>
      </c>
      <c r="M2075" s="5"/>
      <c r="N2075" s="5"/>
    </row>
    <row r="2076" spans="1:14">
      <c r="A2076" s="9"/>
      <c r="B2076" s="5" t="s">
        <v>2301</v>
      </c>
      <c r="C2076" s="5"/>
      <c r="D2076" s="9"/>
      <c r="E2076" s="5"/>
      <c r="F2076" s="7"/>
      <c r="G2076" s="5" t="s">
        <v>224</v>
      </c>
      <c r="H2076" s="8"/>
      <c r="I2076" s="5"/>
      <c r="J2076" s="5" t="s">
        <v>221</v>
      </c>
      <c r="K2076" s="10"/>
      <c r="L2076" s="5" t="s">
        <v>191</v>
      </c>
      <c r="M2076" s="5"/>
      <c r="N2076" s="5"/>
    </row>
    <row r="2077" spans="1:14">
      <c r="A2077" s="9"/>
      <c r="B2077" s="5" t="s">
        <v>2302</v>
      </c>
      <c r="C2077" s="5"/>
      <c r="D2077" s="9"/>
      <c r="E2077" s="5"/>
      <c r="F2077" s="7"/>
      <c r="G2077" s="5" t="s">
        <v>234</v>
      </c>
      <c r="H2077" s="8"/>
      <c r="I2077" s="5"/>
      <c r="J2077" s="5" t="s">
        <v>221</v>
      </c>
      <c r="K2077" s="10"/>
      <c r="L2077" s="5" t="s">
        <v>191</v>
      </c>
      <c r="M2077" s="5"/>
      <c r="N2077" s="5"/>
    </row>
    <row r="2078" spans="1:14">
      <c r="A2078" s="9"/>
      <c r="B2078" s="5" t="s">
        <v>2303</v>
      </c>
      <c r="C2078" s="5"/>
      <c r="D2078" s="9"/>
      <c r="E2078" s="5"/>
      <c r="F2078" s="7"/>
      <c r="G2078" s="5" t="s">
        <v>234</v>
      </c>
      <c r="H2078" s="8"/>
      <c r="I2078" s="5"/>
      <c r="J2078" s="5" t="s">
        <v>221</v>
      </c>
      <c r="K2078" s="10"/>
      <c r="L2078" s="5" t="s">
        <v>191</v>
      </c>
      <c r="M2078" s="5"/>
      <c r="N2078" s="5"/>
    </row>
    <row r="2079" spans="1:14">
      <c r="A2079" s="9"/>
      <c r="B2079" s="5" t="s">
        <v>2304</v>
      </c>
      <c r="C2079" s="5"/>
      <c r="D2079" s="9"/>
      <c r="E2079" s="5"/>
      <c r="F2079" s="7"/>
      <c r="G2079" s="5" t="s">
        <v>258</v>
      </c>
      <c r="H2079" s="8"/>
      <c r="I2079" s="5"/>
      <c r="J2079" s="5">
        <v>40</v>
      </c>
      <c r="K2079" s="10"/>
      <c r="L2079" s="5" t="s">
        <v>196</v>
      </c>
      <c r="M2079" s="5"/>
      <c r="N2079" s="5"/>
    </row>
    <row r="2080" spans="1:14">
      <c r="A2080" s="9"/>
      <c r="B2080" s="5" t="s">
        <v>2305</v>
      </c>
      <c r="C2080" s="5"/>
      <c r="D2080" s="9"/>
      <c r="E2080" s="5"/>
      <c r="F2080" s="7"/>
      <c r="G2080" s="5" t="s">
        <v>226</v>
      </c>
      <c r="H2080" s="8"/>
      <c r="I2080" s="5"/>
      <c r="J2080" s="5">
        <v>40</v>
      </c>
      <c r="K2080" s="10"/>
      <c r="L2080" s="5" t="s">
        <v>196</v>
      </c>
      <c r="M2080" s="5"/>
      <c r="N2080" s="5"/>
    </row>
    <row r="2081" spans="1:14">
      <c r="A2081" s="9"/>
      <c r="B2081" s="5" t="s">
        <v>2306</v>
      </c>
      <c r="C2081" s="5"/>
      <c r="D2081" s="9"/>
      <c r="E2081" s="5"/>
      <c r="F2081" s="7"/>
      <c r="G2081" s="5" t="s">
        <v>258</v>
      </c>
      <c r="H2081" s="8"/>
      <c r="I2081" s="5"/>
      <c r="J2081" s="5" t="s">
        <v>221</v>
      </c>
      <c r="K2081" s="10"/>
      <c r="L2081" s="5" t="s">
        <v>196</v>
      </c>
      <c r="M2081" s="5"/>
      <c r="N2081" s="5"/>
    </row>
    <row r="2082" spans="1:14">
      <c r="A2082" s="9"/>
      <c r="B2082" s="5" t="s">
        <v>2307</v>
      </c>
      <c r="C2082" s="5"/>
      <c r="D2082" s="9"/>
      <c r="E2082" s="5"/>
      <c r="F2082" s="7"/>
      <c r="G2082" s="5" t="s">
        <v>220</v>
      </c>
      <c r="H2082" s="8"/>
      <c r="I2082" s="5"/>
      <c r="J2082" s="5" t="s">
        <v>221</v>
      </c>
      <c r="K2082" s="10"/>
      <c r="L2082" s="5" t="s">
        <v>191</v>
      </c>
      <c r="M2082" s="5"/>
      <c r="N2082" s="5"/>
    </row>
    <row r="2083" spans="1:14">
      <c r="A2083" s="9"/>
      <c r="B2083" s="5" t="s">
        <v>2308</v>
      </c>
      <c r="C2083" s="5"/>
      <c r="D2083" s="9"/>
      <c r="E2083" s="5"/>
      <c r="F2083" s="7"/>
      <c r="G2083" s="5" t="s">
        <v>220</v>
      </c>
      <c r="H2083" s="8"/>
      <c r="I2083" s="5"/>
      <c r="J2083" s="5" t="s">
        <v>221</v>
      </c>
      <c r="K2083" s="10"/>
      <c r="L2083" s="5" t="s">
        <v>191</v>
      </c>
      <c r="M2083" s="5"/>
      <c r="N2083" s="5"/>
    </row>
    <row r="2084" spans="1:14">
      <c r="A2084" s="9"/>
      <c r="B2084" s="5" t="s">
        <v>2309</v>
      </c>
      <c r="C2084" s="5"/>
      <c r="D2084" s="9"/>
      <c r="E2084" s="5"/>
      <c r="F2084" s="7"/>
      <c r="G2084" s="5" t="s">
        <v>220</v>
      </c>
      <c r="H2084" s="8"/>
      <c r="I2084" s="5"/>
      <c r="J2084" s="5" t="s">
        <v>221</v>
      </c>
      <c r="K2084" s="10"/>
      <c r="L2084" s="5" t="s">
        <v>191</v>
      </c>
      <c r="M2084" s="5"/>
      <c r="N2084" s="5"/>
    </row>
    <row r="2085" spans="1:14">
      <c r="A2085" s="9"/>
      <c r="B2085" s="5" t="s">
        <v>2310</v>
      </c>
      <c r="C2085" s="5"/>
      <c r="D2085" s="9"/>
      <c r="E2085" s="5"/>
      <c r="F2085" s="7"/>
      <c r="G2085" s="5" t="s">
        <v>224</v>
      </c>
      <c r="H2085" s="8"/>
      <c r="I2085" s="5"/>
      <c r="J2085" s="5" t="s">
        <v>221</v>
      </c>
      <c r="K2085" s="10"/>
      <c r="L2085" s="5" t="s">
        <v>191</v>
      </c>
      <c r="M2085" s="5"/>
      <c r="N2085" s="5"/>
    </row>
    <row r="2086" spans="1:14">
      <c r="A2086" s="9"/>
      <c r="B2086" s="5" t="s">
        <v>2311</v>
      </c>
      <c r="C2086" s="5"/>
      <c r="D2086" s="9"/>
      <c r="E2086" s="5"/>
      <c r="F2086" s="7"/>
      <c r="G2086" s="5" t="s">
        <v>224</v>
      </c>
      <c r="H2086" s="8"/>
      <c r="I2086" s="5"/>
      <c r="J2086" s="5" t="s">
        <v>221</v>
      </c>
      <c r="K2086" s="10"/>
      <c r="L2086" s="5" t="s">
        <v>191</v>
      </c>
      <c r="M2086" s="5"/>
      <c r="N2086" s="5"/>
    </row>
    <row r="2087" spans="1:14">
      <c r="A2087" s="9"/>
      <c r="B2087" s="5" t="s">
        <v>2312</v>
      </c>
      <c r="C2087" s="5"/>
      <c r="D2087" s="9"/>
      <c r="E2087" s="5"/>
      <c r="F2087" s="7"/>
      <c r="G2087" s="5" t="s">
        <v>234</v>
      </c>
      <c r="H2087" s="8"/>
      <c r="I2087" s="5"/>
      <c r="J2087" s="5" t="s">
        <v>221</v>
      </c>
      <c r="K2087" s="10"/>
      <c r="L2087" s="5" t="s">
        <v>191</v>
      </c>
      <c r="M2087" s="5"/>
      <c r="N2087" s="5"/>
    </row>
    <row r="2088" spans="1:14">
      <c r="A2088" s="9"/>
      <c r="B2088" s="5" t="s">
        <v>2313</v>
      </c>
      <c r="C2088" s="5"/>
      <c r="D2088" s="9"/>
      <c r="E2088" s="5"/>
      <c r="F2088" s="7"/>
      <c r="G2088" s="5" t="s">
        <v>220</v>
      </c>
      <c r="H2088" s="8"/>
      <c r="I2088" s="5"/>
      <c r="J2088" s="5" t="s">
        <v>221</v>
      </c>
      <c r="K2088" s="10"/>
      <c r="L2088" s="5" t="s">
        <v>191</v>
      </c>
      <c r="M2088" s="5"/>
      <c r="N2088" s="5"/>
    </row>
    <row r="2089" spans="1:14">
      <c r="A2089" s="9"/>
      <c r="B2089" s="5" t="s">
        <v>2314</v>
      </c>
      <c r="C2089" s="5"/>
      <c r="D2089" s="9"/>
      <c r="E2089" s="5"/>
      <c r="F2089" s="7"/>
      <c r="G2089" s="5" t="s">
        <v>220</v>
      </c>
      <c r="H2089" s="8"/>
      <c r="I2089" s="5"/>
      <c r="J2089" s="5" t="s">
        <v>221</v>
      </c>
      <c r="K2089" s="10"/>
      <c r="L2089" s="5" t="s">
        <v>191</v>
      </c>
      <c r="M2089" s="5"/>
      <c r="N2089" s="5"/>
    </row>
    <row r="2090" spans="1:14">
      <c r="A2090" s="9"/>
      <c r="B2090" s="5" t="s">
        <v>2315</v>
      </c>
      <c r="C2090" s="5"/>
      <c r="D2090" s="9"/>
      <c r="E2090" s="5"/>
      <c r="F2090" s="7"/>
      <c r="G2090" s="5" t="s">
        <v>220</v>
      </c>
      <c r="H2090" s="8"/>
      <c r="I2090" s="5"/>
      <c r="J2090" s="5" t="s">
        <v>221</v>
      </c>
      <c r="K2090" s="10"/>
      <c r="L2090" s="5" t="s">
        <v>191</v>
      </c>
      <c r="M2090" s="5"/>
      <c r="N2090" s="5"/>
    </row>
    <row r="2091" spans="1:14">
      <c r="A2091" s="9"/>
      <c r="B2091" s="5" t="s">
        <v>2316</v>
      </c>
      <c r="C2091" s="5"/>
      <c r="D2091" s="9"/>
      <c r="E2091" s="5"/>
      <c r="F2091" s="7"/>
      <c r="G2091" s="5" t="s">
        <v>224</v>
      </c>
      <c r="H2091" s="8"/>
      <c r="I2091" s="5"/>
      <c r="J2091" s="5" t="s">
        <v>221</v>
      </c>
      <c r="K2091" s="10"/>
      <c r="L2091" s="5" t="s">
        <v>191</v>
      </c>
      <c r="M2091" s="5"/>
      <c r="N2091" s="5"/>
    </row>
    <row r="2092" spans="1:14">
      <c r="A2092" s="9"/>
      <c r="B2092" s="5" t="s">
        <v>2317</v>
      </c>
      <c r="C2092" s="5"/>
      <c r="D2092" s="9"/>
      <c r="E2092" s="5"/>
      <c r="F2092" s="7"/>
      <c r="G2092" s="5" t="s">
        <v>232</v>
      </c>
      <c r="H2092" s="8"/>
      <c r="I2092" s="5"/>
      <c r="J2092" s="5">
        <v>40</v>
      </c>
      <c r="K2092" s="10"/>
      <c r="L2092" s="5" t="s">
        <v>191</v>
      </c>
      <c r="M2092" s="5"/>
      <c r="N2092" s="5"/>
    </row>
    <row r="2093" spans="1:14">
      <c r="A2093" s="9"/>
      <c r="B2093" s="5" t="s">
        <v>2318</v>
      </c>
      <c r="C2093" s="5"/>
      <c r="D2093" s="9"/>
      <c r="E2093" s="5"/>
      <c r="F2093" s="7"/>
      <c r="G2093" s="5" t="s">
        <v>226</v>
      </c>
      <c r="H2093" s="8"/>
      <c r="I2093" s="5"/>
      <c r="J2093" s="5">
        <v>20</v>
      </c>
      <c r="K2093" s="10"/>
      <c r="L2093" s="5" t="s">
        <v>196</v>
      </c>
      <c r="M2093" s="5"/>
      <c r="N2093" s="5"/>
    </row>
    <row r="2094" spans="1:14">
      <c r="A2094" s="9"/>
      <c r="B2094" s="5" t="s">
        <v>2319</v>
      </c>
      <c r="C2094" s="5"/>
      <c r="D2094" s="9"/>
      <c r="E2094" s="5"/>
      <c r="F2094" s="7"/>
      <c r="G2094" s="5" t="s">
        <v>224</v>
      </c>
      <c r="H2094" s="8"/>
      <c r="I2094" s="5"/>
      <c r="J2094" s="5" t="s">
        <v>221</v>
      </c>
      <c r="K2094" s="10"/>
      <c r="L2094" s="5" t="s">
        <v>191</v>
      </c>
      <c r="M2094" s="5"/>
      <c r="N2094" s="5"/>
    </row>
    <row r="2095" spans="1:14">
      <c r="A2095" s="9"/>
      <c r="B2095" s="5" t="s">
        <v>2320</v>
      </c>
      <c r="C2095" s="5"/>
      <c r="D2095" s="9"/>
      <c r="E2095" s="5"/>
      <c r="F2095" s="7"/>
      <c r="G2095" s="5" t="s">
        <v>226</v>
      </c>
      <c r="H2095" s="8"/>
      <c r="I2095" s="5"/>
      <c r="J2095" s="5">
        <v>40</v>
      </c>
      <c r="K2095" s="10"/>
      <c r="L2095" s="5" t="s">
        <v>228</v>
      </c>
      <c r="M2095" s="5"/>
      <c r="N2095" s="5"/>
    </row>
    <row r="2096" spans="1:14">
      <c r="A2096" s="9"/>
      <c r="B2096" s="5" t="s">
        <v>2321</v>
      </c>
      <c r="C2096" s="5"/>
      <c r="D2096" s="9"/>
      <c r="E2096" s="5"/>
      <c r="F2096" s="7"/>
      <c r="G2096" s="5" t="s">
        <v>220</v>
      </c>
      <c r="H2096" s="8"/>
      <c r="I2096" s="5"/>
      <c r="J2096" s="5" t="s">
        <v>221</v>
      </c>
      <c r="K2096" s="10"/>
      <c r="L2096" s="5" t="s">
        <v>191</v>
      </c>
      <c r="M2096" s="5"/>
      <c r="N2096" s="5"/>
    </row>
    <row r="2097" spans="1:14">
      <c r="A2097" s="9"/>
      <c r="B2097" s="5" t="s">
        <v>2322</v>
      </c>
      <c r="C2097" s="5"/>
      <c r="D2097" s="9"/>
      <c r="E2097" s="5"/>
      <c r="F2097" s="7"/>
      <c r="G2097" s="5" t="s">
        <v>232</v>
      </c>
      <c r="H2097" s="8"/>
      <c r="I2097" s="5"/>
      <c r="J2097" s="5" t="s">
        <v>221</v>
      </c>
      <c r="K2097" s="10"/>
      <c r="L2097" s="5" t="s">
        <v>191</v>
      </c>
      <c r="M2097" s="5"/>
      <c r="N2097" s="5"/>
    </row>
    <row r="2098" spans="1:14">
      <c r="A2098" s="9"/>
      <c r="B2098" s="5" t="s">
        <v>2323</v>
      </c>
      <c r="C2098" s="5"/>
      <c r="D2098" s="9"/>
      <c r="E2098" s="5"/>
      <c r="F2098" s="7"/>
      <c r="G2098" s="5" t="s">
        <v>220</v>
      </c>
      <c r="H2098" s="8"/>
      <c r="I2098" s="5"/>
      <c r="J2098" s="5" t="s">
        <v>221</v>
      </c>
      <c r="K2098" s="10"/>
      <c r="L2098" s="5" t="s">
        <v>191</v>
      </c>
      <c r="M2098" s="5"/>
      <c r="N2098" s="5"/>
    </row>
    <row r="2099" spans="1:14">
      <c r="A2099" s="9"/>
      <c r="B2099" s="5" t="s">
        <v>2324</v>
      </c>
      <c r="C2099" s="5"/>
      <c r="D2099" s="9"/>
      <c r="E2099" s="5"/>
      <c r="F2099" s="7"/>
      <c r="G2099" s="5" t="s">
        <v>224</v>
      </c>
      <c r="H2099" s="8"/>
      <c r="I2099" s="5"/>
      <c r="J2099" s="5" t="s">
        <v>221</v>
      </c>
      <c r="K2099" s="10"/>
      <c r="L2099" s="5" t="s">
        <v>191</v>
      </c>
      <c r="M2099" s="5"/>
      <c r="N2099" s="5"/>
    </row>
    <row r="2100" spans="1:14">
      <c r="A2100" s="9"/>
      <c r="B2100" s="5" t="s">
        <v>2325</v>
      </c>
      <c r="C2100" s="5"/>
      <c r="D2100" s="9"/>
      <c r="E2100" s="5"/>
      <c r="F2100" s="7"/>
      <c r="G2100" s="5" t="s">
        <v>224</v>
      </c>
      <c r="H2100" s="8"/>
      <c r="I2100" s="5"/>
      <c r="J2100" s="5" t="s">
        <v>221</v>
      </c>
      <c r="K2100" s="10"/>
      <c r="L2100" s="5" t="s">
        <v>191</v>
      </c>
      <c r="M2100" s="5"/>
      <c r="N2100" s="5"/>
    </row>
    <row r="2101" spans="1:14">
      <c r="A2101" s="9"/>
      <c r="B2101" s="5" t="s">
        <v>2326</v>
      </c>
      <c r="C2101" s="5"/>
      <c r="D2101" s="9"/>
      <c r="E2101" s="5"/>
      <c r="F2101" s="7"/>
      <c r="G2101" s="5" t="s">
        <v>224</v>
      </c>
      <c r="H2101" s="8"/>
      <c r="I2101" s="5"/>
      <c r="J2101" s="5">
        <v>40</v>
      </c>
      <c r="K2101" s="10"/>
      <c r="L2101" s="5" t="s">
        <v>191</v>
      </c>
      <c r="M2101" s="5"/>
      <c r="N2101" s="5"/>
    </row>
    <row r="2102" spans="1:14">
      <c r="A2102" s="9"/>
      <c r="B2102" s="5" t="s">
        <v>2327</v>
      </c>
      <c r="C2102" s="5"/>
      <c r="D2102" s="9"/>
      <c r="E2102" s="5"/>
      <c r="F2102" s="7"/>
      <c r="G2102" s="5" t="s">
        <v>224</v>
      </c>
      <c r="H2102" s="8"/>
      <c r="I2102" s="5"/>
      <c r="J2102" s="5" t="s">
        <v>221</v>
      </c>
      <c r="K2102" s="10"/>
      <c r="L2102" s="5" t="s">
        <v>191</v>
      </c>
      <c r="M2102" s="5"/>
      <c r="N2102" s="5"/>
    </row>
    <row r="2103" spans="1:14">
      <c r="A2103" s="9"/>
      <c r="B2103" s="5" t="s">
        <v>2328</v>
      </c>
      <c r="C2103" s="5"/>
      <c r="D2103" s="9"/>
      <c r="E2103" s="5"/>
      <c r="F2103" s="7"/>
      <c r="G2103" s="5" t="s">
        <v>224</v>
      </c>
      <c r="H2103" s="8"/>
      <c r="I2103" s="5"/>
      <c r="J2103" s="5" t="s">
        <v>221</v>
      </c>
      <c r="K2103" s="10"/>
      <c r="L2103" s="5" t="s">
        <v>191</v>
      </c>
      <c r="M2103" s="5"/>
      <c r="N2103" s="5"/>
    </row>
    <row r="2104" spans="1:14">
      <c r="A2104" s="9"/>
      <c r="B2104" s="5" t="s">
        <v>2329</v>
      </c>
      <c r="C2104" s="5"/>
      <c r="D2104" s="9"/>
      <c r="E2104" s="5"/>
      <c r="F2104" s="7"/>
      <c r="G2104" s="5" t="s">
        <v>232</v>
      </c>
      <c r="H2104" s="8"/>
      <c r="I2104" s="5"/>
      <c r="J2104" s="5" t="s">
        <v>221</v>
      </c>
      <c r="K2104" s="10"/>
      <c r="L2104" s="5" t="s">
        <v>191</v>
      </c>
      <c r="M2104" s="5"/>
      <c r="N2104" s="5"/>
    </row>
    <row r="2105" spans="1:14">
      <c r="A2105" s="9"/>
      <c r="B2105" s="5" t="s">
        <v>2330</v>
      </c>
      <c r="C2105" s="5"/>
      <c r="D2105" s="9"/>
      <c r="E2105" s="5"/>
      <c r="F2105" s="7"/>
      <c r="G2105" s="5" t="s">
        <v>220</v>
      </c>
      <c r="H2105" s="8"/>
      <c r="I2105" s="5"/>
      <c r="J2105" s="5" t="s">
        <v>221</v>
      </c>
      <c r="K2105" s="10"/>
      <c r="L2105" s="5" t="s">
        <v>191</v>
      </c>
      <c r="M2105" s="5"/>
      <c r="N2105" s="5"/>
    </row>
    <row r="2106" spans="1:14">
      <c r="A2106" s="9"/>
      <c r="B2106" s="5" t="s">
        <v>2331</v>
      </c>
      <c r="C2106" s="5"/>
      <c r="D2106" s="9"/>
      <c r="E2106" s="5"/>
      <c r="F2106" s="7"/>
      <c r="G2106" s="5" t="s">
        <v>224</v>
      </c>
      <c r="H2106" s="8"/>
      <c r="I2106" s="5"/>
      <c r="J2106" s="5">
        <v>40</v>
      </c>
      <c r="K2106" s="10"/>
      <c r="L2106" s="5" t="s">
        <v>196</v>
      </c>
      <c r="M2106" s="5"/>
      <c r="N2106" s="5"/>
    </row>
    <row r="2107" spans="1:14">
      <c r="A2107" s="9"/>
      <c r="B2107" s="5" t="s">
        <v>2332</v>
      </c>
      <c r="C2107" s="5"/>
      <c r="D2107" s="9"/>
      <c r="E2107" s="5"/>
      <c r="F2107" s="7"/>
      <c r="G2107" s="5" t="s">
        <v>220</v>
      </c>
      <c r="H2107" s="8"/>
      <c r="I2107" s="5"/>
      <c r="J2107" s="5" t="s">
        <v>221</v>
      </c>
      <c r="K2107" s="10"/>
      <c r="L2107" s="5" t="s">
        <v>191</v>
      </c>
      <c r="M2107" s="5"/>
      <c r="N2107" s="5"/>
    </row>
    <row r="2108" spans="1:14">
      <c r="A2108" s="9"/>
      <c r="B2108" s="5" t="s">
        <v>2333</v>
      </c>
      <c r="C2108" s="5"/>
      <c r="D2108" s="9"/>
      <c r="E2108" s="5"/>
      <c r="F2108" s="7"/>
      <c r="G2108" s="5" t="s">
        <v>220</v>
      </c>
      <c r="H2108" s="8"/>
      <c r="I2108" s="5"/>
      <c r="J2108" s="5" t="s">
        <v>221</v>
      </c>
      <c r="K2108" s="10"/>
      <c r="L2108" s="5" t="s">
        <v>191</v>
      </c>
      <c r="M2108" s="5"/>
      <c r="N2108" s="5"/>
    </row>
    <row r="2109" spans="1:14">
      <c r="A2109" s="9"/>
      <c r="B2109" s="5" t="s">
        <v>2334</v>
      </c>
      <c r="C2109" s="5"/>
      <c r="D2109" s="9"/>
      <c r="E2109" s="5"/>
      <c r="F2109" s="7"/>
      <c r="G2109" s="5" t="s">
        <v>220</v>
      </c>
      <c r="H2109" s="8"/>
      <c r="I2109" s="5"/>
      <c r="J2109" s="5" t="s">
        <v>221</v>
      </c>
      <c r="K2109" s="10"/>
      <c r="L2109" s="5" t="s">
        <v>191</v>
      </c>
      <c r="M2109" s="5"/>
      <c r="N2109" s="5"/>
    </row>
    <row r="2110" spans="1:14">
      <c r="A2110" s="9"/>
      <c r="B2110" s="5" t="s">
        <v>2335</v>
      </c>
      <c r="C2110" s="5"/>
      <c r="D2110" s="9"/>
      <c r="E2110" s="5"/>
      <c r="F2110" s="7"/>
      <c r="G2110" s="5" t="s">
        <v>220</v>
      </c>
      <c r="H2110" s="8"/>
      <c r="I2110" s="5"/>
      <c r="J2110" s="5" t="s">
        <v>221</v>
      </c>
      <c r="K2110" s="10"/>
      <c r="L2110" s="5" t="s">
        <v>191</v>
      </c>
      <c r="M2110" s="5"/>
      <c r="N2110" s="5"/>
    </row>
    <row r="2111" spans="1:14">
      <c r="A2111" s="9"/>
      <c r="B2111" s="5" t="s">
        <v>2336</v>
      </c>
      <c r="C2111" s="5"/>
      <c r="D2111" s="9"/>
      <c r="E2111" s="5"/>
      <c r="F2111" s="7"/>
      <c r="G2111" s="5" t="s">
        <v>220</v>
      </c>
      <c r="H2111" s="8"/>
      <c r="I2111" s="5"/>
      <c r="J2111" s="5" t="s">
        <v>221</v>
      </c>
      <c r="K2111" s="10"/>
      <c r="L2111" s="5" t="s">
        <v>191</v>
      </c>
      <c r="M2111" s="5"/>
      <c r="N2111" s="5"/>
    </row>
    <row r="2112" spans="1:14">
      <c r="A2112" s="9"/>
      <c r="B2112" s="5" t="s">
        <v>2337</v>
      </c>
      <c r="C2112" s="5"/>
      <c r="D2112" s="9"/>
      <c r="E2112" s="5"/>
      <c r="F2112" s="7"/>
      <c r="G2112" s="5" t="s">
        <v>220</v>
      </c>
      <c r="H2112" s="8"/>
      <c r="I2112" s="5"/>
      <c r="J2112" s="5" t="s">
        <v>221</v>
      </c>
      <c r="K2112" s="10"/>
      <c r="L2112" s="5" t="s">
        <v>191</v>
      </c>
      <c r="M2112" s="5"/>
      <c r="N2112" s="5"/>
    </row>
    <row r="2113" spans="1:14">
      <c r="A2113" s="9"/>
      <c r="B2113" s="5" t="s">
        <v>2338</v>
      </c>
      <c r="C2113" s="5"/>
      <c r="D2113" s="9"/>
      <c r="E2113" s="5"/>
      <c r="F2113" s="7"/>
      <c r="G2113" s="5" t="s">
        <v>258</v>
      </c>
      <c r="H2113" s="8"/>
      <c r="I2113" s="5"/>
      <c r="J2113" s="5">
        <v>20</v>
      </c>
      <c r="K2113" s="10"/>
      <c r="L2113" s="5" t="s">
        <v>196</v>
      </c>
      <c r="M2113" s="5"/>
      <c r="N2113" s="5"/>
    </row>
    <row r="2114" spans="1:14">
      <c r="A2114" s="9"/>
      <c r="B2114" s="5" t="s">
        <v>2339</v>
      </c>
      <c r="C2114" s="5"/>
      <c r="D2114" s="9"/>
      <c r="E2114" s="5"/>
      <c r="F2114" s="7"/>
      <c r="G2114" s="5" t="s">
        <v>224</v>
      </c>
      <c r="H2114" s="8"/>
      <c r="I2114" s="5"/>
      <c r="J2114" s="5">
        <v>40</v>
      </c>
      <c r="K2114" s="10"/>
      <c r="L2114" s="5" t="s">
        <v>191</v>
      </c>
      <c r="M2114" s="5"/>
      <c r="N2114" s="5"/>
    </row>
    <row r="2115" spans="1:14">
      <c r="A2115" s="9"/>
      <c r="B2115" s="5" t="s">
        <v>2340</v>
      </c>
      <c r="C2115" s="5"/>
      <c r="D2115" s="9"/>
      <c r="E2115" s="5"/>
      <c r="F2115" s="7"/>
      <c r="G2115" s="5" t="s">
        <v>224</v>
      </c>
      <c r="H2115" s="8"/>
      <c r="I2115" s="5"/>
      <c r="J2115" s="5" t="s">
        <v>221</v>
      </c>
      <c r="K2115" s="10"/>
      <c r="L2115" s="5" t="s">
        <v>191</v>
      </c>
      <c r="M2115" s="5"/>
      <c r="N2115" s="5"/>
    </row>
    <row r="2116" spans="1:14">
      <c r="A2116" s="9"/>
      <c r="B2116" s="5" t="s">
        <v>2341</v>
      </c>
      <c r="C2116" s="5"/>
      <c r="D2116" s="9"/>
      <c r="E2116" s="5"/>
      <c r="F2116" s="7"/>
      <c r="G2116" s="5" t="s">
        <v>220</v>
      </c>
      <c r="H2116" s="8"/>
      <c r="I2116" s="5"/>
      <c r="J2116" s="5" t="s">
        <v>221</v>
      </c>
      <c r="K2116" s="10"/>
      <c r="L2116" s="5" t="s">
        <v>191</v>
      </c>
      <c r="M2116" s="5"/>
      <c r="N2116" s="5"/>
    </row>
    <row r="2117" spans="1:14">
      <c r="A2117" s="9"/>
      <c r="B2117" s="5" t="s">
        <v>2342</v>
      </c>
      <c r="C2117" s="5"/>
      <c r="D2117" s="9"/>
      <c r="E2117" s="5"/>
      <c r="F2117" s="7"/>
      <c r="G2117" s="5" t="s">
        <v>234</v>
      </c>
      <c r="H2117" s="8"/>
      <c r="I2117" s="5"/>
      <c r="J2117" s="5" t="s">
        <v>221</v>
      </c>
      <c r="K2117" s="10"/>
      <c r="L2117" s="5" t="s">
        <v>191</v>
      </c>
      <c r="M2117" s="5"/>
      <c r="N2117" s="5"/>
    </row>
    <row r="2118" spans="1:14">
      <c r="A2118" s="9"/>
      <c r="B2118" s="5" t="s">
        <v>2343</v>
      </c>
      <c r="C2118" s="5"/>
      <c r="D2118" s="9"/>
      <c r="E2118" s="5"/>
      <c r="F2118" s="7"/>
      <c r="G2118" s="5" t="s">
        <v>226</v>
      </c>
      <c r="H2118" s="8"/>
      <c r="I2118" s="5"/>
      <c r="J2118" s="5">
        <v>40</v>
      </c>
      <c r="K2118" s="10"/>
      <c r="L2118" s="5" t="s">
        <v>228</v>
      </c>
      <c r="M2118" s="5"/>
      <c r="N2118" s="5"/>
    </row>
    <row r="2119" spans="1:14">
      <c r="A2119" s="9"/>
      <c r="B2119" s="5" t="s">
        <v>2344</v>
      </c>
      <c r="C2119" s="5"/>
      <c r="D2119" s="9"/>
      <c r="E2119" s="5"/>
      <c r="F2119" s="7"/>
      <c r="G2119" s="5" t="s">
        <v>232</v>
      </c>
      <c r="H2119" s="8"/>
      <c r="I2119" s="5"/>
      <c r="J2119" s="5" t="s">
        <v>221</v>
      </c>
      <c r="K2119" s="10"/>
      <c r="L2119" s="5" t="s">
        <v>191</v>
      </c>
      <c r="M2119" s="5"/>
      <c r="N2119" s="5"/>
    </row>
    <row r="2120" spans="1:14">
      <c r="A2120" s="9"/>
      <c r="B2120" s="5" t="s">
        <v>2345</v>
      </c>
      <c r="C2120" s="5"/>
      <c r="D2120" s="9"/>
      <c r="E2120" s="5"/>
      <c r="F2120" s="7"/>
      <c r="G2120" s="5" t="s">
        <v>224</v>
      </c>
      <c r="H2120" s="8"/>
      <c r="I2120" s="5"/>
      <c r="J2120" s="5" t="s">
        <v>221</v>
      </c>
      <c r="K2120" s="10"/>
      <c r="L2120" s="5" t="s">
        <v>191</v>
      </c>
      <c r="M2120" s="5"/>
      <c r="N2120" s="5"/>
    </row>
    <row r="2121" spans="1:14">
      <c r="A2121" s="9"/>
      <c r="B2121" s="5" t="s">
        <v>2346</v>
      </c>
      <c r="C2121" s="5"/>
      <c r="D2121" s="9"/>
      <c r="E2121" s="5"/>
      <c r="F2121" s="7"/>
      <c r="G2121" s="5" t="s">
        <v>220</v>
      </c>
      <c r="H2121" s="8"/>
      <c r="I2121" s="5"/>
      <c r="J2121" s="5" t="s">
        <v>221</v>
      </c>
      <c r="K2121" s="10"/>
      <c r="L2121" s="5" t="s">
        <v>191</v>
      </c>
      <c r="M2121" s="5"/>
      <c r="N2121" s="5"/>
    </row>
    <row r="2122" spans="1:14">
      <c r="A2122" s="9"/>
      <c r="B2122" s="5" t="s">
        <v>2347</v>
      </c>
      <c r="C2122" s="5"/>
      <c r="D2122" s="9"/>
      <c r="E2122" s="5"/>
      <c r="F2122" s="7"/>
      <c r="G2122" s="5" t="s">
        <v>234</v>
      </c>
      <c r="H2122" s="8"/>
      <c r="I2122" s="5"/>
      <c r="J2122" s="5" t="s">
        <v>221</v>
      </c>
      <c r="K2122" s="10"/>
      <c r="L2122" s="5" t="s">
        <v>191</v>
      </c>
      <c r="M2122" s="5"/>
      <c r="N2122" s="5"/>
    </row>
    <row r="2123" spans="1:14">
      <c r="A2123" s="9"/>
      <c r="B2123" s="5" t="s">
        <v>2348</v>
      </c>
      <c r="C2123" s="5"/>
      <c r="D2123" s="9"/>
      <c r="E2123" s="5"/>
      <c r="F2123" s="7"/>
      <c r="G2123" s="5" t="s">
        <v>220</v>
      </c>
      <c r="H2123" s="8"/>
      <c r="I2123" s="5"/>
      <c r="J2123" s="5" t="s">
        <v>221</v>
      </c>
      <c r="K2123" s="10"/>
      <c r="L2123" s="5" t="s">
        <v>191</v>
      </c>
      <c r="M2123" s="5"/>
      <c r="N2123" s="5"/>
    </row>
    <row r="2124" spans="1:14">
      <c r="A2124" s="9"/>
      <c r="B2124" s="5" t="s">
        <v>2349</v>
      </c>
      <c r="C2124" s="5"/>
      <c r="D2124" s="9"/>
      <c r="E2124" s="5"/>
      <c r="F2124" s="7"/>
      <c r="G2124" s="5" t="s">
        <v>220</v>
      </c>
      <c r="H2124" s="8"/>
      <c r="I2124" s="5"/>
      <c r="J2124" s="5" t="s">
        <v>221</v>
      </c>
      <c r="K2124" s="10"/>
      <c r="L2124" s="5" t="s">
        <v>191</v>
      </c>
      <c r="M2124" s="5"/>
      <c r="N2124" s="5"/>
    </row>
    <row r="2125" spans="1:14">
      <c r="A2125" s="9"/>
      <c r="B2125" s="5" t="s">
        <v>2350</v>
      </c>
      <c r="C2125" s="5"/>
      <c r="D2125" s="9"/>
      <c r="E2125" s="5"/>
      <c r="F2125" s="7"/>
      <c r="G2125" s="5" t="s">
        <v>234</v>
      </c>
      <c r="H2125" s="8"/>
      <c r="I2125" s="5"/>
      <c r="J2125" s="5" t="s">
        <v>221</v>
      </c>
      <c r="K2125" s="10"/>
      <c r="L2125" s="5" t="s">
        <v>191</v>
      </c>
      <c r="M2125" s="5"/>
      <c r="N2125" s="5"/>
    </row>
    <row r="2126" spans="1:14">
      <c r="A2126" s="9"/>
      <c r="B2126" s="5" t="s">
        <v>2351</v>
      </c>
      <c r="C2126" s="5"/>
      <c r="D2126" s="9"/>
      <c r="E2126" s="5"/>
      <c r="F2126" s="7"/>
      <c r="G2126" s="5" t="s">
        <v>220</v>
      </c>
      <c r="H2126" s="8"/>
      <c r="I2126" s="5"/>
      <c r="J2126" s="5" t="s">
        <v>221</v>
      </c>
      <c r="K2126" s="10"/>
      <c r="L2126" s="5" t="s">
        <v>191</v>
      </c>
      <c r="M2126" s="5"/>
      <c r="N2126" s="5"/>
    </row>
    <row r="2127" spans="1:14">
      <c r="A2127" s="9"/>
      <c r="B2127" s="5" t="s">
        <v>2352</v>
      </c>
      <c r="C2127" s="5"/>
      <c r="D2127" s="9"/>
      <c r="E2127" s="5"/>
      <c r="F2127" s="7"/>
      <c r="G2127" s="5" t="s">
        <v>234</v>
      </c>
      <c r="H2127" s="8"/>
      <c r="I2127" s="5"/>
      <c r="J2127" s="5" t="s">
        <v>221</v>
      </c>
      <c r="K2127" s="10"/>
      <c r="L2127" s="5" t="s">
        <v>191</v>
      </c>
      <c r="M2127" s="5"/>
      <c r="N2127" s="5"/>
    </row>
    <row r="2128" spans="1:14">
      <c r="A2128" s="9"/>
      <c r="B2128" s="5" t="s">
        <v>2353</v>
      </c>
      <c r="C2128" s="5"/>
      <c r="D2128" s="9"/>
      <c r="E2128" s="5"/>
      <c r="F2128" s="7"/>
      <c r="G2128" s="5" t="s">
        <v>220</v>
      </c>
      <c r="H2128" s="8"/>
      <c r="I2128" s="5"/>
      <c r="J2128" s="5" t="s">
        <v>221</v>
      </c>
      <c r="K2128" s="10"/>
      <c r="L2128" s="5" t="s">
        <v>191</v>
      </c>
      <c r="M2128" s="5"/>
      <c r="N2128" s="5"/>
    </row>
    <row r="2129" spans="1:14">
      <c r="A2129" s="9"/>
      <c r="B2129" s="5" t="s">
        <v>2354</v>
      </c>
      <c r="C2129" s="5"/>
      <c r="D2129" s="9"/>
      <c r="E2129" s="5"/>
      <c r="F2129" s="7"/>
      <c r="G2129" s="5" t="s">
        <v>220</v>
      </c>
      <c r="H2129" s="8"/>
      <c r="I2129" s="5"/>
      <c r="J2129" s="5" t="s">
        <v>221</v>
      </c>
      <c r="K2129" s="10"/>
      <c r="L2129" s="5" t="s">
        <v>191</v>
      </c>
      <c r="M2129" s="5"/>
      <c r="N2129" s="5"/>
    </row>
    <row r="2130" spans="1:14">
      <c r="A2130" s="9"/>
      <c r="B2130" s="5" t="s">
        <v>2355</v>
      </c>
      <c r="C2130" s="5"/>
      <c r="D2130" s="9"/>
      <c r="E2130" s="5"/>
      <c r="F2130" s="7"/>
      <c r="G2130" s="5" t="s">
        <v>232</v>
      </c>
      <c r="H2130" s="8"/>
      <c r="I2130" s="5"/>
      <c r="J2130" s="5" t="s">
        <v>221</v>
      </c>
      <c r="K2130" s="10"/>
      <c r="L2130" s="5" t="s">
        <v>191</v>
      </c>
      <c r="M2130" s="5"/>
      <c r="N2130" s="5"/>
    </row>
    <row r="2131" spans="1:14">
      <c r="A2131" s="9"/>
      <c r="B2131" s="5" t="s">
        <v>2356</v>
      </c>
      <c r="C2131" s="5"/>
      <c r="D2131" s="9"/>
      <c r="E2131" s="5"/>
      <c r="F2131" s="7"/>
      <c r="G2131" s="5" t="s">
        <v>234</v>
      </c>
      <c r="H2131" s="8"/>
      <c r="I2131" s="5"/>
      <c r="J2131" s="5" t="s">
        <v>221</v>
      </c>
      <c r="K2131" s="10"/>
      <c r="L2131" s="5" t="s">
        <v>191</v>
      </c>
      <c r="M2131" s="5"/>
      <c r="N2131" s="5"/>
    </row>
    <row r="2132" spans="1:14">
      <c r="A2132" s="9"/>
      <c r="B2132" s="5" t="s">
        <v>2357</v>
      </c>
      <c r="C2132" s="5"/>
      <c r="D2132" s="9"/>
      <c r="E2132" s="5"/>
      <c r="F2132" s="7"/>
      <c r="G2132" s="5" t="s">
        <v>224</v>
      </c>
      <c r="H2132" s="8"/>
      <c r="I2132" s="5"/>
      <c r="J2132" s="5" t="s">
        <v>221</v>
      </c>
      <c r="K2132" s="5"/>
      <c r="L2132" s="5" t="s">
        <v>191</v>
      </c>
      <c r="M2132" s="5"/>
      <c r="N2132" s="5"/>
    </row>
    <row r="2133" spans="1:14">
      <c r="A2133" s="9"/>
      <c r="B2133" s="5" t="s">
        <v>2358</v>
      </c>
      <c r="C2133" s="5"/>
      <c r="D2133" s="9"/>
      <c r="E2133" s="5"/>
      <c r="F2133" s="7"/>
      <c r="G2133" s="5" t="s">
        <v>226</v>
      </c>
      <c r="H2133" s="8"/>
      <c r="I2133" s="5"/>
      <c r="J2133" s="5">
        <v>40</v>
      </c>
      <c r="K2133" s="10"/>
      <c r="L2133" s="5" t="s">
        <v>196</v>
      </c>
      <c r="M2133" s="5"/>
      <c r="N2133" s="5"/>
    </row>
    <row r="2134" spans="1:14">
      <c r="A2134" s="9"/>
      <c r="B2134" s="5" t="s">
        <v>2359</v>
      </c>
      <c r="C2134" s="5"/>
      <c r="D2134" s="9"/>
      <c r="E2134" s="5"/>
      <c r="F2134" s="7"/>
      <c r="G2134" s="5" t="s">
        <v>258</v>
      </c>
      <c r="H2134" s="8"/>
      <c r="I2134" s="5"/>
      <c r="J2134" s="5" t="s">
        <v>221</v>
      </c>
      <c r="K2134" s="10"/>
      <c r="L2134" s="5" t="s">
        <v>196</v>
      </c>
      <c r="M2134" s="5"/>
      <c r="N2134" s="5"/>
    </row>
    <row r="2135" spans="1:14">
      <c r="A2135" s="9"/>
      <c r="B2135" s="5" t="s">
        <v>2360</v>
      </c>
      <c r="C2135" s="5"/>
      <c r="D2135" s="9"/>
      <c r="E2135" s="5"/>
      <c r="F2135" s="7"/>
      <c r="G2135" s="5" t="s">
        <v>226</v>
      </c>
      <c r="H2135" s="8"/>
      <c r="I2135" s="5"/>
      <c r="J2135" s="5">
        <v>40</v>
      </c>
      <c r="K2135" s="10"/>
      <c r="L2135" s="5" t="s">
        <v>196</v>
      </c>
      <c r="M2135" s="5"/>
      <c r="N2135" s="5"/>
    </row>
    <row r="2136" spans="1:14">
      <c r="A2136" s="9"/>
      <c r="B2136" s="5" t="s">
        <v>2361</v>
      </c>
      <c r="C2136" s="5"/>
      <c r="D2136" s="9"/>
      <c r="E2136" s="5"/>
      <c r="F2136" s="7"/>
      <c r="G2136" s="5" t="s">
        <v>224</v>
      </c>
      <c r="H2136" s="8"/>
      <c r="I2136" s="5"/>
      <c r="J2136" s="5" t="s">
        <v>221</v>
      </c>
      <c r="K2136" s="10"/>
      <c r="L2136" s="5" t="s">
        <v>191</v>
      </c>
      <c r="M2136" s="5"/>
      <c r="N2136" s="5"/>
    </row>
    <row r="2137" spans="1:14">
      <c r="A2137" s="9"/>
      <c r="B2137" s="5" t="s">
        <v>2362</v>
      </c>
      <c r="C2137" s="5"/>
      <c r="D2137" s="9"/>
      <c r="E2137" s="5"/>
      <c r="F2137" s="7"/>
      <c r="G2137" s="5" t="s">
        <v>220</v>
      </c>
      <c r="H2137" s="8"/>
      <c r="I2137" s="5"/>
      <c r="J2137" s="5" t="s">
        <v>221</v>
      </c>
      <c r="K2137" s="10"/>
      <c r="L2137" s="5" t="s">
        <v>191</v>
      </c>
      <c r="M2137" s="5"/>
      <c r="N2137" s="5"/>
    </row>
    <row r="2138" spans="1:14">
      <c r="A2138" s="9"/>
      <c r="B2138" s="5" t="s">
        <v>2363</v>
      </c>
      <c r="C2138" s="5"/>
      <c r="D2138" s="9"/>
      <c r="E2138" s="5"/>
      <c r="F2138" s="7"/>
      <c r="G2138" s="5" t="s">
        <v>220</v>
      </c>
      <c r="H2138" s="8"/>
      <c r="I2138" s="5"/>
      <c r="J2138" s="5" t="s">
        <v>221</v>
      </c>
      <c r="K2138" s="10"/>
      <c r="L2138" s="5" t="s">
        <v>191</v>
      </c>
      <c r="M2138" s="5"/>
      <c r="N2138" s="5"/>
    </row>
    <row r="2139" spans="1:14">
      <c r="A2139" s="9"/>
      <c r="B2139" s="5" t="s">
        <v>2364</v>
      </c>
      <c r="C2139" s="5"/>
      <c r="D2139" s="9"/>
      <c r="E2139" s="5"/>
      <c r="F2139" s="7"/>
      <c r="G2139" s="5" t="s">
        <v>220</v>
      </c>
      <c r="H2139" s="8"/>
      <c r="I2139" s="5"/>
      <c r="J2139" s="5" t="s">
        <v>221</v>
      </c>
      <c r="K2139" s="10"/>
      <c r="L2139" s="5" t="s">
        <v>191</v>
      </c>
      <c r="M2139" s="5"/>
      <c r="N2139" s="5"/>
    </row>
    <row r="2140" spans="1:14">
      <c r="A2140" s="9"/>
      <c r="B2140" s="5" t="s">
        <v>2365</v>
      </c>
      <c r="C2140" s="5"/>
      <c r="D2140" s="9"/>
      <c r="E2140" s="5"/>
      <c r="F2140" s="7"/>
      <c r="G2140" s="5" t="s">
        <v>234</v>
      </c>
      <c r="H2140" s="8"/>
      <c r="I2140" s="5"/>
      <c r="J2140" s="5" t="s">
        <v>221</v>
      </c>
      <c r="K2140" s="10"/>
      <c r="L2140" s="5" t="s">
        <v>191</v>
      </c>
      <c r="M2140" s="5"/>
      <c r="N2140" s="5"/>
    </row>
    <row r="2141" spans="1:14">
      <c r="A2141" s="9"/>
      <c r="B2141" s="5" t="s">
        <v>2366</v>
      </c>
      <c r="C2141" s="5"/>
      <c r="D2141" s="9"/>
      <c r="E2141" s="5"/>
      <c r="F2141" s="7"/>
      <c r="G2141" s="5" t="s">
        <v>234</v>
      </c>
      <c r="H2141" s="8"/>
      <c r="I2141" s="5"/>
      <c r="J2141" s="5" t="s">
        <v>221</v>
      </c>
      <c r="K2141" s="10"/>
      <c r="L2141" s="5" t="s">
        <v>191</v>
      </c>
      <c r="M2141" s="5"/>
      <c r="N2141" s="5"/>
    </row>
    <row r="2142" spans="1:14">
      <c r="A2142" s="9"/>
      <c r="B2142" s="5" t="s">
        <v>2367</v>
      </c>
      <c r="C2142" s="5"/>
      <c r="D2142" s="9"/>
      <c r="E2142" s="5"/>
      <c r="F2142" s="7"/>
      <c r="G2142" s="5" t="s">
        <v>258</v>
      </c>
      <c r="H2142" s="8"/>
      <c r="I2142" s="5"/>
      <c r="J2142" s="5" t="s">
        <v>221</v>
      </c>
      <c r="K2142" s="10"/>
      <c r="L2142" s="5" t="s">
        <v>196</v>
      </c>
      <c r="M2142" s="5"/>
      <c r="N2142" s="5"/>
    </row>
    <row r="2143" spans="1:14">
      <c r="A2143" s="9"/>
      <c r="B2143" s="5" t="s">
        <v>2368</v>
      </c>
      <c r="C2143" s="5"/>
      <c r="D2143" s="9"/>
      <c r="E2143" s="5"/>
      <c r="F2143" s="7"/>
      <c r="G2143" s="5" t="s">
        <v>220</v>
      </c>
      <c r="H2143" s="8"/>
      <c r="I2143" s="5"/>
      <c r="J2143" s="5" t="s">
        <v>221</v>
      </c>
      <c r="K2143" s="10"/>
      <c r="L2143" s="5" t="s">
        <v>191</v>
      </c>
      <c r="M2143" s="5"/>
      <c r="N2143" s="5"/>
    </row>
    <row r="2144" spans="1:14">
      <c r="A2144" s="9"/>
      <c r="B2144" s="5" t="s">
        <v>2369</v>
      </c>
      <c r="C2144" s="5"/>
      <c r="D2144" s="9"/>
      <c r="E2144" s="5"/>
      <c r="F2144" s="7"/>
      <c r="G2144" s="5" t="s">
        <v>226</v>
      </c>
      <c r="H2144" s="8"/>
      <c r="I2144" s="5"/>
      <c r="J2144" s="5">
        <v>40</v>
      </c>
      <c r="K2144" s="10"/>
      <c r="L2144" s="5" t="s">
        <v>196</v>
      </c>
      <c r="M2144" s="5"/>
      <c r="N2144" s="5"/>
    </row>
    <row r="2145" spans="1:14">
      <c r="A2145" s="9"/>
      <c r="B2145" s="5" t="s">
        <v>2370</v>
      </c>
      <c r="C2145" s="5"/>
      <c r="D2145" s="9"/>
      <c r="E2145" s="5"/>
      <c r="F2145" s="7"/>
      <c r="G2145" s="5" t="s">
        <v>265</v>
      </c>
      <c r="H2145" s="8"/>
      <c r="I2145" s="5"/>
      <c r="J2145" s="5" t="s">
        <v>221</v>
      </c>
      <c r="K2145" s="10"/>
      <c r="L2145" s="5" t="s">
        <v>196</v>
      </c>
      <c r="M2145" s="5"/>
      <c r="N2145" s="5"/>
    </row>
    <row r="2146" spans="1:14">
      <c r="A2146" s="9"/>
      <c r="B2146" s="5" t="s">
        <v>2371</v>
      </c>
      <c r="C2146" s="5"/>
      <c r="D2146" s="9"/>
      <c r="E2146" s="5"/>
      <c r="F2146" s="7"/>
      <c r="G2146" s="5" t="s">
        <v>220</v>
      </c>
      <c r="H2146" s="8"/>
      <c r="I2146" s="5"/>
      <c r="J2146" s="5" t="s">
        <v>221</v>
      </c>
      <c r="K2146" s="10"/>
      <c r="L2146" s="5" t="s">
        <v>191</v>
      </c>
      <c r="M2146" s="5"/>
      <c r="N2146" s="5"/>
    </row>
    <row r="2147" spans="1:14">
      <c r="A2147" s="9"/>
      <c r="B2147" s="5" t="s">
        <v>2372</v>
      </c>
      <c r="C2147" s="5"/>
      <c r="D2147" s="9"/>
      <c r="E2147" s="5"/>
      <c r="F2147" s="7"/>
      <c r="G2147" s="5" t="s">
        <v>232</v>
      </c>
      <c r="H2147" s="8"/>
      <c r="I2147" s="5"/>
      <c r="J2147" s="5" t="s">
        <v>221</v>
      </c>
      <c r="K2147" s="10"/>
      <c r="L2147" s="5" t="s">
        <v>191</v>
      </c>
      <c r="M2147" s="5"/>
      <c r="N2147" s="5"/>
    </row>
    <row r="2148" spans="1:14">
      <c r="A2148" s="9"/>
      <c r="B2148" s="5" t="s">
        <v>2373</v>
      </c>
      <c r="C2148" s="5"/>
      <c r="D2148" s="9"/>
      <c r="E2148" s="5"/>
      <c r="F2148" s="7"/>
      <c r="G2148" s="5" t="s">
        <v>220</v>
      </c>
      <c r="H2148" s="8"/>
      <c r="I2148" s="5"/>
      <c r="J2148" s="5" t="s">
        <v>221</v>
      </c>
      <c r="K2148" s="10"/>
      <c r="L2148" s="5" t="s">
        <v>191</v>
      </c>
      <c r="M2148" s="5"/>
      <c r="N2148" s="5"/>
    </row>
    <row r="2149" spans="1:14">
      <c r="A2149" s="9"/>
      <c r="B2149" s="5" t="s">
        <v>2374</v>
      </c>
      <c r="C2149" s="5"/>
      <c r="D2149" s="9"/>
      <c r="E2149" s="5"/>
      <c r="F2149" s="7"/>
      <c r="G2149" s="5" t="s">
        <v>234</v>
      </c>
      <c r="H2149" s="8"/>
      <c r="I2149" s="5"/>
      <c r="J2149" s="5" t="s">
        <v>221</v>
      </c>
      <c r="K2149" s="10"/>
      <c r="L2149" s="5" t="s">
        <v>191</v>
      </c>
      <c r="M2149" s="5"/>
      <c r="N2149" s="5"/>
    </row>
    <row r="2150" spans="1:14">
      <c r="A2150" s="9"/>
      <c r="B2150" s="5" t="s">
        <v>2375</v>
      </c>
      <c r="C2150" s="5"/>
      <c r="D2150" s="9"/>
      <c r="E2150" s="5"/>
      <c r="F2150" s="7"/>
      <c r="G2150" s="5" t="s">
        <v>226</v>
      </c>
      <c r="H2150" s="8"/>
      <c r="I2150" s="5"/>
      <c r="J2150" s="5">
        <v>40</v>
      </c>
      <c r="K2150" s="10"/>
      <c r="L2150" s="5" t="s">
        <v>196</v>
      </c>
      <c r="M2150" s="5"/>
      <c r="N2150" s="5"/>
    </row>
    <row r="2151" spans="1:14">
      <c r="A2151" s="9"/>
      <c r="B2151" s="5" t="s">
        <v>2376</v>
      </c>
      <c r="C2151" s="5"/>
      <c r="D2151" s="9"/>
      <c r="E2151" s="5"/>
      <c r="F2151" s="7"/>
      <c r="G2151" s="5" t="s">
        <v>220</v>
      </c>
      <c r="H2151" s="8"/>
      <c r="I2151" s="5"/>
      <c r="J2151" s="5" t="s">
        <v>221</v>
      </c>
      <c r="K2151" s="10"/>
      <c r="L2151" s="5" t="s">
        <v>191</v>
      </c>
      <c r="M2151" s="5"/>
      <c r="N2151" s="5"/>
    </row>
    <row r="2152" spans="1:14">
      <c r="A2152" s="9"/>
      <c r="B2152" s="5" t="s">
        <v>2377</v>
      </c>
      <c r="C2152" s="5"/>
      <c r="D2152" s="9"/>
      <c r="E2152" s="5"/>
      <c r="F2152" s="7"/>
      <c r="G2152" s="5" t="s">
        <v>224</v>
      </c>
      <c r="H2152" s="8"/>
      <c r="I2152" s="5"/>
      <c r="J2152" s="5" t="s">
        <v>221</v>
      </c>
      <c r="K2152" s="10"/>
      <c r="L2152" s="5" t="s">
        <v>191</v>
      </c>
      <c r="M2152" s="5"/>
      <c r="N2152" s="5"/>
    </row>
    <row r="2153" spans="1:14">
      <c r="A2153" s="9"/>
      <c r="B2153" s="5" t="s">
        <v>2378</v>
      </c>
      <c r="C2153" s="5"/>
      <c r="D2153" s="9"/>
      <c r="E2153" s="5"/>
      <c r="F2153" s="7"/>
      <c r="G2153" s="5" t="s">
        <v>220</v>
      </c>
      <c r="H2153" s="8"/>
      <c r="I2153" s="5"/>
      <c r="J2153" s="5">
        <v>40</v>
      </c>
      <c r="K2153" s="10"/>
      <c r="L2153" s="5" t="s">
        <v>191</v>
      </c>
      <c r="M2153" s="5"/>
      <c r="N2153" s="5"/>
    </row>
    <row r="2154" spans="1:14">
      <c r="A2154" s="9"/>
      <c r="B2154" s="5" t="s">
        <v>2379</v>
      </c>
      <c r="C2154" s="5"/>
      <c r="D2154" s="9"/>
      <c r="E2154" s="5"/>
      <c r="F2154" s="7"/>
      <c r="G2154" s="5" t="s">
        <v>224</v>
      </c>
      <c r="H2154" s="8"/>
      <c r="I2154" s="5"/>
      <c r="J2154" s="5" t="s">
        <v>221</v>
      </c>
      <c r="K2154" s="10"/>
      <c r="L2154" s="5" t="s">
        <v>196</v>
      </c>
      <c r="M2154" s="5"/>
      <c r="N2154" s="5"/>
    </row>
    <row r="2155" spans="1:14">
      <c r="A2155" s="9"/>
      <c r="B2155" s="5" t="s">
        <v>2380</v>
      </c>
      <c r="C2155" s="5"/>
      <c r="D2155" s="9"/>
      <c r="E2155" s="5"/>
      <c r="F2155" s="7"/>
      <c r="G2155" s="5" t="s">
        <v>224</v>
      </c>
      <c r="H2155" s="8"/>
      <c r="I2155" s="5"/>
      <c r="J2155" s="5" t="s">
        <v>221</v>
      </c>
      <c r="K2155" s="10"/>
      <c r="L2155" s="5" t="s">
        <v>191</v>
      </c>
      <c r="M2155" s="5"/>
      <c r="N2155" s="5"/>
    </row>
    <row r="2156" spans="1:14">
      <c r="A2156" s="9"/>
      <c r="B2156" s="5" t="s">
        <v>2381</v>
      </c>
      <c r="C2156" s="5"/>
      <c r="D2156" s="9"/>
      <c r="E2156" s="5"/>
      <c r="F2156" s="7"/>
      <c r="G2156" s="5" t="s">
        <v>232</v>
      </c>
      <c r="H2156" s="8"/>
      <c r="I2156" s="5"/>
      <c r="J2156" s="5">
        <v>20</v>
      </c>
      <c r="K2156" s="10"/>
      <c r="L2156" s="5" t="s">
        <v>191</v>
      </c>
      <c r="M2156" s="5"/>
      <c r="N2156" s="5"/>
    </row>
    <row r="2157" spans="1:14">
      <c r="A2157" s="9"/>
      <c r="B2157" s="5" t="s">
        <v>2382</v>
      </c>
      <c r="C2157" s="5"/>
      <c r="D2157" s="9"/>
      <c r="E2157" s="5"/>
      <c r="F2157" s="7"/>
      <c r="G2157" s="5" t="s">
        <v>220</v>
      </c>
      <c r="H2157" s="8"/>
      <c r="I2157" s="5"/>
      <c r="J2157" s="5">
        <v>40</v>
      </c>
      <c r="K2157" s="10"/>
      <c r="L2157" s="5" t="s">
        <v>191</v>
      </c>
      <c r="M2157" s="5"/>
      <c r="N2157" s="5"/>
    </row>
    <row r="2158" spans="1:14">
      <c r="A2158" s="9"/>
      <c r="B2158" s="5" t="s">
        <v>2383</v>
      </c>
      <c r="C2158" s="5"/>
      <c r="D2158" s="9"/>
      <c r="E2158" s="5"/>
      <c r="F2158" s="7"/>
      <c r="G2158" s="5" t="s">
        <v>234</v>
      </c>
      <c r="H2158" s="8"/>
      <c r="I2158" s="5"/>
      <c r="J2158" s="5" t="s">
        <v>221</v>
      </c>
      <c r="K2158" s="10"/>
      <c r="L2158" s="5" t="s">
        <v>191</v>
      </c>
      <c r="M2158" s="5"/>
      <c r="N2158" s="5"/>
    </row>
    <row r="2159" spans="1:14">
      <c r="A2159" s="9"/>
      <c r="B2159" s="5" t="s">
        <v>2384</v>
      </c>
      <c r="C2159" s="5"/>
      <c r="D2159" s="9"/>
      <c r="E2159" s="5"/>
      <c r="F2159" s="7"/>
      <c r="G2159" s="5" t="s">
        <v>224</v>
      </c>
      <c r="H2159" s="8"/>
      <c r="I2159" s="5"/>
      <c r="J2159" s="5" t="s">
        <v>221</v>
      </c>
      <c r="K2159" s="10"/>
      <c r="L2159" s="5" t="s">
        <v>191</v>
      </c>
      <c r="M2159" s="5"/>
      <c r="N2159" s="5"/>
    </row>
    <row r="2160" spans="1:14">
      <c r="A2160" s="9"/>
      <c r="B2160" s="5" t="s">
        <v>2385</v>
      </c>
      <c r="C2160" s="5"/>
      <c r="D2160" s="9"/>
      <c r="E2160" s="5"/>
      <c r="F2160" s="7"/>
      <c r="G2160" s="5" t="s">
        <v>226</v>
      </c>
      <c r="H2160" s="8"/>
      <c r="I2160" s="5"/>
      <c r="J2160" s="5">
        <v>40</v>
      </c>
      <c r="K2160" s="10"/>
      <c r="L2160" s="5" t="s">
        <v>196</v>
      </c>
      <c r="M2160" s="5"/>
      <c r="N2160" s="5"/>
    </row>
    <row r="2161" spans="1:14">
      <c r="A2161" s="9"/>
      <c r="B2161" s="5" t="s">
        <v>2386</v>
      </c>
      <c r="C2161" s="5"/>
      <c r="D2161" s="9"/>
      <c r="E2161" s="5"/>
      <c r="F2161" s="7"/>
      <c r="G2161" s="5" t="s">
        <v>220</v>
      </c>
      <c r="H2161" s="8"/>
      <c r="I2161" s="5"/>
      <c r="J2161" s="5" t="s">
        <v>221</v>
      </c>
      <c r="K2161" s="10"/>
      <c r="L2161" s="5" t="s">
        <v>191</v>
      </c>
      <c r="M2161" s="5"/>
      <c r="N2161" s="5"/>
    </row>
    <row r="2162" spans="1:14">
      <c r="A2162" s="9"/>
      <c r="B2162" s="5" t="s">
        <v>2387</v>
      </c>
      <c r="C2162" s="5"/>
      <c r="D2162" s="9"/>
      <c r="E2162" s="5"/>
      <c r="F2162" s="7"/>
      <c r="G2162" s="5" t="s">
        <v>220</v>
      </c>
      <c r="H2162" s="8"/>
      <c r="I2162" s="5"/>
      <c r="J2162" s="5" t="s">
        <v>221</v>
      </c>
      <c r="K2162" s="10"/>
      <c r="L2162" s="5" t="s">
        <v>191</v>
      </c>
      <c r="M2162" s="5"/>
      <c r="N2162" s="5"/>
    </row>
    <row r="2163" spans="1:14">
      <c r="A2163" s="9"/>
      <c r="B2163" s="5" t="s">
        <v>2388</v>
      </c>
      <c r="C2163" s="5"/>
      <c r="D2163" s="9"/>
      <c r="E2163" s="5"/>
      <c r="F2163" s="7"/>
      <c r="G2163" s="5" t="s">
        <v>226</v>
      </c>
      <c r="H2163" s="8"/>
      <c r="I2163" s="5"/>
      <c r="J2163" s="5">
        <v>40</v>
      </c>
      <c r="K2163" s="10"/>
      <c r="L2163" s="5" t="s">
        <v>196</v>
      </c>
      <c r="M2163" s="5"/>
      <c r="N2163" s="5"/>
    </row>
    <row r="2164" spans="1:14">
      <c r="A2164" s="9"/>
      <c r="B2164" s="5" t="s">
        <v>2389</v>
      </c>
      <c r="C2164" s="5"/>
      <c r="D2164" s="9"/>
      <c r="E2164" s="5"/>
      <c r="F2164" s="7"/>
      <c r="G2164" s="5" t="s">
        <v>226</v>
      </c>
      <c r="H2164" s="8"/>
      <c r="I2164" s="5"/>
      <c r="J2164" s="5">
        <v>40</v>
      </c>
      <c r="K2164" s="10"/>
      <c r="L2164" s="5" t="s">
        <v>196</v>
      </c>
      <c r="M2164" s="5"/>
      <c r="N2164" s="5"/>
    </row>
    <row r="2165" spans="1:14">
      <c r="A2165" s="9"/>
      <c r="B2165" s="5" t="s">
        <v>2390</v>
      </c>
      <c r="C2165" s="5"/>
      <c r="D2165" s="9"/>
      <c r="E2165" s="5"/>
      <c r="F2165" s="7"/>
      <c r="G2165" s="5" t="s">
        <v>234</v>
      </c>
      <c r="H2165" s="8"/>
      <c r="I2165" s="5"/>
      <c r="J2165" s="5" t="s">
        <v>221</v>
      </c>
      <c r="K2165" s="10"/>
      <c r="L2165" s="5" t="s">
        <v>191</v>
      </c>
      <c r="M2165" s="5"/>
      <c r="N2165" s="5"/>
    </row>
    <row r="2166" spans="1:14">
      <c r="A2166" s="9"/>
      <c r="B2166" s="5" t="s">
        <v>2391</v>
      </c>
      <c r="C2166" s="5"/>
      <c r="D2166" s="9"/>
      <c r="E2166" s="5"/>
      <c r="F2166" s="7"/>
      <c r="G2166" s="5" t="s">
        <v>226</v>
      </c>
      <c r="H2166" s="8"/>
      <c r="I2166" s="5"/>
      <c r="J2166" s="5">
        <v>40</v>
      </c>
      <c r="K2166" s="10"/>
      <c r="L2166" s="5" t="s">
        <v>262</v>
      </c>
      <c r="M2166" s="5"/>
      <c r="N2166" s="5"/>
    </row>
    <row r="2167" spans="1:14">
      <c r="A2167" s="9"/>
      <c r="B2167" s="5" t="s">
        <v>2392</v>
      </c>
      <c r="C2167" s="5"/>
      <c r="D2167" s="9"/>
      <c r="E2167" s="5"/>
      <c r="F2167" s="7"/>
      <c r="G2167" s="5" t="s">
        <v>232</v>
      </c>
      <c r="H2167" s="8"/>
      <c r="I2167" s="5"/>
      <c r="J2167" s="5" t="s">
        <v>221</v>
      </c>
      <c r="K2167" s="10"/>
      <c r="L2167" s="5" t="s">
        <v>191</v>
      </c>
      <c r="M2167" s="5"/>
      <c r="N2167" s="5"/>
    </row>
    <row r="2168" spans="1:14">
      <c r="A2168" s="9"/>
      <c r="B2168" s="5" t="s">
        <v>2393</v>
      </c>
      <c r="C2168" s="5"/>
      <c r="D2168" s="9"/>
      <c r="E2168" s="5"/>
      <c r="F2168" s="7"/>
      <c r="G2168" s="5" t="s">
        <v>234</v>
      </c>
      <c r="H2168" s="8"/>
      <c r="I2168" s="5"/>
      <c r="J2168" s="5" t="s">
        <v>221</v>
      </c>
      <c r="K2168" s="10"/>
      <c r="L2168" s="5" t="s">
        <v>191</v>
      </c>
      <c r="M2168" s="5"/>
      <c r="N2168" s="5"/>
    </row>
    <row r="2169" spans="1:14">
      <c r="A2169" s="9"/>
      <c r="B2169" s="5" t="s">
        <v>2394</v>
      </c>
      <c r="C2169" s="5"/>
      <c r="D2169" s="9"/>
      <c r="E2169" s="5"/>
      <c r="F2169" s="7"/>
      <c r="G2169" s="5" t="s">
        <v>220</v>
      </c>
      <c r="H2169" s="8"/>
      <c r="I2169" s="5"/>
      <c r="J2169" s="5" t="s">
        <v>221</v>
      </c>
      <c r="K2169" s="10"/>
      <c r="L2169" s="5" t="s">
        <v>191</v>
      </c>
      <c r="M2169" s="5"/>
      <c r="N2169" s="5"/>
    </row>
    <row r="2170" spans="1:14">
      <c r="A2170" s="9"/>
      <c r="B2170" s="5" t="s">
        <v>2395</v>
      </c>
      <c r="C2170" s="5"/>
      <c r="D2170" s="9"/>
      <c r="E2170" s="5"/>
      <c r="F2170" s="7"/>
      <c r="G2170" s="5" t="s">
        <v>234</v>
      </c>
      <c r="H2170" s="8"/>
      <c r="I2170" s="5"/>
      <c r="J2170" s="5" t="s">
        <v>221</v>
      </c>
      <c r="K2170" s="10"/>
      <c r="L2170" s="5" t="s">
        <v>191</v>
      </c>
      <c r="M2170" s="5"/>
      <c r="N2170" s="5"/>
    </row>
    <row r="2171" spans="1:14">
      <c r="A2171" s="9"/>
      <c r="B2171" s="5" t="s">
        <v>2396</v>
      </c>
      <c r="C2171" s="5"/>
      <c r="D2171" s="9"/>
      <c r="E2171" s="5"/>
      <c r="F2171" s="7"/>
      <c r="G2171" s="5" t="s">
        <v>258</v>
      </c>
      <c r="H2171" s="8"/>
      <c r="I2171" s="5"/>
      <c r="J2171" s="5" t="s">
        <v>221</v>
      </c>
      <c r="K2171" s="10"/>
      <c r="L2171" s="5" t="s">
        <v>196</v>
      </c>
      <c r="M2171" s="5"/>
      <c r="N2171" s="5"/>
    </row>
    <row r="2172" spans="1:14">
      <c r="A2172" s="9"/>
      <c r="B2172" s="5" t="s">
        <v>2397</v>
      </c>
      <c r="C2172" s="5"/>
      <c r="D2172" s="9"/>
      <c r="E2172" s="5"/>
      <c r="F2172" s="7"/>
      <c r="G2172" s="5" t="s">
        <v>224</v>
      </c>
      <c r="H2172" s="8"/>
      <c r="I2172" s="5"/>
      <c r="J2172" s="5" t="s">
        <v>221</v>
      </c>
      <c r="K2172" s="10"/>
      <c r="L2172" s="5" t="s">
        <v>191</v>
      </c>
      <c r="M2172" s="5"/>
      <c r="N2172" s="5"/>
    </row>
    <row r="2173" spans="1:14">
      <c r="A2173" s="9"/>
      <c r="B2173" s="5" t="s">
        <v>2398</v>
      </c>
      <c r="C2173" s="5"/>
      <c r="D2173" s="9"/>
      <c r="E2173" s="5"/>
      <c r="F2173" s="7"/>
      <c r="G2173" s="5" t="s">
        <v>226</v>
      </c>
      <c r="H2173" s="8"/>
      <c r="I2173" s="5"/>
      <c r="J2173" s="5">
        <v>40</v>
      </c>
      <c r="K2173" s="10"/>
      <c r="L2173" s="5" t="s">
        <v>196</v>
      </c>
      <c r="M2173" s="5"/>
      <c r="N2173" s="5"/>
    </row>
    <row r="2174" spans="1:14">
      <c r="A2174" s="9"/>
      <c r="B2174" s="5" t="s">
        <v>2399</v>
      </c>
      <c r="C2174" s="5"/>
      <c r="D2174" s="9"/>
      <c r="E2174" s="5"/>
      <c r="F2174" s="7"/>
      <c r="G2174" s="5" t="s">
        <v>220</v>
      </c>
      <c r="H2174" s="8"/>
      <c r="I2174" s="5"/>
      <c r="J2174" s="5" t="s">
        <v>221</v>
      </c>
      <c r="K2174" s="10"/>
      <c r="L2174" s="5" t="s">
        <v>191</v>
      </c>
      <c r="M2174" s="5"/>
      <c r="N2174" s="5"/>
    </row>
    <row r="2175" spans="1:14">
      <c r="A2175" s="9"/>
      <c r="B2175" s="5" t="s">
        <v>2400</v>
      </c>
      <c r="C2175" s="5"/>
      <c r="D2175" s="9"/>
      <c r="E2175" s="5"/>
      <c r="F2175" s="7"/>
      <c r="G2175" s="5" t="s">
        <v>224</v>
      </c>
      <c r="H2175" s="8"/>
      <c r="I2175" s="5"/>
      <c r="J2175" s="5" t="s">
        <v>221</v>
      </c>
      <c r="K2175" s="10"/>
      <c r="L2175" s="5" t="s">
        <v>191</v>
      </c>
      <c r="M2175" s="5"/>
      <c r="N2175" s="5"/>
    </row>
    <row r="2176" spans="1:14">
      <c r="A2176" s="9"/>
      <c r="B2176" s="5" t="s">
        <v>2401</v>
      </c>
      <c r="C2176" s="5"/>
      <c r="D2176" s="9"/>
      <c r="E2176" s="5"/>
      <c r="F2176" s="7"/>
      <c r="G2176" s="5" t="s">
        <v>265</v>
      </c>
      <c r="H2176" s="8"/>
      <c r="I2176" s="5"/>
      <c r="J2176" s="5">
        <v>20</v>
      </c>
      <c r="K2176" s="10"/>
      <c r="L2176" s="5" t="s">
        <v>196</v>
      </c>
      <c r="M2176" s="5"/>
      <c r="N2176" s="5"/>
    </row>
    <row r="2177" spans="1:14">
      <c r="A2177" s="9"/>
      <c r="B2177" s="5" t="s">
        <v>2402</v>
      </c>
      <c r="C2177" s="5"/>
      <c r="D2177" s="9"/>
      <c r="E2177" s="5"/>
      <c r="F2177" s="7"/>
      <c r="G2177" s="5" t="s">
        <v>224</v>
      </c>
      <c r="H2177" s="8"/>
      <c r="I2177" s="5"/>
      <c r="J2177" s="5" t="s">
        <v>221</v>
      </c>
      <c r="K2177" s="10"/>
      <c r="L2177" s="5" t="s">
        <v>191</v>
      </c>
      <c r="M2177" s="5"/>
      <c r="N2177" s="5"/>
    </row>
    <row r="2178" spans="1:14">
      <c r="A2178" s="9"/>
      <c r="B2178" s="5" t="s">
        <v>2403</v>
      </c>
      <c r="C2178" s="5"/>
      <c r="D2178" s="9"/>
      <c r="E2178" s="5"/>
      <c r="F2178" s="7"/>
      <c r="G2178" s="5" t="s">
        <v>224</v>
      </c>
      <c r="H2178" s="8"/>
      <c r="I2178" s="5"/>
      <c r="J2178" s="5">
        <v>20</v>
      </c>
      <c r="K2178" s="10"/>
      <c r="L2178" s="5" t="s">
        <v>196</v>
      </c>
      <c r="M2178" s="5"/>
      <c r="N2178" s="5"/>
    </row>
    <row r="2179" spans="1:14">
      <c r="A2179" s="9"/>
      <c r="B2179" s="5" t="s">
        <v>2404</v>
      </c>
      <c r="C2179" s="5"/>
      <c r="D2179" s="9"/>
      <c r="E2179" s="5"/>
      <c r="F2179" s="7"/>
      <c r="G2179" s="5" t="s">
        <v>220</v>
      </c>
      <c r="H2179" s="8"/>
      <c r="I2179" s="5"/>
      <c r="J2179" s="5" t="s">
        <v>221</v>
      </c>
      <c r="K2179" s="10"/>
      <c r="L2179" s="5" t="s">
        <v>191</v>
      </c>
      <c r="M2179" s="5"/>
      <c r="N2179" s="5"/>
    </row>
    <row r="2180" spans="1:14">
      <c r="A2180" s="9"/>
      <c r="B2180" s="5" t="s">
        <v>2405</v>
      </c>
      <c r="C2180" s="5"/>
      <c r="D2180" s="9"/>
      <c r="E2180" s="5"/>
      <c r="F2180" s="7"/>
      <c r="G2180" s="5" t="s">
        <v>226</v>
      </c>
      <c r="H2180" s="8"/>
      <c r="I2180" s="5"/>
      <c r="J2180" s="5">
        <v>40</v>
      </c>
      <c r="K2180" s="10"/>
      <c r="L2180" s="5" t="s">
        <v>191</v>
      </c>
      <c r="M2180" s="5"/>
      <c r="N2180" s="5"/>
    </row>
    <row r="2181" spans="1:14">
      <c r="A2181" s="9"/>
      <c r="B2181" s="5" t="s">
        <v>2406</v>
      </c>
      <c r="C2181" s="5"/>
      <c r="D2181" s="9"/>
      <c r="E2181" s="5"/>
      <c r="F2181" s="7"/>
      <c r="G2181" s="5" t="s">
        <v>220</v>
      </c>
      <c r="H2181" s="8"/>
      <c r="I2181" s="5"/>
      <c r="J2181" s="5" t="s">
        <v>221</v>
      </c>
      <c r="K2181" s="10"/>
      <c r="L2181" s="5" t="s">
        <v>191</v>
      </c>
      <c r="M2181" s="5"/>
      <c r="N2181" s="5"/>
    </row>
    <row r="2182" spans="1:14">
      <c r="A2182" s="9"/>
      <c r="B2182" s="5" t="s">
        <v>2407</v>
      </c>
      <c r="C2182" s="5"/>
      <c r="D2182" s="9"/>
      <c r="E2182" s="5"/>
      <c r="F2182" s="7"/>
      <c r="G2182" s="5" t="s">
        <v>224</v>
      </c>
      <c r="H2182" s="8"/>
      <c r="I2182" s="5"/>
      <c r="J2182" s="5" t="s">
        <v>221</v>
      </c>
      <c r="K2182" s="10"/>
      <c r="L2182" s="5" t="s">
        <v>196</v>
      </c>
      <c r="M2182" s="5"/>
      <c r="N2182" s="5"/>
    </row>
    <row r="2183" spans="1:14">
      <c r="A2183" s="9"/>
      <c r="B2183" s="5" t="s">
        <v>2408</v>
      </c>
      <c r="C2183" s="5"/>
      <c r="D2183" s="9"/>
      <c r="E2183" s="5"/>
      <c r="F2183" s="7"/>
      <c r="G2183" s="5" t="s">
        <v>234</v>
      </c>
      <c r="H2183" s="8"/>
      <c r="I2183" s="5"/>
      <c r="J2183" s="5" t="s">
        <v>221</v>
      </c>
      <c r="K2183" s="10"/>
      <c r="L2183" s="5" t="s">
        <v>191</v>
      </c>
      <c r="M2183" s="5"/>
      <c r="N2183" s="5"/>
    </row>
    <row r="2184" spans="1:14">
      <c r="A2184" s="9"/>
      <c r="B2184" s="5" t="s">
        <v>2409</v>
      </c>
      <c r="C2184" s="5"/>
      <c r="D2184" s="9"/>
      <c r="E2184" s="5"/>
      <c r="F2184" s="7"/>
      <c r="G2184" s="5" t="s">
        <v>220</v>
      </c>
      <c r="H2184" s="8"/>
      <c r="I2184" s="5"/>
      <c r="J2184" s="5" t="s">
        <v>221</v>
      </c>
      <c r="K2184" s="10"/>
      <c r="L2184" s="5" t="s">
        <v>191</v>
      </c>
      <c r="M2184" s="5"/>
      <c r="N2184" s="5"/>
    </row>
    <row r="2185" spans="1:14">
      <c r="A2185" s="9"/>
      <c r="B2185" s="5" t="s">
        <v>2410</v>
      </c>
      <c r="C2185" s="5"/>
      <c r="D2185" s="9"/>
      <c r="E2185" s="5"/>
      <c r="F2185" s="7"/>
      <c r="G2185" s="5" t="s">
        <v>226</v>
      </c>
      <c r="H2185" s="8"/>
      <c r="I2185" s="5"/>
      <c r="J2185" s="5">
        <v>40</v>
      </c>
      <c r="K2185" s="10"/>
      <c r="L2185" s="5" t="s">
        <v>196</v>
      </c>
      <c r="M2185" s="5"/>
      <c r="N2185" s="5"/>
    </row>
    <row r="2186" spans="1:14">
      <c r="A2186" s="9"/>
      <c r="B2186" s="5" t="s">
        <v>2411</v>
      </c>
      <c r="C2186" s="5"/>
      <c r="D2186" s="9"/>
      <c r="E2186" s="5"/>
      <c r="F2186" s="7"/>
      <c r="G2186" s="5" t="s">
        <v>220</v>
      </c>
      <c r="H2186" s="8"/>
      <c r="I2186" s="5"/>
      <c r="J2186" s="5" t="s">
        <v>221</v>
      </c>
      <c r="K2186" s="10"/>
      <c r="L2186" s="5" t="s">
        <v>191</v>
      </c>
      <c r="M2186" s="5"/>
      <c r="N2186" s="5"/>
    </row>
    <row r="2187" spans="1:14">
      <c r="A2187" s="9"/>
      <c r="B2187" s="5" t="s">
        <v>2412</v>
      </c>
      <c r="C2187" s="5"/>
      <c r="D2187" s="9"/>
      <c r="E2187" s="5"/>
      <c r="F2187" s="7"/>
      <c r="G2187" s="5" t="s">
        <v>234</v>
      </c>
      <c r="H2187" s="8"/>
      <c r="I2187" s="5"/>
      <c r="J2187" s="5" t="s">
        <v>221</v>
      </c>
      <c r="K2187" s="10"/>
      <c r="L2187" s="5" t="s">
        <v>191</v>
      </c>
      <c r="M2187" s="5"/>
      <c r="N2187" s="5"/>
    </row>
    <row r="2188" spans="1:14">
      <c r="A2188" s="9"/>
      <c r="B2188" s="5" t="s">
        <v>2413</v>
      </c>
      <c r="C2188" s="5"/>
      <c r="D2188" s="9"/>
      <c r="E2188" s="5"/>
      <c r="F2188" s="7"/>
      <c r="G2188" s="5" t="s">
        <v>232</v>
      </c>
      <c r="H2188" s="8"/>
      <c r="I2188" s="5"/>
      <c r="J2188" s="5" t="s">
        <v>221</v>
      </c>
      <c r="K2188" s="10"/>
      <c r="L2188" s="5" t="s">
        <v>191</v>
      </c>
      <c r="M2188" s="5"/>
      <c r="N2188" s="5"/>
    </row>
    <row r="2189" spans="1:14">
      <c r="A2189" s="9"/>
      <c r="B2189" s="5" t="s">
        <v>2414</v>
      </c>
      <c r="C2189" s="5"/>
      <c r="D2189" s="9"/>
      <c r="E2189" s="5"/>
      <c r="F2189" s="7"/>
      <c r="G2189" s="5" t="s">
        <v>234</v>
      </c>
      <c r="H2189" s="8"/>
      <c r="I2189" s="5"/>
      <c r="J2189" s="5" t="s">
        <v>221</v>
      </c>
      <c r="K2189" s="10"/>
      <c r="L2189" s="5" t="s">
        <v>191</v>
      </c>
      <c r="M2189" s="5"/>
      <c r="N2189" s="5"/>
    </row>
    <row r="2190" spans="1:14">
      <c r="A2190" s="9"/>
      <c r="B2190" s="5" t="s">
        <v>2415</v>
      </c>
      <c r="C2190" s="5"/>
      <c r="D2190" s="9"/>
      <c r="E2190" s="5"/>
      <c r="F2190" s="7"/>
      <c r="G2190" s="5" t="s">
        <v>220</v>
      </c>
      <c r="H2190" s="8"/>
      <c r="I2190" s="5"/>
      <c r="J2190" s="5" t="s">
        <v>221</v>
      </c>
      <c r="K2190" s="10"/>
      <c r="L2190" s="5" t="s">
        <v>191</v>
      </c>
      <c r="M2190" s="5"/>
      <c r="N2190" s="5"/>
    </row>
    <row r="2191" spans="1:14">
      <c r="A2191" s="9"/>
      <c r="B2191" s="5" t="s">
        <v>2416</v>
      </c>
      <c r="C2191" s="5"/>
      <c r="D2191" s="9"/>
      <c r="E2191" s="5"/>
      <c r="F2191" s="7"/>
      <c r="G2191" s="5" t="s">
        <v>224</v>
      </c>
      <c r="H2191" s="8"/>
      <c r="I2191" s="5"/>
      <c r="J2191" s="5" t="s">
        <v>221</v>
      </c>
      <c r="K2191" s="10"/>
      <c r="L2191" s="5" t="s">
        <v>191</v>
      </c>
      <c r="M2191" s="5"/>
      <c r="N2191" s="5"/>
    </row>
    <row r="2192" spans="1:14">
      <c r="A2192" s="9"/>
      <c r="B2192" s="5" t="s">
        <v>2417</v>
      </c>
      <c r="C2192" s="5"/>
      <c r="D2192" s="9"/>
      <c r="E2192" s="5"/>
      <c r="F2192" s="7"/>
      <c r="G2192" s="5" t="s">
        <v>224</v>
      </c>
      <c r="H2192" s="8"/>
      <c r="I2192" s="5"/>
      <c r="J2192" s="5" t="s">
        <v>221</v>
      </c>
      <c r="K2192" s="10"/>
      <c r="L2192" s="5" t="s">
        <v>191</v>
      </c>
      <c r="M2192" s="5"/>
      <c r="N2192" s="5"/>
    </row>
    <row r="2193" spans="1:14">
      <c r="A2193" s="9"/>
      <c r="B2193" s="5" t="s">
        <v>2418</v>
      </c>
      <c r="C2193" s="5"/>
      <c r="D2193" s="9"/>
      <c r="E2193" s="5"/>
      <c r="F2193" s="7"/>
      <c r="G2193" s="5" t="s">
        <v>226</v>
      </c>
      <c r="H2193" s="8"/>
      <c r="I2193" s="5"/>
      <c r="J2193" s="5">
        <v>40</v>
      </c>
      <c r="K2193" s="10"/>
      <c r="L2193" s="5" t="s">
        <v>191</v>
      </c>
      <c r="M2193" s="5"/>
      <c r="N2193" s="5"/>
    </row>
    <row r="2194" spans="1:14">
      <c r="A2194" s="9"/>
      <c r="B2194" s="5" t="s">
        <v>2419</v>
      </c>
      <c r="C2194" s="5"/>
      <c r="D2194" s="9"/>
      <c r="E2194" s="5"/>
      <c r="F2194" s="7"/>
      <c r="G2194" s="5" t="s">
        <v>224</v>
      </c>
      <c r="H2194" s="8"/>
      <c r="I2194" s="5"/>
      <c r="J2194" s="5" t="s">
        <v>221</v>
      </c>
      <c r="K2194" s="10"/>
      <c r="L2194" s="5" t="s">
        <v>191</v>
      </c>
      <c r="M2194" s="5"/>
      <c r="N2194" s="5"/>
    </row>
    <row r="2195" spans="1:14">
      <c r="A2195" s="9"/>
      <c r="B2195" s="5" t="s">
        <v>2420</v>
      </c>
      <c r="C2195" s="5"/>
      <c r="D2195" s="9"/>
      <c r="E2195" s="5"/>
      <c r="F2195" s="7"/>
      <c r="G2195" s="5" t="s">
        <v>258</v>
      </c>
      <c r="H2195" s="8"/>
      <c r="I2195" s="5"/>
      <c r="J2195" s="5" t="s">
        <v>221</v>
      </c>
      <c r="K2195" s="10"/>
      <c r="L2195" s="5" t="s">
        <v>196</v>
      </c>
      <c r="M2195" s="5"/>
      <c r="N2195" s="5"/>
    </row>
    <row r="2196" spans="1:14">
      <c r="A2196" s="9"/>
      <c r="B2196" s="5" t="s">
        <v>2421</v>
      </c>
      <c r="C2196" s="5"/>
      <c r="D2196" s="9"/>
      <c r="E2196" s="5"/>
      <c r="F2196" s="7"/>
      <c r="G2196" s="5" t="s">
        <v>224</v>
      </c>
      <c r="H2196" s="8"/>
      <c r="I2196" s="5"/>
      <c r="J2196" s="5" t="s">
        <v>221</v>
      </c>
      <c r="K2196" s="10"/>
      <c r="L2196" s="5" t="s">
        <v>191</v>
      </c>
      <c r="M2196" s="5"/>
      <c r="N2196" s="5"/>
    </row>
    <row r="2197" spans="1:14">
      <c r="A2197" s="9"/>
      <c r="B2197" s="5" t="s">
        <v>2422</v>
      </c>
      <c r="C2197" s="5"/>
      <c r="D2197" s="9"/>
      <c r="E2197" s="5"/>
      <c r="F2197" s="7"/>
      <c r="G2197" s="5" t="s">
        <v>224</v>
      </c>
      <c r="H2197" s="8"/>
      <c r="I2197" s="5"/>
      <c r="J2197" s="5" t="s">
        <v>221</v>
      </c>
      <c r="K2197" s="10"/>
      <c r="L2197" s="5" t="s">
        <v>191</v>
      </c>
      <c r="M2197" s="5"/>
      <c r="N2197" s="5"/>
    </row>
    <row r="2198" spans="1:14">
      <c r="A2198" s="9"/>
      <c r="B2198" s="5" t="s">
        <v>2423</v>
      </c>
      <c r="C2198" s="5"/>
      <c r="D2198" s="9"/>
      <c r="E2198" s="5"/>
      <c r="F2198" s="7"/>
      <c r="G2198" s="5" t="s">
        <v>224</v>
      </c>
      <c r="H2198" s="8"/>
      <c r="I2198" s="5"/>
      <c r="J2198" s="5" t="s">
        <v>221</v>
      </c>
      <c r="K2198" s="10"/>
      <c r="L2198" s="5" t="s">
        <v>191</v>
      </c>
      <c r="M2198" s="5"/>
      <c r="N2198" s="5"/>
    </row>
    <row r="2199" spans="1:14">
      <c r="A2199" s="9"/>
      <c r="B2199" s="5" t="s">
        <v>2424</v>
      </c>
      <c r="C2199" s="5"/>
      <c r="D2199" s="9"/>
      <c r="E2199" s="5"/>
      <c r="F2199" s="7"/>
      <c r="G2199" s="5" t="s">
        <v>224</v>
      </c>
      <c r="H2199" s="8"/>
      <c r="I2199" s="5"/>
      <c r="J2199" s="5">
        <v>40</v>
      </c>
      <c r="K2199" s="10"/>
      <c r="L2199" s="5" t="s">
        <v>191</v>
      </c>
      <c r="M2199" s="5"/>
      <c r="N2199" s="5"/>
    </row>
    <row r="2200" spans="1:14">
      <c r="A2200" s="9"/>
      <c r="B2200" s="5" t="s">
        <v>2425</v>
      </c>
      <c r="C2200" s="5"/>
      <c r="D2200" s="9"/>
      <c r="E2200" s="5"/>
      <c r="F2200" s="7"/>
      <c r="G2200" s="5" t="s">
        <v>226</v>
      </c>
      <c r="H2200" s="8"/>
      <c r="I2200" s="5"/>
      <c r="J2200" s="5">
        <v>20</v>
      </c>
      <c r="K2200" s="10"/>
      <c r="L2200" s="5" t="s">
        <v>228</v>
      </c>
      <c r="M2200" s="5"/>
      <c r="N2200" s="5"/>
    </row>
    <row r="2201" spans="1:14">
      <c r="A2201" s="9"/>
      <c r="B2201" s="5" t="s">
        <v>2426</v>
      </c>
      <c r="C2201" s="5"/>
      <c r="D2201" s="9"/>
      <c r="E2201" s="5"/>
      <c r="F2201" s="7"/>
      <c r="G2201" s="5" t="s">
        <v>232</v>
      </c>
      <c r="H2201" s="8"/>
      <c r="I2201" s="5"/>
      <c r="J2201" s="5" t="s">
        <v>221</v>
      </c>
      <c r="K2201" s="10"/>
      <c r="L2201" s="5" t="s">
        <v>191</v>
      </c>
      <c r="M2201" s="5"/>
      <c r="N2201" s="5"/>
    </row>
    <row r="2202" spans="1:14">
      <c r="A2202" s="9"/>
      <c r="B2202" s="5" t="s">
        <v>2427</v>
      </c>
      <c r="C2202" s="5"/>
      <c r="D2202" s="9"/>
      <c r="E2202" s="5"/>
      <c r="F2202" s="7"/>
      <c r="G2202" s="5" t="s">
        <v>232</v>
      </c>
      <c r="H2202" s="8"/>
      <c r="I2202" s="5"/>
      <c r="J2202" s="5" t="s">
        <v>221</v>
      </c>
      <c r="K2202" s="10"/>
      <c r="L2202" s="5" t="s">
        <v>191</v>
      </c>
      <c r="M2202" s="5"/>
      <c r="N2202" s="5"/>
    </row>
    <row r="2203" spans="1:14">
      <c r="A2203" s="9"/>
      <c r="B2203" s="5" t="s">
        <v>2428</v>
      </c>
      <c r="C2203" s="5"/>
      <c r="D2203" s="9"/>
      <c r="E2203" s="5"/>
      <c r="F2203" s="7"/>
      <c r="G2203" s="5" t="s">
        <v>232</v>
      </c>
      <c r="H2203" s="8"/>
      <c r="I2203" s="5"/>
      <c r="J2203" s="5" t="s">
        <v>221</v>
      </c>
      <c r="K2203" s="10"/>
      <c r="L2203" s="5" t="s">
        <v>191</v>
      </c>
      <c r="M2203" s="5"/>
      <c r="N2203" s="5"/>
    </row>
    <row r="2204" spans="1:14">
      <c r="A2204" s="9"/>
      <c r="B2204" s="5" t="s">
        <v>2429</v>
      </c>
      <c r="C2204" s="5"/>
      <c r="D2204" s="9"/>
      <c r="E2204" s="5"/>
      <c r="F2204" s="7"/>
      <c r="G2204" s="5" t="s">
        <v>226</v>
      </c>
      <c r="H2204" s="8"/>
      <c r="I2204" s="5"/>
      <c r="J2204" s="5">
        <v>40</v>
      </c>
      <c r="K2204" s="10"/>
      <c r="L2204" s="5" t="s">
        <v>262</v>
      </c>
      <c r="M2204" s="5"/>
      <c r="N2204" s="5"/>
    </row>
    <row r="2205" spans="1:14">
      <c r="A2205" s="9"/>
      <c r="B2205" s="5" t="s">
        <v>2430</v>
      </c>
      <c r="C2205" s="5"/>
      <c r="D2205" s="9"/>
      <c r="E2205" s="5"/>
      <c r="F2205" s="7"/>
      <c r="G2205" s="5" t="s">
        <v>226</v>
      </c>
      <c r="H2205" s="8"/>
      <c r="I2205" s="5"/>
      <c r="J2205" s="5">
        <v>40</v>
      </c>
      <c r="K2205" s="10"/>
      <c r="L2205" s="5" t="s">
        <v>196</v>
      </c>
      <c r="M2205" s="5"/>
      <c r="N2205" s="5"/>
    </row>
    <row r="2206" spans="1:14">
      <c r="A2206" s="9"/>
      <c r="B2206" s="5" t="s">
        <v>2431</v>
      </c>
      <c r="C2206" s="5"/>
      <c r="D2206" s="9"/>
      <c r="E2206" s="5"/>
      <c r="F2206" s="7"/>
      <c r="G2206" s="5" t="s">
        <v>224</v>
      </c>
      <c r="H2206" s="8"/>
      <c r="I2206" s="5"/>
      <c r="J2206" s="5">
        <v>20</v>
      </c>
      <c r="K2206" s="10"/>
      <c r="L2206" s="5" t="s">
        <v>191</v>
      </c>
      <c r="M2206" s="5"/>
      <c r="N2206" s="5"/>
    </row>
    <row r="2207" spans="1:14">
      <c r="A2207" s="9"/>
      <c r="B2207" s="5" t="s">
        <v>2432</v>
      </c>
      <c r="C2207" s="5"/>
      <c r="D2207" s="9"/>
      <c r="E2207" s="5"/>
      <c r="F2207" s="7"/>
      <c r="G2207" s="5" t="s">
        <v>226</v>
      </c>
      <c r="H2207" s="8"/>
      <c r="I2207" s="5"/>
      <c r="J2207" s="5">
        <v>40</v>
      </c>
      <c r="K2207" s="10"/>
      <c r="L2207" s="5" t="s">
        <v>191</v>
      </c>
      <c r="M2207" s="5"/>
      <c r="N2207" s="5"/>
    </row>
    <row r="2208" spans="1:14">
      <c r="A2208" s="9"/>
      <c r="B2208" s="5" t="s">
        <v>2433</v>
      </c>
      <c r="C2208" s="5"/>
      <c r="D2208" s="9"/>
      <c r="E2208" s="5"/>
      <c r="F2208" s="7"/>
      <c r="G2208" s="5" t="s">
        <v>232</v>
      </c>
      <c r="H2208" s="8"/>
      <c r="I2208" s="5"/>
      <c r="J2208" s="5" t="s">
        <v>221</v>
      </c>
      <c r="K2208" s="10"/>
      <c r="L2208" s="5" t="s">
        <v>191</v>
      </c>
      <c r="M2208" s="5"/>
      <c r="N2208" s="5"/>
    </row>
    <row r="2209" spans="1:14">
      <c r="A2209" s="9"/>
      <c r="B2209" s="5" t="s">
        <v>2434</v>
      </c>
      <c r="C2209" s="5"/>
      <c r="D2209" s="9"/>
      <c r="E2209" s="5"/>
      <c r="F2209" s="7"/>
      <c r="G2209" s="5" t="s">
        <v>220</v>
      </c>
      <c r="H2209" s="8"/>
      <c r="I2209" s="5"/>
      <c r="J2209" s="5" t="s">
        <v>221</v>
      </c>
      <c r="K2209" s="10"/>
      <c r="L2209" s="5" t="s">
        <v>191</v>
      </c>
      <c r="M2209" s="5"/>
      <c r="N2209" s="5"/>
    </row>
    <row r="2210" spans="1:14">
      <c r="A2210" s="9"/>
      <c r="B2210" s="5" t="s">
        <v>2435</v>
      </c>
      <c r="C2210" s="5"/>
      <c r="D2210" s="9"/>
      <c r="E2210" s="5"/>
      <c r="F2210" s="7"/>
      <c r="G2210" s="5" t="s">
        <v>220</v>
      </c>
      <c r="H2210" s="8"/>
      <c r="I2210" s="5"/>
      <c r="J2210" s="5" t="s">
        <v>221</v>
      </c>
      <c r="K2210" s="10"/>
      <c r="L2210" s="5" t="s">
        <v>191</v>
      </c>
      <c r="M2210" s="5"/>
      <c r="N2210" s="5"/>
    </row>
    <row r="2211" spans="1:14">
      <c r="A2211" s="9"/>
      <c r="B2211" s="5" t="s">
        <v>2436</v>
      </c>
      <c r="C2211" s="5"/>
      <c r="D2211" s="9"/>
      <c r="E2211" s="5"/>
      <c r="F2211" s="7"/>
      <c r="G2211" s="5" t="s">
        <v>226</v>
      </c>
      <c r="H2211" s="8"/>
      <c r="I2211" s="5"/>
      <c r="J2211" s="5">
        <v>20</v>
      </c>
      <c r="K2211" s="10"/>
      <c r="L2211" s="5" t="s">
        <v>196</v>
      </c>
      <c r="M2211" s="5"/>
      <c r="N2211" s="5"/>
    </row>
    <row r="2212" spans="1:14">
      <c r="A2212" s="9"/>
      <c r="B2212" s="5" t="s">
        <v>2437</v>
      </c>
      <c r="C2212" s="5"/>
      <c r="D2212" s="9"/>
      <c r="E2212" s="5"/>
      <c r="F2212" s="7"/>
      <c r="G2212" s="5" t="s">
        <v>224</v>
      </c>
      <c r="H2212" s="8"/>
      <c r="I2212" s="5"/>
      <c r="J2212" s="5" t="s">
        <v>221</v>
      </c>
      <c r="K2212" s="10"/>
      <c r="L2212" s="5" t="s">
        <v>191</v>
      </c>
      <c r="M2212" s="5"/>
      <c r="N2212" s="5"/>
    </row>
    <row r="2213" spans="1:14">
      <c r="A2213" s="9"/>
      <c r="B2213" s="5" t="s">
        <v>2438</v>
      </c>
      <c r="C2213" s="5"/>
      <c r="D2213" s="9"/>
      <c r="E2213" s="5"/>
      <c r="F2213" s="7"/>
      <c r="G2213" s="5" t="s">
        <v>224</v>
      </c>
      <c r="H2213" s="8"/>
      <c r="I2213" s="5"/>
      <c r="J2213" s="5">
        <v>20</v>
      </c>
      <c r="K2213" s="10"/>
      <c r="L2213" s="5" t="s">
        <v>191</v>
      </c>
      <c r="M2213" s="5"/>
      <c r="N2213" s="5"/>
    </row>
    <row r="2214" spans="1:14">
      <c r="A2214" s="9"/>
      <c r="B2214" s="5" t="s">
        <v>2439</v>
      </c>
      <c r="C2214" s="5"/>
      <c r="D2214" s="9"/>
      <c r="E2214" s="5"/>
      <c r="F2214" s="7"/>
      <c r="G2214" s="5" t="s">
        <v>226</v>
      </c>
      <c r="H2214" s="8"/>
      <c r="I2214" s="5"/>
      <c r="J2214" s="5">
        <v>20</v>
      </c>
      <c r="K2214" s="10"/>
      <c r="L2214" s="5" t="s">
        <v>196</v>
      </c>
      <c r="M2214" s="5"/>
      <c r="N2214" s="5"/>
    </row>
    <row r="2215" spans="1:14">
      <c r="A2215" s="9"/>
      <c r="B2215" s="5" t="s">
        <v>2440</v>
      </c>
      <c r="C2215" s="5"/>
      <c r="D2215" s="9"/>
      <c r="E2215" s="5"/>
      <c r="F2215" s="7"/>
      <c r="G2215" s="5" t="s">
        <v>220</v>
      </c>
      <c r="H2215" s="8"/>
      <c r="I2215" s="5"/>
      <c r="J2215" s="5" t="s">
        <v>221</v>
      </c>
      <c r="K2215" s="10"/>
      <c r="L2215" s="5" t="s">
        <v>191</v>
      </c>
      <c r="M2215" s="5"/>
      <c r="N2215" s="5"/>
    </row>
    <row r="2216" spans="1:14">
      <c r="A2216" s="9"/>
      <c r="B2216" s="5" t="s">
        <v>2441</v>
      </c>
      <c r="C2216" s="5"/>
      <c r="D2216" s="9"/>
      <c r="E2216" s="5"/>
      <c r="F2216" s="7"/>
      <c r="G2216" s="5" t="s">
        <v>226</v>
      </c>
      <c r="H2216" s="8"/>
      <c r="I2216" s="5"/>
      <c r="J2216" s="5">
        <v>40</v>
      </c>
      <c r="K2216" s="10"/>
      <c r="L2216" s="5" t="s">
        <v>228</v>
      </c>
      <c r="M2216" s="5"/>
      <c r="N2216" s="5"/>
    </row>
    <row r="2217" spans="1:14">
      <c r="A2217" s="9"/>
      <c r="B2217" s="5" t="s">
        <v>2442</v>
      </c>
      <c r="C2217" s="5"/>
      <c r="D2217" s="9"/>
      <c r="E2217" s="5"/>
      <c r="F2217" s="7"/>
      <c r="G2217" s="5" t="s">
        <v>220</v>
      </c>
      <c r="H2217" s="8"/>
      <c r="I2217" s="5"/>
      <c r="J2217" s="5" t="s">
        <v>221</v>
      </c>
      <c r="K2217" s="10"/>
      <c r="L2217" s="5" t="s">
        <v>191</v>
      </c>
      <c r="M2217" s="5"/>
      <c r="N2217" s="5"/>
    </row>
    <row r="2218" spans="1:14">
      <c r="A2218" s="9"/>
      <c r="B2218" s="5" t="s">
        <v>2443</v>
      </c>
      <c r="C2218" s="5"/>
      <c r="D2218" s="9"/>
      <c r="E2218" s="5"/>
      <c r="F2218" s="7"/>
      <c r="G2218" s="5" t="s">
        <v>234</v>
      </c>
      <c r="H2218" s="8"/>
      <c r="I2218" s="5"/>
      <c r="J2218" s="5" t="s">
        <v>221</v>
      </c>
      <c r="K2218" s="10"/>
      <c r="L2218" s="5" t="s">
        <v>191</v>
      </c>
      <c r="M2218" s="5"/>
      <c r="N2218" s="5"/>
    </row>
    <row r="2219" spans="1:14">
      <c r="A2219" s="9"/>
      <c r="B2219" s="5" t="s">
        <v>2444</v>
      </c>
      <c r="C2219" s="5"/>
      <c r="D2219" s="9"/>
      <c r="E2219" s="5"/>
      <c r="F2219" s="7"/>
      <c r="G2219" s="5" t="s">
        <v>224</v>
      </c>
      <c r="H2219" s="8"/>
      <c r="I2219" s="5"/>
      <c r="J2219" s="5" t="s">
        <v>221</v>
      </c>
      <c r="K2219" s="10"/>
      <c r="L2219" s="5" t="s">
        <v>191</v>
      </c>
      <c r="M2219" s="5"/>
      <c r="N2219" s="5"/>
    </row>
    <row r="2220" spans="1:14">
      <c r="A2220" s="9"/>
      <c r="B2220" s="5" t="s">
        <v>2445</v>
      </c>
      <c r="C2220" s="5"/>
      <c r="D2220" s="9"/>
      <c r="E2220" s="5"/>
      <c r="F2220" s="7"/>
      <c r="G2220" s="5" t="s">
        <v>224</v>
      </c>
      <c r="H2220" s="8"/>
      <c r="I2220" s="5"/>
      <c r="J2220" s="5">
        <v>20</v>
      </c>
      <c r="K2220" s="10"/>
      <c r="L2220" s="5" t="s">
        <v>191</v>
      </c>
      <c r="M2220" s="5"/>
      <c r="N2220" s="5"/>
    </row>
    <row r="2221" spans="1:14">
      <c r="A2221" s="9"/>
      <c r="B2221" s="5" t="s">
        <v>2446</v>
      </c>
      <c r="C2221" s="5"/>
      <c r="D2221" s="9"/>
      <c r="E2221" s="5"/>
      <c r="F2221" s="7"/>
      <c r="G2221" s="5" t="s">
        <v>265</v>
      </c>
      <c r="H2221" s="8"/>
      <c r="I2221" s="5"/>
      <c r="J2221" s="5">
        <v>20</v>
      </c>
      <c r="K2221" s="10"/>
      <c r="L2221" s="5" t="s">
        <v>196</v>
      </c>
      <c r="M2221" s="5"/>
      <c r="N2221" s="5"/>
    </row>
    <row r="2222" spans="1:14">
      <c r="A2222" s="9"/>
      <c r="B2222" s="5" t="s">
        <v>2447</v>
      </c>
      <c r="C2222" s="5"/>
      <c r="D2222" s="9"/>
      <c r="E2222" s="5"/>
      <c r="F2222" s="7"/>
      <c r="G2222" s="5" t="s">
        <v>226</v>
      </c>
      <c r="H2222" s="8"/>
      <c r="I2222" s="5"/>
      <c r="J2222" s="5">
        <v>20</v>
      </c>
      <c r="K2222" s="10"/>
      <c r="L2222" s="5" t="s">
        <v>191</v>
      </c>
      <c r="M2222" s="5"/>
      <c r="N2222" s="5"/>
    </row>
    <row r="2223" spans="1:14">
      <c r="A2223" s="9"/>
      <c r="B2223" s="5" t="s">
        <v>2448</v>
      </c>
      <c r="C2223" s="5"/>
      <c r="D2223" s="9"/>
      <c r="E2223" s="5"/>
      <c r="F2223" s="7"/>
      <c r="G2223" s="5" t="s">
        <v>224</v>
      </c>
      <c r="H2223" s="8"/>
      <c r="I2223" s="5"/>
      <c r="J2223" s="5" t="s">
        <v>221</v>
      </c>
      <c r="K2223" s="10"/>
      <c r="L2223" s="5" t="s">
        <v>191</v>
      </c>
      <c r="M2223" s="5"/>
      <c r="N2223" s="5"/>
    </row>
    <row r="2224" spans="1:14">
      <c r="A2224" s="9"/>
      <c r="B2224" s="5" t="s">
        <v>2449</v>
      </c>
      <c r="C2224" s="5"/>
      <c r="D2224" s="9"/>
      <c r="E2224" s="5"/>
      <c r="F2224" s="7"/>
      <c r="G2224" s="5" t="s">
        <v>258</v>
      </c>
      <c r="H2224" s="8"/>
      <c r="I2224" s="5"/>
      <c r="J2224" s="5" t="s">
        <v>221</v>
      </c>
      <c r="K2224" s="10"/>
      <c r="L2224" s="5" t="s">
        <v>196</v>
      </c>
      <c r="M2224" s="5"/>
      <c r="N2224" s="5"/>
    </row>
    <row r="2225" spans="1:14">
      <c r="A2225" s="9"/>
      <c r="B2225" s="5" t="s">
        <v>2450</v>
      </c>
      <c r="C2225" s="5"/>
      <c r="D2225" s="9"/>
      <c r="E2225" s="5"/>
      <c r="F2225" s="7"/>
      <c r="G2225" s="5" t="s">
        <v>224</v>
      </c>
      <c r="H2225" s="8"/>
      <c r="I2225" s="5"/>
      <c r="J2225" s="5" t="s">
        <v>221</v>
      </c>
      <c r="K2225" s="10"/>
      <c r="L2225" s="5" t="s">
        <v>191</v>
      </c>
      <c r="M2225" s="5"/>
      <c r="N2225" s="5"/>
    </row>
    <row r="2226" spans="1:14">
      <c r="A2226" s="9"/>
      <c r="B2226" s="5" t="s">
        <v>2451</v>
      </c>
      <c r="C2226" s="5"/>
      <c r="D2226" s="9"/>
      <c r="E2226" s="5"/>
      <c r="F2226" s="7"/>
      <c r="G2226" s="5" t="s">
        <v>224</v>
      </c>
      <c r="H2226" s="8"/>
      <c r="I2226" s="5"/>
      <c r="J2226" s="5" t="s">
        <v>221</v>
      </c>
      <c r="K2226" s="10"/>
      <c r="L2226" s="5" t="s">
        <v>191</v>
      </c>
      <c r="M2226" s="5"/>
      <c r="N2226" s="5"/>
    </row>
    <row r="2227" spans="1:14">
      <c r="A2227" s="9"/>
      <c r="B2227" s="5" t="s">
        <v>2452</v>
      </c>
      <c r="C2227" s="5"/>
      <c r="D2227" s="9"/>
      <c r="E2227" s="5"/>
      <c r="F2227" s="7"/>
      <c r="G2227" s="5" t="s">
        <v>220</v>
      </c>
      <c r="H2227" s="8"/>
      <c r="I2227" s="5"/>
      <c r="J2227" s="5" t="s">
        <v>221</v>
      </c>
      <c r="K2227" s="10"/>
      <c r="L2227" s="5" t="s">
        <v>191</v>
      </c>
      <c r="M2227" s="5"/>
      <c r="N2227" s="5"/>
    </row>
    <row r="2228" spans="1:14">
      <c r="A2228" s="9"/>
      <c r="B2228" s="5" t="s">
        <v>2453</v>
      </c>
      <c r="C2228" s="5"/>
      <c r="D2228" s="9"/>
      <c r="E2228" s="5"/>
      <c r="F2228" s="7"/>
      <c r="G2228" s="5" t="s">
        <v>265</v>
      </c>
      <c r="H2228" s="8"/>
      <c r="I2228" s="5"/>
      <c r="J2228" s="5" t="s">
        <v>221</v>
      </c>
      <c r="K2228" s="10"/>
      <c r="L2228" s="5" t="s">
        <v>196</v>
      </c>
      <c r="M2228" s="5"/>
      <c r="N2228" s="5"/>
    </row>
    <row r="2229" spans="1:14">
      <c r="A2229" s="9"/>
      <c r="B2229" s="5" t="s">
        <v>2454</v>
      </c>
      <c r="C2229" s="5"/>
      <c r="D2229" s="9"/>
      <c r="E2229" s="5"/>
      <c r="F2229" s="7"/>
      <c r="G2229" s="5" t="s">
        <v>226</v>
      </c>
      <c r="H2229" s="8"/>
      <c r="I2229" s="5"/>
      <c r="J2229" s="5">
        <v>40</v>
      </c>
      <c r="K2229" s="10"/>
      <c r="L2229" s="5" t="s">
        <v>262</v>
      </c>
      <c r="M2229" s="5"/>
      <c r="N2229" s="5"/>
    </row>
    <row r="2230" spans="1:14">
      <c r="A2230" s="9"/>
      <c r="B2230" s="5" t="s">
        <v>2455</v>
      </c>
      <c r="C2230" s="5"/>
      <c r="D2230" s="9"/>
      <c r="E2230" s="5"/>
      <c r="F2230" s="7"/>
      <c r="G2230" s="5" t="s">
        <v>224</v>
      </c>
      <c r="H2230" s="8"/>
      <c r="I2230" s="5"/>
      <c r="J2230" s="5" t="s">
        <v>221</v>
      </c>
      <c r="K2230" s="10"/>
      <c r="L2230" s="5" t="s">
        <v>196</v>
      </c>
      <c r="M2230" s="5"/>
      <c r="N2230" s="5"/>
    </row>
    <row r="2231" spans="1:14">
      <c r="A2231" s="9"/>
      <c r="B2231" s="5" t="s">
        <v>2456</v>
      </c>
      <c r="C2231" s="5"/>
      <c r="D2231" s="9"/>
      <c r="E2231" s="5"/>
      <c r="F2231" s="7"/>
      <c r="G2231" s="5" t="s">
        <v>220</v>
      </c>
      <c r="H2231" s="8"/>
      <c r="I2231" s="5"/>
      <c r="J2231" s="5" t="s">
        <v>221</v>
      </c>
      <c r="K2231" s="10"/>
      <c r="L2231" s="5" t="s">
        <v>191</v>
      </c>
      <c r="M2231" s="5"/>
      <c r="N2231" s="5"/>
    </row>
    <row r="2232" spans="1:14">
      <c r="A2232" s="9"/>
      <c r="B2232" s="5" t="s">
        <v>2457</v>
      </c>
      <c r="C2232" s="5"/>
      <c r="D2232" s="9"/>
      <c r="E2232" s="5"/>
      <c r="F2232" s="7"/>
      <c r="G2232" s="5" t="s">
        <v>220</v>
      </c>
      <c r="H2232" s="8"/>
      <c r="I2232" s="5"/>
      <c r="J2232" s="5" t="s">
        <v>221</v>
      </c>
      <c r="K2232" s="10"/>
      <c r="L2232" s="5" t="s">
        <v>191</v>
      </c>
      <c r="M2232" s="5"/>
      <c r="N2232" s="5"/>
    </row>
    <row r="2233" spans="1:14">
      <c r="A2233" s="9"/>
      <c r="B2233" s="5" t="s">
        <v>2458</v>
      </c>
      <c r="C2233" s="5"/>
      <c r="D2233" s="9"/>
      <c r="E2233" s="5"/>
      <c r="F2233" s="7"/>
      <c r="G2233" s="5" t="s">
        <v>220</v>
      </c>
      <c r="H2233" s="8"/>
      <c r="I2233" s="5"/>
      <c r="J2233" s="5" t="s">
        <v>221</v>
      </c>
      <c r="K2233" s="10"/>
      <c r="L2233" s="5" t="s">
        <v>191</v>
      </c>
      <c r="M2233" s="5"/>
      <c r="N2233" s="5"/>
    </row>
    <row r="2234" spans="1:14">
      <c r="A2234" s="9"/>
      <c r="B2234" s="5" t="s">
        <v>2459</v>
      </c>
      <c r="C2234" s="5"/>
      <c r="D2234" s="9"/>
      <c r="E2234" s="5"/>
      <c r="F2234" s="7"/>
      <c r="G2234" s="5" t="s">
        <v>234</v>
      </c>
      <c r="H2234" s="8"/>
      <c r="I2234" s="5"/>
      <c r="J2234" s="5" t="s">
        <v>221</v>
      </c>
      <c r="K2234" s="10"/>
      <c r="L2234" s="5" t="s">
        <v>191</v>
      </c>
      <c r="M2234" s="5"/>
      <c r="N2234" s="5"/>
    </row>
    <row r="2235" spans="1:14">
      <c r="A2235" s="9"/>
      <c r="B2235" s="5" t="s">
        <v>2460</v>
      </c>
      <c r="C2235" s="5"/>
      <c r="D2235" s="9"/>
      <c r="E2235" s="5"/>
      <c r="F2235" s="7"/>
      <c r="G2235" s="5" t="s">
        <v>220</v>
      </c>
      <c r="H2235" s="8"/>
      <c r="I2235" s="5"/>
      <c r="J2235" s="5" t="s">
        <v>221</v>
      </c>
      <c r="K2235" s="10"/>
      <c r="L2235" s="5" t="s">
        <v>191</v>
      </c>
      <c r="M2235" s="5"/>
      <c r="N2235" s="5"/>
    </row>
    <row r="2236" spans="1:14">
      <c r="A2236" s="9"/>
      <c r="B2236" s="5" t="s">
        <v>2461</v>
      </c>
      <c r="C2236" s="5"/>
      <c r="D2236" s="9"/>
      <c r="E2236" s="5"/>
      <c r="F2236" s="7"/>
      <c r="G2236" s="5" t="s">
        <v>258</v>
      </c>
      <c r="H2236" s="8"/>
      <c r="I2236" s="5"/>
      <c r="J2236" s="5" t="s">
        <v>221</v>
      </c>
      <c r="K2236" s="10"/>
      <c r="L2236" s="5" t="s">
        <v>196</v>
      </c>
      <c r="M2236" s="5"/>
      <c r="N2236" s="5"/>
    </row>
    <row r="2237" spans="1:14">
      <c r="A2237" s="9"/>
      <c r="B2237" s="5" t="s">
        <v>2462</v>
      </c>
      <c r="C2237" s="5"/>
      <c r="D2237" s="9"/>
      <c r="E2237" s="5"/>
      <c r="F2237" s="7"/>
      <c r="G2237" s="5" t="s">
        <v>234</v>
      </c>
      <c r="H2237" s="8"/>
      <c r="I2237" s="5"/>
      <c r="J2237" s="5" t="s">
        <v>221</v>
      </c>
      <c r="K2237" s="10"/>
      <c r="L2237" s="5" t="s">
        <v>191</v>
      </c>
      <c r="M2237" s="5"/>
      <c r="N2237" s="5"/>
    </row>
    <row r="2238" spans="1:14">
      <c r="A2238" s="9"/>
      <c r="B2238" s="5" t="s">
        <v>2463</v>
      </c>
      <c r="C2238" s="5"/>
      <c r="D2238" s="9"/>
      <c r="E2238" s="5"/>
      <c r="F2238" s="7"/>
      <c r="G2238" s="5" t="s">
        <v>234</v>
      </c>
      <c r="H2238" s="8"/>
      <c r="I2238" s="5"/>
      <c r="J2238" s="5" t="s">
        <v>221</v>
      </c>
      <c r="K2238" s="10"/>
      <c r="L2238" s="5" t="s">
        <v>191</v>
      </c>
      <c r="M2238" s="5"/>
      <c r="N2238" s="5"/>
    </row>
    <row r="2239" spans="1:14">
      <c r="A2239" s="9"/>
      <c r="B2239" s="5" t="s">
        <v>2464</v>
      </c>
      <c r="C2239" s="5"/>
      <c r="D2239" s="9"/>
      <c r="E2239" s="5"/>
      <c r="F2239" s="7"/>
      <c r="G2239" s="5" t="s">
        <v>220</v>
      </c>
      <c r="H2239" s="8"/>
      <c r="I2239" s="5"/>
      <c r="J2239" s="5" t="s">
        <v>221</v>
      </c>
      <c r="K2239" s="10"/>
      <c r="L2239" s="5" t="s">
        <v>191</v>
      </c>
      <c r="M2239" s="5"/>
      <c r="N2239" s="5"/>
    </row>
    <row r="2240" spans="1:14">
      <c r="A2240" s="9"/>
      <c r="B2240" s="5" t="s">
        <v>2465</v>
      </c>
      <c r="C2240" s="5"/>
      <c r="D2240" s="9"/>
      <c r="E2240" s="5"/>
      <c r="F2240" s="7"/>
      <c r="G2240" s="5" t="s">
        <v>232</v>
      </c>
      <c r="H2240" s="8"/>
      <c r="I2240" s="5"/>
      <c r="J2240" s="5">
        <v>40</v>
      </c>
      <c r="K2240" s="10"/>
      <c r="L2240" s="5" t="s">
        <v>191</v>
      </c>
      <c r="M2240" s="5"/>
      <c r="N2240" s="5"/>
    </row>
    <row r="2241" spans="1:14">
      <c r="A2241" s="9"/>
      <c r="B2241" s="5" t="s">
        <v>2466</v>
      </c>
      <c r="C2241" s="5"/>
      <c r="D2241" s="9"/>
      <c r="E2241" s="5"/>
      <c r="F2241" s="7"/>
      <c r="G2241" s="5" t="s">
        <v>220</v>
      </c>
      <c r="H2241" s="8"/>
      <c r="I2241" s="5"/>
      <c r="J2241" s="5" t="s">
        <v>221</v>
      </c>
      <c r="K2241" s="10"/>
      <c r="L2241" s="5" t="s">
        <v>191</v>
      </c>
      <c r="M2241" s="5"/>
      <c r="N2241" s="5"/>
    </row>
    <row r="2242" spans="1:14">
      <c r="A2242" s="9"/>
      <c r="B2242" s="5" t="s">
        <v>2467</v>
      </c>
      <c r="C2242" s="5"/>
      <c r="D2242" s="9"/>
      <c r="E2242" s="5"/>
      <c r="F2242" s="7"/>
      <c r="G2242" s="5" t="s">
        <v>276</v>
      </c>
      <c r="H2242" s="8"/>
      <c r="I2242" s="5"/>
      <c r="J2242" s="5" t="s">
        <v>221</v>
      </c>
      <c r="K2242" s="10"/>
      <c r="L2242" s="5" t="s">
        <v>191</v>
      </c>
      <c r="M2242" s="5"/>
      <c r="N2242" s="5"/>
    </row>
    <row r="2243" spans="1:14">
      <c r="A2243" s="9"/>
      <c r="B2243" s="5" t="s">
        <v>2468</v>
      </c>
      <c r="C2243" s="5"/>
      <c r="D2243" s="9"/>
      <c r="E2243" s="5"/>
      <c r="F2243" s="7"/>
      <c r="G2243" s="5" t="s">
        <v>246</v>
      </c>
      <c r="H2243" s="8"/>
      <c r="I2243" s="5"/>
      <c r="J2243" s="5" t="s">
        <v>221</v>
      </c>
      <c r="K2243" s="10"/>
      <c r="L2243" s="5" t="s">
        <v>753</v>
      </c>
      <c r="M2243" s="5"/>
      <c r="N2243" s="5"/>
    </row>
    <row r="2244" spans="1:14">
      <c r="A2244" s="9"/>
      <c r="B2244" s="5" t="s">
        <v>2469</v>
      </c>
      <c r="C2244" s="5"/>
      <c r="D2244" s="9"/>
      <c r="E2244" s="5"/>
      <c r="F2244" s="7"/>
      <c r="G2244" s="5" t="s">
        <v>234</v>
      </c>
      <c r="H2244" s="8"/>
      <c r="I2244" s="5"/>
      <c r="J2244" s="5" t="s">
        <v>221</v>
      </c>
      <c r="K2244" s="10"/>
      <c r="L2244" s="5" t="s">
        <v>191</v>
      </c>
      <c r="M2244" s="5"/>
      <c r="N2244" s="5"/>
    </row>
    <row r="2245" spans="1:14">
      <c r="A2245" s="9"/>
      <c r="B2245" s="5" t="s">
        <v>2470</v>
      </c>
      <c r="C2245" s="5"/>
      <c r="D2245" s="9"/>
      <c r="E2245" s="5"/>
      <c r="F2245" s="7"/>
      <c r="G2245" s="5" t="s">
        <v>246</v>
      </c>
      <c r="H2245" s="8"/>
      <c r="I2245" s="5"/>
      <c r="J2245" s="5" t="s">
        <v>221</v>
      </c>
      <c r="K2245" s="10"/>
      <c r="L2245" s="5" t="s">
        <v>191</v>
      </c>
      <c r="M2245" s="5"/>
      <c r="N2245" s="5"/>
    </row>
    <row r="2246" spans="1:14">
      <c r="A2246" s="9"/>
      <c r="B2246" s="5" t="s">
        <v>2471</v>
      </c>
      <c r="C2246" s="5"/>
      <c r="D2246" s="9"/>
      <c r="E2246" s="5"/>
      <c r="F2246" s="7"/>
      <c r="G2246" s="5" t="s">
        <v>232</v>
      </c>
      <c r="H2246" s="8"/>
      <c r="I2246" s="5"/>
      <c r="J2246" s="5" t="s">
        <v>221</v>
      </c>
      <c r="K2246" s="10"/>
      <c r="L2246" s="5" t="s">
        <v>191</v>
      </c>
      <c r="M2246" s="5"/>
      <c r="N2246" s="5"/>
    </row>
    <row r="2247" spans="1:14">
      <c r="A2247" s="9"/>
      <c r="B2247" s="5" t="s">
        <v>2472</v>
      </c>
      <c r="C2247" s="5"/>
      <c r="D2247" s="9"/>
      <c r="E2247" s="5"/>
      <c r="F2247" s="7"/>
      <c r="G2247" s="5" t="s">
        <v>224</v>
      </c>
      <c r="H2247" s="8"/>
      <c r="I2247" s="5"/>
      <c r="J2247" s="5">
        <v>20</v>
      </c>
      <c r="K2247" s="10"/>
      <c r="L2247" s="5" t="s">
        <v>191</v>
      </c>
      <c r="M2247" s="5"/>
      <c r="N2247" s="5"/>
    </row>
    <row r="2248" spans="1:14">
      <c r="A2248" s="9"/>
      <c r="B2248" s="5" t="s">
        <v>2473</v>
      </c>
      <c r="C2248" s="5"/>
      <c r="D2248" s="9"/>
      <c r="E2248" s="5"/>
      <c r="F2248" s="7"/>
      <c r="G2248" s="5" t="s">
        <v>226</v>
      </c>
      <c r="H2248" s="8"/>
      <c r="I2248" s="5"/>
      <c r="J2248" s="5">
        <v>40</v>
      </c>
      <c r="K2248" s="10"/>
      <c r="L2248" s="5" t="s">
        <v>262</v>
      </c>
      <c r="M2248" s="5"/>
      <c r="N2248" s="5"/>
    </row>
    <row r="2249" spans="1:14">
      <c r="A2249" s="9"/>
      <c r="B2249" s="5" t="s">
        <v>2474</v>
      </c>
      <c r="C2249" s="5"/>
      <c r="D2249" s="9"/>
      <c r="E2249" s="5"/>
      <c r="F2249" s="7"/>
      <c r="G2249" s="5" t="s">
        <v>220</v>
      </c>
      <c r="H2249" s="8"/>
      <c r="I2249" s="5"/>
      <c r="J2249" s="5" t="s">
        <v>221</v>
      </c>
      <c r="K2249" s="10"/>
      <c r="L2249" s="5" t="s">
        <v>191</v>
      </c>
      <c r="M2249" s="5"/>
      <c r="N2249" s="5"/>
    </row>
    <row r="2250" spans="1:14">
      <c r="A2250" s="9"/>
      <c r="B2250" s="5" t="s">
        <v>2475</v>
      </c>
      <c r="C2250" s="5"/>
      <c r="D2250" s="9"/>
      <c r="E2250" s="5"/>
      <c r="F2250" s="7"/>
      <c r="G2250" s="5" t="s">
        <v>226</v>
      </c>
      <c r="H2250" s="8"/>
      <c r="I2250" s="5"/>
      <c r="J2250" s="5">
        <v>20</v>
      </c>
      <c r="K2250" s="10"/>
      <c r="L2250" s="5" t="s">
        <v>228</v>
      </c>
      <c r="M2250" s="5"/>
      <c r="N2250" s="5"/>
    </row>
    <row r="2251" spans="1:14">
      <c r="A2251" s="9"/>
      <c r="B2251" s="5" t="s">
        <v>2476</v>
      </c>
      <c r="C2251" s="5"/>
      <c r="D2251" s="9"/>
      <c r="E2251" s="5"/>
      <c r="F2251" s="7"/>
      <c r="G2251" s="5" t="s">
        <v>226</v>
      </c>
      <c r="H2251" s="8"/>
      <c r="I2251" s="5"/>
      <c r="J2251" s="5">
        <v>40</v>
      </c>
      <c r="K2251" s="10"/>
      <c r="L2251" s="5" t="s">
        <v>196</v>
      </c>
      <c r="M2251" s="5"/>
      <c r="N2251" s="5"/>
    </row>
    <row r="2252" spans="1:14">
      <c r="A2252" s="9"/>
      <c r="B2252" s="5" t="s">
        <v>2477</v>
      </c>
      <c r="C2252" s="5"/>
      <c r="D2252" s="9"/>
      <c r="E2252" s="5"/>
      <c r="F2252" s="7"/>
      <c r="G2252" s="5" t="s">
        <v>224</v>
      </c>
      <c r="H2252" s="8"/>
      <c r="I2252" s="5"/>
      <c r="J2252" s="5" t="s">
        <v>221</v>
      </c>
      <c r="K2252" s="10"/>
      <c r="L2252" s="5" t="s">
        <v>191</v>
      </c>
      <c r="M2252" s="5"/>
      <c r="N2252" s="5"/>
    </row>
    <row r="2253" spans="1:14">
      <c r="A2253" s="9"/>
      <c r="B2253" s="5" t="s">
        <v>2478</v>
      </c>
      <c r="C2253" s="5"/>
      <c r="D2253" s="9"/>
      <c r="E2253" s="5"/>
      <c r="F2253" s="7"/>
      <c r="G2253" s="5" t="s">
        <v>226</v>
      </c>
      <c r="H2253" s="8"/>
      <c r="I2253" s="5"/>
      <c r="J2253" s="5">
        <v>40</v>
      </c>
      <c r="K2253" s="10"/>
      <c r="L2253" s="5" t="s">
        <v>262</v>
      </c>
      <c r="M2253" s="5"/>
      <c r="N2253" s="5"/>
    </row>
    <row r="2254" spans="1:14">
      <c r="A2254" s="9"/>
      <c r="B2254" s="5" t="s">
        <v>2479</v>
      </c>
      <c r="C2254" s="5"/>
      <c r="D2254" s="9"/>
      <c r="E2254" s="5"/>
      <c r="F2254" s="7"/>
      <c r="G2254" s="5" t="s">
        <v>226</v>
      </c>
      <c r="H2254" s="8"/>
      <c r="I2254" s="5"/>
      <c r="J2254" s="5">
        <v>20</v>
      </c>
      <c r="K2254" s="10"/>
      <c r="L2254" s="5" t="s">
        <v>262</v>
      </c>
      <c r="M2254" s="5"/>
      <c r="N2254" s="5"/>
    </row>
    <row r="2255" spans="1:14">
      <c r="A2255" s="9"/>
      <c r="B2255" s="5" t="s">
        <v>2480</v>
      </c>
      <c r="C2255" s="5"/>
      <c r="D2255" s="9"/>
      <c r="E2255" s="5"/>
      <c r="F2255" s="7"/>
      <c r="G2255" s="5" t="s">
        <v>224</v>
      </c>
      <c r="H2255" s="8"/>
      <c r="I2255" s="5"/>
      <c r="J2255" s="5" t="s">
        <v>221</v>
      </c>
      <c r="K2255" s="10"/>
      <c r="L2255" s="5" t="s">
        <v>191</v>
      </c>
      <c r="M2255" s="5"/>
      <c r="N2255" s="5"/>
    </row>
    <row r="2256" spans="1:14">
      <c r="A2256" s="9"/>
      <c r="B2256" s="5" t="s">
        <v>2481</v>
      </c>
      <c r="C2256" s="5"/>
      <c r="D2256" s="9"/>
      <c r="E2256" s="5"/>
      <c r="F2256" s="7"/>
      <c r="G2256" s="5" t="s">
        <v>220</v>
      </c>
      <c r="H2256" s="8"/>
      <c r="I2256" s="5"/>
      <c r="J2256" s="5" t="s">
        <v>221</v>
      </c>
      <c r="K2256" s="10"/>
      <c r="L2256" s="5" t="s">
        <v>191</v>
      </c>
      <c r="M2256" s="5"/>
      <c r="N2256" s="5"/>
    </row>
    <row r="2257" spans="1:14">
      <c r="A2257" s="9"/>
      <c r="B2257" s="5" t="s">
        <v>2482</v>
      </c>
      <c r="C2257" s="5"/>
      <c r="D2257" s="9"/>
      <c r="E2257" s="5"/>
      <c r="F2257" s="7"/>
      <c r="G2257" s="5" t="s">
        <v>224</v>
      </c>
      <c r="H2257" s="8"/>
      <c r="I2257" s="5"/>
      <c r="J2257" s="5" t="s">
        <v>221</v>
      </c>
      <c r="K2257" s="10"/>
      <c r="L2257" s="5" t="s">
        <v>191</v>
      </c>
      <c r="M2257" s="5"/>
      <c r="N2257" s="5"/>
    </row>
    <row r="2258" spans="1:14">
      <c r="A2258" s="9"/>
      <c r="B2258" s="5" t="s">
        <v>2483</v>
      </c>
      <c r="C2258" s="5"/>
      <c r="D2258" s="9"/>
      <c r="E2258" s="5"/>
      <c r="F2258" s="7"/>
      <c r="G2258" s="5" t="s">
        <v>226</v>
      </c>
      <c r="H2258" s="8"/>
      <c r="I2258" s="5"/>
      <c r="J2258" s="5">
        <v>40</v>
      </c>
      <c r="K2258" s="10"/>
      <c r="L2258" s="5" t="s">
        <v>262</v>
      </c>
      <c r="M2258" s="5"/>
      <c r="N2258" s="5"/>
    </row>
    <row r="2259" spans="1:14">
      <c r="A2259" s="9"/>
      <c r="B2259" s="5" t="s">
        <v>2484</v>
      </c>
      <c r="C2259" s="5"/>
      <c r="D2259" s="9"/>
      <c r="E2259" s="5"/>
      <c r="F2259" s="7"/>
      <c r="G2259" s="5" t="s">
        <v>276</v>
      </c>
      <c r="H2259" s="8"/>
      <c r="I2259" s="5"/>
      <c r="J2259" s="5" t="s">
        <v>221</v>
      </c>
      <c r="K2259" s="10"/>
      <c r="L2259" s="5" t="s">
        <v>191</v>
      </c>
      <c r="M2259" s="5"/>
      <c r="N2259" s="5"/>
    </row>
    <row r="2260" spans="1:14">
      <c r="A2260" s="9"/>
      <c r="B2260" s="5" t="s">
        <v>2485</v>
      </c>
      <c r="C2260" s="5"/>
      <c r="D2260" s="9"/>
      <c r="E2260" s="5"/>
      <c r="F2260" s="7"/>
      <c r="G2260" s="5" t="s">
        <v>224</v>
      </c>
      <c r="H2260" s="8"/>
      <c r="I2260" s="5"/>
      <c r="J2260" s="5" t="s">
        <v>221</v>
      </c>
      <c r="K2260" s="10"/>
      <c r="L2260" s="5" t="s">
        <v>191</v>
      </c>
      <c r="M2260" s="5"/>
      <c r="N2260" s="5"/>
    </row>
    <row r="2261" spans="1:14">
      <c r="A2261" s="9"/>
      <c r="B2261" s="5" t="s">
        <v>2486</v>
      </c>
      <c r="C2261" s="5"/>
      <c r="D2261" s="9"/>
      <c r="E2261" s="5"/>
      <c r="F2261" s="7"/>
      <c r="G2261" s="5" t="s">
        <v>224</v>
      </c>
      <c r="H2261" s="8"/>
      <c r="I2261" s="5"/>
      <c r="J2261" s="5">
        <v>20</v>
      </c>
      <c r="K2261" s="10"/>
      <c r="L2261" s="5" t="s">
        <v>196</v>
      </c>
      <c r="M2261" s="5"/>
      <c r="N2261" s="5"/>
    </row>
    <row r="2262" spans="1:14">
      <c r="A2262" s="9"/>
      <c r="B2262" s="5" t="s">
        <v>2487</v>
      </c>
      <c r="C2262" s="5"/>
      <c r="D2262" s="9"/>
      <c r="E2262" s="5"/>
      <c r="F2262" s="7"/>
      <c r="G2262" s="5" t="s">
        <v>220</v>
      </c>
      <c r="H2262" s="8"/>
      <c r="I2262" s="5"/>
      <c r="J2262" s="5" t="s">
        <v>221</v>
      </c>
      <c r="K2262" s="10"/>
      <c r="L2262" s="5" t="s">
        <v>191</v>
      </c>
      <c r="M2262" s="5"/>
      <c r="N2262" s="5"/>
    </row>
    <row r="2263" spans="1:14">
      <c r="A2263" s="9"/>
      <c r="B2263" s="5" t="s">
        <v>2488</v>
      </c>
      <c r="C2263" s="5"/>
      <c r="D2263" s="9"/>
      <c r="E2263" s="5"/>
      <c r="F2263" s="7"/>
      <c r="G2263" s="5" t="s">
        <v>220</v>
      </c>
      <c r="H2263" s="8"/>
      <c r="I2263" s="5"/>
      <c r="J2263" s="5" t="s">
        <v>221</v>
      </c>
      <c r="K2263" s="10"/>
      <c r="L2263" s="5" t="s">
        <v>191</v>
      </c>
      <c r="M2263" s="5"/>
      <c r="N2263" s="5"/>
    </row>
    <row r="2264" spans="1:14">
      <c r="A2264" s="9"/>
      <c r="B2264" s="5" t="s">
        <v>2489</v>
      </c>
      <c r="C2264" s="5"/>
      <c r="D2264" s="9"/>
      <c r="E2264" s="5"/>
      <c r="F2264" s="7"/>
      <c r="G2264" s="5" t="s">
        <v>220</v>
      </c>
      <c r="H2264" s="8"/>
      <c r="I2264" s="5"/>
      <c r="J2264" s="5" t="s">
        <v>221</v>
      </c>
      <c r="K2264" s="10"/>
      <c r="L2264" s="5" t="s">
        <v>191</v>
      </c>
      <c r="M2264" s="5"/>
      <c r="N2264" s="5"/>
    </row>
    <row r="2265" spans="1:14">
      <c r="A2265" s="9"/>
      <c r="B2265" s="5" t="s">
        <v>2490</v>
      </c>
      <c r="C2265" s="5"/>
      <c r="D2265" s="9"/>
      <c r="E2265" s="5"/>
      <c r="F2265" s="7"/>
      <c r="G2265" s="5" t="s">
        <v>224</v>
      </c>
      <c r="H2265" s="8"/>
      <c r="I2265" s="5"/>
      <c r="J2265" s="5" t="s">
        <v>221</v>
      </c>
      <c r="K2265" s="10"/>
      <c r="L2265" s="5" t="s">
        <v>196</v>
      </c>
      <c r="M2265" s="5"/>
      <c r="N2265" s="5"/>
    </row>
    <row r="2266" spans="1:14">
      <c r="A2266" s="9"/>
      <c r="B2266" s="5" t="s">
        <v>2491</v>
      </c>
      <c r="C2266" s="5"/>
      <c r="D2266" s="9"/>
      <c r="E2266" s="5"/>
      <c r="F2266" s="7"/>
      <c r="G2266" s="5" t="s">
        <v>220</v>
      </c>
      <c r="H2266" s="8"/>
      <c r="I2266" s="5"/>
      <c r="J2266" s="5" t="s">
        <v>221</v>
      </c>
      <c r="K2266" s="10"/>
      <c r="L2266" s="5" t="s">
        <v>191</v>
      </c>
      <c r="M2266" s="5"/>
      <c r="N2266" s="5"/>
    </row>
    <row r="2267" spans="1:14">
      <c r="A2267" s="9"/>
      <c r="B2267" s="5" t="s">
        <v>2492</v>
      </c>
      <c r="C2267" s="5"/>
      <c r="D2267" s="9"/>
      <c r="E2267" s="5"/>
      <c r="F2267" s="7"/>
      <c r="G2267" s="5" t="s">
        <v>224</v>
      </c>
      <c r="H2267" s="8"/>
      <c r="I2267" s="5"/>
      <c r="J2267" s="5" t="s">
        <v>221</v>
      </c>
      <c r="K2267" s="10"/>
      <c r="L2267" s="5" t="s">
        <v>191</v>
      </c>
      <c r="M2267" s="5"/>
      <c r="N2267" s="5"/>
    </row>
    <row r="2268" spans="1:14">
      <c r="A2268" s="9"/>
      <c r="B2268" s="5" t="s">
        <v>2493</v>
      </c>
      <c r="C2268" s="5"/>
      <c r="D2268" s="9"/>
      <c r="E2268" s="5"/>
      <c r="F2268" s="7"/>
      <c r="G2268" s="5" t="s">
        <v>220</v>
      </c>
      <c r="H2268" s="8"/>
      <c r="I2268" s="5"/>
      <c r="J2268" s="5" t="s">
        <v>221</v>
      </c>
      <c r="K2268" s="10"/>
      <c r="L2268" s="5" t="s">
        <v>191</v>
      </c>
      <c r="M2268" s="5"/>
      <c r="N2268" s="5"/>
    </row>
    <row r="2269" spans="1:14">
      <c r="A2269" s="9"/>
      <c r="B2269" s="5" t="s">
        <v>2494</v>
      </c>
      <c r="C2269" s="5"/>
      <c r="D2269" s="9"/>
      <c r="E2269" s="5"/>
      <c r="F2269" s="7"/>
      <c r="G2269" s="5" t="s">
        <v>224</v>
      </c>
      <c r="H2269" s="8"/>
      <c r="I2269" s="5"/>
      <c r="J2269" s="5" t="s">
        <v>221</v>
      </c>
      <c r="K2269" s="10"/>
      <c r="L2269" s="5" t="s">
        <v>191</v>
      </c>
      <c r="M2269" s="5"/>
      <c r="N2269" s="5"/>
    </row>
    <row r="2270" spans="1:14">
      <c r="A2270" s="9"/>
      <c r="B2270" s="5" t="s">
        <v>2495</v>
      </c>
      <c r="C2270" s="5"/>
      <c r="D2270" s="9"/>
      <c r="E2270" s="5"/>
      <c r="F2270" s="7"/>
      <c r="G2270" s="5" t="s">
        <v>224</v>
      </c>
      <c r="H2270" s="8"/>
      <c r="I2270" s="5"/>
      <c r="J2270" s="5" t="s">
        <v>221</v>
      </c>
      <c r="K2270" s="10"/>
      <c r="L2270" s="5" t="s">
        <v>191</v>
      </c>
      <c r="M2270" s="5"/>
      <c r="N2270" s="5"/>
    </row>
    <row r="2271" spans="1:14">
      <c r="A2271" s="9"/>
      <c r="B2271" s="5" t="s">
        <v>2496</v>
      </c>
      <c r="C2271" s="5"/>
      <c r="D2271" s="9"/>
      <c r="E2271" s="5"/>
      <c r="F2271" s="7"/>
      <c r="G2271" s="5" t="s">
        <v>224</v>
      </c>
      <c r="H2271" s="8"/>
      <c r="I2271" s="5"/>
      <c r="J2271" s="5" t="s">
        <v>221</v>
      </c>
      <c r="K2271" s="10"/>
      <c r="L2271" s="5" t="s">
        <v>191</v>
      </c>
      <c r="M2271" s="5"/>
      <c r="N2271" s="5"/>
    </row>
    <row r="2272" spans="1:14">
      <c r="A2272" s="9"/>
      <c r="B2272" s="5" t="s">
        <v>2497</v>
      </c>
      <c r="C2272" s="5"/>
      <c r="D2272" s="9"/>
      <c r="E2272" s="5"/>
      <c r="F2272" s="7"/>
      <c r="G2272" s="5" t="s">
        <v>226</v>
      </c>
      <c r="H2272" s="8"/>
      <c r="I2272" s="5"/>
      <c r="J2272" s="5">
        <v>40</v>
      </c>
      <c r="K2272" s="10"/>
      <c r="L2272" s="5" t="s">
        <v>196</v>
      </c>
      <c r="M2272" s="5"/>
      <c r="N2272" s="5"/>
    </row>
    <row r="2273" spans="1:14">
      <c r="A2273" s="9"/>
      <c r="B2273" s="5" t="s">
        <v>2498</v>
      </c>
      <c r="C2273" s="5"/>
      <c r="D2273" s="9"/>
      <c r="E2273" s="5"/>
      <c r="F2273" s="7"/>
      <c r="G2273" s="5" t="s">
        <v>226</v>
      </c>
      <c r="H2273" s="8"/>
      <c r="I2273" s="5"/>
      <c r="J2273" s="5">
        <v>20</v>
      </c>
      <c r="K2273" s="10"/>
      <c r="L2273" s="5" t="s">
        <v>228</v>
      </c>
      <c r="M2273" s="5"/>
      <c r="N2273" s="5"/>
    </row>
    <row r="2274" spans="1:14">
      <c r="A2274" s="9"/>
      <c r="B2274" s="5" t="s">
        <v>2499</v>
      </c>
      <c r="C2274" s="5"/>
      <c r="D2274" s="9"/>
      <c r="E2274" s="5"/>
      <c r="F2274" s="7"/>
      <c r="G2274" s="5" t="s">
        <v>226</v>
      </c>
      <c r="H2274" s="8"/>
      <c r="I2274" s="5"/>
      <c r="J2274" s="5">
        <v>40</v>
      </c>
      <c r="K2274" s="10"/>
      <c r="L2274" s="5" t="s">
        <v>228</v>
      </c>
      <c r="M2274" s="5"/>
      <c r="N2274" s="5"/>
    </row>
    <row r="2275" spans="1:14">
      <c r="A2275" s="9"/>
      <c r="B2275" s="5" t="s">
        <v>2500</v>
      </c>
      <c r="C2275" s="5"/>
      <c r="D2275" s="9"/>
      <c r="E2275" s="5"/>
      <c r="F2275" s="7"/>
      <c r="G2275" s="5" t="s">
        <v>224</v>
      </c>
      <c r="H2275" s="8"/>
      <c r="I2275" s="5"/>
      <c r="J2275" s="5">
        <v>20</v>
      </c>
      <c r="K2275" s="10"/>
      <c r="L2275" s="5" t="s">
        <v>191</v>
      </c>
      <c r="M2275" s="5"/>
      <c r="N2275" s="5"/>
    </row>
    <row r="2276" spans="1:14">
      <c r="A2276" s="9"/>
      <c r="B2276" s="5" t="s">
        <v>2501</v>
      </c>
      <c r="C2276" s="5"/>
      <c r="D2276" s="9"/>
      <c r="E2276" s="5"/>
      <c r="F2276" s="7"/>
      <c r="G2276" s="5" t="s">
        <v>226</v>
      </c>
      <c r="H2276" s="8"/>
      <c r="I2276" s="5"/>
      <c r="J2276" s="5">
        <v>40</v>
      </c>
      <c r="K2276" s="10"/>
      <c r="L2276" s="5" t="s">
        <v>196</v>
      </c>
      <c r="M2276" s="5"/>
      <c r="N2276" s="5"/>
    </row>
    <row r="2277" spans="1:14">
      <c r="A2277" s="9"/>
      <c r="B2277" s="5" t="s">
        <v>2502</v>
      </c>
      <c r="C2277" s="5"/>
      <c r="D2277" s="9"/>
      <c r="E2277" s="5"/>
      <c r="F2277" s="7"/>
      <c r="G2277" s="5" t="s">
        <v>226</v>
      </c>
      <c r="H2277" s="8"/>
      <c r="I2277" s="5"/>
      <c r="J2277" s="5">
        <v>40</v>
      </c>
      <c r="K2277" s="10"/>
      <c r="L2277" s="5" t="s">
        <v>262</v>
      </c>
      <c r="M2277" s="5"/>
      <c r="N2277" s="5"/>
    </row>
    <row r="2278" spans="1:14">
      <c r="A2278" s="9"/>
      <c r="B2278" s="5" t="s">
        <v>2503</v>
      </c>
      <c r="C2278" s="5"/>
      <c r="D2278" s="9"/>
      <c r="E2278" s="5"/>
      <c r="F2278" s="7"/>
      <c r="G2278" s="5" t="s">
        <v>232</v>
      </c>
      <c r="H2278" s="8"/>
      <c r="I2278" s="5"/>
      <c r="J2278" s="5" t="s">
        <v>221</v>
      </c>
      <c r="K2278" s="10"/>
      <c r="L2278" s="5" t="s">
        <v>191</v>
      </c>
      <c r="M2278" s="5"/>
      <c r="N2278" s="5"/>
    </row>
    <row r="2279" spans="1:14">
      <c r="A2279" s="9"/>
      <c r="B2279" s="5" t="s">
        <v>2504</v>
      </c>
      <c r="C2279" s="5"/>
      <c r="D2279" s="9"/>
      <c r="E2279" s="5"/>
      <c r="F2279" s="7"/>
      <c r="G2279" s="5" t="s">
        <v>232</v>
      </c>
      <c r="H2279" s="8"/>
      <c r="I2279" s="5"/>
      <c r="J2279" s="5" t="s">
        <v>221</v>
      </c>
      <c r="K2279" s="10"/>
      <c r="L2279" s="5" t="s">
        <v>191</v>
      </c>
      <c r="M2279" s="5"/>
      <c r="N2279" s="5"/>
    </row>
    <row r="2280" spans="1:14">
      <c r="A2280" s="9"/>
      <c r="B2280" s="5" t="s">
        <v>2505</v>
      </c>
      <c r="C2280" s="5"/>
      <c r="D2280" s="9"/>
      <c r="E2280" s="5"/>
      <c r="F2280" s="7"/>
      <c r="G2280" s="5" t="s">
        <v>232</v>
      </c>
      <c r="H2280" s="8"/>
      <c r="I2280" s="5"/>
      <c r="J2280" s="5" t="s">
        <v>221</v>
      </c>
      <c r="K2280" s="10"/>
      <c r="L2280" s="5" t="s">
        <v>191</v>
      </c>
      <c r="M2280" s="5"/>
      <c r="N2280" s="5"/>
    </row>
    <row r="2281" spans="1:14">
      <c r="A2281" s="9"/>
      <c r="B2281" s="5" t="s">
        <v>2506</v>
      </c>
      <c r="C2281" s="5"/>
      <c r="D2281" s="9"/>
      <c r="E2281" s="5"/>
      <c r="F2281" s="7"/>
      <c r="G2281" s="5" t="s">
        <v>226</v>
      </c>
      <c r="H2281" s="8"/>
      <c r="I2281" s="5"/>
      <c r="J2281" s="5">
        <v>40</v>
      </c>
      <c r="K2281" s="10"/>
      <c r="L2281" s="5" t="s">
        <v>196</v>
      </c>
      <c r="M2281" s="5"/>
      <c r="N2281" s="5"/>
    </row>
    <row r="2282" spans="1:14">
      <c r="A2282" s="9"/>
      <c r="B2282" s="5" t="s">
        <v>2507</v>
      </c>
      <c r="C2282" s="5"/>
      <c r="D2282" s="9"/>
      <c r="E2282" s="5"/>
      <c r="F2282" s="7"/>
      <c r="G2282" s="5" t="s">
        <v>220</v>
      </c>
      <c r="H2282" s="8"/>
      <c r="I2282" s="5"/>
      <c r="J2282" s="5" t="s">
        <v>221</v>
      </c>
      <c r="K2282" s="10"/>
      <c r="L2282" s="5" t="s">
        <v>191</v>
      </c>
      <c r="M2282" s="5"/>
      <c r="N2282" s="5"/>
    </row>
    <row r="2283" spans="1:14">
      <c r="A2283" s="9"/>
      <c r="B2283" s="5" t="s">
        <v>2508</v>
      </c>
      <c r="C2283" s="5"/>
      <c r="D2283" s="9"/>
      <c r="E2283" s="5"/>
      <c r="F2283" s="7"/>
      <c r="G2283" s="5" t="s">
        <v>224</v>
      </c>
      <c r="H2283" s="8"/>
      <c r="I2283" s="5"/>
      <c r="J2283" s="5" t="s">
        <v>221</v>
      </c>
      <c r="K2283" s="10"/>
      <c r="L2283" s="5" t="s">
        <v>191</v>
      </c>
      <c r="M2283" s="5"/>
      <c r="N2283" s="5"/>
    </row>
    <row r="2284" spans="1:14">
      <c r="A2284" s="9"/>
      <c r="B2284" s="5" t="s">
        <v>2509</v>
      </c>
      <c r="C2284" s="5"/>
      <c r="D2284" s="9"/>
      <c r="E2284" s="5"/>
      <c r="F2284" s="7"/>
      <c r="G2284" s="5" t="s">
        <v>226</v>
      </c>
      <c r="H2284" s="8"/>
      <c r="I2284" s="5"/>
      <c r="J2284" s="5">
        <v>40</v>
      </c>
      <c r="K2284" s="10"/>
      <c r="L2284" s="5" t="s">
        <v>191</v>
      </c>
      <c r="M2284" s="5"/>
      <c r="N2284" s="5"/>
    </row>
    <row r="2285" spans="1:14">
      <c r="A2285" s="9"/>
      <c r="B2285" s="5" t="s">
        <v>2510</v>
      </c>
      <c r="C2285" s="5"/>
      <c r="D2285" s="9"/>
      <c r="E2285" s="5"/>
      <c r="F2285" s="7"/>
      <c r="G2285" s="5" t="s">
        <v>224</v>
      </c>
      <c r="H2285" s="8"/>
      <c r="I2285" s="5"/>
      <c r="J2285" s="5" t="s">
        <v>221</v>
      </c>
      <c r="K2285" s="10"/>
      <c r="L2285" s="5" t="s">
        <v>191</v>
      </c>
      <c r="M2285" s="5"/>
      <c r="N2285" s="5"/>
    </row>
    <row r="2286" spans="1:14">
      <c r="A2286" s="9"/>
      <c r="B2286" s="5" t="s">
        <v>2511</v>
      </c>
      <c r="C2286" s="5"/>
      <c r="D2286" s="9"/>
      <c r="E2286" s="5"/>
      <c r="F2286" s="7"/>
      <c r="G2286" s="5" t="s">
        <v>224</v>
      </c>
      <c r="H2286" s="8"/>
      <c r="I2286" s="5"/>
      <c r="J2286" s="5" t="s">
        <v>221</v>
      </c>
      <c r="K2286" s="10"/>
      <c r="L2286" s="5" t="s">
        <v>191</v>
      </c>
      <c r="M2286" s="5"/>
      <c r="N2286" s="5"/>
    </row>
    <row r="2287" spans="1:14">
      <c r="A2287" s="9"/>
      <c r="B2287" s="5" t="s">
        <v>2512</v>
      </c>
      <c r="C2287" s="5"/>
      <c r="D2287" s="9"/>
      <c r="E2287" s="5"/>
      <c r="F2287" s="7"/>
      <c r="G2287" s="5" t="s">
        <v>232</v>
      </c>
      <c r="H2287" s="8"/>
      <c r="I2287" s="5"/>
      <c r="J2287" s="5" t="s">
        <v>221</v>
      </c>
      <c r="K2287" s="10"/>
      <c r="L2287" s="5" t="s">
        <v>191</v>
      </c>
      <c r="M2287" s="5"/>
      <c r="N2287" s="5"/>
    </row>
    <row r="2288" spans="1:14">
      <c r="A2288" s="9"/>
      <c r="B2288" s="5" t="s">
        <v>2513</v>
      </c>
      <c r="C2288" s="5"/>
      <c r="D2288" s="9"/>
      <c r="E2288" s="5"/>
      <c r="F2288" s="7"/>
      <c r="G2288" s="5" t="s">
        <v>224</v>
      </c>
      <c r="H2288" s="8"/>
      <c r="I2288" s="5"/>
      <c r="J2288" s="5" t="s">
        <v>221</v>
      </c>
      <c r="K2288" s="10"/>
      <c r="L2288" s="5" t="s">
        <v>191</v>
      </c>
      <c r="M2288" s="5"/>
      <c r="N2288" s="5"/>
    </row>
    <row r="2289" spans="1:14">
      <c r="A2289" s="9"/>
      <c r="B2289" s="5" t="s">
        <v>2514</v>
      </c>
      <c r="C2289" s="5"/>
      <c r="D2289" s="9"/>
      <c r="E2289" s="5"/>
      <c r="F2289" s="7"/>
      <c r="G2289" s="5" t="s">
        <v>224</v>
      </c>
      <c r="H2289" s="8"/>
      <c r="I2289" s="5"/>
      <c r="J2289" s="5" t="s">
        <v>221</v>
      </c>
      <c r="K2289" s="10"/>
      <c r="L2289" s="5" t="s">
        <v>191</v>
      </c>
      <c r="M2289" s="5"/>
      <c r="N2289" s="5"/>
    </row>
    <row r="2290" spans="1:14">
      <c r="A2290" s="9"/>
      <c r="B2290" s="5" t="s">
        <v>2515</v>
      </c>
      <c r="C2290" s="5"/>
      <c r="D2290" s="9"/>
      <c r="E2290" s="5"/>
      <c r="F2290" s="7"/>
      <c r="G2290" s="5" t="s">
        <v>224</v>
      </c>
      <c r="H2290" s="8"/>
      <c r="I2290" s="5"/>
      <c r="J2290" s="5" t="s">
        <v>221</v>
      </c>
      <c r="K2290" s="10"/>
      <c r="L2290" s="5" t="s">
        <v>191</v>
      </c>
      <c r="M2290" s="5"/>
      <c r="N2290" s="5"/>
    </row>
    <row r="2291" spans="1:14">
      <c r="A2291" s="9"/>
      <c r="B2291" s="5" t="s">
        <v>2516</v>
      </c>
      <c r="C2291" s="5"/>
      <c r="D2291" s="9"/>
      <c r="E2291" s="5"/>
      <c r="F2291" s="7"/>
      <c r="G2291" s="5" t="s">
        <v>220</v>
      </c>
      <c r="H2291" s="8"/>
      <c r="I2291" s="5"/>
      <c r="J2291" s="5" t="s">
        <v>221</v>
      </c>
      <c r="K2291" s="10"/>
      <c r="L2291" s="5" t="s">
        <v>191</v>
      </c>
      <c r="M2291" s="5"/>
      <c r="N2291" s="5"/>
    </row>
    <row r="2292" spans="1:14">
      <c r="A2292" s="9"/>
      <c r="B2292" s="5" t="s">
        <v>2517</v>
      </c>
      <c r="C2292" s="5"/>
      <c r="D2292" s="9"/>
      <c r="E2292" s="5"/>
      <c r="F2292" s="7"/>
      <c r="G2292" s="5" t="s">
        <v>224</v>
      </c>
      <c r="H2292" s="8"/>
      <c r="I2292" s="5"/>
      <c r="J2292" s="5" t="s">
        <v>221</v>
      </c>
      <c r="K2292" s="10"/>
      <c r="L2292" s="5" t="s">
        <v>196</v>
      </c>
      <c r="M2292" s="5"/>
      <c r="N2292" s="5"/>
    </row>
    <row r="2293" spans="1:14">
      <c r="A2293" s="9"/>
      <c r="B2293" s="5" t="s">
        <v>2518</v>
      </c>
      <c r="C2293" s="5"/>
      <c r="D2293" s="9"/>
      <c r="E2293" s="5"/>
      <c r="F2293" s="7"/>
      <c r="G2293" s="5" t="s">
        <v>276</v>
      </c>
      <c r="H2293" s="8"/>
      <c r="I2293" s="5"/>
      <c r="J2293" s="5" t="s">
        <v>221</v>
      </c>
      <c r="K2293" s="10"/>
      <c r="L2293" s="5" t="s">
        <v>191</v>
      </c>
      <c r="M2293" s="5"/>
      <c r="N2293" s="5"/>
    </row>
    <row r="2294" spans="1:14">
      <c r="A2294" s="9"/>
      <c r="B2294" s="5" t="s">
        <v>2519</v>
      </c>
      <c r="C2294" s="5"/>
      <c r="D2294" s="9"/>
      <c r="E2294" s="5"/>
      <c r="F2294" s="7"/>
      <c r="G2294" s="5" t="s">
        <v>232</v>
      </c>
      <c r="H2294" s="8"/>
      <c r="I2294" s="5"/>
      <c r="J2294" s="5" t="s">
        <v>221</v>
      </c>
      <c r="K2294" s="10"/>
      <c r="L2294" s="5" t="s">
        <v>191</v>
      </c>
      <c r="M2294" s="5"/>
      <c r="N2294" s="5"/>
    </row>
    <row r="2295" spans="1:14">
      <c r="A2295" s="9"/>
      <c r="B2295" s="5" t="s">
        <v>2520</v>
      </c>
      <c r="C2295" s="5"/>
      <c r="D2295" s="9"/>
      <c r="E2295" s="5"/>
      <c r="F2295" s="7"/>
      <c r="G2295" s="5" t="s">
        <v>220</v>
      </c>
      <c r="H2295" s="8"/>
      <c r="I2295" s="5"/>
      <c r="J2295" s="5" t="s">
        <v>221</v>
      </c>
      <c r="K2295" s="10"/>
      <c r="L2295" s="5" t="s">
        <v>191</v>
      </c>
      <c r="M2295" s="5"/>
      <c r="N2295" s="5"/>
    </row>
    <row r="2296" spans="1:14">
      <c r="A2296" s="9"/>
      <c r="B2296" s="5" t="s">
        <v>2521</v>
      </c>
      <c r="C2296" s="5"/>
      <c r="D2296" s="9"/>
      <c r="E2296" s="5"/>
      <c r="F2296" s="7"/>
      <c r="G2296" s="5" t="s">
        <v>226</v>
      </c>
      <c r="H2296" s="8"/>
      <c r="I2296" s="5"/>
      <c r="J2296" s="5">
        <v>40</v>
      </c>
      <c r="K2296" s="10"/>
      <c r="L2296" s="5" t="s">
        <v>196</v>
      </c>
      <c r="M2296" s="5"/>
      <c r="N2296" s="5"/>
    </row>
    <row r="2297" spans="1:14">
      <c r="A2297" s="9"/>
      <c r="B2297" s="5" t="s">
        <v>2522</v>
      </c>
      <c r="C2297" s="5"/>
      <c r="D2297" s="9"/>
      <c r="E2297" s="5"/>
      <c r="F2297" s="7"/>
      <c r="G2297" s="5" t="s">
        <v>224</v>
      </c>
      <c r="H2297" s="8"/>
      <c r="I2297" s="5"/>
      <c r="J2297" s="5" t="s">
        <v>221</v>
      </c>
      <c r="K2297" s="10"/>
      <c r="L2297" s="5" t="s">
        <v>191</v>
      </c>
      <c r="M2297" s="5"/>
      <c r="N2297" s="5"/>
    </row>
    <row r="2298" spans="1:14">
      <c r="A2298" s="9"/>
      <c r="B2298" s="5" t="s">
        <v>2523</v>
      </c>
      <c r="C2298" s="5"/>
      <c r="D2298" s="9"/>
      <c r="E2298" s="5"/>
      <c r="F2298" s="7"/>
      <c r="G2298" s="5" t="s">
        <v>265</v>
      </c>
      <c r="H2298" s="8"/>
      <c r="I2298" s="5"/>
      <c r="J2298" s="5">
        <v>40</v>
      </c>
      <c r="K2298" s="10"/>
      <c r="L2298" s="5" t="s">
        <v>196</v>
      </c>
      <c r="M2298" s="5"/>
      <c r="N2298" s="5"/>
    </row>
    <row r="2299" spans="1:14">
      <c r="A2299" s="9"/>
      <c r="B2299" s="5" t="s">
        <v>2524</v>
      </c>
      <c r="C2299" s="5"/>
      <c r="D2299" s="9"/>
      <c r="E2299" s="5"/>
      <c r="F2299" s="7"/>
      <c r="G2299" s="5" t="s">
        <v>234</v>
      </c>
      <c r="H2299" s="8"/>
      <c r="I2299" s="5"/>
      <c r="J2299" s="5" t="s">
        <v>221</v>
      </c>
      <c r="K2299" s="10"/>
      <c r="L2299" s="5" t="s">
        <v>191</v>
      </c>
      <c r="M2299" s="5"/>
      <c r="N2299" s="5"/>
    </row>
    <row r="2300" spans="1:14">
      <c r="A2300" s="9"/>
      <c r="B2300" s="5" t="s">
        <v>2525</v>
      </c>
      <c r="C2300" s="5"/>
      <c r="D2300" s="9"/>
      <c r="E2300" s="5"/>
      <c r="F2300" s="7"/>
      <c r="G2300" s="5" t="s">
        <v>224</v>
      </c>
      <c r="H2300" s="8"/>
      <c r="I2300" s="5"/>
      <c r="J2300" s="5" t="s">
        <v>221</v>
      </c>
      <c r="K2300" s="10"/>
      <c r="L2300" s="5" t="s">
        <v>191</v>
      </c>
      <c r="M2300" s="5"/>
      <c r="N2300" s="5"/>
    </row>
    <row r="2301" spans="1:14">
      <c r="A2301" s="9"/>
      <c r="B2301" s="5" t="s">
        <v>2526</v>
      </c>
      <c r="C2301" s="5"/>
      <c r="D2301" s="9"/>
      <c r="E2301" s="5"/>
      <c r="F2301" s="7"/>
      <c r="G2301" s="5" t="s">
        <v>265</v>
      </c>
      <c r="H2301" s="8"/>
      <c r="I2301" s="5"/>
      <c r="J2301" s="5" t="s">
        <v>221</v>
      </c>
      <c r="K2301" s="10"/>
      <c r="L2301" s="5" t="s">
        <v>196</v>
      </c>
      <c r="M2301" s="5"/>
      <c r="N2301" s="5"/>
    </row>
    <row r="2302" spans="1:14">
      <c r="A2302" s="9"/>
      <c r="B2302" s="5" t="s">
        <v>2527</v>
      </c>
      <c r="C2302" s="5"/>
      <c r="D2302" s="9"/>
      <c r="E2302" s="5"/>
      <c r="F2302" s="7"/>
      <c r="G2302" s="5" t="s">
        <v>224</v>
      </c>
      <c r="H2302" s="8"/>
      <c r="I2302" s="5"/>
      <c r="J2302" s="5" t="s">
        <v>221</v>
      </c>
      <c r="K2302" s="10"/>
      <c r="L2302" s="5" t="s">
        <v>191</v>
      </c>
      <c r="M2302" s="5"/>
      <c r="N2302" s="5"/>
    </row>
    <row r="2303" spans="1:14">
      <c r="A2303" s="9"/>
      <c r="B2303" s="5" t="s">
        <v>2528</v>
      </c>
      <c r="C2303" s="5"/>
      <c r="D2303" s="9"/>
      <c r="E2303" s="5"/>
      <c r="F2303" s="7"/>
      <c r="G2303" s="5" t="s">
        <v>232</v>
      </c>
      <c r="H2303" s="8"/>
      <c r="I2303" s="5"/>
      <c r="J2303" s="5" t="s">
        <v>221</v>
      </c>
      <c r="K2303" s="10"/>
      <c r="L2303" s="5" t="s">
        <v>191</v>
      </c>
      <c r="M2303" s="5"/>
      <c r="N2303" s="5"/>
    </row>
    <row r="2304" spans="1:14">
      <c r="A2304" s="9"/>
      <c r="B2304" s="5" t="s">
        <v>2529</v>
      </c>
      <c r="C2304" s="5"/>
      <c r="D2304" s="9"/>
      <c r="E2304" s="5"/>
      <c r="F2304" s="7"/>
      <c r="G2304" s="5" t="s">
        <v>224</v>
      </c>
      <c r="H2304" s="8"/>
      <c r="I2304" s="5"/>
      <c r="J2304" s="5" t="s">
        <v>221</v>
      </c>
      <c r="K2304" s="5"/>
      <c r="L2304" s="5" t="s">
        <v>191</v>
      </c>
      <c r="M2304" s="5"/>
      <c r="N2304" s="5"/>
    </row>
    <row r="2305" spans="1:14">
      <c r="A2305" s="9"/>
      <c r="B2305" s="5" t="s">
        <v>2530</v>
      </c>
      <c r="C2305" s="5"/>
      <c r="D2305" s="9"/>
      <c r="E2305" s="5"/>
      <c r="F2305" s="7"/>
      <c r="G2305" s="5" t="s">
        <v>226</v>
      </c>
      <c r="H2305" s="8"/>
      <c r="I2305" s="5"/>
      <c r="J2305" s="5">
        <v>20</v>
      </c>
      <c r="K2305" s="10"/>
      <c r="L2305" s="5" t="s">
        <v>196</v>
      </c>
      <c r="M2305" s="5"/>
      <c r="N2305" s="5"/>
    </row>
    <row r="2306" spans="1:14">
      <c r="A2306" s="9"/>
      <c r="B2306" s="5" t="s">
        <v>2531</v>
      </c>
      <c r="C2306" s="5"/>
      <c r="D2306" s="9"/>
      <c r="E2306" s="5"/>
      <c r="F2306" s="7"/>
      <c r="G2306" s="5" t="s">
        <v>220</v>
      </c>
      <c r="H2306" s="8"/>
      <c r="I2306" s="5"/>
      <c r="J2306" s="5" t="s">
        <v>221</v>
      </c>
      <c r="K2306" s="10"/>
      <c r="L2306" s="5" t="s">
        <v>191</v>
      </c>
      <c r="M2306" s="5"/>
      <c r="N2306" s="5"/>
    </row>
    <row r="2307" spans="1:14">
      <c r="A2307" s="9"/>
      <c r="B2307" s="5" t="s">
        <v>2532</v>
      </c>
      <c r="C2307" s="5"/>
      <c r="D2307" s="9"/>
      <c r="E2307" s="5"/>
      <c r="F2307" s="7"/>
      <c r="G2307" s="5" t="s">
        <v>224</v>
      </c>
      <c r="H2307" s="8"/>
      <c r="I2307" s="5"/>
      <c r="J2307" s="5" t="s">
        <v>221</v>
      </c>
      <c r="K2307" s="10"/>
      <c r="L2307" s="5" t="s">
        <v>196</v>
      </c>
      <c r="M2307" s="5"/>
      <c r="N2307" s="5"/>
    </row>
    <row r="2308" spans="1:14">
      <c r="A2308" s="9"/>
      <c r="B2308" s="5" t="s">
        <v>2533</v>
      </c>
      <c r="C2308" s="5"/>
      <c r="D2308" s="9"/>
      <c r="E2308" s="5"/>
      <c r="F2308" s="7"/>
      <c r="G2308" s="5" t="s">
        <v>226</v>
      </c>
      <c r="H2308" s="8"/>
      <c r="I2308" s="5"/>
      <c r="J2308" s="5">
        <v>40</v>
      </c>
      <c r="K2308" s="10"/>
      <c r="L2308" s="5" t="s">
        <v>262</v>
      </c>
      <c r="M2308" s="5"/>
      <c r="N2308" s="5"/>
    </row>
    <row r="2309" spans="1:14">
      <c r="A2309" s="9"/>
      <c r="B2309" s="5" t="s">
        <v>2534</v>
      </c>
      <c r="C2309" s="5"/>
      <c r="D2309" s="9"/>
      <c r="E2309" s="5"/>
      <c r="F2309" s="7"/>
      <c r="G2309" s="5" t="s">
        <v>224</v>
      </c>
      <c r="H2309" s="8"/>
      <c r="I2309" s="5"/>
      <c r="J2309" s="5" t="s">
        <v>221</v>
      </c>
      <c r="K2309" s="10"/>
      <c r="L2309" s="5" t="s">
        <v>191</v>
      </c>
      <c r="M2309" s="5"/>
      <c r="N2309" s="5"/>
    </row>
    <row r="2310" spans="1:14">
      <c r="A2310" s="9"/>
      <c r="B2310" s="5" t="s">
        <v>2535</v>
      </c>
      <c r="C2310" s="5"/>
      <c r="D2310" s="9"/>
      <c r="E2310" s="5"/>
      <c r="F2310" s="7"/>
      <c r="G2310" s="5" t="s">
        <v>224</v>
      </c>
      <c r="H2310" s="8"/>
      <c r="I2310" s="5"/>
      <c r="J2310" s="5" t="s">
        <v>221</v>
      </c>
      <c r="K2310" s="10"/>
      <c r="L2310" s="5" t="s">
        <v>196</v>
      </c>
      <c r="M2310" s="5"/>
      <c r="N2310" s="5"/>
    </row>
    <row r="2311" spans="1:14">
      <c r="A2311" s="9"/>
      <c r="B2311" s="5" t="s">
        <v>2536</v>
      </c>
      <c r="C2311" s="5"/>
      <c r="D2311" s="9"/>
      <c r="E2311" s="5"/>
      <c r="F2311" s="7"/>
      <c r="G2311" s="5" t="s">
        <v>246</v>
      </c>
      <c r="H2311" s="8"/>
      <c r="I2311" s="5"/>
      <c r="J2311" s="5" t="s">
        <v>221</v>
      </c>
      <c r="K2311" s="10"/>
      <c r="L2311" s="5" t="s">
        <v>199</v>
      </c>
      <c r="M2311" s="5"/>
      <c r="N2311" s="5"/>
    </row>
    <row r="2312" spans="1:14">
      <c r="A2312" s="9"/>
      <c r="B2312" s="5" t="s">
        <v>2537</v>
      </c>
      <c r="C2312" s="5"/>
      <c r="D2312" s="9"/>
      <c r="E2312" s="5"/>
      <c r="F2312" s="7"/>
      <c r="G2312" s="5" t="s">
        <v>220</v>
      </c>
      <c r="H2312" s="8"/>
      <c r="I2312" s="5"/>
      <c r="J2312" s="5" t="s">
        <v>221</v>
      </c>
      <c r="K2312" s="10"/>
      <c r="L2312" s="5" t="s">
        <v>191</v>
      </c>
      <c r="M2312" s="5"/>
      <c r="N2312" s="5"/>
    </row>
    <row r="2313" spans="1:14">
      <c r="A2313" s="9"/>
      <c r="B2313" s="5" t="s">
        <v>2538</v>
      </c>
      <c r="C2313" s="5"/>
      <c r="D2313" s="9"/>
      <c r="E2313" s="5"/>
      <c r="F2313" s="7"/>
      <c r="G2313" s="5" t="s">
        <v>224</v>
      </c>
      <c r="H2313" s="8"/>
      <c r="I2313" s="5"/>
      <c r="J2313" s="5" t="s">
        <v>221</v>
      </c>
      <c r="K2313" s="10"/>
      <c r="L2313" s="5" t="s">
        <v>191</v>
      </c>
      <c r="M2313" s="5"/>
      <c r="N2313" s="5"/>
    </row>
    <row r="2314" spans="1:14">
      <c r="A2314" s="9"/>
      <c r="B2314" s="5" t="s">
        <v>2539</v>
      </c>
      <c r="C2314" s="5"/>
      <c r="D2314" s="9"/>
      <c r="E2314" s="5"/>
      <c r="F2314" s="7"/>
      <c r="G2314" s="5" t="s">
        <v>234</v>
      </c>
      <c r="H2314" s="8"/>
      <c r="I2314" s="5"/>
      <c r="J2314" s="5" t="s">
        <v>221</v>
      </c>
      <c r="K2314" s="10"/>
      <c r="L2314" s="5" t="s">
        <v>191</v>
      </c>
      <c r="M2314" s="5"/>
      <c r="N2314" s="5"/>
    </row>
    <row r="2315" spans="1:14">
      <c r="A2315" s="9"/>
      <c r="B2315" s="5" t="s">
        <v>2540</v>
      </c>
      <c r="C2315" s="5"/>
      <c r="D2315" s="9"/>
      <c r="E2315" s="5"/>
      <c r="F2315" s="7"/>
      <c r="G2315" s="5" t="s">
        <v>311</v>
      </c>
      <c r="H2315" s="8"/>
      <c r="I2315" s="5"/>
      <c r="J2315" s="5">
        <v>20</v>
      </c>
      <c r="K2315" s="10"/>
      <c r="L2315" s="5" t="s">
        <v>199</v>
      </c>
      <c r="M2315" s="5"/>
      <c r="N2315" s="5"/>
    </row>
    <row r="2316" spans="1:14">
      <c r="A2316" s="9"/>
      <c r="B2316" s="5" t="s">
        <v>2541</v>
      </c>
      <c r="C2316" s="5"/>
      <c r="D2316" s="9"/>
      <c r="E2316" s="5"/>
      <c r="F2316" s="7"/>
      <c r="G2316" s="5" t="s">
        <v>220</v>
      </c>
      <c r="H2316" s="8"/>
      <c r="I2316" s="5"/>
      <c r="J2316" s="5" t="s">
        <v>221</v>
      </c>
      <c r="K2316" s="10"/>
      <c r="L2316" s="5" t="s">
        <v>191</v>
      </c>
      <c r="M2316" s="5"/>
      <c r="N2316" s="5"/>
    </row>
    <row r="2317" spans="1:14">
      <c r="A2317" s="9"/>
      <c r="B2317" s="5" t="s">
        <v>2542</v>
      </c>
      <c r="C2317" s="5"/>
      <c r="D2317" s="9"/>
      <c r="E2317" s="5"/>
      <c r="F2317" s="7"/>
      <c r="G2317" s="5" t="s">
        <v>226</v>
      </c>
      <c r="H2317" s="8"/>
      <c r="I2317" s="5"/>
      <c r="J2317" s="5">
        <v>20</v>
      </c>
      <c r="K2317" s="10"/>
      <c r="L2317" s="5" t="s">
        <v>191</v>
      </c>
      <c r="M2317" s="5"/>
      <c r="N2317" s="5"/>
    </row>
    <row r="2318" spans="1:14">
      <c r="A2318" s="9"/>
      <c r="B2318" s="5" t="s">
        <v>2543</v>
      </c>
      <c r="C2318" s="5"/>
      <c r="D2318" s="9"/>
      <c r="E2318" s="5"/>
      <c r="F2318" s="7"/>
      <c r="G2318" s="5" t="s">
        <v>220</v>
      </c>
      <c r="H2318" s="8"/>
      <c r="I2318" s="5"/>
      <c r="J2318" s="5" t="s">
        <v>221</v>
      </c>
      <c r="K2318" s="10"/>
      <c r="L2318" s="5" t="s">
        <v>191</v>
      </c>
      <c r="M2318" s="5"/>
      <c r="N2318" s="5"/>
    </row>
    <row r="2319" spans="1:14">
      <c r="A2319" s="9"/>
      <c r="B2319" s="5" t="s">
        <v>2544</v>
      </c>
      <c r="C2319" s="5"/>
      <c r="D2319" s="9"/>
      <c r="E2319" s="5"/>
      <c r="F2319" s="7"/>
      <c r="G2319" s="5" t="s">
        <v>220</v>
      </c>
      <c r="H2319" s="8"/>
      <c r="I2319" s="5"/>
      <c r="J2319" s="5" t="s">
        <v>221</v>
      </c>
      <c r="K2319" s="10"/>
      <c r="L2319" s="5" t="s">
        <v>191</v>
      </c>
      <c r="M2319" s="5"/>
      <c r="N2319" s="5"/>
    </row>
    <row r="2320" spans="1:14">
      <c r="A2320" s="9"/>
      <c r="B2320" s="5" t="s">
        <v>2545</v>
      </c>
      <c r="C2320" s="5"/>
      <c r="D2320" s="9"/>
      <c r="E2320" s="5"/>
      <c r="F2320" s="7"/>
      <c r="G2320" s="5" t="s">
        <v>224</v>
      </c>
      <c r="H2320" s="8"/>
      <c r="I2320" s="5"/>
      <c r="J2320" s="5" t="s">
        <v>221</v>
      </c>
      <c r="K2320" s="10"/>
      <c r="L2320" s="5" t="s">
        <v>191</v>
      </c>
      <c r="M2320" s="5"/>
      <c r="N2320" s="5"/>
    </row>
    <row r="2321" spans="1:14">
      <c r="A2321" s="9"/>
      <c r="B2321" s="5" t="s">
        <v>2546</v>
      </c>
      <c r="C2321" s="5"/>
      <c r="D2321" s="9"/>
      <c r="E2321" s="5"/>
      <c r="F2321" s="7"/>
      <c r="G2321" s="5" t="s">
        <v>234</v>
      </c>
      <c r="H2321" s="8"/>
      <c r="I2321" s="5"/>
      <c r="J2321" s="5" t="s">
        <v>221</v>
      </c>
      <c r="K2321" s="10"/>
      <c r="L2321" s="5" t="s">
        <v>191</v>
      </c>
      <c r="M2321" s="5"/>
      <c r="N2321" s="5"/>
    </row>
    <row r="2322" spans="1:14">
      <c r="A2322" s="9"/>
      <c r="B2322" s="5" t="s">
        <v>2547</v>
      </c>
      <c r="C2322" s="5"/>
      <c r="D2322" s="9"/>
      <c r="E2322" s="5"/>
      <c r="F2322" s="7"/>
      <c r="G2322" s="5" t="s">
        <v>224</v>
      </c>
      <c r="H2322" s="8"/>
      <c r="I2322" s="5"/>
      <c r="J2322" s="5" t="s">
        <v>221</v>
      </c>
      <c r="K2322" s="10"/>
      <c r="L2322" s="5" t="s">
        <v>191</v>
      </c>
      <c r="M2322" s="5"/>
      <c r="N2322" s="5"/>
    </row>
    <row r="2323" spans="1:14">
      <c r="A2323" s="9"/>
      <c r="B2323" s="5" t="s">
        <v>2548</v>
      </c>
      <c r="C2323" s="5"/>
      <c r="D2323" s="9"/>
      <c r="E2323" s="5"/>
      <c r="F2323" s="7"/>
      <c r="G2323" s="5" t="s">
        <v>220</v>
      </c>
      <c r="H2323" s="8"/>
      <c r="I2323" s="5"/>
      <c r="J2323" s="5" t="s">
        <v>221</v>
      </c>
      <c r="K2323" s="10"/>
      <c r="L2323" s="5" t="s">
        <v>191</v>
      </c>
      <c r="M2323" s="5"/>
      <c r="N2323" s="5"/>
    </row>
    <row r="2324" spans="1:14">
      <c r="A2324" s="9"/>
      <c r="B2324" s="5" t="s">
        <v>2549</v>
      </c>
      <c r="C2324" s="5"/>
      <c r="D2324" s="9"/>
      <c r="E2324" s="5"/>
      <c r="F2324" s="7"/>
      <c r="G2324" s="5" t="s">
        <v>226</v>
      </c>
      <c r="H2324" s="8"/>
      <c r="I2324" s="5"/>
      <c r="J2324" s="5">
        <v>20</v>
      </c>
      <c r="K2324" s="10"/>
      <c r="L2324" s="5" t="s">
        <v>191</v>
      </c>
      <c r="M2324" s="5"/>
      <c r="N2324" s="5"/>
    </row>
    <row r="2325" spans="1:14">
      <c r="A2325" s="9"/>
      <c r="B2325" s="5" t="s">
        <v>2550</v>
      </c>
      <c r="C2325" s="5"/>
      <c r="D2325" s="9"/>
      <c r="E2325" s="5"/>
      <c r="F2325" s="7"/>
      <c r="G2325" s="5" t="s">
        <v>220</v>
      </c>
      <c r="H2325" s="8"/>
      <c r="I2325" s="5"/>
      <c r="J2325" s="5" t="s">
        <v>221</v>
      </c>
      <c r="K2325" s="10"/>
      <c r="L2325" s="5" t="s">
        <v>191</v>
      </c>
      <c r="M2325" s="5"/>
      <c r="N2325" s="5"/>
    </row>
    <row r="2326" spans="1:14">
      <c r="A2326" s="9"/>
      <c r="B2326" s="5" t="s">
        <v>2551</v>
      </c>
      <c r="C2326" s="5"/>
      <c r="D2326" s="9"/>
      <c r="E2326" s="5"/>
      <c r="F2326" s="7"/>
      <c r="G2326" s="5" t="s">
        <v>226</v>
      </c>
      <c r="H2326" s="8"/>
      <c r="I2326" s="5"/>
      <c r="J2326" s="5">
        <v>20</v>
      </c>
      <c r="K2326" s="10"/>
      <c r="L2326" s="5" t="s">
        <v>262</v>
      </c>
      <c r="M2326" s="5"/>
      <c r="N2326" s="5"/>
    </row>
    <row r="2327" spans="1:14">
      <c r="A2327" s="9"/>
      <c r="B2327" s="5" t="s">
        <v>2552</v>
      </c>
      <c r="C2327" s="5"/>
      <c r="D2327" s="9"/>
      <c r="E2327" s="5"/>
      <c r="F2327" s="7"/>
      <c r="G2327" s="5" t="s">
        <v>232</v>
      </c>
      <c r="H2327" s="8"/>
      <c r="I2327" s="5"/>
      <c r="J2327" s="5">
        <v>20</v>
      </c>
      <c r="K2327" s="10"/>
      <c r="L2327" s="5" t="s">
        <v>191</v>
      </c>
      <c r="M2327" s="5"/>
      <c r="N2327" s="5"/>
    </row>
    <row r="2328" spans="1:14">
      <c r="A2328" s="9"/>
      <c r="B2328" s="5" t="s">
        <v>2553</v>
      </c>
      <c r="C2328" s="5"/>
      <c r="D2328" s="9"/>
      <c r="E2328" s="5"/>
      <c r="F2328" s="7"/>
      <c r="G2328" s="5" t="s">
        <v>224</v>
      </c>
      <c r="H2328" s="8"/>
      <c r="I2328" s="5"/>
      <c r="J2328" s="5" t="s">
        <v>221</v>
      </c>
      <c r="K2328" s="10"/>
      <c r="L2328" s="5" t="s">
        <v>191</v>
      </c>
      <c r="M2328" s="5"/>
      <c r="N2328" s="5"/>
    </row>
    <row r="2329" spans="1:14">
      <c r="A2329" s="9"/>
      <c r="B2329" s="5" t="s">
        <v>2554</v>
      </c>
      <c r="C2329" s="5"/>
      <c r="D2329" s="9"/>
      <c r="E2329" s="5"/>
      <c r="F2329" s="7"/>
      <c r="G2329" s="5" t="s">
        <v>226</v>
      </c>
      <c r="H2329" s="8"/>
      <c r="I2329" s="5"/>
      <c r="J2329" s="5">
        <v>20</v>
      </c>
      <c r="K2329" s="10"/>
      <c r="L2329" s="5" t="s">
        <v>228</v>
      </c>
      <c r="M2329" s="5"/>
      <c r="N2329" s="5"/>
    </row>
    <row r="2330" spans="1:14">
      <c r="A2330" s="9"/>
      <c r="B2330" s="5" t="s">
        <v>2555</v>
      </c>
      <c r="C2330" s="5"/>
      <c r="D2330" s="9"/>
      <c r="E2330" s="5"/>
      <c r="F2330" s="7"/>
      <c r="G2330" s="5" t="s">
        <v>234</v>
      </c>
      <c r="H2330" s="8"/>
      <c r="I2330" s="5"/>
      <c r="J2330" s="5" t="s">
        <v>221</v>
      </c>
      <c r="K2330" s="10"/>
      <c r="L2330" s="5" t="s">
        <v>191</v>
      </c>
      <c r="M2330" s="5"/>
      <c r="N2330" s="5"/>
    </row>
    <row r="2331" spans="1:14">
      <c r="A2331" s="9"/>
      <c r="B2331" s="5" t="s">
        <v>2556</v>
      </c>
      <c r="C2331" s="5"/>
      <c r="D2331" s="9"/>
      <c r="E2331" s="5"/>
      <c r="F2331" s="7"/>
      <c r="G2331" s="5" t="s">
        <v>224</v>
      </c>
      <c r="H2331" s="8"/>
      <c r="I2331" s="5"/>
      <c r="J2331" s="5" t="s">
        <v>221</v>
      </c>
      <c r="K2331" s="10"/>
      <c r="L2331" s="5" t="s">
        <v>191</v>
      </c>
      <c r="M2331" s="5"/>
      <c r="N2331" s="5"/>
    </row>
    <row r="2332" spans="1:14">
      <c r="A2332" s="9"/>
      <c r="B2332" s="5" t="s">
        <v>2557</v>
      </c>
      <c r="C2332" s="5"/>
      <c r="D2332" s="9"/>
      <c r="E2332" s="5"/>
      <c r="F2332" s="7"/>
      <c r="G2332" s="5" t="s">
        <v>220</v>
      </c>
      <c r="H2332" s="8"/>
      <c r="I2332" s="5"/>
      <c r="J2332" s="5" t="s">
        <v>221</v>
      </c>
      <c r="K2332" s="10"/>
      <c r="L2332" s="5" t="s">
        <v>191</v>
      </c>
      <c r="M2332" s="5"/>
      <c r="N2332" s="5"/>
    </row>
    <row r="2333" spans="1:14">
      <c r="A2333" s="9"/>
      <c r="B2333" s="5" t="s">
        <v>2558</v>
      </c>
      <c r="C2333" s="5"/>
      <c r="D2333" s="9"/>
      <c r="E2333" s="5"/>
      <c r="F2333" s="7"/>
      <c r="G2333" s="5" t="s">
        <v>220</v>
      </c>
      <c r="H2333" s="8"/>
      <c r="I2333" s="5"/>
      <c r="J2333" s="5" t="s">
        <v>221</v>
      </c>
      <c r="K2333" s="10"/>
      <c r="L2333" s="5" t="s">
        <v>191</v>
      </c>
      <c r="M2333" s="5"/>
      <c r="N2333" s="5"/>
    </row>
    <row r="2334" spans="1:14">
      <c r="A2334" s="9"/>
      <c r="B2334" s="5" t="s">
        <v>2559</v>
      </c>
      <c r="C2334" s="5"/>
      <c r="D2334" s="9"/>
      <c r="E2334" s="5"/>
      <c r="F2334" s="7"/>
      <c r="G2334" s="5" t="s">
        <v>232</v>
      </c>
      <c r="H2334" s="8"/>
      <c r="I2334" s="5"/>
      <c r="J2334" s="5" t="s">
        <v>221</v>
      </c>
      <c r="K2334" s="10"/>
      <c r="L2334" s="5" t="s">
        <v>191</v>
      </c>
      <c r="M2334" s="5"/>
      <c r="N2334" s="5"/>
    </row>
    <row r="2335" spans="1:14">
      <c r="A2335" s="9"/>
      <c r="B2335" s="5" t="s">
        <v>2560</v>
      </c>
      <c r="C2335" s="5"/>
      <c r="D2335" s="9"/>
      <c r="E2335" s="5"/>
      <c r="F2335" s="7"/>
      <c r="G2335" s="5" t="s">
        <v>224</v>
      </c>
      <c r="H2335" s="8"/>
      <c r="I2335" s="5"/>
      <c r="J2335" s="5">
        <v>20</v>
      </c>
      <c r="K2335" s="10"/>
      <c r="L2335" s="5" t="s">
        <v>191</v>
      </c>
      <c r="M2335" s="5"/>
      <c r="N2335" s="5"/>
    </row>
    <row r="2336" spans="1:14">
      <c r="A2336" s="9"/>
      <c r="B2336" s="5" t="s">
        <v>2561</v>
      </c>
      <c r="C2336" s="5"/>
      <c r="D2336" s="9"/>
      <c r="E2336" s="5"/>
      <c r="F2336" s="7"/>
      <c r="G2336" s="5" t="s">
        <v>232</v>
      </c>
      <c r="H2336" s="8"/>
      <c r="I2336" s="5"/>
      <c r="J2336" s="5" t="s">
        <v>221</v>
      </c>
      <c r="K2336" s="10"/>
      <c r="L2336" s="5" t="s">
        <v>191</v>
      </c>
      <c r="M2336" s="5"/>
      <c r="N2336" s="5"/>
    </row>
    <row r="2337" spans="1:14">
      <c r="A2337" s="9"/>
      <c r="B2337" s="5" t="s">
        <v>2562</v>
      </c>
      <c r="C2337" s="5"/>
      <c r="D2337" s="9"/>
      <c r="E2337" s="5"/>
      <c r="F2337" s="7"/>
      <c r="G2337" s="5" t="s">
        <v>224</v>
      </c>
      <c r="H2337" s="8"/>
      <c r="I2337" s="5"/>
      <c r="J2337" s="5" t="s">
        <v>221</v>
      </c>
      <c r="K2337" s="10"/>
      <c r="L2337" s="5" t="s">
        <v>191</v>
      </c>
      <c r="M2337" s="5"/>
      <c r="N2337" s="5"/>
    </row>
    <row r="2338" spans="1:14">
      <c r="A2338" s="9"/>
      <c r="B2338" s="5" t="s">
        <v>2563</v>
      </c>
      <c r="C2338" s="5"/>
      <c r="D2338" s="9"/>
      <c r="E2338" s="5"/>
      <c r="F2338" s="7"/>
      <c r="G2338" s="5" t="s">
        <v>224</v>
      </c>
      <c r="H2338" s="8"/>
      <c r="I2338" s="5"/>
      <c r="J2338" s="5" t="s">
        <v>221</v>
      </c>
      <c r="K2338" s="10"/>
      <c r="L2338" s="5" t="s">
        <v>191</v>
      </c>
      <c r="M2338" s="5"/>
      <c r="N2338" s="5"/>
    </row>
    <row r="2339" spans="1:14">
      <c r="A2339" s="9"/>
      <c r="B2339" s="5" t="s">
        <v>2564</v>
      </c>
      <c r="C2339" s="5"/>
      <c r="D2339" s="9"/>
      <c r="E2339" s="5"/>
      <c r="F2339" s="7"/>
      <c r="G2339" s="5" t="s">
        <v>265</v>
      </c>
      <c r="H2339" s="8"/>
      <c r="I2339" s="5"/>
      <c r="J2339" s="5" t="s">
        <v>221</v>
      </c>
      <c r="K2339" s="10"/>
      <c r="L2339" s="5" t="s">
        <v>196</v>
      </c>
      <c r="M2339" s="5"/>
      <c r="N2339" s="5"/>
    </row>
    <row r="2340" spans="1:14">
      <c r="A2340" s="9"/>
      <c r="B2340" s="5" t="s">
        <v>2565</v>
      </c>
      <c r="C2340" s="5"/>
      <c r="D2340" s="9"/>
      <c r="E2340" s="5"/>
      <c r="F2340" s="7"/>
      <c r="G2340" s="5" t="s">
        <v>226</v>
      </c>
      <c r="H2340" s="8"/>
      <c r="I2340" s="5"/>
      <c r="J2340" s="5">
        <v>40</v>
      </c>
      <c r="K2340" s="10"/>
      <c r="L2340" s="5" t="s">
        <v>228</v>
      </c>
      <c r="M2340" s="5"/>
      <c r="N2340" s="5"/>
    </row>
    <row r="2341" spans="1:14">
      <c r="A2341" s="9"/>
      <c r="B2341" s="5" t="s">
        <v>2566</v>
      </c>
      <c r="C2341" s="5"/>
      <c r="D2341" s="9"/>
      <c r="E2341" s="5"/>
      <c r="F2341" s="7"/>
      <c r="G2341" s="5" t="s">
        <v>226</v>
      </c>
      <c r="H2341" s="8"/>
      <c r="I2341" s="5"/>
      <c r="J2341" s="5">
        <v>40</v>
      </c>
      <c r="K2341" s="10"/>
      <c r="L2341" s="5" t="s">
        <v>262</v>
      </c>
      <c r="M2341" s="5"/>
      <c r="N2341" s="5"/>
    </row>
    <row r="2342" spans="1:14">
      <c r="A2342" s="9"/>
      <c r="B2342" s="5" t="s">
        <v>2567</v>
      </c>
      <c r="C2342" s="5"/>
      <c r="D2342" s="9"/>
      <c r="E2342" s="5"/>
      <c r="F2342" s="7"/>
      <c r="G2342" s="5" t="s">
        <v>226</v>
      </c>
      <c r="H2342" s="8"/>
      <c r="I2342" s="5"/>
      <c r="J2342" s="5">
        <v>20</v>
      </c>
      <c r="K2342" s="10"/>
      <c r="L2342" s="5" t="s">
        <v>196</v>
      </c>
      <c r="M2342" s="5"/>
      <c r="N2342" s="5"/>
    </row>
    <row r="2343" spans="1:14">
      <c r="A2343" s="9"/>
      <c r="B2343" s="5" t="s">
        <v>2568</v>
      </c>
      <c r="C2343" s="5"/>
      <c r="D2343" s="9"/>
      <c r="E2343" s="5"/>
      <c r="F2343" s="7"/>
      <c r="G2343" s="5" t="s">
        <v>220</v>
      </c>
      <c r="H2343" s="8"/>
      <c r="I2343" s="5"/>
      <c r="J2343" s="5" t="s">
        <v>221</v>
      </c>
      <c r="K2343" s="10"/>
      <c r="L2343" s="5" t="s">
        <v>191</v>
      </c>
      <c r="M2343" s="5"/>
      <c r="N2343" s="5"/>
    </row>
    <row r="2344" spans="1:14">
      <c r="A2344" s="9"/>
      <c r="B2344" s="5" t="s">
        <v>2569</v>
      </c>
      <c r="C2344" s="5"/>
      <c r="D2344" s="9"/>
      <c r="E2344" s="5"/>
      <c r="F2344" s="7"/>
      <c r="G2344" s="5" t="s">
        <v>226</v>
      </c>
      <c r="H2344" s="8"/>
      <c r="I2344" s="5"/>
      <c r="J2344" s="5">
        <v>40</v>
      </c>
      <c r="K2344" s="10"/>
      <c r="L2344" s="5" t="s">
        <v>196</v>
      </c>
      <c r="M2344" s="5"/>
      <c r="N2344" s="5"/>
    </row>
    <row r="2345" spans="1:14">
      <c r="A2345" s="9"/>
      <c r="B2345" s="5" t="s">
        <v>2570</v>
      </c>
      <c r="C2345" s="5"/>
      <c r="D2345" s="9"/>
      <c r="E2345" s="5"/>
      <c r="F2345" s="7"/>
      <c r="G2345" s="5" t="s">
        <v>232</v>
      </c>
      <c r="H2345" s="8"/>
      <c r="I2345" s="5"/>
      <c r="J2345" s="5" t="s">
        <v>221</v>
      </c>
      <c r="K2345" s="10"/>
      <c r="L2345" s="5" t="s">
        <v>191</v>
      </c>
      <c r="M2345" s="5"/>
      <c r="N2345" s="5"/>
    </row>
    <row r="2346" spans="1:14">
      <c r="A2346" s="9"/>
      <c r="B2346" s="5" t="s">
        <v>2571</v>
      </c>
      <c r="C2346" s="5"/>
      <c r="D2346" s="9"/>
      <c r="E2346" s="5"/>
      <c r="F2346" s="7"/>
      <c r="G2346" s="5" t="s">
        <v>226</v>
      </c>
      <c r="H2346" s="8"/>
      <c r="I2346" s="5"/>
      <c r="J2346" s="5">
        <v>20</v>
      </c>
      <c r="K2346" s="10"/>
      <c r="L2346" s="5" t="s">
        <v>196</v>
      </c>
      <c r="M2346" s="5"/>
      <c r="N2346" s="5"/>
    </row>
    <row r="2347" spans="1:14">
      <c r="A2347" s="9"/>
      <c r="B2347" s="5" t="s">
        <v>2572</v>
      </c>
      <c r="C2347" s="5"/>
      <c r="D2347" s="9"/>
      <c r="E2347" s="5"/>
      <c r="F2347" s="7"/>
      <c r="G2347" s="5" t="s">
        <v>276</v>
      </c>
      <c r="H2347" s="8"/>
      <c r="I2347" s="5"/>
      <c r="J2347" s="5">
        <v>40</v>
      </c>
      <c r="K2347" s="10"/>
      <c r="L2347" s="5" t="s">
        <v>199</v>
      </c>
      <c r="M2347" s="5"/>
      <c r="N2347" s="5"/>
    </row>
    <row r="2348" spans="1:14">
      <c r="A2348" s="9"/>
      <c r="B2348" s="5" t="s">
        <v>2573</v>
      </c>
      <c r="C2348" s="5"/>
      <c r="D2348" s="9"/>
      <c r="E2348" s="5"/>
      <c r="F2348" s="7"/>
      <c r="G2348" s="5" t="s">
        <v>224</v>
      </c>
      <c r="H2348" s="8"/>
      <c r="I2348" s="5"/>
      <c r="J2348" s="5" t="s">
        <v>221</v>
      </c>
      <c r="K2348" s="10"/>
      <c r="L2348" s="5" t="s">
        <v>191</v>
      </c>
      <c r="M2348" s="5"/>
      <c r="N2348" s="5"/>
    </row>
    <row r="2349" spans="1:14">
      <c r="A2349" s="9"/>
      <c r="B2349" s="5" t="s">
        <v>2574</v>
      </c>
      <c r="C2349" s="5"/>
      <c r="D2349" s="9"/>
      <c r="E2349" s="5"/>
      <c r="F2349" s="7"/>
      <c r="G2349" s="5" t="s">
        <v>224</v>
      </c>
      <c r="H2349" s="8"/>
      <c r="I2349" s="5"/>
      <c r="J2349" s="5" t="s">
        <v>221</v>
      </c>
      <c r="K2349" s="10"/>
      <c r="L2349" s="5" t="s">
        <v>191</v>
      </c>
      <c r="M2349" s="5"/>
      <c r="N2349" s="5"/>
    </row>
    <row r="2350" spans="1:14">
      <c r="A2350" s="9"/>
      <c r="B2350" s="5" t="s">
        <v>2575</v>
      </c>
      <c r="C2350" s="5"/>
      <c r="D2350" s="9"/>
      <c r="E2350" s="5"/>
      <c r="F2350" s="7"/>
      <c r="G2350" s="5" t="s">
        <v>226</v>
      </c>
      <c r="H2350" s="8"/>
      <c r="I2350" s="5"/>
      <c r="J2350" s="5">
        <v>20</v>
      </c>
      <c r="K2350" s="10"/>
      <c r="L2350" s="5" t="s">
        <v>196</v>
      </c>
      <c r="M2350" s="5"/>
      <c r="N2350" s="5"/>
    </row>
    <row r="2351" spans="1:14">
      <c r="A2351" s="9"/>
      <c r="B2351" s="5" t="s">
        <v>2576</v>
      </c>
      <c r="C2351" s="5"/>
      <c r="D2351" s="9"/>
      <c r="E2351" s="5"/>
      <c r="F2351" s="7"/>
      <c r="G2351" s="5" t="s">
        <v>258</v>
      </c>
      <c r="H2351" s="8"/>
      <c r="I2351" s="5"/>
      <c r="J2351" s="5">
        <v>40</v>
      </c>
      <c r="K2351" s="10"/>
      <c r="L2351" s="5" t="s">
        <v>199</v>
      </c>
      <c r="M2351" s="5"/>
      <c r="N2351" s="5"/>
    </row>
    <row r="2352" spans="1:14">
      <c r="A2352" s="9"/>
      <c r="B2352" s="5" t="s">
        <v>2577</v>
      </c>
      <c r="C2352" s="5"/>
      <c r="D2352" s="9"/>
      <c r="E2352" s="5"/>
      <c r="F2352" s="7"/>
      <c r="G2352" s="5" t="s">
        <v>220</v>
      </c>
      <c r="H2352" s="8"/>
      <c r="I2352" s="5"/>
      <c r="J2352" s="5" t="s">
        <v>221</v>
      </c>
      <c r="K2352" s="10"/>
      <c r="L2352" s="5" t="s">
        <v>191</v>
      </c>
      <c r="M2352" s="5"/>
      <c r="N2352" s="5"/>
    </row>
    <row r="2353" spans="1:14">
      <c r="A2353" s="9"/>
      <c r="B2353" s="5" t="s">
        <v>2578</v>
      </c>
      <c r="C2353" s="5"/>
      <c r="D2353" s="9"/>
      <c r="E2353" s="5"/>
      <c r="F2353" s="7"/>
      <c r="G2353" s="5" t="s">
        <v>224</v>
      </c>
      <c r="H2353" s="8"/>
      <c r="I2353" s="5"/>
      <c r="J2353" s="5" t="s">
        <v>221</v>
      </c>
      <c r="K2353" s="10"/>
      <c r="L2353" s="5" t="s">
        <v>191</v>
      </c>
      <c r="M2353" s="5"/>
      <c r="N2353" s="5"/>
    </row>
    <row r="2354" spans="1:14">
      <c r="A2354" s="9"/>
      <c r="B2354" s="5" t="s">
        <v>2579</v>
      </c>
      <c r="C2354" s="5"/>
      <c r="D2354" s="9"/>
      <c r="E2354" s="5"/>
      <c r="F2354" s="7"/>
      <c r="G2354" s="5" t="s">
        <v>234</v>
      </c>
      <c r="H2354" s="8"/>
      <c r="I2354" s="5"/>
      <c r="J2354" s="5" t="s">
        <v>221</v>
      </c>
      <c r="K2354" s="10"/>
      <c r="L2354" s="5" t="s">
        <v>191</v>
      </c>
      <c r="M2354" s="5"/>
      <c r="N2354" s="5"/>
    </row>
    <row r="2355" spans="1:14">
      <c r="A2355" s="9"/>
      <c r="B2355" s="5" t="s">
        <v>2580</v>
      </c>
      <c r="C2355" s="5"/>
      <c r="D2355" s="9"/>
      <c r="E2355" s="5"/>
      <c r="F2355" s="7"/>
      <c r="G2355" s="5" t="s">
        <v>220</v>
      </c>
      <c r="H2355" s="8"/>
      <c r="I2355" s="5"/>
      <c r="J2355" s="5" t="s">
        <v>221</v>
      </c>
      <c r="K2355" s="10"/>
      <c r="L2355" s="5" t="s">
        <v>191</v>
      </c>
      <c r="M2355" s="5"/>
      <c r="N2355" s="5"/>
    </row>
    <row r="2356" spans="1:14">
      <c r="A2356" s="9"/>
      <c r="B2356" s="5" t="s">
        <v>2581</v>
      </c>
      <c r="C2356" s="5"/>
      <c r="D2356" s="9"/>
      <c r="E2356" s="5"/>
      <c r="F2356" s="7"/>
      <c r="G2356" s="5" t="s">
        <v>224</v>
      </c>
      <c r="H2356" s="8"/>
      <c r="I2356" s="5"/>
      <c r="J2356" s="5" t="s">
        <v>221</v>
      </c>
      <c r="K2356" s="10"/>
      <c r="L2356" s="5" t="s">
        <v>191</v>
      </c>
      <c r="M2356" s="5"/>
      <c r="N2356" s="5"/>
    </row>
    <row r="2357" spans="1:14">
      <c r="A2357" s="9"/>
      <c r="B2357" s="5" t="s">
        <v>2582</v>
      </c>
      <c r="C2357" s="5"/>
      <c r="D2357" s="9"/>
      <c r="E2357" s="5"/>
      <c r="F2357" s="7"/>
      <c r="G2357" s="5" t="s">
        <v>232</v>
      </c>
      <c r="H2357" s="8"/>
      <c r="I2357" s="5"/>
      <c r="J2357" s="5" t="s">
        <v>221</v>
      </c>
      <c r="K2357" s="10"/>
      <c r="L2357" s="5" t="s">
        <v>191</v>
      </c>
      <c r="M2357" s="5"/>
      <c r="N2357" s="5"/>
    </row>
    <row r="2358" spans="1:14">
      <c r="A2358" s="9"/>
      <c r="B2358" s="5" t="s">
        <v>2583</v>
      </c>
      <c r="C2358" s="5"/>
      <c r="D2358" s="9"/>
      <c r="E2358" s="5"/>
      <c r="F2358" s="7"/>
      <c r="G2358" s="5" t="s">
        <v>234</v>
      </c>
      <c r="H2358" s="8"/>
      <c r="I2358" s="5"/>
      <c r="J2358" s="5" t="s">
        <v>221</v>
      </c>
      <c r="K2358" s="10"/>
      <c r="L2358" s="5" t="s">
        <v>191</v>
      </c>
      <c r="M2358" s="5"/>
      <c r="N2358" s="5"/>
    </row>
    <row r="2359" spans="1:14">
      <c r="A2359" s="9"/>
      <c r="B2359" s="5" t="s">
        <v>2584</v>
      </c>
      <c r="C2359" s="5"/>
      <c r="D2359" s="9"/>
      <c r="E2359" s="5"/>
      <c r="F2359" s="7"/>
      <c r="G2359" s="5" t="s">
        <v>234</v>
      </c>
      <c r="H2359" s="8"/>
      <c r="I2359" s="5"/>
      <c r="J2359" s="5" t="s">
        <v>221</v>
      </c>
      <c r="K2359" s="10"/>
      <c r="L2359" s="5" t="s">
        <v>191</v>
      </c>
      <c r="M2359" s="5"/>
      <c r="N2359" s="5"/>
    </row>
    <row r="2360" spans="1:14">
      <c r="A2360" s="9"/>
      <c r="B2360" s="5" t="s">
        <v>2585</v>
      </c>
      <c r="C2360" s="5"/>
      <c r="D2360" s="9"/>
      <c r="E2360" s="5"/>
      <c r="F2360" s="7"/>
      <c r="G2360" s="5" t="s">
        <v>234</v>
      </c>
      <c r="H2360" s="8"/>
      <c r="I2360" s="5"/>
      <c r="J2360" s="5" t="s">
        <v>221</v>
      </c>
      <c r="K2360" s="10"/>
      <c r="L2360" s="5" t="s">
        <v>191</v>
      </c>
      <c r="M2360" s="5"/>
      <c r="N2360" s="5"/>
    </row>
    <row r="2361" spans="1:14">
      <c r="A2361" s="9"/>
      <c r="B2361" s="5" t="s">
        <v>2586</v>
      </c>
      <c r="C2361" s="5"/>
      <c r="D2361" s="9"/>
      <c r="E2361" s="5"/>
      <c r="F2361" s="7"/>
      <c r="G2361" s="5" t="s">
        <v>224</v>
      </c>
      <c r="H2361" s="8"/>
      <c r="I2361" s="5"/>
      <c r="J2361" s="5" t="s">
        <v>221</v>
      </c>
      <c r="K2361" s="10"/>
      <c r="L2361" s="5" t="s">
        <v>191</v>
      </c>
      <c r="M2361" s="5"/>
      <c r="N2361" s="5"/>
    </row>
    <row r="2362" spans="1:14">
      <c r="A2362" s="9"/>
      <c r="B2362" s="5" t="s">
        <v>2587</v>
      </c>
      <c r="C2362" s="5"/>
      <c r="D2362" s="9"/>
      <c r="E2362" s="5"/>
      <c r="F2362" s="7"/>
      <c r="G2362" s="5" t="s">
        <v>226</v>
      </c>
      <c r="H2362" s="8"/>
      <c r="I2362" s="5"/>
      <c r="J2362" s="5">
        <v>40</v>
      </c>
      <c r="K2362" s="10"/>
      <c r="L2362" s="5" t="s">
        <v>196</v>
      </c>
      <c r="M2362" s="5"/>
      <c r="N2362" s="5"/>
    </row>
    <row r="2363" spans="1:14">
      <c r="A2363" s="9"/>
      <c r="B2363" s="5" t="s">
        <v>2588</v>
      </c>
      <c r="C2363" s="5"/>
      <c r="D2363" s="9"/>
      <c r="E2363" s="5"/>
      <c r="F2363" s="7"/>
      <c r="G2363" s="5" t="s">
        <v>220</v>
      </c>
      <c r="H2363" s="8"/>
      <c r="I2363" s="5"/>
      <c r="J2363" s="5" t="s">
        <v>221</v>
      </c>
      <c r="K2363" s="10"/>
      <c r="L2363" s="5" t="s">
        <v>191</v>
      </c>
      <c r="M2363" s="5"/>
      <c r="N2363" s="5"/>
    </row>
    <row r="2364" spans="1:14">
      <c r="A2364" s="9"/>
      <c r="B2364" s="5" t="s">
        <v>2589</v>
      </c>
      <c r="C2364" s="5"/>
      <c r="D2364" s="9"/>
      <c r="E2364" s="5"/>
      <c r="F2364" s="7"/>
      <c r="G2364" s="5" t="s">
        <v>234</v>
      </c>
      <c r="H2364" s="8"/>
      <c r="I2364" s="5"/>
      <c r="J2364" s="5" t="s">
        <v>221</v>
      </c>
      <c r="K2364" s="10"/>
      <c r="L2364" s="5" t="s">
        <v>191</v>
      </c>
      <c r="M2364" s="5"/>
      <c r="N2364" s="5"/>
    </row>
    <row r="2365" spans="1:14">
      <c r="A2365" s="9"/>
      <c r="B2365" s="5" t="s">
        <v>2590</v>
      </c>
      <c r="C2365" s="5"/>
      <c r="D2365" s="9"/>
      <c r="E2365" s="5"/>
      <c r="F2365" s="7"/>
      <c r="G2365" s="5" t="s">
        <v>265</v>
      </c>
      <c r="H2365" s="8"/>
      <c r="I2365" s="5"/>
      <c r="J2365" s="5" t="s">
        <v>221</v>
      </c>
      <c r="K2365" s="10"/>
      <c r="L2365" s="5" t="s">
        <v>196</v>
      </c>
      <c r="M2365" s="5"/>
      <c r="N2365" s="5"/>
    </row>
    <row r="2366" spans="1:14">
      <c r="A2366" s="9"/>
      <c r="B2366" s="5" t="s">
        <v>2591</v>
      </c>
      <c r="C2366" s="5"/>
      <c r="D2366" s="9"/>
      <c r="E2366" s="5"/>
      <c r="F2366" s="7"/>
      <c r="G2366" s="5" t="s">
        <v>246</v>
      </c>
      <c r="H2366" s="8"/>
      <c r="I2366" s="5"/>
      <c r="J2366" s="5" t="s">
        <v>221</v>
      </c>
      <c r="K2366" s="10"/>
      <c r="L2366" s="5" t="s">
        <v>196</v>
      </c>
      <c r="M2366" s="5"/>
      <c r="N2366" s="5"/>
    </row>
    <row r="2367" spans="1:14">
      <c r="A2367" s="9"/>
      <c r="B2367" s="5" t="s">
        <v>2592</v>
      </c>
      <c r="C2367" s="5"/>
      <c r="D2367" s="9"/>
      <c r="E2367" s="5"/>
      <c r="F2367" s="7"/>
      <c r="G2367" s="5" t="s">
        <v>220</v>
      </c>
      <c r="H2367" s="8"/>
      <c r="I2367" s="5"/>
      <c r="J2367" s="5" t="s">
        <v>221</v>
      </c>
      <c r="K2367" s="10"/>
      <c r="L2367" s="5" t="s">
        <v>191</v>
      </c>
      <c r="M2367" s="5"/>
      <c r="N2367" s="5"/>
    </row>
    <row r="2368" spans="1:14">
      <c r="A2368" s="9"/>
      <c r="B2368" s="5" t="s">
        <v>2593</v>
      </c>
      <c r="C2368" s="5"/>
      <c r="D2368" s="9"/>
      <c r="E2368" s="5"/>
      <c r="F2368" s="7"/>
      <c r="G2368" s="5" t="s">
        <v>220</v>
      </c>
      <c r="H2368" s="8"/>
      <c r="I2368" s="5"/>
      <c r="J2368" s="5" t="s">
        <v>221</v>
      </c>
      <c r="K2368" s="10"/>
      <c r="L2368" s="5" t="s">
        <v>191</v>
      </c>
      <c r="M2368" s="5"/>
      <c r="N2368" s="5"/>
    </row>
    <row r="2369" spans="1:14">
      <c r="A2369" s="9"/>
      <c r="B2369" s="5" t="s">
        <v>2594</v>
      </c>
      <c r="C2369" s="5"/>
      <c r="D2369" s="9"/>
      <c r="E2369" s="5"/>
      <c r="F2369" s="7"/>
      <c r="G2369" s="5" t="s">
        <v>311</v>
      </c>
      <c r="H2369" s="8"/>
      <c r="I2369" s="5"/>
      <c r="J2369" s="5">
        <v>20</v>
      </c>
      <c r="K2369" s="10"/>
      <c r="L2369" s="5" t="s">
        <v>199</v>
      </c>
      <c r="M2369" s="5"/>
      <c r="N2369" s="5"/>
    </row>
    <row r="2370" spans="1:14">
      <c r="A2370" s="9"/>
      <c r="B2370" s="5" t="s">
        <v>2595</v>
      </c>
      <c r="C2370" s="5"/>
      <c r="D2370" s="9"/>
      <c r="E2370" s="5"/>
      <c r="F2370" s="7"/>
      <c r="G2370" s="5" t="s">
        <v>220</v>
      </c>
      <c r="H2370" s="8"/>
      <c r="I2370" s="5"/>
      <c r="J2370" s="5" t="s">
        <v>221</v>
      </c>
      <c r="K2370" s="10"/>
      <c r="L2370" s="5" t="s">
        <v>191</v>
      </c>
      <c r="M2370" s="5"/>
      <c r="N2370" s="5"/>
    </row>
    <row r="2371" spans="1:14">
      <c r="A2371" s="9"/>
      <c r="B2371" s="5" t="s">
        <v>2596</v>
      </c>
      <c r="C2371" s="5"/>
      <c r="D2371" s="9"/>
      <c r="E2371" s="5"/>
      <c r="F2371" s="7"/>
      <c r="G2371" s="5" t="s">
        <v>234</v>
      </c>
      <c r="H2371" s="8"/>
      <c r="I2371" s="5"/>
      <c r="J2371" s="5" t="s">
        <v>221</v>
      </c>
      <c r="K2371" s="10"/>
      <c r="L2371" s="5" t="s">
        <v>191</v>
      </c>
      <c r="M2371" s="5"/>
      <c r="N2371" s="5"/>
    </row>
    <row r="2372" spans="1:14">
      <c r="A2372" s="9"/>
      <c r="B2372" s="5" t="s">
        <v>2597</v>
      </c>
      <c r="C2372" s="5"/>
      <c r="D2372" s="9"/>
      <c r="E2372" s="5"/>
      <c r="F2372" s="7"/>
      <c r="G2372" s="5" t="s">
        <v>220</v>
      </c>
      <c r="H2372" s="8"/>
      <c r="I2372" s="5"/>
      <c r="J2372" s="5" t="s">
        <v>221</v>
      </c>
      <c r="K2372" s="10"/>
      <c r="L2372" s="5" t="s">
        <v>191</v>
      </c>
      <c r="M2372" s="5"/>
      <c r="N2372" s="5"/>
    </row>
    <row r="2373" spans="1:14">
      <c r="A2373" s="9"/>
      <c r="B2373" s="5" t="s">
        <v>2598</v>
      </c>
      <c r="C2373" s="5"/>
      <c r="D2373" s="9"/>
      <c r="E2373" s="5"/>
      <c r="F2373" s="7"/>
      <c r="G2373" s="5" t="s">
        <v>276</v>
      </c>
      <c r="H2373" s="8"/>
      <c r="I2373" s="5"/>
      <c r="J2373" s="5" t="s">
        <v>221</v>
      </c>
      <c r="K2373" s="10"/>
      <c r="L2373" s="5" t="s">
        <v>191</v>
      </c>
      <c r="M2373" s="5"/>
      <c r="N2373" s="5"/>
    </row>
    <row r="2374" spans="1:14">
      <c r="A2374" s="9"/>
      <c r="B2374" s="5" t="s">
        <v>2599</v>
      </c>
      <c r="C2374" s="5"/>
      <c r="D2374" s="9"/>
      <c r="E2374" s="5"/>
      <c r="F2374" s="7"/>
      <c r="G2374" s="5" t="s">
        <v>224</v>
      </c>
      <c r="H2374" s="8"/>
      <c r="I2374" s="5"/>
      <c r="J2374" s="5" t="s">
        <v>221</v>
      </c>
      <c r="K2374" s="10"/>
      <c r="L2374" s="5" t="s">
        <v>191</v>
      </c>
      <c r="M2374" s="5"/>
      <c r="N2374" s="5"/>
    </row>
    <row r="2375" spans="1:14">
      <c r="A2375" s="9"/>
      <c r="B2375" s="5" t="s">
        <v>2600</v>
      </c>
      <c r="C2375" s="5"/>
      <c r="D2375" s="9"/>
      <c r="E2375" s="5"/>
      <c r="F2375" s="7"/>
      <c r="G2375" s="5" t="s">
        <v>226</v>
      </c>
      <c r="H2375" s="8"/>
      <c r="I2375" s="5"/>
      <c r="J2375" s="5">
        <v>20</v>
      </c>
      <c r="K2375" s="10"/>
      <c r="L2375" s="5" t="s">
        <v>196</v>
      </c>
      <c r="M2375" s="5"/>
      <c r="N2375" s="5"/>
    </row>
    <row r="2376" spans="1:14">
      <c r="A2376" s="9"/>
      <c r="B2376" s="5" t="s">
        <v>2601</v>
      </c>
      <c r="C2376" s="5"/>
      <c r="D2376" s="9"/>
      <c r="E2376" s="5"/>
      <c r="F2376" s="7"/>
      <c r="G2376" s="5" t="s">
        <v>226</v>
      </c>
      <c r="H2376" s="8"/>
      <c r="I2376" s="5"/>
      <c r="J2376" s="5">
        <v>20</v>
      </c>
      <c r="K2376" s="10"/>
      <c r="L2376" s="5" t="s">
        <v>191</v>
      </c>
      <c r="M2376" s="5"/>
      <c r="N2376" s="5"/>
    </row>
    <row r="2377" spans="1:14">
      <c r="A2377" s="9"/>
      <c r="B2377" s="5" t="s">
        <v>2602</v>
      </c>
      <c r="C2377" s="5"/>
      <c r="D2377" s="9"/>
      <c r="E2377" s="5"/>
      <c r="F2377" s="7"/>
      <c r="G2377" s="5" t="s">
        <v>220</v>
      </c>
      <c r="H2377" s="8"/>
      <c r="I2377" s="5"/>
      <c r="J2377" s="5" t="s">
        <v>221</v>
      </c>
      <c r="K2377" s="10"/>
      <c r="L2377" s="5" t="s">
        <v>191</v>
      </c>
      <c r="M2377" s="5"/>
      <c r="N2377" s="5"/>
    </row>
    <row r="2378" spans="1:14">
      <c r="A2378" s="9"/>
      <c r="B2378" s="5" t="s">
        <v>2603</v>
      </c>
      <c r="C2378" s="5"/>
      <c r="D2378" s="9"/>
      <c r="E2378" s="5"/>
      <c r="F2378" s="7"/>
      <c r="G2378" s="5" t="s">
        <v>224</v>
      </c>
      <c r="H2378" s="8"/>
      <c r="I2378" s="5"/>
      <c r="J2378" s="5">
        <v>20</v>
      </c>
      <c r="K2378" s="10"/>
      <c r="L2378" s="5" t="s">
        <v>191</v>
      </c>
      <c r="M2378" s="5"/>
      <c r="N2378" s="5"/>
    </row>
    <row r="2379" spans="1:14">
      <c r="A2379" s="9"/>
      <c r="B2379" s="5" t="s">
        <v>2604</v>
      </c>
      <c r="C2379" s="5"/>
      <c r="D2379" s="9"/>
      <c r="E2379" s="5"/>
      <c r="F2379" s="7"/>
      <c r="G2379" s="5" t="s">
        <v>224</v>
      </c>
      <c r="H2379" s="8"/>
      <c r="I2379" s="5"/>
      <c r="J2379" s="5" t="s">
        <v>221</v>
      </c>
      <c r="K2379" s="10"/>
      <c r="L2379" s="5" t="s">
        <v>191</v>
      </c>
      <c r="M2379" s="5"/>
      <c r="N2379" s="5"/>
    </row>
    <row r="2380" spans="1:14">
      <c r="A2380" s="9"/>
      <c r="B2380" s="5" t="s">
        <v>2605</v>
      </c>
      <c r="C2380" s="5"/>
      <c r="D2380" s="9"/>
      <c r="E2380" s="5"/>
      <c r="F2380" s="7"/>
      <c r="G2380" s="5" t="s">
        <v>234</v>
      </c>
      <c r="H2380" s="8"/>
      <c r="I2380" s="5"/>
      <c r="J2380" s="5" t="s">
        <v>221</v>
      </c>
      <c r="K2380" s="10"/>
      <c r="L2380" s="5" t="s">
        <v>191</v>
      </c>
      <c r="M2380" s="5"/>
      <c r="N2380" s="5"/>
    </row>
    <row r="2381" spans="1:14">
      <c r="A2381" s="9"/>
      <c r="B2381" s="5" t="s">
        <v>2606</v>
      </c>
      <c r="C2381" s="5"/>
      <c r="D2381" s="9"/>
      <c r="E2381" s="5"/>
      <c r="F2381" s="7"/>
      <c r="G2381" s="5" t="s">
        <v>224</v>
      </c>
      <c r="H2381" s="8"/>
      <c r="I2381" s="5"/>
      <c r="J2381" s="5" t="s">
        <v>221</v>
      </c>
      <c r="K2381" s="10"/>
      <c r="L2381" s="5" t="s">
        <v>191</v>
      </c>
      <c r="M2381" s="5"/>
      <c r="N2381" s="5"/>
    </row>
    <row r="2382" spans="1:14">
      <c r="A2382" s="9"/>
      <c r="B2382" s="5" t="s">
        <v>2607</v>
      </c>
      <c r="C2382" s="5"/>
      <c r="D2382" s="9"/>
      <c r="E2382" s="5"/>
      <c r="F2382" s="7"/>
      <c r="G2382" s="5" t="s">
        <v>226</v>
      </c>
      <c r="H2382" s="8"/>
      <c r="I2382" s="5"/>
      <c r="J2382" s="5">
        <v>20</v>
      </c>
      <c r="K2382" s="10"/>
      <c r="L2382" s="5" t="s">
        <v>196</v>
      </c>
      <c r="M2382" s="5"/>
      <c r="N2382" s="5"/>
    </row>
    <row r="2383" spans="1:14">
      <c r="A2383" s="9"/>
      <c r="B2383" s="5" t="s">
        <v>2608</v>
      </c>
      <c r="C2383" s="5"/>
      <c r="D2383" s="9"/>
      <c r="E2383" s="5"/>
      <c r="F2383" s="7"/>
      <c r="G2383" s="5" t="s">
        <v>258</v>
      </c>
      <c r="H2383" s="8"/>
      <c r="I2383" s="5"/>
      <c r="J2383" s="5" t="s">
        <v>221</v>
      </c>
      <c r="K2383" s="10"/>
      <c r="L2383" s="5" t="s">
        <v>196</v>
      </c>
      <c r="M2383" s="5"/>
      <c r="N2383" s="5"/>
    </row>
    <row r="2384" spans="1:14">
      <c r="A2384" s="9"/>
      <c r="B2384" s="5" t="s">
        <v>2609</v>
      </c>
      <c r="C2384" s="5"/>
      <c r="D2384" s="9"/>
      <c r="E2384" s="5"/>
      <c r="F2384" s="7"/>
      <c r="G2384" s="5" t="s">
        <v>220</v>
      </c>
      <c r="H2384" s="8"/>
      <c r="I2384" s="5"/>
      <c r="J2384" s="5" t="s">
        <v>221</v>
      </c>
      <c r="K2384" s="10"/>
      <c r="L2384" s="5" t="s">
        <v>191</v>
      </c>
      <c r="M2384" s="5"/>
      <c r="N2384" s="5"/>
    </row>
    <row r="2385" spans="1:14">
      <c r="A2385" s="9"/>
      <c r="B2385" s="5" t="s">
        <v>2610</v>
      </c>
      <c r="C2385" s="5"/>
      <c r="D2385" s="9"/>
      <c r="E2385" s="5"/>
      <c r="F2385" s="7"/>
      <c r="G2385" s="5" t="s">
        <v>226</v>
      </c>
      <c r="H2385" s="8"/>
      <c r="I2385" s="5"/>
      <c r="J2385" s="5">
        <v>40</v>
      </c>
      <c r="K2385" s="10"/>
      <c r="L2385" s="5" t="s">
        <v>196</v>
      </c>
      <c r="M2385" s="5"/>
      <c r="N2385" s="5"/>
    </row>
    <row r="2386" spans="1:14">
      <c r="A2386" s="9"/>
      <c r="B2386" s="5" t="s">
        <v>2611</v>
      </c>
      <c r="C2386" s="5"/>
      <c r="D2386" s="9"/>
      <c r="E2386" s="5"/>
      <c r="F2386" s="7"/>
      <c r="G2386" s="5" t="s">
        <v>220</v>
      </c>
      <c r="H2386" s="8"/>
      <c r="I2386" s="5"/>
      <c r="J2386" s="5" t="s">
        <v>221</v>
      </c>
      <c r="K2386" s="10"/>
      <c r="L2386" s="5" t="s">
        <v>191</v>
      </c>
      <c r="M2386" s="5"/>
      <c r="N2386" s="5"/>
    </row>
    <row r="2387" spans="1:14">
      <c r="A2387" s="9"/>
      <c r="B2387" s="5" t="s">
        <v>2612</v>
      </c>
      <c r="C2387" s="5"/>
      <c r="D2387" s="9"/>
      <c r="E2387" s="5"/>
      <c r="F2387" s="7"/>
      <c r="G2387" s="5" t="s">
        <v>311</v>
      </c>
      <c r="H2387" s="8"/>
      <c r="I2387" s="5"/>
      <c r="J2387" s="5">
        <v>40</v>
      </c>
      <c r="K2387" s="10"/>
      <c r="L2387" s="5" t="s">
        <v>228</v>
      </c>
      <c r="M2387" s="5"/>
      <c r="N2387" s="5"/>
    </row>
    <row r="2388" spans="1:14">
      <c r="A2388" s="9"/>
      <c r="B2388" s="5" t="s">
        <v>2613</v>
      </c>
      <c r="C2388" s="5"/>
      <c r="D2388" s="9"/>
      <c r="E2388" s="5"/>
      <c r="F2388" s="7"/>
      <c r="G2388" s="5" t="s">
        <v>220</v>
      </c>
      <c r="H2388" s="8"/>
      <c r="I2388" s="5"/>
      <c r="J2388" s="5" t="s">
        <v>221</v>
      </c>
      <c r="K2388" s="10"/>
      <c r="L2388" s="5" t="s">
        <v>191</v>
      </c>
      <c r="M2388" s="5"/>
      <c r="N2388" s="5"/>
    </row>
    <row r="2389" spans="1:14">
      <c r="A2389" s="9"/>
      <c r="B2389" s="5" t="s">
        <v>2614</v>
      </c>
      <c r="C2389" s="5"/>
      <c r="D2389" s="9"/>
      <c r="E2389" s="5"/>
      <c r="F2389" s="7"/>
      <c r="G2389" s="5" t="s">
        <v>224</v>
      </c>
      <c r="H2389" s="8"/>
      <c r="I2389" s="5"/>
      <c r="J2389" s="5" t="s">
        <v>221</v>
      </c>
      <c r="K2389" s="10"/>
      <c r="L2389" s="5" t="s">
        <v>191</v>
      </c>
      <c r="M2389" s="5"/>
      <c r="N2389" s="5"/>
    </row>
    <row r="2390" spans="1:14">
      <c r="A2390" s="9"/>
      <c r="B2390" s="5" t="s">
        <v>2615</v>
      </c>
      <c r="C2390" s="5"/>
      <c r="D2390" s="9"/>
      <c r="E2390" s="5"/>
      <c r="F2390" s="7"/>
      <c r="G2390" s="5" t="s">
        <v>224</v>
      </c>
      <c r="H2390" s="8"/>
      <c r="I2390" s="5"/>
      <c r="J2390" s="5" t="s">
        <v>221</v>
      </c>
      <c r="K2390" s="10"/>
      <c r="L2390" s="5" t="s">
        <v>191</v>
      </c>
      <c r="M2390" s="5"/>
      <c r="N2390" s="5"/>
    </row>
    <row r="2391" spans="1:14">
      <c r="A2391" s="9"/>
      <c r="B2391" s="5" t="s">
        <v>2616</v>
      </c>
      <c r="C2391" s="5"/>
      <c r="D2391" s="9"/>
      <c r="E2391" s="5"/>
      <c r="F2391" s="7"/>
      <c r="G2391" s="5" t="s">
        <v>224</v>
      </c>
      <c r="H2391" s="8"/>
      <c r="I2391" s="5"/>
      <c r="J2391" s="5" t="s">
        <v>221</v>
      </c>
      <c r="K2391" s="10"/>
      <c r="L2391" s="5" t="s">
        <v>191</v>
      </c>
      <c r="M2391" s="5"/>
      <c r="N2391" s="5"/>
    </row>
    <row r="2392" spans="1:14">
      <c r="A2392" s="9"/>
      <c r="B2392" s="5" t="s">
        <v>2617</v>
      </c>
      <c r="C2392" s="5"/>
      <c r="D2392" s="9"/>
      <c r="E2392" s="5"/>
      <c r="F2392" s="7"/>
      <c r="G2392" s="5" t="s">
        <v>224</v>
      </c>
      <c r="H2392" s="8"/>
      <c r="I2392" s="5"/>
      <c r="J2392" s="5" t="s">
        <v>221</v>
      </c>
      <c r="K2392" s="10"/>
      <c r="L2392" s="5" t="s">
        <v>196</v>
      </c>
      <c r="M2392" s="5"/>
      <c r="N2392" s="5"/>
    </row>
    <row r="2393" spans="1:14">
      <c r="A2393" s="9"/>
      <c r="B2393" s="5" t="s">
        <v>2618</v>
      </c>
      <c r="C2393" s="5"/>
      <c r="D2393" s="9"/>
      <c r="E2393" s="5"/>
      <c r="F2393" s="7"/>
      <c r="G2393" s="5" t="s">
        <v>220</v>
      </c>
      <c r="H2393" s="8"/>
      <c r="I2393" s="5"/>
      <c r="J2393" s="5" t="s">
        <v>221</v>
      </c>
      <c r="K2393" s="10"/>
      <c r="L2393" s="5" t="s">
        <v>191</v>
      </c>
      <c r="M2393" s="5"/>
      <c r="N2393" s="5"/>
    </row>
    <row r="2394" spans="1:14">
      <c r="A2394" s="9"/>
      <c r="B2394" s="5" t="s">
        <v>2619</v>
      </c>
      <c r="C2394" s="5"/>
      <c r="D2394" s="9"/>
      <c r="E2394" s="5"/>
      <c r="F2394" s="7"/>
      <c r="G2394" s="5" t="s">
        <v>224</v>
      </c>
      <c r="H2394" s="8"/>
      <c r="I2394" s="5"/>
      <c r="J2394" s="5" t="s">
        <v>221</v>
      </c>
      <c r="K2394" s="10"/>
      <c r="L2394" s="5" t="s">
        <v>191</v>
      </c>
      <c r="M2394" s="5"/>
      <c r="N2394" s="5"/>
    </row>
    <row r="2395" spans="1:14">
      <c r="A2395" s="9"/>
      <c r="B2395" s="5" t="s">
        <v>2620</v>
      </c>
      <c r="C2395" s="5"/>
      <c r="D2395" s="9"/>
      <c r="E2395" s="5"/>
      <c r="F2395" s="7"/>
      <c r="G2395" s="5" t="s">
        <v>220</v>
      </c>
      <c r="H2395" s="8"/>
      <c r="I2395" s="5"/>
      <c r="J2395" s="5" t="s">
        <v>221</v>
      </c>
      <c r="K2395" s="10"/>
      <c r="L2395" s="5" t="s">
        <v>191</v>
      </c>
      <c r="M2395" s="5"/>
      <c r="N2395" s="5"/>
    </row>
    <row r="2396" spans="1:14">
      <c r="A2396" s="9"/>
      <c r="B2396" s="5" t="s">
        <v>2621</v>
      </c>
      <c r="C2396" s="5"/>
      <c r="D2396" s="9"/>
      <c r="E2396" s="5"/>
      <c r="F2396" s="7"/>
      <c r="G2396" s="5" t="s">
        <v>220</v>
      </c>
      <c r="H2396" s="8"/>
      <c r="I2396" s="5"/>
      <c r="J2396" s="5" t="s">
        <v>221</v>
      </c>
      <c r="K2396" s="10"/>
      <c r="L2396" s="5" t="s">
        <v>191</v>
      </c>
      <c r="M2396" s="5"/>
      <c r="N2396" s="5"/>
    </row>
    <row r="2397" spans="1:14">
      <c r="A2397" s="9"/>
      <c r="B2397" s="5" t="s">
        <v>2622</v>
      </c>
      <c r="C2397" s="5"/>
      <c r="D2397" s="9"/>
      <c r="E2397" s="5"/>
      <c r="F2397" s="7"/>
      <c r="G2397" s="5" t="s">
        <v>226</v>
      </c>
      <c r="H2397" s="8"/>
      <c r="I2397" s="5"/>
      <c r="J2397" s="5">
        <v>40</v>
      </c>
      <c r="K2397" s="10"/>
      <c r="L2397" s="5" t="s">
        <v>196</v>
      </c>
      <c r="M2397" s="5"/>
      <c r="N2397" s="5"/>
    </row>
    <row r="2398" spans="1:14">
      <c r="A2398" s="9"/>
      <c r="B2398" s="5" t="s">
        <v>2623</v>
      </c>
      <c r="C2398" s="5"/>
      <c r="D2398" s="9"/>
      <c r="E2398" s="5"/>
      <c r="F2398" s="7"/>
      <c r="G2398" s="5" t="s">
        <v>220</v>
      </c>
      <c r="H2398" s="8"/>
      <c r="I2398" s="5"/>
      <c r="J2398" s="5" t="s">
        <v>221</v>
      </c>
      <c r="K2398" s="10"/>
      <c r="L2398" s="5" t="s">
        <v>191</v>
      </c>
      <c r="M2398" s="5"/>
      <c r="N2398" s="5"/>
    </row>
    <row r="2399" spans="1:14">
      <c r="A2399" s="9"/>
      <c r="B2399" s="5" t="s">
        <v>2624</v>
      </c>
      <c r="C2399" s="5"/>
      <c r="D2399" s="9"/>
      <c r="E2399" s="5"/>
      <c r="F2399" s="7"/>
      <c r="G2399" s="5" t="s">
        <v>224</v>
      </c>
      <c r="H2399" s="8"/>
      <c r="I2399" s="5"/>
      <c r="J2399" s="5" t="s">
        <v>221</v>
      </c>
      <c r="K2399" s="10"/>
      <c r="L2399" s="5" t="s">
        <v>196</v>
      </c>
      <c r="M2399" s="5"/>
      <c r="N2399" s="5"/>
    </row>
    <row r="2400" spans="1:14">
      <c r="A2400" s="9"/>
      <c r="B2400" s="5" t="s">
        <v>2625</v>
      </c>
      <c r="C2400" s="5"/>
      <c r="D2400" s="9"/>
      <c r="E2400" s="5"/>
      <c r="F2400" s="7"/>
      <c r="G2400" s="5" t="s">
        <v>220</v>
      </c>
      <c r="H2400" s="8"/>
      <c r="I2400" s="5"/>
      <c r="J2400" s="5">
        <v>40</v>
      </c>
      <c r="K2400" s="10"/>
      <c r="L2400" s="5" t="s">
        <v>191</v>
      </c>
      <c r="M2400" s="5"/>
      <c r="N2400" s="5"/>
    </row>
    <row r="2401" spans="1:14">
      <c r="A2401" s="9"/>
      <c r="B2401" s="5" t="s">
        <v>2626</v>
      </c>
      <c r="C2401" s="5"/>
      <c r="D2401" s="9"/>
      <c r="E2401" s="5"/>
      <c r="F2401" s="7"/>
      <c r="G2401" s="5" t="s">
        <v>224</v>
      </c>
      <c r="H2401" s="8"/>
      <c r="I2401" s="5"/>
      <c r="J2401" s="5" t="s">
        <v>221</v>
      </c>
      <c r="K2401" s="10"/>
      <c r="L2401" s="5" t="s">
        <v>191</v>
      </c>
      <c r="M2401" s="5"/>
      <c r="N2401" s="5"/>
    </row>
    <row r="2402" spans="1:14">
      <c r="A2402" s="9"/>
      <c r="B2402" s="5" t="s">
        <v>2627</v>
      </c>
      <c r="C2402" s="5"/>
      <c r="D2402" s="9"/>
      <c r="E2402" s="5"/>
      <c r="F2402" s="7"/>
      <c r="G2402" s="5" t="s">
        <v>224</v>
      </c>
      <c r="H2402" s="8"/>
      <c r="I2402" s="5"/>
      <c r="J2402" s="5" t="s">
        <v>221</v>
      </c>
      <c r="K2402" s="10"/>
      <c r="L2402" s="5" t="s">
        <v>191</v>
      </c>
      <c r="M2402" s="5"/>
      <c r="N2402" s="5"/>
    </row>
    <row r="2403" spans="1:14">
      <c r="A2403" s="9"/>
      <c r="B2403" s="5" t="s">
        <v>2628</v>
      </c>
      <c r="C2403" s="5"/>
      <c r="D2403" s="9"/>
      <c r="E2403" s="5"/>
      <c r="F2403" s="7"/>
      <c r="G2403" s="5" t="s">
        <v>224</v>
      </c>
      <c r="H2403" s="8"/>
      <c r="I2403" s="5"/>
      <c r="J2403" s="5" t="s">
        <v>221</v>
      </c>
      <c r="K2403" s="10"/>
      <c r="L2403" s="5" t="s">
        <v>191</v>
      </c>
      <c r="M2403" s="5"/>
      <c r="N2403" s="5"/>
    </row>
    <row r="2404" spans="1:14">
      <c r="A2404" s="9"/>
      <c r="B2404" s="5" t="s">
        <v>2629</v>
      </c>
      <c r="C2404" s="5"/>
      <c r="D2404" s="9"/>
      <c r="E2404" s="5"/>
      <c r="F2404" s="7"/>
      <c r="G2404" s="5" t="s">
        <v>234</v>
      </c>
      <c r="H2404" s="8"/>
      <c r="I2404" s="5"/>
      <c r="J2404" s="5" t="s">
        <v>221</v>
      </c>
      <c r="K2404" s="10"/>
      <c r="L2404" s="5" t="s">
        <v>191</v>
      </c>
      <c r="M2404" s="5"/>
      <c r="N2404" s="5"/>
    </row>
    <row r="2405" spans="1:14">
      <c r="A2405" s="9"/>
      <c r="B2405" s="5" t="s">
        <v>2630</v>
      </c>
      <c r="C2405" s="5"/>
      <c r="D2405" s="9"/>
      <c r="E2405" s="5"/>
      <c r="F2405" s="7"/>
      <c r="G2405" s="5" t="s">
        <v>246</v>
      </c>
      <c r="H2405" s="8"/>
      <c r="I2405" s="5"/>
      <c r="J2405" s="5" t="s">
        <v>221</v>
      </c>
      <c r="K2405" s="10"/>
      <c r="L2405" s="5" t="s">
        <v>191</v>
      </c>
      <c r="M2405" s="5"/>
      <c r="N2405" s="5"/>
    </row>
    <row r="2406" spans="1:14">
      <c r="A2406" s="9"/>
      <c r="B2406" s="5" t="s">
        <v>2631</v>
      </c>
      <c r="C2406" s="5"/>
      <c r="D2406" s="9"/>
      <c r="E2406" s="5"/>
      <c r="F2406" s="7"/>
      <c r="G2406" s="5" t="s">
        <v>220</v>
      </c>
      <c r="H2406" s="8"/>
      <c r="I2406" s="5"/>
      <c r="J2406" s="5" t="s">
        <v>221</v>
      </c>
      <c r="K2406" s="10"/>
      <c r="L2406" s="5" t="s">
        <v>191</v>
      </c>
      <c r="M2406" s="5"/>
      <c r="N2406" s="5"/>
    </row>
    <row r="2407" spans="1:14">
      <c r="A2407" s="9"/>
      <c r="B2407" s="5" t="s">
        <v>2632</v>
      </c>
      <c r="C2407" s="5"/>
      <c r="D2407" s="9"/>
      <c r="E2407" s="5"/>
      <c r="F2407" s="7"/>
      <c r="G2407" s="5" t="s">
        <v>253</v>
      </c>
      <c r="H2407" s="8"/>
      <c r="I2407" s="5"/>
      <c r="J2407" s="5">
        <v>20</v>
      </c>
      <c r="K2407" s="10"/>
      <c r="L2407" s="5" t="s">
        <v>199</v>
      </c>
      <c r="M2407" s="5"/>
      <c r="N2407" s="5"/>
    </row>
    <row r="2408" spans="1:14">
      <c r="A2408" s="9"/>
      <c r="B2408" s="5" t="s">
        <v>2633</v>
      </c>
      <c r="C2408" s="5"/>
      <c r="D2408" s="9"/>
      <c r="E2408" s="5"/>
      <c r="F2408" s="7"/>
      <c r="G2408" s="5" t="s">
        <v>232</v>
      </c>
      <c r="H2408" s="8"/>
      <c r="I2408" s="5"/>
      <c r="J2408" s="5" t="s">
        <v>221</v>
      </c>
      <c r="K2408" s="10"/>
      <c r="L2408" s="5" t="s">
        <v>191</v>
      </c>
      <c r="M2408" s="5"/>
      <c r="N2408" s="5"/>
    </row>
    <row r="2409" spans="1:14">
      <c r="A2409" s="9"/>
      <c r="B2409" s="5" t="s">
        <v>2634</v>
      </c>
      <c r="C2409" s="5"/>
      <c r="D2409" s="9"/>
      <c r="E2409" s="5"/>
      <c r="F2409" s="7"/>
      <c r="G2409" s="5" t="s">
        <v>226</v>
      </c>
      <c r="H2409" s="8"/>
      <c r="I2409" s="5"/>
      <c r="J2409" s="5">
        <v>20</v>
      </c>
      <c r="K2409" s="10"/>
      <c r="L2409" s="5" t="s">
        <v>196</v>
      </c>
      <c r="M2409" s="5"/>
      <c r="N2409" s="5"/>
    </row>
    <row r="2410" spans="1:14">
      <c r="A2410" s="9"/>
      <c r="B2410" s="5" t="s">
        <v>2635</v>
      </c>
      <c r="C2410" s="5"/>
      <c r="D2410" s="9"/>
      <c r="E2410" s="5"/>
      <c r="F2410" s="7"/>
      <c r="G2410" s="5" t="s">
        <v>220</v>
      </c>
      <c r="H2410" s="8"/>
      <c r="I2410" s="5"/>
      <c r="J2410" s="5" t="s">
        <v>221</v>
      </c>
      <c r="K2410" s="10"/>
      <c r="L2410" s="5" t="s">
        <v>191</v>
      </c>
      <c r="M2410" s="5"/>
      <c r="N2410" s="5"/>
    </row>
    <row r="2411" spans="1:14">
      <c r="A2411" s="9"/>
      <c r="B2411" s="5" t="s">
        <v>2636</v>
      </c>
      <c r="C2411" s="5"/>
      <c r="D2411" s="9"/>
      <c r="E2411" s="5"/>
      <c r="F2411" s="7"/>
      <c r="G2411" s="5" t="s">
        <v>226</v>
      </c>
      <c r="H2411" s="8"/>
      <c r="I2411" s="5"/>
      <c r="J2411" s="5">
        <v>40</v>
      </c>
      <c r="K2411" s="10"/>
      <c r="L2411" s="5" t="s">
        <v>191</v>
      </c>
      <c r="M2411" s="5"/>
      <c r="N2411" s="5"/>
    </row>
    <row r="2412" spans="1:14">
      <c r="A2412" s="9"/>
      <c r="B2412" s="5" t="s">
        <v>2637</v>
      </c>
      <c r="C2412" s="5"/>
      <c r="D2412" s="9"/>
      <c r="E2412" s="5"/>
      <c r="F2412" s="7"/>
      <c r="G2412" s="5" t="s">
        <v>224</v>
      </c>
      <c r="H2412" s="8"/>
      <c r="I2412" s="5"/>
      <c r="J2412" s="5">
        <v>20</v>
      </c>
      <c r="K2412" s="10"/>
      <c r="L2412" s="5" t="s">
        <v>191</v>
      </c>
      <c r="M2412" s="5"/>
      <c r="N2412" s="5"/>
    </row>
    <row r="2413" spans="1:14">
      <c r="A2413" s="9"/>
      <c r="B2413" s="5" t="s">
        <v>2638</v>
      </c>
      <c r="C2413" s="5"/>
      <c r="D2413" s="9"/>
      <c r="E2413" s="5"/>
      <c r="F2413" s="7"/>
      <c r="G2413" s="5" t="s">
        <v>226</v>
      </c>
      <c r="H2413" s="8"/>
      <c r="I2413" s="5"/>
      <c r="J2413" s="5">
        <v>40</v>
      </c>
      <c r="K2413" s="10"/>
      <c r="L2413" s="5" t="s">
        <v>191</v>
      </c>
      <c r="M2413" s="5"/>
      <c r="N2413" s="5"/>
    </row>
    <row r="2414" spans="1:14">
      <c r="A2414" s="9"/>
      <c r="B2414" s="5" t="s">
        <v>2639</v>
      </c>
      <c r="C2414" s="5"/>
      <c r="D2414" s="9"/>
      <c r="E2414" s="5"/>
      <c r="F2414" s="7"/>
      <c r="G2414" s="5" t="s">
        <v>265</v>
      </c>
      <c r="H2414" s="8"/>
      <c r="I2414" s="5"/>
      <c r="J2414" s="5" t="s">
        <v>221</v>
      </c>
      <c r="K2414" s="10"/>
      <c r="L2414" s="5" t="s">
        <v>196</v>
      </c>
      <c r="M2414" s="5"/>
      <c r="N2414" s="5"/>
    </row>
    <row r="2415" spans="1:14">
      <c r="A2415" s="9"/>
      <c r="B2415" s="5" t="s">
        <v>2640</v>
      </c>
      <c r="C2415" s="5"/>
      <c r="D2415" s="9"/>
      <c r="E2415" s="5"/>
      <c r="F2415" s="7"/>
      <c r="G2415" s="5" t="s">
        <v>220</v>
      </c>
      <c r="H2415" s="8"/>
      <c r="I2415" s="5"/>
      <c r="J2415" s="5" t="s">
        <v>221</v>
      </c>
      <c r="K2415" s="10"/>
      <c r="L2415" s="5" t="s">
        <v>191</v>
      </c>
      <c r="M2415" s="5"/>
      <c r="N2415" s="5"/>
    </row>
    <row r="2416" spans="1:14">
      <c r="A2416" s="9"/>
      <c r="B2416" s="5" t="s">
        <v>2641</v>
      </c>
      <c r="C2416" s="5"/>
      <c r="D2416" s="9"/>
      <c r="E2416" s="5"/>
      <c r="F2416" s="7"/>
      <c r="G2416" s="5" t="s">
        <v>226</v>
      </c>
      <c r="H2416" s="8"/>
      <c r="I2416" s="5"/>
      <c r="J2416" s="5">
        <v>40</v>
      </c>
      <c r="K2416" s="10"/>
      <c r="L2416" s="5" t="s">
        <v>196</v>
      </c>
      <c r="M2416" s="5"/>
      <c r="N2416" s="5"/>
    </row>
    <row r="2417" spans="1:14">
      <c r="A2417" s="9"/>
      <c r="B2417" s="5" t="s">
        <v>2642</v>
      </c>
      <c r="C2417" s="5"/>
      <c r="D2417" s="9"/>
      <c r="E2417" s="5"/>
      <c r="F2417" s="7"/>
      <c r="G2417" s="5" t="s">
        <v>258</v>
      </c>
      <c r="H2417" s="8"/>
      <c r="I2417" s="5"/>
      <c r="J2417" s="5" t="s">
        <v>221</v>
      </c>
      <c r="K2417" s="10"/>
      <c r="L2417" s="5" t="s">
        <v>196</v>
      </c>
      <c r="M2417" s="5"/>
      <c r="N2417" s="5"/>
    </row>
    <row r="2418" spans="1:14">
      <c r="A2418" s="9"/>
      <c r="B2418" s="5" t="s">
        <v>2643</v>
      </c>
      <c r="C2418" s="5"/>
      <c r="D2418" s="9"/>
      <c r="E2418" s="5"/>
      <c r="F2418" s="7"/>
      <c r="G2418" s="5" t="s">
        <v>220</v>
      </c>
      <c r="H2418" s="8"/>
      <c r="I2418" s="5"/>
      <c r="J2418" s="5" t="s">
        <v>221</v>
      </c>
      <c r="K2418" s="10"/>
      <c r="L2418" s="5" t="s">
        <v>191</v>
      </c>
      <c r="M2418" s="5"/>
      <c r="N2418" s="5"/>
    </row>
    <row r="2419" spans="1:14">
      <c r="A2419" s="9"/>
      <c r="B2419" s="5" t="s">
        <v>2644</v>
      </c>
      <c r="C2419" s="5"/>
      <c r="D2419" s="9"/>
      <c r="E2419" s="5"/>
      <c r="F2419" s="7"/>
      <c r="G2419" s="5" t="s">
        <v>224</v>
      </c>
      <c r="H2419" s="8"/>
      <c r="I2419" s="5"/>
      <c r="J2419" s="5" t="s">
        <v>221</v>
      </c>
      <c r="K2419" s="10"/>
      <c r="L2419" s="5" t="s">
        <v>191</v>
      </c>
      <c r="M2419" s="5"/>
      <c r="N2419" s="5"/>
    </row>
    <row r="2420" spans="1:14">
      <c r="A2420" s="9"/>
      <c r="B2420" s="5" t="s">
        <v>2645</v>
      </c>
      <c r="C2420" s="5"/>
      <c r="D2420" s="9"/>
      <c r="E2420" s="5"/>
      <c r="F2420" s="7"/>
      <c r="G2420" s="5" t="s">
        <v>220</v>
      </c>
      <c r="H2420" s="8"/>
      <c r="I2420" s="5"/>
      <c r="J2420" s="5" t="s">
        <v>221</v>
      </c>
      <c r="K2420" s="10"/>
      <c r="L2420" s="5" t="s">
        <v>191</v>
      </c>
      <c r="M2420" s="5"/>
      <c r="N2420" s="5"/>
    </row>
    <row r="2421" spans="1:14">
      <c r="A2421" s="9"/>
      <c r="B2421" s="5" t="s">
        <v>2646</v>
      </c>
      <c r="C2421" s="5"/>
      <c r="D2421" s="9"/>
      <c r="E2421" s="5"/>
      <c r="F2421" s="7"/>
      <c r="G2421" s="5" t="s">
        <v>224</v>
      </c>
      <c r="H2421" s="8"/>
      <c r="I2421" s="5"/>
      <c r="J2421" s="5" t="s">
        <v>221</v>
      </c>
      <c r="K2421" s="10"/>
      <c r="L2421" s="5" t="s">
        <v>191</v>
      </c>
      <c r="M2421" s="5"/>
      <c r="N2421" s="5"/>
    </row>
    <row r="2422" spans="1:14">
      <c r="A2422" s="9"/>
      <c r="B2422" s="5" t="s">
        <v>2647</v>
      </c>
      <c r="C2422" s="5"/>
      <c r="D2422" s="9"/>
      <c r="E2422" s="5"/>
      <c r="F2422" s="7"/>
      <c r="G2422" s="5" t="s">
        <v>220</v>
      </c>
      <c r="H2422" s="8"/>
      <c r="I2422" s="5"/>
      <c r="J2422" s="5" t="s">
        <v>221</v>
      </c>
      <c r="K2422" s="10"/>
      <c r="L2422" s="5" t="s">
        <v>191</v>
      </c>
      <c r="M2422" s="5"/>
      <c r="N2422" s="5"/>
    </row>
    <row r="2423" spans="1:14">
      <c r="A2423" s="9"/>
      <c r="B2423" s="5" t="s">
        <v>2648</v>
      </c>
      <c r="C2423" s="5"/>
      <c r="D2423" s="9"/>
      <c r="E2423" s="5"/>
      <c r="F2423" s="7"/>
      <c r="G2423" s="5" t="s">
        <v>234</v>
      </c>
      <c r="H2423" s="8"/>
      <c r="I2423" s="5"/>
      <c r="J2423" s="5" t="s">
        <v>221</v>
      </c>
      <c r="K2423" s="10"/>
      <c r="L2423" s="5" t="s">
        <v>191</v>
      </c>
      <c r="M2423" s="5"/>
      <c r="N2423" s="5"/>
    </row>
    <row r="2424" spans="1:14">
      <c r="A2424" s="9"/>
      <c r="B2424" s="5" t="s">
        <v>2649</v>
      </c>
      <c r="C2424" s="5"/>
      <c r="D2424" s="9"/>
      <c r="E2424" s="5"/>
      <c r="F2424" s="7"/>
      <c r="G2424" s="5" t="s">
        <v>220</v>
      </c>
      <c r="H2424" s="8"/>
      <c r="I2424" s="5"/>
      <c r="J2424" s="5" t="s">
        <v>221</v>
      </c>
      <c r="K2424" s="10"/>
      <c r="L2424" s="5" t="s">
        <v>191</v>
      </c>
      <c r="M2424" s="5"/>
      <c r="N2424" s="5"/>
    </row>
    <row r="2425" spans="1:14">
      <c r="A2425" s="9"/>
      <c r="B2425" s="5" t="s">
        <v>2650</v>
      </c>
      <c r="C2425" s="5"/>
      <c r="D2425" s="9"/>
      <c r="E2425" s="5"/>
      <c r="F2425" s="7"/>
      <c r="G2425" s="5" t="s">
        <v>220</v>
      </c>
      <c r="H2425" s="8"/>
      <c r="I2425" s="5"/>
      <c r="J2425" s="5" t="s">
        <v>221</v>
      </c>
      <c r="K2425" s="10"/>
      <c r="L2425" s="5" t="s">
        <v>191</v>
      </c>
      <c r="M2425" s="5"/>
      <c r="N2425" s="5"/>
    </row>
    <row r="2426" spans="1:14">
      <c r="A2426" s="9"/>
      <c r="B2426" s="5" t="s">
        <v>2651</v>
      </c>
      <c r="C2426" s="5"/>
      <c r="D2426" s="9"/>
      <c r="E2426" s="5"/>
      <c r="F2426" s="7"/>
      <c r="G2426" s="5" t="s">
        <v>220</v>
      </c>
      <c r="H2426" s="8"/>
      <c r="I2426" s="5"/>
      <c r="J2426" s="5" t="s">
        <v>221</v>
      </c>
      <c r="K2426" s="10"/>
      <c r="L2426" s="5" t="s">
        <v>191</v>
      </c>
      <c r="M2426" s="5"/>
      <c r="N2426" s="5"/>
    </row>
    <row r="2427" spans="1:14">
      <c r="A2427" s="9"/>
      <c r="B2427" s="5" t="s">
        <v>2652</v>
      </c>
      <c r="C2427" s="5"/>
      <c r="D2427" s="9"/>
      <c r="E2427" s="5"/>
      <c r="F2427" s="7"/>
      <c r="G2427" s="5" t="s">
        <v>220</v>
      </c>
      <c r="H2427" s="8"/>
      <c r="I2427" s="5"/>
      <c r="J2427" s="5" t="s">
        <v>221</v>
      </c>
      <c r="K2427" s="10"/>
      <c r="L2427" s="5" t="s">
        <v>191</v>
      </c>
      <c r="M2427" s="5"/>
      <c r="N2427" s="5"/>
    </row>
    <row r="2428" spans="1:14">
      <c r="A2428" s="9"/>
      <c r="B2428" s="5" t="s">
        <v>2653</v>
      </c>
      <c r="C2428" s="5"/>
      <c r="D2428" s="9"/>
      <c r="E2428" s="5"/>
      <c r="F2428" s="7"/>
      <c r="G2428" s="5" t="s">
        <v>226</v>
      </c>
      <c r="H2428" s="8"/>
      <c r="I2428" s="5"/>
      <c r="J2428" s="5">
        <v>20</v>
      </c>
      <c r="K2428" s="10"/>
      <c r="L2428" s="5" t="s">
        <v>228</v>
      </c>
      <c r="M2428" s="5"/>
      <c r="N2428" s="5"/>
    </row>
    <row r="2429" spans="1:14">
      <c r="A2429" s="9"/>
      <c r="B2429" s="5" t="s">
        <v>2654</v>
      </c>
      <c r="C2429" s="5"/>
      <c r="D2429" s="9"/>
      <c r="E2429" s="5"/>
      <c r="F2429" s="7"/>
      <c r="G2429" s="5" t="s">
        <v>224</v>
      </c>
      <c r="H2429" s="8"/>
      <c r="I2429" s="5"/>
      <c r="J2429" s="5" t="s">
        <v>221</v>
      </c>
      <c r="K2429" s="10"/>
      <c r="L2429" s="5" t="s">
        <v>191</v>
      </c>
      <c r="M2429" s="5"/>
      <c r="N2429" s="5"/>
    </row>
    <row r="2430" spans="1:14">
      <c r="A2430" s="9"/>
      <c r="B2430" s="5" t="s">
        <v>2655</v>
      </c>
      <c r="C2430" s="5"/>
      <c r="D2430" s="9"/>
      <c r="E2430" s="5"/>
      <c r="F2430" s="7"/>
      <c r="G2430" s="5" t="s">
        <v>224</v>
      </c>
      <c r="H2430" s="8"/>
      <c r="I2430" s="5"/>
      <c r="J2430" s="5" t="s">
        <v>221</v>
      </c>
      <c r="K2430" s="10"/>
      <c r="L2430" s="5" t="s">
        <v>191</v>
      </c>
      <c r="M2430" s="5"/>
      <c r="N2430" s="5"/>
    </row>
    <row r="2431" spans="1:14">
      <c r="A2431" s="9"/>
      <c r="B2431" s="5" t="s">
        <v>2656</v>
      </c>
      <c r="C2431" s="5"/>
      <c r="D2431" s="9"/>
      <c r="E2431" s="5"/>
      <c r="F2431" s="7"/>
      <c r="G2431" s="5" t="s">
        <v>232</v>
      </c>
      <c r="H2431" s="8"/>
      <c r="I2431" s="5"/>
      <c r="J2431" s="5" t="s">
        <v>221</v>
      </c>
      <c r="K2431" s="10"/>
      <c r="L2431" s="5" t="s">
        <v>191</v>
      </c>
      <c r="M2431" s="5"/>
      <c r="N2431" s="5"/>
    </row>
    <row r="2432" spans="1:14">
      <c r="A2432" s="9"/>
      <c r="B2432" s="5" t="s">
        <v>2657</v>
      </c>
      <c r="C2432" s="5"/>
      <c r="D2432" s="9"/>
      <c r="E2432" s="5"/>
      <c r="F2432" s="7"/>
      <c r="G2432" s="5" t="s">
        <v>224</v>
      </c>
      <c r="H2432" s="8"/>
      <c r="I2432" s="5"/>
      <c r="J2432" s="5" t="s">
        <v>221</v>
      </c>
      <c r="K2432" s="10"/>
      <c r="L2432" s="5" t="s">
        <v>191</v>
      </c>
      <c r="M2432" s="5"/>
      <c r="N2432" s="5"/>
    </row>
    <row r="2433" spans="1:14">
      <c r="A2433" s="9"/>
      <c r="B2433" s="5" t="s">
        <v>2658</v>
      </c>
      <c r="C2433" s="5"/>
      <c r="D2433" s="9"/>
      <c r="E2433" s="5"/>
      <c r="F2433" s="7"/>
      <c r="G2433" s="5" t="s">
        <v>224</v>
      </c>
      <c r="H2433" s="8"/>
      <c r="I2433" s="5"/>
      <c r="J2433" s="5" t="s">
        <v>221</v>
      </c>
      <c r="K2433" s="10"/>
      <c r="L2433" s="5" t="s">
        <v>191</v>
      </c>
      <c r="M2433" s="5"/>
      <c r="N2433" s="5"/>
    </row>
    <row r="2434" spans="1:14">
      <c r="A2434" s="9"/>
      <c r="B2434" s="5" t="s">
        <v>2659</v>
      </c>
      <c r="C2434" s="5"/>
      <c r="D2434" s="9"/>
      <c r="E2434" s="5"/>
      <c r="F2434" s="7"/>
      <c r="G2434" s="5" t="s">
        <v>258</v>
      </c>
      <c r="H2434" s="8"/>
      <c r="I2434" s="5"/>
      <c r="J2434" s="5">
        <v>20</v>
      </c>
      <c r="K2434" s="10"/>
      <c r="L2434" s="5" t="s">
        <v>196</v>
      </c>
      <c r="M2434" s="5"/>
      <c r="N2434" s="5"/>
    </row>
    <row r="2435" spans="1:14">
      <c r="A2435" s="9"/>
      <c r="B2435" s="5" t="s">
        <v>2660</v>
      </c>
      <c r="C2435" s="5"/>
      <c r="D2435" s="9"/>
      <c r="E2435" s="5"/>
      <c r="F2435" s="7"/>
      <c r="G2435" s="5" t="s">
        <v>226</v>
      </c>
      <c r="H2435" s="8"/>
      <c r="I2435" s="5"/>
      <c r="J2435" s="5">
        <v>40</v>
      </c>
      <c r="K2435" s="10"/>
      <c r="L2435" s="5" t="s">
        <v>196</v>
      </c>
      <c r="M2435" s="5"/>
      <c r="N2435" s="5"/>
    </row>
    <row r="2436" spans="1:14">
      <c r="A2436" s="9"/>
      <c r="B2436" s="5" t="s">
        <v>2661</v>
      </c>
      <c r="C2436" s="5"/>
      <c r="D2436" s="9"/>
      <c r="E2436" s="5"/>
      <c r="F2436" s="7"/>
      <c r="G2436" s="5" t="s">
        <v>220</v>
      </c>
      <c r="H2436" s="8"/>
      <c r="I2436" s="5"/>
      <c r="J2436" s="5" t="s">
        <v>221</v>
      </c>
      <c r="K2436" s="10"/>
      <c r="L2436" s="5" t="s">
        <v>191</v>
      </c>
      <c r="M2436" s="5"/>
      <c r="N2436" s="5"/>
    </row>
    <row r="2437" spans="1:14">
      <c r="A2437" s="9"/>
      <c r="B2437" s="5" t="s">
        <v>2662</v>
      </c>
      <c r="C2437" s="5"/>
      <c r="D2437" s="9"/>
      <c r="E2437" s="5"/>
      <c r="F2437" s="7"/>
      <c r="G2437" s="5" t="s">
        <v>224</v>
      </c>
      <c r="H2437" s="8"/>
      <c r="I2437" s="5"/>
      <c r="J2437" s="5" t="s">
        <v>221</v>
      </c>
      <c r="K2437" s="10"/>
      <c r="L2437" s="5" t="s">
        <v>191</v>
      </c>
      <c r="M2437" s="5"/>
      <c r="N2437" s="5"/>
    </row>
    <row r="2438" spans="1:14">
      <c r="A2438" s="9"/>
      <c r="B2438" s="5" t="s">
        <v>2663</v>
      </c>
      <c r="C2438" s="5"/>
      <c r="D2438" s="9"/>
      <c r="E2438" s="5"/>
      <c r="F2438" s="7"/>
      <c r="G2438" s="5" t="s">
        <v>224</v>
      </c>
      <c r="H2438" s="8"/>
      <c r="I2438" s="5"/>
      <c r="J2438" s="5" t="s">
        <v>221</v>
      </c>
      <c r="K2438" s="10"/>
      <c r="L2438" s="5" t="s">
        <v>191</v>
      </c>
      <c r="M2438" s="5"/>
      <c r="N2438" s="5"/>
    </row>
    <row r="2439" spans="1:14">
      <c r="A2439" s="9"/>
      <c r="B2439" s="5" t="s">
        <v>2664</v>
      </c>
      <c r="C2439" s="5"/>
      <c r="D2439" s="9"/>
      <c r="E2439" s="5"/>
      <c r="F2439" s="7"/>
      <c r="G2439" s="5" t="s">
        <v>246</v>
      </c>
      <c r="H2439" s="8"/>
      <c r="I2439" s="5"/>
      <c r="J2439" s="5" t="s">
        <v>221</v>
      </c>
      <c r="K2439" s="10"/>
      <c r="L2439" s="5" t="s">
        <v>753</v>
      </c>
      <c r="M2439" s="5"/>
      <c r="N2439" s="5"/>
    </row>
    <row r="2440" spans="1:14">
      <c r="A2440" s="9"/>
      <c r="B2440" s="5" t="s">
        <v>2665</v>
      </c>
      <c r="C2440" s="5"/>
      <c r="D2440" s="9"/>
      <c r="E2440" s="5"/>
      <c r="F2440" s="7"/>
      <c r="G2440" s="5" t="s">
        <v>220</v>
      </c>
      <c r="H2440" s="8"/>
      <c r="I2440" s="5"/>
      <c r="J2440" s="5" t="s">
        <v>221</v>
      </c>
      <c r="K2440" s="10"/>
      <c r="L2440" s="5" t="s">
        <v>191</v>
      </c>
      <c r="M2440" s="5"/>
      <c r="N2440" s="5"/>
    </row>
    <row r="2441" spans="1:14">
      <c r="A2441" s="9"/>
      <c r="B2441" s="5" t="s">
        <v>2666</v>
      </c>
      <c r="C2441" s="5"/>
      <c r="D2441" s="9"/>
      <c r="E2441" s="5"/>
      <c r="F2441" s="7"/>
      <c r="G2441" s="5" t="s">
        <v>224</v>
      </c>
      <c r="H2441" s="8"/>
      <c r="I2441" s="5"/>
      <c r="J2441" s="5" t="s">
        <v>221</v>
      </c>
      <c r="K2441" s="10"/>
      <c r="L2441" s="5" t="s">
        <v>191</v>
      </c>
      <c r="M2441" s="5"/>
      <c r="N2441" s="5"/>
    </row>
    <row r="2442" spans="1:14">
      <c r="A2442" s="9"/>
      <c r="B2442" s="5" t="s">
        <v>2667</v>
      </c>
      <c r="C2442" s="5"/>
      <c r="D2442" s="9"/>
      <c r="E2442" s="5"/>
      <c r="F2442" s="7"/>
      <c r="G2442" s="5" t="s">
        <v>224</v>
      </c>
      <c r="H2442" s="8"/>
      <c r="I2442" s="5"/>
      <c r="J2442" s="5" t="s">
        <v>221</v>
      </c>
      <c r="K2442" s="10"/>
      <c r="L2442" s="5" t="s">
        <v>196</v>
      </c>
      <c r="M2442" s="5"/>
      <c r="N2442" s="5"/>
    </row>
    <row r="2443" spans="1:14">
      <c r="A2443" s="9"/>
      <c r="B2443" s="5" t="s">
        <v>2668</v>
      </c>
      <c r="C2443" s="5"/>
      <c r="D2443" s="9"/>
      <c r="E2443" s="5"/>
      <c r="F2443" s="7"/>
      <c r="G2443" s="5" t="s">
        <v>224</v>
      </c>
      <c r="H2443" s="8"/>
      <c r="I2443" s="5"/>
      <c r="J2443" s="5" t="s">
        <v>221</v>
      </c>
      <c r="K2443" s="10"/>
      <c r="L2443" s="5" t="s">
        <v>196</v>
      </c>
      <c r="M2443" s="5"/>
      <c r="N2443" s="5"/>
    </row>
    <row r="2444" spans="1:14">
      <c r="A2444" s="9"/>
      <c r="B2444" s="5" t="s">
        <v>2669</v>
      </c>
      <c r="C2444" s="5"/>
      <c r="D2444" s="9"/>
      <c r="E2444" s="5"/>
      <c r="F2444" s="7"/>
      <c r="G2444" s="5" t="s">
        <v>224</v>
      </c>
      <c r="H2444" s="8"/>
      <c r="I2444" s="5"/>
      <c r="J2444" s="5" t="s">
        <v>221</v>
      </c>
      <c r="K2444" s="10"/>
      <c r="L2444" s="5" t="s">
        <v>191</v>
      </c>
      <c r="M2444" s="5"/>
      <c r="N2444" s="5"/>
    </row>
    <row r="2445" spans="1:14">
      <c r="A2445" s="9"/>
      <c r="B2445" s="5" t="s">
        <v>2670</v>
      </c>
      <c r="C2445" s="5"/>
      <c r="D2445" s="9"/>
      <c r="E2445" s="5"/>
      <c r="F2445" s="7"/>
      <c r="G2445" s="5" t="s">
        <v>232</v>
      </c>
      <c r="H2445" s="8"/>
      <c r="I2445" s="5"/>
      <c r="J2445" s="5" t="s">
        <v>221</v>
      </c>
      <c r="K2445" s="10"/>
      <c r="L2445" s="5" t="s">
        <v>191</v>
      </c>
      <c r="M2445" s="5"/>
      <c r="N2445" s="5"/>
    </row>
    <row r="2446" spans="1:14">
      <c r="A2446" s="9"/>
      <c r="B2446" s="5" t="s">
        <v>2671</v>
      </c>
      <c r="C2446" s="5"/>
      <c r="D2446" s="9"/>
      <c r="E2446" s="5"/>
      <c r="F2446" s="7"/>
      <c r="G2446" s="5" t="s">
        <v>220</v>
      </c>
      <c r="H2446" s="8"/>
      <c r="I2446" s="5"/>
      <c r="J2446" s="5" t="s">
        <v>221</v>
      </c>
      <c r="K2446" s="10"/>
      <c r="L2446" s="5" t="s">
        <v>191</v>
      </c>
      <c r="M2446" s="5"/>
      <c r="N2446" s="5"/>
    </row>
    <row r="2447" spans="1:14">
      <c r="A2447" s="9"/>
      <c r="B2447" s="5" t="s">
        <v>2672</v>
      </c>
      <c r="C2447" s="5"/>
      <c r="D2447" s="9"/>
      <c r="E2447" s="5"/>
      <c r="F2447" s="7"/>
      <c r="G2447" s="5" t="s">
        <v>224</v>
      </c>
      <c r="H2447" s="8"/>
      <c r="I2447" s="5"/>
      <c r="J2447" s="5">
        <v>20</v>
      </c>
      <c r="K2447" s="10"/>
      <c r="L2447" s="5" t="s">
        <v>191</v>
      </c>
      <c r="M2447" s="5"/>
      <c r="N2447" s="5"/>
    </row>
    <row r="2448" spans="1:14">
      <c r="A2448" s="9"/>
      <c r="B2448" s="5" t="s">
        <v>2673</v>
      </c>
      <c r="C2448" s="5"/>
      <c r="D2448" s="9"/>
      <c r="E2448" s="5"/>
      <c r="F2448" s="7"/>
      <c r="G2448" s="5" t="s">
        <v>224</v>
      </c>
      <c r="H2448" s="8"/>
      <c r="I2448" s="5"/>
      <c r="J2448" s="5" t="s">
        <v>221</v>
      </c>
      <c r="K2448" s="10"/>
      <c r="L2448" s="5" t="s">
        <v>196</v>
      </c>
      <c r="M2448" s="5"/>
      <c r="N2448" s="5"/>
    </row>
    <row r="2449" spans="1:14">
      <c r="A2449" s="9"/>
      <c r="B2449" s="5" t="s">
        <v>2674</v>
      </c>
      <c r="C2449" s="5"/>
      <c r="D2449" s="9"/>
      <c r="E2449" s="5"/>
      <c r="F2449" s="7"/>
      <c r="G2449" s="5" t="s">
        <v>224</v>
      </c>
      <c r="H2449" s="8"/>
      <c r="I2449" s="5"/>
      <c r="J2449" s="5">
        <v>20</v>
      </c>
      <c r="K2449" s="10"/>
      <c r="L2449" s="5" t="s">
        <v>196</v>
      </c>
      <c r="M2449" s="5"/>
      <c r="N2449" s="5"/>
    </row>
    <row r="2450" spans="1:14">
      <c r="A2450" s="9"/>
      <c r="B2450" s="5" t="s">
        <v>2675</v>
      </c>
      <c r="C2450" s="5"/>
      <c r="D2450" s="9"/>
      <c r="E2450" s="5"/>
      <c r="F2450" s="7"/>
      <c r="G2450" s="5" t="s">
        <v>220</v>
      </c>
      <c r="H2450" s="8"/>
      <c r="I2450" s="5"/>
      <c r="J2450" s="5" t="s">
        <v>221</v>
      </c>
      <c r="K2450" s="10"/>
      <c r="L2450" s="5" t="s">
        <v>191</v>
      </c>
      <c r="M2450" s="5"/>
      <c r="N2450" s="5"/>
    </row>
    <row r="2451" spans="1:14">
      <c r="A2451" s="9"/>
      <c r="B2451" s="5" t="s">
        <v>2676</v>
      </c>
      <c r="C2451" s="5"/>
      <c r="D2451" s="9"/>
      <c r="E2451" s="5"/>
      <c r="F2451" s="7"/>
      <c r="G2451" s="5" t="s">
        <v>234</v>
      </c>
      <c r="H2451" s="8"/>
      <c r="I2451" s="5"/>
      <c r="J2451" s="5" t="s">
        <v>221</v>
      </c>
      <c r="K2451" s="10"/>
      <c r="L2451" s="5" t="s">
        <v>191</v>
      </c>
      <c r="M2451" s="5"/>
      <c r="N2451" s="5"/>
    </row>
    <row r="2452" spans="1:14">
      <c r="A2452" s="9"/>
      <c r="B2452" s="5" t="s">
        <v>2677</v>
      </c>
      <c r="C2452" s="5"/>
      <c r="D2452" s="9"/>
      <c r="E2452" s="5"/>
      <c r="F2452" s="7"/>
      <c r="G2452" s="5" t="s">
        <v>234</v>
      </c>
      <c r="H2452" s="8"/>
      <c r="I2452" s="5"/>
      <c r="J2452" s="5" t="s">
        <v>221</v>
      </c>
      <c r="K2452" s="10"/>
      <c r="L2452" s="5" t="s">
        <v>191</v>
      </c>
      <c r="M2452" s="5"/>
      <c r="N2452" s="5"/>
    </row>
    <row r="2453" spans="1:14">
      <c r="A2453" s="9"/>
      <c r="B2453" s="5" t="s">
        <v>2678</v>
      </c>
      <c r="C2453" s="5"/>
      <c r="D2453" s="9"/>
      <c r="E2453" s="5"/>
      <c r="F2453" s="7"/>
      <c r="G2453" s="5" t="s">
        <v>226</v>
      </c>
      <c r="H2453" s="8"/>
      <c r="I2453" s="5"/>
      <c r="J2453" s="5">
        <v>20</v>
      </c>
      <c r="K2453" s="10"/>
      <c r="L2453" s="5" t="s">
        <v>228</v>
      </c>
      <c r="M2453" s="5"/>
      <c r="N2453" s="5"/>
    </row>
    <row r="2454" spans="1:14">
      <c r="A2454" s="9"/>
      <c r="B2454" s="5" t="s">
        <v>2679</v>
      </c>
      <c r="C2454" s="5"/>
      <c r="D2454" s="9"/>
      <c r="E2454" s="5"/>
      <c r="F2454" s="7"/>
      <c r="G2454" s="5" t="s">
        <v>232</v>
      </c>
      <c r="H2454" s="8"/>
      <c r="I2454" s="5"/>
      <c r="J2454" s="5" t="s">
        <v>221</v>
      </c>
      <c r="K2454" s="10"/>
      <c r="L2454" s="5" t="s">
        <v>191</v>
      </c>
      <c r="M2454" s="5"/>
      <c r="N2454" s="5"/>
    </row>
    <row r="2455" spans="1:14">
      <c r="A2455" s="9"/>
      <c r="B2455" s="5" t="s">
        <v>2680</v>
      </c>
      <c r="C2455" s="5"/>
      <c r="D2455" s="9"/>
      <c r="E2455" s="5"/>
      <c r="F2455" s="7"/>
      <c r="G2455" s="5" t="s">
        <v>220</v>
      </c>
      <c r="H2455" s="8"/>
      <c r="I2455" s="5"/>
      <c r="J2455" s="5" t="s">
        <v>221</v>
      </c>
      <c r="K2455" s="10"/>
      <c r="L2455" s="5" t="s">
        <v>191</v>
      </c>
      <c r="M2455" s="5"/>
      <c r="N2455" s="5"/>
    </row>
    <row r="2456" spans="1:14">
      <c r="A2456" s="9"/>
      <c r="B2456" s="5" t="s">
        <v>2681</v>
      </c>
      <c r="C2456" s="5"/>
      <c r="D2456" s="9"/>
      <c r="E2456" s="5"/>
      <c r="F2456" s="7"/>
      <c r="G2456" s="5" t="s">
        <v>220</v>
      </c>
      <c r="H2456" s="8"/>
      <c r="I2456" s="5"/>
      <c r="J2456" s="5" t="s">
        <v>221</v>
      </c>
      <c r="K2456" s="10"/>
      <c r="L2456" s="5" t="s">
        <v>191</v>
      </c>
      <c r="M2456" s="5"/>
      <c r="N2456" s="5"/>
    </row>
    <row r="2457" spans="1:14">
      <c r="A2457" s="9"/>
      <c r="B2457" s="5" t="s">
        <v>2682</v>
      </c>
      <c r="C2457" s="5"/>
      <c r="D2457" s="9"/>
      <c r="E2457" s="5"/>
      <c r="F2457" s="7"/>
      <c r="G2457" s="5" t="s">
        <v>232</v>
      </c>
      <c r="H2457" s="8"/>
      <c r="I2457" s="5"/>
      <c r="J2457" s="5">
        <v>20</v>
      </c>
      <c r="K2457" s="10"/>
      <c r="L2457" s="5" t="s">
        <v>191</v>
      </c>
      <c r="M2457" s="5"/>
      <c r="N2457" s="5"/>
    </row>
    <row r="2458" spans="1:14">
      <c r="A2458" s="9"/>
      <c r="B2458" s="5" t="s">
        <v>2683</v>
      </c>
      <c r="C2458" s="5"/>
      <c r="D2458" s="9"/>
      <c r="E2458" s="5"/>
      <c r="F2458" s="7"/>
      <c r="G2458" s="5" t="s">
        <v>224</v>
      </c>
      <c r="H2458" s="8"/>
      <c r="I2458" s="5"/>
      <c r="J2458" s="5" t="s">
        <v>221</v>
      </c>
      <c r="K2458" s="10"/>
      <c r="L2458" s="5" t="s">
        <v>191</v>
      </c>
      <c r="M2458" s="5"/>
      <c r="N2458" s="5"/>
    </row>
    <row r="2459" spans="1:14">
      <c r="A2459" s="9"/>
      <c r="B2459" s="5" t="s">
        <v>2684</v>
      </c>
      <c r="C2459" s="5"/>
      <c r="D2459" s="9"/>
      <c r="E2459" s="5"/>
      <c r="F2459" s="7"/>
      <c r="G2459" s="5" t="s">
        <v>224</v>
      </c>
      <c r="H2459" s="8"/>
      <c r="I2459" s="5"/>
      <c r="J2459" s="5" t="s">
        <v>221</v>
      </c>
      <c r="K2459" s="10"/>
      <c r="L2459" s="5" t="s">
        <v>191</v>
      </c>
      <c r="M2459" s="5"/>
      <c r="N2459" s="5"/>
    </row>
    <row r="2460" spans="1:14">
      <c r="A2460" s="9"/>
      <c r="B2460" s="5" t="s">
        <v>2685</v>
      </c>
      <c r="C2460" s="5"/>
      <c r="D2460" s="9"/>
      <c r="E2460" s="5"/>
      <c r="F2460" s="7"/>
      <c r="G2460" s="5" t="s">
        <v>226</v>
      </c>
      <c r="H2460" s="8"/>
      <c r="I2460" s="5"/>
      <c r="J2460" s="5">
        <v>20</v>
      </c>
      <c r="K2460" s="10"/>
      <c r="L2460" s="5" t="s">
        <v>196</v>
      </c>
      <c r="M2460" s="5"/>
      <c r="N2460" s="5"/>
    </row>
    <row r="2461" spans="1:14">
      <c r="A2461" s="9"/>
      <c r="B2461" s="5" t="s">
        <v>2686</v>
      </c>
      <c r="C2461" s="5"/>
      <c r="D2461" s="9"/>
      <c r="E2461" s="5"/>
      <c r="F2461" s="7"/>
      <c r="G2461" s="5" t="s">
        <v>234</v>
      </c>
      <c r="H2461" s="8"/>
      <c r="I2461" s="5"/>
      <c r="J2461" s="5" t="s">
        <v>221</v>
      </c>
      <c r="K2461" s="10"/>
      <c r="L2461" s="5" t="s">
        <v>191</v>
      </c>
      <c r="M2461" s="5"/>
      <c r="N2461" s="5"/>
    </row>
    <row r="2462" spans="1:14">
      <c r="A2462" s="9"/>
      <c r="B2462" s="5" t="s">
        <v>2687</v>
      </c>
      <c r="C2462" s="5"/>
      <c r="D2462" s="9"/>
      <c r="E2462" s="5"/>
      <c r="F2462" s="7"/>
      <c r="G2462" s="5" t="s">
        <v>234</v>
      </c>
      <c r="H2462" s="8"/>
      <c r="I2462" s="5"/>
      <c r="J2462" s="5" t="s">
        <v>221</v>
      </c>
      <c r="K2462" s="10"/>
      <c r="L2462" s="5" t="s">
        <v>191</v>
      </c>
      <c r="M2462" s="5"/>
      <c r="N2462" s="5"/>
    </row>
    <row r="2463" spans="1:14">
      <c r="A2463" s="9"/>
      <c r="B2463" s="5" t="s">
        <v>2688</v>
      </c>
      <c r="C2463" s="5"/>
      <c r="D2463" s="9"/>
      <c r="E2463" s="5"/>
      <c r="F2463" s="7"/>
      <c r="G2463" s="5" t="s">
        <v>224</v>
      </c>
      <c r="H2463" s="8"/>
      <c r="I2463" s="5"/>
      <c r="J2463" s="5" t="s">
        <v>221</v>
      </c>
      <c r="K2463" s="10"/>
      <c r="L2463" s="5" t="s">
        <v>191</v>
      </c>
      <c r="M2463" s="5"/>
      <c r="N2463" s="5"/>
    </row>
    <row r="2464" spans="1:14">
      <c r="A2464" s="9"/>
      <c r="B2464" s="5" t="s">
        <v>2689</v>
      </c>
      <c r="C2464" s="5"/>
      <c r="D2464" s="9"/>
      <c r="E2464" s="5"/>
      <c r="F2464" s="7"/>
      <c r="G2464" s="5" t="s">
        <v>220</v>
      </c>
      <c r="H2464" s="8"/>
      <c r="I2464" s="5"/>
      <c r="J2464" s="5" t="s">
        <v>221</v>
      </c>
      <c r="K2464" s="10"/>
      <c r="L2464" s="5" t="s">
        <v>191</v>
      </c>
      <c r="M2464" s="5"/>
      <c r="N2464" s="5"/>
    </row>
    <row r="2465" spans="1:14">
      <c r="A2465" s="9"/>
      <c r="B2465" s="5" t="s">
        <v>2690</v>
      </c>
      <c r="C2465" s="5"/>
      <c r="D2465" s="9"/>
      <c r="E2465" s="5"/>
      <c r="F2465" s="7"/>
      <c r="G2465" s="5" t="s">
        <v>224</v>
      </c>
      <c r="H2465" s="8"/>
      <c r="I2465" s="5"/>
      <c r="J2465" s="5" t="s">
        <v>221</v>
      </c>
      <c r="K2465" s="10"/>
      <c r="L2465" s="5" t="s">
        <v>191</v>
      </c>
      <c r="M2465" s="5"/>
      <c r="N2465" s="5"/>
    </row>
    <row r="2466" spans="1:14">
      <c r="A2466" s="9"/>
      <c r="B2466" s="5" t="s">
        <v>2691</v>
      </c>
      <c r="C2466" s="5"/>
      <c r="D2466" s="9"/>
      <c r="E2466" s="5"/>
      <c r="F2466" s="7"/>
      <c r="G2466" s="5" t="s">
        <v>234</v>
      </c>
      <c r="H2466" s="8"/>
      <c r="I2466" s="5"/>
      <c r="J2466" s="5" t="s">
        <v>221</v>
      </c>
      <c r="K2466" s="10"/>
      <c r="L2466" s="5" t="s">
        <v>191</v>
      </c>
      <c r="M2466" s="5"/>
      <c r="N2466" s="5"/>
    </row>
    <row r="2467" spans="1:14">
      <c r="A2467" s="9"/>
      <c r="B2467" s="5" t="s">
        <v>2692</v>
      </c>
      <c r="C2467" s="5"/>
      <c r="D2467" s="9"/>
      <c r="E2467" s="5"/>
      <c r="F2467" s="7"/>
      <c r="G2467" s="5" t="s">
        <v>224</v>
      </c>
      <c r="H2467" s="8"/>
      <c r="I2467" s="5"/>
      <c r="J2467" s="5">
        <v>40</v>
      </c>
      <c r="K2467" s="10"/>
      <c r="L2467" s="5" t="s">
        <v>191</v>
      </c>
      <c r="M2467" s="5"/>
      <c r="N2467" s="5"/>
    </row>
    <row r="2468" spans="1:14">
      <c r="A2468" s="9"/>
      <c r="B2468" s="5" t="s">
        <v>2693</v>
      </c>
      <c r="C2468" s="5"/>
      <c r="D2468" s="9"/>
      <c r="E2468" s="5"/>
      <c r="F2468" s="7"/>
      <c r="G2468" s="5" t="s">
        <v>311</v>
      </c>
      <c r="H2468" s="8"/>
      <c r="I2468" s="5"/>
      <c r="J2468" s="5">
        <v>20</v>
      </c>
      <c r="K2468" s="10"/>
      <c r="L2468" s="5" t="s">
        <v>228</v>
      </c>
      <c r="M2468" s="5"/>
      <c r="N2468" s="5"/>
    </row>
    <row r="2469" spans="1:14">
      <c r="A2469" s="9"/>
      <c r="B2469" s="5" t="s">
        <v>2694</v>
      </c>
      <c r="C2469" s="5"/>
      <c r="D2469" s="9"/>
      <c r="E2469" s="5"/>
      <c r="F2469" s="7"/>
      <c r="G2469" s="5" t="s">
        <v>232</v>
      </c>
      <c r="H2469" s="8"/>
      <c r="I2469" s="5"/>
      <c r="J2469" s="5" t="s">
        <v>221</v>
      </c>
      <c r="K2469" s="10"/>
      <c r="L2469" s="5" t="s">
        <v>191</v>
      </c>
      <c r="M2469" s="5"/>
      <c r="N2469" s="5"/>
    </row>
    <row r="2470" spans="1:14">
      <c r="A2470" s="9"/>
      <c r="B2470" s="5" t="s">
        <v>2695</v>
      </c>
      <c r="C2470" s="5"/>
      <c r="D2470" s="9"/>
      <c r="E2470" s="5"/>
      <c r="F2470" s="7"/>
      <c r="G2470" s="5" t="s">
        <v>224</v>
      </c>
      <c r="H2470" s="8"/>
      <c r="I2470" s="5"/>
      <c r="J2470" s="5">
        <v>20</v>
      </c>
      <c r="K2470" s="10"/>
      <c r="L2470" s="5" t="s">
        <v>228</v>
      </c>
      <c r="M2470" s="5"/>
      <c r="N2470" s="5"/>
    </row>
    <row r="2471" spans="1:14">
      <c r="A2471" s="9"/>
      <c r="B2471" s="5" t="s">
        <v>2696</v>
      </c>
      <c r="C2471" s="5"/>
      <c r="D2471" s="9"/>
      <c r="E2471" s="5"/>
      <c r="F2471" s="7"/>
      <c r="G2471" s="5" t="s">
        <v>220</v>
      </c>
      <c r="H2471" s="8"/>
      <c r="I2471" s="5"/>
      <c r="J2471" s="5" t="s">
        <v>221</v>
      </c>
      <c r="K2471" s="10"/>
      <c r="L2471" s="5" t="s">
        <v>191</v>
      </c>
      <c r="M2471" s="5"/>
      <c r="N2471" s="5"/>
    </row>
    <row r="2472" spans="1:14">
      <c r="A2472" s="9"/>
      <c r="B2472" s="5" t="s">
        <v>2697</v>
      </c>
      <c r="C2472" s="5"/>
      <c r="D2472" s="9"/>
      <c r="E2472" s="5"/>
      <c r="F2472" s="7"/>
      <c r="G2472" s="5" t="s">
        <v>220</v>
      </c>
      <c r="H2472" s="8"/>
      <c r="I2472" s="5"/>
      <c r="J2472" s="5" t="s">
        <v>221</v>
      </c>
      <c r="K2472" s="10"/>
      <c r="L2472" s="5" t="s">
        <v>191</v>
      </c>
      <c r="M2472" s="5"/>
      <c r="N2472" s="5"/>
    </row>
    <row r="2473" spans="1:14">
      <c r="A2473" s="9"/>
      <c r="B2473" s="5" t="s">
        <v>2698</v>
      </c>
      <c r="C2473" s="5"/>
      <c r="D2473" s="9"/>
      <c r="E2473" s="5"/>
      <c r="F2473" s="7"/>
      <c r="G2473" s="5" t="s">
        <v>220</v>
      </c>
      <c r="H2473" s="8"/>
      <c r="I2473" s="5"/>
      <c r="J2473" s="5" t="s">
        <v>221</v>
      </c>
      <c r="K2473" s="10"/>
      <c r="L2473" s="5" t="s">
        <v>191</v>
      </c>
      <c r="M2473" s="5"/>
      <c r="N2473" s="5"/>
    </row>
    <row r="2474" spans="1:14">
      <c r="A2474" s="9"/>
      <c r="B2474" s="5" t="s">
        <v>2699</v>
      </c>
      <c r="C2474" s="5"/>
      <c r="D2474" s="9"/>
      <c r="E2474" s="5"/>
      <c r="F2474" s="7"/>
      <c r="G2474" s="5" t="s">
        <v>224</v>
      </c>
      <c r="H2474" s="8"/>
      <c r="I2474" s="5"/>
      <c r="J2474" s="5" t="s">
        <v>221</v>
      </c>
      <c r="K2474" s="10"/>
      <c r="L2474" s="5" t="s">
        <v>196</v>
      </c>
      <c r="M2474" s="5"/>
      <c r="N2474" s="5"/>
    </row>
    <row r="2475" spans="1:14">
      <c r="A2475" s="9"/>
      <c r="B2475" s="5" t="s">
        <v>2700</v>
      </c>
      <c r="C2475" s="5"/>
      <c r="D2475" s="9"/>
      <c r="E2475" s="5"/>
      <c r="F2475" s="7"/>
      <c r="G2475" s="5" t="s">
        <v>232</v>
      </c>
      <c r="H2475" s="8"/>
      <c r="I2475" s="5"/>
      <c r="J2475" s="5" t="s">
        <v>221</v>
      </c>
      <c r="K2475" s="10"/>
      <c r="L2475" s="5" t="s">
        <v>191</v>
      </c>
      <c r="M2475" s="5"/>
      <c r="N2475" s="5"/>
    </row>
    <row r="2476" spans="1:14">
      <c r="A2476" s="9"/>
      <c r="B2476" s="5" t="s">
        <v>2701</v>
      </c>
      <c r="C2476" s="5"/>
      <c r="D2476" s="9"/>
      <c r="E2476" s="5"/>
      <c r="F2476" s="7"/>
      <c r="G2476" s="5" t="s">
        <v>265</v>
      </c>
      <c r="H2476" s="8"/>
      <c r="I2476" s="5"/>
      <c r="J2476" s="5" t="s">
        <v>221</v>
      </c>
      <c r="K2476" s="10"/>
      <c r="L2476" s="5" t="s">
        <v>196</v>
      </c>
      <c r="M2476" s="5"/>
      <c r="N2476" s="5"/>
    </row>
    <row r="2477" spans="1:14">
      <c r="A2477" s="9"/>
      <c r="B2477" s="5" t="s">
        <v>2702</v>
      </c>
      <c r="C2477" s="5"/>
      <c r="D2477" s="9"/>
      <c r="E2477" s="5"/>
      <c r="F2477" s="7"/>
      <c r="G2477" s="5" t="s">
        <v>220</v>
      </c>
      <c r="H2477" s="8"/>
      <c r="I2477" s="5"/>
      <c r="J2477" s="5" t="s">
        <v>221</v>
      </c>
      <c r="K2477" s="10"/>
      <c r="L2477" s="5" t="s">
        <v>191</v>
      </c>
      <c r="M2477" s="5"/>
      <c r="N2477" s="5"/>
    </row>
    <row r="2478" spans="1:14">
      <c r="A2478" s="9"/>
      <c r="B2478" s="5" t="s">
        <v>2703</v>
      </c>
      <c r="C2478" s="5"/>
      <c r="D2478" s="9"/>
      <c r="E2478" s="5"/>
      <c r="F2478" s="7"/>
      <c r="G2478" s="5" t="s">
        <v>220</v>
      </c>
      <c r="H2478" s="8"/>
      <c r="I2478" s="5"/>
      <c r="J2478" s="5" t="s">
        <v>221</v>
      </c>
      <c r="K2478" s="10"/>
      <c r="L2478" s="5" t="s">
        <v>191</v>
      </c>
      <c r="M2478" s="5"/>
      <c r="N2478" s="5"/>
    </row>
    <row r="2479" spans="1:14">
      <c r="A2479" s="9"/>
      <c r="B2479" s="5" t="s">
        <v>2704</v>
      </c>
      <c r="C2479" s="5"/>
      <c r="D2479" s="9"/>
      <c r="E2479" s="5"/>
      <c r="F2479" s="7"/>
      <c r="G2479" s="5" t="s">
        <v>220</v>
      </c>
      <c r="H2479" s="8"/>
      <c r="I2479" s="5"/>
      <c r="J2479" s="5" t="s">
        <v>221</v>
      </c>
      <c r="K2479" s="10"/>
      <c r="L2479" s="5" t="s">
        <v>191</v>
      </c>
      <c r="M2479" s="5"/>
      <c r="N2479" s="5"/>
    </row>
    <row r="2480" spans="1:14">
      <c r="A2480" s="9"/>
      <c r="B2480" s="5" t="s">
        <v>2705</v>
      </c>
      <c r="C2480" s="5"/>
      <c r="D2480" s="9"/>
      <c r="E2480" s="5"/>
      <c r="F2480" s="7"/>
      <c r="G2480" s="5" t="s">
        <v>234</v>
      </c>
      <c r="H2480" s="8"/>
      <c r="I2480" s="5"/>
      <c r="J2480" s="5" t="s">
        <v>221</v>
      </c>
      <c r="K2480" s="10"/>
      <c r="L2480" s="5" t="s">
        <v>191</v>
      </c>
      <c r="M2480" s="5"/>
      <c r="N2480" s="5"/>
    </row>
    <row r="2481" spans="1:14">
      <c r="A2481" s="9"/>
      <c r="B2481" s="5" t="s">
        <v>2706</v>
      </c>
      <c r="C2481" s="5"/>
      <c r="D2481" s="9"/>
      <c r="E2481" s="5"/>
      <c r="F2481" s="7"/>
      <c r="G2481" s="5" t="s">
        <v>234</v>
      </c>
      <c r="H2481" s="8"/>
      <c r="I2481" s="5"/>
      <c r="J2481" s="5" t="s">
        <v>221</v>
      </c>
      <c r="K2481" s="10"/>
      <c r="L2481" s="5" t="s">
        <v>191</v>
      </c>
      <c r="M2481" s="5"/>
      <c r="N2481" s="5"/>
    </row>
    <row r="2482" spans="1:14">
      <c r="A2482" s="9"/>
      <c r="B2482" s="5" t="s">
        <v>2707</v>
      </c>
      <c r="C2482" s="5"/>
      <c r="D2482" s="9"/>
      <c r="E2482" s="5"/>
      <c r="F2482" s="7"/>
      <c r="G2482" s="5" t="s">
        <v>224</v>
      </c>
      <c r="H2482" s="8"/>
      <c r="I2482" s="5"/>
      <c r="J2482" s="5" t="s">
        <v>221</v>
      </c>
      <c r="K2482" s="10"/>
      <c r="L2482" s="5" t="s">
        <v>196</v>
      </c>
      <c r="M2482" s="5"/>
      <c r="N2482" s="5"/>
    </row>
    <row r="2483" spans="1:14">
      <c r="A2483" s="9"/>
      <c r="B2483" s="5" t="s">
        <v>2708</v>
      </c>
      <c r="C2483" s="5"/>
      <c r="D2483" s="9"/>
      <c r="E2483" s="5"/>
      <c r="F2483" s="7"/>
      <c r="G2483" s="5" t="s">
        <v>234</v>
      </c>
      <c r="H2483" s="8"/>
      <c r="I2483" s="5"/>
      <c r="J2483" s="5" t="s">
        <v>221</v>
      </c>
      <c r="K2483" s="10"/>
      <c r="L2483" s="5" t="s">
        <v>191</v>
      </c>
      <c r="M2483" s="5"/>
      <c r="N2483" s="5"/>
    </row>
    <row r="2484" spans="1:14">
      <c r="A2484" s="9"/>
      <c r="B2484" s="5" t="s">
        <v>2709</v>
      </c>
      <c r="C2484" s="5"/>
      <c r="D2484" s="9"/>
      <c r="E2484" s="5"/>
      <c r="F2484" s="7"/>
      <c r="G2484" s="5" t="s">
        <v>258</v>
      </c>
      <c r="H2484" s="8"/>
      <c r="I2484" s="5"/>
      <c r="J2484" s="5" t="s">
        <v>221</v>
      </c>
      <c r="K2484" s="10"/>
      <c r="L2484" s="5" t="s">
        <v>196</v>
      </c>
      <c r="M2484" s="5"/>
      <c r="N2484" s="5"/>
    </row>
    <row r="2485" spans="1:14">
      <c r="A2485" s="9"/>
      <c r="B2485" s="5" t="s">
        <v>2710</v>
      </c>
      <c r="C2485" s="5"/>
      <c r="D2485" s="9"/>
      <c r="E2485" s="5"/>
      <c r="F2485" s="7"/>
      <c r="G2485" s="5" t="s">
        <v>224</v>
      </c>
      <c r="H2485" s="8"/>
      <c r="I2485" s="5"/>
      <c r="J2485" s="5" t="s">
        <v>221</v>
      </c>
      <c r="K2485" s="10"/>
      <c r="L2485" s="5" t="s">
        <v>191</v>
      </c>
      <c r="M2485" s="5"/>
      <c r="N2485" s="5"/>
    </row>
    <row r="2486" spans="1:14">
      <c r="A2486" s="9"/>
      <c r="B2486" s="5" t="s">
        <v>2711</v>
      </c>
      <c r="C2486" s="5"/>
      <c r="D2486" s="9"/>
      <c r="E2486" s="5"/>
      <c r="F2486" s="7"/>
      <c r="G2486" s="5" t="s">
        <v>220</v>
      </c>
      <c r="H2486" s="8"/>
      <c r="I2486" s="5"/>
      <c r="J2486" s="5">
        <v>40</v>
      </c>
      <c r="K2486" s="10"/>
      <c r="L2486" s="5" t="s">
        <v>191</v>
      </c>
      <c r="M2486" s="5"/>
      <c r="N2486" s="5"/>
    </row>
    <row r="2487" spans="1:14">
      <c r="A2487" s="9"/>
      <c r="B2487" s="5" t="s">
        <v>2712</v>
      </c>
      <c r="C2487" s="5"/>
      <c r="D2487" s="9"/>
      <c r="E2487" s="5"/>
      <c r="F2487" s="7"/>
      <c r="G2487" s="5" t="s">
        <v>220</v>
      </c>
      <c r="H2487" s="8"/>
      <c r="I2487" s="5"/>
      <c r="J2487" s="5" t="s">
        <v>221</v>
      </c>
      <c r="K2487" s="10"/>
      <c r="L2487" s="5" t="s">
        <v>191</v>
      </c>
      <c r="M2487" s="5"/>
      <c r="N2487" s="5"/>
    </row>
    <row r="2488" spans="1:14">
      <c r="A2488" s="9"/>
      <c r="B2488" s="5" t="s">
        <v>2713</v>
      </c>
      <c r="C2488" s="5"/>
      <c r="D2488" s="9"/>
      <c r="E2488" s="5"/>
      <c r="F2488" s="7"/>
      <c r="G2488" s="5" t="s">
        <v>224</v>
      </c>
      <c r="H2488" s="8"/>
      <c r="I2488" s="5"/>
      <c r="J2488" s="5">
        <v>20</v>
      </c>
      <c r="K2488" s="10"/>
      <c r="L2488" s="5" t="s">
        <v>191</v>
      </c>
      <c r="M2488" s="5"/>
      <c r="N2488" s="5"/>
    </row>
    <row r="2489" spans="1:14">
      <c r="A2489" s="9"/>
      <c r="B2489" s="5" t="s">
        <v>2714</v>
      </c>
      <c r="C2489" s="5"/>
      <c r="D2489" s="9"/>
      <c r="E2489" s="5"/>
      <c r="F2489" s="7"/>
      <c r="G2489" s="5" t="s">
        <v>258</v>
      </c>
      <c r="H2489" s="8"/>
      <c r="I2489" s="5"/>
      <c r="J2489" s="5" t="s">
        <v>221</v>
      </c>
      <c r="K2489" s="10"/>
      <c r="L2489" s="5" t="s">
        <v>228</v>
      </c>
      <c r="M2489" s="5"/>
      <c r="N2489" s="5"/>
    </row>
    <row r="2490" spans="1:14">
      <c r="A2490" s="9"/>
      <c r="B2490" s="5" t="s">
        <v>2715</v>
      </c>
      <c r="C2490" s="5"/>
      <c r="D2490" s="9"/>
      <c r="E2490" s="5"/>
      <c r="F2490" s="7"/>
      <c r="G2490" s="5" t="s">
        <v>224</v>
      </c>
      <c r="H2490" s="8"/>
      <c r="I2490" s="5"/>
      <c r="J2490" s="5" t="s">
        <v>221</v>
      </c>
      <c r="K2490" s="10"/>
      <c r="L2490" s="5" t="s">
        <v>191</v>
      </c>
      <c r="M2490" s="5"/>
      <c r="N2490" s="5"/>
    </row>
    <row r="2491" spans="1:14">
      <c r="A2491" s="9"/>
      <c r="B2491" s="5" t="s">
        <v>2716</v>
      </c>
      <c r="C2491" s="5"/>
      <c r="D2491" s="9"/>
      <c r="E2491" s="5"/>
      <c r="F2491" s="7"/>
      <c r="G2491" s="5" t="s">
        <v>232</v>
      </c>
      <c r="H2491" s="8"/>
      <c r="I2491" s="5"/>
      <c r="J2491" s="5" t="s">
        <v>221</v>
      </c>
      <c r="K2491" s="10"/>
      <c r="L2491" s="5" t="s">
        <v>191</v>
      </c>
      <c r="M2491" s="5"/>
      <c r="N2491" s="5"/>
    </row>
    <row r="2492" spans="1:14">
      <c r="A2492" s="9"/>
      <c r="B2492" s="5" t="s">
        <v>2717</v>
      </c>
      <c r="C2492" s="5"/>
      <c r="D2492" s="9"/>
      <c r="E2492" s="5"/>
      <c r="F2492" s="7"/>
      <c r="G2492" s="5" t="s">
        <v>232</v>
      </c>
      <c r="H2492" s="8"/>
      <c r="I2492" s="5"/>
      <c r="J2492" s="5" t="s">
        <v>221</v>
      </c>
      <c r="K2492" s="10"/>
      <c r="L2492" s="5" t="s">
        <v>191</v>
      </c>
      <c r="M2492" s="5"/>
      <c r="N2492" s="5"/>
    </row>
    <row r="2493" spans="1:14">
      <c r="A2493" s="9"/>
      <c r="B2493" s="5" t="s">
        <v>2718</v>
      </c>
      <c r="C2493" s="5"/>
      <c r="D2493" s="9"/>
      <c r="E2493" s="5"/>
      <c r="F2493" s="7"/>
      <c r="G2493" s="5" t="s">
        <v>224</v>
      </c>
      <c r="H2493" s="8"/>
      <c r="I2493" s="5"/>
      <c r="J2493" s="5">
        <v>40</v>
      </c>
      <c r="K2493" s="10"/>
      <c r="L2493" s="5" t="s">
        <v>191</v>
      </c>
      <c r="M2493" s="5"/>
      <c r="N2493" s="5"/>
    </row>
    <row r="2494" spans="1:14">
      <c r="A2494" s="9"/>
      <c r="B2494" s="5" t="s">
        <v>2719</v>
      </c>
      <c r="C2494" s="5"/>
      <c r="D2494" s="9"/>
      <c r="E2494" s="5"/>
      <c r="F2494" s="7"/>
      <c r="G2494" s="5" t="s">
        <v>226</v>
      </c>
      <c r="H2494" s="8"/>
      <c r="I2494" s="5"/>
      <c r="J2494" s="5">
        <v>40</v>
      </c>
      <c r="K2494" s="10"/>
      <c r="L2494" s="5" t="s">
        <v>191</v>
      </c>
      <c r="M2494" s="5"/>
      <c r="N2494" s="5"/>
    </row>
    <row r="2495" spans="1:14">
      <c r="A2495" s="9"/>
      <c r="B2495" s="5" t="s">
        <v>2720</v>
      </c>
      <c r="C2495" s="5"/>
      <c r="D2495" s="9"/>
      <c r="E2495" s="5"/>
      <c r="F2495" s="7"/>
      <c r="G2495" s="5" t="s">
        <v>226</v>
      </c>
      <c r="H2495" s="8"/>
      <c r="I2495" s="5"/>
      <c r="J2495" s="5">
        <v>40</v>
      </c>
      <c r="K2495" s="10"/>
      <c r="L2495" s="5" t="s">
        <v>196</v>
      </c>
      <c r="M2495" s="5"/>
      <c r="N2495" s="5"/>
    </row>
    <row r="2496" spans="1:14">
      <c r="A2496" s="9"/>
      <c r="B2496" s="5" t="s">
        <v>2721</v>
      </c>
      <c r="C2496" s="5"/>
      <c r="D2496" s="9"/>
      <c r="E2496" s="5"/>
      <c r="F2496" s="7"/>
      <c r="G2496" s="5" t="s">
        <v>234</v>
      </c>
      <c r="H2496" s="8"/>
      <c r="I2496" s="5"/>
      <c r="J2496" s="5" t="s">
        <v>221</v>
      </c>
      <c r="K2496" s="10"/>
      <c r="L2496" s="5" t="s">
        <v>191</v>
      </c>
      <c r="M2496" s="5"/>
      <c r="N2496" s="5"/>
    </row>
    <row r="2497" spans="1:14">
      <c r="A2497" s="9"/>
      <c r="B2497" s="5" t="s">
        <v>2722</v>
      </c>
      <c r="C2497" s="5"/>
      <c r="D2497" s="9"/>
      <c r="E2497" s="5"/>
      <c r="F2497" s="7"/>
      <c r="G2497" s="5" t="s">
        <v>232</v>
      </c>
      <c r="H2497" s="8"/>
      <c r="I2497" s="5"/>
      <c r="J2497" s="5" t="s">
        <v>221</v>
      </c>
      <c r="K2497" s="10"/>
      <c r="L2497" s="5" t="s">
        <v>191</v>
      </c>
      <c r="M2497" s="5"/>
      <c r="N2497" s="5"/>
    </row>
    <row r="2498" spans="1:14">
      <c r="A2498" s="9"/>
      <c r="B2498" s="5" t="s">
        <v>2723</v>
      </c>
      <c r="C2498" s="5"/>
      <c r="D2498" s="9"/>
      <c r="E2498" s="5"/>
      <c r="F2498" s="7"/>
      <c r="G2498" s="5" t="s">
        <v>234</v>
      </c>
      <c r="H2498" s="8"/>
      <c r="I2498" s="5"/>
      <c r="J2498" s="5" t="s">
        <v>221</v>
      </c>
      <c r="K2498" s="10"/>
      <c r="L2498" s="5" t="s">
        <v>191</v>
      </c>
      <c r="M2498" s="5"/>
      <c r="N2498" s="5"/>
    </row>
    <row r="2499" spans="1:14">
      <c r="A2499" s="9"/>
      <c r="B2499" s="5" t="s">
        <v>2724</v>
      </c>
      <c r="C2499" s="5"/>
      <c r="D2499" s="9"/>
      <c r="E2499" s="5"/>
      <c r="F2499" s="7"/>
      <c r="G2499" s="5" t="s">
        <v>220</v>
      </c>
      <c r="H2499" s="8"/>
      <c r="I2499" s="5"/>
      <c r="J2499" s="5" t="s">
        <v>221</v>
      </c>
      <c r="K2499" s="10"/>
      <c r="L2499" s="5" t="s">
        <v>191</v>
      </c>
      <c r="M2499" s="5"/>
      <c r="N2499" s="5"/>
    </row>
    <row r="2500" spans="1:14">
      <c r="A2500" s="9"/>
      <c r="B2500" s="5" t="s">
        <v>2725</v>
      </c>
      <c r="C2500" s="5"/>
      <c r="D2500" s="9"/>
      <c r="E2500" s="5"/>
      <c r="F2500" s="7"/>
      <c r="G2500" s="5" t="s">
        <v>224</v>
      </c>
      <c r="H2500" s="8"/>
      <c r="I2500" s="5"/>
      <c r="J2500" s="5" t="s">
        <v>221</v>
      </c>
      <c r="K2500" s="10"/>
      <c r="L2500" s="5" t="s">
        <v>191</v>
      </c>
      <c r="M2500" s="5"/>
      <c r="N2500" s="5"/>
    </row>
    <row r="2501" spans="1:14">
      <c r="A2501" s="9"/>
      <c r="B2501" s="5" t="s">
        <v>2726</v>
      </c>
      <c r="C2501" s="5"/>
      <c r="D2501" s="9"/>
      <c r="E2501" s="5"/>
      <c r="F2501" s="7"/>
      <c r="G2501" s="5" t="s">
        <v>220</v>
      </c>
      <c r="H2501" s="8"/>
      <c r="I2501" s="5"/>
      <c r="J2501" s="5" t="s">
        <v>221</v>
      </c>
      <c r="K2501" s="10"/>
      <c r="L2501" s="5" t="s">
        <v>191</v>
      </c>
      <c r="M2501" s="5"/>
      <c r="N2501" s="5"/>
    </row>
    <row r="2502" spans="1:14">
      <c r="A2502" s="9"/>
      <c r="B2502" s="5" t="s">
        <v>2727</v>
      </c>
      <c r="C2502" s="5"/>
      <c r="D2502" s="9"/>
      <c r="E2502" s="5"/>
      <c r="F2502" s="7"/>
      <c r="G2502" s="5" t="s">
        <v>224</v>
      </c>
      <c r="H2502" s="8"/>
      <c r="I2502" s="5"/>
      <c r="J2502" s="5" t="s">
        <v>221</v>
      </c>
      <c r="K2502" s="10"/>
      <c r="L2502" s="5" t="s">
        <v>191</v>
      </c>
      <c r="M2502" s="5"/>
      <c r="N2502" s="5"/>
    </row>
    <row r="2503" spans="1:14">
      <c r="A2503" s="9"/>
      <c r="B2503" s="5" t="s">
        <v>2728</v>
      </c>
      <c r="C2503" s="5"/>
      <c r="D2503" s="9"/>
      <c r="E2503" s="5"/>
      <c r="F2503" s="7"/>
      <c r="G2503" s="5" t="s">
        <v>224</v>
      </c>
      <c r="H2503" s="8"/>
      <c r="I2503" s="5"/>
      <c r="J2503" s="5" t="s">
        <v>221</v>
      </c>
      <c r="K2503" s="10"/>
      <c r="L2503" s="5" t="s">
        <v>191</v>
      </c>
      <c r="M2503" s="5"/>
      <c r="N2503" s="5"/>
    </row>
    <row r="2504" spans="1:14">
      <c r="A2504" s="9"/>
      <c r="B2504" s="5" t="s">
        <v>2729</v>
      </c>
      <c r="C2504" s="5"/>
      <c r="D2504" s="9"/>
      <c r="E2504" s="5"/>
      <c r="F2504" s="7"/>
      <c r="G2504" s="5" t="s">
        <v>232</v>
      </c>
      <c r="H2504" s="8"/>
      <c r="I2504" s="5"/>
      <c r="J2504" s="5" t="s">
        <v>221</v>
      </c>
      <c r="K2504" s="10"/>
      <c r="L2504" s="5" t="s">
        <v>191</v>
      </c>
      <c r="M2504" s="5"/>
      <c r="N2504" s="5"/>
    </row>
    <row r="2505" spans="1:14">
      <c r="A2505" s="9"/>
      <c r="B2505" s="5" t="s">
        <v>2730</v>
      </c>
      <c r="C2505" s="5"/>
      <c r="D2505" s="9"/>
      <c r="E2505" s="5"/>
      <c r="F2505" s="7"/>
      <c r="G2505" s="5" t="s">
        <v>311</v>
      </c>
      <c r="H2505" s="8"/>
      <c r="I2505" s="5"/>
      <c r="J2505" s="5" t="s">
        <v>221</v>
      </c>
      <c r="K2505" s="10"/>
      <c r="L2505" s="5" t="s">
        <v>228</v>
      </c>
      <c r="M2505" s="5"/>
      <c r="N2505" s="5"/>
    </row>
    <row r="2506" spans="1:14">
      <c r="A2506" s="9"/>
      <c r="B2506" s="5" t="s">
        <v>2731</v>
      </c>
      <c r="C2506" s="5"/>
      <c r="D2506" s="9"/>
      <c r="E2506" s="5"/>
      <c r="F2506" s="7"/>
      <c r="G2506" s="5" t="s">
        <v>224</v>
      </c>
      <c r="H2506" s="8"/>
      <c r="I2506" s="5"/>
      <c r="J2506" s="5" t="s">
        <v>221</v>
      </c>
      <c r="K2506" s="10"/>
      <c r="L2506" s="5" t="s">
        <v>191</v>
      </c>
      <c r="M2506" s="5"/>
      <c r="N2506" s="5"/>
    </row>
    <row r="2507" spans="1:14">
      <c r="A2507" s="9"/>
      <c r="B2507" s="5" t="s">
        <v>2732</v>
      </c>
      <c r="C2507" s="5"/>
      <c r="D2507" s="9"/>
      <c r="E2507" s="5"/>
      <c r="F2507" s="7"/>
      <c r="G2507" s="5" t="s">
        <v>220</v>
      </c>
      <c r="H2507" s="8"/>
      <c r="I2507" s="5"/>
      <c r="J2507" s="5" t="s">
        <v>221</v>
      </c>
      <c r="K2507" s="10"/>
      <c r="L2507" s="5" t="s">
        <v>191</v>
      </c>
      <c r="M2507" s="5"/>
      <c r="N2507" s="5"/>
    </row>
    <row r="2508" spans="1:14">
      <c r="A2508" s="9"/>
      <c r="B2508" s="5" t="s">
        <v>2733</v>
      </c>
      <c r="C2508" s="5"/>
      <c r="D2508" s="9"/>
      <c r="E2508" s="5"/>
      <c r="F2508" s="7"/>
      <c r="G2508" s="5" t="s">
        <v>226</v>
      </c>
      <c r="H2508" s="8"/>
      <c r="I2508" s="5"/>
      <c r="J2508" s="5">
        <v>40</v>
      </c>
      <c r="K2508" s="10"/>
      <c r="L2508" s="5" t="s">
        <v>228</v>
      </c>
      <c r="M2508" s="5"/>
      <c r="N2508" s="5"/>
    </row>
    <row r="2509" spans="1:14">
      <c r="A2509" s="9"/>
      <c r="B2509" s="5" t="s">
        <v>2734</v>
      </c>
      <c r="C2509" s="5"/>
      <c r="D2509" s="9"/>
      <c r="E2509" s="5"/>
      <c r="F2509" s="7"/>
      <c r="G2509" s="5" t="s">
        <v>246</v>
      </c>
      <c r="H2509" s="8"/>
      <c r="I2509" s="5"/>
      <c r="J2509" s="5" t="s">
        <v>221</v>
      </c>
      <c r="K2509" s="10"/>
      <c r="L2509" s="5" t="s">
        <v>753</v>
      </c>
      <c r="M2509" s="5"/>
      <c r="N2509" s="5"/>
    </row>
    <row r="2510" spans="1:14">
      <c r="A2510" s="9"/>
      <c r="B2510" s="5" t="s">
        <v>2735</v>
      </c>
      <c r="C2510" s="5"/>
      <c r="D2510" s="9"/>
      <c r="E2510" s="5"/>
      <c r="F2510" s="7"/>
      <c r="G2510" s="5" t="s">
        <v>226</v>
      </c>
      <c r="H2510" s="8"/>
      <c r="I2510" s="5"/>
      <c r="J2510" s="5">
        <v>20</v>
      </c>
      <c r="K2510" s="10"/>
      <c r="L2510" s="5" t="s">
        <v>196</v>
      </c>
      <c r="M2510" s="5"/>
      <c r="N2510" s="5"/>
    </row>
    <row r="2511" spans="1:14">
      <c r="A2511" s="9"/>
      <c r="B2511" s="5" t="s">
        <v>2736</v>
      </c>
      <c r="C2511" s="5"/>
      <c r="D2511" s="9"/>
      <c r="E2511" s="5"/>
      <c r="F2511" s="7"/>
      <c r="G2511" s="5" t="s">
        <v>224</v>
      </c>
      <c r="H2511" s="8"/>
      <c r="I2511" s="5"/>
      <c r="J2511" s="5" t="s">
        <v>221</v>
      </c>
      <c r="K2511" s="10"/>
      <c r="L2511" s="5" t="s">
        <v>191</v>
      </c>
      <c r="M2511" s="5"/>
      <c r="N2511" s="5"/>
    </row>
    <row r="2512" spans="1:14">
      <c r="A2512" s="9"/>
      <c r="B2512" s="5" t="s">
        <v>2737</v>
      </c>
      <c r="C2512" s="5"/>
      <c r="D2512" s="9"/>
      <c r="E2512" s="5"/>
      <c r="F2512" s="7"/>
      <c r="G2512" s="5" t="s">
        <v>220</v>
      </c>
      <c r="H2512" s="8"/>
      <c r="I2512" s="5"/>
      <c r="J2512" s="5" t="s">
        <v>221</v>
      </c>
      <c r="K2512" s="10"/>
      <c r="L2512" s="5" t="s">
        <v>191</v>
      </c>
      <c r="M2512" s="5"/>
      <c r="N2512" s="5"/>
    </row>
    <row r="2513" spans="1:14">
      <c r="A2513" s="9"/>
      <c r="B2513" s="5" t="s">
        <v>2738</v>
      </c>
      <c r="C2513" s="5"/>
      <c r="D2513" s="9"/>
      <c r="E2513" s="5"/>
      <c r="F2513" s="7"/>
      <c r="G2513" s="5" t="s">
        <v>224</v>
      </c>
      <c r="H2513" s="8"/>
      <c r="I2513" s="5"/>
      <c r="J2513" s="5" t="s">
        <v>221</v>
      </c>
      <c r="K2513" s="10"/>
      <c r="L2513" s="5" t="s">
        <v>191</v>
      </c>
      <c r="M2513" s="5"/>
      <c r="N2513" s="5"/>
    </row>
    <row r="2514" spans="1:14">
      <c r="A2514" s="9"/>
      <c r="B2514" s="5" t="s">
        <v>2739</v>
      </c>
      <c r="C2514" s="5"/>
      <c r="D2514" s="9"/>
      <c r="E2514" s="5"/>
      <c r="F2514" s="7"/>
      <c r="G2514" s="5" t="s">
        <v>224</v>
      </c>
      <c r="H2514" s="8"/>
      <c r="I2514" s="5"/>
      <c r="J2514" s="5" t="s">
        <v>221</v>
      </c>
      <c r="K2514" s="10"/>
      <c r="L2514" s="5" t="s">
        <v>191</v>
      </c>
      <c r="M2514" s="5"/>
      <c r="N2514" s="5"/>
    </row>
    <row r="2515" spans="1:14">
      <c r="A2515" s="9"/>
      <c r="B2515" s="5" t="s">
        <v>2740</v>
      </c>
      <c r="C2515" s="5"/>
      <c r="D2515" s="9"/>
      <c r="E2515" s="5"/>
      <c r="F2515" s="7"/>
      <c r="G2515" s="5" t="s">
        <v>224</v>
      </c>
      <c r="H2515" s="8"/>
      <c r="I2515" s="5"/>
      <c r="J2515" s="5" t="s">
        <v>221</v>
      </c>
      <c r="K2515" s="10"/>
      <c r="L2515" s="5" t="s">
        <v>191</v>
      </c>
      <c r="M2515" s="5"/>
      <c r="N2515" s="5"/>
    </row>
    <row r="2516" spans="1:14">
      <c r="A2516" s="9"/>
      <c r="B2516" s="5" t="s">
        <v>2741</v>
      </c>
      <c r="C2516" s="5"/>
      <c r="D2516" s="9"/>
      <c r="E2516" s="5"/>
      <c r="F2516" s="7"/>
      <c r="G2516" s="5" t="s">
        <v>220</v>
      </c>
      <c r="H2516" s="8"/>
      <c r="I2516" s="5"/>
      <c r="J2516" s="5">
        <v>40</v>
      </c>
      <c r="K2516" s="10"/>
      <c r="L2516" s="5" t="s">
        <v>191</v>
      </c>
      <c r="M2516" s="5"/>
      <c r="N2516" s="5"/>
    </row>
    <row r="2517" spans="1:14">
      <c r="A2517" s="9"/>
      <c r="B2517" s="5" t="s">
        <v>2742</v>
      </c>
      <c r="C2517" s="5"/>
      <c r="D2517" s="9"/>
      <c r="E2517" s="5"/>
      <c r="F2517" s="7"/>
      <c r="G2517" s="5" t="s">
        <v>234</v>
      </c>
      <c r="H2517" s="8"/>
      <c r="I2517" s="5"/>
      <c r="J2517" s="5" t="s">
        <v>221</v>
      </c>
      <c r="K2517" s="10"/>
      <c r="L2517" s="5" t="s">
        <v>191</v>
      </c>
      <c r="M2517" s="5"/>
      <c r="N2517" s="5"/>
    </row>
    <row r="2518" spans="1:14">
      <c r="A2518" s="9"/>
      <c r="B2518" s="5" t="s">
        <v>2743</v>
      </c>
      <c r="C2518" s="5"/>
      <c r="D2518" s="9"/>
      <c r="E2518" s="5"/>
      <c r="F2518" s="7"/>
      <c r="G2518" s="5" t="s">
        <v>224</v>
      </c>
      <c r="H2518" s="8"/>
      <c r="I2518" s="5"/>
      <c r="J2518" s="5">
        <v>20</v>
      </c>
      <c r="K2518" s="10"/>
      <c r="L2518" s="5" t="s">
        <v>191</v>
      </c>
      <c r="M2518" s="5"/>
      <c r="N2518" s="5"/>
    </row>
    <row r="2519" spans="1:14">
      <c r="A2519" s="9"/>
      <c r="B2519" s="5" t="s">
        <v>2744</v>
      </c>
      <c r="C2519" s="5"/>
      <c r="D2519" s="9"/>
      <c r="E2519" s="5"/>
      <c r="F2519" s="7"/>
      <c r="G2519" s="5" t="s">
        <v>220</v>
      </c>
      <c r="H2519" s="8"/>
      <c r="I2519" s="5"/>
      <c r="J2519" s="5" t="s">
        <v>221</v>
      </c>
      <c r="K2519" s="10"/>
      <c r="L2519" s="5" t="s">
        <v>191</v>
      </c>
      <c r="M2519" s="5"/>
      <c r="N2519" s="5"/>
    </row>
    <row r="2520" spans="1:14">
      <c r="A2520" s="9"/>
      <c r="B2520" s="5" t="s">
        <v>2745</v>
      </c>
      <c r="C2520" s="5"/>
      <c r="D2520" s="9"/>
      <c r="E2520" s="5"/>
      <c r="F2520" s="7"/>
      <c r="G2520" s="5" t="s">
        <v>226</v>
      </c>
      <c r="H2520" s="8"/>
      <c r="I2520" s="5"/>
      <c r="J2520" s="5">
        <v>40</v>
      </c>
      <c r="K2520" s="10"/>
      <c r="L2520" s="5" t="s">
        <v>196</v>
      </c>
      <c r="M2520" s="5"/>
      <c r="N2520" s="5"/>
    </row>
    <row r="2521" spans="1:14">
      <c r="A2521" s="9"/>
      <c r="B2521" s="5" t="s">
        <v>2746</v>
      </c>
      <c r="C2521" s="5"/>
      <c r="D2521" s="9"/>
      <c r="E2521" s="5"/>
      <c r="F2521" s="7"/>
      <c r="G2521" s="5" t="s">
        <v>232</v>
      </c>
      <c r="H2521" s="8"/>
      <c r="I2521" s="5"/>
      <c r="J2521" s="5" t="s">
        <v>221</v>
      </c>
      <c r="K2521" s="10"/>
      <c r="L2521" s="5" t="s">
        <v>191</v>
      </c>
      <c r="M2521" s="5"/>
      <c r="N2521" s="5"/>
    </row>
    <row r="2522" spans="1:14">
      <c r="A2522" s="9"/>
      <c r="B2522" s="5" t="s">
        <v>2747</v>
      </c>
      <c r="C2522" s="5"/>
      <c r="D2522" s="9"/>
      <c r="E2522" s="5"/>
      <c r="F2522" s="7"/>
      <c r="G2522" s="5" t="s">
        <v>232</v>
      </c>
      <c r="H2522" s="8"/>
      <c r="I2522" s="5"/>
      <c r="J2522" s="5" t="s">
        <v>221</v>
      </c>
      <c r="K2522" s="10"/>
      <c r="L2522" s="5" t="s">
        <v>191</v>
      </c>
      <c r="M2522" s="5"/>
      <c r="N2522" s="5"/>
    </row>
    <row r="2523" spans="1:14">
      <c r="A2523" s="9"/>
      <c r="B2523" s="5" t="s">
        <v>2748</v>
      </c>
      <c r="C2523" s="5"/>
      <c r="D2523" s="9"/>
      <c r="E2523" s="5"/>
      <c r="F2523" s="7"/>
      <c r="G2523" s="5" t="s">
        <v>226</v>
      </c>
      <c r="H2523" s="8"/>
      <c r="I2523" s="5"/>
      <c r="J2523" s="5">
        <v>40</v>
      </c>
      <c r="K2523" s="10"/>
      <c r="L2523" s="5" t="s">
        <v>262</v>
      </c>
      <c r="M2523" s="5"/>
      <c r="N2523" s="5"/>
    </row>
    <row r="2524" spans="1:14">
      <c r="A2524" s="9"/>
      <c r="B2524" s="5" t="s">
        <v>2749</v>
      </c>
      <c r="C2524" s="5"/>
      <c r="D2524" s="9"/>
      <c r="E2524" s="5"/>
      <c r="F2524" s="7"/>
      <c r="G2524" s="5" t="s">
        <v>226</v>
      </c>
      <c r="H2524" s="8"/>
      <c r="I2524" s="5"/>
      <c r="J2524" s="5">
        <v>20</v>
      </c>
      <c r="K2524" s="10"/>
      <c r="L2524" s="5" t="s">
        <v>196</v>
      </c>
      <c r="M2524" s="5"/>
      <c r="N2524" s="5"/>
    </row>
    <row r="2525" spans="1:14">
      <c r="A2525" s="9"/>
      <c r="B2525" s="5" t="s">
        <v>2750</v>
      </c>
      <c r="C2525" s="5"/>
      <c r="D2525" s="9"/>
      <c r="E2525" s="5"/>
      <c r="F2525" s="7"/>
      <c r="G2525" s="5" t="s">
        <v>226</v>
      </c>
      <c r="H2525" s="8"/>
      <c r="I2525" s="5"/>
      <c r="J2525" s="5">
        <v>20</v>
      </c>
      <c r="K2525" s="10"/>
      <c r="L2525" s="5" t="s">
        <v>196</v>
      </c>
      <c r="M2525" s="5"/>
      <c r="N2525" s="5"/>
    </row>
    <row r="2526" spans="1:14">
      <c r="A2526" s="9"/>
      <c r="B2526" s="5" t="s">
        <v>2751</v>
      </c>
      <c r="C2526" s="5"/>
      <c r="D2526" s="9"/>
      <c r="E2526" s="5"/>
      <c r="F2526" s="7"/>
      <c r="G2526" s="5" t="s">
        <v>232</v>
      </c>
      <c r="H2526" s="8"/>
      <c r="I2526" s="5"/>
      <c r="J2526" s="5" t="s">
        <v>221</v>
      </c>
      <c r="K2526" s="10"/>
      <c r="L2526" s="5" t="s">
        <v>191</v>
      </c>
      <c r="M2526" s="5"/>
      <c r="N2526" s="5"/>
    </row>
    <row r="2527" spans="1:14">
      <c r="A2527" s="9"/>
      <c r="B2527" s="5" t="s">
        <v>2752</v>
      </c>
      <c r="C2527" s="5"/>
      <c r="D2527" s="9"/>
      <c r="E2527" s="5"/>
      <c r="F2527" s="7"/>
      <c r="G2527" s="5" t="s">
        <v>246</v>
      </c>
      <c r="H2527" s="8"/>
      <c r="I2527" s="5"/>
      <c r="J2527" s="5" t="s">
        <v>221</v>
      </c>
      <c r="K2527" s="10"/>
      <c r="L2527" s="5" t="s">
        <v>191</v>
      </c>
      <c r="M2527" s="5"/>
      <c r="N2527" s="5"/>
    </row>
    <row r="2528" spans="1:14">
      <c r="A2528" s="9"/>
      <c r="B2528" s="5" t="s">
        <v>2753</v>
      </c>
      <c r="C2528" s="5"/>
      <c r="D2528" s="9"/>
      <c r="E2528" s="5"/>
      <c r="F2528" s="7"/>
      <c r="G2528" s="5" t="s">
        <v>224</v>
      </c>
      <c r="H2528" s="8"/>
      <c r="I2528" s="5"/>
      <c r="J2528" s="5" t="s">
        <v>221</v>
      </c>
      <c r="K2528" s="10"/>
      <c r="L2528" s="5" t="s">
        <v>191</v>
      </c>
      <c r="M2528" s="5"/>
      <c r="N2528" s="5"/>
    </row>
    <row r="2529" spans="1:14">
      <c r="A2529" s="9"/>
      <c r="B2529" s="5" t="s">
        <v>2754</v>
      </c>
      <c r="C2529" s="5"/>
      <c r="D2529" s="9"/>
      <c r="E2529" s="5"/>
      <c r="F2529" s="7"/>
      <c r="G2529" s="5" t="s">
        <v>224</v>
      </c>
      <c r="H2529" s="8"/>
      <c r="I2529" s="5"/>
      <c r="J2529" s="5" t="s">
        <v>221</v>
      </c>
      <c r="K2529" s="10"/>
      <c r="L2529" s="5" t="s">
        <v>191</v>
      </c>
      <c r="M2529" s="5"/>
      <c r="N2529" s="5"/>
    </row>
    <row r="2530" spans="1:14">
      <c r="A2530" s="9"/>
      <c r="B2530" s="5" t="s">
        <v>2755</v>
      </c>
      <c r="C2530" s="5"/>
      <c r="D2530" s="9"/>
      <c r="E2530" s="5"/>
      <c r="F2530" s="7"/>
      <c r="G2530" s="5" t="s">
        <v>224</v>
      </c>
      <c r="H2530" s="8"/>
      <c r="I2530" s="5"/>
      <c r="J2530" s="5" t="s">
        <v>221</v>
      </c>
      <c r="K2530" s="10"/>
      <c r="L2530" s="5" t="s">
        <v>191</v>
      </c>
      <c r="M2530" s="5"/>
      <c r="N2530" s="5"/>
    </row>
    <row r="2531" spans="1:14">
      <c r="A2531" s="9"/>
      <c r="B2531" s="5" t="s">
        <v>2756</v>
      </c>
      <c r="C2531" s="5"/>
      <c r="D2531" s="9"/>
      <c r="E2531" s="5"/>
      <c r="F2531" s="7"/>
      <c r="G2531" s="5" t="s">
        <v>232</v>
      </c>
      <c r="H2531" s="8"/>
      <c r="I2531" s="5"/>
      <c r="J2531" s="5" t="s">
        <v>221</v>
      </c>
      <c r="K2531" s="10"/>
      <c r="L2531" s="5" t="s">
        <v>191</v>
      </c>
      <c r="M2531" s="5"/>
      <c r="N2531" s="5"/>
    </row>
    <row r="2532" spans="1:14">
      <c r="A2532" s="9"/>
      <c r="B2532" s="5" t="s">
        <v>2757</v>
      </c>
      <c r="C2532" s="5"/>
      <c r="D2532" s="9"/>
      <c r="E2532" s="5"/>
      <c r="F2532" s="7"/>
      <c r="G2532" s="5" t="s">
        <v>226</v>
      </c>
      <c r="H2532" s="8"/>
      <c r="I2532" s="5"/>
      <c r="J2532" s="5">
        <v>20</v>
      </c>
      <c r="K2532" s="10"/>
      <c r="L2532" s="5" t="s">
        <v>196</v>
      </c>
      <c r="M2532" s="5"/>
      <c r="N2532" s="5"/>
    </row>
    <row r="2533" spans="1:14">
      <c r="A2533" s="9"/>
      <c r="B2533" s="5" t="s">
        <v>2758</v>
      </c>
      <c r="C2533" s="5"/>
      <c r="D2533" s="9"/>
      <c r="E2533" s="5"/>
      <c r="F2533" s="7"/>
      <c r="G2533" s="5" t="s">
        <v>224</v>
      </c>
      <c r="H2533" s="8"/>
      <c r="I2533" s="5"/>
      <c r="J2533" s="5" t="s">
        <v>221</v>
      </c>
      <c r="K2533" s="10"/>
      <c r="L2533" s="5" t="s">
        <v>191</v>
      </c>
      <c r="M2533" s="5"/>
      <c r="N2533" s="5"/>
    </row>
    <row r="2534" spans="1:14">
      <c r="A2534" s="9"/>
      <c r="B2534" s="5" t="s">
        <v>2759</v>
      </c>
      <c r="C2534" s="5"/>
      <c r="D2534" s="9"/>
      <c r="E2534" s="5"/>
      <c r="F2534" s="7"/>
      <c r="G2534" s="5" t="s">
        <v>232</v>
      </c>
      <c r="H2534" s="8"/>
      <c r="I2534" s="5"/>
      <c r="J2534" s="5" t="s">
        <v>221</v>
      </c>
      <c r="K2534" s="10"/>
      <c r="L2534" s="5" t="s">
        <v>191</v>
      </c>
      <c r="M2534" s="5"/>
      <c r="N2534" s="5"/>
    </row>
    <row r="2535" spans="1:14">
      <c r="A2535" s="9"/>
      <c r="B2535" s="5" t="s">
        <v>2760</v>
      </c>
      <c r="C2535" s="5"/>
      <c r="D2535" s="9"/>
      <c r="E2535" s="5"/>
      <c r="F2535" s="7"/>
      <c r="G2535" s="5" t="s">
        <v>232</v>
      </c>
      <c r="H2535" s="8"/>
      <c r="I2535" s="5"/>
      <c r="J2535" s="5">
        <v>20</v>
      </c>
      <c r="K2535" s="10"/>
      <c r="L2535" s="5" t="s">
        <v>191</v>
      </c>
      <c r="M2535" s="5"/>
      <c r="N2535" s="5"/>
    </row>
    <row r="2536" spans="1:14">
      <c r="A2536" s="9"/>
      <c r="B2536" s="5" t="s">
        <v>2761</v>
      </c>
      <c r="C2536" s="5"/>
      <c r="D2536" s="9"/>
      <c r="E2536" s="5"/>
      <c r="F2536" s="7"/>
      <c r="G2536" s="5" t="s">
        <v>224</v>
      </c>
      <c r="H2536" s="8"/>
      <c r="I2536" s="5"/>
      <c r="J2536" s="5" t="s">
        <v>221</v>
      </c>
      <c r="K2536" s="10"/>
      <c r="L2536" s="5" t="s">
        <v>191</v>
      </c>
      <c r="M2536" s="5"/>
      <c r="N2536" s="5"/>
    </row>
    <row r="2537" spans="1:14">
      <c r="A2537" s="9"/>
      <c r="B2537" s="5" t="s">
        <v>2762</v>
      </c>
      <c r="C2537" s="5"/>
      <c r="D2537" s="9"/>
      <c r="E2537" s="5"/>
      <c r="F2537" s="7"/>
      <c r="G2537" s="5" t="s">
        <v>232</v>
      </c>
      <c r="H2537" s="8"/>
      <c r="I2537" s="5"/>
      <c r="J2537" s="5" t="s">
        <v>221</v>
      </c>
      <c r="K2537" s="10"/>
      <c r="L2537" s="5" t="s">
        <v>191</v>
      </c>
      <c r="M2537" s="5"/>
      <c r="N2537" s="5"/>
    </row>
    <row r="2538" spans="1:14">
      <c r="A2538" s="9"/>
      <c r="B2538" s="5" t="s">
        <v>2762</v>
      </c>
      <c r="C2538" s="5"/>
      <c r="D2538" s="9"/>
      <c r="E2538" s="5"/>
      <c r="F2538" s="7"/>
      <c r="G2538" s="5" t="s">
        <v>226</v>
      </c>
      <c r="H2538" s="8"/>
      <c r="I2538" s="5"/>
      <c r="J2538" s="5">
        <v>20</v>
      </c>
      <c r="K2538" s="10"/>
      <c r="L2538" s="5" t="s">
        <v>191</v>
      </c>
      <c r="M2538" s="5"/>
      <c r="N2538" s="5"/>
    </row>
    <row r="2539" spans="1:14">
      <c r="A2539" s="9"/>
      <c r="B2539" s="5" t="s">
        <v>2763</v>
      </c>
      <c r="C2539" s="5"/>
      <c r="D2539" s="9"/>
      <c r="E2539" s="5"/>
      <c r="F2539" s="7"/>
      <c r="G2539" s="5" t="s">
        <v>226</v>
      </c>
      <c r="H2539" s="8"/>
      <c r="I2539" s="5"/>
      <c r="J2539" s="5">
        <v>40</v>
      </c>
      <c r="K2539" s="10"/>
      <c r="L2539" s="5" t="s">
        <v>191</v>
      </c>
      <c r="M2539" s="5"/>
      <c r="N2539" s="5"/>
    </row>
    <row r="2540" spans="1:14">
      <c r="A2540" s="9"/>
      <c r="B2540" s="5" t="s">
        <v>2764</v>
      </c>
      <c r="C2540" s="5"/>
      <c r="D2540" s="9"/>
      <c r="E2540" s="5"/>
      <c r="F2540" s="7"/>
      <c r="G2540" s="5" t="s">
        <v>226</v>
      </c>
      <c r="H2540" s="8"/>
      <c r="I2540" s="5"/>
      <c r="J2540" s="5">
        <v>20</v>
      </c>
      <c r="K2540" s="10"/>
      <c r="L2540" s="5" t="s">
        <v>196</v>
      </c>
      <c r="M2540" s="5"/>
      <c r="N2540" s="5"/>
    </row>
    <row r="2541" spans="1:14">
      <c r="A2541" s="9"/>
      <c r="B2541" s="5" t="s">
        <v>2765</v>
      </c>
      <c r="C2541" s="5"/>
      <c r="D2541" s="9"/>
      <c r="E2541" s="5"/>
      <c r="F2541" s="7"/>
      <c r="G2541" s="5" t="s">
        <v>226</v>
      </c>
      <c r="H2541" s="8"/>
      <c r="I2541" s="5"/>
      <c r="J2541" s="5">
        <v>20</v>
      </c>
      <c r="K2541" s="10"/>
      <c r="L2541" s="5" t="s">
        <v>196</v>
      </c>
      <c r="M2541" s="5"/>
      <c r="N2541" s="5"/>
    </row>
    <row r="2542" spans="1:14">
      <c r="A2542" s="9"/>
      <c r="B2542" s="5" t="s">
        <v>2766</v>
      </c>
      <c r="C2542" s="5"/>
      <c r="D2542" s="9"/>
      <c r="E2542" s="5"/>
      <c r="F2542" s="7"/>
      <c r="G2542" s="5" t="s">
        <v>224</v>
      </c>
      <c r="H2542" s="8"/>
      <c r="I2542" s="5"/>
      <c r="J2542" s="5" t="s">
        <v>221</v>
      </c>
      <c r="K2542" s="10"/>
      <c r="L2542" s="5" t="s">
        <v>191</v>
      </c>
      <c r="M2542" s="5"/>
      <c r="N2542" s="5"/>
    </row>
    <row r="2543" spans="1:14">
      <c r="A2543" s="9"/>
      <c r="B2543" s="5" t="s">
        <v>2767</v>
      </c>
      <c r="C2543" s="5"/>
      <c r="D2543" s="9"/>
      <c r="E2543" s="5"/>
      <c r="F2543" s="7"/>
      <c r="G2543" s="5" t="s">
        <v>224</v>
      </c>
      <c r="H2543" s="8"/>
      <c r="I2543" s="5"/>
      <c r="J2543" s="5" t="s">
        <v>221</v>
      </c>
      <c r="K2543" s="10"/>
      <c r="L2543" s="5" t="s">
        <v>191</v>
      </c>
      <c r="M2543" s="5"/>
      <c r="N2543" s="5"/>
    </row>
    <row r="2544" spans="1:14">
      <c r="A2544" s="9"/>
      <c r="B2544" s="5" t="s">
        <v>2768</v>
      </c>
      <c r="C2544" s="5"/>
      <c r="D2544" s="9"/>
      <c r="E2544" s="5"/>
      <c r="F2544" s="7"/>
      <c r="G2544" s="5" t="s">
        <v>232</v>
      </c>
      <c r="H2544" s="8"/>
      <c r="I2544" s="5"/>
      <c r="J2544" s="5" t="s">
        <v>221</v>
      </c>
      <c r="K2544" s="10"/>
      <c r="L2544" s="5" t="s">
        <v>191</v>
      </c>
      <c r="M2544" s="5"/>
      <c r="N2544" s="5"/>
    </row>
    <row r="2545" spans="1:14">
      <c r="A2545" s="9"/>
      <c r="B2545" s="5" t="s">
        <v>2769</v>
      </c>
      <c r="C2545" s="5"/>
      <c r="D2545" s="9"/>
      <c r="E2545" s="5"/>
      <c r="F2545" s="7"/>
      <c r="G2545" s="5" t="s">
        <v>232</v>
      </c>
      <c r="H2545" s="8"/>
      <c r="I2545" s="5"/>
      <c r="J2545" s="5" t="s">
        <v>221</v>
      </c>
      <c r="K2545" s="10"/>
      <c r="L2545" s="5" t="s">
        <v>191</v>
      </c>
      <c r="M2545" s="5"/>
      <c r="N2545" s="5"/>
    </row>
    <row r="2546" spans="1:14">
      <c r="A2546" s="9"/>
      <c r="B2546" s="5" t="s">
        <v>2770</v>
      </c>
      <c r="C2546" s="5"/>
      <c r="D2546" s="9"/>
      <c r="E2546" s="5"/>
      <c r="F2546" s="7"/>
      <c r="G2546" s="5" t="s">
        <v>226</v>
      </c>
      <c r="H2546" s="8"/>
      <c r="I2546" s="5"/>
      <c r="J2546" s="5">
        <v>20</v>
      </c>
      <c r="K2546" s="10"/>
      <c r="L2546" s="5" t="s">
        <v>196</v>
      </c>
      <c r="M2546" s="5"/>
      <c r="N2546" s="5"/>
    </row>
    <row r="2547" spans="1:14">
      <c r="A2547" s="9"/>
      <c r="B2547" s="5" t="s">
        <v>2771</v>
      </c>
      <c r="C2547" s="5"/>
      <c r="D2547" s="9"/>
      <c r="E2547" s="5"/>
      <c r="F2547" s="7"/>
      <c r="G2547" s="5" t="s">
        <v>226</v>
      </c>
      <c r="H2547" s="8"/>
      <c r="I2547" s="5"/>
      <c r="J2547" s="5">
        <v>20</v>
      </c>
      <c r="K2547" s="10"/>
      <c r="L2547" s="5" t="s">
        <v>262</v>
      </c>
      <c r="M2547" s="5"/>
      <c r="N2547" s="5"/>
    </row>
    <row r="2548" spans="1:14">
      <c r="A2548" s="9"/>
      <c r="B2548" s="5" t="s">
        <v>2772</v>
      </c>
      <c r="C2548" s="5"/>
      <c r="D2548" s="9"/>
      <c r="E2548" s="5"/>
      <c r="F2548" s="7"/>
      <c r="G2548" s="5" t="s">
        <v>311</v>
      </c>
      <c r="H2548" s="8"/>
      <c r="I2548" s="5"/>
      <c r="J2548" s="5">
        <v>40</v>
      </c>
      <c r="K2548" s="10"/>
      <c r="L2548" s="5" t="s">
        <v>228</v>
      </c>
      <c r="M2548" s="5"/>
      <c r="N2548" s="5"/>
    </row>
    <row r="2549" spans="1:14">
      <c r="A2549" s="9"/>
      <c r="B2549" s="5" t="s">
        <v>2773</v>
      </c>
      <c r="C2549" s="5"/>
      <c r="D2549" s="9"/>
      <c r="E2549" s="5"/>
      <c r="F2549" s="7"/>
      <c r="G2549" s="5" t="s">
        <v>232</v>
      </c>
      <c r="H2549" s="8"/>
      <c r="I2549" s="5"/>
      <c r="J2549" s="5" t="s">
        <v>221</v>
      </c>
      <c r="K2549" s="10"/>
      <c r="L2549" s="5" t="s">
        <v>191</v>
      </c>
      <c r="M2549" s="5"/>
      <c r="N2549" s="5"/>
    </row>
    <row r="2550" spans="1:14">
      <c r="A2550" s="9"/>
      <c r="B2550" s="5" t="s">
        <v>2774</v>
      </c>
      <c r="C2550" s="5"/>
      <c r="D2550" s="9"/>
      <c r="E2550" s="5"/>
      <c r="F2550" s="7"/>
      <c r="G2550" s="5" t="s">
        <v>226</v>
      </c>
      <c r="H2550" s="8"/>
      <c r="I2550" s="5"/>
      <c r="J2550" s="5">
        <v>20</v>
      </c>
      <c r="K2550" s="10"/>
      <c r="L2550" s="5" t="s">
        <v>191</v>
      </c>
      <c r="M2550" s="5"/>
      <c r="N2550" s="5"/>
    </row>
    <row r="2551" spans="1:14">
      <c r="A2551" s="9"/>
      <c r="B2551" s="5" t="s">
        <v>2775</v>
      </c>
      <c r="C2551" s="5"/>
      <c r="D2551" s="9"/>
      <c r="E2551" s="5"/>
      <c r="F2551" s="7"/>
      <c r="G2551" s="5" t="s">
        <v>311</v>
      </c>
      <c r="H2551" s="8"/>
      <c r="I2551" s="5"/>
      <c r="J2551" s="5" t="s">
        <v>221</v>
      </c>
      <c r="K2551" s="10"/>
      <c r="L2551" s="5" t="s">
        <v>228</v>
      </c>
      <c r="M2551" s="5"/>
      <c r="N2551" s="5"/>
    </row>
    <row r="2552" spans="1:14">
      <c r="A2552" s="9"/>
      <c r="B2552" s="5" t="s">
        <v>2776</v>
      </c>
      <c r="C2552" s="5"/>
      <c r="D2552" s="9"/>
      <c r="E2552" s="5"/>
      <c r="F2552" s="7"/>
      <c r="G2552" s="5" t="s">
        <v>226</v>
      </c>
      <c r="H2552" s="8"/>
      <c r="I2552" s="5"/>
      <c r="J2552" s="5">
        <v>40</v>
      </c>
      <c r="K2552" s="10"/>
      <c r="L2552" s="5" t="s">
        <v>228</v>
      </c>
      <c r="M2552" s="5"/>
      <c r="N2552" s="5"/>
    </row>
    <row r="2553" spans="1:14">
      <c r="A2553" s="9"/>
      <c r="B2553" s="5" t="s">
        <v>2777</v>
      </c>
      <c r="C2553" s="5"/>
      <c r="D2553" s="9"/>
      <c r="E2553" s="5"/>
      <c r="F2553" s="7"/>
      <c r="G2553" s="5" t="s">
        <v>232</v>
      </c>
      <c r="H2553" s="8"/>
      <c r="I2553" s="5"/>
      <c r="J2553" s="5">
        <v>20</v>
      </c>
      <c r="K2553" s="10"/>
      <c r="L2553" s="5" t="s">
        <v>191</v>
      </c>
      <c r="M2553" s="5"/>
      <c r="N2553" s="5"/>
    </row>
    <row r="2554" spans="1:14">
      <c r="A2554" s="9"/>
      <c r="B2554" s="5" t="s">
        <v>2778</v>
      </c>
      <c r="C2554" s="5"/>
      <c r="D2554" s="9"/>
      <c r="E2554" s="5"/>
      <c r="F2554" s="7"/>
      <c r="G2554" s="5" t="s">
        <v>220</v>
      </c>
      <c r="H2554" s="8"/>
      <c r="I2554" s="5"/>
      <c r="J2554" s="5" t="s">
        <v>221</v>
      </c>
      <c r="K2554" s="10"/>
      <c r="L2554" s="5" t="s">
        <v>191</v>
      </c>
      <c r="M2554" s="5"/>
      <c r="N2554" s="5"/>
    </row>
    <row r="2555" spans="1:14">
      <c r="A2555" s="9"/>
      <c r="B2555" s="5" t="s">
        <v>2779</v>
      </c>
      <c r="C2555" s="5"/>
      <c r="D2555" s="9"/>
      <c r="E2555" s="5"/>
      <c r="F2555" s="7"/>
      <c r="G2555" s="5" t="s">
        <v>226</v>
      </c>
      <c r="H2555" s="8"/>
      <c r="I2555" s="5"/>
      <c r="J2555" s="5">
        <v>40</v>
      </c>
      <c r="K2555" s="10"/>
      <c r="L2555" s="5" t="s">
        <v>196</v>
      </c>
      <c r="M2555" s="5"/>
      <c r="N2555" s="5"/>
    </row>
    <row r="2556" spans="1:14">
      <c r="A2556" s="9"/>
      <c r="B2556" s="5" t="s">
        <v>2780</v>
      </c>
      <c r="C2556" s="5"/>
      <c r="D2556" s="9"/>
      <c r="E2556" s="5"/>
      <c r="F2556" s="7"/>
      <c r="G2556" s="5" t="s">
        <v>232</v>
      </c>
      <c r="H2556" s="8"/>
      <c r="I2556" s="5"/>
      <c r="J2556" s="5" t="s">
        <v>221</v>
      </c>
      <c r="K2556" s="10"/>
      <c r="L2556" s="5" t="s">
        <v>191</v>
      </c>
      <c r="M2556" s="5"/>
      <c r="N2556" s="5"/>
    </row>
    <row r="2557" spans="1:14">
      <c r="A2557" s="9"/>
      <c r="B2557" s="5" t="s">
        <v>2781</v>
      </c>
      <c r="C2557" s="5"/>
      <c r="D2557" s="9"/>
      <c r="E2557" s="5"/>
      <c r="F2557" s="7"/>
      <c r="G2557" s="5" t="s">
        <v>220</v>
      </c>
      <c r="H2557" s="8"/>
      <c r="I2557" s="5"/>
      <c r="J2557" s="5" t="s">
        <v>221</v>
      </c>
      <c r="K2557" s="10"/>
      <c r="L2557" s="5" t="s">
        <v>191</v>
      </c>
      <c r="M2557" s="5"/>
      <c r="N2557" s="5"/>
    </row>
    <row r="2558" spans="1:14">
      <c r="A2558" s="9"/>
      <c r="B2558" s="5" t="s">
        <v>2782</v>
      </c>
      <c r="C2558" s="5"/>
      <c r="D2558" s="9"/>
      <c r="E2558" s="5"/>
      <c r="F2558" s="7"/>
      <c r="G2558" s="5" t="s">
        <v>220</v>
      </c>
      <c r="H2558" s="8"/>
      <c r="I2558" s="5"/>
      <c r="J2558" s="5" t="s">
        <v>221</v>
      </c>
      <c r="K2558" s="10"/>
      <c r="L2558" s="5" t="s">
        <v>191</v>
      </c>
      <c r="M2558" s="5"/>
      <c r="N2558" s="5"/>
    </row>
    <row r="2559" spans="1:14">
      <c r="A2559" s="9"/>
      <c r="B2559" s="5" t="s">
        <v>2783</v>
      </c>
      <c r="C2559" s="5"/>
      <c r="D2559" s="9"/>
      <c r="E2559" s="5"/>
      <c r="F2559" s="7"/>
      <c r="G2559" s="5" t="s">
        <v>232</v>
      </c>
      <c r="H2559" s="8"/>
      <c r="I2559" s="5"/>
      <c r="J2559" s="5" t="s">
        <v>221</v>
      </c>
      <c r="K2559" s="10"/>
      <c r="L2559" s="5" t="s">
        <v>191</v>
      </c>
      <c r="M2559" s="5"/>
      <c r="N2559" s="5"/>
    </row>
    <row r="2560" spans="1:14">
      <c r="A2560" s="9"/>
      <c r="B2560" s="5" t="s">
        <v>2784</v>
      </c>
      <c r="C2560" s="5"/>
      <c r="D2560" s="9"/>
      <c r="E2560" s="5"/>
      <c r="F2560" s="7"/>
      <c r="G2560" s="5" t="s">
        <v>226</v>
      </c>
      <c r="H2560" s="8"/>
      <c r="I2560" s="5"/>
      <c r="J2560" s="5">
        <v>20</v>
      </c>
      <c r="K2560" s="10"/>
      <c r="L2560" s="5" t="s">
        <v>228</v>
      </c>
      <c r="M2560" s="5"/>
      <c r="N2560" s="5"/>
    </row>
    <row r="2561" spans="1:14">
      <c r="A2561" s="9"/>
      <c r="B2561" s="5" t="s">
        <v>2785</v>
      </c>
      <c r="C2561" s="5"/>
      <c r="D2561" s="9"/>
      <c r="E2561" s="5"/>
      <c r="F2561" s="7"/>
      <c r="G2561" s="5" t="s">
        <v>224</v>
      </c>
      <c r="H2561" s="8"/>
      <c r="I2561" s="5"/>
      <c r="J2561" s="5" t="s">
        <v>221</v>
      </c>
      <c r="K2561" s="10"/>
      <c r="L2561" s="5" t="s">
        <v>191</v>
      </c>
      <c r="M2561" s="5"/>
      <c r="N2561" s="5"/>
    </row>
    <row r="2562" spans="1:14">
      <c r="A2562" s="9"/>
      <c r="B2562" s="5" t="s">
        <v>2786</v>
      </c>
      <c r="C2562" s="5"/>
      <c r="D2562" s="9"/>
      <c r="E2562" s="5"/>
      <c r="F2562" s="7"/>
      <c r="G2562" s="5" t="s">
        <v>220</v>
      </c>
      <c r="H2562" s="8"/>
      <c r="I2562" s="5"/>
      <c r="J2562" s="5" t="s">
        <v>221</v>
      </c>
      <c r="K2562" s="10"/>
      <c r="L2562" s="5" t="s">
        <v>191</v>
      </c>
      <c r="M2562" s="5"/>
      <c r="N2562" s="5"/>
    </row>
    <row r="2563" spans="1:14">
      <c r="A2563" s="9"/>
      <c r="B2563" s="5" t="s">
        <v>2787</v>
      </c>
      <c r="C2563" s="5"/>
      <c r="D2563" s="9"/>
      <c r="E2563" s="5"/>
      <c r="F2563" s="7"/>
      <c r="G2563" s="5" t="s">
        <v>220</v>
      </c>
      <c r="H2563" s="8"/>
      <c r="I2563" s="5"/>
      <c r="J2563" s="5" t="s">
        <v>221</v>
      </c>
      <c r="K2563" s="10"/>
      <c r="L2563" s="5" t="s">
        <v>191</v>
      </c>
      <c r="M2563" s="5"/>
      <c r="N2563" s="5"/>
    </row>
    <row r="2564" spans="1:14">
      <c r="A2564" s="9"/>
      <c r="B2564" s="5" t="s">
        <v>2788</v>
      </c>
      <c r="C2564" s="5"/>
      <c r="D2564" s="9"/>
      <c r="E2564" s="5"/>
      <c r="F2564" s="7"/>
      <c r="G2564" s="5" t="s">
        <v>234</v>
      </c>
      <c r="H2564" s="8"/>
      <c r="I2564" s="5"/>
      <c r="J2564" s="5" t="s">
        <v>221</v>
      </c>
      <c r="K2564" s="10"/>
      <c r="L2564" s="5" t="s">
        <v>191</v>
      </c>
      <c r="M2564" s="5"/>
      <c r="N2564" s="5"/>
    </row>
    <row r="2565" spans="1:14">
      <c r="A2565" s="9"/>
      <c r="B2565" s="5" t="s">
        <v>2789</v>
      </c>
      <c r="C2565" s="5"/>
      <c r="D2565" s="9"/>
      <c r="E2565" s="5"/>
      <c r="F2565" s="7"/>
      <c r="G2565" s="5" t="s">
        <v>226</v>
      </c>
      <c r="H2565" s="8"/>
      <c r="I2565" s="5"/>
      <c r="J2565" s="5">
        <v>40</v>
      </c>
      <c r="K2565" s="10"/>
      <c r="L2565" s="5" t="s">
        <v>196</v>
      </c>
      <c r="M2565" s="5"/>
      <c r="N2565" s="5"/>
    </row>
    <row r="2566" spans="1:14">
      <c r="A2566" s="9"/>
      <c r="B2566" s="5" t="s">
        <v>2790</v>
      </c>
      <c r="C2566" s="5"/>
      <c r="D2566" s="9"/>
      <c r="E2566" s="5"/>
      <c r="F2566" s="7"/>
      <c r="G2566" s="5" t="s">
        <v>220</v>
      </c>
      <c r="H2566" s="8"/>
      <c r="I2566" s="5"/>
      <c r="J2566" s="5" t="s">
        <v>221</v>
      </c>
      <c r="K2566" s="10"/>
      <c r="L2566" s="5" t="s">
        <v>191</v>
      </c>
      <c r="M2566" s="5"/>
      <c r="N2566" s="5"/>
    </row>
    <row r="2567" spans="1:14">
      <c r="A2567" s="9"/>
      <c r="B2567" s="5" t="s">
        <v>2791</v>
      </c>
      <c r="C2567" s="5"/>
      <c r="D2567" s="9"/>
      <c r="E2567" s="5"/>
      <c r="F2567" s="7"/>
      <c r="G2567" s="5" t="s">
        <v>220</v>
      </c>
      <c r="H2567" s="8"/>
      <c r="I2567" s="5"/>
      <c r="J2567" s="5" t="s">
        <v>221</v>
      </c>
      <c r="K2567" s="10"/>
      <c r="L2567" s="5" t="s">
        <v>191</v>
      </c>
      <c r="M2567" s="5"/>
      <c r="N2567" s="5"/>
    </row>
    <row r="2568" spans="1:14">
      <c r="A2568" s="9"/>
      <c r="B2568" s="5" t="s">
        <v>2792</v>
      </c>
      <c r="C2568" s="5"/>
      <c r="D2568" s="9"/>
      <c r="E2568" s="5"/>
      <c r="F2568" s="7"/>
      <c r="G2568" s="5" t="s">
        <v>226</v>
      </c>
      <c r="H2568" s="8"/>
      <c r="I2568" s="5"/>
      <c r="J2568" s="5">
        <v>20</v>
      </c>
      <c r="K2568" s="10"/>
      <c r="L2568" s="5" t="s">
        <v>196</v>
      </c>
      <c r="M2568" s="5"/>
      <c r="N2568" s="5"/>
    </row>
    <row r="2569" spans="1:14">
      <c r="A2569" s="9"/>
      <c r="B2569" s="5" t="s">
        <v>2793</v>
      </c>
      <c r="C2569" s="5"/>
      <c r="D2569" s="9"/>
      <c r="E2569" s="5"/>
      <c r="F2569" s="7"/>
      <c r="G2569" s="5" t="s">
        <v>226</v>
      </c>
      <c r="H2569" s="8"/>
      <c r="I2569" s="5"/>
      <c r="J2569" s="5">
        <v>20</v>
      </c>
      <c r="K2569" s="10"/>
      <c r="L2569" s="5" t="s">
        <v>262</v>
      </c>
      <c r="M2569" s="5"/>
      <c r="N2569" s="5"/>
    </row>
    <row r="2570" spans="1:14">
      <c r="A2570" s="9"/>
      <c r="B2570" s="5" t="s">
        <v>2794</v>
      </c>
      <c r="C2570" s="5"/>
      <c r="D2570" s="9"/>
      <c r="E2570" s="5"/>
      <c r="F2570" s="7"/>
      <c r="G2570" s="5" t="s">
        <v>232</v>
      </c>
      <c r="H2570" s="8"/>
      <c r="I2570" s="5"/>
      <c r="J2570" s="5" t="s">
        <v>221</v>
      </c>
      <c r="K2570" s="10"/>
      <c r="L2570" s="5" t="s">
        <v>191</v>
      </c>
      <c r="M2570" s="5"/>
      <c r="N2570" s="5"/>
    </row>
    <row r="2571" spans="1:14">
      <c r="A2571" s="9"/>
      <c r="B2571" s="5" t="s">
        <v>2795</v>
      </c>
      <c r="C2571" s="5"/>
      <c r="D2571" s="9"/>
      <c r="E2571" s="5"/>
      <c r="F2571" s="7"/>
      <c r="G2571" s="5" t="s">
        <v>232</v>
      </c>
      <c r="H2571" s="8"/>
      <c r="I2571" s="5"/>
      <c r="J2571" s="5" t="s">
        <v>221</v>
      </c>
      <c r="K2571" s="10"/>
      <c r="L2571" s="5" t="s">
        <v>191</v>
      </c>
      <c r="M2571" s="5"/>
      <c r="N2571" s="5"/>
    </row>
    <row r="2572" spans="1:14">
      <c r="A2572" s="9"/>
      <c r="B2572" s="5" t="s">
        <v>2796</v>
      </c>
      <c r="C2572" s="5"/>
      <c r="D2572" s="9"/>
      <c r="E2572" s="5"/>
      <c r="F2572" s="7"/>
      <c r="G2572" s="5" t="s">
        <v>226</v>
      </c>
      <c r="H2572" s="8"/>
      <c r="I2572" s="5"/>
      <c r="J2572" s="5">
        <v>40</v>
      </c>
      <c r="K2572" s="10"/>
      <c r="L2572" s="5" t="s">
        <v>191</v>
      </c>
      <c r="M2572" s="5"/>
      <c r="N2572" s="5"/>
    </row>
    <row r="2573" spans="1:14">
      <c r="A2573" s="9"/>
      <c r="B2573" s="5" t="s">
        <v>2797</v>
      </c>
      <c r="C2573" s="5"/>
      <c r="D2573" s="9"/>
      <c r="E2573" s="5"/>
      <c r="F2573" s="7"/>
      <c r="G2573" s="5" t="s">
        <v>265</v>
      </c>
      <c r="H2573" s="8"/>
      <c r="I2573" s="5"/>
      <c r="J2573" s="5">
        <v>20</v>
      </c>
      <c r="K2573" s="10"/>
      <c r="L2573" s="5" t="s">
        <v>196</v>
      </c>
      <c r="M2573" s="5"/>
      <c r="N2573" s="5"/>
    </row>
    <row r="2574" spans="1:14">
      <c r="A2574" s="9"/>
      <c r="B2574" s="5" t="s">
        <v>2798</v>
      </c>
      <c r="C2574" s="5"/>
      <c r="D2574" s="9"/>
      <c r="E2574" s="5"/>
      <c r="F2574" s="7"/>
      <c r="G2574" s="5" t="s">
        <v>226</v>
      </c>
      <c r="H2574" s="8"/>
      <c r="I2574" s="5"/>
      <c r="J2574" s="5">
        <v>40</v>
      </c>
      <c r="K2574" s="10"/>
      <c r="L2574" s="5" t="s">
        <v>196</v>
      </c>
      <c r="M2574" s="5"/>
      <c r="N2574" s="5"/>
    </row>
    <row r="2575" spans="1:14">
      <c r="A2575" s="9"/>
      <c r="B2575" s="5" t="s">
        <v>2799</v>
      </c>
      <c r="C2575" s="5"/>
      <c r="D2575" s="9"/>
      <c r="E2575" s="5"/>
      <c r="F2575" s="7"/>
      <c r="G2575" s="5" t="s">
        <v>220</v>
      </c>
      <c r="H2575" s="8"/>
      <c r="I2575" s="5"/>
      <c r="J2575" s="5" t="s">
        <v>221</v>
      </c>
      <c r="K2575" s="10"/>
      <c r="L2575" s="5" t="s">
        <v>191</v>
      </c>
      <c r="M2575" s="5"/>
      <c r="N2575" s="5"/>
    </row>
    <row r="2576" spans="1:14">
      <c r="A2576" s="9"/>
      <c r="B2576" s="5" t="s">
        <v>2800</v>
      </c>
      <c r="C2576" s="5"/>
      <c r="D2576" s="9"/>
      <c r="E2576" s="5"/>
      <c r="F2576" s="7"/>
      <c r="G2576" s="5" t="s">
        <v>220</v>
      </c>
      <c r="H2576" s="8"/>
      <c r="I2576" s="5"/>
      <c r="J2576" s="5" t="s">
        <v>221</v>
      </c>
      <c r="K2576" s="10"/>
      <c r="L2576" s="5" t="s">
        <v>191</v>
      </c>
      <c r="M2576" s="5"/>
      <c r="N2576" s="5"/>
    </row>
    <row r="2577" spans="1:14">
      <c r="A2577" s="9"/>
      <c r="B2577" s="5" t="s">
        <v>2801</v>
      </c>
      <c r="C2577" s="5"/>
      <c r="D2577" s="9"/>
      <c r="E2577" s="5"/>
      <c r="F2577" s="7"/>
      <c r="G2577" s="5" t="s">
        <v>220</v>
      </c>
      <c r="H2577" s="8"/>
      <c r="I2577" s="5"/>
      <c r="J2577" s="5" t="s">
        <v>221</v>
      </c>
      <c r="K2577" s="10"/>
      <c r="L2577" s="5" t="s">
        <v>191</v>
      </c>
      <c r="M2577" s="5"/>
      <c r="N2577" s="5"/>
    </row>
    <row r="2578" spans="1:14">
      <c r="A2578" s="9"/>
      <c r="B2578" s="5" t="s">
        <v>2802</v>
      </c>
      <c r="C2578" s="5"/>
      <c r="D2578" s="9"/>
      <c r="E2578" s="5"/>
      <c r="F2578" s="7"/>
      <c r="G2578" s="5" t="s">
        <v>224</v>
      </c>
      <c r="H2578" s="8"/>
      <c r="I2578" s="5"/>
      <c r="J2578" s="5" t="s">
        <v>221</v>
      </c>
      <c r="K2578" s="10"/>
      <c r="L2578" s="5" t="s">
        <v>191</v>
      </c>
      <c r="M2578" s="5"/>
      <c r="N2578" s="5"/>
    </row>
    <row r="2579" spans="1:14">
      <c r="A2579" s="9"/>
      <c r="B2579" s="5" t="s">
        <v>2803</v>
      </c>
      <c r="C2579" s="5"/>
      <c r="D2579" s="9"/>
      <c r="E2579" s="5"/>
      <c r="F2579" s="7"/>
      <c r="G2579" s="5" t="s">
        <v>232</v>
      </c>
      <c r="H2579" s="8"/>
      <c r="I2579" s="5"/>
      <c r="J2579" s="5">
        <v>20</v>
      </c>
      <c r="K2579" s="10"/>
      <c r="L2579" s="5" t="s">
        <v>191</v>
      </c>
      <c r="M2579" s="5"/>
      <c r="N2579" s="5"/>
    </row>
    <row r="2580" spans="1:14">
      <c r="A2580" s="9"/>
      <c r="B2580" s="5" t="s">
        <v>2804</v>
      </c>
      <c r="C2580" s="5"/>
      <c r="D2580" s="9"/>
      <c r="E2580" s="5"/>
      <c r="F2580" s="7"/>
      <c r="G2580" s="5" t="s">
        <v>232</v>
      </c>
      <c r="H2580" s="8"/>
      <c r="I2580" s="5"/>
      <c r="J2580" s="5" t="s">
        <v>221</v>
      </c>
      <c r="K2580" s="10"/>
      <c r="L2580" s="5" t="s">
        <v>191</v>
      </c>
      <c r="M2580" s="5"/>
      <c r="N2580" s="5"/>
    </row>
    <row r="2581" spans="1:14">
      <c r="A2581" s="9"/>
      <c r="B2581" s="5" t="s">
        <v>2805</v>
      </c>
      <c r="C2581" s="5"/>
      <c r="D2581" s="9"/>
      <c r="E2581" s="5"/>
      <c r="F2581" s="7"/>
      <c r="G2581" s="5" t="s">
        <v>224</v>
      </c>
      <c r="H2581" s="8"/>
      <c r="I2581" s="5"/>
      <c r="J2581" s="5" t="s">
        <v>221</v>
      </c>
      <c r="K2581" s="10"/>
      <c r="L2581" s="5" t="s">
        <v>191</v>
      </c>
      <c r="M2581" s="5"/>
      <c r="N2581" s="5"/>
    </row>
    <row r="2582" spans="1:14">
      <c r="A2582" s="9"/>
      <c r="B2582" s="5" t="s">
        <v>2806</v>
      </c>
      <c r="C2582" s="5"/>
      <c r="D2582" s="9"/>
      <c r="E2582" s="5"/>
      <c r="F2582" s="7"/>
      <c r="G2582" s="5" t="s">
        <v>265</v>
      </c>
      <c r="H2582" s="8"/>
      <c r="I2582" s="5"/>
      <c r="J2582" s="5">
        <v>20</v>
      </c>
      <c r="K2582" s="10"/>
      <c r="L2582" s="5" t="s">
        <v>196</v>
      </c>
      <c r="M2582" s="5"/>
      <c r="N2582" s="5"/>
    </row>
    <row r="2583" spans="1:14">
      <c r="A2583" s="9"/>
      <c r="B2583" s="5" t="s">
        <v>2807</v>
      </c>
      <c r="C2583" s="5"/>
      <c r="D2583" s="9"/>
      <c r="E2583" s="5"/>
      <c r="F2583" s="7"/>
      <c r="G2583" s="5" t="s">
        <v>220</v>
      </c>
      <c r="H2583" s="8"/>
      <c r="I2583" s="5"/>
      <c r="J2583" s="5" t="s">
        <v>221</v>
      </c>
      <c r="K2583" s="10"/>
      <c r="L2583" s="5" t="s">
        <v>191</v>
      </c>
      <c r="M2583" s="5"/>
      <c r="N2583" s="5"/>
    </row>
    <row r="2584" spans="1:14">
      <c r="A2584" s="9"/>
      <c r="B2584" s="5" t="s">
        <v>2808</v>
      </c>
      <c r="C2584" s="5"/>
      <c r="D2584" s="9"/>
      <c r="E2584" s="5"/>
      <c r="F2584" s="7"/>
      <c r="G2584" s="5" t="s">
        <v>220</v>
      </c>
      <c r="H2584" s="8"/>
      <c r="I2584" s="5"/>
      <c r="J2584" s="5" t="s">
        <v>221</v>
      </c>
      <c r="K2584" s="10"/>
      <c r="L2584" s="5" t="s">
        <v>191</v>
      </c>
      <c r="M2584" s="5"/>
      <c r="N2584" s="5"/>
    </row>
    <row r="2585" spans="1:14">
      <c r="A2585" s="9"/>
      <c r="B2585" s="5" t="s">
        <v>2809</v>
      </c>
      <c r="C2585" s="5"/>
      <c r="D2585" s="9"/>
      <c r="E2585" s="5"/>
      <c r="F2585" s="7"/>
      <c r="G2585" s="5" t="s">
        <v>232</v>
      </c>
      <c r="H2585" s="8"/>
      <c r="I2585" s="5"/>
      <c r="J2585" s="5" t="s">
        <v>221</v>
      </c>
      <c r="K2585" s="10"/>
      <c r="L2585" s="5" t="s">
        <v>191</v>
      </c>
      <c r="M2585" s="5"/>
      <c r="N2585" s="5"/>
    </row>
    <row r="2586" spans="1:14">
      <c r="A2586" s="9"/>
      <c r="B2586" s="5" t="s">
        <v>2810</v>
      </c>
      <c r="C2586" s="5"/>
      <c r="D2586" s="9"/>
      <c r="E2586" s="5"/>
      <c r="F2586" s="7"/>
      <c r="G2586" s="5" t="s">
        <v>232</v>
      </c>
      <c r="H2586" s="8"/>
      <c r="I2586" s="5"/>
      <c r="J2586" s="5" t="s">
        <v>221</v>
      </c>
      <c r="K2586" s="10"/>
      <c r="L2586" s="5" t="s">
        <v>191</v>
      </c>
      <c r="M2586" s="5"/>
      <c r="N2586" s="5"/>
    </row>
    <row r="2587" spans="1:14">
      <c r="A2587" s="9"/>
      <c r="B2587" s="5" t="s">
        <v>2811</v>
      </c>
      <c r="C2587" s="5"/>
      <c r="D2587" s="9"/>
      <c r="E2587" s="5"/>
      <c r="F2587" s="7"/>
      <c r="G2587" s="5" t="s">
        <v>226</v>
      </c>
      <c r="H2587" s="8"/>
      <c r="I2587" s="5"/>
      <c r="J2587" s="5">
        <v>40</v>
      </c>
      <c r="K2587" s="10"/>
      <c r="L2587" s="5" t="s">
        <v>228</v>
      </c>
      <c r="M2587" s="5"/>
      <c r="N2587" s="5"/>
    </row>
    <row r="2588" spans="1:14">
      <c r="A2588" s="9"/>
      <c r="B2588" s="5" t="s">
        <v>2812</v>
      </c>
      <c r="C2588" s="5"/>
      <c r="D2588" s="9"/>
      <c r="E2588" s="5"/>
      <c r="F2588" s="7"/>
      <c r="G2588" s="5" t="s">
        <v>226</v>
      </c>
      <c r="H2588" s="8"/>
      <c r="I2588" s="5"/>
      <c r="J2588" s="5">
        <v>20</v>
      </c>
      <c r="K2588" s="10"/>
      <c r="L2588" s="5" t="s">
        <v>196</v>
      </c>
      <c r="M2588" s="5"/>
      <c r="N2588" s="5"/>
    </row>
    <row r="2589" spans="1:14">
      <c r="A2589" s="9"/>
      <c r="B2589" s="5" t="s">
        <v>2813</v>
      </c>
      <c r="C2589" s="5"/>
      <c r="D2589" s="9"/>
      <c r="E2589" s="5"/>
      <c r="F2589" s="7"/>
      <c r="G2589" s="5" t="s">
        <v>220</v>
      </c>
      <c r="H2589" s="8"/>
      <c r="I2589" s="5"/>
      <c r="J2589" s="5" t="s">
        <v>221</v>
      </c>
      <c r="K2589" s="10"/>
      <c r="L2589" s="5" t="s">
        <v>191</v>
      </c>
      <c r="M2589" s="5"/>
      <c r="N2589" s="5"/>
    </row>
    <row r="2590" spans="1:14">
      <c r="A2590" s="9"/>
      <c r="B2590" s="5" t="s">
        <v>2814</v>
      </c>
      <c r="C2590" s="5"/>
      <c r="D2590" s="9"/>
      <c r="E2590" s="5"/>
      <c r="F2590" s="7"/>
      <c r="G2590" s="5" t="s">
        <v>232</v>
      </c>
      <c r="H2590" s="8"/>
      <c r="I2590" s="5"/>
      <c r="J2590" s="5" t="s">
        <v>221</v>
      </c>
      <c r="K2590" s="10"/>
      <c r="L2590" s="5" t="s">
        <v>191</v>
      </c>
      <c r="M2590" s="5"/>
      <c r="N2590" s="5"/>
    </row>
    <row r="2591" spans="1:14">
      <c r="A2591" s="9"/>
      <c r="B2591" s="5" t="s">
        <v>2815</v>
      </c>
      <c r="C2591" s="5"/>
      <c r="D2591" s="9"/>
      <c r="E2591" s="5"/>
      <c r="F2591" s="7"/>
      <c r="G2591" s="5" t="s">
        <v>220</v>
      </c>
      <c r="H2591" s="8"/>
      <c r="I2591" s="5"/>
      <c r="J2591" s="5" t="s">
        <v>221</v>
      </c>
      <c r="K2591" s="10"/>
      <c r="L2591" s="5" t="s">
        <v>191</v>
      </c>
      <c r="M2591" s="5"/>
      <c r="N2591" s="5"/>
    </row>
    <row r="2592" spans="1:14">
      <c r="A2592" s="9"/>
      <c r="B2592" s="5" t="s">
        <v>2816</v>
      </c>
      <c r="C2592" s="5"/>
      <c r="D2592" s="9"/>
      <c r="E2592" s="5"/>
      <c r="F2592" s="7"/>
      <c r="G2592" s="5" t="s">
        <v>224</v>
      </c>
      <c r="H2592" s="8"/>
      <c r="I2592" s="5"/>
      <c r="J2592" s="5" t="s">
        <v>221</v>
      </c>
      <c r="K2592" s="10"/>
      <c r="L2592" s="5" t="s">
        <v>191</v>
      </c>
      <c r="M2592" s="5"/>
      <c r="N2592" s="5"/>
    </row>
    <row r="2593" spans="1:14">
      <c r="A2593" s="9"/>
      <c r="B2593" s="5" t="s">
        <v>2817</v>
      </c>
      <c r="C2593" s="5"/>
      <c r="D2593" s="9"/>
      <c r="E2593" s="5"/>
      <c r="F2593" s="7"/>
      <c r="G2593" s="5" t="s">
        <v>232</v>
      </c>
      <c r="H2593" s="8"/>
      <c r="I2593" s="5"/>
      <c r="J2593" s="5" t="s">
        <v>221</v>
      </c>
      <c r="K2593" s="10"/>
      <c r="L2593" s="5" t="s">
        <v>191</v>
      </c>
      <c r="M2593" s="5"/>
      <c r="N2593" s="5"/>
    </row>
    <row r="2594" spans="1:14">
      <c r="A2594" s="9"/>
      <c r="B2594" s="5" t="s">
        <v>2818</v>
      </c>
      <c r="C2594" s="5"/>
      <c r="D2594" s="9"/>
      <c r="E2594" s="5"/>
      <c r="F2594" s="7"/>
      <c r="G2594" s="5" t="s">
        <v>224</v>
      </c>
      <c r="H2594" s="8"/>
      <c r="I2594" s="5"/>
      <c r="J2594" s="5" t="s">
        <v>221</v>
      </c>
      <c r="K2594" s="10"/>
      <c r="L2594" s="5" t="s">
        <v>191</v>
      </c>
      <c r="M2594" s="5"/>
      <c r="N2594" s="5"/>
    </row>
    <row r="2595" spans="1:14">
      <c r="A2595" s="9"/>
      <c r="B2595" s="5" t="s">
        <v>2819</v>
      </c>
      <c r="C2595" s="5"/>
      <c r="D2595" s="9"/>
      <c r="E2595" s="5"/>
      <c r="F2595" s="7"/>
      <c r="G2595" s="5" t="s">
        <v>226</v>
      </c>
      <c r="H2595" s="8"/>
      <c r="I2595" s="5"/>
      <c r="J2595" s="5">
        <v>20</v>
      </c>
      <c r="K2595" s="10"/>
      <c r="L2595" s="5" t="s">
        <v>191</v>
      </c>
      <c r="M2595" s="5"/>
      <c r="N2595" s="5"/>
    </row>
    <row r="2596" spans="1:14">
      <c r="A2596" s="9"/>
      <c r="B2596" s="5" t="s">
        <v>2820</v>
      </c>
      <c r="C2596" s="5"/>
      <c r="D2596" s="9"/>
      <c r="E2596" s="5"/>
      <c r="F2596" s="7"/>
      <c r="G2596" s="5" t="s">
        <v>220</v>
      </c>
      <c r="H2596" s="8"/>
      <c r="I2596" s="5"/>
      <c r="J2596" s="5" t="s">
        <v>221</v>
      </c>
      <c r="K2596" s="10"/>
      <c r="L2596" s="5" t="s">
        <v>191</v>
      </c>
      <c r="M2596" s="5"/>
      <c r="N2596" s="5"/>
    </row>
    <row r="2597" spans="1:14">
      <c r="A2597" s="9"/>
      <c r="B2597" s="5" t="s">
        <v>2821</v>
      </c>
      <c r="C2597" s="5"/>
      <c r="D2597" s="9"/>
      <c r="E2597" s="5"/>
      <c r="F2597" s="7"/>
      <c r="G2597" s="5" t="s">
        <v>220</v>
      </c>
      <c r="H2597" s="8"/>
      <c r="I2597" s="5"/>
      <c r="J2597" s="5" t="s">
        <v>221</v>
      </c>
      <c r="K2597" s="10"/>
      <c r="L2597" s="5" t="s">
        <v>191</v>
      </c>
      <c r="M2597" s="5"/>
      <c r="N2597" s="5"/>
    </row>
    <row r="2598" spans="1:14">
      <c r="A2598" s="9"/>
      <c r="B2598" s="5" t="s">
        <v>2822</v>
      </c>
      <c r="C2598" s="5"/>
      <c r="D2598" s="9"/>
      <c r="E2598" s="5"/>
      <c r="F2598" s="7"/>
      <c r="G2598" s="5" t="s">
        <v>220</v>
      </c>
      <c r="H2598" s="8"/>
      <c r="I2598" s="5"/>
      <c r="J2598" s="5" t="s">
        <v>221</v>
      </c>
      <c r="K2598" s="10"/>
      <c r="L2598" s="5" t="s">
        <v>191</v>
      </c>
      <c r="M2598" s="5"/>
      <c r="N2598" s="5"/>
    </row>
    <row r="2599" spans="1:14">
      <c r="A2599" s="9"/>
      <c r="B2599" s="5" t="s">
        <v>2823</v>
      </c>
      <c r="C2599" s="5"/>
      <c r="D2599" s="9"/>
      <c r="E2599" s="5"/>
      <c r="F2599" s="7"/>
      <c r="G2599" s="5" t="s">
        <v>226</v>
      </c>
      <c r="H2599" s="8"/>
      <c r="I2599" s="5"/>
      <c r="J2599" s="5">
        <v>40</v>
      </c>
      <c r="K2599" s="10"/>
      <c r="L2599" s="5" t="s">
        <v>196</v>
      </c>
      <c r="M2599" s="5"/>
      <c r="N2599" s="5"/>
    </row>
    <row r="2600" spans="1:14">
      <c r="A2600" s="9"/>
      <c r="B2600" s="5" t="s">
        <v>2824</v>
      </c>
      <c r="C2600" s="5"/>
      <c r="D2600" s="9"/>
      <c r="E2600" s="5"/>
      <c r="F2600" s="7"/>
      <c r="G2600" s="5" t="s">
        <v>232</v>
      </c>
      <c r="H2600" s="8"/>
      <c r="I2600" s="5"/>
      <c r="J2600" s="5" t="s">
        <v>221</v>
      </c>
      <c r="K2600" s="10"/>
      <c r="L2600" s="5" t="s">
        <v>191</v>
      </c>
      <c r="M2600" s="5"/>
      <c r="N2600" s="5"/>
    </row>
    <row r="2601" spans="1:14">
      <c r="A2601" s="9"/>
      <c r="B2601" s="5" t="s">
        <v>2825</v>
      </c>
      <c r="C2601" s="5"/>
      <c r="D2601" s="9"/>
      <c r="E2601" s="5"/>
      <c r="F2601" s="7"/>
      <c r="G2601" s="5" t="s">
        <v>226</v>
      </c>
      <c r="H2601" s="8"/>
      <c r="I2601" s="5"/>
      <c r="J2601" s="5">
        <v>20</v>
      </c>
      <c r="K2601" s="10"/>
      <c r="L2601" s="5" t="s">
        <v>196</v>
      </c>
      <c r="M2601" s="5"/>
      <c r="N2601" s="5"/>
    </row>
    <row r="2602" spans="1:14">
      <c r="A2602" s="9"/>
      <c r="B2602" s="5" t="s">
        <v>2826</v>
      </c>
      <c r="C2602" s="5"/>
      <c r="D2602" s="9"/>
      <c r="E2602" s="5"/>
      <c r="F2602" s="7"/>
      <c r="G2602" s="5" t="s">
        <v>226</v>
      </c>
      <c r="H2602" s="8"/>
      <c r="I2602" s="5"/>
      <c r="J2602" s="5">
        <v>20</v>
      </c>
      <c r="K2602" s="10"/>
      <c r="L2602" s="5" t="s">
        <v>228</v>
      </c>
      <c r="M2602" s="5"/>
      <c r="N2602" s="5"/>
    </row>
    <row r="2603" spans="1:14">
      <c r="A2603" s="9"/>
      <c r="B2603" s="5" t="s">
        <v>2827</v>
      </c>
      <c r="C2603" s="5"/>
      <c r="D2603" s="9"/>
      <c r="E2603" s="5"/>
      <c r="F2603" s="7"/>
      <c r="G2603" s="5" t="s">
        <v>224</v>
      </c>
      <c r="H2603" s="8"/>
      <c r="I2603" s="5"/>
      <c r="J2603" s="5" t="s">
        <v>221</v>
      </c>
      <c r="K2603" s="10"/>
      <c r="L2603" s="5" t="s">
        <v>191</v>
      </c>
      <c r="M2603" s="5"/>
      <c r="N2603" s="5"/>
    </row>
    <row r="2604" spans="1:14">
      <c r="A2604" s="9"/>
      <c r="B2604" s="5" t="s">
        <v>2828</v>
      </c>
      <c r="C2604" s="5"/>
      <c r="D2604" s="9"/>
      <c r="E2604" s="5"/>
      <c r="F2604" s="7"/>
      <c r="G2604" s="5" t="s">
        <v>220</v>
      </c>
      <c r="H2604" s="8"/>
      <c r="I2604" s="5"/>
      <c r="J2604" s="5">
        <v>40</v>
      </c>
      <c r="K2604" s="10"/>
      <c r="L2604" s="5" t="s">
        <v>191</v>
      </c>
      <c r="M2604" s="5"/>
      <c r="N2604" s="5"/>
    </row>
    <row r="2605" spans="1:14">
      <c r="A2605" s="9"/>
      <c r="B2605" s="5" t="s">
        <v>2829</v>
      </c>
      <c r="C2605" s="5"/>
      <c r="D2605" s="9"/>
      <c r="E2605" s="5"/>
      <c r="F2605" s="7"/>
      <c r="G2605" s="5" t="s">
        <v>226</v>
      </c>
      <c r="H2605" s="8"/>
      <c r="I2605" s="5"/>
      <c r="J2605" s="5">
        <v>20</v>
      </c>
      <c r="K2605" s="10"/>
      <c r="L2605" s="5" t="s">
        <v>196</v>
      </c>
      <c r="M2605" s="5"/>
      <c r="N2605" s="5"/>
    </row>
    <row r="2606" spans="1:14">
      <c r="A2606" s="9"/>
      <c r="B2606" s="5" t="s">
        <v>2830</v>
      </c>
      <c r="C2606" s="5"/>
      <c r="D2606" s="9"/>
      <c r="E2606" s="5"/>
      <c r="F2606" s="7"/>
      <c r="G2606" s="5" t="s">
        <v>224</v>
      </c>
      <c r="H2606" s="8"/>
      <c r="I2606" s="5"/>
      <c r="J2606" s="5" t="s">
        <v>221</v>
      </c>
      <c r="K2606" s="10"/>
      <c r="L2606" s="5" t="s">
        <v>191</v>
      </c>
      <c r="M2606" s="5"/>
      <c r="N2606" s="5"/>
    </row>
    <row r="2607" spans="1:14">
      <c r="A2607" s="9"/>
      <c r="B2607" s="5" t="s">
        <v>2831</v>
      </c>
      <c r="C2607" s="5"/>
      <c r="D2607" s="9"/>
      <c r="E2607" s="5"/>
      <c r="F2607" s="7"/>
      <c r="G2607" s="5" t="s">
        <v>226</v>
      </c>
      <c r="H2607" s="8"/>
      <c r="I2607" s="5"/>
      <c r="J2607" s="5">
        <v>40</v>
      </c>
      <c r="K2607" s="10"/>
      <c r="L2607" s="5" t="s">
        <v>262</v>
      </c>
      <c r="M2607" s="5"/>
      <c r="N2607" s="5"/>
    </row>
    <row r="2608" spans="1:14">
      <c r="A2608" s="9"/>
      <c r="B2608" s="5" t="s">
        <v>2832</v>
      </c>
      <c r="C2608" s="5"/>
      <c r="D2608" s="9"/>
      <c r="E2608" s="5"/>
      <c r="F2608" s="7"/>
      <c r="G2608" s="5" t="s">
        <v>224</v>
      </c>
      <c r="H2608" s="8"/>
      <c r="I2608" s="5"/>
      <c r="J2608" s="5" t="s">
        <v>221</v>
      </c>
      <c r="K2608" s="10"/>
      <c r="L2608" s="5" t="s">
        <v>191</v>
      </c>
      <c r="M2608" s="5"/>
      <c r="N2608" s="5"/>
    </row>
    <row r="2609" spans="1:14">
      <c r="A2609" s="9"/>
      <c r="B2609" s="5" t="s">
        <v>2833</v>
      </c>
      <c r="C2609" s="5"/>
      <c r="D2609" s="9"/>
      <c r="E2609" s="5"/>
      <c r="F2609" s="7"/>
      <c r="G2609" s="5" t="s">
        <v>224</v>
      </c>
      <c r="H2609" s="8"/>
      <c r="I2609" s="5"/>
      <c r="J2609" s="5" t="s">
        <v>221</v>
      </c>
      <c r="K2609" s="10"/>
      <c r="L2609" s="5" t="s">
        <v>191</v>
      </c>
      <c r="M2609" s="5"/>
      <c r="N2609" s="5"/>
    </row>
    <row r="2610" spans="1:14">
      <c r="A2610" s="9"/>
      <c r="B2610" s="5" t="s">
        <v>2834</v>
      </c>
      <c r="C2610" s="5"/>
      <c r="D2610" s="9"/>
      <c r="E2610" s="5"/>
      <c r="F2610" s="7"/>
      <c r="G2610" s="5" t="s">
        <v>258</v>
      </c>
      <c r="H2610" s="8"/>
      <c r="I2610" s="5"/>
      <c r="J2610" s="5" t="s">
        <v>221</v>
      </c>
      <c r="K2610" s="10"/>
      <c r="L2610" s="5" t="s">
        <v>199</v>
      </c>
      <c r="M2610" s="5"/>
      <c r="N2610" s="5"/>
    </row>
    <row r="2611" spans="1:14">
      <c r="A2611" s="9"/>
      <c r="B2611" s="5" t="s">
        <v>2835</v>
      </c>
      <c r="C2611" s="5"/>
      <c r="D2611" s="9"/>
      <c r="E2611" s="5"/>
      <c r="F2611" s="7"/>
      <c r="G2611" s="5" t="s">
        <v>226</v>
      </c>
      <c r="H2611" s="8"/>
      <c r="I2611" s="5"/>
      <c r="J2611" s="5">
        <v>20</v>
      </c>
      <c r="K2611" s="10"/>
      <c r="L2611" s="5" t="s">
        <v>191</v>
      </c>
      <c r="M2611" s="5"/>
      <c r="N2611" s="5"/>
    </row>
    <row r="2612" spans="1:14">
      <c r="A2612" s="9"/>
      <c r="B2612" s="5" t="s">
        <v>2836</v>
      </c>
      <c r="C2612" s="5"/>
      <c r="D2612" s="9"/>
      <c r="E2612" s="5"/>
      <c r="F2612" s="7"/>
      <c r="G2612" s="5" t="s">
        <v>226</v>
      </c>
      <c r="H2612" s="8"/>
      <c r="I2612" s="5"/>
      <c r="J2612" s="5">
        <v>20</v>
      </c>
      <c r="K2612" s="10"/>
      <c r="L2612" s="5" t="s">
        <v>196</v>
      </c>
      <c r="M2612" s="5"/>
      <c r="N2612" s="5"/>
    </row>
    <row r="2613" spans="1:14">
      <c r="A2613" s="9"/>
      <c r="B2613" s="5" t="s">
        <v>2837</v>
      </c>
      <c r="C2613" s="5"/>
      <c r="D2613" s="9"/>
      <c r="E2613" s="5"/>
      <c r="F2613" s="7"/>
      <c r="G2613" s="5" t="s">
        <v>224</v>
      </c>
      <c r="H2613" s="8"/>
      <c r="I2613" s="5"/>
      <c r="J2613" s="5" t="s">
        <v>221</v>
      </c>
      <c r="K2613" s="10"/>
      <c r="L2613" s="5" t="s">
        <v>191</v>
      </c>
      <c r="M2613" s="5"/>
      <c r="N2613" s="5"/>
    </row>
    <row r="2614" spans="1:14">
      <c r="A2614" s="9"/>
      <c r="B2614" s="5" t="s">
        <v>2838</v>
      </c>
      <c r="C2614" s="5"/>
      <c r="D2614" s="9"/>
      <c r="E2614" s="5"/>
      <c r="F2614" s="7"/>
      <c r="G2614" s="5" t="s">
        <v>220</v>
      </c>
      <c r="H2614" s="8"/>
      <c r="I2614" s="5"/>
      <c r="J2614" s="5" t="s">
        <v>221</v>
      </c>
      <c r="K2614" s="10"/>
      <c r="L2614" s="5" t="s">
        <v>191</v>
      </c>
      <c r="M2614" s="5"/>
      <c r="N2614" s="5"/>
    </row>
    <row r="2615" spans="1:14">
      <c r="A2615" s="9"/>
      <c r="B2615" s="5" t="s">
        <v>2839</v>
      </c>
      <c r="C2615" s="5"/>
      <c r="D2615" s="9"/>
      <c r="E2615" s="5"/>
      <c r="F2615" s="7"/>
      <c r="G2615" s="5" t="s">
        <v>220</v>
      </c>
      <c r="H2615" s="8"/>
      <c r="I2615" s="5"/>
      <c r="J2615" s="5" t="s">
        <v>221</v>
      </c>
      <c r="K2615" s="10"/>
      <c r="L2615" s="5" t="s">
        <v>191</v>
      </c>
      <c r="M2615" s="5"/>
      <c r="N2615" s="5"/>
    </row>
    <row r="2616" spans="1:14">
      <c r="A2616" s="9"/>
      <c r="B2616" s="5" t="s">
        <v>2840</v>
      </c>
      <c r="C2616" s="5"/>
      <c r="D2616" s="9"/>
      <c r="E2616" s="5"/>
      <c r="F2616" s="7"/>
      <c r="G2616" s="5" t="s">
        <v>224</v>
      </c>
      <c r="H2616" s="8"/>
      <c r="I2616" s="5"/>
      <c r="J2616" s="5" t="s">
        <v>221</v>
      </c>
      <c r="K2616" s="10"/>
      <c r="L2616" s="5" t="s">
        <v>191</v>
      </c>
      <c r="M2616" s="5"/>
      <c r="N2616" s="5"/>
    </row>
    <row r="2617" spans="1:14">
      <c r="A2617" s="9"/>
      <c r="B2617" s="5" t="s">
        <v>2841</v>
      </c>
      <c r="C2617" s="5"/>
      <c r="D2617" s="9"/>
      <c r="E2617" s="5"/>
      <c r="F2617" s="7"/>
      <c r="G2617" s="5" t="s">
        <v>258</v>
      </c>
      <c r="H2617" s="8"/>
      <c r="I2617" s="5"/>
      <c r="J2617" s="5" t="s">
        <v>221</v>
      </c>
      <c r="K2617" s="10"/>
      <c r="L2617" s="5" t="s">
        <v>196</v>
      </c>
      <c r="M2617" s="5"/>
      <c r="N2617" s="5"/>
    </row>
    <row r="2618" spans="1:14">
      <c r="A2618" s="9"/>
      <c r="B2618" s="5" t="s">
        <v>2842</v>
      </c>
      <c r="C2618" s="5"/>
      <c r="D2618" s="9"/>
      <c r="E2618" s="5"/>
      <c r="F2618" s="7"/>
      <c r="G2618" s="5" t="s">
        <v>226</v>
      </c>
      <c r="H2618" s="8"/>
      <c r="I2618" s="5"/>
      <c r="J2618" s="5">
        <v>40</v>
      </c>
      <c r="K2618" s="10"/>
      <c r="L2618" s="5" t="s">
        <v>196</v>
      </c>
      <c r="M2618" s="5"/>
      <c r="N2618" s="5"/>
    </row>
    <row r="2619" spans="1:14">
      <c r="A2619" s="9"/>
      <c r="B2619" s="5" t="s">
        <v>2843</v>
      </c>
      <c r="C2619" s="5"/>
      <c r="D2619" s="9"/>
      <c r="E2619" s="5"/>
      <c r="F2619" s="7"/>
      <c r="G2619" s="5" t="s">
        <v>226</v>
      </c>
      <c r="H2619" s="8"/>
      <c r="I2619" s="5"/>
      <c r="J2619" s="5">
        <v>40</v>
      </c>
      <c r="K2619" s="10"/>
      <c r="L2619" s="5" t="s">
        <v>196</v>
      </c>
      <c r="M2619" s="5"/>
      <c r="N2619" s="5"/>
    </row>
    <row r="2620" spans="1:14">
      <c r="A2620" s="9"/>
      <c r="B2620" s="5" t="s">
        <v>2844</v>
      </c>
      <c r="C2620" s="5"/>
      <c r="D2620" s="9"/>
      <c r="E2620" s="5"/>
      <c r="F2620" s="7"/>
      <c r="G2620" s="5" t="s">
        <v>232</v>
      </c>
      <c r="H2620" s="8"/>
      <c r="I2620" s="5"/>
      <c r="J2620" s="5" t="s">
        <v>221</v>
      </c>
      <c r="K2620" s="10"/>
      <c r="L2620" s="5" t="s">
        <v>191</v>
      </c>
      <c r="M2620" s="5"/>
      <c r="N2620" s="5"/>
    </row>
    <row r="2621" spans="1:14">
      <c r="A2621" s="9"/>
      <c r="B2621" s="5" t="s">
        <v>2845</v>
      </c>
      <c r="C2621" s="5"/>
      <c r="D2621" s="9"/>
      <c r="E2621" s="5"/>
      <c r="F2621" s="7"/>
      <c r="G2621" s="5" t="s">
        <v>226</v>
      </c>
      <c r="H2621" s="8"/>
      <c r="I2621" s="5"/>
      <c r="J2621" s="5">
        <v>40</v>
      </c>
      <c r="K2621" s="10"/>
      <c r="L2621" s="5" t="s">
        <v>228</v>
      </c>
      <c r="M2621" s="5"/>
      <c r="N2621" s="5"/>
    </row>
    <row r="2622" spans="1:14">
      <c r="A2622" s="9"/>
      <c r="B2622" s="5" t="s">
        <v>2846</v>
      </c>
      <c r="C2622" s="5"/>
      <c r="D2622" s="9"/>
      <c r="E2622" s="5"/>
      <c r="F2622" s="7"/>
      <c r="G2622" s="5" t="s">
        <v>224</v>
      </c>
      <c r="H2622" s="8"/>
      <c r="I2622" s="5"/>
      <c r="J2622" s="5">
        <v>40</v>
      </c>
      <c r="K2622" s="10"/>
      <c r="L2622" s="5" t="s">
        <v>191</v>
      </c>
      <c r="M2622" s="5"/>
      <c r="N2622" s="5"/>
    </row>
    <row r="2623" spans="1:14">
      <c r="A2623" s="9"/>
      <c r="B2623" s="5" t="s">
        <v>2847</v>
      </c>
      <c r="C2623" s="5"/>
      <c r="D2623" s="9"/>
      <c r="E2623" s="5"/>
      <c r="F2623" s="7"/>
      <c r="G2623" s="5" t="s">
        <v>226</v>
      </c>
      <c r="H2623" s="8"/>
      <c r="I2623" s="5"/>
      <c r="J2623" s="5">
        <v>20</v>
      </c>
      <c r="K2623" s="10"/>
      <c r="L2623" s="5" t="s">
        <v>196</v>
      </c>
      <c r="M2623" s="5"/>
      <c r="N2623" s="5"/>
    </row>
    <row r="2624" spans="1:14">
      <c r="A2624" s="9"/>
      <c r="B2624" s="5" t="s">
        <v>2848</v>
      </c>
      <c r="C2624" s="5"/>
      <c r="D2624" s="9"/>
      <c r="E2624" s="5"/>
      <c r="F2624" s="7"/>
      <c r="G2624" s="5" t="s">
        <v>224</v>
      </c>
      <c r="H2624" s="8"/>
      <c r="I2624" s="5"/>
      <c r="J2624" s="5" t="s">
        <v>221</v>
      </c>
      <c r="K2624" s="10"/>
      <c r="L2624" s="5" t="s">
        <v>191</v>
      </c>
      <c r="M2624" s="5"/>
      <c r="N2624" s="5"/>
    </row>
    <row r="2625" spans="1:14">
      <c r="A2625" s="9"/>
      <c r="B2625" s="5" t="s">
        <v>2849</v>
      </c>
      <c r="C2625" s="5"/>
      <c r="D2625" s="9"/>
      <c r="E2625" s="5"/>
      <c r="F2625" s="7"/>
      <c r="G2625" s="5" t="s">
        <v>224</v>
      </c>
      <c r="H2625" s="8"/>
      <c r="I2625" s="5"/>
      <c r="J2625" s="5" t="s">
        <v>221</v>
      </c>
      <c r="K2625" s="10"/>
      <c r="L2625" s="5" t="s">
        <v>191</v>
      </c>
      <c r="M2625" s="5"/>
      <c r="N2625" s="5"/>
    </row>
    <row r="2626" spans="1:14">
      <c r="A2626" s="9"/>
      <c r="B2626" s="5" t="s">
        <v>2850</v>
      </c>
      <c r="C2626" s="5"/>
      <c r="D2626" s="9"/>
      <c r="E2626" s="5"/>
      <c r="F2626" s="7"/>
      <c r="G2626" s="5" t="s">
        <v>220</v>
      </c>
      <c r="H2626" s="8"/>
      <c r="I2626" s="5"/>
      <c r="J2626" s="5" t="s">
        <v>221</v>
      </c>
      <c r="K2626" s="10"/>
      <c r="L2626" s="5" t="s">
        <v>191</v>
      </c>
      <c r="M2626" s="5"/>
      <c r="N2626" s="5"/>
    </row>
    <row r="2627" spans="1:14">
      <c r="A2627" s="9"/>
      <c r="B2627" s="5" t="s">
        <v>2851</v>
      </c>
      <c r="C2627" s="5"/>
      <c r="D2627" s="9"/>
      <c r="E2627" s="5"/>
      <c r="F2627" s="7"/>
      <c r="G2627" s="5" t="s">
        <v>220</v>
      </c>
      <c r="H2627" s="8"/>
      <c r="I2627" s="5"/>
      <c r="J2627" s="5" t="s">
        <v>221</v>
      </c>
      <c r="K2627" s="10"/>
      <c r="L2627" s="5" t="s">
        <v>191</v>
      </c>
      <c r="M2627" s="5"/>
      <c r="N2627" s="5"/>
    </row>
    <row r="2628" spans="1:14">
      <c r="A2628" s="9"/>
      <c r="B2628" s="5" t="s">
        <v>2852</v>
      </c>
      <c r="C2628" s="5"/>
      <c r="D2628" s="9"/>
      <c r="E2628" s="5"/>
      <c r="F2628" s="7"/>
      <c r="G2628" s="5" t="s">
        <v>220</v>
      </c>
      <c r="H2628" s="8"/>
      <c r="I2628" s="5"/>
      <c r="J2628" s="5" t="s">
        <v>221</v>
      </c>
      <c r="K2628" s="10"/>
      <c r="L2628" s="5" t="s">
        <v>191</v>
      </c>
      <c r="M2628" s="5"/>
      <c r="N2628" s="5"/>
    </row>
    <row r="2629" spans="1:14">
      <c r="A2629" s="9"/>
      <c r="B2629" s="5" t="s">
        <v>2853</v>
      </c>
      <c r="C2629" s="5"/>
      <c r="D2629" s="9"/>
      <c r="E2629" s="5"/>
      <c r="F2629" s="7"/>
      <c r="G2629" s="5" t="s">
        <v>258</v>
      </c>
      <c r="H2629" s="8"/>
      <c r="I2629" s="5"/>
      <c r="J2629" s="5" t="s">
        <v>221</v>
      </c>
      <c r="K2629" s="10"/>
      <c r="L2629" s="5" t="s">
        <v>196</v>
      </c>
      <c r="M2629" s="5"/>
      <c r="N2629" s="5"/>
    </row>
    <row r="2630" spans="1:14">
      <c r="A2630" s="9"/>
      <c r="B2630" s="5" t="s">
        <v>2854</v>
      </c>
      <c r="C2630" s="5"/>
      <c r="D2630" s="9"/>
      <c r="E2630" s="5"/>
      <c r="F2630" s="7"/>
      <c r="G2630" s="5" t="s">
        <v>258</v>
      </c>
      <c r="H2630" s="8"/>
      <c r="I2630" s="5"/>
      <c r="J2630" s="5" t="s">
        <v>221</v>
      </c>
      <c r="K2630" s="10"/>
      <c r="L2630" s="5" t="s">
        <v>196</v>
      </c>
      <c r="M2630" s="5"/>
      <c r="N2630" s="5"/>
    </row>
    <row r="2631" spans="1:14">
      <c r="A2631" s="9"/>
      <c r="B2631" s="5" t="s">
        <v>2855</v>
      </c>
      <c r="C2631" s="5"/>
      <c r="D2631" s="9"/>
      <c r="E2631" s="5"/>
      <c r="F2631" s="7"/>
      <c r="G2631" s="5" t="s">
        <v>220</v>
      </c>
      <c r="H2631" s="8"/>
      <c r="I2631" s="5"/>
      <c r="J2631" s="5" t="s">
        <v>221</v>
      </c>
      <c r="K2631" s="10"/>
      <c r="L2631" s="5" t="s">
        <v>191</v>
      </c>
      <c r="M2631" s="5"/>
      <c r="N2631" s="5"/>
    </row>
    <row r="2632" spans="1:14">
      <c r="A2632" s="9"/>
      <c r="B2632" s="5" t="s">
        <v>2856</v>
      </c>
      <c r="C2632" s="5"/>
      <c r="D2632" s="9"/>
      <c r="E2632" s="5"/>
      <c r="F2632" s="7"/>
      <c r="G2632" s="5" t="s">
        <v>220</v>
      </c>
      <c r="H2632" s="8"/>
      <c r="I2632" s="5"/>
      <c r="J2632" s="5" t="s">
        <v>221</v>
      </c>
      <c r="K2632" s="10"/>
      <c r="L2632" s="5" t="s">
        <v>191</v>
      </c>
      <c r="M2632" s="5"/>
      <c r="N2632" s="5"/>
    </row>
    <row r="2633" spans="1:14">
      <c r="A2633" s="9"/>
      <c r="B2633" s="5" t="s">
        <v>2857</v>
      </c>
      <c r="C2633" s="5"/>
      <c r="D2633" s="9"/>
      <c r="E2633" s="5"/>
      <c r="F2633" s="7"/>
      <c r="G2633" s="5" t="s">
        <v>224</v>
      </c>
      <c r="H2633" s="8"/>
      <c r="I2633" s="5"/>
      <c r="J2633" s="5" t="s">
        <v>221</v>
      </c>
      <c r="K2633" s="10"/>
      <c r="L2633" s="5" t="s">
        <v>191</v>
      </c>
      <c r="M2633" s="5"/>
      <c r="N2633" s="5"/>
    </row>
    <row r="2634" spans="1:14">
      <c r="A2634" s="9"/>
      <c r="B2634" s="5" t="s">
        <v>2858</v>
      </c>
      <c r="C2634" s="5"/>
      <c r="D2634" s="9"/>
      <c r="E2634" s="5"/>
      <c r="F2634" s="7"/>
      <c r="G2634" s="5" t="s">
        <v>220</v>
      </c>
      <c r="H2634" s="8"/>
      <c r="I2634" s="5"/>
      <c r="J2634" s="5" t="s">
        <v>221</v>
      </c>
      <c r="K2634" s="10"/>
      <c r="L2634" s="5" t="s">
        <v>191</v>
      </c>
      <c r="M2634" s="5"/>
      <c r="N2634" s="5"/>
    </row>
    <row r="2635" spans="1:14">
      <c r="A2635" s="9"/>
      <c r="B2635" s="5" t="s">
        <v>2859</v>
      </c>
      <c r="C2635" s="5"/>
      <c r="D2635" s="9"/>
      <c r="E2635" s="5"/>
      <c r="F2635" s="7"/>
      <c r="G2635" s="5" t="s">
        <v>220</v>
      </c>
      <c r="H2635" s="8"/>
      <c r="I2635" s="5"/>
      <c r="J2635" s="5" t="s">
        <v>221</v>
      </c>
      <c r="K2635" s="10"/>
      <c r="L2635" s="5" t="s">
        <v>191</v>
      </c>
      <c r="M2635" s="5"/>
      <c r="N2635" s="5"/>
    </row>
    <row r="2636" spans="1:14">
      <c r="A2636" s="9"/>
      <c r="B2636" s="5" t="s">
        <v>2860</v>
      </c>
      <c r="C2636" s="5"/>
      <c r="D2636" s="9"/>
      <c r="E2636" s="5"/>
      <c r="F2636" s="7"/>
      <c r="G2636" s="5" t="s">
        <v>226</v>
      </c>
      <c r="H2636" s="8"/>
      <c r="I2636" s="5"/>
      <c r="J2636" s="5">
        <v>40</v>
      </c>
      <c r="K2636" s="10"/>
      <c r="L2636" s="5" t="s">
        <v>228</v>
      </c>
      <c r="M2636" s="5"/>
      <c r="N2636" s="5"/>
    </row>
    <row r="2637" spans="1:14">
      <c r="A2637" s="9"/>
      <c r="B2637" s="5" t="s">
        <v>2861</v>
      </c>
      <c r="C2637" s="5"/>
      <c r="D2637" s="9"/>
      <c r="E2637" s="5"/>
      <c r="F2637" s="7"/>
      <c r="G2637" s="5" t="s">
        <v>220</v>
      </c>
      <c r="H2637" s="8"/>
      <c r="I2637" s="5"/>
      <c r="J2637" s="5" t="s">
        <v>221</v>
      </c>
      <c r="K2637" s="10"/>
      <c r="L2637" s="5" t="s">
        <v>191</v>
      </c>
      <c r="M2637" s="5"/>
      <c r="N2637" s="5"/>
    </row>
    <row r="2638" spans="1:14">
      <c r="A2638" s="9"/>
      <c r="B2638" s="5" t="s">
        <v>2862</v>
      </c>
      <c r="C2638" s="5"/>
      <c r="D2638" s="9"/>
      <c r="E2638" s="5"/>
      <c r="F2638" s="7"/>
      <c r="G2638" s="5" t="s">
        <v>224</v>
      </c>
      <c r="H2638" s="8"/>
      <c r="I2638" s="5"/>
      <c r="J2638" s="5" t="s">
        <v>221</v>
      </c>
      <c r="K2638" s="10"/>
      <c r="L2638" s="5" t="s">
        <v>191</v>
      </c>
      <c r="M2638" s="5"/>
      <c r="N2638" s="5"/>
    </row>
    <row r="2639" spans="1:14">
      <c r="A2639" s="9"/>
      <c r="B2639" s="5" t="s">
        <v>2863</v>
      </c>
      <c r="C2639" s="5"/>
      <c r="D2639" s="9"/>
      <c r="E2639" s="5"/>
      <c r="F2639" s="7"/>
      <c r="G2639" s="5" t="s">
        <v>234</v>
      </c>
      <c r="H2639" s="8"/>
      <c r="I2639" s="5"/>
      <c r="J2639" s="5">
        <v>20</v>
      </c>
      <c r="K2639" s="10"/>
      <c r="L2639" s="5" t="s">
        <v>191</v>
      </c>
      <c r="M2639" s="5"/>
      <c r="N2639" s="5"/>
    </row>
    <row r="2640" spans="1:14">
      <c r="A2640" s="9"/>
      <c r="B2640" s="5" t="s">
        <v>2864</v>
      </c>
      <c r="C2640" s="5"/>
      <c r="D2640" s="9"/>
      <c r="E2640" s="5"/>
      <c r="F2640" s="7"/>
      <c r="G2640" s="5" t="s">
        <v>234</v>
      </c>
      <c r="H2640" s="8"/>
      <c r="I2640" s="5"/>
      <c r="J2640" s="5" t="s">
        <v>221</v>
      </c>
      <c r="K2640" s="10"/>
      <c r="L2640" s="5" t="s">
        <v>191</v>
      </c>
      <c r="M2640" s="5"/>
      <c r="N2640" s="5"/>
    </row>
    <row r="2641" spans="1:14">
      <c r="A2641" s="9"/>
      <c r="B2641" s="5" t="s">
        <v>2865</v>
      </c>
      <c r="C2641" s="5"/>
      <c r="D2641" s="9"/>
      <c r="E2641" s="5"/>
      <c r="F2641" s="7"/>
      <c r="G2641" s="5" t="s">
        <v>224</v>
      </c>
      <c r="H2641" s="8"/>
      <c r="I2641" s="5"/>
      <c r="J2641" s="5" t="s">
        <v>221</v>
      </c>
      <c r="K2641" s="10"/>
      <c r="L2641" s="5" t="s">
        <v>191</v>
      </c>
      <c r="M2641" s="5"/>
      <c r="N2641" s="5"/>
    </row>
    <row r="2642" spans="1:14">
      <c r="A2642" s="9"/>
      <c r="B2642" s="5" t="s">
        <v>2866</v>
      </c>
      <c r="C2642" s="5"/>
      <c r="D2642" s="9"/>
      <c r="E2642" s="5"/>
      <c r="F2642" s="7"/>
      <c r="G2642" s="5" t="s">
        <v>220</v>
      </c>
      <c r="H2642" s="8"/>
      <c r="I2642" s="5"/>
      <c r="J2642" s="5" t="s">
        <v>221</v>
      </c>
      <c r="K2642" s="10"/>
      <c r="L2642" s="5" t="s">
        <v>191</v>
      </c>
      <c r="M2642" s="5"/>
      <c r="N2642" s="5"/>
    </row>
    <row r="2643" spans="1:14">
      <c r="A2643" s="9"/>
      <c r="B2643" s="5" t="s">
        <v>2867</v>
      </c>
      <c r="C2643" s="5"/>
      <c r="D2643" s="9"/>
      <c r="E2643" s="5"/>
      <c r="F2643" s="7"/>
      <c r="G2643" s="5" t="s">
        <v>226</v>
      </c>
      <c r="H2643" s="8"/>
      <c r="I2643" s="5"/>
      <c r="J2643" s="5">
        <v>20</v>
      </c>
      <c r="K2643" s="10"/>
      <c r="L2643" s="5" t="s">
        <v>191</v>
      </c>
      <c r="M2643" s="5"/>
      <c r="N2643" s="5"/>
    </row>
    <row r="2644" spans="1:14">
      <c r="A2644" s="9"/>
      <c r="B2644" s="5" t="s">
        <v>2868</v>
      </c>
      <c r="C2644" s="5"/>
      <c r="D2644" s="9"/>
      <c r="E2644" s="5"/>
      <c r="F2644" s="7"/>
      <c r="G2644" s="5" t="s">
        <v>224</v>
      </c>
      <c r="H2644" s="8"/>
      <c r="I2644" s="5"/>
      <c r="J2644" s="5" t="s">
        <v>221</v>
      </c>
      <c r="K2644" s="10"/>
      <c r="L2644" s="5" t="s">
        <v>191</v>
      </c>
      <c r="M2644" s="5"/>
      <c r="N2644" s="5"/>
    </row>
    <row r="2645" spans="1:14">
      <c r="A2645" s="9"/>
      <c r="B2645" s="5" t="s">
        <v>2869</v>
      </c>
      <c r="C2645" s="5"/>
      <c r="D2645" s="9"/>
      <c r="E2645" s="5"/>
      <c r="F2645" s="7"/>
      <c r="G2645" s="5" t="s">
        <v>224</v>
      </c>
      <c r="H2645" s="8"/>
      <c r="I2645" s="5"/>
      <c r="J2645" s="5" t="s">
        <v>221</v>
      </c>
      <c r="K2645" s="10"/>
      <c r="L2645" s="5" t="s">
        <v>191</v>
      </c>
      <c r="M2645" s="5"/>
      <c r="N2645" s="5"/>
    </row>
    <row r="2646" spans="1:14">
      <c r="A2646" s="9"/>
      <c r="B2646" s="5" t="s">
        <v>2870</v>
      </c>
      <c r="C2646" s="5"/>
      <c r="D2646" s="9"/>
      <c r="E2646" s="5"/>
      <c r="F2646" s="7"/>
      <c r="G2646" s="5" t="s">
        <v>224</v>
      </c>
      <c r="H2646" s="8"/>
      <c r="I2646" s="5"/>
      <c r="J2646" s="5" t="s">
        <v>221</v>
      </c>
      <c r="K2646" s="10"/>
      <c r="L2646" s="5" t="s">
        <v>191</v>
      </c>
      <c r="M2646" s="5"/>
      <c r="N2646" s="5"/>
    </row>
    <row r="2647" spans="1:14">
      <c r="A2647" s="9"/>
      <c r="B2647" s="5" t="s">
        <v>2871</v>
      </c>
      <c r="C2647" s="5"/>
      <c r="D2647" s="9"/>
      <c r="E2647" s="5"/>
      <c r="F2647" s="7"/>
      <c r="G2647" s="5" t="s">
        <v>234</v>
      </c>
      <c r="H2647" s="8"/>
      <c r="I2647" s="5"/>
      <c r="J2647" s="5" t="s">
        <v>221</v>
      </c>
      <c r="K2647" s="10"/>
      <c r="L2647" s="5" t="s">
        <v>191</v>
      </c>
      <c r="M2647" s="5"/>
      <c r="N2647" s="5"/>
    </row>
    <row r="2648" spans="1:14">
      <c r="A2648" s="9"/>
      <c r="B2648" s="5" t="s">
        <v>2872</v>
      </c>
      <c r="C2648" s="5"/>
      <c r="D2648" s="9"/>
      <c r="E2648" s="5"/>
      <c r="F2648" s="7"/>
      <c r="G2648" s="5" t="s">
        <v>226</v>
      </c>
      <c r="H2648" s="8"/>
      <c r="I2648" s="5"/>
      <c r="J2648" s="5">
        <v>40</v>
      </c>
      <c r="K2648" s="10"/>
      <c r="L2648" s="5" t="s">
        <v>191</v>
      </c>
      <c r="M2648" s="5"/>
      <c r="N2648" s="5"/>
    </row>
    <row r="2649" spans="1:14">
      <c r="A2649" s="9"/>
      <c r="B2649" s="5" t="s">
        <v>2873</v>
      </c>
      <c r="C2649" s="5"/>
      <c r="D2649" s="9"/>
      <c r="E2649" s="5"/>
      <c r="F2649" s="7"/>
      <c r="G2649" s="5" t="s">
        <v>224</v>
      </c>
      <c r="H2649" s="8"/>
      <c r="I2649" s="5"/>
      <c r="J2649" s="5">
        <v>40</v>
      </c>
      <c r="K2649" s="10"/>
      <c r="L2649" s="5" t="s">
        <v>191</v>
      </c>
      <c r="M2649" s="5"/>
      <c r="N2649" s="5"/>
    </row>
    <row r="2650" spans="1:14">
      <c r="A2650" s="9"/>
      <c r="B2650" s="5" t="s">
        <v>2874</v>
      </c>
      <c r="C2650" s="5"/>
      <c r="D2650" s="9"/>
      <c r="E2650" s="5"/>
      <c r="F2650" s="7"/>
      <c r="G2650" s="5" t="s">
        <v>224</v>
      </c>
      <c r="H2650" s="8"/>
      <c r="I2650" s="5"/>
      <c r="J2650" s="5">
        <v>40</v>
      </c>
      <c r="K2650" s="10"/>
      <c r="L2650" s="5" t="s">
        <v>191</v>
      </c>
      <c r="M2650" s="5"/>
      <c r="N2650" s="5"/>
    </row>
    <row r="2651" spans="1:14">
      <c r="A2651" s="9"/>
      <c r="B2651" s="5" t="s">
        <v>2875</v>
      </c>
      <c r="C2651" s="5"/>
      <c r="D2651" s="9"/>
      <c r="E2651" s="5"/>
      <c r="F2651" s="7"/>
      <c r="G2651" s="5" t="s">
        <v>234</v>
      </c>
      <c r="H2651" s="8"/>
      <c r="I2651" s="5"/>
      <c r="J2651" s="5" t="s">
        <v>221</v>
      </c>
      <c r="K2651" s="10"/>
      <c r="L2651" s="5" t="s">
        <v>191</v>
      </c>
      <c r="M2651" s="5"/>
      <c r="N2651" s="5"/>
    </row>
    <row r="2652" spans="1:14">
      <c r="A2652" s="9"/>
      <c r="B2652" s="5" t="s">
        <v>2876</v>
      </c>
      <c r="C2652" s="5"/>
      <c r="D2652" s="9"/>
      <c r="E2652" s="5"/>
      <c r="F2652" s="7"/>
      <c r="G2652" s="5" t="s">
        <v>234</v>
      </c>
      <c r="H2652" s="8"/>
      <c r="I2652" s="5"/>
      <c r="J2652" s="5">
        <v>40</v>
      </c>
      <c r="K2652" s="10"/>
      <c r="L2652" s="5" t="s">
        <v>191</v>
      </c>
      <c r="M2652" s="5"/>
      <c r="N2652" s="5"/>
    </row>
    <row r="2653" spans="1:14">
      <c r="A2653" s="9"/>
      <c r="B2653" s="5" t="s">
        <v>2877</v>
      </c>
      <c r="C2653" s="5"/>
      <c r="D2653" s="9"/>
      <c r="E2653" s="5"/>
      <c r="F2653" s="7"/>
      <c r="G2653" s="5" t="s">
        <v>258</v>
      </c>
      <c r="H2653" s="8"/>
      <c r="I2653" s="5"/>
      <c r="J2653" s="5">
        <v>20</v>
      </c>
      <c r="K2653" s="10"/>
      <c r="L2653" s="5" t="s">
        <v>196</v>
      </c>
      <c r="M2653" s="5"/>
      <c r="N2653" s="5"/>
    </row>
    <row r="2654" spans="1:14">
      <c r="A2654" s="9"/>
      <c r="B2654" s="5" t="s">
        <v>2878</v>
      </c>
      <c r="C2654" s="5"/>
      <c r="D2654" s="9"/>
      <c r="E2654" s="5"/>
      <c r="F2654" s="7"/>
      <c r="G2654" s="5" t="s">
        <v>224</v>
      </c>
      <c r="H2654" s="8"/>
      <c r="I2654" s="5"/>
      <c r="J2654" s="5" t="s">
        <v>221</v>
      </c>
      <c r="K2654" s="10"/>
      <c r="L2654" s="5" t="s">
        <v>191</v>
      </c>
      <c r="M2654" s="5"/>
      <c r="N2654" s="5"/>
    </row>
    <row r="2655" spans="1:14">
      <c r="A2655" s="9"/>
      <c r="B2655" s="5" t="s">
        <v>2879</v>
      </c>
      <c r="C2655" s="5"/>
      <c r="D2655" s="9"/>
      <c r="E2655" s="5"/>
      <c r="F2655" s="7"/>
      <c r="G2655" s="5" t="s">
        <v>226</v>
      </c>
      <c r="H2655" s="8"/>
      <c r="I2655" s="5"/>
      <c r="J2655" s="5">
        <v>20</v>
      </c>
      <c r="K2655" s="10"/>
      <c r="L2655" s="5" t="s">
        <v>196</v>
      </c>
      <c r="M2655" s="5"/>
      <c r="N2655" s="5"/>
    </row>
    <row r="2656" spans="1:14">
      <c r="A2656" s="9"/>
      <c r="B2656" s="5" t="s">
        <v>2880</v>
      </c>
      <c r="C2656" s="5"/>
      <c r="D2656" s="9"/>
      <c r="E2656" s="5"/>
      <c r="F2656" s="7"/>
      <c r="G2656" s="5" t="s">
        <v>226</v>
      </c>
      <c r="H2656" s="8"/>
      <c r="I2656" s="5"/>
      <c r="J2656" s="5">
        <v>20</v>
      </c>
      <c r="K2656" s="10"/>
      <c r="L2656" s="5" t="s">
        <v>262</v>
      </c>
      <c r="M2656" s="5"/>
      <c r="N2656" s="5"/>
    </row>
    <row r="2657" spans="1:14">
      <c r="A2657" s="9"/>
      <c r="B2657" s="5" t="s">
        <v>2881</v>
      </c>
      <c r="C2657" s="5"/>
      <c r="D2657" s="9"/>
      <c r="E2657" s="5"/>
      <c r="F2657" s="7"/>
      <c r="G2657" s="5" t="s">
        <v>265</v>
      </c>
      <c r="H2657" s="8"/>
      <c r="I2657" s="5"/>
      <c r="J2657" s="5" t="s">
        <v>221</v>
      </c>
      <c r="K2657" s="10"/>
      <c r="L2657" s="5" t="s">
        <v>196</v>
      </c>
      <c r="M2657" s="5"/>
      <c r="N2657" s="5"/>
    </row>
    <row r="2658" spans="1:14">
      <c r="A2658" s="9"/>
      <c r="B2658" s="5" t="s">
        <v>2882</v>
      </c>
      <c r="C2658" s="5"/>
      <c r="D2658" s="9"/>
      <c r="E2658" s="5"/>
      <c r="F2658" s="7"/>
      <c r="G2658" s="5" t="s">
        <v>224</v>
      </c>
      <c r="H2658" s="8"/>
      <c r="I2658" s="5"/>
      <c r="J2658" s="5" t="s">
        <v>221</v>
      </c>
      <c r="K2658" s="10"/>
      <c r="L2658" s="5" t="s">
        <v>191</v>
      </c>
      <c r="M2658" s="5"/>
      <c r="N2658" s="5"/>
    </row>
    <row r="2659" spans="1:14">
      <c r="A2659" s="9"/>
      <c r="B2659" s="5" t="s">
        <v>2883</v>
      </c>
      <c r="C2659" s="5"/>
      <c r="D2659" s="9"/>
      <c r="E2659" s="5"/>
      <c r="F2659" s="7"/>
      <c r="G2659" s="5" t="s">
        <v>226</v>
      </c>
      <c r="H2659" s="8"/>
      <c r="I2659" s="5"/>
      <c r="J2659" s="5">
        <v>20</v>
      </c>
      <c r="K2659" s="10"/>
      <c r="L2659" s="5" t="s">
        <v>196</v>
      </c>
      <c r="M2659" s="5"/>
      <c r="N2659" s="5"/>
    </row>
    <row r="2660" spans="1:14">
      <c r="A2660" s="9"/>
      <c r="B2660" s="5" t="s">
        <v>2884</v>
      </c>
      <c r="C2660" s="5"/>
      <c r="D2660" s="9"/>
      <c r="E2660" s="5"/>
      <c r="F2660" s="7"/>
      <c r="G2660" s="5" t="s">
        <v>224</v>
      </c>
      <c r="H2660" s="8"/>
      <c r="I2660" s="5"/>
      <c r="J2660" s="5" t="s">
        <v>221</v>
      </c>
      <c r="K2660" s="10"/>
      <c r="L2660" s="5" t="s">
        <v>191</v>
      </c>
      <c r="M2660" s="5"/>
      <c r="N2660" s="5"/>
    </row>
    <row r="2661" spans="1:14">
      <c r="A2661" s="9"/>
      <c r="B2661" s="5" t="s">
        <v>2885</v>
      </c>
      <c r="C2661" s="5"/>
      <c r="D2661" s="9"/>
      <c r="E2661" s="5"/>
      <c r="F2661" s="7"/>
      <c r="G2661" s="5" t="s">
        <v>234</v>
      </c>
      <c r="H2661" s="8"/>
      <c r="I2661" s="5"/>
      <c r="J2661" s="5" t="s">
        <v>221</v>
      </c>
      <c r="K2661" s="10"/>
      <c r="L2661" s="5" t="s">
        <v>191</v>
      </c>
      <c r="M2661" s="5"/>
      <c r="N2661" s="5"/>
    </row>
    <row r="2662" spans="1:14">
      <c r="A2662" s="9"/>
      <c r="B2662" s="5" t="s">
        <v>2886</v>
      </c>
      <c r="C2662" s="5"/>
      <c r="D2662" s="9"/>
      <c r="E2662" s="5"/>
      <c r="F2662" s="7"/>
      <c r="G2662" s="5" t="s">
        <v>220</v>
      </c>
      <c r="H2662" s="8"/>
      <c r="I2662" s="5"/>
      <c r="J2662" s="5" t="s">
        <v>221</v>
      </c>
      <c r="K2662" s="10"/>
      <c r="L2662" s="5" t="s">
        <v>191</v>
      </c>
      <c r="M2662" s="5"/>
      <c r="N2662" s="5"/>
    </row>
    <row r="2663" spans="1:14">
      <c r="A2663" s="9"/>
      <c r="B2663" s="5" t="s">
        <v>2887</v>
      </c>
      <c r="C2663" s="5"/>
      <c r="D2663" s="9"/>
      <c r="E2663" s="5"/>
      <c r="F2663" s="7"/>
      <c r="G2663" s="5" t="s">
        <v>220</v>
      </c>
      <c r="H2663" s="8"/>
      <c r="I2663" s="5"/>
      <c r="J2663" s="5" t="s">
        <v>221</v>
      </c>
      <c r="K2663" s="10"/>
      <c r="L2663" s="5" t="s">
        <v>191</v>
      </c>
      <c r="M2663" s="5"/>
      <c r="N2663" s="5"/>
    </row>
    <row r="2664" spans="1:14">
      <c r="A2664" s="9"/>
      <c r="B2664" s="5" t="s">
        <v>2888</v>
      </c>
      <c r="C2664" s="5"/>
      <c r="D2664" s="9"/>
      <c r="E2664" s="5"/>
      <c r="F2664" s="7"/>
      <c r="G2664" s="5" t="s">
        <v>220</v>
      </c>
      <c r="H2664" s="8"/>
      <c r="I2664" s="5"/>
      <c r="J2664" s="5" t="s">
        <v>221</v>
      </c>
      <c r="K2664" s="10"/>
      <c r="L2664" s="5" t="s">
        <v>191</v>
      </c>
      <c r="M2664" s="5"/>
      <c r="N2664" s="5"/>
    </row>
    <row r="2665" spans="1:14">
      <c r="A2665" s="9"/>
      <c r="B2665" s="5" t="s">
        <v>2889</v>
      </c>
      <c r="C2665" s="5"/>
      <c r="D2665" s="9"/>
      <c r="E2665" s="5"/>
      <c r="F2665" s="7"/>
      <c r="G2665" s="5" t="s">
        <v>232</v>
      </c>
      <c r="H2665" s="8"/>
      <c r="I2665" s="5"/>
      <c r="J2665" s="5" t="s">
        <v>221</v>
      </c>
      <c r="K2665" s="10"/>
      <c r="L2665" s="5" t="s">
        <v>191</v>
      </c>
      <c r="M2665" s="5"/>
      <c r="N2665" s="5"/>
    </row>
    <row r="2666" spans="1:14">
      <c r="A2666" s="9"/>
      <c r="B2666" s="5" t="s">
        <v>2890</v>
      </c>
      <c r="C2666" s="5"/>
      <c r="D2666" s="9"/>
      <c r="E2666" s="5"/>
      <c r="F2666" s="7"/>
      <c r="G2666" s="5" t="s">
        <v>224</v>
      </c>
      <c r="H2666" s="8"/>
      <c r="I2666" s="5"/>
      <c r="J2666" s="5" t="s">
        <v>221</v>
      </c>
      <c r="K2666" s="10"/>
      <c r="L2666" s="5" t="s">
        <v>191</v>
      </c>
      <c r="M2666" s="5"/>
      <c r="N2666" s="5"/>
    </row>
    <row r="2667" spans="1:14">
      <c r="A2667" s="9"/>
      <c r="B2667" s="5" t="s">
        <v>2891</v>
      </c>
      <c r="C2667" s="5"/>
      <c r="D2667" s="9"/>
      <c r="E2667" s="5"/>
      <c r="F2667" s="7"/>
      <c r="G2667" s="5" t="s">
        <v>232</v>
      </c>
      <c r="H2667" s="8"/>
      <c r="I2667" s="5"/>
      <c r="J2667" s="5" t="s">
        <v>221</v>
      </c>
      <c r="K2667" s="10"/>
      <c r="L2667" s="5" t="s">
        <v>191</v>
      </c>
      <c r="M2667" s="5"/>
      <c r="N2667" s="5"/>
    </row>
    <row r="2668" spans="1:14">
      <c r="A2668" s="9"/>
      <c r="B2668" s="5" t="s">
        <v>2892</v>
      </c>
      <c r="C2668" s="5"/>
      <c r="D2668" s="9"/>
      <c r="E2668" s="5"/>
      <c r="F2668" s="7"/>
      <c r="G2668" s="5" t="s">
        <v>220</v>
      </c>
      <c r="H2668" s="8"/>
      <c r="I2668" s="5"/>
      <c r="J2668" s="5" t="s">
        <v>221</v>
      </c>
      <c r="K2668" s="10"/>
      <c r="L2668" s="5" t="s">
        <v>191</v>
      </c>
      <c r="M2668" s="5"/>
      <c r="N2668" s="5"/>
    </row>
    <row r="2669" spans="1:14">
      <c r="A2669" s="9"/>
      <c r="B2669" s="5" t="s">
        <v>2893</v>
      </c>
      <c r="C2669" s="5"/>
      <c r="D2669" s="9"/>
      <c r="E2669" s="5"/>
      <c r="F2669" s="7"/>
      <c r="G2669" s="5" t="s">
        <v>224</v>
      </c>
      <c r="H2669" s="8"/>
      <c r="I2669" s="5"/>
      <c r="J2669" s="5" t="s">
        <v>221</v>
      </c>
      <c r="K2669" s="10"/>
      <c r="L2669" s="5" t="s">
        <v>191</v>
      </c>
      <c r="M2669" s="5"/>
      <c r="N2669" s="5"/>
    </row>
    <row r="2670" spans="1:14">
      <c r="A2670" s="9"/>
      <c r="B2670" s="5" t="s">
        <v>2894</v>
      </c>
      <c r="C2670" s="5"/>
      <c r="D2670" s="9"/>
      <c r="E2670" s="5"/>
      <c r="F2670" s="7"/>
      <c r="G2670" s="5" t="s">
        <v>246</v>
      </c>
      <c r="H2670" s="8"/>
      <c r="I2670" s="5"/>
      <c r="J2670" s="5" t="s">
        <v>221</v>
      </c>
      <c r="K2670" s="10"/>
      <c r="L2670" s="5" t="s">
        <v>753</v>
      </c>
      <c r="M2670" s="5"/>
      <c r="N2670" s="5"/>
    </row>
    <row r="2671" spans="1:14">
      <c r="A2671" s="9"/>
      <c r="B2671" s="5" t="s">
        <v>2895</v>
      </c>
      <c r="C2671" s="5"/>
      <c r="D2671" s="9"/>
      <c r="E2671" s="5"/>
      <c r="F2671" s="7"/>
      <c r="G2671" s="5" t="s">
        <v>232</v>
      </c>
      <c r="H2671" s="8"/>
      <c r="I2671" s="5"/>
      <c r="J2671" s="5" t="s">
        <v>221</v>
      </c>
      <c r="K2671" s="10"/>
      <c r="L2671" s="5" t="s">
        <v>191</v>
      </c>
      <c r="M2671" s="5"/>
      <c r="N2671" s="5"/>
    </row>
    <row r="2672" spans="1:14">
      <c r="A2672" s="9"/>
      <c r="B2672" s="5" t="s">
        <v>2896</v>
      </c>
      <c r="C2672" s="5"/>
      <c r="D2672" s="9"/>
      <c r="E2672" s="5"/>
      <c r="F2672" s="7"/>
      <c r="G2672" s="5" t="s">
        <v>220</v>
      </c>
      <c r="H2672" s="8"/>
      <c r="I2672" s="5"/>
      <c r="J2672" s="5" t="s">
        <v>221</v>
      </c>
      <c r="K2672" s="10"/>
      <c r="L2672" s="5" t="s">
        <v>191</v>
      </c>
      <c r="M2672" s="5"/>
      <c r="N2672" s="5"/>
    </row>
    <row r="2673" spans="1:14">
      <c r="A2673" s="9"/>
      <c r="B2673" s="5" t="s">
        <v>2897</v>
      </c>
      <c r="C2673" s="5"/>
      <c r="D2673" s="9"/>
      <c r="E2673" s="5"/>
      <c r="F2673" s="7"/>
      <c r="G2673" s="5" t="s">
        <v>224</v>
      </c>
      <c r="H2673" s="8"/>
      <c r="I2673" s="5"/>
      <c r="J2673" s="5" t="s">
        <v>221</v>
      </c>
      <c r="K2673" s="10"/>
      <c r="L2673" s="5" t="s">
        <v>191</v>
      </c>
      <c r="M2673" s="5"/>
      <c r="N2673" s="5"/>
    </row>
    <row r="2674" spans="1:14">
      <c r="A2674" s="9"/>
      <c r="B2674" s="5" t="s">
        <v>2898</v>
      </c>
      <c r="C2674" s="5"/>
      <c r="D2674" s="9"/>
      <c r="E2674" s="5"/>
      <c r="F2674" s="7"/>
      <c r="G2674" s="5" t="s">
        <v>220</v>
      </c>
      <c r="H2674" s="8"/>
      <c r="I2674" s="5"/>
      <c r="J2674" s="5" t="s">
        <v>221</v>
      </c>
      <c r="K2674" s="10"/>
      <c r="L2674" s="5" t="s">
        <v>191</v>
      </c>
      <c r="M2674" s="5"/>
      <c r="N2674" s="5"/>
    </row>
    <row r="2675" spans="1:14">
      <c r="A2675" s="9"/>
      <c r="B2675" s="5" t="s">
        <v>2899</v>
      </c>
      <c r="C2675" s="5"/>
      <c r="D2675" s="9"/>
      <c r="E2675" s="5"/>
      <c r="F2675" s="7"/>
      <c r="G2675" s="5" t="s">
        <v>226</v>
      </c>
      <c r="H2675" s="8"/>
      <c r="I2675" s="5"/>
      <c r="J2675" s="5">
        <v>40</v>
      </c>
      <c r="K2675" s="10"/>
      <c r="L2675" s="5" t="s">
        <v>191</v>
      </c>
      <c r="M2675" s="5"/>
      <c r="N2675" s="5"/>
    </row>
    <row r="2676" spans="1:14">
      <c r="A2676" s="9"/>
      <c r="B2676" s="5" t="s">
        <v>2900</v>
      </c>
      <c r="C2676" s="5"/>
      <c r="D2676" s="9"/>
      <c r="E2676" s="5"/>
      <c r="F2676" s="7"/>
      <c r="G2676" s="5" t="s">
        <v>224</v>
      </c>
      <c r="H2676" s="8"/>
      <c r="I2676" s="5"/>
      <c r="J2676" s="5" t="s">
        <v>221</v>
      </c>
      <c r="K2676" s="10"/>
      <c r="L2676" s="5" t="s">
        <v>191</v>
      </c>
      <c r="M2676" s="5"/>
      <c r="N2676" s="5"/>
    </row>
    <row r="2677" spans="1:14">
      <c r="A2677" s="9"/>
      <c r="B2677" s="5" t="s">
        <v>2901</v>
      </c>
      <c r="C2677" s="5"/>
      <c r="D2677" s="9"/>
      <c r="E2677" s="5"/>
      <c r="F2677" s="7"/>
      <c r="G2677" s="5" t="s">
        <v>220</v>
      </c>
      <c r="H2677" s="8"/>
      <c r="I2677" s="5"/>
      <c r="J2677" s="5">
        <v>40</v>
      </c>
      <c r="K2677" s="10"/>
      <c r="L2677" s="5" t="s">
        <v>191</v>
      </c>
      <c r="M2677" s="5"/>
      <c r="N2677" s="5"/>
    </row>
    <row r="2678" spans="1:14">
      <c r="A2678" s="9"/>
      <c r="B2678" s="5" t="s">
        <v>2902</v>
      </c>
      <c r="C2678" s="5"/>
      <c r="D2678" s="9"/>
      <c r="E2678" s="5"/>
      <c r="F2678" s="7"/>
      <c r="G2678" s="5" t="s">
        <v>246</v>
      </c>
      <c r="H2678" s="8"/>
      <c r="I2678" s="5"/>
      <c r="J2678" s="5" t="s">
        <v>221</v>
      </c>
      <c r="K2678" s="10"/>
      <c r="L2678" s="5" t="s">
        <v>753</v>
      </c>
      <c r="M2678" s="5"/>
      <c r="N2678" s="5"/>
    </row>
    <row r="2679" spans="1:14">
      <c r="A2679" s="9"/>
      <c r="B2679" s="5" t="s">
        <v>2903</v>
      </c>
      <c r="C2679" s="5"/>
      <c r="D2679" s="9"/>
      <c r="E2679" s="5"/>
      <c r="F2679" s="7"/>
      <c r="G2679" s="5" t="s">
        <v>226</v>
      </c>
      <c r="H2679" s="8"/>
      <c r="I2679" s="5"/>
      <c r="J2679" s="5">
        <v>20</v>
      </c>
      <c r="K2679" s="10"/>
      <c r="L2679" s="5" t="s">
        <v>196</v>
      </c>
      <c r="M2679" s="5"/>
      <c r="N2679" s="5"/>
    </row>
    <row r="2680" spans="1:14">
      <c r="A2680" s="9"/>
      <c r="B2680" s="5" t="s">
        <v>2904</v>
      </c>
      <c r="C2680" s="5"/>
      <c r="D2680" s="9"/>
      <c r="E2680" s="5"/>
      <c r="F2680" s="7"/>
      <c r="G2680" s="5" t="s">
        <v>232</v>
      </c>
      <c r="H2680" s="8"/>
      <c r="I2680" s="5"/>
      <c r="J2680" s="5">
        <v>20</v>
      </c>
      <c r="K2680" s="10"/>
      <c r="L2680" s="5" t="s">
        <v>191</v>
      </c>
      <c r="M2680" s="5"/>
      <c r="N2680" s="5"/>
    </row>
    <row r="2681" spans="1:14">
      <c r="A2681" s="9"/>
      <c r="B2681" s="5" t="s">
        <v>2905</v>
      </c>
      <c r="C2681" s="5"/>
      <c r="D2681" s="9"/>
      <c r="E2681" s="5"/>
      <c r="F2681" s="7"/>
      <c r="G2681" s="5" t="s">
        <v>234</v>
      </c>
      <c r="H2681" s="8"/>
      <c r="I2681" s="5"/>
      <c r="J2681" s="5" t="s">
        <v>221</v>
      </c>
      <c r="K2681" s="10"/>
      <c r="L2681" s="5" t="s">
        <v>191</v>
      </c>
      <c r="M2681" s="5"/>
      <c r="N2681" s="5"/>
    </row>
    <row r="2682" spans="1:14">
      <c r="A2682" s="9"/>
      <c r="B2682" s="5" t="s">
        <v>2906</v>
      </c>
      <c r="C2682" s="5"/>
      <c r="D2682" s="9"/>
      <c r="E2682" s="5"/>
      <c r="F2682" s="7"/>
      <c r="G2682" s="5" t="s">
        <v>220</v>
      </c>
      <c r="H2682" s="8"/>
      <c r="I2682" s="5"/>
      <c r="J2682" s="5" t="s">
        <v>221</v>
      </c>
      <c r="K2682" s="10"/>
      <c r="L2682" s="5" t="s">
        <v>191</v>
      </c>
      <c r="M2682" s="5"/>
      <c r="N2682" s="5"/>
    </row>
    <row r="2683" spans="1:14">
      <c r="A2683" s="9"/>
      <c r="B2683" s="5" t="s">
        <v>2907</v>
      </c>
      <c r="C2683" s="5"/>
      <c r="D2683" s="9"/>
      <c r="E2683" s="5"/>
      <c r="F2683" s="7"/>
      <c r="G2683" s="5" t="s">
        <v>224</v>
      </c>
      <c r="H2683" s="8"/>
      <c r="I2683" s="5"/>
      <c r="J2683" s="5">
        <v>40</v>
      </c>
      <c r="K2683" s="10"/>
      <c r="L2683" s="5" t="s">
        <v>191</v>
      </c>
      <c r="M2683" s="5"/>
      <c r="N2683" s="5"/>
    </row>
    <row r="2684" spans="1:14">
      <c r="A2684" s="9"/>
      <c r="B2684" s="5" t="s">
        <v>2908</v>
      </c>
      <c r="C2684" s="5"/>
      <c r="D2684" s="9"/>
      <c r="E2684" s="5"/>
      <c r="F2684" s="7"/>
      <c r="G2684" s="5" t="s">
        <v>226</v>
      </c>
      <c r="H2684" s="8"/>
      <c r="I2684" s="5"/>
      <c r="J2684" s="5">
        <v>20</v>
      </c>
      <c r="K2684" s="10"/>
      <c r="L2684" s="5" t="s">
        <v>196</v>
      </c>
      <c r="M2684" s="5"/>
      <c r="N2684" s="5"/>
    </row>
    <row r="2685" spans="1:14">
      <c r="A2685" s="9"/>
      <c r="B2685" s="5" t="s">
        <v>2909</v>
      </c>
      <c r="C2685" s="5"/>
      <c r="D2685" s="9"/>
      <c r="E2685" s="5"/>
      <c r="F2685" s="7"/>
      <c r="G2685" s="5" t="s">
        <v>220</v>
      </c>
      <c r="H2685" s="8"/>
      <c r="I2685" s="5"/>
      <c r="J2685" s="5" t="s">
        <v>221</v>
      </c>
      <c r="K2685" s="10"/>
      <c r="L2685" s="5" t="s">
        <v>191</v>
      </c>
      <c r="M2685" s="5"/>
      <c r="N2685" s="5"/>
    </row>
    <row r="2686" spans="1:14">
      <c r="A2686" s="9"/>
      <c r="B2686" s="5" t="s">
        <v>2910</v>
      </c>
      <c r="C2686" s="5"/>
      <c r="D2686" s="9"/>
      <c r="E2686" s="5"/>
      <c r="F2686" s="7"/>
      <c r="G2686" s="5" t="s">
        <v>220</v>
      </c>
      <c r="H2686" s="8"/>
      <c r="I2686" s="5"/>
      <c r="J2686" s="5" t="s">
        <v>221</v>
      </c>
      <c r="K2686" s="10"/>
      <c r="L2686" s="5" t="s">
        <v>191</v>
      </c>
      <c r="M2686" s="5"/>
      <c r="N2686" s="5"/>
    </row>
    <row r="2687" spans="1:14">
      <c r="A2687" s="9"/>
      <c r="B2687" s="5" t="s">
        <v>2911</v>
      </c>
      <c r="C2687" s="5"/>
      <c r="D2687" s="9"/>
      <c r="E2687" s="5"/>
      <c r="F2687" s="7"/>
      <c r="G2687" s="5" t="s">
        <v>220</v>
      </c>
      <c r="H2687" s="8"/>
      <c r="I2687" s="5"/>
      <c r="J2687" s="5" t="s">
        <v>221</v>
      </c>
      <c r="K2687" s="10"/>
      <c r="L2687" s="5" t="s">
        <v>191</v>
      </c>
      <c r="M2687" s="5"/>
      <c r="N2687" s="5"/>
    </row>
    <row r="2688" spans="1:14">
      <c r="A2688" s="9"/>
      <c r="B2688" s="5" t="s">
        <v>2912</v>
      </c>
      <c r="C2688" s="5"/>
      <c r="D2688" s="9"/>
      <c r="E2688" s="5"/>
      <c r="F2688" s="7"/>
      <c r="G2688" s="5" t="s">
        <v>220</v>
      </c>
      <c r="H2688" s="8"/>
      <c r="I2688" s="5"/>
      <c r="J2688" s="5" t="s">
        <v>221</v>
      </c>
      <c r="K2688" s="10"/>
      <c r="L2688" s="5" t="s">
        <v>191</v>
      </c>
      <c r="M2688" s="5"/>
      <c r="N2688" s="5"/>
    </row>
    <row r="2689" spans="1:14">
      <c r="A2689" s="9"/>
      <c r="B2689" s="5" t="s">
        <v>2913</v>
      </c>
      <c r="C2689" s="5"/>
      <c r="D2689" s="9"/>
      <c r="E2689" s="5"/>
      <c r="F2689" s="7"/>
      <c r="G2689" s="5" t="s">
        <v>226</v>
      </c>
      <c r="H2689" s="8"/>
      <c r="I2689" s="5"/>
      <c r="J2689" s="5">
        <v>20</v>
      </c>
      <c r="K2689" s="10"/>
      <c r="L2689" s="5" t="s">
        <v>196</v>
      </c>
      <c r="M2689" s="5"/>
      <c r="N2689" s="5"/>
    </row>
    <row r="2690" spans="1:14">
      <c r="A2690" s="9"/>
      <c r="B2690" s="5" t="s">
        <v>2914</v>
      </c>
      <c r="C2690" s="5"/>
      <c r="D2690" s="9"/>
      <c r="E2690" s="5"/>
      <c r="F2690" s="7"/>
      <c r="G2690" s="5" t="s">
        <v>226</v>
      </c>
      <c r="H2690" s="8"/>
      <c r="I2690" s="5"/>
      <c r="J2690" s="5">
        <v>40</v>
      </c>
      <c r="K2690" s="10"/>
      <c r="L2690" s="5" t="s">
        <v>196</v>
      </c>
      <c r="M2690" s="5"/>
      <c r="N2690" s="5"/>
    </row>
    <row r="2691" spans="1:14">
      <c r="A2691" s="9"/>
      <c r="B2691" s="5" t="s">
        <v>2915</v>
      </c>
      <c r="C2691" s="5"/>
      <c r="D2691" s="9"/>
      <c r="E2691" s="5"/>
      <c r="F2691" s="7"/>
      <c r="G2691" s="5" t="s">
        <v>224</v>
      </c>
      <c r="H2691" s="8"/>
      <c r="I2691" s="5"/>
      <c r="J2691" s="5" t="s">
        <v>221</v>
      </c>
      <c r="K2691" s="10"/>
      <c r="L2691" s="5" t="s">
        <v>191</v>
      </c>
      <c r="M2691" s="5"/>
      <c r="N2691" s="5"/>
    </row>
    <row r="2692" spans="1:14">
      <c r="A2692" s="9"/>
      <c r="B2692" s="5" t="s">
        <v>2916</v>
      </c>
      <c r="C2692" s="5"/>
      <c r="D2692" s="9"/>
      <c r="E2692" s="5"/>
      <c r="F2692" s="7"/>
      <c r="G2692" s="5" t="s">
        <v>220</v>
      </c>
      <c r="H2692" s="8"/>
      <c r="I2692" s="5"/>
      <c r="J2692" s="5" t="s">
        <v>221</v>
      </c>
      <c r="K2692" s="10"/>
      <c r="L2692" s="5" t="s">
        <v>191</v>
      </c>
      <c r="M2692" s="5"/>
      <c r="N2692" s="5"/>
    </row>
    <row r="2693" spans="1:14">
      <c r="A2693" s="9"/>
      <c r="B2693" s="5" t="s">
        <v>2917</v>
      </c>
      <c r="C2693" s="5"/>
      <c r="D2693" s="9"/>
      <c r="E2693" s="5"/>
      <c r="F2693" s="7"/>
      <c r="G2693" s="5" t="s">
        <v>226</v>
      </c>
      <c r="H2693" s="8"/>
      <c r="I2693" s="5"/>
      <c r="J2693" s="5">
        <v>40</v>
      </c>
      <c r="K2693" s="10"/>
      <c r="L2693" s="5" t="s">
        <v>196</v>
      </c>
      <c r="M2693" s="5"/>
      <c r="N2693" s="5"/>
    </row>
    <row r="2694" spans="1:14">
      <c r="A2694" s="9"/>
      <c r="B2694" s="5" t="s">
        <v>2918</v>
      </c>
      <c r="C2694" s="5"/>
      <c r="D2694" s="9"/>
      <c r="E2694" s="5"/>
      <c r="F2694" s="7"/>
      <c r="G2694" s="5" t="s">
        <v>220</v>
      </c>
      <c r="H2694" s="8"/>
      <c r="I2694" s="5"/>
      <c r="J2694" s="5" t="s">
        <v>221</v>
      </c>
      <c r="K2694" s="10"/>
      <c r="L2694" s="5" t="s">
        <v>191</v>
      </c>
      <c r="M2694" s="5"/>
      <c r="N2694" s="5"/>
    </row>
    <row r="2695" spans="1:14">
      <c r="A2695" s="9"/>
      <c r="B2695" s="5" t="s">
        <v>2919</v>
      </c>
      <c r="C2695" s="5"/>
      <c r="D2695" s="9"/>
      <c r="E2695" s="5"/>
      <c r="F2695" s="7"/>
      <c r="G2695" s="5" t="s">
        <v>226</v>
      </c>
      <c r="H2695" s="8"/>
      <c r="I2695" s="5"/>
      <c r="J2695" s="5">
        <v>40</v>
      </c>
      <c r="K2695" s="10"/>
      <c r="L2695" s="5" t="s">
        <v>191</v>
      </c>
      <c r="M2695" s="5"/>
      <c r="N2695" s="5"/>
    </row>
    <row r="2696" spans="1:14">
      <c r="A2696" s="9"/>
      <c r="B2696" s="5" t="s">
        <v>2920</v>
      </c>
      <c r="C2696" s="5"/>
      <c r="D2696" s="9"/>
      <c r="E2696" s="5"/>
      <c r="F2696" s="7"/>
      <c r="G2696" s="5" t="s">
        <v>224</v>
      </c>
      <c r="H2696" s="8"/>
      <c r="I2696" s="5"/>
      <c r="J2696" s="5" t="s">
        <v>221</v>
      </c>
      <c r="K2696" s="10"/>
      <c r="L2696" s="5" t="s">
        <v>191</v>
      </c>
      <c r="M2696" s="5"/>
      <c r="N2696" s="5"/>
    </row>
    <row r="2697" spans="1:14">
      <c r="A2697" s="9"/>
      <c r="B2697" s="5" t="s">
        <v>2921</v>
      </c>
      <c r="C2697" s="5"/>
      <c r="D2697" s="9"/>
      <c r="E2697" s="5"/>
      <c r="F2697" s="7"/>
      <c r="G2697" s="5" t="s">
        <v>220</v>
      </c>
      <c r="H2697" s="8"/>
      <c r="I2697" s="5"/>
      <c r="J2697" s="5" t="s">
        <v>221</v>
      </c>
      <c r="K2697" s="10"/>
      <c r="L2697" s="5" t="s">
        <v>191</v>
      </c>
      <c r="M2697" s="5"/>
      <c r="N2697" s="5"/>
    </row>
    <row r="2698" spans="1:14">
      <c r="A2698" s="9"/>
      <c r="B2698" s="5" t="s">
        <v>2922</v>
      </c>
      <c r="C2698" s="5"/>
      <c r="D2698" s="9"/>
      <c r="E2698" s="5"/>
      <c r="F2698" s="7"/>
      <c r="G2698" s="5" t="s">
        <v>226</v>
      </c>
      <c r="H2698" s="8"/>
      <c r="I2698" s="5"/>
      <c r="J2698" s="5">
        <v>20</v>
      </c>
      <c r="K2698" s="10"/>
      <c r="L2698" s="5" t="s">
        <v>196</v>
      </c>
      <c r="M2698" s="5"/>
      <c r="N2698" s="5"/>
    </row>
    <row r="2699" spans="1:14">
      <c r="A2699" s="9"/>
      <c r="B2699" s="5" t="s">
        <v>2923</v>
      </c>
      <c r="C2699" s="5"/>
      <c r="D2699" s="9"/>
      <c r="E2699" s="5"/>
      <c r="F2699" s="7"/>
      <c r="G2699" s="5" t="s">
        <v>224</v>
      </c>
      <c r="H2699" s="8"/>
      <c r="I2699" s="5"/>
      <c r="J2699" s="5" t="s">
        <v>221</v>
      </c>
      <c r="K2699" s="10"/>
      <c r="L2699" s="5" t="s">
        <v>191</v>
      </c>
      <c r="M2699" s="5"/>
      <c r="N2699" s="5"/>
    </row>
    <row r="2700" spans="1:14">
      <c r="A2700" s="9"/>
      <c r="B2700" s="5" t="s">
        <v>2924</v>
      </c>
      <c r="C2700" s="5"/>
      <c r="D2700" s="9"/>
      <c r="E2700" s="5"/>
      <c r="F2700" s="7"/>
      <c r="G2700" s="5" t="s">
        <v>224</v>
      </c>
      <c r="H2700" s="8"/>
      <c r="I2700" s="5"/>
      <c r="J2700" s="5">
        <v>20</v>
      </c>
      <c r="K2700" s="10"/>
      <c r="L2700" s="5" t="s">
        <v>191</v>
      </c>
      <c r="M2700" s="5"/>
      <c r="N2700" s="5"/>
    </row>
    <row r="2701" spans="1:14">
      <c r="A2701" s="9"/>
      <c r="B2701" s="5" t="s">
        <v>2925</v>
      </c>
      <c r="C2701" s="5"/>
      <c r="D2701" s="9"/>
      <c r="E2701" s="5"/>
      <c r="F2701" s="7"/>
      <c r="G2701" s="5" t="s">
        <v>224</v>
      </c>
      <c r="H2701" s="8"/>
      <c r="I2701" s="5"/>
      <c r="J2701" s="5" t="s">
        <v>221</v>
      </c>
      <c r="K2701" s="10"/>
      <c r="L2701" s="5" t="s">
        <v>196</v>
      </c>
      <c r="M2701" s="5"/>
      <c r="N2701" s="5"/>
    </row>
    <row r="2702" spans="1:14">
      <c r="A2702" s="9"/>
      <c r="B2702" s="5" t="s">
        <v>2926</v>
      </c>
      <c r="C2702" s="5"/>
      <c r="D2702" s="9"/>
      <c r="E2702" s="5"/>
      <c r="F2702" s="7"/>
      <c r="G2702" s="5" t="s">
        <v>224</v>
      </c>
      <c r="H2702" s="8"/>
      <c r="I2702" s="5"/>
      <c r="J2702" s="5" t="s">
        <v>221</v>
      </c>
      <c r="K2702" s="10"/>
      <c r="L2702" s="5" t="s">
        <v>191</v>
      </c>
      <c r="M2702" s="5"/>
      <c r="N2702" s="5"/>
    </row>
    <row r="2703" spans="1:14">
      <c r="A2703" s="9"/>
      <c r="B2703" s="5" t="s">
        <v>2927</v>
      </c>
      <c r="C2703" s="5"/>
      <c r="D2703" s="9"/>
      <c r="E2703" s="5"/>
      <c r="F2703" s="7"/>
      <c r="G2703" s="5" t="s">
        <v>224</v>
      </c>
      <c r="H2703" s="8"/>
      <c r="I2703" s="5"/>
      <c r="J2703" s="5">
        <v>20</v>
      </c>
      <c r="K2703" s="10"/>
      <c r="L2703" s="5" t="s">
        <v>191</v>
      </c>
      <c r="M2703" s="5"/>
      <c r="N2703" s="5"/>
    </row>
    <row r="2704" spans="1:14">
      <c r="A2704" s="9"/>
      <c r="B2704" s="5" t="s">
        <v>2928</v>
      </c>
      <c r="C2704" s="5"/>
      <c r="D2704" s="9"/>
      <c r="E2704" s="5"/>
      <c r="F2704" s="7"/>
      <c r="G2704" s="5" t="s">
        <v>234</v>
      </c>
      <c r="H2704" s="8"/>
      <c r="I2704" s="5"/>
      <c r="J2704" s="5">
        <v>40</v>
      </c>
      <c r="K2704" s="10"/>
      <c r="L2704" s="5" t="s">
        <v>191</v>
      </c>
      <c r="M2704" s="5"/>
      <c r="N2704" s="5"/>
    </row>
    <row r="2705" spans="1:14">
      <c r="A2705" s="9"/>
      <c r="B2705" s="5" t="s">
        <v>2929</v>
      </c>
      <c r="C2705" s="5"/>
      <c r="D2705" s="9"/>
      <c r="E2705" s="5"/>
      <c r="F2705" s="7"/>
      <c r="G2705" s="5" t="s">
        <v>220</v>
      </c>
      <c r="H2705" s="8"/>
      <c r="I2705" s="5"/>
      <c r="J2705" s="5" t="s">
        <v>221</v>
      </c>
      <c r="K2705" s="10"/>
      <c r="L2705" s="5" t="s">
        <v>191</v>
      </c>
      <c r="M2705" s="5"/>
      <c r="N2705" s="5"/>
    </row>
    <row r="2706" spans="1:14">
      <c r="A2706" s="9"/>
      <c r="B2706" s="5" t="s">
        <v>2930</v>
      </c>
      <c r="C2706" s="5"/>
      <c r="D2706" s="9"/>
      <c r="E2706" s="5"/>
      <c r="F2706" s="7"/>
      <c r="G2706" s="5" t="s">
        <v>258</v>
      </c>
      <c r="H2706" s="8"/>
      <c r="I2706" s="5"/>
      <c r="J2706" s="5" t="s">
        <v>221</v>
      </c>
      <c r="K2706" s="10"/>
      <c r="L2706" s="5" t="s">
        <v>196</v>
      </c>
      <c r="M2706" s="5"/>
      <c r="N2706" s="5"/>
    </row>
    <row r="2707" spans="1:14">
      <c r="A2707" s="9"/>
      <c r="B2707" s="5" t="s">
        <v>2931</v>
      </c>
      <c r="C2707" s="5"/>
      <c r="D2707" s="9"/>
      <c r="E2707" s="5"/>
      <c r="F2707" s="7"/>
      <c r="G2707" s="5" t="s">
        <v>224</v>
      </c>
      <c r="H2707" s="8"/>
      <c r="I2707" s="5"/>
      <c r="J2707" s="5" t="s">
        <v>221</v>
      </c>
      <c r="K2707" s="10"/>
      <c r="L2707" s="5" t="s">
        <v>199</v>
      </c>
      <c r="M2707" s="5"/>
      <c r="N2707" s="5"/>
    </row>
    <row r="2708" spans="1:14">
      <c r="A2708" s="9"/>
      <c r="B2708" s="5" t="s">
        <v>2932</v>
      </c>
      <c r="C2708" s="5"/>
      <c r="D2708" s="9"/>
      <c r="E2708" s="5"/>
      <c r="F2708" s="7"/>
      <c r="G2708" s="5" t="s">
        <v>224</v>
      </c>
      <c r="H2708" s="8"/>
      <c r="I2708" s="5"/>
      <c r="J2708" s="5">
        <v>40</v>
      </c>
      <c r="K2708" s="10"/>
      <c r="L2708" s="5" t="s">
        <v>191</v>
      </c>
      <c r="M2708" s="5"/>
      <c r="N2708" s="5"/>
    </row>
    <row r="2709" spans="1:14">
      <c r="A2709" s="9"/>
      <c r="B2709" s="5" t="s">
        <v>2933</v>
      </c>
      <c r="C2709" s="5"/>
      <c r="D2709" s="9"/>
      <c r="E2709" s="5"/>
      <c r="F2709" s="7"/>
      <c r="G2709" s="5" t="s">
        <v>234</v>
      </c>
      <c r="H2709" s="8"/>
      <c r="I2709" s="5"/>
      <c r="J2709" s="5" t="s">
        <v>221</v>
      </c>
      <c r="K2709" s="10"/>
      <c r="L2709" s="5" t="s">
        <v>191</v>
      </c>
      <c r="M2709" s="5"/>
      <c r="N2709" s="5"/>
    </row>
    <row r="2710" spans="1:14">
      <c r="A2710" s="9"/>
      <c r="B2710" s="5" t="s">
        <v>2934</v>
      </c>
      <c r="C2710" s="5"/>
      <c r="D2710" s="9"/>
      <c r="E2710" s="5"/>
      <c r="F2710" s="7"/>
      <c r="G2710" s="5" t="s">
        <v>232</v>
      </c>
      <c r="H2710" s="8"/>
      <c r="I2710" s="5"/>
      <c r="J2710" s="5">
        <v>40</v>
      </c>
      <c r="K2710" s="10"/>
      <c r="L2710" s="5" t="s">
        <v>191</v>
      </c>
      <c r="M2710" s="5"/>
      <c r="N2710" s="5"/>
    </row>
    <row r="2711" spans="1:14">
      <c r="A2711" s="9"/>
      <c r="B2711" s="5" t="s">
        <v>2935</v>
      </c>
      <c r="C2711" s="5"/>
      <c r="D2711" s="9"/>
      <c r="E2711" s="5"/>
      <c r="F2711" s="7"/>
      <c r="G2711" s="5" t="s">
        <v>234</v>
      </c>
      <c r="H2711" s="8"/>
      <c r="I2711" s="5"/>
      <c r="J2711" s="5" t="s">
        <v>221</v>
      </c>
      <c r="K2711" s="10"/>
      <c r="L2711" s="5" t="s">
        <v>191</v>
      </c>
      <c r="M2711" s="5"/>
      <c r="N2711" s="5"/>
    </row>
    <row r="2712" spans="1:14">
      <c r="A2712" s="9"/>
      <c r="B2712" s="5" t="s">
        <v>2936</v>
      </c>
      <c r="C2712" s="5"/>
      <c r="D2712" s="9"/>
      <c r="E2712" s="5"/>
      <c r="F2712" s="7"/>
      <c r="G2712" s="5" t="s">
        <v>224</v>
      </c>
      <c r="H2712" s="8"/>
      <c r="I2712" s="5"/>
      <c r="J2712" s="5">
        <v>20</v>
      </c>
      <c r="K2712" s="10"/>
      <c r="L2712" s="5" t="s">
        <v>191</v>
      </c>
      <c r="M2712" s="5"/>
      <c r="N2712" s="5"/>
    </row>
    <row r="2713" spans="1:14">
      <c r="A2713" s="9"/>
      <c r="B2713" s="5" t="s">
        <v>2937</v>
      </c>
      <c r="C2713" s="5"/>
      <c r="D2713" s="9"/>
      <c r="E2713" s="5"/>
      <c r="F2713" s="7"/>
      <c r="G2713" s="5" t="s">
        <v>220</v>
      </c>
      <c r="H2713" s="8"/>
      <c r="I2713" s="5"/>
      <c r="J2713" s="5" t="s">
        <v>221</v>
      </c>
      <c r="K2713" s="10"/>
      <c r="L2713" s="5" t="s">
        <v>191</v>
      </c>
      <c r="M2713" s="5"/>
      <c r="N2713" s="5"/>
    </row>
    <row r="2714" spans="1:14">
      <c r="A2714" s="9"/>
      <c r="B2714" s="5" t="s">
        <v>2938</v>
      </c>
      <c r="C2714" s="5"/>
      <c r="D2714" s="9"/>
      <c r="E2714" s="5"/>
      <c r="F2714" s="7"/>
      <c r="G2714" s="5" t="s">
        <v>224</v>
      </c>
      <c r="H2714" s="8"/>
      <c r="I2714" s="5"/>
      <c r="J2714" s="5" t="s">
        <v>221</v>
      </c>
      <c r="K2714" s="10"/>
      <c r="L2714" s="5" t="s">
        <v>191</v>
      </c>
      <c r="M2714" s="5"/>
      <c r="N2714" s="5"/>
    </row>
    <row r="2715" spans="1:14">
      <c r="A2715" s="9"/>
      <c r="B2715" s="5" t="s">
        <v>2939</v>
      </c>
      <c r="C2715" s="5"/>
      <c r="D2715" s="9"/>
      <c r="E2715" s="5"/>
      <c r="F2715" s="7"/>
      <c r="G2715" s="5" t="s">
        <v>226</v>
      </c>
      <c r="H2715" s="8"/>
      <c r="I2715" s="5"/>
      <c r="J2715" s="5">
        <v>40</v>
      </c>
      <c r="K2715" s="10"/>
      <c r="L2715" s="5" t="s">
        <v>262</v>
      </c>
      <c r="M2715" s="5"/>
      <c r="N2715" s="5"/>
    </row>
    <row r="2716" spans="1:14">
      <c r="A2716" s="9"/>
      <c r="B2716" s="5" t="s">
        <v>2940</v>
      </c>
      <c r="C2716" s="5"/>
      <c r="D2716" s="9"/>
      <c r="E2716" s="5"/>
      <c r="F2716" s="7"/>
      <c r="G2716" s="5" t="s">
        <v>224</v>
      </c>
      <c r="H2716" s="8"/>
      <c r="I2716" s="5"/>
      <c r="J2716" s="5">
        <v>40</v>
      </c>
      <c r="K2716" s="10"/>
      <c r="L2716" s="5" t="s">
        <v>191</v>
      </c>
      <c r="M2716" s="5"/>
      <c r="N2716" s="5"/>
    </row>
    <row r="2717" spans="1:14">
      <c r="A2717" s="9"/>
      <c r="B2717" s="5" t="s">
        <v>2941</v>
      </c>
      <c r="C2717" s="5"/>
      <c r="D2717" s="9"/>
      <c r="E2717" s="5"/>
      <c r="F2717" s="7"/>
      <c r="G2717" s="5" t="s">
        <v>220</v>
      </c>
      <c r="H2717" s="8"/>
      <c r="I2717" s="5"/>
      <c r="J2717" s="5" t="s">
        <v>221</v>
      </c>
      <c r="K2717" s="10"/>
      <c r="L2717" s="5" t="s">
        <v>191</v>
      </c>
      <c r="M2717" s="5"/>
      <c r="N2717" s="5"/>
    </row>
    <row r="2718" spans="1:14">
      <c r="A2718" s="9"/>
      <c r="B2718" s="5" t="s">
        <v>2942</v>
      </c>
      <c r="C2718" s="5"/>
      <c r="D2718" s="9"/>
      <c r="E2718" s="5"/>
      <c r="F2718" s="7"/>
      <c r="G2718" s="5" t="s">
        <v>224</v>
      </c>
      <c r="H2718" s="8"/>
      <c r="I2718" s="5"/>
      <c r="J2718" s="5">
        <v>20</v>
      </c>
      <c r="K2718" s="10"/>
      <c r="L2718" s="5" t="s">
        <v>196</v>
      </c>
      <c r="M2718" s="5"/>
      <c r="N2718" s="5"/>
    </row>
    <row r="2719" spans="1:14">
      <c r="A2719" s="9"/>
      <c r="B2719" s="5" t="s">
        <v>2943</v>
      </c>
      <c r="C2719" s="5"/>
      <c r="D2719" s="9"/>
      <c r="E2719" s="5"/>
      <c r="F2719" s="7"/>
      <c r="G2719" s="5" t="s">
        <v>224</v>
      </c>
      <c r="H2719" s="8"/>
      <c r="I2719" s="5"/>
      <c r="J2719" s="5" t="s">
        <v>221</v>
      </c>
      <c r="K2719" s="10"/>
      <c r="L2719" s="5" t="s">
        <v>191</v>
      </c>
      <c r="M2719" s="5"/>
      <c r="N2719" s="5"/>
    </row>
    <row r="2720" spans="1:14">
      <c r="A2720" s="9"/>
      <c r="B2720" s="5" t="s">
        <v>2944</v>
      </c>
      <c r="C2720" s="5"/>
      <c r="D2720" s="9"/>
      <c r="E2720" s="5"/>
      <c r="F2720" s="7"/>
      <c r="G2720" s="5" t="s">
        <v>226</v>
      </c>
      <c r="H2720" s="8"/>
      <c r="I2720" s="5"/>
      <c r="J2720" s="5">
        <v>40</v>
      </c>
      <c r="K2720" s="10"/>
      <c r="L2720" s="5" t="s">
        <v>191</v>
      </c>
      <c r="M2720" s="5"/>
      <c r="N2720" s="5"/>
    </row>
    <row r="2721" spans="1:14">
      <c r="A2721" s="9"/>
      <c r="B2721" s="5" t="s">
        <v>2945</v>
      </c>
      <c r="C2721" s="5"/>
      <c r="D2721" s="9"/>
      <c r="E2721" s="5"/>
      <c r="F2721" s="7"/>
      <c r="G2721" s="5" t="s">
        <v>246</v>
      </c>
      <c r="H2721" s="8"/>
      <c r="I2721" s="5"/>
      <c r="J2721" s="5" t="s">
        <v>221</v>
      </c>
      <c r="K2721" s="10"/>
      <c r="L2721" s="5" t="s">
        <v>1089</v>
      </c>
      <c r="M2721" s="5"/>
      <c r="N2721" s="5"/>
    </row>
    <row r="2722" spans="1:14">
      <c r="A2722" s="9"/>
      <c r="B2722" s="5" t="s">
        <v>2946</v>
      </c>
      <c r="C2722" s="5"/>
      <c r="D2722" s="9"/>
      <c r="E2722" s="5"/>
      <c r="F2722" s="7"/>
      <c r="G2722" s="5" t="s">
        <v>226</v>
      </c>
      <c r="H2722" s="8"/>
      <c r="I2722" s="5"/>
      <c r="J2722" s="5">
        <v>20</v>
      </c>
      <c r="K2722" s="10"/>
      <c r="L2722" s="5" t="s">
        <v>228</v>
      </c>
      <c r="M2722" s="5"/>
      <c r="N2722" s="5"/>
    </row>
    <row r="2723" spans="1:14">
      <c r="A2723" s="9"/>
      <c r="B2723" s="5" t="s">
        <v>2947</v>
      </c>
      <c r="C2723" s="5"/>
      <c r="D2723" s="9"/>
      <c r="E2723" s="5"/>
      <c r="F2723" s="7"/>
      <c r="G2723" s="5" t="s">
        <v>224</v>
      </c>
      <c r="H2723" s="8"/>
      <c r="I2723" s="5"/>
      <c r="J2723" s="5" t="s">
        <v>221</v>
      </c>
      <c r="K2723" s="10"/>
      <c r="L2723" s="5" t="s">
        <v>191</v>
      </c>
      <c r="M2723" s="5"/>
      <c r="N2723" s="5"/>
    </row>
    <row r="2724" spans="1:14">
      <c r="A2724" s="9"/>
      <c r="B2724" s="5" t="s">
        <v>2948</v>
      </c>
      <c r="C2724" s="5"/>
      <c r="D2724" s="9"/>
      <c r="E2724" s="5"/>
      <c r="F2724" s="7"/>
      <c r="G2724" s="5" t="s">
        <v>224</v>
      </c>
      <c r="H2724" s="8"/>
      <c r="I2724" s="5"/>
      <c r="J2724" s="5" t="s">
        <v>221</v>
      </c>
      <c r="K2724" s="10"/>
      <c r="L2724" s="5" t="s">
        <v>191</v>
      </c>
      <c r="M2724" s="5"/>
      <c r="N2724" s="5"/>
    </row>
    <row r="2725" spans="1:14">
      <c r="A2725" s="9"/>
      <c r="B2725" s="5" t="s">
        <v>2949</v>
      </c>
      <c r="C2725" s="5"/>
      <c r="D2725" s="9"/>
      <c r="E2725" s="5"/>
      <c r="F2725" s="7"/>
      <c r="G2725" s="5" t="s">
        <v>232</v>
      </c>
      <c r="H2725" s="8"/>
      <c r="I2725" s="5"/>
      <c r="J2725" s="5" t="s">
        <v>221</v>
      </c>
      <c r="K2725" s="10"/>
      <c r="L2725" s="5" t="s">
        <v>191</v>
      </c>
      <c r="M2725" s="5"/>
      <c r="N2725" s="5"/>
    </row>
    <row r="2726" spans="1:14">
      <c r="A2726" s="9"/>
      <c r="B2726" s="5" t="s">
        <v>2950</v>
      </c>
      <c r="C2726" s="5"/>
      <c r="D2726" s="9"/>
      <c r="E2726" s="5"/>
      <c r="F2726" s="7"/>
      <c r="G2726" s="5" t="s">
        <v>226</v>
      </c>
      <c r="H2726" s="8"/>
      <c r="I2726" s="5"/>
      <c r="J2726" s="5">
        <v>20</v>
      </c>
      <c r="K2726" s="10"/>
      <c r="L2726" s="5" t="s">
        <v>191</v>
      </c>
      <c r="M2726" s="5"/>
      <c r="N2726" s="5"/>
    </row>
    <row r="2727" spans="1:14">
      <c r="A2727" s="9"/>
      <c r="B2727" s="5" t="s">
        <v>2951</v>
      </c>
      <c r="C2727" s="5"/>
      <c r="D2727" s="9"/>
      <c r="E2727" s="5"/>
      <c r="F2727" s="7"/>
      <c r="G2727" s="5" t="s">
        <v>220</v>
      </c>
      <c r="H2727" s="8"/>
      <c r="I2727" s="5"/>
      <c r="J2727" s="5" t="s">
        <v>221</v>
      </c>
      <c r="K2727" s="10"/>
      <c r="L2727" s="5" t="s">
        <v>191</v>
      </c>
      <c r="M2727" s="5"/>
      <c r="N2727" s="5"/>
    </row>
    <row r="2728" spans="1:14">
      <c r="A2728" s="9"/>
      <c r="B2728" s="5" t="s">
        <v>2952</v>
      </c>
      <c r="C2728" s="5"/>
      <c r="D2728" s="9"/>
      <c r="E2728" s="5"/>
      <c r="F2728" s="7"/>
      <c r="G2728" s="5" t="s">
        <v>224</v>
      </c>
      <c r="H2728" s="8"/>
      <c r="I2728" s="5"/>
      <c r="J2728" s="5" t="s">
        <v>221</v>
      </c>
      <c r="K2728" s="10"/>
      <c r="L2728" s="5" t="s">
        <v>191</v>
      </c>
      <c r="M2728" s="5"/>
      <c r="N2728" s="5"/>
    </row>
    <row r="2729" spans="1:14">
      <c r="A2729" s="9"/>
      <c r="B2729" s="5" t="s">
        <v>2953</v>
      </c>
      <c r="C2729" s="5"/>
      <c r="D2729" s="9"/>
      <c r="E2729" s="5"/>
      <c r="F2729" s="7"/>
      <c r="G2729" s="5" t="s">
        <v>220</v>
      </c>
      <c r="H2729" s="8"/>
      <c r="I2729" s="5"/>
      <c r="J2729" s="5" t="s">
        <v>221</v>
      </c>
      <c r="K2729" s="10"/>
      <c r="L2729" s="5" t="s">
        <v>191</v>
      </c>
      <c r="M2729" s="5"/>
      <c r="N2729" s="5"/>
    </row>
    <row r="2730" spans="1:14">
      <c r="A2730" s="9"/>
      <c r="B2730" s="5" t="s">
        <v>2954</v>
      </c>
      <c r="C2730" s="5"/>
      <c r="D2730" s="9"/>
      <c r="E2730" s="5"/>
      <c r="F2730" s="7"/>
      <c r="G2730" s="5" t="s">
        <v>224</v>
      </c>
      <c r="H2730" s="8"/>
      <c r="I2730" s="5"/>
      <c r="J2730" s="5" t="s">
        <v>221</v>
      </c>
      <c r="K2730" s="10"/>
      <c r="L2730" s="5" t="s">
        <v>191</v>
      </c>
      <c r="M2730" s="5"/>
      <c r="N2730" s="5"/>
    </row>
    <row r="2731" spans="1:14">
      <c r="A2731" s="9"/>
      <c r="B2731" s="5" t="s">
        <v>2955</v>
      </c>
      <c r="C2731" s="5"/>
      <c r="D2731" s="9"/>
      <c r="E2731" s="5"/>
      <c r="F2731" s="7"/>
      <c r="G2731" s="5" t="s">
        <v>220</v>
      </c>
      <c r="H2731" s="8"/>
      <c r="I2731" s="5"/>
      <c r="J2731" s="5" t="s">
        <v>221</v>
      </c>
      <c r="K2731" s="10"/>
      <c r="L2731" s="5" t="s">
        <v>191</v>
      </c>
      <c r="M2731" s="5"/>
      <c r="N2731" s="5"/>
    </row>
    <row r="2732" spans="1:14">
      <c r="A2732" s="9"/>
      <c r="B2732" s="5" t="s">
        <v>2956</v>
      </c>
      <c r="C2732" s="5"/>
      <c r="D2732" s="9"/>
      <c r="E2732" s="5"/>
      <c r="F2732" s="7"/>
      <c r="G2732" s="5" t="s">
        <v>224</v>
      </c>
      <c r="H2732" s="8"/>
      <c r="I2732" s="5"/>
      <c r="J2732" s="5">
        <v>40</v>
      </c>
      <c r="K2732" s="10"/>
      <c r="L2732" s="5" t="s">
        <v>191</v>
      </c>
      <c r="M2732" s="5"/>
      <c r="N2732" s="5"/>
    </row>
    <row r="2733" spans="1:14">
      <c r="A2733" s="9"/>
      <c r="B2733" s="5" t="s">
        <v>2957</v>
      </c>
      <c r="C2733" s="5"/>
      <c r="D2733" s="9"/>
      <c r="E2733" s="5"/>
      <c r="F2733" s="7"/>
      <c r="G2733" s="5" t="s">
        <v>224</v>
      </c>
      <c r="H2733" s="8"/>
      <c r="I2733" s="5"/>
      <c r="J2733" s="5" t="s">
        <v>221</v>
      </c>
      <c r="K2733" s="10"/>
      <c r="L2733" s="5" t="s">
        <v>191</v>
      </c>
      <c r="M2733" s="5"/>
      <c r="N2733" s="5"/>
    </row>
    <row r="2734" spans="1:14">
      <c r="A2734" s="9"/>
      <c r="B2734" s="5" t="s">
        <v>2958</v>
      </c>
      <c r="C2734" s="5"/>
      <c r="D2734" s="9"/>
      <c r="E2734" s="5"/>
      <c r="F2734" s="7"/>
      <c r="G2734" s="5" t="s">
        <v>226</v>
      </c>
      <c r="H2734" s="8"/>
      <c r="I2734" s="5"/>
      <c r="J2734" s="5">
        <v>40</v>
      </c>
      <c r="K2734" s="10"/>
      <c r="L2734" s="5" t="s">
        <v>262</v>
      </c>
      <c r="M2734" s="5"/>
      <c r="N2734" s="5"/>
    </row>
    <row r="2735" spans="1:14">
      <c r="A2735" s="9"/>
      <c r="B2735" s="5" t="s">
        <v>2959</v>
      </c>
      <c r="C2735" s="5"/>
      <c r="D2735" s="9"/>
      <c r="E2735" s="5"/>
      <c r="F2735" s="7"/>
      <c r="G2735" s="5" t="s">
        <v>258</v>
      </c>
      <c r="H2735" s="8"/>
      <c r="I2735" s="5"/>
      <c r="J2735" s="5" t="s">
        <v>221</v>
      </c>
      <c r="K2735" s="10"/>
      <c r="L2735" s="5" t="s">
        <v>196</v>
      </c>
      <c r="M2735" s="5"/>
      <c r="N2735" s="5"/>
    </row>
    <row r="2736" spans="1:14">
      <c r="A2736" s="9"/>
      <c r="B2736" s="5" t="s">
        <v>2960</v>
      </c>
      <c r="C2736" s="5"/>
      <c r="D2736" s="9"/>
      <c r="E2736" s="5"/>
      <c r="F2736" s="7"/>
      <c r="G2736" s="5" t="s">
        <v>224</v>
      </c>
      <c r="H2736" s="8"/>
      <c r="I2736" s="5"/>
      <c r="J2736" s="5" t="s">
        <v>221</v>
      </c>
      <c r="K2736" s="10"/>
      <c r="L2736" s="5" t="s">
        <v>191</v>
      </c>
      <c r="M2736" s="5"/>
      <c r="N2736" s="5"/>
    </row>
    <row r="2737" spans="1:14">
      <c r="A2737" s="9"/>
      <c r="B2737" s="5" t="s">
        <v>2961</v>
      </c>
      <c r="C2737" s="5"/>
      <c r="D2737" s="9"/>
      <c r="E2737" s="5"/>
      <c r="F2737" s="7"/>
      <c r="G2737" s="5" t="s">
        <v>224</v>
      </c>
      <c r="H2737" s="8"/>
      <c r="I2737" s="5"/>
      <c r="J2737" s="5" t="s">
        <v>221</v>
      </c>
      <c r="K2737" s="10"/>
      <c r="L2737" s="5" t="s">
        <v>191</v>
      </c>
      <c r="M2737" s="5"/>
      <c r="N2737" s="5"/>
    </row>
    <row r="2738" spans="1:14">
      <c r="A2738" s="9"/>
      <c r="B2738" s="5" t="s">
        <v>2962</v>
      </c>
      <c r="C2738" s="5"/>
      <c r="D2738" s="9"/>
      <c r="E2738" s="5"/>
      <c r="F2738" s="7"/>
      <c r="G2738" s="5" t="s">
        <v>246</v>
      </c>
      <c r="H2738" s="8"/>
      <c r="I2738" s="5"/>
      <c r="J2738" s="5" t="s">
        <v>221</v>
      </c>
      <c r="K2738" s="10"/>
      <c r="L2738" s="5" t="s">
        <v>191</v>
      </c>
      <c r="M2738" s="5"/>
      <c r="N2738" s="5"/>
    </row>
    <row r="2739" spans="1:14">
      <c r="A2739" s="9"/>
      <c r="B2739" s="5" t="s">
        <v>2963</v>
      </c>
      <c r="C2739" s="5"/>
      <c r="D2739" s="9"/>
      <c r="E2739" s="5"/>
      <c r="F2739" s="7"/>
      <c r="G2739" s="5" t="s">
        <v>226</v>
      </c>
      <c r="H2739" s="8"/>
      <c r="I2739" s="5"/>
      <c r="J2739" s="5">
        <v>40</v>
      </c>
      <c r="K2739" s="10"/>
      <c r="L2739" s="5" t="s">
        <v>262</v>
      </c>
      <c r="M2739" s="5"/>
      <c r="N2739" s="5"/>
    </row>
    <row r="2740" spans="1:14">
      <c r="A2740" s="9"/>
      <c r="B2740" s="5" t="s">
        <v>2964</v>
      </c>
      <c r="C2740" s="5"/>
      <c r="D2740" s="9"/>
      <c r="E2740" s="5"/>
      <c r="F2740" s="7"/>
      <c r="G2740" s="5" t="s">
        <v>220</v>
      </c>
      <c r="H2740" s="8"/>
      <c r="I2740" s="5"/>
      <c r="J2740" s="5" t="s">
        <v>221</v>
      </c>
      <c r="K2740" s="10"/>
      <c r="L2740" s="5" t="s">
        <v>191</v>
      </c>
      <c r="M2740" s="5"/>
      <c r="N2740" s="5"/>
    </row>
    <row r="2741" spans="1:14">
      <c r="A2741" s="9"/>
      <c r="B2741" s="5" t="s">
        <v>2965</v>
      </c>
      <c r="C2741" s="5"/>
      <c r="D2741" s="9"/>
      <c r="E2741" s="5"/>
      <c r="F2741" s="7"/>
      <c r="G2741" s="5" t="s">
        <v>220</v>
      </c>
      <c r="H2741" s="8"/>
      <c r="I2741" s="5"/>
      <c r="J2741" s="5" t="s">
        <v>221</v>
      </c>
      <c r="K2741" s="10"/>
      <c r="L2741" s="5" t="s">
        <v>191</v>
      </c>
      <c r="M2741" s="5"/>
      <c r="N2741" s="5"/>
    </row>
    <row r="2742" spans="1:14">
      <c r="A2742" s="9"/>
      <c r="B2742" s="5" t="s">
        <v>2966</v>
      </c>
      <c r="C2742" s="5"/>
      <c r="D2742" s="9"/>
      <c r="E2742" s="5"/>
      <c r="F2742" s="7"/>
      <c r="G2742" s="5" t="s">
        <v>220</v>
      </c>
      <c r="H2742" s="8"/>
      <c r="I2742" s="5"/>
      <c r="J2742" s="5" t="s">
        <v>221</v>
      </c>
      <c r="K2742" s="10"/>
      <c r="L2742" s="5" t="s">
        <v>191</v>
      </c>
      <c r="M2742" s="5"/>
      <c r="N2742" s="5"/>
    </row>
    <row r="2743" spans="1:14">
      <c r="A2743" s="9"/>
      <c r="B2743" s="5" t="s">
        <v>2967</v>
      </c>
      <c r="C2743" s="5"/>
      <c r="D2743" s="9"/>
      <c r="E2743" s="5"/>
      <c r="F2743" s="7"/>
      <c r="G2743" s="5" t="s">
        <v>234</v>
      </c>
      <c r="H2743" s="8"/>
      <c r="I2743" s="5"/>
      <c r="J2743" s="5" t="s">
        <v>221</v>
      </c>
      <c r="K2743" s="10"/>
      <c r="L2743" s="5" t="s">
        <v>191</v>
      </c>
      <c r="M2743" s="5"/>
      <c r="N2743" s="5"/>
    </row>
    <row r="2744" spans="1:14">
      <c r="A2744" s="9"/>
      <c r="B2744" s="5" t="s">
        <v>2968</v>
      </c>
      <c r="C2744" s="5"/>
      <c r="D2744" s="9"/>
      <c r="E2744" s="5"/>
      <c r="F2744" s="7"/>
      <c r="G2744" s="5" t="s">
        <v>234</v>
      </c>
      <c r="H2744" s="8"/>
      <c r="I2744" s="5"/>
      <c r="J2744" s="5" t="s">
        <v>221</v>
      </c>
      <c r="K2744" s="10"/>
      <c r="L2744" s="5" t="s">
        <v>191</v>
      </c>
      <c r="M2744" s="5"/>
      <c r="N2744" s="5"/>
    </row>
    <row r="2745" spans="1:14">
      <c r="A2745" s="9"/>
      <c r="B2745" s="5" t="s">
        <v>2969</v>
      </c>
      <c r="C2745" s="5"/>
      <c r="D2745" s="9"/>
      <c r="E2745" s="5"/>
      <c r="F2745" s="7"/>
      <c r="G2745" s="5" t="s">
        <v>220</v>
      </c>
      <c r="H2745" s="8"/>
      <c r="I2745" s="5"/>
      <c r="J2745" s="5">
        <v>40</v>
      </c>
      <c r="K2745" s="10"/>
      <c r="L2745" s="5" t="s">
        <v>191</v>
      </c>
      <c r="M2745" s="5"/>
      <c r="N2745" s="5"/>
    </row>
    <row r="2746" spans="1:14">
      <c r="A2746" s="9"/>
      <c r="B2746" s="5" t="s">
        <v>2970</v>
      </c>
      <c r="C2746" s="5"/>
      <c r="D2746" s="9"/>
      <c r="E2746" s="5"/>
      <c r="F2746" s="7"/>
      <c r="G2746" s="5" t="s">
        <v>224</v>
      </c>
      <c r="H2746" s="8"/>
      <c r="I2746" s="5"/>
      <c r="J2746" s="5" t="s">
        <v>221</v>
      </c>
      <c r="K2746" s="10"/>
      <c r="L2746" s="5" t="s">
        <v>191</v>
      </c>
      <c r="M2746" s="5"/>
      <c r="N2746" s="5"/>
    </row>
    <row r="2747" spans="1:14">
      <c r="A2747" s="9"/>
      <c r="B2747" s="5" t="s">
        <v>2971</v>
      </c>
      <c r="C2747" s="5"/>
      <c r="D2747" s="9"/>
      <c r="E2747" s="5"/>
      <c r="F2747" s="7"/>
      <c r="G2747" s="5" t="s">
        <v>224</v>
      </c>
      <c r="H2747" s="8"/>
      <c r="I2747" s="5"/>
      <c r="J2747" s="5" t="s">
        <v>221</v>
      </c>
      <c r="K2747" s="10"/>
      <c r="L2747" s="5" t="s">
        <v>191</v>
      </c>
      <c r="M2747" s="5"/>
      <c r="N2747" s="5"/>
    </row>
    <row r="2748" spans="1:14">
      <c r="A2748" s="9"/>
      <c r="B2748" s="5" t="s">
        <v>2972</v>
      </c>
      <c r="C2748" s="5"/>
      <c r="D2748" s="9"/>
      <c r="E2748" s="5"/>
      <c r="F2748" s="7"/>
      <c r="G2748" s="5" t="s">
        <v>220</v>
      </c>
      <c r="H2748" s="8"/>
      <c r="I2748" s="5"/>
      <c r="J2748" s="5" t="s">
        <v>221</v>
      </c>
      <c r="K2748" s="10"/>
      <c r="L2748" s="5" t="s">
        <v>191</v>
      </c>
      <c r="M2748" s="5"/>
      <c r="N2748" s="5"/>
    </row>
    <row r="2749" spans="1:14">
      <c r="A2749" s="9"/>
      <c r="B2749" s="5" t="s">
        <v>2973</v>
      </c>
      <c r="C2749" s="5"/>
      <c r="D2749" s="9"/>
      <c r="E2749" s="5"/>
      <c r="F2749" s="7"/>
      <c r="G2749" s="5" t="s">
        <v>220</v>
      </c>
      <c r="H2749" s="8"/>
      <c r="I2749" s="5"/>
      <c r="J2749" s="5" t="s">
        <v>221</v>
      </c>
      <c r="K2749" s="10"/>
      <c r="L2749" s="5" t="s">
        <v>191</v>
      </c>
      <c r="M2749" s="5"/>
      <c r="N2749" s="5"/>
    </row>
    <row r="2750" spans="1:14">
      <c r="A2750" s="9"/>
      <c r="B2750" s="5" t="s">
        <v>2974</v>
      </c>
      <c r="C2750" s="5"/>
      <c r="D2750" s="9"/>
      <c r="E2750" s="5"/>
      <c r="F2750" s="7"/>
      <c r="G2750" s="5" t="s">
        <v>224</v>
      </c>
      <c r="H2750" s="8"/>
      <c r="I2750" s="5"/>
      <c r="J2750" s="5" t="s">
        <v>221</v>
      </c>
      <c r="K2750" s="10"/>
      <c r="L2750" s="5" t="s">
        <v>191</v>
      </c>
      <c r="M2750" s="5"/>
      <c r="N2750" s="5"/>
    </row>
    <row r="2751" spans="1:14">
      <c r="A2751" s="9"/>
      <c r="B2751" s="5" t="s">
        <v>2975</v>
      </c>
      <c r="C2751" s="5"/>
      <c r="D2751" s="9"/>
      <c r="E2751" s="5"/>
      <c r="F2751" s="7"/>
      <c r="G2751" s="5" t="s">
        <v>226</v>
      </c>
      <c r="H2751" s="8"/>
      <c r="I2751" s="5"/>
      <c r="J2751" s="5">
        <v>20</v>
      </c>
      <c r="K2751" s="10"/>
      <c r="L2751" s="5" t="s">
        <v>191</v>
      </c>
      <c r="M2751" s="5"/>
      <c r="N2751" s="5"/>
    </row>
    <row r="2752" spans="1:14">
      <c r="A2752" s="9"/>
      <c r="B2752" s="5" t="s">
        <v>2976</v>
      </c>
      <c r="C2752" s="5"/>
      <c r="D2752" s="9"/>
      <c r="E2752" s="5"/>
      <c r="F2752" s="7"/>
      <c r="G2752" s="5" t="s">
        <v>220</v>
      </c>
      <c r="H2752" s="8"/>
      <c r="I2752" s="5"/>
      <c r="J2752" s="5" t="s">
        <v>221</v>
      </c>
      <c r="K2752" s="10"/>
      <c r="L2752" s="5" t="s">
        <v>191</v>
      </c>
      <c r="M2752" s="5"/>
      <c r="N2752" s="5"/>
    </row>
    <row r="2753" spans="1:14">
      <c r="A2753" s="9"/>
      <c r="B2753" s="5" t="s">
        <v>2977</v>
      </c>
      <c r="C2753" s="5"/>
      <c r="D2753" s="9"/>
      <c r="E2753" s="5"/>
      <c r="F2753" s="7"/>
      <c r="G2753" s="5" t="s">
        <v>220</v>
      </c>
      <c r="H2753" s="8"/>
      <c r="I2753" s="5"/>
      <c r="J2753" s="5" t="s">
        <v>221</v>
      </c>
      <c r="K2753" s="10"/>
      <c r="L2753" s="5" t="s">
        <v>191</v>
      </c>
      <c r="M2753" s="5"/>
      <c r="N2753" s="5"/>
    </row>
    <row r="2754" spans="1:14">
      <c r="A2754" s="9"/>
      <c r="B2754" s="5" t="s">
        <v>2978</v>
      </c>
      <c r="C2754" s="5"/>
      <c r="D2754" s="9"/>
      <c r="E2754" s="5"/>
      <c r="F2754" s="7"/>
      <c r="G2754" s="5" t="s">
        <v>224</v>
      </c>
      <c r="H2754" s="8"/>
      <c r="I2754" s="5"/>
      <c r="J2754" s="5" t="s">
        <v>221</v>
      </c>
      <c r="K2754" s="10"/>
      <c r="L2754" s="5" t="s">
        <v>191</v>
      </c>
      <c r="M2754" s="5"/>
      <c r="N2754" s="5"/>
    </row>
    <row r="2755" spans="1:14">
      <c r="A2755" s="9"/>
      <c r="B2755" s="5" t="s">
        <v>2979</v>
      </c>
      <c r="C2755" s="5"/>
      <c r="D2755" s="9"/>
      <c r="E2755" s="5"/>
      <c r="F2755" s="7"/>
      <c r="G2755" s="5" t="s">
        <v>220</v>
      </c>
      <c r="H2755" s="8"/>
      <c r="I2755" s="5"/>
      <c r="J2755" s="5" t="s">
        <v>221</v>
      </c>
      <c r="K2755" s="10"/>
      <c r="L2755" s="5" t="s">
        <v>191</v>
      </c>
      <c r="M2755" s="5"/>
      <c r="N2755" s="5"/>
    </row>
    <row r="2756" spans="1:14">
      <c r="A2756" s="9"/>
      <c r="B2756" s="5" t="s">
        <v>2980</v>
      </c>
      <c r="C2756" s="5"/>
      <c r="D2756" s="9"/>
      <c r="E2756" s="5"/>
      <c r="F2756" s="7"/>
      <c r="G2756" s="5" t="s">
        <v>220</v>
      </c>
      <c r="H2756" s="8"/>
      <c r="I2756" s="5"/>
      <c r="J2756" s="5" t="s">
        <v>221</v>
      </c>
      <c r="K2756" s="10"/>
      <c r="L2756" s="5" t="s">
        <v>191</v>
      </c>
      <c r="M2756" s="5"/>
      <c r="N2756" s="5"/>
    </row>
    <row r="2757" spans="1:14">
      <c r="A2757" s="9"/>
      <c r="B2757" s="5" t="s">
        <v>2981</v>
      </c>
      <c r="C2757" s="5"/>
      <c r="D2757" s="9"/>
      <c r="E2757" s="5"/>
      <c r="F2757" s="7"/>
      <c r="G2757" s="5" t="s">
        <v>220</v>
      </c>
      <c r="H2757" s="8"/>
      <c r="I2757" s="5"/>
      <c r="J2757" s="5" t="s">
        <v>221</v>
      </c>
      <c r="K2757" s="10"/>
      <c r="L2757" s="5" t="s">
        <v>191</v>
      </c>
      <c r="M2757" s="5"/>
      <c r="N2757" s="5"/>
    </row>
    <row r="2758" spans="1:14">
      <c r="A2758" s="9"/>
      <c r="B2758" s="5" t="s">
        <v>2982</v>
      </c>
      <c r="C2758" s="5"/>
      <c r="D2758" s="9"/>
      <c r="E2758" s="5"/>
      <c r="F2758" s="7"/>
      <c r="G2758" s="5" t="s">
        <v>220</v>
      </c>
      <c r="H2758" s="8"/>
      <c r="I2758" s="5"/>
      <c r="J2758" s="5" t="s">
        <v>221</v>
      </c>
      <c r="K2758" s="10"/>
      <c r="L2758" s="5" t="s">
        <v>191</v>
      </c>
      <c r="M2758" s="5"/>
      <c r="N2758" s="5"/>
    </row>
    <row r="2759" spans="1:14">
      <c r="A2759" s="9"/>
      <c r="B2759" s="5" t="s">
        <v>2983</v>
      </c>
      <c r="C2759" s="5"/>
      <c r="D2759" s="9"/>
      <c r="E2759" s="5"/>
      <c r="F2759" s="7"/>
      <c r="G2759" s="5" t="s">
        <v>220</v>
      </c>
      <c r="H2759" s="8"/>
      <c r="I2759" s="5"/>
      <c r="J2759" s="5" t="s">
        <v>221</v>
      </c>
      <c r="K2759" s="10"/>
      <c r="L2759" s="5" t="s">
        <v>191</v>
      </c>
      <c r="M2759" s="5"/>
      <c r="N2759" s="5"/>
    </row>
    <row r="2760" spans="1:14">
      <c r="A2760" s="9"/>
      <c r="B2760" s="5" t="s">
        <v>2984</v>
      </c>
      <c r="C2760" s="5"/>
      <c r="D2760" s="9"/>
      <c r="E2760" s="5"/>
      <c r="F2760" s="7"/>
      <c r="G2760" s="5" t="s">
        <v>226</v>
      </c>
      <c r="H2760" s="8"/>
      <c r="I2760" s="5"/>
      <c r="J2760" s="5">
        <v>40</v>
      </c>
      <c r="K2760" s="10"/>
      <c r="L2760" s="5" t="s">
        <v>196</v>
      </c>
      <c r="M2760" s="5"/>
      <c r="N2760" s="5"/>
    </row>
    <row r="2761" spans="1:14">
      <c r="A2761" s="9"/>
      <c r="B2761" s="5" t="s">
        <v>2985</v>
      </c>
      <c r="C2761" s="5"/>
      <c r="D2761" s="9"/>
      <c r="E2761" s="5"/>
      <c r="F2761" s="7"/>
      <c r="G2761" s="5" t="s">
        <v>224</v>
      </c>
      <c r="H2761" s="8"/>
      <c r="I2761" s="5"/>
      <c r="J2761" s="5" t="s">
        <v>221</v>
      </c>
      <c r="K2761" s="10"/>
      <c r="L2761" s="5" t="s">
        <v>191</v>
      </c>
      <c r="M2761" s="5"/>
      <c r="N2761" s="5"/>
    </row>
    <row r="2762" spans="1:14">
      <c r="A2762" s="9"/>
      <c r="B2762" s="5" t="s">
        <v>2986</v>
      </c>
      <c r="C2762" s="5"/>
      <c r="D2762" s="9"/>
      <c r="E2762" s="5"/>
      <c r="F2762" s="7"/>
      <c r="G2762" s="5" t="s">
        <v>224</v>
      </c>
      <c r="H2762" s="8"/>
      <c r="I2762" s="5"/>
      <c r="J2762" s="5" t="s">
        <v>221</v>
      </c>
      <c r="K2762" s="10"/>
      <c r="L2762" s="5" t="s">
        <v>191</v>
      </c>
      <c r="M2762" s="5"/>
      <c r="N2762" s="5"/>
    </row>
    <row r="2763" spans="1:14">
      <c r="A2763" s="9"/>
      <c r="B2763" s="5" t="s">
        <v>2987</v>
      </c>
      <c r="C2763" s="5"/>
      <c r="D2763" s="9"/>
      <c r="E2763" s="5"/>
      <c r="F2763" s="7"/>
      <c r="G2763" s="5" t="s">
        <v>220</v>
      </c>
      <c r="H2763" s="8"/>
      <c r="I2763" s="5"/>
      <c r="J2763" s="5" t="s">
        <v>221</v>
      </c>
      <c r="K2763" s="10"/>
      <c r="L2763" s="5" t="s">
        <v>191</v>
      </c>
      <c r="M2763" s="5"/>
      <c r="N2763" s="5"/>
    </row>
    <row r="2764" spans="1:14">
      <c r="A2764" s="9"/>
      <c r="B2764" s="5" t="s">
        <v>2988</v>
      </c>
      <c r="C2764" s="5"/>
      <c r="D2764" s="9"/>
      <c r="E2764" s="5"/>
      <c r="F2764" s="7"/>
      <c r="G2764" s="5" t="s">
        <v>224</v>
      </c>
      <c r="H2764" s="8"/>
      <c r="I2764" s="5"/>
      <c r="J2764" s="5" t="s">
        <v>221</v>
      </c>
      <c r="K2764" s="10"/>
      <c r="L2764" s="5" t="s">
        <v>191</v>
      </c>
      <c r="M2764" s="5"/>
      <c r="N2764" s="5"/>
    </row>
    <row r="2765" spans="1:14">
      <c r="A2765" s="9"/>
      <c r="B2765" s="5" t="s">
        <v>2989</v>
      </c>
      <c r="C2765" s="5"/>
      <c r="D2765" s="9"/>
      <c r="E2765" s="5"/>
      <c r="F2765" s="7"/>
      <c r="G2765" s="5" t="s">
        <v>220</v>
      </c>
      <c r="H2765" s="8"/>
      <c r="I2765" s="5"/>
      <c r="J2765" s="5" t="s">
        <v>221</v>
      </c>
      <c r="K2765" s="10"/>
      <c r="L2765" s="5" t="s">
        <v>191</v>
      </c>
      <c r="M2765" s="5"/>
      <c r="N2765" s="5"/>
    </row>
    <row r="2766" spans="1:14">
      <c r="A2766" s="9"/>
      <c r="B2766" s="5" t="s">
        <v>2990</v>
      </c>
      <c r="C2766" s="5"/>
      <c r="D2766" s="9"/>
      <c r="E2766" s="5"/>
      <c r="F2766" s="7"/>
      <c r="G2766" s="5" t="s">
        <v>226</v>
      </c>
      <c r="H2766" s="8"/>
      <c r="I2766" s="5"/>
      <c r="J2766" s="5">
        <v>20</v>
      </c>
      <c r="K2766" s="10"/>
      <c r="L2766" s="5" t="s">
        <v>196</v>
      </c>
      <c r="M2766" s="5"/>
      <c r="N2766" s="5"/>
    </row>
    <row r="2767" spans="1:14">
      <c r="A2767" s="9"/>
      <c r="B2767" s="5" t="s">
        <v>2991</v>
      </c>
      <c r="C2767" s="5"/>
      <c r="D2767" s="9"/>
      <c r="E2767" s="5"/>
      <c r="F2767" s="7"/>
      <c r="G2767" s="5" t="s">
        <v>220</v>
      </c>
      <c r="H2767" s="8"/>
      <c r="I2767" s="5"/>
      <c r="J2767" s="5" t="s">
        <v>221</v>
      </c>
      <c r="K2767" s="10"/>
      <c r="L2767" s="5" t="s">
        <v>191</v>
      </c>
      <c r="M2767" s="5"/>
      <c r="N2767" s="5"/>
    </row>
    <row r="2768" spans="1:14">
      <c r="A2768" s="9"/>
      <c r="B2768" s="5" t="s">
        <v>2992</v>
      </c>
      <c r="C2768" s="5"/>
      <c r="D2768" s="9"/>
      <c r="E2768" s="5"/>
      <c r="F2768" s="7"/>
      <c r="G2768" s="5" t="s">
        <v>258</v>
      </c>
      <c r="H2768" s="8"/>
      <c r="I2768" s="5"/>
      <c r="J2768" s="5" t="s">
        <v>221</v>
      </c>
      <c r="K2768" s="5"/>
      <c r="L2768" s="5" t="s">
        <v>196</v>
      </c>
      <c r="M2768" s="5"/>
      <c r="N2768" s="5"/>
    </row>
    <row r="2769" spans="1:14">
      <c r="A2769" s="9"/>
      <c r="B2769" s="5" t="s">
        <v>2993</v>
      </c>
      <c r="C2769" s="5"/>
      <c r="D2769" s="9"/>
      <c r="E2769" s="5"/>
      <c r="F2769" s="7"/>
      <c r="G2769" s="5" t="s">
        <v>226</v>
      </c>
      <c r="H2769" s="8"/>
      <c r="I2769" s="5"/>
      <c r="J2769" s="5">
        <v>40</v>
      </c>
      <c r="K2769" s="10"/>
      <c r="L2769" s="5" t="s">
        <v>196</v>
      </c>
      <c r="M2769" s="5"/>
      <c r="N2769" s="5"/>
    </row>
    <row r="2770" spans="1:14">
      <c r="A2770" s="9"/>
      <c r="B2770" s="5" t="s">
        <v>2994</v>
      </c>
      <c r="C2770" s="5"/>
      <c r="D2770" s="9"/>
      <c r="E2770" s="5"/>
      <c r="F2770" s="7"/>
      <c r="G2770" s="5" t="s">
        <v>224</v>
      </c>
      <c r="H2770" s="8"/>
      <c r="I2770" s="5"/>
      <c r="J2770" s="5" t="s">
        <v>221</v>
      </c>
      <c r="K2770" s="10"/>
      <c r="L2770" s="5" t="s">
        <v>191</v>
      </c>
      <c r="M2770" s="5"/>
      <c r="N2770" s="5"/>
    </row>
    <row r="2771" spans="1:14">
      <c r="A2771" s="9"/>
      <c r="B2771" s="5" t="s">
        <v>2995</v>
      </c>
      <c r="C2771" s="5"/>
      <c r="D2771" s="9"/>
      <c r="E2771" s="5"/>
      <c r="F2771" s="7"/>
      <c r="G2771" s="5" t="s">
        <v>226</v>
      </c>
      <c r="H2771" s="8"/>
      <c r="I2771" s="5"/>
      <c r="J2771" s="5">
        <v>40</v>
      </c>
      <c r="K2771" s="10"/>
      <c r="L2771" s="5" t="s">
        <v>196</v>
      </c>
      <c r="M2771" s="5"/>
      <c r="N2771" s="5"/>
    </row>
    <row r="2772" spans="1:14">
      <c r="A2772" s="9"/>
      <c r="B2772" s="5" t="s">
        <v>2996</v>
      </c>
      <c r="C2772" s="5"/>
      <c r="D2772" s="9"/>
      <c r="E2772" s="5"/>
      <c r="F2772" s="7"/>
      <c r="G2772" s="5" t="s">
        <v>224</v>
      </c>
      <c r="H2772" s="8"/>
      <c r="I2772" s="5"/>
      <c r="J2772" s="5" t="s">
        <v>221</v>
      </c>
      <c r="K2772" s="10"/>
      <c r="L2772" s="5" t="s">
        <v>191</v>
      </c>
      <c r="M2772" s="5"/>
      <c r="N2772" s="5"/>
    </row>
    <row r="2773" spans="1:14">
      <c r="A2773" s="9"/>
      <c r="B2773" s="5" t="s">
        <v>2997</v>
      </c>
      <c r="C2773" s="5"/>
      <c r="D2773" s="9"/>
      <c r="E2773" s="5"/>
      <c r="F2773" s="7"/>
      <c r="G2773" s="5" t="s">
        <v>224</v>
      </c>
      <c r="H2773" s="8"/>
      <c r="I2773" s="5"/>
      <c r="J2773" s="5">
        <v>40</v>
      </c>
      <c r="K2773" s="10"/>
      <c r="L2773" s="5" t="s">
        <v>191</v>
      </c>
      <c r="M2773" s="5"/>
      <c r="N2773" s="5"/>
    </row>
    <row r="2774" spans="1:14">
      <c r="A2774" s="9"/>
      <c r="B2774" s="5" t="s">
        <v>2997</v>
      </c>
      <c r="C2774" s="5"/>
      <c r="D2774" s="9"/>
      <c r="E2774" s="5"/>
      <c r="F2774" s="7"/>
      <c r="G2774" s="5" t="s">
        <v>224</v>
      </c>
      <c r="H2774" s="8"/>
      <c r="I2774" s="5"/>
      <c r="J2774" s="5" t="s">
        <v>221</v>
      </c>
      <c r="K2774" s="10"/>
      <c r="L2774" s="5" t="s">
        <v>196</v>
      </c>
      <c r="M2774" s="5"/>
      <c r="N2774" s="5"/>
    </row>
    <row r="2775" spans="1:14">
      <c r="A2775" s="9"/>
      <c r="B2775" s="5" t="s">
        <v>2998</v>
      </c>
      <c r="C2775" s="5"/>
      <c r="D2775" s="9"/>
      <c r="E2775" s="5"/>
      <c r="F2775" s="7"/>
      <c r="G2775" s="5" t="s">
        <v>226</v>
      </c>
      <c r="H2775" s="8"/>
      <c r="I2775" s="5"/>
      <c r="J2775" s="5">
        <v>40</v>
      </c>
      <c r="K2775" s="10"/>
      <c r="L2775" s="5" t="s">
        <v>196</v>
      </c>
      <c r="M2775" s="5"/>
      <c r="N2775" s="5"/>
    </row>
    <row r="2776" spans="1:14">
      <c r="A2776" s="9"/>
      <c r="B2776" s="5" t="s">
        <v>2999</v>
      </c>
      <c r="C2776" s="5"/>
      <c r="D2776" s="9"/>
      <c r="E2776" s="5"/>
      <c r="F2776" s="7"/>
      <c r="G2776" s="5" t="s">
        <v>246</v>
      </c>
      <c r="H2776" s="8"/>
      <c r="I2776" s="5"/>
      <c r="J2776" s="5" t="s">
        <v>221</v>
      </c>
      <c r="K2776" s="10"/>
      <c r="L2776" s="5" t="s">
        <v>196</v>
      </c>
      <c r="M2776" s="5"/>
      <c r="N2776" s="5"/>
    </row>
    <row r="2777" spans="1:14">
      <c r="A2777" s="9"/>
      <c r="B2777" s="5" t="s">
        <v>3000</v>
      </c>
      <c r="C2777" s="5"/>
      <c r="D2777" s="9"/>
      <c r="E2777" s="5"/>
      <c r="F2777" s="7"/>
      <c r="G2777" s="5" t="s">
        <v>224</v>
      </c>
      <c r="H2777" s="8"/>
      <c r="I2777" s="5"/>
      <c r="J2777" s="5" t="s">
        <v>221</v>
      </c>
      <c r="K2777" s="10"/>
      <c r="L2777" s="5" t="s">
        <v>191</v>
      </c>
      <c r="M2777" s="5"/>
      <c r="N2777" s="5"/>
    </row>
    <row r="2778" spans="1:14">
      <c r="A2778" s="9"/>
      <c r="B2778" s="5" t="s">
        <v>3001</v>
      </c>
      <c r="C2778" s="5"/>
      <c r="D2778" s="9"/>
      <c r="E2778" s="5"/>
      <c r="F2778" s="7"/>
      <c r="G2778" s="5" t="s">
        <v>224</v>
      </c>
      <c r="H2778" s="8"/>
      <c r="I2778" s="5"/>
      <c r="J2778" s="5" t="s">
        <v>221</v>
      </c>
      <c r="K2778" s="10"/>
      <c r="L2778" s="5" t="s">
        <v>191</v>
      </c>
      <c r="M2778" s="5"/>
      <c r="N2778" s="5"/>
    </row>
    <row r="2779" spans="1:14">
      <c r="A2779" s="9"/>
      <c r="B2779" s="5" t="s">
        <v>3002</v>
      </c>
      <c r="C2779" s="5"/>
      <c r="D2779" s="9"/>
      <c r="E2779" s="5"/>
      <c r="F2779" s="7"/>
      <c r="G2779" s="5" t="s">
        <v>226</v>
      </c>
      <c r="H2779" s="8"/>
      <c r="I2779" s="5"/>
      <c r="J2779" s="5">
        <v>40</v>
      </c>
      <c r="K2779" s="10"/>
      <c r="L2779" s="5" t="s">
        <v>191</v>
      </c>
      <c r="M2779" s="5"/>
      <c r="N2779" s="5"/>
    </row>
    <row r="2780" spans="1:14">
      <c r="A2780" s="9"/>
      <c r="B2780" s="5" t="s">
        <v>3003</v>
      </c>
      <c r="C2780" s="5"/>
      <c r="D2780" s="9"/>
      <c r="E2780" s="5"/>
      <c r="F2780" s="7"/>
      <c r="G2780" s="5" t="s">
        <v>226</v>
      </c>
      <c r="H2780" s="8"/>
      <c r="I2780" s="5"/>
      <c r="J2780" s="5">
        <v>40</v>
      </c>
      <c r="K2780" s="10"/>
      <c r="L2780" s="5" t="s">
        <v>191</v>
      </c>
      <c r="M2780" s="5"/>
      <c r="N2780" s="5"/>
    </row>
    <row r="2781" spans="1:14">
      <c r="A2781" s="9"/>
      <c r="B2781" s="5" t="s">
        <v>3004</v>
      </c>
      <c r="C2781" s="5"/>
      <c r="D2781" s="9"/>
      <c r="E2781" s="5"/>
      <c r="F2781" s="7"/>
      <c r="G2781" s="5" t="s">
        <v>232</v>
      </c>
      <c r="H2781" s="8"/>
      <c r="I2781" s="5"/>
      <c r="J2781" s="5" t="s">
        <v>221</v>
      </c>
      <c r="K2781" s="10"/>
      <c r="L2781" s="5" t="s">
        <v>191</v>
      </c>
      <c r="M2781" s="5"/>
      <c r="N2781" s="5"/>
    </row>
    <row r="2782" spans="1:14">
      <c r="A2782" s="9"/>
      <c r="B2782" s="5" t="s">
        <v>3005</v>
      </c>
      <c r="C2782" s="5"/>
      <c r="D2782" s="9"/>
      <c r="E2782" s="5"/>
      <c r="F2782" s="7"/>
      <c r="G2782" s="5" t="s">
        <v>220</v>
      </c>
      <c r="H2782" s="8"/>
      <c r="I2782" s="5"/>
      <c r="J2782" s="5" t="s">
        <v>221</v>
      </c>
      <c r="K2782" s="10"/>
      <c r="L2782" s="5" t="s">
        <v>191</v>
      </c>
      <c r="M2782" s="5"/>
      <c r="N2782" s="5"/>
    </row>
    <row r="2783" spans="1:14">
      <c r="A2783" s="9"/>
      <c r="B2783" s="5" t="s">
        <v>3006</v>
      </c>
      <c r="C2783" s="5"/>
      <c r="D2783" s="9"/>
      <c r="E2783" s="5"/>
      <c r="F2783" s="7"/>
      <c r="G2783" s="5" t="s">
        <v>224</v>
      </c>
      <c r="H2783" s="8"/>
      <c r="I2783" s="5"/>
      <c r="J2783" s="5" t="s">
        <v>221</v>
      </c>
      <c r="K2783" s="10"/>
      <c r="L2783" s="5" t="s">
        <v>191</v>
      </c>
      <c r="M2783" s="5"/>
      <c r="N2783" s="5"/>
    </row>
    <row r="2784" spans="1:14">
      <c r="A2784" s="9"/>
      <c r="B2784" s="5" t="s">
        <v>3007</v>
      </c>
      <c r="C2784" s="5"/>
      <c r="D2784" s="9"/>
      <c r="E2784" s="5"/>
      <c r="F2784" s="7"/>
      <c r="G2784" s="5" t="s">
        <v>220</v>
      </c>
      <c r="H2784" s="8"/>
      <c r="I2784" s="5"/>
      <c r="J2784" s="5" t="s">
        <v>221</v>
      </c>
      <c r="K2784" s="10"/>
      <c r="L2784" s="5" t="s">
        <v>191</v>
      </c>
      <c r="M2784" s="5"/>
      <c r="N2784" s="5"/>
    </row>
    <row r="2785" spans="1:14">
      <c r="A2785" s="9"/>
      <c r="B2785" s="5" t="s">
        <v>3008</v>
      </c>
      <c r="C2785" s="5"/>
      <c r="D2785" s="9"/>
      <c r="E2785" s="5"/>
      <c r="F2785" s="7"/>
      <c r="G2785" s="5" t="s">
        <v>234</v>
      </c>
      <c r="H2785" s="8"/>
      <c r="I2785" s="5"/>
      <c r="J2785" s="5" t="s">
        <v>221</v>
      </c>
      <c r="K2785" s="10"/>
      <c r="L2785" s="5" t="s">
        <v>191</v>
      </c>
      <c r="M2785" s="5"/>
      <c r="N2785" s="5"/>
    </row>
    <row r="2786" spans="1:14">
      <c r="A2786" s="9"/>
      <c r="B2786" s="5" t="s">
        <v>3009</v>
      </c>
      <c r="C2786" s="5"/>
      <c r="D2786" s="9"/>
      <c r="E2786" s="5"/>
      <c r="F2786" s="7"/>
      <c r="G2786" s="5" t="s">
        <v>220</v>
      </c>
      <c r="H2786" s="8"/>
      <c r="I2786" s="5"/>
      <c r="J2786" s="5" t="s">
        <v>221</v>
      </c>
      <c r="K2786" s="10"/>
      <c r="L2786" s="5" t="s">
        <v>191</v>
      </c>
      <c r="M2786" s="5"/>
      <c r="N2786" s="5"/>
    </row>
    <row r="2787" spans="1:14">
      <c r="A2787" s="9"/>
      <c r="B2787" s="5" t="s">
        <v>3010</v>
      </c>
      <c r="C2787" s="5"/>
      <c r="D2787" s="9"/>
      <c r="E2787" s="5"/>
      <c r="F2787" s="7"/>
      <c r="G2787" s="5" t="s">
        <v>220</v>
      </c>
      <c r="H2787" s="8"/>
      <c r="I2787" s="5"/>
      <c r="J2787" s="5">
        <v>20</v>
      </c>
      <c r="K2787" s="10"/>
      <c r="L2787" s="5" t="s">
        <v>191</v>
      </c>
      <c r="M2787" s="5"/>
      <c r="N2787" s="5"/>
    </row>
    <row r="2788" spans="1:14">
      <c r="A2788" s="9"/>
      <c r="B2788" s="5" t="s">
        <v>3011</v>
      </c>
      <c r="C2788" s="5"/>
      <c r="D2788" s="9"/>
      <c r="E2788" s="5"/>
      <c r="F2788" s="7"/>
      <c r="G2788" s="5" t="s">
        <v>220</v>
      </c>
      <c r="H2788" s="8"/>
      <c r="I2788" s="5"/>
      <c r="J2788" s="5" t="s">
        <v>221</v>
      </c>
      <c r="K2788" s="10"/>
      <c r="L2788" s="5" t="s">
        <v>191</v>
      </c>
      <c r="M2788" s="5"/>
      <c r="N2788" s="5"/>
    </row>
    <row r="2789" spans="1:14">
      <c r="A2789" s="9"/>
      <c r="B2789" s="5" t="s">
        <v>3012</v>
      </c>
      <c r="C2789" s="5"/>
      <c r="D2789" s="9"/>
      <c r="E2789" s="5"/>
      <c r="F2789" s="7"/>
      <c r="G2789" s="5" t="s">
        <v>220</v>
      </c>
      <c r="H2789" s="8"/>
      <c r="I2789" s="5"/>
      <c r="J2789" s="5" t="s">
        <v>221</v>
      </c>
      <c r="K2789" s="10"/>
      <c r="L2789" s="5" t="s">
        <v>191</v>
      </c>
      <c r="M2789" s="5"/>
      <c r="N2789" s="5"/>
    </row>
    <row r="2790" spans="1:14">
      <c r="A2790" s="9"/>
      <c r="B2790" s="5" t="s">
        <v>3013</v>
      </c>
      <c r="C2790" s="5"/>
      <c r="D2790" s="9"/>
      <c r="E2790" s="5"/>
      <c r="F2790" s="7"/>
      <c r="G2790" s="5" t="s">
        <v>258</v>
      </c>
      <c r="H2790" s="8"/>
      <c r="I2790" s="5"/>
      <c r="J2790" s="5" t="s">
        <v>221</v>
      </c>
      <c r="K2790" s="10"/>
      <c r="L2790" s="5" t="s">
        <v>196</v>
      </c>
      <c r="M2790" s="5"/>
      <c r="N2790" s="5"/>
    </row>
    <row r="2791" spans="1:14">
      <c r="A2791" s="9"/>
      <c r="B2791" s="5" t="s">
        <v>3014</v>
      </c>
      <c r="C2791" s="5"/>
      <c r="D2791" s="9"/>
      <c r="E2791" s="5"/>
      <c r="F2791" s="7"/>
      <c r="G2791" s="5" t="s">
        <v>224</v>
      </c>
      <c r="H2791" s="8"/>
      <c r="I2791" s="5"/>
      <c r="J2791" s="5" t="s">
        <v>221</v>
      </c>
      <c r="K2791" s="10"/>
      <c r="L2791" s="5" t="s">
        <v>191</v>
      </c>
      <c r="M2791" s="5"/>
      <c r="N2791" s="5"/>
    </row>
    <row r="2792" spans="1:14">
      <c r="A2792" s="9"/>
      <c r="B2792" s="5" t="s">
        <v>3015</v>
      </c>
      <c r="C2792" s="5"/>
      <c r="D2792" s="9"/>
      <c r="E2792" s="5"/>
      <c r="F2792" s="7"/>
      <c r="G2792" s="5" t="s">
        <v>234</v>
      </c>
      <c r="H2792" s="8"/>
      <c r="I2792" s="5"/>
      <c r="J2792" s="5" t="s">
        <v>221</v>
      </c>
      <c r="K2792" s="10"/>
      <c r="L2792" s="5" t="s">
        <v>191</v>
      </c>
      <c r="M2792" s="5"/>
      <c r="N2792" s="5"/>
    </row>
    <row r="2793" spans="1:14">
      <c r="A2793" s="9"/>
      <c r="B2793" s="5" t="s">
        <v>3016</v>
      </c>
      <c r="C2793" s="5"/>
      <c r="D2793" s="9"/>
      <c r="E2793" s="5"/>
      <c r="F2793" s="7"/>
      <c r="G2793" s="5" t="s">
        <v>232</v>
      </c>
      <c r="H2793" s="8"/>
      <c r="I2793" s="5"/>
      <c r="J2793" s="5">
        <v>20</v>
      </c>
      <c r="K2793" s="10"/>
      <c r="L2793" s="5" t="s">
        <v>191</v>
      </c>
      <c r="M2793" s="5"/>
      <c r="N2793" s="5"/>
    </row>
    <row r="2794" spans="1:14">
      <c r="A2794" s="9"/>
      <c r="B2794" s="5" t="s">
        <v>3017</v>
      </c>
      <c r="C2794" s="5"/>
      <c r="D2794" s="9"/>
      <c r="E2794" s="5"/>
      <c r="F2794" s="7"/>
      <c r="G2794" s="5" t="s">
        <v>226</v>
      </c>
      <c r="H2794" s="8"/>
      <c r="I2794" s="5"/>
      <c r="J2794" s="5">
        <v>20</v>
      </c>
      <c r="K2794" s="10"/>
      <c r="L2794" s="5" t="s">
        <v>228</v>
      </c>
      <c r="M2794" s="5"/>
      <c r="N2794" s="5"/>
    </row>
    <row r="2795" spans="1:14">
      <c r="A2795" s="9"/>
      <c r="B2795" s="5" t="s">
        <v>3018</v>
      </c>
      <c r="C2795" s="5"/>
      <c r="D2795" s="9"/>
      <c r="E2795" s="5"/>
      <c r="F2795" s="7"/>
      <c r="G2795" s="5" t="s">
        <v>258</v>
      </c>
      <c r="H2795" s="8"/>
      <c r="I2795" s="5"/>
      <c r="J2795" s="5" t="s">
        <v>221</v>
      </c>
      <c r="K2795" s="10"/>
      <c r="L2795" s="5" t="s">
        <v>196</v>
      </c>
      <c r="M2795" s="5"/>
      <c r="N2795" s="5"/>
    </row>
    <row r="2796" spans="1:14">
      <c r="A2796" s="9"/>
      <c r="B2796" s="5" t="s">
        <v>3019</v>
      </c>
      <c r="C2796" s="5"/>
      <c r="D2796" s="9"/>
      <c r="E2796" s="5"/>
      <c r="F2796" s="7"/>
      <c r="G2796" s="5" t="s">
        <v>224</v>
      </c>
      <c r="H2796" s="8"/>
      <c r="I2796" s="5"/>
      <c r="J2796" s="5">
        <v>40</v>
      </c>
      <c r="K2796" s="10"/>
      <c r="L2796" s="5" t="s">
        <v>199</v>
      </c>
      <c r="M2796" s="5"/>
      <c r="N2796" s="5"/>
    </row>
    <row r="2797" spans="1:14">
      <c r="A2797" s="9"/>
      <c r="B2797" s="5" t="s">
        <v>3020</v>
      </c>
      <c r="C2797" s="5"/>
      <c r="D2797" s="9"/>
      <c r="E2797" s="5"/>
      <c r="F2797" s="7"/>
      <c r="G2797" s="5" t="s">
        <v>220</v>
      </c>
      <c r="H2797" s="8"/>
      <c r="I2797" s="5"/>
      <c r="J2797" s="5" t="s">
        <v>221</v>
      </c>
      <c r="K2797" s="10"/>
      <c r="L2797" s="5" t="s">
        <v>191</v>
      </c>
      <c r="M2797" s="5"/>
      <c r="N2797" s="5"/>
    </row>
    <row r="2798" spans="1:14">
      <c r="A2798" s="9"/>
      <c r="B2798" s="5" t="s">
        <v>3021</v>
      </c>
      <c r="C2798" s="5"/>
      <c r="D2798" s="9"/>
      <c r="E2798" s="5"/>
      <c r="F2798" s="7"/>
      <c r="G2798" s="5" t="s">
        <v>220</v>
      </c>
      <c r="H2798" s="8"/>
      <c r="I2798" s="5"/>
      <c r="J2798" s="5" t="s">
        <v>221</v>
      </c>
      <c r="K2798" s="10"/>
      <c r="L2798" s="5" t="s">
        <v>191</v>
      </c>
      <c r="M2798" s="5"/>
      <c r="N2798" s="5"/>
    </row>
    <row r="2799" spans="1:14">
      <c r="A2799" s="9"/>
      <c r="B2799" s="5" t="s">
        <v>3022</v>
      </c>
      <c r="C2799" s="5"/>
      <c r="D2799" s="9"/>
      <c r="E2799" s="5"/>
      <c r="F2799" s="7"/>
      <c r="G2799" s="5" t="s">
        <v>224</v>
      </c>
      <c r="H2799" s="8"/>
      <c r="I2799" s="5"/>
      <c r="J2799" s="5" t="s">
        <v>221</v>
      </c>
      <c r="K2799" s="10"/>
      <c r="L2799" s="5" t="s">
        <v>228</v>
      </c>
      <c r="M2799" s="5"/>
      <c r="N2799" s="5"/>
    </row>
    <row r="2800" spans="1:14">
      <c r="A2800" s="9"/>
      <c r="B2800" s="5" t="s">
        <v>3023</v>
      </c>
      <c r="C2800" s="5"/>
      <c r="D2800" s="9"/>
      <c r="E2800" s="5"/>
      <c r="F2800" s="7"/>
      <c r="G2800" s="5" t="s">
        <v>224</v>
      </c>
      <c r="H2800" s="8"/>
      <c r="I2800" s="5"/>
      <c r="J2800" s="5" t="s">
        <v>221</v>
      </c>
      <c r="K2800" s="10"/>
      <c r="L2800" s="5" t="s">
        <v>191</v>
      </c>
      <c r="M2800" s="5"/>
      <c r="N2800" s="5"/>
    </row>
    <row r="2801" spans="1:14">
      <c r="A2801" s="9"/>
      <c r="B2801" s="5" t="s">
        <v>3024</v>
      </c>
      <c r="C2801" s="5"/>
      <c r="D2801" s="9"/>
      <c r="E2801" s="5"/>
      <c r="F2801" s="7"/>
      <c r="G2801" s="5" t="s">
        <v>224</v>
      </c>
      <c r="H2801" s="8"/>
      <c r="I2801" s="5"/>
      <c r="J2801" s="5" t="s">
        <v>221</v>
      </c>
      <c r="K2801" s="10"/>
      <c r="L2801" s="5" t="s">
        <v>191</v>
      </c>
      <c r="M2801" s="5"/>
      <c r="N2801" s="5"/>
    </row>
    <row r="2802" spans="1:14">
      <c r="A2802" s="9"/>
      <c r="B2802" s="5" t="s">
        <v>3025</v>
      </c>
      <c r="C2802" s="5"/>
      <c r="D2802" s="9"/>
      <c r="E2802" s="5"/>
      <c r="F2802" s="7"/>
      <c r="G2802" s="5" t="s">
        <v>220</v>
      </c>
      <c r="H2802" s="8"/>
      <c r="I2802" s="5"/>
      <c r="J2802" s="5" t="s">
        <v>221</v>
      </c>
      <c r="K2802" s="10"/>
      <c r="L2802" s="5" t="s">
        <v>191</v>
      </c>
      <c r="M2802" s="5"/>
      <c r="N2802" s="5"/>
    </row>
    <row r="2803" spans="1:14">
      <c r="A2803" s="9"/>
      <c r="B2803" s="5" t="s">
        <v>3026</v>
      </c>
      <c r="C2803" s="5"/>
      <c r="D2803" s="9"/>
      <c r="E2803" s="5"/>
      <c r="F2803" s="7"/>
      <c r="G2803" s="5" t="s">
        <v>220</v>
      </c>
      <c r="H2803" s="8"/>
      <c r="I2803" s="5"/>
      <c r="J2803" s="5" t="s">
        <v>221</v>
      </c>
      <c r="K2803" s="10"/>
      <c r="L2803" s="5" t="s">
        <v>191</v>
      </c>
      <c r="M2803" s="5"/>
      <c r="N2803" s="5"/>
    </row>
    <row r="2804" spans="1:14">
      <c r="A2804" s="9"/>
      <c r="B2804" s="5" t="s">
        <v>3027</v>
      </c>
      <c r="C2804" s="5"/>
      <c r="D2804" s="9"/>
      <c r="E2804" s="5"/>
      <c r="F2804" s="7"/>
      <c r="G2804" s="5" t="s">
        <v>224</v>
      </c>
      <c r="H2804" s="8"/>
      <c r="I2804" s="5"/>
      <c r="J2804" s="5" t="s">
        <v>221</v>
      </c>
      <c r="K2804" s="10"/>
      <c r="L2804" s="5" t="s">
        <v>191</v>
      </c>
      <c r="M2804" s="5"/>
      <c r="N2804" s="5"/>
    </row>
    <row r="2805" spans="1:14">
      <c r="A2805" s="9"/>
      <c r="B2805" s="5" t="s">
        <v>3028</v>
      </c>
      <c r="C2805" s="5"/>
      <c r="D2805" s="9"/>
      <c r="E2805" s="5"/>
      <c r="F2805" s="7"/>
      <c r="G2805" s="5" t="s">
        <v>234</v>
      </c>
      <c r="H2805" s="8"/>
      <c r="I2805" s="5"/>
      <c r="J2805" s="5" t="s">
        <v>221</v>
      </c>
      <c r="K2805" s="10"/>
      <c r="L2805" s="5" t="s">
        <v>191</v>
      </c>
      <c r="M2805" s="5"/>
      <c r="N2805" s="5"/>
    </row>
    <row r="2806" spans="1:14">
      <c r="A2806" s="9"/>
      <c r="B2806" s="5" t="s">
        <v>3029</v>
      </c>
      <c r="C2806" s="5"/>
      <c r="D2806" s="9"/>
      <c r="E2806" s="5"/>
      <c r="F2806" s="7"/>
      <c r="G2806" s="5" t="s">
        <v>220</v>
      </c>
      <c r="H2806" s="8"/>
      <c r="I2806" s="5"/>
      <c r="J2806" s="5" t="s">
        <v>221</v>
      </c>
      <c r="K2806" s="10"/>
      <c r="L2806" s="5" t="s">
        <v>191</v>
      </c>
      <c r="M2806" s="5"/>
      <c r="N2806" s="5"/>
    </row>
    <row r="2807" spans="1:14">
      <c r="A2807" s="9"/>
      <c r="B2807" s="5" t="s">
        <v>3030</v>
      </c>
      <c r="C2807" s="5"/>
      <c r="D2807" s="9"/>
      <c r="E2807" s="5"/>
      <c r="F2807" s="7"/>
      <c r="G2807" s="5" t="s">
        <v>220</v>
      </c>
      <c r="H2807" s="8"/>
      <c r="I2807" s="5"/>
      <c r="J2807" s="5" t="s">
        <v>221</v>
      </c>
      <c r="K2807" s="10"/>
      <c r="L2807" s="5" t="s">
        <v>191</v>
      </c>
      <c r="M2807" s="5"/>
      <c r="N2807" s="5"/>
    </row>
    <row r="2808" spans="1:14">
      <c r="A2808" s="9"/>
      <c r="B2808" s="5" t="s">
        <v>3031</v>
      </c>
      <c r="C2808" s="5"/>
      <c r="D2808" s="9"/>
      <c r="E2808" s="5"/>
      <c r="F2808" s="7"/>
      <c r="G2808" s="5" t="s">
        <v>220</v>
      </c>
      <c r="H2808" s="8"/>
      <c r="I2808" s="5"/>
      <c r="J2808" s="5" t="s">
        <v>221</v>
      </c>
      <c r="K2808" s="10"/>
      <c r="L2808" s="5" t="s">
        <v>191</v>
      </c>
      <c r="M2808" s="5"/>
      <c r="N2808" s="5"/>
    </row>
    <row r="2809" spans="1:14">
      <c r="A2809" s="9"/>
      <c r="B2809" s="5" t="s">
        <v>3032</v>
      </c>
      <c r="C2809" s="5"/>
      <c r="D2809" s="9"/>
      <c r="E2809" s="5"/>
      <c r="F2809" s="7"/>
      <c r="G2809" s="5" t="s">
        <v>232</v>
      </c>
      <c r="H2809" s="8"/>
      <c r="I2809" s="5"/>
      <c r="J2809" s="5">
        <v>20</v>
      </c>
      <c r="K2809" s="10"/>
      <c r="L2809" s="5" t="s">
        <v>191</v>
      </c>
      <c r="M2809" s="5"/>
      <c r="N2809" s="5"/>
    </row>
    <row r="2810" spans="1:14">
      <c r="A2810" s="9"/>
      <c r="B2810" s="5" t="s">
        <v>3033</v>
      </c>
      <c r="C2810" s="5"/>
      <c r="D2810" s="9"/>
      <c r="E2810" s="5"/>
      <c r="F2810" s="7"/>
      <c r="G2810" s="5" t="s">
        <v>224</v>
      </c>
      <c r="H2810" s="8"/>
      <c r="I2810" s="5"/>
      <c r="J2810" s="5" t="s">
        <v>221</v>
      </c>
      <c r="K2810" s="10"/>
      <c r="L2810" s="5" t="s">
        <v>191</v>
      </c>
      <c r="M2810" s="5"/>
      <c r="N2810" s="5"/>
    </row>
    <row r="2811" spans="1:14">
      <c r="A2811" s="9"/>
      <c r="B2811" s="5" t="s">
        <v>3034</v>
      </c>
      <c r="C2811" s="5"/>
      <c r="D2811" s="9"/>
      <c r="E2811" s="5"/>
      <c r="F2811" s="7"/>
      <c r="G2811" s="5" t="s">
        <v>220</v>
      </c>
      <c r="H2811" s="8"/>
      <c r="I2811" s="5"/>
      <c r="J2811" s="5" t="s">
        <v>221</v>
      </c>
      <c r="K2811" s="10"/>
      <c r="L2811" s="5" t="s">
        <v>191</v>
      </c>
      <c r="M2811" s="5"/>
      <c r="N2811" s="5"/>
    </row>
    <row r="2812" spans="1:14">
      <c r="A2812" s="9"/>
      <c r="B2812" s="5" t="s">
        <v>3035</v>
      </c>
      <c r="C2812" s="5"/>
      <c r="D2812" s="9"/>
      <c r="E2812" s="5"/>
      <c r="F2812" s="7"/>
      <c r="G2812" s="5" t="s">
        <v>224</v>
      </c>
      <c r="H2812" s="8"/>
      <c r="I2812" s="5"/>
      <c r="J2812" s="5" t="s">
        <v>221</v>
      </c>
      <c r="K2812" s="10"/>
      <c r="L2812" s="5" t="s">
        <v>191</v>
      </c>
      <c r="M2812" s="5"/>
      <c r="N2812" s="5"/>
    </row>
    <row r="2813" spans="1:14">
      <c r="A2813" s="9"/>
      <c r="B2813" s="5" t="s">
        <v>3036</v>
      </c>
      <c r="C2813" s="5"/>
      <c r="D2813" s="9"/>
      <c r="E2813" s="5"/>
      <c r="F2813" s="7"/>
      <c r="G2813" s="5" t="s">
        <v>224</v>
      </c>
      <c r="H2813" s="8"/>
      <c r="I2813" s="5"/>
      <c r="J2813" s="5" t="s">
        <v>221</v>
      </c>
      <c r="K2813" s="10"/>
      <c r="L2813" s="5" t="s">
        <v>191</v>
      </c>
      <c r="M2813" s="5"/>
      <c r="N2813" s="5"/>
    </row>
    <row r="2814" spans="1:14">
      <c r="A2814" s="9"/>
      <c r="B2814" s="5" t="s">
        <v>3037</v>
      </c>
      <c r="C2814" s="5"/>
      <c r="D2814" s="9"/>
      <c r="E2814" s="5"/>
      <c r="F2814" s="7"/>
      <c r="G2814" s="5" t="s">
        <v>224</v>
      </c>
      <c r="H2814" s="8"/>
      <c r="I2814" s="5"/>
      <c r="J2814" s="5" t="s">
        <v>221</v>
      </c>
      <c r="K2814" s="10"/>
      <c r="L2814" s="5" t="s">
        <v>191</v>
      </c>
      <c r="M2814" s="5"/>
      <c r="N2814" s="5"/>
    </row>
    <row r="2815" spans="1:14">
      <c r="A2815" s="9"/>
      <c r="B2815" s="5" t="s">
        <v>3038</v>
      </c>
      <c r="C2815" s="5"/>
      <c r="D2815" s="9"/>
      <c r="E2815" s="5"/>
      <c r="F2815" s="7"/>
      <c r="G2815" s="5" t="s">
        <v>224</v>
      </c>
      <c r="H2815" s="8"/>
      <c r="I2815" s="5"/>
      <c r="J2815" s="5" t="s">
        <v>221</v>
      </c>
      <c r="K2815" s="10"/>
      <c r="L2815" s="5" t="s">
        <v>191</v>
      </c>
      <c r="M2815" s="5"/>
      <c r="N2815" s="5"/>
    </row>
    <row r="2816" spans="1:14">
      <c r="A2816" s="9"/>
      <c r="B2816" s="5" t="s">
        <v>3039</v>
      </c>
      <c r="C2816" s="5"/>
      <c r="D2816" s="9"/>
      <c r="E2816" s="5"/>
      <c r="F2816" s="7"/>
      <c r="G2816" s="5" t="s">
        <v>220</v>
      </c>
      <c r="H2816" s="8"/>
      <c r="I2816" s="5"/>
      <c r="J2816" s="5" t="s">
        <v>221</v>
      </c>
      <c r="K2816" s="10"/>
      <c r="L2816" s="5" t="s">
        <v>191</v>
      </c>
      <c r="M2816" s="5"/>
      <c r="N2816" s="5"/>
    </row>
    <row r="2817" spans="1:14">
      <c r="A2817" s="9"/>
      <c r="B2817" s="5" t="s">
        <v>3040</v>
      </c>
      <c r="C2817" s="5"/>
      <c r="D2817" s="9"/>
      <c r="E2817" s="5"/>
      <c r="F2817" s="7"/>
      <c r="G2817" s="5" t="s">
        <v>224</v>
      </c>
      <c r="H2817" s="8"/>
      <c r="I2817" s="5"/>
      <c r="J2817" s="5" t="s">
        <v>221</v>
      </c>
      <c r="K2817" s="10"/>
      <c r="L2817" s="5" t="s">
        <v>191</v>
      </c>
      <c r="M2817" s="5"/>
      <c r="N2817" s="5"/>
    </row>
    <row r="2818" spans="1:14">
      <c r="A2818" s="9"/>
      <c r="B2818" s="5" t="s">
        <v>3041</v>
      </c>
      <c r="C2818" s="5"/>
      <c r="D2818" s="9"/>
      <c r="E2818" s="5"/>
      <c r="F2818" s="7"/>
      <c r="G2818" s="5" t="s">
        <v>224</v>
      </c>
      <c r="H2818" s="8"/>
      <c r="I2818" s="5"/>
      <c r="J2818" s="5" t="s">
        <v>221</v>
      </c>
      <c r="K2818" s="10"/>
      <c r="L2818" s="5" t="s">
        <v>191</v>
      </c>
      <c r="M2818" s="5"/>
      <c r="N2818" s="5"/>
    </row>
    <row r="2819" spans="1:14">
      <c r="A2819" s="9"/>
      <c r="B2819" s="5" t="s">
        <v>3042</v>
      </c>
      <c r="C2819" s="5"/>
      <c r="D2819" s="9"/>
      <c r="E2819" s="5"/>
      <c r="F2819" s="7"/>
      <c r="G2819" s="5" t="s">
        <v>311</v>
      </c>
      <c r="H2819" s="8"/>
      <c r="I2819" s="5"/>
      <c r="J2819" s="5">
        <v>20</v>
      </c>
      <c r="K2819" s="10"/>
      <c r="L2819" s="5" t="s">
        <v>228</v>
      </c>
      <c r="M2819" s="5"/>
      <c r="N2819" s="5"/>
    </row>
    <row r="2820" spans="1:14">
      <c r="A2820" s="9"/>
      <c r="B2820" s="5" t="s">
        <v>3043</v>
      </c>
      <c r="C2820" s="5"/>
      <c r="D2820" s="9"/>
      <c r="E2820" s="5"/>
      <c r="F2820" s="7"/>
      <c r="G2820" s="5" t="s">
        <v>220</v>
      </c>
      <c r="H2820" s="8"/>
      <c r="I2820" s="5"/>
      <c r="J2820" s="5" t="s">
        <v>221</v>
      </c>
      <c r="K2820" s="10"/>
      <c r="L2820" s="5" t="s">
        <v>191</v>
      </c>
      <c r="M2820" s="5"/>
      <c r="N2820" s="5"/>
    </row>
    <row r="2821" spans="1:14">
      <c r="A2821" s="9"/>
      <c r="B2821" s="5" t="s">
        <v>3044</v>
      </c>
      <c r="C2821" s="5"/>
      <c r="D2821" s="9"/>
      <c r="E2821" s="5"/>
      <c r="F2821" s="7"/>
      <c r="G2821" s="5" t="s">
        <v>220</v>
      </c>
      <c r="H2821" s="8"/>
      <c r="I2821" s="5"/>
      <c r="J2821" s="5" t="s">
        <v>221</v>
      </c>
      <c r="K2821" s="10"/>
      <c r="L2821" s="5" t="s">
        <v>191</v>
      </c>
      <c r="M2821" s="5"/>
      <c r="N2821" s="5"/>
    </row>
    <row r="2822" spans="1:14">
      <c r="A2822" s="9"/>
      <c r="B2822" s="5" t="s">
        <v>3045</v>
      </c>
      <c r="C2822" s="5"/>
      <c r="D2822" s="9"/>
      <c r="E2822" s="5"/>
      <c r="F2822" s="7"/>
      <c r="G2822" s="5" t="s">
        <v>220</v>
      </c>
      <c r="H2822" s="8"/>
      <c r="I2822" s="5"/>
      <c r="J2822" s="5" t="s">
        <v>221</v>
      </c>
      <c r="K2822" s="10"/>
      <c r="L2822" s="5" t="s">
        <v>191</v>
      </c>
      <c r="M2822" s="5"/>
      <c r="N2822" s="5"/>
    </row>
    <row r="2823" spans="1:14">
      <c r="A2823" s="9"/>
      <c r="B2823" s="5" t="s">
        <v>3046</v>
      </c>
      <c r="C2823" s="5"/>
      <c r="D2823" s="9"/>
      <c r="E2823" s="5"/>
      <c r="F2823" s="7"/>
      <c r="G2823" s="5" t="s">
        <v>226</v>
      </c>
      <c r="H2823" s="8"/>
      <c r="I2823" s="5"/>
      <c r="J2823" s="5">
        <v>20</v>
      </c>
      <c r="K2823" s="10"/>
      <c r="L2823" s="5" t="s">
        <v>196</v>
      </c>
      <c r="M2823" s="5"/>
      <c r="N2823" s="5"/>
    </row>
    <row r="2824" spans="1:14">
      <c r="A2824" s="9"/>
      <c r="B2824" s="5" t="s">
        <v>3047</v>
      </c>
      <c r="C2824" s="5"/>
      <c r="D2824" s="9"/>
      <c r="E2824" s="5"/>
      <c r="F2824" s="7"/>
      <c r="G2824" s="5" t="s">
        <v>224</v>
      </c>
      <c r="H2824" s="8"/>
      <c r="I2824" s="5"/>
      <c r="J2824" s="5" t="s">
        <v>221</v>
      </c>
      <c r="K2824" s="10"/>
      <c r="L2824" s="5" t="s">
        <v>191</v>
      </c>
      <c r="M2824" s="5"/>
      <c r="N2824" s="5"/>
    </row>
    <row r="2825" spans="1:14">
      <c r="A2825" s="9"/>
      <c r="B2825" s="5" t="s">
        <v>3048</v>
      </c>
      <c r="C2825" s="5"/>
      <c r="D2825" s="9"/>
      <c r="E2825" s="5"/>
      <c r="F2825" s="7"/>
      <c r="G2825" s="5" t="s">
        <v>220</v>
      </c>
      <c r="H2825" s="8"/>
      <c r="I2825" s="5"/>
      <c r="J2825" s="5" t="s">
        <v>221</v>
      </c>
      <c r="K2825" s="10"/>
      <c r="L2825" s="5" t="s">
        <v>191</v>
      </c>
      <c r="M2825" s="5"/>
      <c r="N2825" s="5"/>
    </row>
    <row r="2826" spans="1:14">
      <c r="A2826" s="9"/>
      <c r="B2826" s="5" t="s">
        <v>3049</v>
      </c>
      <c r="C2826" s="5"/>
      <c r="D2826" s="9"/>
      <c r="E2826" s="5"/>
      <c r="F2826" s="7"/>
      <c r="G2826" s="5" t="s">
        <v>224</v>
      </c>
      <c r="H2826" s="8"/>
      <c r="I2826" s="5"/>
      <c r="J2826" s="5" t="s">
        <v>221</v>
      </c>
      <c r="K2826" s="10"/>
      <c r="L2826" s="5" t="s">
        <v>191</v>
      </c>
      <c r="M2826" s="5"/>
      <c r="N2826" s="5"/>
    </row>
    <row r="2827" spans="1:14">
      <c r="A2827" s="9"/>
      <c r="B2827" s="5" t="s">
        <v>3050</v>
      </c>
      <c r="C2827" s="5"/>
      <c r="D2827" s="9"/>
      <c r="E2827" s="5"/>
      <c r="F2827" s="7"/>
      <c r="G2827" s="5" t="s">
        <v>234</v>
      </c>
      <c r="H2827" s="8"/>
      <c r="I2827" s="5"/>
      <c r="J2827" s="5" t="s">
        <v>221</v>
      </c>
      <c r="K2827" s="10"/>
      <c r="L2827" s="5" t="s">
        <v>191</v>
      </c>
      <c r="M2827" s="5"/>
      <c r="N2827" s="5"/>
    </row>
    <row r="2828" spans="1:14">
      <c r="A2828" s="9"/>
      <c r="B2828" s="5" t="s">
        <v>3051</v>
      </c>
      <c r="C2828" s="5"/>
      <c r="D2828" s="9"/>
      <c r="E2828" s="5"/>
      <c r="F2828" s="7"/>
      <c r="G2828" s="5" t="s">
        <v>258</v>
      </c>
      <c r="H2828" s="8"/>
      <c r="I2828" s="5"/>
      <c r="J2828" s="5">
        <v>40</v>
      </c>
      <c r="K2828" s="10"/>
      <c r="L2828" s="5" t="s">
        <v>196</v>
      </c>
      <c r="M2828" s="5"/>
      <c r="N2828" s="5"/>
    </row>
    <row r="2829" spans="1:14">
      <c r="A2829" s="9"/>
      <c r="B2829" s="5" t="s">
        <v>3052</v>
      </c>
      <c r="C2829" s="5"/>
      <c r="D2829" s="9"/>
      <c r="E2829" s="5"/>
      <c r="F2829" s="7"/>
      <c r="G2829" s="5" t="s">
        <v>234</v>
      </c>
      <c r="H2829" s="8"/>
      <c r="I2829" s="5"/>
      <c r="J2829" s="5" t="s">
        <v>221</v>
      </c>
      <c r="K2829" s="10"/>
      <c r="L2829" s="5" t="s">
        <v>191</v>
      </c>
      <c r="M2829" s="5"/>
      <c r="N2829" s="5"/>
    </row>
    <row r="2830" spans="1:14">
      <c r="A2830" s="9"/>
      <c r="B2830" s="5" t="s">
        <v>3053</v>
      </c>
      <c r="C2830" s="5"/>
      <c r="D2830" s="9"/>
      <c r="E2830" s="5"/>
      <c r="F2830" s="7"/>
      <c r="G2830" s="5" t="s">
        <v>220</v>
      </c>
      <c r="H2830" s="8"/>
      <c r="I2830" s="5"/>
      <c r="J2830" s="5" t="s">
        <v>221</v>
      </c>
      <c r="K2830" s="10"/>
      <c r="L2830" s="5" t="s">
        <v>191</v>
      </c>
      <c r="M2830" s="5"/>
      <c r="N2830" s="5"/>
    </row>
    <row r="2831" spans="1:14">
      <c r="A2831" s="9"/>
      <c r="B2831" s="5" t="s">
        <v>3054</v>
      </c>
      <c r="C2831" s="5"/>
      <c r="D2831" s="9"/>
      <c r="E2831" s="5"/>
      <c r="F2831" s="7"/>
      <c r="G2831" s="5" t="s">
        <v>234</v>
      </c>
      <c r="H2831" s="8"/>
      <c r="I2831" s="5"/>
      <c r="J2831" s="5" t="s">
        <v>221</v>
      </c>
      <c r="K2831" s="10"/>
      <c r="L2831" s="5" t="s">
        <v>191</v>
      </c>
      <c r="M2831" s="5"/>
      <c r="N2831" s="5"/>
    </row>
    <row r="2832" spans="1:14">
      <c r="A2832" s="9"/>
      <c r="B2832" s="5" t="s">
        <v>3055</v>
      </c>
      <c r="C2832" s="5"/>
      <c r="D2832" s="9"/>
      <c r="E2832" s="5"/>
      <c r="F2832" s="7"/>
      <c r="G2832" s="5" t="s">
        <v>224</v>
      </c>
      <c r="H2832" s="8"/>
      <c r="I2832" s="5"/>
      <c r="J2832" s="5" t="s">
        <v>221</v>
      </c>
      <c r="K2832" s="10"/>
      <c r="L2832" s="5" t="s">
        <v>191</v>
      </c>
      <c r="M2832" s="5"/>
      <c r="N2832" s="5"/>
    </row>
    <row r="2833" spans="1:14">
      <c r="A2833" s="9"/>
      <c r="B2833" s="5" t="s">
        <v>3056</v>
      </c>
      <c r="C2833" s="5"/>
      <c r="D2833" s="9"/>
      <c r="E2833" s="5"/>
      <c r="F2833" s="7"/>
      <c r="G2833" s="5" t="s">
        <v>224</v>
      </c>
      <c r="H2833" s="8"/>
      <c r="I2833" s="5"/>
      <c r="J2833" s="5" t="s">
        <v>221</v>
      </c>
      <c r="K2833" s="10"/>
      <c r="L2833" s="5" t="s">
        <v>191</v>
      </c>
      <c r="M2833" s="5"/>
      <c r="N2833" s="5"/>
    </row>
    <row r="2834" spans="1:14">
      <c r="A2834" s="9"/>
      <c r="B2834" s="5" t="s">
        <v>3057</v>
      </c>
      <c r="C2834" s="5"/>
      <c r="D2834" s="9"/>
      <c r="E2834" s="5"/>
      <c r="F2834" s="7"/>
      <c r="G2834" s="5" t="s">
        <v>220</v>
      </c>
      <c r="H2834" s="8"/>
      <c r="I2834" s="5"/>
      <c r="J2834" s="5" t="s">
        <v>221</v>
      </c>
      <c r="K2834" s="10"/>
      <c r="L2834" s="5" t="s">
        <v>191</v>
      </c>
      <c r="M2834" s="5"/>
      <c r="N2834" s="5"/>
    </row>
    <row r="2835" spans="1:14">
      <c r="A2835" s="9"/>
      <c r="B2835" s="5" t="s">
        <v>3058</v>
      </c>
      <c r="C2835" s="5"/>
      <c r="D2835" s="9"/>
      <c r="E2835" s="5"/>
      <c r="F2835" s="7"/>
      <c r="G2835" s="5" t="s">
        <v>224</v>
      </c>
      <c r="H2835" s="8"/>
      <c r="I2835" s="5"/>
      <c r="J2835" s="5" t="s">
        <v>221</v>
      </c>
      <c r="K2835" s="10"/>
      <c r="L2835" s="5" t="s">
        <v>191</v>
      </c>
      <c r="M2835" s="5"/>
      <c r="N2835" s="5"/>
    </row>
    <row r="2836" spans="1:14">
      <c r="A2836" s="9"/>
      <c r="B2836" s="5" t="s">
        <v>3059</v>
      </c>
      <c r="C2836" s="5"/>
      <c r="D2836" s="9"/>
      <c r="E2836" s="5"/>
      <c r="F2836" s="7"/>
      <c r="G2836" s="5" t="s">
        <v>220</v>
      </c>
      <c r="H2836" s="8"/>
      <c r="I2836" s="5"/>
      <c r="J2836" s="5" t="s">
        <v>221</v>
      </c>
      <c r="K2836" s="10"/>
      <c r="L2836" s="5" t="s">
        <v>191</v>
      </c>
      <c r="M2836" s="5"/>
      <c r="N2836" s="5"/>
    </row>
    <row r="2837" spans="1:14">
      <c r="A2837" s="9"/>
      <c r="B2837" s="5" t="s">
        <v>3060</v>
      </c>
      <c r="C2837" s="5"/>
      <c r="D2837" s="9"/>
      <c r="E2837" s="5"/>
      <c r="F2837" s="7"/>
      <c r="G2837" s="5" t="s">
        <v>226</v>
      </c>
      <c r="H2837" s="8"/>
      <c r="I2837" s="5"/>
      <c r="J2837" s="5">
        <v>40</v>
      </c>
      <c r="K2837" s="10"/>
      <c r="L2837" s="5" t="s">
        <v>196</v>
      </c>
      <c r="M2837" s="5"/>
      <c r="N2837" s="5"/>
    </row>
    <row r="2838" spans="1:14">
      <c r="A2838" s="9"/>
      <c r="B2838" s="5" t="s">
        <v>3061</v>
      </c>
      <c r="C2838" s="5"/>
      <c r="D2838" s="9"/>
      <c r="E2838" s="5"/>
      <c r="F2838" s="7"/>
      <c r="G2838" s="5" t="s">
        <v>234</v>
      </c>
      <c r="H2838" s="8"/>
      <c r="I2838" s="5"/>
      <c r="J2838" s="5" t="s">
        <v>221</v>
      </c>
      <c r="K2838" s="10"/>
      <c r="L2838" s="5" t="s">
        <v>191</v>
      </c>
      <c r="M2838" s="5"/>
      <c r="N2838" s="5"/>
    </row>
    <row r="2839" spans="1:14">
      <c r="A2839" s="9"/>
      <c r="B2839" s="5" t="s">
        <v>3062</v>
      </c>
      <c r="C2839" s="5"/>
      <c r="D2839" s="9"/>
      <c r="E2839" s="5"/>
      <c r="F2839" s="7"/>
      <c r="G2839" s="5" t="s">
        <v>224</v>
      </c>
      <c r="H2839" s="8"/>
      <c r="I2839" s="5"/>
      <c r="J2839" s="5" t="s">
        <v>221</v>
      </c>
      <c r="K2839" s="10"/>
      <c r="L2839" s="5" t="s">
        <v>191</v>
      </c>
      <c r="M2839" s="5"/>
      <c r="N2839" s="5"/>
    </row>
    <row r="2840" spans="1:14">
      <c r="A2840" s="9"/>
      <c r="B2840" s="5" t="s">
        <v>3063</v>
      </c>
      <c r="C2840" s="5"/>
      <c r="D2840" s="9"/>
      <c r="E2840" s="5"/>
      <c r="F2840" s="7"/>
      <c r="G2840" s="5" t="s">
        <v>224</v>
      </c>
      <c r="H2840" s="8"/>
      <c r="I2840" s="5"/>
      <c r="J2840" s="5" t="s">
        <v>221</v>
      </c>
      <c r="K2840" s="10"/>
      <c r="L2840" s="5" t="s">
        <v>196</v>
      </c>
      <c r="M2840" s="5"/>
      <c r="N2840" s="5"/>
    </row>
    <row r="2841" spans="1:14">
      <c r="A2841" s="9"/>
      <c r="B2841" s="5" t="s">
        <v>3064</v>
      </c>
      <c r="C2841" s="5"/>
      <c r="D2841" s="9"/>
      <c r="E2841" s="5"/>
      <c r="F2841" s="7"/>
      <c r="G2841" s="5" t="s">
        <v>224</v>
      </c>
      <c r="H2841" s="8"/>
      <c r="I2841" s="5"/>
      <c r="J2841" s="5" t="s">
        <v>221</v>
      </c>
      <c r="K2841" s="10"/>
      <c r="L2841" s="5" t="s">
        <v>191</v>
      </c>
      <c r="M2841" s="5"/>
      <c r="N2841" s="5"/>
    </row>
    <row r="2842" spans="1:14">
      <c r="A2842" s="9"/>
      <c r="B2842" s="5" t="s">
        <v>3065</v>
      </c>
      <c r="C2842" s="5"/>
      <c r="D2842" s="9"/>
      <c r="E2842" s="5"/>
      <c r="F2842" s="7"/>
      <c r="G2842" s="5" t="s">
        <v>234</v>
      </c>
      <c r="H2842" s="8"/>
      <c r="I2842" s="5"/>
      <c r="J2842" s="5" t="s">
        <v>221</v>
      </c>
      <c r="K2842" s="10"/>
      <c r="L2842" s="5" t="s">
        <v>191</v>
      </c>
      <c r="M2842" s="5"/>
      <c r="N2842" s="5"/>
    </row>
    <row r="2843" spans="1:14">
      <c r="A2843" s="9"/>
      <c r="B2843" s="5" t="s">
        <v>3066</v>
      </c>
      <c r="C2843" s="5"/>
      <c r="D2843" s="9"/>
      <c r="E2843" s="5"/>
      <c r="F2843" s="7"/>
      <c r="G2843" s="5" t="s">
        <v>220</v>
      </c>
      <c r="H2843" s="8"/>
      <c r="I2843" s="5"/>
      <c r="J2843" s="5" t="s">
        <v>221</v>
      </c>
      <c r="K2843" s="10"/>
      <c r="L2843" s="5" t="s">
        <v>191</v>
      </c>
      <c r="M2843" s="5"/>
      <c r="N2843" s="5"/>
    </row>
    <row r="2844" spans="1:14">
      <c r="A2844" s="9"/>
      <c r="B2844" s="5" t="s">
        <v>3067</v>
      </c>
      <c r="C2844" s="5"/>
      <c r="D2844" s="9"/>
      <c r="E2844" s="5"/>
      <c r="F2844" s="7"/>
      <c r="G2844" s="5" t="s">
        <v>224</v>
      </c>
      <c r="H2844" s="8"/>
      <c r="I2844" s="5"/>
      <c r="J2844" s="5" t="s">
        <v>221</v>
      </c>
      <c r="K2844" s="10"/>
      <c r="L2844" s="5" t="s">
        <v>196</v>
      </c>
      <c r="M2844" s="5"/>
      <c r="N2844" s="5"/>
    </row>
    <row r="2845" spans="1:14">
      <c r="A2845" s="9"/>
      <c r="B2845" s="5" t="s">
        <v>3068</v>
      </c>
      <c r="C2845" s="5"/>
      <c r="D2845" s="9"/>
      <c r="E2845" s="5"/>
      <c r="F2845" s="7"/>
      <c r="G2845" s="5" t="s">
        <v>224</v>
      </c>
      <c r="H2845" s="8"/>
      <c r="I2845" s="5"/>
      <c r="J2845" s="5" t="s">
        <v>221</v>
      </c>
      <c r="K2845" s="10"/>
      <c r="L2845" s="5" t="s">
        <v>191</v>
      </c>
      <c r="M2845" s="5"/>
      <c r="N2845" s="5"/>
    </row>
    <row r="2846" spans="1:14">
      <c r="A2846" s="9"/>
      <c r="B2846" s="5" t="s">
        <v>3069</v>
      </c>
      <c r="C2846" s="5"/>
      <c r="D2846" s="9"/>
      <c r="E2846" s="5"/>
      <c r="F2846" s="7"/>
      <c r="G2846" s="5" t="s">
        <v>246</v>
      </c>
      <c r="H2846" s="8"/>
      <c r="I2846" s="5"/>
      <c r="J2846" s="5" t="s">
        <v>221</v>
      </c>
      <c r="K2846" s="10"/>
      <c r="L2846" s="5" t="s">
        <v>191</v>
      </c>
      <c r="M2846" s="5"/>
      <c r="N2846" s="5"/>
    </row>
    <row r="2847" spans="1:14">
      <c r="A2847" s="9"/>
      <c r="B2847" s="5" t="s">
        <v>3070</v>
      </c>
      <c r="C2847" s="5"/>
      <c r="D2847" s="9"/>
      <c r="E2847" s="5"/>
      <c r="F2847" s="7"/>
      <c r="G2847" s="5" t="s">
        <v>226</v>
      </c>
      <c r="H2847" s="8"/>
      <c r="I2847" s="5"/>
      <c r="J2847" s="5">
        <v>40</v>
      </c>
      <c r="K2847" s="10"/>
      <c r="L2847" s="5" t="s">
        <v>196</v>
      </c>
      <c r="M2847" s="5"/>
      <c r="N2847" s="5"/>
    </row>
    <row r="2848" spans="1:14">
      <c r="A2848" s="9"/>
      <c r="B2848" s="5" t="s">
        <v>3071</v>
      </c>
      <c r="C2848" s="5"/>
      <c r="D2848" s="9"/>
      <c r="E2848" s="5"/>
      <c r="F2848" s="7"/>
      <c r="G2848" s="5" t="s">
        <v>224</v>
      </c>
      <c r="H2848" s="8"/>
      <c r="I2848" s="5"/>
      <c r="J2848" s="5" t="s">
        <v>221</v>
      </c>
      <c r="K2848" s="10"/>
      <c r="L2848" s="5" t="s">
        <v>191</v>
      </c>
      <c r="M2848" s="5"/>
      <c r="N2848" s="5"/>
    </row>
    <row r="2849" spans="1:14">
      <c r="A2849" s="9"/>
      <c r="B2849" s="5" t="s">
        <v>3072</v>
      </c>
      <c r="C2849" s="5"/>
      <c r="D2849" s="9"/>
      <c r="E2849" s="5"/>
      <c r="F2849" s="7"/>
      <c r="G2849" s="5" t="s">
        <v>224</v>
      </c>
      <c r="H2849" s="8"/>
      <c r="I2849" s="5"/>
      <c r="J2849" s="5" t="s">
        <v>221</v>
      </c>
      <c r="K2849" s="10"/>
      <c r="L2849" s="5" t="s">
        <v>191</v>
      </c>
      <c r="M2849" s="5"/>
      <c r="N2849" s="5"/>
    </row>
    <row r="2850" spans="1:14">
      <c r="A2850" s="9"/>
      <c r="B2850" s="5" t="s">
        <v>3073</v>
      </c>
      <c r="C2850" s="5"/>
      <c r="D2850" s="9"/>
      <c r="E2850" s="5"/>
      <c r="F2850" s="7"/>
      <c r="G2850" s="5" t="s">
        <v>224</v>
      </c>
      <c r="H2850" s="8"/>
      <c r="I2850" s="5"/>
      <c r="J2850" s="5">
        <v>40</v>
      </c>
      <c r="K2850" s="10"/>
      <c r="L2850" s="5" t="s">
        <v>191</v>
      </c>
      <c r="M2850" s="5"/>
      <c r="N2850" s="5"/>
    </row>
    <row r="2851" spans="1:14">
      <c r="A2851" s="9"/>
      <c r="B2851" s="5" t="s">
        <v>3074</v>
      </c>
      <c r="C2851" s="5"/>
      <c r="D2851" s="9"/>
      <c r="E2851" s="5"/>
      <c r="F2851" s="7"/>
      <c r="G2851" s="5" t="s">
        <v>224</v>
      </c>
      <c r="H2851" s="8"/>
      <c r="I2851" s="5"/>
      <c r="J2851" s="5">
        <v>20</v>
      </c>
      <c r="K2851" s="10"/>
      <c r="L2851" s="5" t="s">
        <v>191</v>
      </c>
      <c r="M2851" s="5"/>
      <c r="N2851" s="5"/>
    </row>
    <row r="2852" spans="1:14">
      <c r="A2852" s="9"/>
      <c r="B2852" s="5" t="s">
        <v>3075</v>
      </c>
      <c r="C2852" s="5"/>
      <c r="D2852" s="9"/>
      <c r="E2852" s="5"/>
      <c r="F2852" s="7"/>
      <c r="G2852" s="5" t="s">
        <v>220</v>
      </c>
      <c r="H2852" s="8"/>
      <c r="I2852" s="5"/>
      <c r="J2852" s="5" t="s">
        <v>221</v>
      </c>
      <c r="K2852" s="10"/>
      <c r="L2852" s="5" t="s">
        <v>191</v>
      </c>
      <c r="M2852" s="5"/>
      <c r="N2852" s="5"/>
    </row>
    <row r="2853" spans="1:14">
      <c r="A2853" s="9"/>
      <c r="B2853" s="5" t="s">
        <v>3076</v>
      </c>
      <c r="C2853" s="5"/>
      <c r="D2853" s="9"/>
      <c r="E2853" s="5"/>
      <c r="F2853" s="7"/>
      <c r="G2853" s="5" t="s">
        <v>224</v>
      </c>
      <c r="H2853" s="8"/>
      <c r="I2853" s="5"/>
      <c r="J2853" s="5" t="s">
        <v>221</v>
      </c>
      <c r="K2853" s="10"/>
      <c r="L2853" s="5" t="s">
        <v>191</v>
      </c>
      <c r="M2853" s="5"/>
      <c r="N2853" s="5"/>
    </row>
    <row r="2854" spans="1:14">
      <c r="A2854" s="9"/>
      <c r="B2854" s="5" t="s">
        <v>3077</v>
      </c>
      <c r="C2854" s="5"/>
      <c r="D2854" s="9"/>
      <c r="E2854" s="5"/>
      <c r="F2854" s="7"/>
      <c r="G2854" s="5" t="s">
        <v>220</v>
      </c>
      <c r="H2854" s="8"/>
      <c r="I2854" s="5"/>
      <c r="J2854" s="5" t="s">
        <v>221</v>
      </c>
      <c r="K2854" s="10"/>
      <c r="L2854" s="5" t="s">
        <v>191</v>
      </c>
      <c r="M2854" s="5"/>
      <c r="N2854" s="5"/>
    </row>
    <row r="2855" spans="1:14">
      <c r="A2855" s="9"/>
      <c r="B2855" s="5" t="s">
        <v>3078</v>
      </c>
      <c r="C2855" s="5"/>
      <c r="D2855" s="9"/>
      <c r="E2855" s="5"/>
      <c r="F2855" s="7"/>
      <c r="G2855" s="5" t="s">
        <v>258</v>
      </c>
      <c r="H2855" s="8"/>
      <c r="I2855" s="5"/>
      <c r="J2855" s="5">
        <v>20</v>
      </c>
      <c r="K2855" s="10"/>
      <c r="L2855" s="5" t="s">
        <v>196</v>
      </c>
      <c r="M2855" s="5"/>
      <c r="N2855" s="5"/>
    </row>
    <row r="2856" spans="1:14">
      <c r="A2856" s="9"/>
      <c r="B2856" s="5" t="s">
        <v>3079</v>
      </c>
      <c r="C2856" s="5"/>
      <c r="D2856" s="9"/>
      <c r="E2856" s="5"/>
      <c r="F2856" s="7"/>
      <c r="G2856" s="5" t="s">
        <v>234</v>
      </c>
      <c r="H2856" s="8"/>
      <c r="I2856" s="5"/>
      <c r="J2856" s="5" t="s">
        <v>221</v>
      </c>
      <c r="K2856" s="10"/>
      <c r="L2856" s="5" t="s">
        <v>191</v>
      </c>
      <c r="M2856" s="5"/>
      <c r="N2856" s="5"/>
    </row>
    <row r="2857" spans="1:14">
      <c r="A2857" s="9"/>
      <c r="B2857" s="5" t="s">
        <v>3080</v>
      </c>
      <c r="C2857" s="5"/>
      <c r="D2857" s="9"/>
      <c r="E2857" s="5"/>
      <c r="F2857" s="7"/>
      <c r="G2857" s="5" t="s">
        <v>258</v>
      </c>
      <c r="H2857" s="8"/>
      <c r="I2857" s="5"/>
      <c r="J2857" s="5">
        <v>20</v>
      </c>
      <c r="K2857" s="10"/>
      <c r="L2857" s="5" t="s">
        <v>196</v>
      </c>
      <c r="M2857" s="5"/>
      <c r="N2857" s="5"/>
    </row>
    <row r="2858" spans="1:14">
      <c r="A2858" s="9"/>
      <c r="B2858" s="5" t="s">
        <v>3081</v>
      </c>
      <c r="C2858" s="5"/>
      <c r="D2858" s="9"/>
      <c r="E2858" s="5"/>
      <c r="F2858" s="7"/>
      <c r="G2858" s="5" t="s">
        <v>311</v>
      </c>
      <c r="H2858" s="8"/>
      <c r="I2858" s="5"/>
      <c r="J2858" s="5">
        <v>40</v>
      </c>
      <c r="K2858" s="10"/>
      <c r="L2858" s="5" t="s">
        <v>228</v>
      </c>
      <c r="M2858" s="5"/>
      <c r="N2858" s="5"/>
    </row>
    <row r="2859" spans="1:14">
      <c r="A2859" s="9"/>
      <c r="B2859" s="5" t="s">
        <v>3082</v>
      </c>
      <c r="C2859" s="5"/>
      <c r="D2859" s="9"/>
      <c r="E2859" s="5"/>
      <c r="F2859" s="7"/>
      <c r="G2859" s="5" t="s">
        <v>220</v>
      </c>
      <c r="H2859" s="8"/>
      <c r="I2859" s="5"/>
      <c r="J2859" s="5" t="s">
        <v>221</v>
      </c>
      <c r="K2859" s="10"/>
      <c r="L2859" s="5" t="s">
        <v>191</v>
      </c>
      <c r="M2859" s="5"/>
      <c r="N2859" s="5"/>
    </row>
    <row r="2860" spans="1:14">
      <c r="A2860" s="9"/>
      <c r="B2860" s="5" t="s">
        <v>3083</v>
      </c>
      <c r="C2860" s="5"/>
      <c r="D2860" s="9"/>
      <c r="E2860" s="5"/>
      <c r="F2860" s="7"/>
      <c r="G2860" s="5" t="s">
        <v>232</v>
      </c>
      <c r="H2860" s="8"/>
      <c r="I2860" s="5"/>
      <c r="J2860" s="5" t="s">
        <v>221</v>
      </c>
      <c r="K2860" s="10"/>
      <c r="L2860" s="5" t="s">
        <v>191</v>
      </c>
      <c r="M2860" s="5"/>
      <c r="N2860" s="5"/>
    </row>
    <row r="2861" spans="1:14">
      <c r="A2861" s="9"/>
      <c r="B2861" s="5" t="s">
        <v>3084</v>
      </c>
      <c r="C2861" s="5"/>
      <c r="D2861" s="9"/>
      <c r="E2861" s="5"/>
      <c r="F2861" s="7"/>
      <c r="G2861" s="5" t="s">
        <v>224</v>
      </c>
      <c r="H2861" s="8"/>
      <c r="I2861" s="5"/>
      <c r="J2861" s="5" t="s">
        <v>221</v>
      </c>
      <c r="K2861" s="10"/>
      <c r="L2861" s="5" t="s">
        <v>191</v>
      </c>
      <c r="M2861" s="5"/>
      <c r="N2861" s="5"/>
    </row>
    <row r="2862" spans="1:14">
      <c r="A2862" s="9"/>
      <c r="B2862" s="5" t="s">
        <v>3085</v>
      </c>
      <c r="C2862" s="5"/>
      <c r="D2862" s="9"/>
      <c r="E2862" s="5"/>
      <c r="F2862" s="7"/>
      <c r="G2862" s="5" t="s">
        <v>224</v>
      </c>
      <c r="H2862" s="8"/>
      <c r="I2862" s="5"/>
      <c r="J2862" s="5" t="s">
        <v>221</v>
      </c>
      <c r="K2862" s="10"/>
      <c r="L2862" s="5" t="s">
        <v>191</v>
      </c>
      <c r="M2862" s="5"/>
      <c r="N2862" s="5"/>
    </row>
    <row r="2863" spans="1:14">
      <c r="A2863" s="9"/>
      <c r="B2863" s="5" t="s">
        <v>3086</v>
      </c>
      <c r="C2863" s="5"/>
      <c r="D2863" s="9"/>
      <c r="E2863" s="5"/>
      <c r="F2863" s="7"/>
      <c r="G2863" s="5" t="s">
        <v>226</v>
      </c>
      <c r="H2863" s="8"/>
      <c r="I2863" s="5"/>
      <c r="J2863" s="5">
        <v>20</v>
      </c>
      <c r="K2863" s="5"/>
      <c r="L2863" s="5" t="s">
        <v>196</v>
      </c>
      <c r="M2863" s="5"/>
      <c r="N2863" s="5"/>
    </row>
    <row r="2864" spans="1:14">
      <c r="A2864" s="9"/>
      <c r="B2864" s="5" t="s">
        <v>3087</v>
      </c>
      <c r="C2864" s="5"/>
      <c r="D2864" s="9"/>
      <c r="E2864" s="5"/>
      <c r="F2864" s="7"/>
      <c r="G2864" s="5" t="s">
        <v>224</v>
      </c>
      <c r="H2864" s="8"/>
      <c r="I2864" s="5"/>
      <c r="J2864" s="5" t="s">
        <v>221</v>
      </c>
      <c r="K2864" s="10"/>
      <c r="L2864" s="5" t="s">
        <v>191</v>
      </c>
      <c r="M2864" s="5"/>
      <c r="N2864" s="5"/>
    </row>
    <row r="2865" spans="1:14">
      <c r="A2865" s="9"/>
      <c r="B2865" s="5" t="s">
        <v>3088</v>
      </c>
      <c r="C2865" s="5"/>
      <c r="D2865" s="9"/>
      <c r="E2865" s="5"/>
      <c r="F2865" s="7"/>
      <c r="G2865" s="5" t="s">
        <v>311</v>
      </c>
      <c r="H2865" s="8"/>
      <c r="I2865" s="5"/>
      <c r="J2865" s="5">
        <v>20</v>
      </c>
      <c r="K2865" s="10"/>
      <c r="L2865" s="5" t="s">
        <v>228</v>
      </c>
      <c r="M2865" s="5"/>
      <c r="N2865" s="5"/>
    </row>
    <row r="2866" spans="1:14">
      <c r="A2866" s="9"/>
      <c r="B2866" s="5" t="s">
        <v>3089</v>
      </c>
      <c r="C2866" s="5"/>
      <c r="D2866" s="9"/>
      <c r="E2866" s="5"/>
      <c r="F2866" s="7"/>
      <c r="G2866" s="5" t="s">
        <v>224</v>
      </c>
      <c r="H2866" s="8"/>
      <c r="I2866" s="5"/>
      <c r="J2866" s="5" t="s">
        <v>221</v>
      </c>
      <c r="K2866" s="10"/>
      <c r="L2866" s="5" t="s">
        <v>191</v>
      </c>
      <c r="M2866" s="5"/>
      <c r="N2866" s="5"/>
    </row>
    <row r="2867" spans="1:14">
      <c r="A2867" s="9"/>
      <c r="B2867" s="5" t="s">
        <v>3090</v>
      </c>
      <c r="C2867" s="5"/>
      <c r="D2867" s="9"/>
      <c r="E2867" s="5"/>
      <c r="F2867" s="7"/>
      <c r="G2867" s="5" t="s">
        <v>224</v>
      </c>
      <c r="H2867" s="8"/>
      <c r="I2867" s="5"/>
      <c r="J2867" s="5" t="s">
        <v>221</v>
      </c>
      <c r="K2867" s="10"/>
      <c r="L2867" s="5" t="s">
        <v>191</v>
      </c>
      <c r="M2867" s="5"/>
      <c r="N2867" s="5"/>
    </row>
    <row r="2868" spans="1:14">
      <c r="A2868" s="9"/>
      <c r="B2868" s="5" t="s">
        <v>3091</v>
      </c>
      <c r="C2868" s="5"/>
      <c r="D2868" s="9"/>
      <c r="E2868" s="5"/>
      <c r="F2868" s="7"/>
      <c r="G2868" s="5" t="s">
        <v>258</v>
      </c>
      <c r="H2868" s="8"/>
      <c r="I2868" s="5"/>
      <c r="J2868" s="5" t="s">
        <v>221</v>
      </c>
      <c r="K2868" s="10"/>
      <c r="L2868" s="5" t="s">
        <v>196</v>
      </c>
      <c r="M2868" s="5"/>
      <c r="N2868" s="5"/>
    </row>
    <row r="2869" spans="1:14">
      <c r="A2869" s="9"/>
      <c r="B2869" s="5" t="s">
        <v>3092</v>
      </c>
      <c r="C2869" s="5"/>
      <c r="D2869" s="9"/>
      <c r="E2869" s="5"/>
      <c r="F2869" s="7"/>
      <c r="G2869" s="5" t="s">
        <v>220</v>
      </c>
      <c r="H2869" s="8"/>
      <c r="I2869" s="5"/>
      <c r="J2869" s="5" t="s">
        <v>221</v>
      </c>
      <c r="K2869" s="10"/>
      <c r="L2869" s="5" t="s">
        <v>191</v>
      </c>
      <c r="M2869" s="5"/>
      <c r="N2869" s="5"/>
    </row>
    <row r="2870" spans="1:14">
      <c r="A2870" s="9"/>
      <c r="B2870" s="5" t="s">
        <v>3093</v>
      </c>
      <c r="C2870" s="5"/>
      <c r="D2870" s="9"/>
      <c r="E2870" s="5"/>
      <c r="F2870" s="7"/>
      <c r="G2870" s="5" t="s">
        <v>224</v>
      </c>
      <c r="H2870" s="8"/>
      <c r="I2870" s="5"/>
      <c r="J2870" s="5" t="s">
        <v>221</v>
      </c>
      <c r="K2870" s="10"/>
      <c r="L2870" s="5" t="s">
        <v>191</v>
      </c>
      <c r="M2870" s="5"/>
      <c r="N2870" s="5"/>
    </row>
    <row r="2871" spans="1:14">
      <c r="A2871" s="9"/>
      <c r="B2871" s="5" t="s">
        <v>3094</v>
      </c>
      <c r="C2871" s="5"/>
      <c r="D2871" s="9"/>
      <c r="E2871" s="5"/>
      <c r="F2871" s="7"/>
      <c r="G2871" s="5" t="s">
        <v>226</v>
      </c>
      <c r="H2871" s="8"/>
      <c r="I2871" s="5"/>
      <c r="J2871" s="5">
        <v>40</v>
      </c>
      <c r="K2871" s="10"/>
      <c r="L2871" s="5" t="s">
        <v>196</v>
      </c>
      <c r="M2871" s="5"/>
      <c r="N2871" s="5"/>
    </row>
    <row r="2872" spans="1:14">
      <c r="A2872" s="9"/>
      <c r="B2872" s="5" t="s">
        <v>3095</v>
      </c>
      <c r="C2872" s="5"/>
      <c r="D2872" s="9"/>
      <c r="E2872" s="5"/>
      <c r="F2872" s="7"/>
      <c r="G2872" s="5" t="s">
        <v>246</v>
      </c>
      <c r="H2872" s="8"/>
      <c r="I2872" s="5"/>
      <c r="J2872" s="5">
        <v>20</v>
      </c>
      <c r="K2872" s="10"/>
      <c r="L2872" s="5" t="s">
        <v>196</v>
      </c>
      <c r="M2872" s="5"/>
      <c r="N2872" s="5"/>
    </row>
    <row r="2873" spans="1:14">
      <c r="A2873" s="9"/>
      <c r="B2873" s="5" t="s">
        <v>3096</v>
      </c>
      <c r="C2873" s="5"/>
      <c r="D2873" s="9"/>
      <c r="E2873" s="5"/>
      <c r="F2873" s="7"/>
      <c r="G2873" s="5" t="s">
        <v>232</v>
      </c>
      <c r="H2873" s="8"/>
      <c r="I2873" s="5"/>
      <c r="J2873" s="5" t="s">
        <v>221</v>
      </c>
      <c r="K2873" s="10"/>
      <c r="L2873" s="5" t="s">
        <v>191</v>
      </c>
      <c r="M2873" s="5"/>
      <c r="N2873" s="5"/>
    </row>
    <row r="2874" spans="1:14">
      <c r="A2874" s="9"/>
      <c r="B2874" s="5" t="s">
        <v>3097</v>
      </c>
      <c r="C2874" s="5"/>
      <c r="D2874" s="9"/>
      <c r="E2874" s="5"/>
      <c r="F2874" s="7"/>
      <c r="G2874" s="5" t="s">
        <v>226</v>
      </c>
      <c r="H2874" s="8"/>
      <c r="I2874" s="5"/>
      <c r="J2874" s="5">
        <v>40</v>
      </c>
      <c r="K2874" s="10"/>
      <c r="L2874" s="5" t="s">
        <v>196</v>
      </c>
      <c r="M2874" s="5"/>
      <c r="N2874" s="5"/>
    </row>
    <row r="2875" spans="1:14">
      <c r="A2875" s="9"/>
      <c r="B2875" s="5" t="s">
        <v>3098</v>
      </c>
      <c r="C2875" s="5"/>
      <c r="D2875" s="9"/>
      <c r="E2875" s="5"/>
      <c r="F2875" s="7"/>
      <c r="G2875" s="5" t="s">
        <v>234</v>
      </c>
      <c r="H2875" s="8"/>
      <c r="I2875" s="5"/>
      <c r="J2875" s="5" t="s">
        <v>221</v>
      </c>
      <c r="K2875" s="10"/>
      <c r="L2875" s="5" t="s">
        <v>191</v>
      </c>
      <c r="M2875" s="5"/>
      <c r="N2875" s="5"/>
    </row>
    <row r="2876" spans="1:14">
      <c r="A2876" s="9"/>
      <c r="B2876" s="5" t="s">
        <v>3099</v>
      </c>
      <c r="C2876" s="5"/>
      <c r="D2876" s="9"/>
      <c r="E2876" s="5"/>
      <c r="F2876" s="7"/>
      <c r="G2876" s="5" t="s">
        <v>220</v>
      </c>
      <c r="H2876" s="8"/>
      <c r="I2876" s="5"/>
      <c r="J2876" s="5" t="s">
        <v>221</v>
      </c>
      <c r="K2876" s="10"/>
      <c r="L2876" s="5" t="s">
        <v>191</v>
      </c>
      <c r="M2876" s="5"/>
      <c r="N2876" s="5"/>
    </row>
    <row r="2877" spans="1:14">
      <c r="A2877" s="9"/>
      <c r="B2877" s="5" t="s">
        <v>3100</v>
      </c>
      <c r="C2877" s="5"/>
      <c r="D2877" s="9"/>
      <c r="E2877" s="5"/>
      <c r="F2877" s="7"/>
      <c r="G2877" s="5" t="s">
        <v>224</v>
      </c>
      <c r="H2877" s="8"/>
      <c r="I2877" s="5"/>
      <c r="J2877" s="5">
        <v>20</v>
      </c>
      <c r="K2877" s="10"/>
      <c r="L2877" s="5" t="s">
        <v>196</v>
      </c>
      <c r="M2877" s="5"/>
      <c r="N2877" s="5"/>
    </row>
    <row r="2878" spans="1:14">
      <c r="A2878" s="9"/>
      <c r="B2878" s="5" t="s">
        <v>3101</v>
      </c>
      <c r="C2878" s="5"/>
      <c r="D2878" s="9"/>
      <c r="E2878" s="5"/>
      <c r="F2878" s="7"/>
      <c r="G2878" s="5" t="s">
        <v>224</v>
      </c>
      <c r="H2878" s="8"/>
      <c r="I2878" s="5"/>
      <c r="J2878" s="5" t="s">
        <v>221</v>
      </c>
      <c r="K2878" s="10"/>
      <c r="L2878" s="5" t="s">
        <v>191</v>
      </c>
      <c r="M2878" s="5"/>
      <c r="N2878" s="5"/>
    </row>
    <row r="2879" spans="1:14">
      <c r="A2879" s="9"/>
      <c r="B2879" s="5" t="s">
        <v>3102</v>
      </c>
      <c r="C2879" s="5"/>
      <c r="D2879" s="9"/>
      <c r="E2879" s="5"/>
      <c r="F2879" s="7"/>
      <c r="G2879" s="5" t="s">
        <v>246</v>
      </c>
      <c r="H2879" s="8"/>
      <c r="I2879" s="5"/>
      <c r="J2879" s="5">
        <v>20</v>
      </c>
      <c r="K2879" s="10"/>
      <c r="L2879" s="5" t="s">
        <v>196</v>
      </c>
      <c r="M2879" s="5"/>
      <c r="N2879" s="5"/>
    </row>
    <row r="2880" spans="1:14">
      <c r="A2880" s="9"/>
      <c r="B2880" s="5" t="s">
        <v>3103</v>
      </c>
      <c r="C2880" s="5"/>
      <c r="D2880" s="9"/>
      <c r="E2880" s="5"/>
      <c r="F2880" s="7"/>
      <c r="G2880" s="5" t="s">
        <v>220</v>
      </c>
      <c r="H2880" s="8"/>
      <c r="I2880" s="5"/>
      <c r="J2880" s="5" t="s">
        <v>221</v>
      </c>
      <c r="K2880" s="10"/>
      <c r="L2880" s="5" t="s">
        <v>191</v>
      </c>
      <c r="M2880" s="5"/>
      <c r="N2880" s="5"/>
    </row>
    <row r="2881" spans="1:14">
      <c r="A2881" s="9"/>
      <c r="B2881" s="5" t="s">
        <v>3104</v>
      </c>
      <c r="C2881" s="5"/>
      <c r="D2881" s="9"/>
      <c r="E2881" s="5"/>
      <c r="F2881" s="7"/>
      <c r="G2881" s="5" t="s">
        <v>220</v>
      </c>
      <c r="H2881" s="8"/>
      <c r="I2881" s="5"/>
      <c r="J2881" s="5" t="s">
        <v>221</v>
      </c>
      <c r="K2881" s="10"/>
      <c r="L2881" s="5" t="s">
        <v>191</v>
      </c>
      <c r="M2881" s="5"/>
      <c r="N2881" s="5"/>
    </row>
    <row r="2882" spans="1:14">
      <c r="A2882" s="9"/>
      <c r="B2882" s="5" t="s">
        <v>3105</v>
      </c>
      <c r="C2882" s="5"/>
      <c r="D2882" s="9"/>
      <c r="E2882" s="5"/>
      <c r="F2882" s="7"/>
      <c r="G2882" s="5" t="s">
        <v>234</v>
      </c>
      <c r="H2882" s="8"/>
      <c r="I2882" s="5"/>
      <c r="J2882" s="5" t="s">
        <v>221</v>
      </c>
      <c r="K2882" s="10"/>
      <c r="L2882" s="5" t="s">
        <v>191</v>
      </c>
      <c r="M2882" s="5"/>
      <c r="N2882" s="5"/>
    </row>
    <row r="2883" spans="1:14">
      <c r="A2883" s="9"/>
      <c r="B2883" s="5" t="s">
        <v>3106</v>
      </c>
      <c r="C2883" s="5"/>
      <c r="D2883" s="9"/>
      <c r="E2883" s="5"/>
      <c r="F2883" s="7"/>
      <c r="G2883" s="5" t="s">
        <v>226</v>
      </c>
      <c r="H2883" s="8"/>
      <c r="I2883" s="5"/>
      <c r="J2883" s="5">
        <v>40</v>
      </c>
      <c r="K2883" s="10"/>
      <c r="L2883" s="5" t="s">
        <v>196</v>
      </c>
      <c r="M2883" s="5"/>
      <c r="N2883" s="5"/>
    </row>
    <row r="2884" spans="1:14">
      <c r="A2884" s="9"/>
      <c r="B2884" s="5" t="s">
        <v>3107</v>
      </c>
      <c r="C2884" s="5"/>
      <c r="D2884" s="9"/>
      <c r="E2884" s="5"/>
      <c r="F2884" s="7"/>
      <c r="G2884" s="5" t="s">
        <v>220</v>
      </c>
      <c r="H2884" s="8"/>
      <c r="I2884" s="5"/>
      <c r="J2884" s="5" t="s">
        <v>221</v>
      </c>
      <c r="K2884" s="10"/>
      <c r="L2884" s="5" t="s">
        <v>191</v>
      </c>
      <c r="M2884" s="5"/>
      <c r="N2884" s="5"/>
    </row>
    <row r="2885" spans="1:14">
      <c r="A2885" s="9"/>
      <c r="B2885" s="5" t="s">
        <v>3108</v>
      </c>
      <c r="C2885" s="5"/>
      <c r="D2885" s="9"/>
      <c r="E2885" s="5"/>
      <c r="F2885" s="7"/>
      <c r="G2885" s="5" t="s">
        <v>220</v>
      </c>
      <c r="H2885" s="8"/>
      <c r="I2885" s="5"/>
      <c r="J2885" s="5" t="s">
        <v>221</v>
      </c>
      <c r="K2885" s="10"/>
      <c r="L2885" s="5" t="s">
        <v>191</v>
      </c>
      <c r="M2885" s="5"/>
      <c r="N2885" s="5"/>
    </row>
    <row r="2886" spans="1:14">
      <c r="A2886" s="9"/>
      <c r="B2886" s="5" t="s">
        <v>3109</v>
      </c>
      <c r="C2886" s="5"/>
      <c r="D2886" s="9"/>
      <c r="E2886" s="5"/>
      <c r="F2886" s="7"/>
      <c r="G2886" s="5" t="s">
        <v>220</v>
      </c>
      <c r="H2886" s="8"/>
      <c r="I2886" s="5"/>
      <c r="J2886" s="5" t="s">
        <v>221</v>
      </c>
      <c r="K2886" s="10"/>
      <c r="L2886" s="5" t="s">
        <v>191</v>
      </c>
      <c r="M2886" s="5"/>
      <c r="N2886" s="5"/>
    </row>
    <row r="2887" spans="1:14">
      <c r="A2887" s="9"/>
      <c r="B2887" s="5" t="s">
        <v>3110</v>
      </c>
      <c r="C2887" s="5"/>
      <c r="D2887" s="9"/>
      <c r="E2887" s="5"/>
      <c r="F2887" s="7"/>
      <c r="G2887" s="5" t="s">
        <v>224</v>
      </c>
      <c r="H2887" s="8"/>
      <c r="I2887" s="5"/>
      <c r="J2887" s="5" t="s">
        <v>221</v>
      </c>
      <c r="K2887" s="10"/>
      <c r="L2887" s="5" t="s">
        <v>191</v>
      </c>
      <c r="M2887" s="5"/>
      <c r="N2887" s="5"/>
    </row>
    <row r="2888" spans="1:14">
      <c r="A2888" s="9"/>
      <c r="B2888" s="5" t="s">
        <v>3111</v>
      </c>
      <c r="C2888" s="5"/>
      <c r="D2888" s="9"/>
      <c r="E2888" s="5"/>
      <c r="F2888" s="7"/>
      <c r="G2888" s="5" t="s">
        <v>258</v>
      </c>
      <c r="H2888" s="8"/>
      <c r="I2888" s="5"/>
      <c r="J2888" s="5" t="s">
        <v>221</v>
      </c>
      <c r="K2888" s="10"/>
      <c r="L2888" s="5" t="s">
        <v>196</v>
      </c>
      <c r="M2888" s="5"/>
      <c r="N2888" s="5"/>
    </row>
    <row r="2889" spans="1:14">
      <c r="A2889" s="9"/>
      <c r="B2889" s="5" t="s">
        <v>3112</v>
      </c>
      <c r="C2889" s="5"/>
      <c r="D2889" s="9"/>
      <c r="E2889" s="5"/>
      <c r="F2889" s="7"/>
      <c r="G2889" s="5" t="s">
        <v>232</v>
      </c>
      <c r="H2889" s="8"/>
      <c r="I2889" s="5"/>
      <c r="J2889" s="5" t="s">
        <v>221</v>
      </c>
      <c r="K2889" s="10"/>
      <c r="L2889" s="5" t="s">
        <v>191</v>
      </c>
      <c r="M2889" s="5"/>
      <c r="N2889" s="5"/>
    </row>
    <row r="2890" spans="1:14">
      <c r="A2890" s="9"/>
      <c r="B2890" s="5" t="s">
        <v>3113</v>
      </c>
      <c r="C2890" s="5"/>
      <c r="D2890" s="9"/>
      <c r="E2890" s="5"/>
      <c r="F2890" s="7"/>
      <c r="G2890" s="5" t="s">
        <v>220</v>
      </c>
      <c r="H2890" s="8"/>
      <c r="I2890" s="5"/>
      <c r="J2890" s="5" t="s">
        <v>221</v>
      </c>
      <c r="K2890" s="10"/>
      <c r="L2890" s="5" t="s">
        <v>191</v>
      </c>
      <c r="M2890" s="5"/>
      <c r="N2890" s="5"/>
    </row>
    <row r="2891" spans="1:14">
      <c r="A2891" s="9"/>
      <c r="B2891" s="5" t="s">
        <v>3114</v>
      </c>
      <c r="C2891" s="5"/>
      <c r="D2891" s="9"/>
      <c r="E2891" s="5"/>
      <c r="F2891" s="7"/>
      <c r="G2891" s="5" t="s">
        <v>234</v>
      </c>
      <c r="H2891" s="8"/>
      <c r="I2891" s="5"/>
      <c r="J2891" s="5" t="s">
        <v>221</v>
      </c>
      <c r="K2891" s="10"/>
      <c r="L2891" s="5" t="s">
        <v>191</v>
      </c>
      <c r="M2891" s="5"/>
      <c r="N2891" s="5"/>
    </row>
    <row r="2892" spans="1:14">
      <c r="A2892" s="9"/>
      <c r="B2892" s="5" t="s">
        <v>3115</v>
      </c>
      <c r="C2892" s="5"/>
      <c r="D2892" s="9"/>
      <c r="E2892" s="5"/>
      <c r="F2892" s="7"/>
      <c r="G2892" s="5" t="s">
        <v>224</v>
      </c>
      <c r="H2892" s="8"/>
      <c r="I2892" s="5"/>
      <c r="J2892" s="5" t="s">
        <v>221</v>
      </c>
      <c r="K2892" s="10"/>
      <c r="L2892" s="5" t="s">
        <v>191</v>
      </c>
      <c r="M2892" s="5"/>
      <c r="N2892" s="5"/>
    </row>
    <row r="2893" spans="1:14">
      <c r="A2893" s="9"/>
      <c r="B2893" s="5" t="s">
        <v>3116</v>
      </c>
      <c r="C2893" s="5"/>
      <c r="D2893" s="9"/>
      <c r="E2893" s="5"/>
      <c r="F2893" s="7"/>
      <c r="G2893" s="5" t="s">
        <v>220</v>
      </c>
      <c r="H2893" s="8"/>
      <c r="I2893" s="5"/>
      <c r="J2893" s="5" t="s">
        <v>221</v>
      </c>
      <c r="K2893" s="10"/>
      <c r="L2893" s="5" t="s">
        <v>191</v>
      </c>
      <c r="M2893" s="5"/>
      <c r="N2893" s="5"/>
    </row>
    <row r="2894" spans="1:14">
      <c r="A2894" s="9"/>
      <c r="B2894" s="5" t="s">
        <v>3117</v>
      </c>
      <c r="C2894" s="5"/>
      <c r="D2894" s="9"/>
      <c r="E2894" s="5"/>
      <c r="F2894" s="7"/>
      <c r="G2894" s="5" t="s">
        <v>224</v>
      </c>
      <c r="H2894" s="8"/>
      <c r="I2894" s="5"/>
      <c r="J2894" s="5" t="s">
        <v>221</v>
      </c>
      <c r="K2894" s="10"/>
      <c r="L2894" s="5" t="s">
        <v>191</v>
      </c>
      <c r="M2894" s="5"/>
      <c r="N2894" s="5"/>
    </row>
    <row r="2895" spans="1:14">
      <c r="A2895" s="9"/>
      <c r="B2895" s="5" t="s">
        <v>3118</v>
      </c>
      <c r="C2895" s="5"/>
      <c r="D2895" s="9"/>
      <c r="E2895" s="5"/>
      <c r="F2895" s="7"/>
      <c r="G2895" s="5" t="s">
        <v>220</v>
      </c>
      <c r="H2895" s="8"/>
      <c r="I2895" s="5"/>
      <c r="J2895" s="5">
        <v>40</v>
      </c>
      <c r="K2895" s="10"/>
      <c r="L2895" s="5" t="s">
        <v>191</v>
      </c>
      <c r="M2895" s="5"/>
      <c r="N2895" s="5"/>
    </row>
    <row r="2896" spans="1:14">
      <c r="A2896" s="9"/>
      <c r="B2896" s="5" t="s">
        <v>3119</v>
      </c>
      <c r="C2896" s="5"/>
      <c r="D2896" s="9"/>
      <c r="E2896" s="5"/>
      <c r="F2896" s="7"/>
      <c r="G2896" s="5" t="s">
        <v>234</v>
      </c>
      <c r="H2896" s="8"/>
      <c r="I2896" s="5"/>
      <c r="J2896" s="5">
        <v>40</v>
      </c>
      <c r="K2896" s="10"/>
      <c r="L2896" s="5" t="s">
        <v>191</v>
      </c>
      <c r="M2896" s="5"/>
      <c r="N2896" s="5"/>
    </row>
    <row r="2897" spans="1:14">
      <c r="A2897" s="9"/>
      <c r="B2897" s="5" t="s">
        <v>3120</v>
      </c>
      <c r="C2897" s="5"/>
      <c r="D2897" s="9"/>
      <c r="E2897" s="5"/>
      <c r="F2897" s="7"/>
      <c r="G2897" s="5" t="s">
        <v>220</v>
      </c>
      <c r="H2897" s="8"/>
      <c r="I2897" s="5"/>
      <c r="J2897" s="5" t="s">
        <v>221</v>
      </c>
      <c r="K2897" s="10"/>
      <c r="L2897" s="5" t="s">
        <v>191</v>
      </c>
      <c r="M2897" s="5"/>
      <c r="N2897" s="5"/>
    </row>
    <row r="2898" spans="1:14">
      <c r="A2898" s="9"/>
      <c r="B2898" s="5" t="s">
        <v>3121</v>
      </c>
      <c r="C2898" s="5"/>
      <c r="D2898" s="9"/>
      <c r="E2898" s="5"/>
      <c r="F2898" s="7"/>
      <c r="G2898" s="5" t="s">
        <v>258</v>
      </c>
      <c r="H2898" s="8"/>
      <c r="I2898" s="5"/>
      <c r="J2898" s="5" t="s">
        <v>221</v>
      </c>
      <c r="K2898" s="10"/>
      <c r="L2898" s="5" t="s">
        <v>196</v>
      </c>
      <c r="M2898" s="5"/>
      <c r="N2898" s="5"/>
    </row>
    <row r="2899" spans="1:14">
      <c r="A2899" s="9"/>
      <c r="B2899" s="5" t="s">
        <v>3122</v>
      </c>
      <c r="C2899" s="5"/>
      <c r="D2899" s="9"/>
      <c r="E2899" s="5"/>
      <c r="F2899" s="7"/>
      <c r="G2899" s="5" t="s">
        <v>220</v>
      </c>
      <c r="H2899" s="8"/>
      <c r="I2899" s="5"/>
      <c r="J2899" s="5" t="s">
        <v>221</v>
      </c>
      <c r="K2899" s="10"/>
      <c r="L2899" s="5" t="s">
        <v>191</v>
      </c>
      <c r="M2899" s="5"/>
      <c r="N2899" s="5"/>
    </row>
    <row r="2900" spans="1:14">
      <c r="A2900" s="9"/>
      <c r="B2900" s="5" t="s">
        <v>3123</v>
      </c>
      <c r="C2900" s="5"/>
      <c r="D2900" s="9"/>
      <c r="E2900" s="5"/>
      <c r="F2900" s="7"/>
      <c r="G2900" s="5" t="s">
        <v>224</v>
      </c>
      <c r="H2900" s="8"/>
      <c r="I2900" s="5"/>
      <c r="J2900" s="5" t="s">
        <v>221</v>
      </c>
      <c r="K2900" s="10"/>
      <c r="L2900" s="5" t="s">
        <v>191</v>
      </c>
      <c r="M2900" s="5"/>
      <c r="N2900" s="5"/>
    </row>
    <row r="2901" spans="1:14">
      <c r="A2901" s="9"/>
      <c r="B2901" s="5" t="s">
        <v>3124</v>
      </c>
      <c r="C2901" s="5"/>
      <c r="D2901" s="9"/>
      <c r="E2901" s="5"/>
      <c r="F2901" s="7"/>
      <c r="G2901" s="5" t="s">
        <v>232</v>
      </c>
      <c r="H2901" s="8"/>
      <c r="I2901" s="5"/>
      <c r="J2901" s="5">
        <v>20</v>
      </c>
      <c r="K2901" s="10"/>
      <c r="L2901" s="5" t="s">
        <v>191</v>
      </c>
      <c r="M2901" s="5"/>
      <c r="N2901" s="5"/>
    </row>
    <row r="2902" spans="1:14">
      <c r="A2902" s="9"/>
      <c r="B2902" s="5" t="s">
        <v>3125</v>
      </c>
      <c r="C2902" s="5"/>
      <c r="D2902" s="9"/>
      <c r="E2902" s="5"/>
      <c r="F2902" s="7"/>
      <c r="G2902" s="5" t="s">
        <v>224</v>
      </c>
      <c r="H2902" s="8"/>
      <c r="I2902" s="5"/>
      <c r="J2902" s="5" t="s">
        <v>221</v>
      </c>
      <c r="K2902" s="10"/>
      <c r="L2902" s="5" t="s">
        <v>191</v>
      </c>
      <c r="M2902" s="5"/>
      <c r="N2902" s="5"/>
    </row>
    <row r="2903" spans="1:14">
      <c r="A2903" s="9"/>
      <c r="B2903" s="5" t="s">
        <v>3126</v>
      </c>
      <c r="C2903" s="5"/>
      <c r="D2903" s="9"/>
      <c r="E2903" s="5"/>
      <c r="F2903" s="7"/>
      <c r="G2903" s="5" t="s">
        <v>224</v>
      </c>
      <c r="H2903" s="8"/>
      <c r="I2903" s="5"/>
      <c r="J2903" s="5">
        <v>40</v>
      </c>
      <c r="K2903" s="10"/>
      <c r="L2903" s="5" t="s">
        <v>191</v>
      </c>
      <c r="M2903" s="5"/>
      <c r="N2903" s="5"/>
    </row>
    <row r="2904" spans="1:14">
      <c r="A2904" s="9"/>
      <c r="B2904" s="5" t="s">
        <v>3127</v>
      </c>
      <c r="C2904" s="5"/>
      <c r="D2904" s="9"/>
      <c r="E2904" s="5"/>
      <c r="F2904" s="7"/>
      <c r="G2904" s="5" t="s">
        <v>224</v>
      </c>
      <c r="H2904" s="8"/>
      <c r="I2904" s="5"/>
      <c r="J2904" s="5" t="s">
        <v>221</v>
      </c>
      <c r="K2904" s="10"/>
      <c r="L2904" s="5" t="s">
        <v>191</v>
      </c>
      <c r="M2904" s="5"/>
      <c r="N2904" s="5"/>
    </row>
    <row r="2905" spans="1:14">
      <c r="A2905" s="9"/>
      <c r="B2905" s="5" t="s">
        <v>3128</v>
      </c>
      <c r="C2905" s="5"/>
      <c r="D2905" s="9"/>
      <c r="E2905" s="5"/>
      <c r="F2905" s="7"/>
      <c r="G2905" s="5" t="s">
        <v>234</v>
      </c>
      <c r="H2905" s="8"/>
      <c r="I2905" s="5"/>
      <c r="J2905" s="5" t="s">
        <v>221</v>
      </c>
      <c r="K2905" s="10"/>
      <c r="L2905" s="5" t="s">
        <v>191</v>
      </c>
      <c r="M2905" s="5"/>
      <c r="N2905" s="5"/>
    </row>
    <row r="2906" spans="1:14">
      <c r="A2906" s="9"/>
      <c r="B2906" s="5" t="s">
        <v>3129</v>
      </c>
      <c r="C2906" s="5"/>
      <c r="D2906" s="9"/>
      <c r="E2906" s="5"/>
      <c r="F2906" s="7"/>
      <c r="G2906" s="5" t="s">
        <v>224</v>
      </c>
      <c r="H2906" s="8"/>
      <c r="I2906" s="5"/>
      <c r="J2906" s="5" t="s">
        <v>221</v>
      </c>
      <c r="K2906" s="10"/>
      <c r="L2906" s="5" t="s">
        <v>191</v>
      </c>
      <c r="M2906" s="5"/>
      <c r="N2906" s="5"/>
    </row>
    <row r="2907" spans="1:14">
      <c r="A2907" s="9"/>
      <c r="B2907" s="5" t="s">
        <v>3130</v>
      </c>
      <c r="C2907" s="5"/>
      <c r="D2907" s="9"/>
      <c r="E2907" s="5"/>
      <c r="F2907" s="7"/>
      <c r="G2907" s="5" t="s">
        <v>234</v>
      </c>
      <c r="H2907" s="8"/>
      <c r="I2907" s="5"/>
      <c r="J2907" s="5" t="s">
        <v>221</v>
      </c>
      <c r="K2907" s="10"/>
      <c r="L2907" s="5" t="s">
        <v>191</v>
      </c>
      <c r="M2907" s="5"/>
      <c r="N2907" s="5"/>
    </row>
    <row r="2908" spans="1:14">
      <c r="A2908" s="9"/>
      <c r="B2908" s="5" t="s">
        <v>3131</v>
      </c>
      <c r="C2908" s="5"/>
      <c r="D2908" s="9"/>
      <c r="E2908" s="5"/>
      <c r="F2908" s="7"/>
      <c r="G2908" s="5" t="s">
        <v>224</v>
      </c>
      <c r="H2908" s="8"/>
      <c r="I2908" s="5"/>
      <c r="J2908" s="5" t="s">
        <v>221</v>
      </c>
      <c r="K2908" s="10"/>
      <c r="L2908" s="5" t="s">
        <v>196</v>
      </c>
      <c r="M2908" s="5"/>
      <c r="N2908" s="5"/>
    </row>
    <row r="2909" spans="1:14">
      <c r="A2909" s="9"/>
      <c r="B2909" s="5" t="s">
        <v>3132</v>
      </c>
      <c r="C2909" s="5"/>
      <c r="D2909" s="9"/>
      <c r="E2909" s="5"/>
      <c r="F2909" s="7"/>
      <c r="G2909" s="5" t="s">
        <v>220</v>
      </c>
      <c r="H2909" s="8"/>
      <c r="I2909" s="5"/>
      <c r="J2909" s="5" t="s">
        <v>221</v>
      </c>
      <c r="K2909" s="10"/>
      <c r="L2909" s="5" t="s">
        <v>191</v>
      </c>
      <c r="M2909" s="5"/>
      <c r="N2909" s="5"/>
    </row>
    <row r="2910" spans="1:14">
      <c r="A2910" s="9"/>
      <c r="B2910" s="5" t="s">
        <v>3133</v>
      </c>
      <c r="C2910" s="5"/>
      <c r="D2910" s="9"/>
      <c r="E2910" s="5"/>
      <c r="F2910" s="7"/>
      <c r="G2910" s="5" t="s">
        <v>224</v>
      </c>
      <c r="H2910" s="8"/>
      <c r="I2910" s="5"/>
      <c r="J2910" s="5" t="s">
        <v>221</v>
      </c>
      <c r="K2910" s="10"/>
      <c r="L2910" s="5" t="s">
        <v>191</v>
      </c>
      <c r="M2910" s="5"/>
      <c r="N2910" s="5"/>
    </row>
    <row r="2911" spans="1:14">
      <c r="A2911" s="9"/>
      <c r="B2911" s="5" t="s">
        <v>3134</v>
      </c>
      <c r="C2911" s="5"/>
      <c r="D2911" s="9"/>
      <c r="E2911" s="5"/>
      <c r="F2911" s="7"/>
      <c r="G2911" s="5" t="s">
        <v>224</v>
      </c>
      <c r="H2911" s="8"/>
      <c r="I2911" s="5"/>
      <c r="J2911" s="5">
        <v>20</v>
      </c>
      <c r="K2911" s="10"/>
      <c r="L2911" s="5" t="s">
        <v>191</v>
      </c>
      <c r="M2911" s="5"/>
      <c r="N2911" s="5"/>
    </row>
    <row r="2912" spans="1:14">
      <c r="A2912" s="9"/>
      <c r="B2912" s="5" t="s">
        <v>3135</v>
      </c>
      <c r="C2912" s="5"/>
      <c r="D2912" s="9"/>
      <c r="E2912" s="5"/>
      <c r="F2912" s="7"/>
      <c r="G2912" s="5" t="s">
        <v>224</v>
      </c>
      <c r="H2912" s="8"/>
      <c r="I2912" s="5"/>
      <c r="J2912" s="5" t="s">
        <v>221</v>
      </c>
      <c r="K2912" s="10"/>
      <c r="L2912" s="5" t="s">
        <v>191</v>
      </c>
      <c r="M2912" s="5"/>
      <c r="N2912" s="5"/>
    </row>
    <row r="2913" spans="1:14">
      <c r="A2913" s="9"/>
      <c r="B2913" s="5" t="s">
        <v>3136</v>
      </c>
      <c r="C2913" s="5"/>
      <c r="D2913" s="9"/>
      <c r="E2913" s="5"/>
      <c r="F2913" s="7"/>
      <c r="G2913" s="5" t="s">
        <v>224</v>
      </c>
      <c r="H2913" s="8"/>
      <c r="I2913" s="5"/>
      <c r="J2913" s="5" t="s">
        <v>221</v>
      </c>
      <c r="K2913" s="10"/>
      <c r="L2913" s="5" t="s">
        <v>191</v>
      </c>
      <c r="M2913" s="5"/>
      <c r="N2913" s="5"/>
    </row>
    <row r="2914" spans="1:14">
      <c r="A2914" s="9"/>
      <c r="B2914" s="5" t="s">
        <v>3137</v>
      </c>
      <c r="C2914" s="5"/>
      <c r="D2914" s="9"/>
      <c r="E2914" s="5"/>
      <c r="F2914" s="7"/>
      <c r="G2914" s="5" t="s">
        <v>258</v>
      </c>
      <c r="H2914" s="8"/>
      <c r="I2914" s="5"/>
      <c r="J2914" s="5" t="s">
        <v>221</v>
      </c>
      <c r="K2914" s="10"/>
      <c r="L2914" s="5" t="s">
        <v>196</v>
      </c>
      <c r="M2914" s="5"/>
      <c r="N2914" s="5"/>
    </row>
    <row r="2915" spans="1:14">
      <c r="A2915" s="9"/>
      <c r="B2915" s="5" t="s">
        <v>3138</v>
      </c>
      <c r="C2915" s="5"/>
      <c r="D2915" s="9"/>
      <c r="E2915" s="5"/>
      <c r="F2915" s="7"/>
      <c r="G2915" s="5" t="s">
        <v>224</v>
      </c>
      <c r="H2915" s="8"/>
      <c r="I2915" s="5"/>
      <c r="J2915" s="5" t="s">
        <v>221</v>
      </c>
      <c r="K2915" s="10"/>
      <c r="L2915" s="5" t="s">
        <v>191</v>
      </c>
      <c r="M2915" s="5"/>
      <c r="N2915" s="5"/>
    </row>
    <row r="2916" spans="1:14">
      <c r="A2916" s="9"/>
      <c r="B2916" s="5" t="s">
        <v>3139</v>
      </c>
      <c r="C2916" s="5"/>
      <c r="D2916" s="9"/>
      <c r="E2916" s="5"/>
      <c r="F2916" s="7"/>
      <c r="G2916" s="5" t="s">
        <v>224</v>
      </c>
      <c r="H2916" s="8"/>
      <c r="I2916" s="5"/>
      <c r="J2916" s="5" t="s">
        <v>221</v>
      </c>
      <c r="K2916" s="10"/>
      <c r="L2916" s="5" t="s">
        <v>191</v>
      </c>
      <c r="M2916" s="5"/>
      <c r="N2916" s="5"/>
    </row>
    <row r="2917" spans="1:14">
      <c r="A2917" s="9"/>
      <c r="B2917" s="5" t="s">
        <v>3140</v>
      </c>
      <c r="C2917" s="5"/>
      <c r="D2917" s="9"/>
      <c r="E2917" s="5"/>
      <c r="F2917" s="7"/>
      <c r="G2917" s="5" t="s">
        <v>224</v>
      </c>
      <c r="H2917" s="8"/>
      <c r="I2917" s="5"/>
      <c r="J2917" s="5" t="s">
        <v>221</v>
      </c>
      <c r="K2917" s="10"/>
      <c r="L2917" s="5" t="s">
        <v>191</v>
      </c>
      <c r="M2917" s="5"/>
      <c r="N2917" s="5"/>
    </row>
    <row r="2918" spans="1:14">
      <c r="A2918" s="9"/>
      <c r="B2918" s="5" t="s">
        <v>3141</v>
      </c>
      <c r="C2918" s="5"/>
      <c r="D2918" s="9"/>
      <c r="E2918" s="5"/>
      <c r="F2918" s="7"/>
      <c r="G2918" s="5" t="s">
        <v>220</v>
      </c>
      <c r="H2918" s="8"/>
      <c r="I2918" s="5"/>
      <c r="J2918" s="5" t="s">
        <v>221</v>
      </c>
      <c r="K2918" s="10"/>
      <c r="L2918" s="5" t="s">
        <v>191</v>
      </c>
      <c r="M2918" s="5"/>
      <c r="N2918" s="5"/>
    </row>
    <row r="2919" spans="1:14">
      <c r="A2919" s="9"/>
      <c r="B2919" s="5" t="s">
        <v>3142</v>
      </c>
      <c r="C2919" s="5"/>
      <c r="D2919" s="9"/>
      <c r="E2919" s="5"/>
      <c r="F2919" s="7"/>
      <c r="G2919" s="5" t="s">
        <v>220</v>
      </c>
      <c r="H2919" s="8"/>
      <c r="I2919" s="5"/>
      <c r="J2919" s="5" t="s">
        <v>221</v>
      </c>
      <c r="K2919" s="10"/>
      <c r="L2919" s="5" t="s">
        <v>191</v>
      </c>
      <c r="M2919" s="5"/>
      <c r="N2919" s="5"/>
    </row>
    <row r="2920" spans="1:14">
      <c r="A2920" s="9"/>
      <c r="B2920" s="5" t="s">
        <v>3143</v>
      </c>
      <c r="C2920" s="5"/>
      <c r="D2920" s="9"/>
      <c r="E2920" s="5"/>
      <c r="F2920" s="7"/>
      <c r="G2920" s="5" t="s">
        <v>224</v>
      </c>
      <c r="H2920" s="8"/>
      <c r="I2920" s="5"/>
      <c r="J2920" s="5">
        <v>20</v>
      </c>
      <c r="K2920" s="10"/>
      <c r="L2920" s="5" t="s">
        <v>191</v>
      </c>
      <c r="M2920" s="5"/>
      <c r="N2920" s="5"/>
    </row>
    <row r="2921" spans="1:14">
      <c r="A2921" s="9"/>
      <c r="B2921" s="5" t="s">
        <v>3144</v>
      </c>
      <c r="C2921" s="5"/>
      <c r="D2921" s="9"/>
      <c r="E2921" s="5"/>
      <c r="F2921" s="7"/>
      <c r="G2921" s="5" t="s">
        <v>232</v>
      </c>
      <c r="H2921" s="8"/>
      <c r="I2921" s="5"/>
      <c r="J2921" s="5" t="s">
        <v>221</v>
      </c>
      <c r="K2921" s="10"/>
      <c r="L2921" s="5" t="s">
        <v>191</v>
      </c>
      <c r="M2921" s="5"/>
      <c r="N2921" s="5"/>
    </row>
    <row r="2922" spans="1:14">
      <c r="A2922" s="9"/>
      <c r="B2922" s="5" t="s">
        <v>3145</v>
      </c>
      <c r="C2922" s="5"/>
      <c r="D2922" s="9"/>
      <c r="E2922" s="5"/>
      <c r="F2922" s="7"/>
      <c r="G2922" s="5" t="s">
        <v>226</v>
      </c>
      <c r="H2922" s="8"/>
      <c r="I2922" s="5"/>
      <c r="J2922" s="5">
        <v>20</v>
      </c>
      <c r="K2922" s="10"/>
      <c r="L2922" s="5" t="s">
        <v>191</v>
      </c>
      <c r="M2922" s="5"/>
      <c r="N2922" s="5"/>
    </row>
    <row r="2923" spans="1:14">
      <c r="A2923" s="9"/>
      <c r="B2923" s="5" t="s">
        <v>3146</v>
      </c>
      <c r="C2923" s="5"/>
      <c r="D2923" s="9"/>
      <c r="E2923" s="5"/>
      <c r="F2923" s="7"/>
      <c r="G2923" s="5" t="s">
        <v>224</v>
      </c>
      <c r="H2923" s="8"/>
      <c r="I2923" s="5"/>
      <c r="J2923" s="5" t="s">
        <v>221</v>
      </c>
      <c r="K2923" s="10"/>
      <c r="L2923" s="5" t="s">
        <v>191</v>
      </c>
      <c r="M2923" s="5"/>
      <c r="N2923" s="5"/>
    </row>
    <row r="2924" spans="1:14">
      <c r="A2924" s="9"/>
      <c r="B2924" s="5" t="s">
        <v>3147</v>
      </c>
      <c r="C2924" s="5"/>
      <c r="D2924" s="9"/>
      <c r="E2924" s="5"/>
      <c r="F2924" s="7"/>
      <c r="G2924" s="5" t="s">
        <v>224</v>
      </c>
      <c r="H2924" s="8"/>
      <c r="I2924" s="5"/>
      <c r="J2924" s="5" t="s">
        <v>221</v>
      </c>
      <c r="K2924" s="10"/>
      <c r="L2924" s="5" t="s">
        <v>191</v>
      </c>
      <c r="M2924" s="5"/>
      <c r="N2924" s="5"/>
    </row>
    <row r="2925" spans="1:14">
      <c r="A2925" s="9"/>
      <c r="B2925" s="5" t="s">
        <v>3148</v>
      </c>
      <c r="C2925" s="5"/>
      <c r="D2925" s="9"/>
      <c r="E2925" s="5"/>
      <c r="F2925" s="7"/>
      <c r="G2925" s="5" t="s">
        <v>220</v>
      </c>
      <c r="H2925" s="8"/>
      <c r="I2925" s="5"/>
      <c r="J2925" s="5" t="s">
        <v>221</v>
      </c>
      <c r="K2925" s="10"/>
      <c r="L2925" s="5" t="s">
        <v>191</v>
      </c>
      <c r="M2925" s="5"/>
      <c r="N2925" s="5"/>
    </row>
    <row r="2926" spans="1:14">
      <c r="A2926" s="9"/>
      <c r="B2926" s="5" t="s">
        <v>3149</v>
      </c>
      <c r="C2926" s="5"/>
      <c r="D2926" s="9"/>
      <c r="E2926" s="5"/>
      <c r="F2926" s="7"/>
      <c r="G2926" s="5" t="s">
        <v>220</v>
      </c>
      <c r="H2926" s="8"/>
      <c r="I2926" s="5"/>
      <c r="J2926" s="5" t="s">
        <v>221</v>
      </c>
      <c r="K2926" s="10"/>
      <c r="L2926" s="5" t="s">
        <v>191</v>
      </c>
      <c r="M2926" s="5"/>
      <c r="N2926" s="5"/>
    </row>
    <row r="2927" spans="1:14">
      <c r="A2927" s="9"/>
      <c r="B2927" s="5" t="s">
        <v>3150</v>
      </c>
      <c r="C2927" s="5"/>
      <c r="D2927" s="9"/>
      <c r="E2927" s="5"/>
      <c r="F2927" s="7"/>
      <c r="G2927" s="5" t="s">
        <v>226</v>
      </c>
      <c r="H2927" s="8"/>
      <c r="I2927" s="5"/>
      <c r="J2927" s="5">
        <v>40</v>
      </c>
      <c r="K2927" s="10"/>
      <c r="L2927" s="5" t="s">
        <v>196</v>
      </c>
      <c r="M2927" s="5"/>
      <c r="N2927" s="5"/>
    </row>
    <row r="2928" spans="1:14">
      <c r="A2928" s="9"/>
      <c r="B2928" s="5" t="s">
        <v>3151</v>
      </c>
      <c r="C2928" s="5"/>
      <c r="D2928" s="9"/>
      <c r="E2928" s="5"/>
      <c r="F2928" s="7"/>
      <c r="G2928" s="5" t="s">
        <v>226</v>
      </c>
      <c r="H2928" s="8"/>
      <c r="I2928" s="5"/>
      <c r="J2928" s="5">
        <v>40</v>
      </c>
      <c r="K2928" s="10"/>
      <c r="L2928" s="5" t="s">
        <v>196</v>
      </c>
      <c r="M2928" s="5"/>
      <c r="N2928" s="5"/>
    </row>
    <row r="2929" spans="1:14">
      <c r="A2929" s="9"/>
      <c r="B2929" s="5" t="s">
        <v>3152</v>
      </c>
      <c r="C2929" s="5"/>
      <c r="D2929" s="9"/>
      <c r="E2929" s="5"/>
      <c r="F2929" s="7"/>
      <c r="G2929" s="5" t="s">
        <v>246</v>
      </c>
      <c r="H2929" s="8"/>
      <c r="I2929" s="5"/>
      <c r="J2929" s="5" t="s">
        <v>221</v>
      </c>
      <c r="K2929" s="10"/>
      <c r="L2929" s="5" t="s">
        <v>753</v>
      </c>
      <c r="M2929" s="5"/>
      <c r="N2929" s="5"/>
    </row>
    <row r="2930" spans="1:14">
      <c r="A2930" s="9"/>
      <c r="B2930" s="5" t="s">
        <v>3153</v>
      </c>
      <c r="C2930" s="5"/>
      <c r="D2930" s="9"/>
      <c r="E2930" s="5"/>
      <c r="F2930" s="7"/>
      <c r="G2930" s="5" t="s">
        <v>232</v>
      </c>
      <c r="H2930" s="8"/>
      <c r="I2930" s="5"/>
      <c r="J2930" s="5" t="s">
        <v>221</v>
      </c>
      <c r="K2930" s="10"/>
      <c r="L2930" s="5" t="s">
        <v>191</v>
      </c>
      <c r="M2930" s="5"/>
      <c r="N2930" s="5"/>
    </row>
    <row r="2931" spans="1:14">
      <c r="A2931" s="9"/>
      <c r="B2931" s="5" t="s">
        <v>3154</v>
      </c>
      <c r="C2931" s="5"/>
      <c r="D2931" s="9"/>
      <c r="E2931" s="5"/>
      <c r="F2931" s="7"/>
      <c r="G2931" s="5" t="s">
        <v>224</v>
      </c>
      <c r="H2931" s="8"/>
      <c r="I2931" s="5"/>
      <c r="J2931" s="5" t="s">
        <v>221</v>
      </c>
      <c r="K2931" s="10"/>
      <c r="L2931" s="5" t="s">
        <v>191</v>
      </c>
      <c r="M2931" s="5"/>
      <c r="N2931" s="5"/>
    </row>
    <row r="2932" spans="1:14">
      <c r="A2932" s="9"/>
      <c r="B2932" s="5" t="s">
        <v>3155</v>
      </c>
      <c r="C2932" s="5"/>
      <c r="D2932" s="9"/>
      <c r="E2932" s="5"/>
      <c r="F2932" s="7"/>
      <c r="G2932" s="5" t="s">
        <v>226</v>
      </c>
      <c r="H2932" s="8"/>
      <c r="I2932" s="5"/>
      <c r="J2932" s="5">
        <v>40</v>
      </c>
      <c r="K2932" s="10"/>
      <c r="L2932" s="5" t="s">
        <v>196</v>
      </c>
      <c r="M2932" s="5"/>
      <c r="N2932" s="5"/>
    </row>
    <row r="2933" spans="1:14">
      <c r="A2933" s="9"/>
      <c r="B2933" s="5" t="s">
        <v>3156</v>
      </c>
      <c r="C2933" s="5"/>
      <c r="D2933" s="9"/>
      <c r="E2933" s="5"/>
      <c r="F2933" s="7"/>
      <c r="G2933" s="5" t="s">
        <v>220</v>
      </c>
      <c r="H2933" s="8"/>
      <c r="I2933" s="5"/>
      <c r="J2933" s="5" t="s">
        <v>221</v>
      </c>
      <c r="K2933" s="10"/>
      <c r="L2933" s="5" t="s">
        <v>191</v>
      </c>
      <c r="M2933" s="5"/>
      <c r="N2933" s="5"/>
    </row>
    <row r="2934" spans="1:14">
      <c r="A2934" s="9"/>
      <c r="B2934" s="5" t="s">
        <v>3157</v>
      </c>
      <c r="C2934" s="5"/>
      <c r="D2934" s="9"/>
      <c r="E2934" s="5"/>
      <c r="F2934" s="7"/>
      <c r="G2934" s="5" t="s">
        <v>220</v>
      </c>
      <c r="H2934" s="8"/>
      <c r="I2934" s="5"/>
      <c r="J2934" s="5" t="s">
        <v>221</v>
      </c>
      <c r="K2934" s="10"/>
      <c r="L2934" s="5" t="s">
        <v>191</v>
      </c>
      <c r="M2934" s="5"/>
      <c r="N2934" s="5"/>
    </row>
    <row r="2935" spans="1:14">
      <c r="A2935" s="9"/>
      <c r="B2935" s="5" t="s">
        <v>3158</v>
      </c>
      <c r="C2935" s="5"/>
      <c r="D2935" s="9"/>
      <c r="E2935" s="5"/>
      <c r="F2935" s="7"/>
      <c r="G2935" s="5" t="s">
        <v>224</v>
      </c>
      <c r="H2935" s="8"/>
      <c r="I2935" s="5"/>
      <c r="J2935" s="5" t="s">
        <v>221</v>
      </c>
      <c r="K2935" s="10"/>
      <c r="L2935" s="5" t="s">
        <v>191</v>
      </c>
      <c r="M2935" s="5"/>
      <c r="N2935" s="5"/>
    </row>
    <row r="2936" spans="1:14">
      <c r="A2936" s="9"/>
      <c r="B2936" s="5" t="s">
        <v>3159</v>
      </c>
      <c r="C2936" s="5"/>
      <c r="D2936" s="9"/>
      <c r="E2936" s="5"/>
      <c r="F2936" s="7"/>
      <c r="G2936" s="5" t="s">
        <v>224</v>
      </c>
      <c r="H2936" s="8"/>
      <c r="I2936" s="5"/>
      <c r="J2936" s="5" t="s">
        <v>221</v>
      </c>
      <c r="K2936" s="10"/>
      <c r="L2936" s="5" t="s">
        <v>191</v>
      </c>
      <c r="M2936" s="5"/>
      <c r="N2936" s="5"/>
    </row>
    <row r="2937" spans="1:14">
      <c r="A2937" s="9"/>
      <c r="B2937" s="5" t="s">
        <v>3160</v>
      </c>
      <c r="C2937" s="5"/>
      <c r="D2937" s="9"/>
      <c r="E2937" s="5"/>
      <c r="F2937" s="7"/>
      <c r="G2937" s="5" t="s">
        <v>224</v>
      </c>
      <c r="H2937" s="8"/>
      <c r="I2937" s="5"/>
      <c r="J2937" s="5" t="s">
        <v>221</v>
      </c>
      <c r="K2937" s="10"/>
      <c r="L2937" s="5" t="s">
        <v>191</v>
      </c>
      <c r="M2937" s="5"/>
      <c r="N2937" s="5"/>
    </row>
    <row r="2938" spans="1:14">
      <c r="A2938" s="9"/>
      <c r="B2938" s="5" t="s">
        <v>3161</v>
      </c>
      <c r="C2938" s="5"/>
      <c r="D2938" s="9"/>
      <c r="E2938" s="5"/>
      <c r="F2938" s="7"/>
      <c r="G2938" s="5" t="s">
        <v>220</v>
      </c>
      <c r="H2938" s="8"/>
      <c r="I2938" s="5"/>
      <c r="J2938" s="5" t="s">
        <v>221</v>
      </c>
      <c r="K2938" s="10"/>
      <c r="L2938" s="5" t="s">
        <v>191</v>
      </c>
      <c r="M2938" s="5"/>
      <c r="N2938" s="5"/>
    </row>
    <row r="2939" spans="1:14">
      <c r="A2939" s="9"/>
      <c r="B2939" s="5" t="s">
        <v>3162</v>
      </c>
      <c r="C2939" s="5"/>
      <c r="D2939" s="9"/>
      <c r="E2939" s="5"/>
      <c r="F2939" s="7"/>
      <c r="G2939" s="5" t="s">
        <v>234</v>
      </c>
      <c r="H2939" s="8"/>
      <c r="I2939" s="5"/>
      <c r="J2939" s="5" t="s">
        <v>221</v>
      </c>
      <c r="K2939" s="10"/>
      <c r="L2939" s="5" t="s">
        <v>191</v>
      </c>
      <c r="M2939" s="5"/>
      <c r="N2939" s="5"/>
    </row>
    <row r="2940" spans="1:14">
      <c r="A2940" s="9"/>
      <c r="B2940" s="5" t="s">
        <v>3163</v>
      </c>
      <c r="C2940" s="5"/>
      <c r="D2940" s="9"/>
      <c r="E2940" s="5"/>
      <c r="F2940" s="7"/>
      <c r="G2940" s="5" t="s">
        <v>220</v>
      </c>
      <c r="H2940" s="8"/>
      <c r="I2940" s="5"/>
      <c r="J2940" s="5" t="s">
        <v>221</v>
      </c>
      <c r="K2940" s="10"/>
      <c r="L2940" s="5" t="s">
        <v>191</v>
      </c>
      <c r="M2940" s="5"/>
      <c r="N2940" s="5"/>
    </row>
    <row r="2941" spans="1:14">
      <c r="A2941" s="9"/>
      <c r="B2941" s="5" t="s">
        <v>3164</v>
      </c>
      <c r="C2941" s="5"/>
      <c r="D2941" s="9"/>
      <c r="E2941" s="5"/>
      <c r="F2941" s="7"/>
      <c r="G2941" s="5" t="s">
        <v>220</v>
      </c>
      <c r="H2941" s="8"/>
      <c r="I2941" s="5"/>
      <c r="J2941" s="5" t="s">
        <v>221</v>
      </c>
      <c r="K2941" s="10"/>
      <c r="L2941" s="5" t="s">
        <v>191</v>
      </c>
      <c r="M2941" s="5"/>
      <c r="N2941" s="5"/>
    </row>
    <row r="2942" spans="1:14">
      <c r="A2942" s="9"/>
      <c r="B2942" s="5" t="s">
        <v>3165</v>
      </c>
      <c r="C2942" s="5"/>
      <c r="D2942" s="9"/>
      <c r="E2942" s="5"/>
      <c r="F2942" s="7"/>
      <c r="G2942" s="5" t="s">
        <v>232</v>
      </c>
      <c r="H2942" s="8"/>
      <c r="I2942" s="5"/>
      <c r="J2942" s="5" t="s">
        <v>221</v>
      </c>
      <c r="K2942" s="10"/>
      <c r="L2942" s="5" t="s">
        <v>191</v>
      </c>
      <c r="M2942" s="5"/>
      <c r="N2942" s="5"/>
    </row>
    <row r="2943" spans="1:14">
      <c r="A2943" s="9"/>
      <c r="B2943" s="5" t="s">
        <v>3166</v>
      </c>
      <c r="C2943" s="5"/>
      <c r="D2943" s="9"/>
      <c r="E2943" s="5"/>
      <c r="F2943" s="7"/>
      <c r="G2943" s="5" t="s">
        <v>258</v>
      </c>
      <c r="H2943" s="8"/>
      <c r="I2943" s="5"/>
      <c r="J2943" s="5" t="s">
        <v>221</v>
      </c>
      <c r="K2943" s="10"/>
      <c r="L2943" s="5" t="s">
        <v>196</v>
      </c>
      <c r="M2943" s="5"/>
      <c r="N2943" s="5"/>
    </row>
    <row r="2944" spans="1:14">
      <c r="A2944" s="9"/>
      <c r="B2944" s="5" t="s">
        <v>3167</v>
      </c>
      <c r="C2944" s="5"/>
      <c r="D2944" s="9"/>
      <c r="E2944" s="5"/>
      <c r="F2944" s="7"/>
      <c r="G2944" s="5" t="s">
        <v>220</v>
      </c>
      <c r="H2944" s="8"/>
      <c r="I2944" s="5"/>
      <c r="J2944" s="5">
        <v>40</v>
      </c>
      <c r="K2944" s="10"/>
      <c r="L2944" s="5" t="s">
        <v>191</v>
      </c>
      <c r="M2944" s="5"/>
      <c r="N2944" s="5"/>
    </row>
    <row r="2945" spans="1:14">
      <c r="A2945" s="9"/>
      <c r="B2945" s="5" t="s">
        <v>3168</v>
      </c>
      <c r="C2945" s="5"/>
      <c r="D2945" s="9"/>
      <c r="E2945" s="5"/>
      <c r="F2945" s="7"/>
      <c r="G2945" s="5" t="s">
        <v>232</v>
      </c>
      <c r="H2945" s="8"/>
      <c r="I2945" s="5"/>
      <c r="J2945" s="5" t="s">
        <v>221</v>
      </c>
      <c r="K2945" s="10"/>
      <c r="L2945" s="5" t="s">
        <v>191</v>
      </c>
      <c r="M2945" s="5"/>
      <c r="N2945" s="5"/>
    </row>
    <row r="2946" spans="1:14">
      <c r="A2946" s="9"/>
      <c r="B2946" s="5" t="s">
        <v>3169</v>
      </c>
      <c r="C2946" s="5"/>
      <c r="D2946" s="9"/>
      <c r="E2946" s="5"/>
      <c r="F2946" s="7"/>
      <c r="G2946" s="5" t="s">
        <v>226</v>
      </c>
      <c r="H2946" s="8"/>
      <c r="I2946" s="5"/>
      <c r="J2946" s="5">
        <v>20</v>
      </c>
      <c r="K2946" s="10"/>
      <c r="L2946" s="5" t="s">
        <v>196</v>
      </c>
      <c r="M2946" s="5"/>
      <c r="N2946" s="5"/>
    </row>
    <row r="2947" spans="1:14">
      <c r="A2947" s="9"/>
      <c r="B2947" s="5" t="s">
        <v>3170</v>
      </c>
      <c r="C2947" s="5"/>
      <c r="D2947" s="9"/>
      <c r="E2947" s="5"/>
      <c r="F2947" s="7"/>
      <c r="G2947" s="5" t="s">
        <v>224</v>
      </c>
      <c r="H2947" s="8"/>
      <c r="I2947" s="5"/>
      <c r="J2947" s="5" t="s">
        <v>221</v>
      </c>
      <c r="K2947" s="10"/>
      <c r="L2947" s="5" t="s">
        <v>191</v>
      </c>
      <c r="M2947" s="5"/>
      <c r="N2947" s="5"/>
    </row>
    <row r="2948" spans="1:14">
      <c r="A2948" s="9"/>
      <c r="B2948" s="5" t="s">
        <v>3171</v>
      </c>
      <c r="C2948" s="5"/>
      <c r="D2948" s="9"/>
      <c r="E2948" s="5"/>
      <c r="F2948" s="7"/>
      <c r="G2948" s="5" t="s">
        <v>234</v>
      </c>
      <c r="H2948" s="8"/>
      <c r="I2948" s="5"/>
      <c r="J2948" s="5" t="s">
        <v>221</v>
      </c>
      <c r="K2948" s="10"/>
      <c r="L2948" s="5" t="s">
        <v>191</v>
      </c>
      <c r="M2948" s="5"/>
      <c r="N2948" s="5"/>
    </row>
    <row r="2949" spans="1:14">
      <c r="A2949" s="9"/>
      <c r="B2949" s="5" t="s">
        <v>3172</v>
      </c>
      <c r="C2949" s="5"/>
      <c r="D2949" s="9"/>
      <c r="E2949" s="5"/>
      <c r="F2949" s="7"/>
      <c r="G2949" s="5" t="s">
        <v>224</v>
      </c>
      <c r="H2949" s="8"/>
      <c r="I2949" s="5"/>
      <c r="J2949" s="5" t="s">
        <v>221</v>
      </c>
      <c r="K2949" s="10"/>
      <c r="L2949" s="5" t="s">
        <v>191</v>
      </c>
      <c r="M2949" s="5"/>
      <c r="N2949" s="5"/>
    </row>
    <row r="2950" spans="1:14">
      <c r="A2950" s="9"/>
      <c r="B2950" s="5" t="s">
        <v>3173</v>
      </c>
      <c r="C2950" s="5"/>
      <c r="D2950" s="9"/>
      <c r="E2950" s="5"/>
      <c r="F2950" s="7"/>
      <c r="G2950" s="5" t="s">
        <v>226</v>
      </c>
      <c r="H2950" s="8"/>
      <c r="I2950" s="5"/>
      <c r="J2950" s="5">
        <v>40</v>
      </c>
      <c r="K2950" s="10"/>
      <c r="L2950" s="5" t="s">
        <v>191</v>
      </c>
      <c r="M2950" s="5"/>
      <c r="N2950" s="5"/>
    </row>
    <row r="2951" spans="1:14">
      <c r="A2951" s="9"/>
      <c r="B2951" s="5" t="s">
        <v>3174</v>
      </c>
      <c r="C2951" s="5"/>
      <c r="D2951" s="9"/>
      <c r="E2951" s="5"/>
      <c r="F2951" s="7"/>
      <c r="G2951" s="5" t="s">
        <v>220</v>
      </c>
      <c r="H2951" s="8"/>
      <c r="I2951" s="5"/>
      <c r="J2951" s="5" t="s">
        <v>221</v>
      </c>
      <c r="K2951" s="10"/>
      <c r="L2951" s="5" t="s">
        <v>191</v>
      </c>
      <c r="M2951" s="5"/>
      <c r="N2951" s="5"/>
    </row>
    <row r="2952" spans="1:14">
      <c r="A2952" s="9"/>
      <c r="B2952" s="5" t="s">
        <v>3175</v>
      </c>
      <c r="C2952" s="5"/>
      <c r="D2952" s="9"/>
      <c r="E2952" s="5"/>
      <c r="F2952" s="7"/>
      <c r="G2952" s="5" t="s">
        <v>224</v>
      </c>
      <c r="H2952" s="8"/>
      <c r="I2952" s="5"/>
      <c r="J2952" s="5" t="s">
        <v>221</v>
      </c>
      <c r="K2952" s="10"/>
      <c r="L2952" s="5" t="s">
        <v>191</v>
      </c>
      <c r="M2952" s="5"/>
      <c r="N2952" s="5"/>
    </row>
    <row r="2953" spans="1:14">
      <c r="A2953" s="9"/>
      <c r="B2953" s="5" t="s">
        <v>3176</v>
      </c>
      <c r="C2953" s="5"/>
      <c r="D2953" s="9"/>
      <c r="E2953" s="5"/>
      <c r="F2953" s="7"/>
      <c r="G2953" s="5" t="s">
        <v>226</v>
      </c>
      <c r="H2953" s="8"/>
      <c r="I2953" s="5"/>
      <c r="J2953" s="5">
        <v>40</v>
      </c>
      <c r="K2953" s="10"/>
      <c r="L2953" s="5" t="s">
        <v>196</v>
      </c>
      <c r="M2953" s="5"/>
      <c r="N2953" s="5"/>
    </row>
    <row r="2954" spans="1:14">
      <c r="A2954" s="9"/>
      <c r="B2954" s="5" t="s">
        <v>3177</v>
      </c>
      <c r="C2954" s="5"/>
      <c r="D2954" s="9"/>
      <c r="E2954" s="5"/>
      <c r="F2954" s="7"/>
      <c r="G2954" s="5" t="s">
        <v>232</v>
      </c>
      <c r="H2954" s="8"/>
      <c r="I2954" s="5"/>
      <c r="J2954" s="5" t="s">
        <v>221</v>
      </c>
      <c r="K2954" s="10"/>
      <c r="L2954" s="5" t="s">
        <v>191</v>
      </c>
      <c r="M2954" s="5"/>
      <c r="N2954" s="5"/>
    </row>
    <row r="2955" spans="1:14">
      <c r="A2955" s="9"/>
      <c r="B2955" s="5" t="s">
        <v>3178</v>
      </c>
      <c r="C2955" s="5"/>
      <c r="D2955" s="9"/>
      <c r="E2955" s="5"/>
      <c r="F2955" s="7"/>
      <c r="G2955" s="5" t="s">
        <v>224</v>
      </c>
      <c r="H2955" s="8"/>
      <c r="I2955" s="5"/>
      <c r="J2955" s="5" t="s">
        <v>221</v>
      </c>
      <c r="K2955" s="10"/>
      <c r="L2955" s="5" t="s">
        <v>191</v>
      </c>
      <c r="M2955" s="5"/>
      <c r="N2955" s="5"/>
    </row>
    <row r="2956" spans="1:14">
      <c r="A2956" s="9"/>
      <c r="B2956" s="5" t="s">
        <v>3179</v>
      </c>
      <c r="C2956" s="5"/>
      <c r="D2956" s="9"/>
      <c r="E2956" s="5"/>
      <c r="F2956" s="7"/>
      <c r="G2956" s="5" t="s">
        <v>258</v>
      </c>
      <c r="H2956" s="8"/>
      <c r="I2956" s="5"/>
      <c r="J2956" s="5" t="s">
        <v>221</v>
      </c>
      <c r="K2956" s="10"/>
      <c r="L2956" s="5" t="s">
        <v>228</v>
      </c>
      <c r="M2956" s="5"/>
      <c r="N2956" s="5"/>
    </row>
    <row r="2957" spans="1:14">
      <c r="A2957" s="9"/>
      <c r="B2957" s="5" t="s">
        <v>3180</v>
      </c>
      <c r="C2957" s="5"/>
      <c r="D2957" s="9"/>
      <c r="E2957" s="5"/>
      <c r="F2957" s="7"/>
      <c r="G2957" s="5" t="s">
        <v>224</v>
      </c>
      <c r="H2957" s="8"/>
      <c r="I2957" s="5"/>
      <c r="J2957" s="5">
        <v>20</v>
      </c>
      <c r="K2957" s="10"/>
      <c r="L2957" s="5" t="s">
        <v>191</v>
      </c>
      <c r="M2957" s="5"/>
      <c r="N2957" s="5"/>
    </row>
    <row r="2958" spans="1:14">
      <c r="A2958" s="9"/>
      <c r="B2958" s="5" t="s">
        <v>3181</v>
      </c>
      <c r="C2958" s="5"/>
      <c r="D2958" s="9"/>
      <c r="E2958" s="5"/>
      <c r="F2958" s="7"/>
      <c r="G2958" s="5" t="s">
        <v>224</v>
      </c>
      <c r="H2958" s="8"/>
      <c r="I2958" s="5"/>
      <c r="J2958" s="5" t="s">
        <v>221</v>
      </c>
      <c r="K2958" s="10"/>
      <c r="L2958" s="5" t="s">
        <v>191</v>
      </c>
      <c r="M2958" s="5"/>
      <c r="N2958" s="5"/>
    </row>
    <row r="2959" spans="1:14">
      <c r="A2959" s="9"/>
      <c r="B2959" s="5" t="s">
        <v>3182</v>
      </c>
      <c r="C2959" s="5"/>
      <c r="D2959" s="9"/>
      <c r="E2959" s="5"/>
      <c r="F2959" s="7"/>
      <c r="G2959" s="5" t="s">
        <v>226</v>
      </c>
      <c r="H2959" s="8"/>
      <c r="I2959" s="5"/>
      <c r="J2959" s="5">
        <v>40</v>
      </c>
      <c r="K2959" s="10"/>
      <c r="L2959" s="5" t="s">
        <v>196</v>
      </c>
      <c r="M2959" s="5"/>
      <c r="N2959" s="5"/>
    </row>
    <row r="2960" spans="1:14">
      <c r="A2960" s="9"/>
      <c r="B2960" s="5" t="s">
        <v>3183</v>
      </c>
      <c r="C2960" s="5"/>
      <c r="D2960" s="9"/>
      <c r="E2960" s="5"/>
      <c r="F2960" s="7"/>
      <c r="G2960" s="5" t="s">
        <v>226</v>
      </c>
      <c r="H2960" s="8"/>
      <c r="I2960" s="5"/>
      <c r="J2960" s="5">
        <v>40</v>
      </c>
      <c r="K2960" s="10"/>
      <c r="L2960" s="5" t="s">
        <v>196</v>
      </c>
      <c r="M2960" s="5"/>
      <c r="N2960" s="5"/>
    </row>
    <row r="2961" spans="1:14">
      <c r="A2961" s="9"/>
      <c r="B2961" s="5" t="s">
        <v>3184</v>
      </c>
      <c r="C2961" s="5"/>
      <c r="D2961" s="9"/>
      <c r="E2961" s="5"/>
      <c r="F2961" s="7"/>
      <c r="G2961" s="5" t="s">
        <v>220</v>
      </c>
      <c r="H2961" s="8"/>
      <c r="I2961" s="5"/>
      <c r="J2961" s="5" t="s">
        <v>221</v>
      </c>
      <c r="K2961" s="10"/>
      <c r="L2961" s="5" t="s">
        <v>191</v>
      </c>
      <c r="M2961" s="5"/>
      <c r="N2961" s="5"/>
    </row>
    <row r="2962" spans="1:14">
      <c r="A2962" s="9"/>
      <c r="B2962" s="5" t="s">
        <v>3185</v>
      </c>
      <c r="C2962" s="5"/>
      <c r="D2962" s="9"/>
      <c r="E2962" s="5"/>
      <c r="F2962" s="7"/>
      <c r="G2962" s="5" t="s">
        <v>224</v>
      </c>
      <c r="H2962" s="8"/>
      <c r="I2962" s="5"/>
      <c r="J2962" s="5">
        <v>40</v>
      </c>
      <c r="K2962" s="10"/>
      <c r="L2962" s="5" t="s">
        <v>191</v>
      </c>
      <c r="M2962" s="5"/>
      <c r="N2962" s="5"/>
    </row>
    <row r="2963" spans="1:14">
      <c r="A2963" s="9"/>
      <c r="B2963" s="5" t="s">
        <v>3186</v>
      </c>
      <c r="C2963" s="5"/>
      <c r="D2963" s="9"/>
      <c r="E2963" s="5"/>
      <c r="F2963" s="7"/>
      <c r="G2963" s="5" t="s">
        <v>224</v>
      </c>
      <c r="H2963" s="8"/>
      <c r="I2963" s="5"/>
      <c r="J2963" s="5" t="s">
        <v>221</v>
      </c>
      <c r="K2963" s="10"/>
      <c r="L2963" s="5" t="s">
        <v>191</v>
      </c>
      <c r="M2963" s="5"/>
      <c r="N2963" s="5"/>
    </row>
    <row r="2964" spans="1:14">
      <c r="A2964" s="9"/>
      <c r="B2964" s="5" t="s">
        <v>3187</v>
      </c>
      <c r="C2964" s="5"/>
      <c r="D2964" s="9"/>
      <c r="E2964" s="5"/>
      <c r="F2964" s="7"/>
      <c r="G2964" s="5" t="s">
        <v>224</v>
      </c>
      <c r="H2964" s="8"/>
      <c r="I2964" s="5"/>
      <c r="J2964" s="5" t="s">
        <v>221</v>
      </c>
      <c r="K2964" s="10"/>
      <c r="L2964" s="5" t="s">
        <v>191</v>
      </c>
      <c r="M2964" s="5"/>
      <c r="N2964" s="5"/>
    </row>
    <row r="2965" spans="1:14">
      <c r="A2965" s="9"/>
      <c r="B2965" s="5" t="s">
        <v>3188</v>
      </c>
      <c r="C2965" s="5"/>
      <c r="D2965" s="9"/>
      <c r="E2965" s="5"/>
      <c r="F2965" s="7"/>
      <c r="G2965" s="5" t="s">
        <v>224</v>
      </c>
      <c r="H2965" s="8"/>
      <c r="I2965" s="5"/>
      <c r="J2965" s="5" t="s">
        <v>221</v>
      </c>
      <c r="K2965" s="10"/>
      <c r="L2965" s="5" t="s">
        <v>191</v>
      </c>
      <c r="M2965" s="5"/>
      <c r="N2965" s="5"/>
    </row>
    <row r="2966" spans="1:14">
      <c r="A2966" s="9"/>
      <c r="B2966" s="5" t="s">
        <v>3189</v>
      </c>
      <c r="C2966" s="5"/>
      <c r="D2966" s="9"/>
      <c r="E2966" s="5"/>
      <c r="F2966" s="7"/>
      <c r="G2966" s="5" t="s">
        <v>234</v>
      </c>
      <c r="H2966" s="8"/>
      <c r="I2966" s="5"/>
      <c r="J2966" s="5" t="s">
        <v>221</v>
      </c>
      <c r="K2966" s="10"/>
      <c r="L2966" s="5" t="s">
        <v>191</v>
      </c>
      <c r="M2966" s="5"/>
      <c r="N2966" s="5"/>
    </row>
    <row r="2967" spans="1:14">
      <c r="A2967" s="9"/>
      <c r="B2967" s="5" t="s">
        <v>3190</v>
      </c>
      <c r="C2967" s="5"/>
      <c r="D2967" s="9"/>
      <c r="E2967" s="5"/>
      <c r="F2967" s="7"/>
      <c r="G2967" s="5" t="s">
        <v>224</v>
      </c>
      <c r="H2967" s="8"/>
      <c r="I2967" s="5"/>
      <c r="J2967" s="5" t="s">
        <v>221</v>
      </c>
      <c r="K2967" s="10"/>
      <c r="L2967" s="5" t="s">
        <v>191</v>
      </c>
      <c r="M2967" s="5"/>
      <c r="N2967" s="5"/>
    </row>
    <row r="2968" spans="1:14">
      <c r="A2968" s="9"/>
      <c r="B2968" s="5" t="s">
        <v>3191</v>
      </c>
      <c r="C2968" s="5"/>
      <c r="D2968" s="9"/>
      <c r="E2968" s="5"/>
      <c r="F2968" s="7"/>
      <c r="G2968" s="5" t="s">
        <v>226</v>
      </c>
      <c r="H2968" s="8"/>
      <c r="I2968" s="5"/>
      <c r="J2968" s="5">
        <v>40</v>
      </c>
      <c r="K2968" s="10"/>
      <c r="L2968" s="5" t="s">
        <v>262</v>
      </c>
      <c r="M2968" s="5"/>
      <c r="N2968" s="5"/>
    </row>
    <row r="2969" spans="1:14">
      <c r="A2969" s="9"/>
      <c r="B2969" s="5" t="s">
        <v>3192</v>
      </c>
      <c r="C2969" s="5"/>
      <c r="D2969" s="9"/>
      <c r="E2969" s="5"/>
      <c r="F2969" s="7"/>
      <c r="G2969" s="5" t="s">
        <v>232</v>
      </c>
      <c r="H2969" s="8"/>
      <c r="I2969" s="5"/>
      <c r="J2969" s="5" t="s">
        <v>221</v>
      </c>
      <c r="K2969" s="10"/>
      <c r="L2969" s="5" t="s">
        <v>191</v>
      </c>
      <c r="M2969" s="5"/>
      <c r="N2969" s="5"/>
    </row>
    <row r="2970" spans="1:14">
      <c r="A2970" s="9"/>
      <c r="B2970" s="5" t="s">
        <v>3193</v>
      </c>
      <c r="C2970" s="5"/>
      <c r="D2970" s="9"/>
      <c r="E2970" s="5"/>
      <c r="F2970" s="7"/>
      <c r="G2970" s="5" t="s">
        <v>220</v>
      </c>
      <c r="H2970" s="8"/>
      <c r="I2970" s="5"/>
      <c r="J2970" s="5" t="s">
        <v>221</v>
      </c>
      <c r="K2970" s="10"/>
      <c r="L2970" s="5" t="s">
        <v>191</v>
      </c>
      <c r="M2970" s="5"/>
      <c r="N2970" s="5"/>
    </row>
    <row r="2971" spans="1:14">
      <c r="A2971" s="9"/>
      <c r="B2971" s="5" t="s">
        <v>3194</v>
      </c>
      <c r="C2971" s="5"/>
      <c r="D2971" s="9"/>
      <c r="E2971" s="5"/>
      <c r="F2971" s="7"/>
      <c r="G2971" s="5" t="s">
        <v>234</v>
      </c>
      <c r="H2971" s="8"/>
      <c r="I2971" s="5"/>
      <c r="J2971" s="5">
        <v>40</v>
      </c>
      <c r="K2971" s="10"/>
      <c r="L2971" s="5" t="s">
        <v>191</v>
      </c>
      <c r="M2971" s="5"/>
      <c r="N2971" s="5"/>
    </row>
    <row r="2972" spans="1:14">
      <c r="A2972" s="9"/>
      <c r="B2972" s="5" t="s">
        <v>3195</v>
      </c>
      <c r="C2972" s="5"/>
      <c r="D2972" s="9"/>
      <c r="E2972" s="5"/>
      <c r="F2972" s="7"/>
      <c r="G2972" s="5" t="s">
        <v>220</v>
      </c>
      <c r="H2972" s="8"/>
      <c r="I2972" s="5"/>
      <c r="J2972" s="5" t="s">
        <v>221</v>
      </c>
      <c r="K2972" s="10"/>
      <c r="L2972" s="5" t="s">
        <v>191</v>
      </c>
      <c r="M2972" s="5"/>
      <c r="N2972" s="5"/>
    </row>
    <row r="2973" spans="1:14">
      <c r="A2973" s="9"/>
      <c r="B2973" s="5" t="s">
        <v>3196</v>
      </c>
      <c r="C2973" s="5"/>
      <c r="D2973" s="9"/>
      <c r="E2973" s="5"/>
      <c r="F2973" s="7"/>
      <c r="G2973" s="5" t="s">
        <v>258</v>
      </c>
      <c r="H2973" s="8"/>
      <c r="I2973" s="5"/>
      <c r="J2973" s="5" t="s">
        <v>221</v>
      </c>
      <c r="K2973" s="10"/>
      <c r="L2973" s="5" t="s">
        <v>196</v>
      </c>
      <c r="M2973" s="5"/>
      <c r="N2973" s="5"/>
    </row>
    <row r="2974" spans="1:14">
      <c r="A2974" s="9"/>
      <c r="B2974" s="5" t="s">
        <v>3197</v>
      </c>
      <c r="C2974" s="5"/>
      <c r="D2974" s="9"/>
      <c r="E2974" s="5"/>
      <c r="F2974" s="7"/>
      <c r="G2974" s="5" t="s">
        <v>226</v>
      </c>
      <c r="H2974" s="8"/>
      <c r="I2974" s="5"/>
      <c r="J2974" s="5">
        <v>20</v>
      </c>
      <c r="K2974" s="10"/>
      <c r="L2974" s="5" t="s">
        <v>199</v>
      </c>
      <c r="M2974" s="5"/>
      <c r="N2974" s="5"/>
    </row>
    <row r="2975" spans="1:14">
      <c r="A2975" s="9"/>
      <c r="B2975" s="5" t="s">
        <v>3198</v>
      </c>
      <c r="C2975" s="5"/>
      <c r="D2975" s="9"/>
      <c r="E2975" s="5"/>
      <c r="F2975" s="7"/>
      <c r="G2975" s="5" t="s">
        <v>224</v>
      </c>
      <c r="H2975" s="8"/>
      <c r="I2975" s="5"/>
      <c r="J2975" s="5" t="s">
        <v>221</v>
      </c>
      <c r="K2975" s="10"/>
      <c r="L2975" s="5" t="s">
        <v>191</v>
      </c>
      <c r="M2975" s="5"/>
      <c r="N2975" s="5"/>
    </row>
    <row r="2976" spans="1:14">
      <c r="A2976" s="9"/>
      <c r="B2976" s="5" t="s">
        <v>3199</v>
      </c>
      <c r="C2976" s="5"/>
      <c r="D2976" s="9"/>
      <c r="E2976" s="5"/>
      <c r="F2976" s="7"/>
      <c r="G2976" s="5" t="s">
        <v>226</v>
      </c>
      <c r="H2976" s="8"/>
      <c r="I2976" s="5"/>
      <c r="J2976" s="5">
        <v>20</v>
      </c>
      <c r="K2976" s="10"/>
      <c r="L2976" s="5" t="s">
        <v>228</v>
      </c>
      <c r="M2976" s="5"/>
      <c r="N2976" s="5"/>
    </row>
    <row r="2977" spans="1:14">
      <c r="A2977" s="9"/>
      <c r="B2977" s="5" t="s">
        <v>3200</v>
      </c>
      <c r="C2977" s="5"/>
      <c r="D2977" s="9"/>
      <c r="E2977" s="5"/>
      <c r="F2977" s="7"/>
      <c r="G2977" s="5" t="s">
        <v>232</v>
      </c>
      <c r="H2977" s="8"/>
      <c r="I2977" s="5"/>
      <c r="J2977" s="5" t="s">
        <v>221</v>
      </c>
      <c r="K2977" s="10"/>
      <c r="L2977" s="5" t="s">
        <v>191</v>
      </c>
      <c r="M2977" s="5"/>
      <c r="N2977" s="5"/>
    </row>
    <row r="2978" spans="1:14">
      <c r="A2978" s="9"/>
      <c r="B2978" s="5" t="s">
        <v>3201</v>
      </c>
      <c r="C2978" s="5"/>
      <c r="D2978" s="9"/>
      <c r="E2978" s="5"/>
      <c r="F2978" s="7"/>
      <c r="G2978" s="5" t="s">
        <v>226</v>
      </c>
      <c r="H2978" s="8"/>
      <c r="I2978" s="5"/>
      <c r="J2978" s="5">
        <v>40</v>
      </c>
      <c r="K2978" s="10"/>
      <c r="L2978" s="5" t="s">
        <v>196</v>
      </c>
      <c r="M2978" s="5"/>
      <c r="N2978" s="5"/>
    </row>
    <row r="2979" spans="1:14">
      <c r="A2979" s="9"/>
      <c r="B2979" s="5" t="s">
        <v>3202</v>
      </c>
      <c r="C2979" s="5"/>
      <c r="D2979" s="9"/>
      <c r="E2979" s="5"/>
      <c r="F2979" s="7"/>
      <c r="G2979" s="5" t="s">
        <v>276</v>
      </c>
      <c r="H2979" s="8"/>
      <c r="I2979" s="5"/>
      <c r="J2979" s="5" t="s">
        <v>221</v>
      </c>
      <c r="K2979" s="10"/>
      <c r="L2979" s="5" t="s">
        <v>191</v>
      </c>
      <c r="M2979" s="5"/>
      <c r="N2979" s="5"/>
    </row>
    <row r="2980" spans="1:14">
      <c r="A2980" s="9"/>
      <c r="B2980" s="5" t="s">
        <v>3203</v>
      </c>
      <c r="C2980" s="5"/>
      <c r="D2980" s="9"/>
      <c r="E2980" s="5"/>
      <c r="F2980" s="7"/>
      <c r="G2980" s="5" t="s">
        <v>232</v>
      </c>
      <c r="H2980" s="8"/>
      <c r="I2980" s="5"/>
      <c r="J2980" s="5">
        <v>20</v>
      </c>
      <c r="K2980" s="10"/>
      <c r="L2980" s="5" t="s">
        <v>191</v>
      </c>
      <c r="M2980" s="5"/>
      <c r="N2980" s="5"/>
    </row>
    <row r="2981" spans="1:14">
      <c r="A2981" s="9"/>
      <c r="B2981" s="5" t="s">
        <v>3204</v>
      </c>
      <c r="C2981" s="5"/>
      <c r="D2981" s="9"/>
      <c r="E2981" s="5"/>
      <c r="F2981" s="7"/>
      <c r="G2981" s="5" t="s">
        <v>232</v>
      </c>
      <c r="H2981" s="8"/>
      <c r="I2981" s="5"/>
      <c r="J2981" s="5" t="s">
        <v>221</v>
      </c>
      <c r="K2981" s="10"/>
      <c r="L2981" s="5" t="s">
        <v>191</v>
      </c>
      <c r="M2981" s="5"/>
      <c r="N2981" s="5"/>
    </row>
    <row r="2982" spans="1:14">
      <c r="A2982" s="9"/>
      <c r="B2982" s="5" t="s">
        <v>3205</v>
      </c>
      <c r="C2982" s="5"/>
      <c r="D2982" s="9"/>
      <c r="E2982" s="5"/>
      <c r="F2982" s="7"/>
      <c r="G2982" s="5" t="s">
        <v>226</v>
      </c>
      <c r="H2982" s="8"/>
      <c r="I2982" s="5"/>
      <c r="J2982" s="5">
        <v>40</v>
      </c>
      <c r="K2982" s="10"/>
      <c r="L2982" s="5" t="s">
        <v>196</v>
      </c>
      <c r="M2982" s="5"/>
      <c r="N2982" s="5"/>
    </row>
    <row r="2983" spans="1:14">
      <c r="A2983" s="9"/>
      <c r="B2983" s="5" t="s">
        <v>3206</v>
      </c>
      <c r="C2983" s="5"/>
      <c r="D2983" s="9"/>
      <c r="E2983" s="5"/>
      <c r="F2983" s="7"/>
      <c r="G2983" s="5" t="s">
        <v>226</v>
      </c>
      <c r="H2983" s="8"/>
      <c r="I2983" s="5"/>
      <c r="J2983" s="5">
        <v>40</v>
      </c>
      <c r="K2983" s="10"/>
      <c r="L2983" s="5" t="s">
        <v>196</v>
      </c>
      <c r="M2983" s="5"/>
      <c r="N2983" s="5"/>
    </row>
    <row r="2984" spans="1:14">
      <c r="A2984" s="9"/>
      <c r="B2984" s="5" t="s">
        <v>3207</v>
      </c>
      <c r="C2984" s="5"/>
      <c r="D2984" s="9"/>
      <c r="E2984" s="5"/>
      <c r="F2984" s="7"/>
      <c r="G2984" s="5" t="s">
        <v>234</v>
      </c>
      <c r="H2984" s="8"/>
      <c r="I2984" s="5"/>
      <c r="J2984" s="5" t="s">
        <v>221</v>
      </c>
      <c r="K2984" s="10"/>
      <c r="L2984" s="5" t="s">
        <v>191</v>
      </c>
      <c r="M2984" s="5"/>
      <c r="N2984" s="5"/>
    </row>
    <row r="2985" spans="1:14">
      <c r="A2985" s="9"/>
      <c r="B2985" s="5" t="s">
        <v>3208</v>
      </c>
      <c r="C2985" s="5"/>
      <c r="D2985" s="9"/>
      <c r="E2985" s="5"/>
      <c r="F2985" s="7"/>
      <c r="G2985" s="5" t="s">
        <v>226</v>
      </c>
      <c r="H2985" s="8"/>
      <c r="I2985" s="5"/>
      <c r="J2985" s="5">
        <v>40</v>
      </c>
      <c r="K2985" s="10"/>
      <c r="L2985" s="5" t="s">
        <v>196</v>
      </c>
      <c r="M2985" s="5"/>
      <c r="N2985" s="5"/>
    </row>
    <row r="2986" spans="1:14">
      <c r="A2986" s="9"/>
      <c r="B2986" s="5" t="s">
        <v>3209</v>
      </c>
      <c r="C2986" s="5"/>
      <c r="D2986" s="9"/>
      <c r="E2986" s="5"/>
      <c r="F2986" s="7"/>
      <c r="G2986" s="5" t="s">
        <v>224</v>
      </c>
      <c r="H2986" s="8"/>
      <c r="I2986" s="5"/>
      <c r="J2986" s="5" t="s">
        <v>221</v>
      </c>
      <c r="K2986" s="10"/>
      <c r="L2986" s="5" t="s">
        <v>191</v>
      </c>
      <c r="M2986" s="5"/>
      <c r="N2986" s="5"/>
    </row>
    <row r="2987" spans="1:14">
      <c r="A2987" s="9"/>
      <c r="B2987" s="5" t="s">
        <v>3210</v>
      </c>
      <c r="C2987" s="5"/>
      <c r="D2987" s="9"/>
      <c r="E2987" s="5"/>
      <c r="F2987" s="7"/>
      <c r="G2987" s="5" t="s">
        <v>220</v>
      </c>
      <c r="H2987" s="8"/>
      <c r="I2987" s="5"/>
      <c r="J2987" s="5" t="s">
        <v>221</v>
      </c>
      <c r="K2987" s="10"/>
      <c r="L2987" s="5" t="s">
        <v>191</v>
      </c>
      <c r="M2987" s="5"/>
      <c r="N2987" s="5"/>
    </row>
    <row r="2988" spans="1:14">
      <c r="A2988" s="9"/>
      <c r="B2988" s="5" t="s">
        <v>3211</v>
      </c>
      <c r="C2988" s="5"/>
      <c r="D2988" s="9"/>
      <c r="E2988" s="5"/>
      <c r="F2988" s="7"/>
      <c r="G2988" s="5" t="s">
        <v>226</v>
      </c>
      <c r="H2988" s="8"/>
      <c r="I2988" s="5"/>
      <c r="J2988" s="5">
        <v>20</v>
      </c>
      <c r="K2988" s="10"/>
      <c r="L2988" s="5" t="s">
        <v>196</v>
      </c>
      <c r="M2988" s="5"/>
      <c r="N2988" s="5"/>
    </row>
    <row r="2989" spans="1:14">
      <c r="A2989" s="9"/>
      <c r="B2989" s="5" t="s">
        <v>3212</v>
      </c>
      <c r="C2989" s="5"/>
      <c r="D2989" s="9"/>
      <c r="E2989" s="5"/>
      <c r="F2989" s="7"/>
      <c r="G2989" s="5" t="s">
        <v>220</v>
      </c>
      <c r="H2989" s="8"/>
      <c r="I2989" s="5"/>
      <c r="J2989" s="5" t="s">
        <v>221</v>
      </c>
      <c r="K2989" s="10"/>
      <c r="L2989" s="5" t="s">
        <v>191</v>
      </c>
      <c r="M2989" s="5"/>
      <c r="N2989" s="5"/>
    </row>
    <row r="2990" spans="1:14">
      <c r="A2990" s="9"/>
      <c r="B2990" s="5" t="s">
        <v>3213</v>
      </c>
      <c r="C2990" s="5"/>
      <c r="D2990" s="9"/>
      <c r="E2990" s="5"/>
      <c r="F2990" s="7"/>
      <c r="G2990" s="5" t="s">
        <v>226</v>
      </c>
      <c r="H2990" s="8"/>
      <c r="I2990" s="5"/>
      <c r="J2990" s="5">
        <v>40</v>
      </c>
      <c r="K2990" s="10"/>
      <c r="L2990" s="5" t="s">
        <v>196</v>
      </c>
      <c r="M2990" s="5"/>
      <c r="N2990" s="5"/>
    </row>
    <row r="2991" spans="1:14">
      <c r="A2991" s="9"/>
      <c r="B2991" s="5" t="s">
        <v>3214</v>
      </c>
      <c r="C2991" s="5"/>
      <c r="D2991" s="9"/>
      <c r="E2991" s="5"/>
      <c r="F2991" s="7"/>
      <c r="G2991" s="5" t="s">
        <v>234</v>
      </c>
      <c r="H2991" s="8"/>
      <c r="I2991" s="5"/>
      <c r="J2991" s="5" t="s">
        <v>221</v>
      </c>
      <c r="K2991" s="10"/>
      <c r="L2991" s="5" t="s">
        <v>191</v>
      </c>
      <c r="M2991" s="5"/>
      <c r="N2991" s="5"/>
    </row>
    <row r="2992" spans="1:14">
      <c r="A2992" s="9"/>
      <c r="B2992" s="5" t="s">
        <v>3215</v>
      </c>
      <c r="C2992" s="5"/>
      <c r="D2992" s="9"/>
      <c r="E2992" s="5"/>
      <c r="F2992" s="7"/>
      <c r="G2992" s="5" t="s">
        <v>224</v>
      </c>
      <c r="H2992" s="8"/>
      <c r="I2992" s="5"/>
      <c r="J2992" s="5" t="s">
        <v>221</v>
      </c>
      <c r="K2992" s="10"/>
      <c r="L2992" s="5" t="s">
        <v>191</v>
      </c>
      <c r="M2992" s="5"/>
      <c r="N2992" s="5"/>
    </row>
    <row r="2993" spans="1:14">
      <c r="A2993" s="9"/>
      <c r="B2993" s="5" t="s">
        <v>3216</v>
      </c>
      <c r="C2993" s="5"/>
      <c r="D2993" s="9"/>
      <c r="E2993" s="5"/>
      <c r="F2993" s="7"/>
      <c r="G2993" s="5" t="s">
        <v>246</v>
      </c>
      <c r="H2993" s="8"/>
      <c r="I2993" s="5"/>
      <c r="J2993" s="5" t="s">
        <v>221</v>
      </c>
      <c r="K2993" s="10"/>
      <c r="L2993" s="5" t="s">
        <v>753</v>
      </c>
      <c r="M2993" s="5"/>
      <c r="N2993" s="5"/>
    </row>
    <row r="2994" spans="1:14">
      <c r="A2994" s="9"/>
      <c r="B2994" s="5" t="s">
        <v>3217</v>
      </c>
      <c r="C2994" s="5"/>
      <c r="D2994" s="9"/>
      <c r="E2994" s="5"/>
      <c r="F2994" s="7"/>
      <c r="G2994" s="5" t="s">
        <v>220</v>
      </c>
      <c r="H2994" s="8"/>
      <c r="I2994" s="5"/>
      <c r="J2994" s="5" t="s">
        <v>221</v>
      </c>
      <c r="K2994" s="10"/>
      <c r="L2994" s="5" t="s">
        <v>191</v>
      </c>
      <c r="M2994" s="5"/>
      <c r="N2994" s="5"/>
    </row>
    <row r="2995" spans="1:14">
      <c r="A2995" s="9"/>
      <c r="B2995" s="5" t="s">
        <v>3218</v>
      </c>
      <c r="C2995" s="5"/>
      <c r="D2995" s="9"/>
      <c r="E2995" s="5"/>
      <c r="F2995" s="7"/>
      <c r="G2995" s="5" t="s">
        <v>224</v>
      </c>
      <c r="H2995" s="8"/>
      <c r="I2995" s="5"/>
      <c r="J2995" s="5" t="s">
        <v>221</v>
      </c>
      <c r="K2995" s="10"/>
      <c r="L2995" s="5" t="s">
        <v>191</v>
      </c>
      <c r="M2995" s="5"/>
      <c r="N2995" s="5"/>
    </row>
    <row r="2996" spans="1:14">
      <c r="A2996" s="9"/>
      <c r="B2996" s="5" t="s">
        <v>3219</v>
      </c>
      <c r="C2996" s="5"/>
      <c r="D2996" s="9"/>
      <c r="E2996" s="5"/>
      <c r="F2996" s="7"/>
      <c r="G2996" s="5" t="s">
        <v>232</v>
      </c>
      <c r="H2996" s="8"/>
      <c r="I2996" s="5"/>
      <c r="J2996" s="5" t="s">
        <v>221</v>
      </c>
      <c r="K2996" s="10"/>
      <c r="L2996" s="5" t="s">
        <v>191</v>
      </c>
      <c r="M2996" s="5"/>
      <c r="N2996" s="5"/>
    </row>
    <row r="2997" spans="1:14">
      <c r="A2997" s="9"/>
      <c r="B2997" s="5" t="s">
        <v>3220</v>
      </c>
      <c r="C2997" s="5"/>
      <c r="D2997" s="9"/>
      <c r="E2997" s="5"/>
      <c r="F2997" s="7"/>
      <c r="G2997" s="5" t="s">
        <v>232</v>
      </c>
      <c r="H2997" s="8"/>
      <c r="I2997" s="5"/>
      <c r="J2997" s="5" t="s">
        <v>221</v>
      </c>
      <c r="K2997" s="10"/>
      <c r="L2997" s="5" t="s">
        <v>191</v>
      </c>
      <c r="M2997" s="5"/>
      <c r="N2997" s="5"/>
    </row>
    <row r="2998" spans="1:14">
      <c r="A2998" s="9"/>
      <c r="B2998" s="5" t="s">
        <v>3221</v>
      </c>
      <c r="C2998" s="5"/>
      <c r="D2998" s="9"/>
      <c r="E2998" s="5"/>
      <c r="F2998" s="7"/>
      <c r="G2998" s="5" t="s">
        <v>224</v>
      </c>
      <c r="H2998" s="8"/>
      <c r="I2998" s="5"/>
      <c r="J2998" s="5" t="s">
        <v>221</v>
      </c>
      <c r="K2998" s="10"/>
      <c r="L2998" s="5" t="s">
        <v>191</v>
      </c>
      <c r="M2998" s="5"/>
      <c r="N2998" s="5"/>
    </row>
    <row r="2999" spans="1:14">
      <c r="A2999" s="9"/>
      <c r="B2999" s="5" t="s">
        <v>3222</v>
      </c>
      <c r="C2999" s="5"/>
      <c r="D2999" s="9"/>
      <c r="E2999" s="5"/>
      <c r="F2999" s="7"/>
      <c r="G2999" s="5" t="s">
        <v>220</v>
      </c>
      <c r="H2999" s="8"/>
      <c r="I2999" s="5"/>
      <c r="J2999" s="5" t="s">
        <v>221</v>
      </c>
      <c r="K2999" s="10"/>
      <c r="L2999" s="5" t="s">
        <v>191</v>
      </c>
      <c r="M2999" s="5"/>
      <c r="N2999" s="5"/>
    </row>
    <row r="3000" spans="1:14">
      <c r="A3000" s="9"/>
      <c r="B3000" s="5" t="s">
        <v>3223</v>
      </c>
      <c r="C3000" s="5"/>
      <c r="D3000" s="9"/>
      <c r="E3000" s="5"/>
      <c r="F3000" s="7"/>
      <c r="G3000" s="5" t="s">
        <v>220</v>
      </c>
      <c r="H3000" s="8"/>
      <c r="I3000" s="5"/>
      <c r="J3000" s="5" t="s">
        <v>221</v>
      </c>
      <c r="K3000" s="10"/>
      <c r="L3000" s="5" t="s">
        <v>191</v>
      </c>
      <c r="M3000" s="5"/>
      <c r="N3000" s="5"/>
    </row>
    <row r="3001" spans="1:14">
      <c r="A3001" s="9"/>
      <c r="B3001" s="5" t="s">
        <v>3224</v>
      </c>
      <c r="C3001" s="5"/>
      <c r="D3001" s="9"/>
      <c r="E3001" s="5"/>
      <c r="F3001" s="7"/>
      <c r="G3001" s="5" t="s">
        <v>232</v>
      </c>
      <c r="H3001" s="8"/>
      <c r="I3001" s="5"/>
      <c r="J3001" s="5" t="s">
        <v>221</v>
      </c>
      <c r="K3001" s="10"/>
      <c r="L3001" s="5" t="s">
        <v>191</v>
      </c>
      <c r="M3001" s="5"/>
      <c r="N3001" s="5"/>
    </row>
    <row r="3002" spans="1:14">
      <c r="A3002" s="9"/>
      <c r="B3002" s="5" t="s">
        <v>3225</v>
      </c>
      <c r="C3002" s="5"/>
      <c r="D3002" s="9"/>
      <c r="E3002" s="5"/>
      <c r="F3002" s="7"/>
      <c r="G3002" s="5" t="s">
        <v>226</v>
      </c>
      <c r="H3002" s="8"/>
      <c r="I3002" s="5"/>
      <c r="J3002" s="5">
        <v>40</v>
      </c>
      <c r="K3002" s="10"/>
      <c r="L3002" s="5" t="s">
        <v>196</v>
      </c>
      <c r="M3002" s="5"/>
      <c r="N3002" s="5"/>
    </row>
    <row r="3003" spans="1:14">
      <c r="A3003" s="9"/>
      <c r="B3003" s="5" t="s">
        <v>3226</v>
      </c>
      <c r="C3003" s="5"/>
      <c r="D3003" s="9"/>
      <c r="E3003" s="5"/>
      <c r="F3003" s="7"/>
      <c r="G3003" s="5" t="s">
        <v>220</v>
      </c>
      <c r="H3003" s="8"/>
      <c r="I3003" s="5"/>
      <c r="J3003" s="5" t="s">
        <v>221</v>
      </c>
      <c r="K3003" s="10"/>
      <c r="L3003" s="5" t="s">
        <v>191</v>
      </c>
      <c r="M3003" s="5"/>
      <c r="N3003" s="5"/>
    </row>
    <row r="3004" spans="1:14">
      <c r="A3004" s="9"/>
      <c r="B3004" s="5" t="s">
        <v>3227</v>
      </c>
      <c r="C3004" s="5"/>
      <c r="D3004" s="9"/>
      <c r="E3004" s="5"/>
      <c r="F3004" s="7"/>
      <c r="G3004" s="5" t="s">
        <v>226</v>
      </c>
      <c r="H3004" s="8"/>
      <c r="I3004" s="5"/>
      <c r="J3004" s="5">
        <v>40</v>
      </c>
      <c r="K3004" s="10"/>
      <c r="L3004" s="5" t="s">
        <v>196</v>
      </c>
      <c r="M3004" s="5"/>
      <c r="N3004" s="5"/>
    </row>
    <row r="3005" spans="1:14">
      <c r="A3005" s="9"/>
      <c r="B3005" s="5" t="s">
        <v>3228</v>
      </c>
      <c r="C3005" s="5"/>
      <c r="D3005" s="9"/>
      <c r="E3005" s="5"/>
      <c r="F3005" s="7"/>
      <c r="G3005" s="5" t="s">
        <v>224</v>
      </c>
      <c r="H3005" s="8"/>
      <c r="I3005" s="5"/>
      <c r="J3005" s="5" t="s">
        <v>221</v>
      </c>
      <c r="K3005" s="10"/>
      <c r="L3005" s="5" t="s">
        <v>191</v>
      </c>
      <c r="M3005" s="5"/>
      <c r="N3005" s="5"/>
    </row>
    <row r="3006" spans="1:14">
      <c r="A3006" s="9"/>
      <c r="B3006" s="5" t="s">
        <v>3229</v>
      </c>
      <c r="C3006" s="5"/>
      <c r="D3006" s="9"/>
      <c r="E3006" s="5"/>
      <c r="F3006" s="7"/>
      <c r="G3006" s="5" t="s">
        <v>232</v>
      </c>
      <c r="H3006" s="8"/>
      <c r="I3006" s="5"/>
      <c r="J3006" s="5" t="s">
        <v>221</v>
      </c>
      <c r="K3006" s="10"/>
      <c r="L3006" s="5" t="s">
        <v>191</v>
      </c>
      <c r="M3006" s="5"/>
      <c r="N3006" s="5"/>
    </row>
    <row r="3007" spans="1:14">
      <c r="A3007" s="9"/>
      <c r="B3007" s="5" t="s">
        <v>3230</v>
      </c>
      <c r="C3007" s="5"/>
      <c r="D3007" s="9"/>
      <c r="E3007" s="5"/>
      <c r="F3007" s="7"/>
      <c r="G3007" s="5" t="s">
        <v>226</v>
      </c>
      <c r="H3007" s="8"/>
      <c r="I3007" s="5"/>
      <c r="J3007" s="5">
        <v>40</v>
      </c>
      <c r="K3007" s="10"/>
      <c r="L3007" s="5" t="s">
        <v>196</v>
      </c>
      <c r="M3007" s="5"/>
      <c r="N3007" s="5"/>
    </row>
    <row r="3008" spans="1:14">
      <c r="A3008" s="9"/>
      <c r="B3008" s="5" t="s">
        <v>3231</v>
      </c>
      <c r="C3008" s="5"/>
      <c r="D3008" s="9"/>
      <c r="E3008" s="5"/>
      <c r="F3008" s="7"/>
      <c r="G3008" s="5" t="s">
        <v>265</v>
      </c>
      <c r="H3008" s="8"/>
      <c r="I3008" s="5"/>
      <c r="J3008" s="5" t="s">
        <v>221</v>
      </c>
      <c r="K3008" s="10"/>
      <c r="L3008" s="5" t="s">
        <v>196</v>
      </c>
      <c r="M3008" s="5"/>
      <c r="N3008" s="5"/>
    </row>
    <row r="3009" spans="1:14">
      <c r="A3009" s="9"/>
      <c r="B3009" s="5" t="s">
        <v>3232</v>
      </c>
      <c r="C3009" s="5"/>
      <c r="D3009" s="9"/>
      <c r="E3009" s="5"/>
      <c r="F3009" s="7"/>
      <c r="G3009" s="5" t="s">
        <v>258</v>
      </c>
      <c r="H3009" s="8"/>
      <c r="I3009" s="5"/>
      <c r="J3009" s="5" t="s">
        <v>221</v>
      </c>
      <c r="K3009" s="10"/>
      <c r="L3009" s="5" t="s">
        <v>196</v>
      </c>
      <c r="M3009" s="5"/>
      <c r="N3009" s="5"/>
    </row>
    <row r="3010" spans="1:14">
      <c r="A3010" s="9"/>
      <c r="B3010" s="5" t="s">
        <v>3233</v>
      </c>
      <c r="C3010" s="5"/>
      <c r="D3010" s="9"/>
      <c r="E3010" s="5"/>
      <c r="F3010" s="7"/>
      <c r="G3010" s="5" t="s">
        <v>220</v>
      </c>
      <c r="H3010" s="8"/>
      <c r="I3010" s="5"/>
      <c r="J3010" s="5" t="s">
        <v>221</v>
      </c>
      <c r="K3010" s="10"/>
      <c r="L3010" s="5" t="s">
        <v>191</v>
      </c>
      <c r="M3010" s="5"/>
      <c r="N3010" s="5"/>
    </row>
    <row r="3011" spans="1:14">
      <c r="A3011" s="9"/>
      <c r="B3011" s="5" t="s">
        <v>3234</v>
      </c>
      <c r="C3011" s="5"/>
      <c r="D3011" s="9"/>
      <c r="E3011" s="5"/>
      <c r="F3011" s="7"/>
      <c r="G3011" s="5" t="s">
        <v>220</v>
      </c>
      <c r="H3011" s="8"/>
      <c r="I3011" s="5"/>
      <c r="J3011" s="5" t="s">
        <v>221</v>
      </c>
      <c r="K3011" s="10"/>
      <c r="L3011" s="5" t="s">
        <v>191</v>
      </c>
      <c r="M3011" s="5"/>
      <c r="N3011" s="5"/>
    </row>
    <row r="3012" spans="1:14">
      <c r="A3012" s="9"/>
      <c r="B3012" s="5" t="s">
        <v>3235</v>
      </c>
      <c r="C3012" s="5"/>
      <c r="D3012" s="9"/>
      <c r="E3012" s="5"/>
      <c r="F3012" s="7"/>
      <c r="G3012" s="5" t="s">
        <v>258</v>
      </c>
      <c r="H3012" s="8"/>
      <c r="I3012" s="5"/>
      <c r="J3012" s="5">
        <v>20</v>
      </c>
      <c r="K3012" s="10"/>
      <c r="L3012" s="5" t="s">
        <v>199</v>
      </c>
      <c r="M3012" s="5"/>
      <c r="N3012" s="5"/>
    </row>
    <row r="3013" spans="1:14">
      <c r="A3013" s="9"/>
      <c r="B3013" s="5" t="s">
        <v>3236</v>
      </c>
      <c r="C3013" s="5"/>
      <c r="D3013" s="9"/>
      <c r="E3013" s="5"/>
      <c r="F3013" s="7"/>
      <c r="G3013" s="5" t="s">
        <v>224</v>
      </c>
      <c r="H3013" s="8"/>
      <c r="I3013" s="5"/>
      <c r="J3013" s="5" t="s">
        <v>221</v>
      </c>
      <c r="K3013" s="10"/>
      <c r="L3013" s="5" t="s">
        <v>191</v>
      </c>
      <c r="M3013" s="5"/>
      <c r="N3013" s="5"/>
    </row>
    <row r="3014" spans="1:14">
      <c r="A3014" s="9"/>
      <c r="B3014" s="5" t="s">
        <v>3237</v>
      </c>
      <c r="C3014" s="5"/>
      <c r="D3014" s="9"/>
      <c r="E3014" s="5"/>
      <c r="F3014" s="7"/>
      <c r="G3014" s="5" t="s">
        <v>220</v>
      </c>
      <c r="H3014" s="8"/>
      <c r="I3014" s="5"/>
      <c r="J3014" s="5" t="s">
        <v>221</v>
      </c>
      <c r="K3014" s="10"/>
      <c r="L3014" s="5" t="s">
        <v>191</v>
      </c>
      <c r="M3014" s="5"/>
      <c r="N3014" s="5"/>
    </row>
    <row r="3015" spans="1:14">
      <c r="A3015" s="9"/>
      <c r="B3015" s="5" t="s">
        <v>3238</v>
      </c>
      <c r="C3015" s="5"/>
      <c r="D3015" s="9"/>
      <c r="E3015" s="5"/>
      <c r="F3015" s="7"/>
      <c r="G3015" s="5" t="s">
        <v>220</v>
      </c>
      <c r="H3015" s="8"/>
      <c r="I3015" s="5"/>
      <c r="J3015" s="5">
        <v>40</v>
      </c>
      <c r="K3015" s="10"/>
      <c r="L3015" s="5" t="s">
        <v>191</v>
      </c>
      <c r="M3015" s="5"/>
      <c r="N3015" s="5"/>
    </row>
    <row r="3016" spans="1:14">
      <c r="A3016" s="9"/>
      <c r="B3016" s="5" t="s">
        <v>3239</v>
      </c>
      <c r="C3016" s="5"/>
      <c r="D3016" s="9"/>
      <c r="E3016" s="5"/>
      <c r="F3016" s="7"/>
      <c r="G3016" s="5" t="s">
        <v>234</v>
      </c>
      <c r="H3016" s="8"/>
      <c r="I3016" s="5"/>
      <c r="J3016" s="5" t="s">
        <v>221</v>
      </c>
      <c r="K3016" s="10"/>
      <c r="L3016" s="5" t="s">
        <v>191</v>
      </c>
      <c r="M3016" s="5"/>
      <c r="N3016" s="5"/>
    </row>
    <row r="3017" spans="1:14">
      <c r="A3017" s="9"/>
      <c r="B3017" s="5" t="s">
        <v>3240</v>
      </c>
      <c r="C3017" s="5"/>
      <c r="D3017" s="9"/>
      <c r="E3017" s="5"/>
      <c r="F3017" s="7"/>
      <c r="G3017" s="5" t="s">
        <v>220</v>
      </c>
      <c r="H3017" s="8"/>
      <c r="I3017" s="5"/>
      <c r="J3017" s="5" t="s">
        <v>221</v>
      </c>
      <c r="K3017" s="10"/>
      <c r="L3017" s="5" t="s">
        <v>191</v>
      </c>
      <c r="M3017" s="5"/>
      <c r="N3017" s="5"/>
    </row>
    <row r="3018" spans="1:14">
      <c r="A3018" s="9"/>
      <c r="B3018" s="5" t="s">
        <v>3241</v>
      </c>
      <c r="C3018" s="5"/>
      <c r="D3018" s="9"/>
      <c r="E3018" s="5"/>
      <c r="F3018" s="7"/>
      <c r="G3018" s="5" t="s">
        <v>234</v>
      </c>
      <c r="H3018" s="8"/>
      <c r="I3018" s="5"/>
      <c r="J3018" s="5" t="s">
        <v>221</v>
      </c>
      <c r="K3018" s="10"/>
      <c r="L3018" s="5" t="s">
        <v>191</v>
      </c>
      <c r="M3018" s="5"/>
      <c r="N3018" s="5"/>
    </row>
    <row r="3019" spans="1:14">
      <c r="A3019" s="9"/>
      <c r="B3019" s="5" t="s">
        <v>3242</v>
      </c>
      <c r="C3019" s="5"/>
      <c r="D3019" s="9"/>
      <c r="E3019" s="5"/>
      <c r="F3019" s="7"/>
      <c r="G3019" s="5" t="s">
        <v>224</v>
      </c>
      <c r="H3019" s="8"/>
      <c r="I3019" s="5"/>
      <c r="J3019" s="5">
        <v>20</v>
      </c>
      <c r="K3019" s="10"/>
      <c r="L3019" s="5" t="s">
        <v>191</v>
      </c>
      <c r="M3019" s="5"/>
      <c r="N3019" s="5"/>
    </row>
    <row r="3020" spans="1:14">
      <c r="A3020" s="9"/>
      <c r="B3020" s="5" t="s">
        <v>3243</v>
      </c>
      <c r="C3020" s="5"/>
      <c r="D3020" s="9"/>
      <c r="E3020" s="5"/>
      <c r="F3020" s="7"/>
      <c r="G3020" s="5" t="s">
        <v>220</v>
      </c>
      <c r="H3020" s="8"/>
      <c r="I3020" s="5"/>
      <c r="J3020" s="5" t="s">
        <v>221</v>
      </c>
      <c r="K3020" s="10"/>
      <c r="L3020" s="5" t="s">
        <v>191</v>
      </c>
      <c r="M3020" s="5"/>
      <c r="N3020" s="5"/>
    </row>
    <row r="3021" spans="1:14">
      <c r="A3021" s="9"/>
      <c r="B3021" s="5" t="s">
        <v>3244</v>
      </c>
      <c r="C3021" s="5"/>
      <c r="D3021" s="9"/>
      <c r="E3021" s="5"/>
      <c r="F3021" s="7"/>
      <c r="G3021" s="5" t="s">
        <v>220</v>
      </c>
      <c r="H3021" s="8"/>
      <c r="I3021" s="5"/>
      <c r="J3021" s="5" t="s">
        <v>221</v>
      </c>
      <c r="K3021" s="10"/>
      <c r="L3021" s="5" t="s">
        <v>191</v>
      </c>
      <c r="M3021" s="5"/>
      <c r="N3021" s="5"/>
    </row>
    <row r="3022" spans="1:14">
      <c r="A3022" s="9"/>
      <c r="B3022" s="5" t="s">
        <v>3245</v>
      </c>
      <c r="C3022" s="5"/>
      <c r="D3022" s="9"/>
      <c r="E3022" s="5"/>
      <c r="F3022" s="7"/>
      <c r="G3022" s="5" t="s">
        <v>220</v>
      </c>
      <c r="H3022" s="8"/>
      <c r="I3022" s="5"/>
      <c r="J3022" s="5">
        <v>40</v>
      </c>
      <c r="K3022" s="10"/>
      <c r="L3022" s="5" t="s">
        <v>191</v>
      </c>
      <c r="M3022" s="5"/>
      <c r="N3022" s="5"/>
    </row>
    <row r="3023" spans="1:14">
      <c r="A3023" s="9"/>
      <c r="B3023" s="5" t="s">
        <v>3246</v>
      </c>
      <c r="C3023" s="5"/>
      <c r="D3023" s="9"/>
      <c r="E3023" s="5"/>
      <c r="F3023" s="7"/>
      <c r="G3023" s="5" t="s">
        <v>224</v>
      </c>
      <c r="H3023" s="8"/>
      <c r="I3023" s="5"/>
      <c r="J3023" s="5" t="s">
        <v>221</v>
      </c>
      <c r="K3023" s="10"/>
      <c r="L3023" s="5" t="s">
        <v>191</v>
      </c>
      <c r="M3023" s="5"/>
      <c r="N3023" s="5"/>
    </row>
    <row r="3024" spans="1:14">
      <c r="A3024" s="9"/>
      <c r="B3024" s="5" t="s">
        <v>3247</v>
      </c>
      <c r="C3024" s="5"/>
      <c r="D3024" s="9"/>
      <c r="E3024" s="5"/>
      <c r="F3024" s="7"/>
      <c r="G3024" s="5" t="s">
        <v>232</v>
      </c>
      <c r="H3024" s="8"/>
      <c r="I3024" s="5"/>
      <c r="J3024" s="5" t="s">
        <v>221</v>
      </c>
      <c r="K3024" s="10"/>
      <c r="L3024" s="5" t="s">
        <v>191</v>
      </c>
      <c r="M3024" s="5"/>
      <c r="N3024" s="5"/>
    </row>
    <row r="3025" spans="1:14">
      <c r="A3025" s="9"/>
      <c r="B3025" s="5" t="s">
        <v>3248</v>
      </c>
      <c r="C3025" s="5"/>
      <c r="D3025" s="9"/>
      <c r="E3025" s="5"/>
      <c r="F3025" s="7"/>
      <c r="G3025" s="5" t="s">
        <v>226</v>
      </c>
      <c r="H3025" s="8"/>
      <c r="I3025" s="5"/>
      <c r="J3025" s="5">
        <v>40</v>
      </c>
      <c r="K3025" s="10"/>
      <c r="L3025" s="5" t="s">
        <v>262</v>
      </c>
      <c r="M3025" s="5"/>
      <c r="N3025" s="5"/>
    </row>
    <row r="3026" spans="1:14">
      <c r="A3026" s="9"/>
      <c r="B3026" s="5" t="s">
        <v>3249</v>
      </c>
      <c r="C3026" s="5"/>
      <c r="D3026" s="9"/>
      <c r="E3026" s="5"/>
      <c r="F3026" s="7"/>
      <c r="G3026" s="5" t="s">
        <v>224</v>
      </c>
      <c r="H3026" s="8"/>
      <c r="I3026" s="5"/>
      <c r="J3026" s="5" t="s">
        <v>221</v>
      </c>
      <c r="K3026" s="10"/>
      <c r="L3026" s="5" t="s">
        <v>191</v>
      </c>
      <c r="M3026" s="5"/>
      <c r="N3026" s="5"/>
    </row>
    <row r="3027" spans="1:14">
      <c r="A3027" s="9"/>
      <c r="B3027" s="5" t="s">
        <v>3250</v>
      </c>
      <c r="C3027" s="5"/>
      <c r="D3027" s="9"/>
      <c r="E3027" s="5"/>
      <c r="F3027" s="7"/>
      <c r="G3027" s="5" t="s">
        <v>224</v>
      </c>
      <c r="H3027" s="8"/>
      <c r="I3027" s="5"/>
      <c r="J3027" s="5" t="s">
        <v>221</v>
      </c>
      <c r="K3027" s="10"/>
      <c r="L3027" s="5" t="s">
        <v>191</v>
      </c>
      <c r="M3027" s="5"/>
      <c r="N3027" s="5"/>
    </row>
    <row r="3028" spans="1:14">
      <c r="A3028" s="9"/>
      <c r="B3028" s="5" t="s">
        <v>3251</v>
      </c>
      <c r="C3028" s="5"/>
      <c r="D3028" s="9"/>
      <c r="E3028" s="5"/>
      <c r="F3028" s="7"/>
      <c r="G3028" s="5" t="s">
        <v>232</v>
      </c>
      <c r="H3028" s="8"/>
      <c r="I3028" s="5"/>
      <c r="J3028" s="5" t="s">
        <v>221</v>
      </c>
      <c r="K3028" s="10"/>
      <c r="L3028" s="5" t="s">
        <v>191</v>
      </c>
      <c r="M3028" s="5"/>
      <c r="N3028" s="5"/>
    </row>
    <row r="3029" spans="1:14">
      <c r="A3029" s="9"/>
      <c r="B3029" s="5" t="s">
        <v>3252</v>
      </c>
      <c r="C3029" s="5"/>
      <c r="D3029" s="9"/>
      <c r="E3029" s="5"/>
      <c r="F3029" s="7"/>
      <c r="G3029" s="5" t="s">
        <v>226</v>
      </c>
      <c r="H3029" s="8"/>
      <c r="I3029" s="5"/>
      <c r="J3029" s="5">
        <v>20</v>
      </c>
      <c r="K3029" s="10"/>
      <c r="L3029" s="5" t="s">
        <v>196</v>
      </c>
      <c r="M3029" s="5"/>
      <c r="N3029" s="5"/>
    </row>
    <row r="3030" spans="1:14">
      <c r="A3030" s="9"/>
      <c r="B3030" s="5" t="s">
        <v>3253</v>
      </c>
      <c r="C3030" s="5"/>
      <c r="D3030" s="9"/>
      <c r="E3030" s="5"/>
      <c r="F3030" s="7"/>
      <c r="G3030" s="5" t="s">
        <v>224</v>
      </c>
      <c r="H3030" s="8"/>
      <c r="I3030" s="5"/>
      <c r="J3030" s="5">
        <v>40</v>
      </c>
      <c r="K3030" s="10"/>
      <c r="L3030" s="5" t="s">
        <v>191</v>
      </c>
      <c r="M3030" s="5"/>
      <c r="N3030" s="5"/>
    </row>
    <row r="3031" spans="1:14">
      <c r="A3031" s="9"/>
      <c r="B3031" s="5" t="s">
        <v>3254</v>
      </c>
      <c r="C3031" s="5"/>
      <c r="D3031" s="9"/>
      <c r="E3031" s="5"/>
      <c r="F3031" s="7"/>
      <c r="G3031" s="5" t="s">
        <v>220</v>
      </c>
      <c r="H3031" s="8"/>
      <c r="I3031" s="5"/>
      <c r="J3031" s="5">
        <v>40</v>
      </c>
      <c r="K3031" s="10"/>
      <c r="L3031" s="5" t="s">
        <v>191</v>
      </c>
      <c r="M3031" s="5"/>
      <c r="N3031" s="5"/>
    </row>
    <row r="3032" spans="1:14">
      <c r="A3032" s="9"/>
      <c r="B3032" s="5" t="s">
        <v>3255</v>
      </c>
      <c r="C3032" s="5"/>
      <c r="D3032" s="9"/>
      <c r="E3032" s="5"/>
      <c r="F3032" s="7"/>
      <c r="G3032" s="5" t="s">
        <v>224</v>
      </c>
      <c r="H3032" s="8"/>
      <c r="I3032" s="5"/>
      <c r="J3032" s="5" t="s">
        <v>221</v>
      </c>
      <c r="K3032" s="10"/>
      <c r="L3032" s="5" t="s">
        <v>191</v>
      </c>
      <c r="M3032" s="5"/>
      <c r="N3032" s="5"/>
    </row>
    <row r="3033" spans="1:14">
      <c r="A3033" s="9"/>
      <c r="B3033" s="5" t="s">
        <v>3256</v>
      </c>
      <c r="C3033" s="5"/>
      <c r="D3033" s="9"/>
      <c r="E3033" s="5"/>
      <c r="F3033" s="7"/>
      <c r="G3033" s="5" t="s">
        <v>224</v>
      </c>
      <c r="H3033" s="8"/>
      <c r="I3033" s="5"/>
      <c r="J3033" s="5" t="s">
        <v>221</v>
      </c>
      <c r="K3033" s="10"/>
      <c r="L3033" s="5" t="s">
        <v>191</v>
      </c>
      <c r="M3033" s="5"/>
      <c r="N3033" s="5"/>
    </row>
    <row r="3034" spans="1:14">
      <c r="A3034" s="9"/>
      <c r="B3034" s="5" t="s">
        <v>3257</v>
      </c>
      <c r="C3034" s="5"/>
      <c r="D3034" s="9"/>
      <c r="E3034" s="5"/>
      <c r="F3034" s="7"/>
      <c r="G3034" s="5" t="s">
        <v>226</v>
      </c>
      <c r="H3034" s="8"/>
      <c r="I3034" s="5"/>
      <c r="J3034" s="5">
        <v>20</v>
      </c>
      <c r="K3034" s="10"/>
      <c r="L3034" s="5" t="s">
        <v>196</v>
      </c>
      <c r="M3034" s="5"/>
      <c r="N3034" s="5"/>
    </row>
    <row r="3035" spans="1:14">
      <c r="A3035" s="9"/>
      <c r="B3035" s="5" t="s">
        <v>3258</v>
      </c>
      <c r="C3035" s="5"/>
      <c r="D3035" s="9"/>
      <c r="E3035" s="5"/>
      <c r="F3035" s="7"/>
      <c r="G3035" s="5" t="s">
        <v>226</v>
      </c>
      <c r="H3035" s="8"/>
      <c r="I3035" s="5"/>
      <c r="J3035" s="5">
        <v>40</v>
      </c>
      <c r="K3035" s="10"/>
      <c r="L3035" s="5" t="s">
        <v>196</v>
      </c>
      <c r="M3035" s="5"/>
      <c r="N3035" s="5"/>
    </row>
    <row r="3036" spans="1:14">
      <c r="A3036" s="9"/>
      <c r="B3036" s="5" t="s">
        <v>3259</v>
      </c>
      <c r="C3036" s="5"/>
      <c r="D3036" s="9"/>
      <c r="E3036" s="5"/>
      <c r="F3036" s="7"/>
      <c r="G3036" s="5" t="s">
        <v>226</v>
      </c>
      <c r="H3036" s="8"/>
      <c r="I3036" s="5"/>
      <c r="J3036" s="5">
        <v>40</v>
      </c>
      <c r="K3036" s="10"/>
      <c r="L3036" s="5" t="s">
        <v>196</v>
      </c>
      <c r="M3036" s="5"/>
      <c r="N3036" s="5"/>
    </row>
    <row r="3037" spans="1:14">
      <c r="A3037" s="9"/>
      <c r="B3037" s="5" t="s">
        <v>3260</v>
      </c>
      <c r="C3037" s="5"/>
      <c r="D3037" s="9"/>
      <c r="E3037" s="5"/>
      <c r="F3037" s="7"/>
      <c r="G3037" s="5" t="s">
        <v>224</v>
      </c>
      <c r="H3037" s="8"/>
      <c r="I3037" s="5"/>
      <c r="J3037" s="5" t="s">
        <v>221</v>
      </c>
      <c r="K3037" s="10"/>
      <c r="L3037" s="5" t="s">
        <v>191</v>
      </c>
      <c r="M3037" s="5"/>
      <c r="N3037" s="5"/>
    </row>
    <row r="3038" spans="1:14">
      <c r="A3038" s="9"/>
      <c r="B3038" s="5" t="s">
        <v>3261</v>
      </c>
      <c r="C3038" s="5"/>
      <c r="D3038" s="9"/>
      <c r="E3038" s="5"/>
      <c r="F3038" s="7"/>
      <c r="G3038" s="5" t="s">
        <v>220</v>
      </c>
      <c r="H3038" s="8"/>
      <c r="I3038" s="5"/>
      <c r="J3038" s="5" t="s">
        <v>221</v>
      </c>
      <c r="K3038" s="10"/>
      <c r="L3038" s="5" t="s">
        <v>191</v>
      </c>
      <c r="M3038" s="5"/>
      <c r="N3038" s="5"/>
    </row>
    <row r="3039" spans="1:14">
      <c r="A3039" s="9"/>
      <c r="B3039" s="5" t="s">
        <v>3262</v>
      </c>
      <c r="C3039" s="5"/>
      <c r="D3039" s="9"/>
      <c r="E3039" s="5"/>
      <c r="F3039" s="7"/>
      <c r="G3039" s="5" t="s">
        <v>220</v>
      </c>
      <c r="H3039" s="8"/>
      <c r="I3039" s="5"/>
      <c r="J3039" s="5" t="s">
        <v>221</v>
      </c>
      <c r="K3039" s="10"/>
      <c r="L3039" s="5" t="s">
        <v>191</v>
      </c>
      <c r="M3039" s="5"/>
      <c r="N3039" s="5"/>
    </row>
    <row r="3040" spans="1:14">
      <c r="A3040" s="9"/>
      <c r="B3040" s="5" t="s">
        <v>3263</v>
      </c>
      <c r="C3040" s="5"/>
      <c r="D3040" s="9"/>
      <c r="E3040" s="5"/>
      <c r="F3040" s="7"/>
      <c r="G3040" s="5" t="s">
        <v>226</v>
      </c>
      <c r="H3040" s="8"/>
      <c r="I3040" s="5"/>
      <c r="J3040" s="5">
        <v>40</v>
      </c>
      <c r="K3040" s="10"/>
      <c r="L3040" s="5" t="s">
        <v>196</v>
      </c>
      <c r="M3040" s="5"/>
      <c r="N3040" s="5"/>
    </row>
    <row r="3041" spans="1:14">
      <c r="A3041" s="9"/>
      <c r="B3041" s="5" t="s">
        <v>3264</v>
      </c>
      <c r="C3041" s="5"/>
      <c r="D3041" s="9"/>
      <c r="E3041" s="5"/>
      <c r="F3041" s="7"/>
      <c r="G3041" s="5" t="s">
        <v>224</v>
      </c>
      <c r="H3041" s="8"/>
      <c r="I3041" s="5"/>
      <c r="J3041" s="5" t="s">
        <v>221</v>
      </c>
      <c r="K3041" s="10"/>
      <c r="L3041" s="5" t="s">
        <v>191</v>
      </c>
      <c r="M3041" s="5"/>
      <c r="N3041" s="5"/>
    </row>
    <row r="3042" spans="1:14">
      <c r="A3042" s="9"/>
      <c r="B3042" s="5" t="s">
        <v>3265</v>
      </c>
      <c r="C3042" s="5"/>
      <c r="D3042" s="9"/>
      <c r="E3042" s="5"/>
      <c r="F3042" s="7"/>
      <c r="G3042" s="5" t="s">
        <v>226</v>
      </c>
      <c r="H3042" s="8"/>
      <c r="I3042" s="5"/>
      <c r="J3042" s="5">
        <v>40</v>
      </c>
      <c r="K3042" s="10"/>
      <c r="L3042" s="5" t="s">
        <v>191</v>
      </c>
      <c r="M3042" s="5"/>
      <c r="N3042" s="5"/>
    </row>
    <row r="3043" spans="1:14">
      <c r="A3043" s="9"/>
      <c r="B3043" s="5" t="s">
        <v>3266</v>
      </c>
      <c r="C3043" s="5"/>
      <c r="D3043" s="9"/>
      <c r="E3043" s="5"/>
      <c r="F3043" s="7"/>
      <c r="G3043" s="5" t="s">
        <v>226</v>
      </c>
      <c r="H3043" s="8"/>
      <c r="I3043" s="5"/>
      <c r="J3043" s="5">
        <v>40</v>
      </c>
      <c r="K3043" s="10"/>
      <c r="L3043" s="5" t="s">
        <v>196</v>
      </c>
      <c r="M3043" s="5"/>
      <c r="N3043" s="5"/>
    </row>
    <row r="3044" spans="1:14">
      <c r="A3044" s="9"/>
      <c r="B3044" s="5" t="s">
        <v>3267</v>
      </c>
      <c r="C3044" s="5"/>
      <c r="D3044" s="9"/>
      <c r="E3044" s="5"/>
      <c r="F3044" s="7"/>
      <c r="G3044" s="5" t="s">
        <v>226</v>
      </c>
      <c r="H3044" s="8"/>
      <c r="I3044" s="5"/>
      <c r="J3044" s="5">
        <v>20</v>
      </c>
      <c r="K3044" s="10"/>
      <c r="L3044" s="5" t="s">
        <v>196</v>
      </c>
      <c r="M3044" s="5"/>
      <c r="N3044" s="5"/>
    </row>
    <row r="3045" spans="1:14">
      <c r="A3045" s="9"/>
      <c r="B3045" s="5" t="s">
        <v>3268</v>
      </c>
      <c r="C3045" s="5"/>
      <c r="D3045" s="9"/>
      <c r="E3045" s="5"/>
      <c r="F3045" s="7"/>
      <c r="G3045" s="5" t="s">
        <v>224</v>
      </c>
      <c r="H3045" s="8"/>
      <c r="I3045" s="5"/>
      <c r="J3045" s="5" t="s">
        <v>221</v>
      </c>
      <c r="K3045" s="10"/>
      <c r="L3045" s="5" t="s">
        <v>191</v>
      </c>
      <c r="M3045" s="5"/>
      <c r="N3045" s="5"/>
    </row>
    <row r="3046" spans="1:14">
      <c r="A3046" s="9"/>
      <c r="B3046" s="5" t="s">
        <v>3269</v>
      </c>
      <c r="C3046" s="5"/>
      <c r="D3046" s="9"/>
      <c r="E3046" s="5"/>
      <c r="F3046" s="7"/>
      <c r="G3046" s="5" t="s">
        <v>232</v>
      </c>
      <c r="H3046" s="8"/>
      <c r="I3046" s="5"/>
      <c r="J3046" s="5">
        <v>20</v>
      </c>
      <c r="K3046" s="10"/>
      <c r="L3046" s="5" t="s">
        <v>191</v>
      </c>
      <c r="M3046" s="5"/>
      <c r="N3046" s="5"/>
    </row>
    <row r="3047" spans="1:14">
      <c r="A3047" s="9"/>
      <c r="B3047" s="5" t="s">
        <v>3270</v>
      </c>
      <c r="C3047" s="5"/>
      <c r="D3047" s="9"/>
      <c r="E3047" s="5"/>
      <c r="F3047" s="7"/>
      <c r="G3047" s="5" t="s">
        <v>224</v>
      </c>
      <c r="H3047" s="8"/>
      <c r="I3047" s="5"/>
      <c r="J3047" s="5" t="s">
        <v>221</v>
      </c>
      <c r="K3047" s="10"/>
      <c r="L3047" s="5" t="s">
        <v>191</v>
      </c>
      <c r="M3047" s="5"/>
      <c r="N3047" s="5"/>
    </row>
    <row r="3048" spans="1:14">
      <c r="A3048" s="9"/>
      <c r="B3048" s="5" t="s">
        <v>3271</v>
      </c>
      <c r="C3048" s="5"/>
      <c r="D3048" s="9"/>
      <c r="E3048" s="5"/>
      <c r="F3048" s="7"/>
      <c r="G3048" s="5" t="s">
        <v>258</v>
      </c>
      <c r="H3048" s="8"/>
      <c r="I3048" s="5"/>
      <c r="J3048" s="5" t="s">
        <v>221</v>
      </c>
      <c r="K3048" s="10"/>
      <c r="L3048" s="5" t="s">
        <v>196</v>
      </c>
      <c r="M3048" s="5"/>
      <c r="N3048" s="5"/>
    </row>
    <row r="3049" spans="1:14">
      <c r="A3049" s="9"/>
      <c r="B3049" s="5" t="s">
        <v>3272</v>
      </c>
      <c r="C3049" s="5"/>
      <c r="D3049" s="9"/>
      <c r="E3049" s="5"/>
      <c r="F3049" s="7"/>
      <c r="G3049" s="5" t="s">
        <v>232</v>
      </c>
      <c r="H3049" s="8"/>
      <c r="I3049" s="5"/>
      <c r="J3049" s="5" t="s">
        <v>221</v>
      </c>
      <c r="K3049" s="10"/>
      <c r="L3049" s="5" t="s">
        <v>191</v>
      </c>
      <c r="M3049" s="5"/>
      <c r="N3049" s="5"/>
    </row>
    <row r="3050" spans="1:14">
      <c r="A3050" s="9"/>
      <c r="B3050" s="5" t="s">
        <v>3273</v>
      </c>
      <c r="C3050" s="5"/>
      <c r="D3050" s="9"/>
      <c r="E3050" s="5"/>
      <c r="F3050" s="7"/>
      <c r="G3050" s="5" t="s">
        <v>232</v>
      </c>
      <c r="H3050" s="8"/>
      <c r="I3050" s="5"/>
      <c r="J3050" s="5">
        <v>20</v>
      </c>
      <c r="K3050" s="10"/>
      <c r="L3050" s="5" t="s">
        <v>191</v>
      </c>
      <c r="M3050" s="5"/>
      <c r="N3050" s="5"/>
    </row>
    <row r="3051" spans="1:14">
      <c r="A3051" s="9"/>
      <c r="B3051" s="5" t="s">
        <v>3274</v>
      </c>
      <c r="C3051" s="5"/>
      <c r="D3051" s="9"/>
      <c r="E3051" s="5"/>
      <c r="F3051" s="7"/>
      <c r="G3051" s="5" t="s">
        <v>226</v>
      </c>
      <c r="H3051" s="8"/>
      <c r="I3051" s="5"/>
      <c r="J3051" s="5">
        <v>40</v>
      </c>
      <c r="K3051" s="10"/>
      <c r="L3051" s="5" t="s">
        <v>228</v>
      </c>
      <c r="M3051" s="5"/>
      <c r="N3051" s="5"/>
    </row>
    <row r="3052" spans="1:14">
      <c r="A3052" s="9"/>
      <c r="B3052" s="5" t="s">
        <v>3275</v>
      </c>
      <c r="C3052" s="5"/>
      <c r="D3052" s="9"/>
      <c r="E3052" s="5"/>
      <c r="F3052" s="7"/>
      <c r="G3052" s="5" t="s">
        <v>232</v>
      </c>
      <c r="H3052" s="8"/>
      <c r="I3052" s="5"/>
      <c r="J3052" s="5" t="s">
        <v>221</v>
      </c>
      <c r="K3052" s="10"/>
      <c r="L3052" s="5" t="s">
        <v>191</v>
      </c>
      <c r="M3052" s="5"/>
      <c r="N3052" s="5"/>
    </row>
    <row r="3053" spans="1:14">
      <c r="A3053" s="9"/>
      <c r="B3053" s="5" t="s">
        <v>3276</v>
      </c>
      <c r="C3053" s="5"/>
      <c r="D3053" s="9"/>
      <c r="E3053" s="5"/>
      <c r="F3053" s="7"/>
      <c r="G3053" s="5" t="s">
        <v>224</v>
      </c>
      <c r="H3053" s="8"/>
      <c r="I3053" s="5"/>
      <c r="J3053" s="5" t="s">
        <v>221</v>
      </c>
      <c r="K3053" s="10"/>
      <c r="L3053" s="5" t="s">
        <v>191</v>
      </c>
      <c r="M3053" s="5"/>
      <c r="N3053" s="5"/>
    </row>
    <row r="3054" spans="1:14">
      <c r="A3054" s="9"/>
      <c r="B3054" s="5" t="s">
        <v>3277</v>
      </c>
      <c r="C3054" s="5"/>
      <c r="D3054" s="9"/>
      <c r="E3054" s="5"/>
      <c r="F3054" s="7"/>
      <c r="G3054" s="5" t="s">
        <v>224</v>
      </c>
      <c r="H3054" s="8"/>
      <c r="I3054" s="5"/>
      <c r="J3054" s="5" t="s">
        <v>221</v>
      </c>
      <c r="K3054" s="10"/>
      <c r="L3054" s="5" t="s">
        <v>191</v>
      </c>
      <c r="M3054" s="5"/>
      <c r="N3054" s="5"/>
    </row>
    <row r="3055" spans="1:14">
      <c r="A3055" s="9"/>
      <c r="B3055" s="5" t="s">
        <v>3278</v>
      </c>
      <c r="C3055" s="5"/>
      <c r="D3055" s="9"/>
      <c r="E3055" s="5"/>
      <c r="F3055" s="7"/>
      <c r="G3055" s="5" t="s">
        <v>224</v>
      </c>
      <c r="H3055" s="8"/>
      <c r="I3055" s="5"/>
      <c r="J3055" s="5" t="s">
        <v>221</v>
      </c>
      <c r="K3055" s="10"/>
      <c r="L3055" s="5" t="s">
        <v>191</v>
      </c>
      <c r="M3055" s="5"/>
      <c r="N3055" s="5"/>
    </row>
    <row r="3056" spans="1:14">
      <c r="A3056" s="9"/>
      <c r="B3056" s="5" t="s">
        <v>3279</v>
      </c>
      <c r="C3056" s="5"/>
      <c r="D3056" s="9"/>
      <c r="E3056" s="5"/>
      <c r="F3056" s="7"/>
      <c r="G3056" s="5" t="s">
        <v>224</v>
      </c>
      <c r="H3056" s="8"/>
      <c r="I3056" s="5"/>
      <c r="J3056" s="5" t="s">
        <v>221</v>
      </c>
      <c r="K3056" s="10"/>
      <c r="L3056" s="5" t="s">
        <v>191</v>
      </c>
      <c r="M3056" s="5"/>
      <c r="N3056" s="5"/>
    </row>
    <row r="3057" spans="1:14">
      <c r="A3057" s="9"/>
      <c r="B3057" s="5" t="s">
        <v>3280</v>
      </c>
      <c r="C3057" s="5"/>
      <c r="D3057" s="9"/>
      <c r="E3057" s="5"/>
      <c r="F3057" s="7"/>
      <c r="G3057" s="5" t="s">
        <v>232</v>
      </c>
      <c r="H3057" s="8"/>
      <c r="I3057" s="5"/>
      <c r="J3057" s="5" t="s">
        <v>221</v>
      </c>
      <c r="K3057" s="10"/>
      <c r="L3057" s="5" t="s">
        <v>191</v>
      </c>
      <c r="M3057" s="5"/>
      <c r="N3057" s="5"/>
    </row>
    <row r="3058" spans="1:14">
      <c r="A3058" s="9"/>
      <c r="B3058" s="5" t="s">
        <v>3281</v>
      </c>
      <c r="C3058" s="5"/>
      <c r="D3058" s="9"/>
      <c r="E3058" s="5"/>
      <c r="F3058" s="7"/>
      <c r="G3058" s="5" t="s">
        <v>220</v>
      </c>
      <c r="H3058" s="8"/>
      <c r="I3058" s="5"/>
      <c r="J3058" s="5" t="s">
        <v>221</v>
      </c>
      <c r="K3058" s="10"/>
      <c r="L3058" s="5" t="s">
        <v>191</v>
      </c>
      <c r="M3058" s="5"/>
      <c r="N3058" s="5"/>
    </row>
    <row r="3059" spans="1:14">
      <c r="A3059" s="9"/>
      <c r="B3059" s="5" t="s">
        <v>3282</v>
      </c>
      <c r="C3059" s="5"/>
      <c r="D3059" s="9"/>
      <c r="E3059" s="5"/>
      <c r="F3059" s="7"/>
      <c r="G3059" s="5" t="s">
        <v>232</v>
      </c>
      <c r="H3059" s="8"/>
      <c r="I3059" s="5"/>
      <c r="J3059" s="5" t="s">
        <v>221</v>
      </c>
      <c r="K3059" s="10"/>
      <c r="L3059" s="5" t="s">
        <v>191</v>
      </c>
      <c r="M3059" s="5"/>
      <c r="N3059" s="5"/>
    </row>
    <row r="3060" spans="1:14">
      <c r="A3060" s="9"/>
      <c r="B3060" s="5" t="s">
        <v>3283</v>
      </c>
      <c r="C3060" s="5"/>
      <c r="D3060" s="9"/>
      <c r="E3060" s="5"/>
      <c r="F3060" s="7"/>
      <c r="G3060" s="5" t="s">
        <v>232</v>
      </c>
      <c r="H3060" s="8"/>
      <c r="I3060" s="5"/>
      <c r="J3060" s="5" t="s">
        <v>221</v>
      </c>
      <c r="K3060" s="10"/>
      <c r="L3060" s="5" t="s">
        <v>191</v>
      </c>
      <c r="M3060" s="5"/>
      <c r="N3060" s="5"/>
    </row>
    <row r="3061" spans="1:14">
      <c r="A3061" s="9"/>
      <c r="B3061" s="5" t="s">
        <v>3284</v>
      </c>
      <c r="C3061" s="5"/>
      <c r="D3061" s="9"/>
      <c r="E3061" s="5"/>
      <c r="F3061" s="7"/>
      <c r="G3061" s="5" t="s">
        <v>224</v>
      </c>
      <c r="H3061" s="8"/>
      <c r="I3061" s="5"/>
      <c r="J3061" s="5" t="s">
        <v>221</v>
      </c>
      <c r="K3061" s="10"/>
      <c r="L3061" s="5" t="s">
        <v>196</v>
      </c>
      <c r="M3061" s="5"/>
      <c r="N3061" s="5"/>
    </row>
    <row r="3062" spans="1:14">
      <c r="A3062" s="9"/>
      <c r="B3062" s="5" t="s">
        <v>3285</v>
      </c>
      <c r="C3062" s="5"/>
      <c r="D3062" s="9"/>
      <c r="E3062" s="5"/>
      <c r="F3062" s="7"/>
      <c r="G3062" s="5" t="s">
        <v>220</v>
      </c>
      <c r="H3062" s="8"/>
      <c r="I3062" s="5"/>
      <c r="J3062" s="5" t="s">
        <v>221</v>
      </c>
      <c r="K3062" s="10"/>
      <c r="L3062" s="5" t="s">
        <v>191</v>
      </c>
      <c r="M3062" s="5"/>
      <c r="N3062" s="5"/>
    </row>
    <row r="3063" spans="1:14">
      <c r="A3063" s="9"/>
      <c r="B3063" s="5" t="s">
        <v>3286</v>
      </c>
      <c r="C3063" s="5"/>
      <c r="D3063" s="9"/>
      <c r="E3063" s="5"/>
      <c r="F3063" s="7"/>
      <c r="G3063" s="5" t="s">
        <v>234</v>
      </c>
      <c r="H3063" s="8"/>
      <c r="I3063" s="5"/>
      <c r="J3063" s="5" t="s">
        <v>221</v>
      </c>
      <c r="K3063" s="10"/>
      <c r="L3063" s="5" t="s">
        <v>191</v>
      </c>
      <c r="M3063" s="5"/>
      <c r="N3063" s="5"/>
    </row>
    <row r="3064" spans="1:14">
      <c r="A3064" s="9"/>
      <c r="B3064" s="5" t="s">
        <v>3287</v>
      </c>
      <c r="C3064" s="5"/>
      <c r="D3064" s="9"/>
      <c r="E3064" s="5"/>
      <c r="F3064" s="7"/>
      <c r="G3064" s="5" t="s">
        <v>224</v>
      </c>
      <c r="H3064" s="8"/>
      <c r="I3064" s="5"/>
      <c r="J3064" s="5" t="s">
        <v>221</v>
      </c>
      <c r="K3064" s="10"/>
      <c r="L3064" s="5" t="s">
        <v>191</v>
      </c>
      <c r="M3064" s="5"/>
      <c r="N3064" s="5"/>
    </row>
    <row r="3065" spans="1:14">
      <c r="A3065" s="9"/>
      <c r="B3065" s="5" t="s">
        <v>3288</v>
      </c>
      <c r="C3065" s="5"/>
      <c r="D3065" s="9"/>
      <c r="E3065" s="5"/>
      <c r="F3065" s="7"/>
      <c r="G3065" s="5" t="s">
        <v>224</v>
      </c>
      <c r="H3065" s="8"/>
      <c r="I3065" s="5"/>
      <c r="J3065" s="5" t="s">
        <v>221</v>
      </c>
      <c r="K3065" s="10"/>
      <c r="L3065" s="5" t="s">
        <v>191</v>
      </c>
      <c r="M3065" s="5"/>
      <c r="N3065" s="5"/>
    </row>
    <row r="3066" spans="1:14">
      <c r="A3066" s="9"/>
      <c r="B3066" s="5" t="s">
        <v>3289</v>
      </c>
      <c r="C3066" s="5"/>
      <c r="D3066" s="9"/>
      <c r="E3066" s="5"/>
      <c r="F3066" s="7"/>
      <c r="G3066" s="5" t="s">
        <v>234</v>
      </c>
      <c r="H3066" s="8"/>
      <c r="I3066" s="5"/>
      <c r="J3066" s="5" t="s">
        <v>221</v>
      </c>
      <c r="K3066" s="10"/>
      <c r="L3066" s="5" t="s">
        <v>191</v>
      </c>
      <c r="M3066" s="5"/>
      <c r="N3066" s="5"/>
    </row>
    <row r="3067" spans="1:14">
      <c r="A3067" s="9"/>
      <c r="B3067" s="5" t="s">
        <v>3290</v>
      </c>
      <c r="C3067" s="5"/>
      <c r="D3067" s="9"/>
      <c r="E3067" s="5"/>
      <c r="F3067" s="7"/>
      <c r="G3067" s="5" t="s">
        <v>224</v>
      </c>
      <c r="H3067" s="8"/>
      <c r="I3067" s="5"/>
      <c r="J3067" s="5" t="s">
        <v>221</v>
      </c>
      <c r="K3067" s="10"/>
      <c r="L3067" s="5" t="s">
        <v>191</v>
      </c>
      <c r="M3067" s="5"/>
      <c r="N3067" s="5"/>
    </row>
    <row r="3068" spans="1:14">
      <c r="A3068" s="9"/>
      <c r="B3068" s="5" t="s">
        <v>3291</v>
      </c>
      <c r="C3068" s="5"/>
      <c r="D3068" s="9"/>
      <c r="E3068" s="5"/>
      <c r="F3068" s="7"/>
      <c r="G3068" s="5" t="s">
        <v>220</v>
      </c>
      <c r="H3068" s="8"/>
      <c r="I3068" s="5"/>
      <c r="J3068" s="5" t="s">
        <v>221</v>
      </c>
      <c r="K3068" s="10"/>
      <c r="L3068" s="5" t="s">
        <v>191</v>
      </c>
      <c r="M3068" s="5"/>
      <c r="N3068" s="5"/>
    </row>
    <row r="3069" spans="1:14">
      <c r="A3069" s="9"/>
      <c r="B3069" s="5" t="s">
        <v>3292</v>
      </c>
      <c r="C3069" s="5"/>
      <c r="D3069" s="9"/>
      <c r="E3069" s="5"/>
      <c r="F3069" s="7"/>
      <c r="G3069" s="5" t="s">
        <v>234</v>
      </c>
      <c r="H3069" s="8"/>
      <c r="I3069" s="5"/>
      <c r="J3069" s="5" t="s">
        <v>221</v>
      </c>
      <c r="K3069" s="10"/>
      <c r="L3069" s="5" t="s">
        <v>191</v>
      </c>
      <c r="M3069" s="5"/>
      <c r="N3069" s="5"/>
    </row>
    <row r="3070" spans="1:14">
      <c r="A3070" s="9"/>
      <c r="B3070" s="5" t="s">
        <v>3293</v>
      </c>
      <c r="C3070" s="5"/>
      <c r="D3070" s="9"/>
      <c r="E3070" s="5"/>
      <c r="F3070" s="7"/>
      <c r="G3070" s="5" t="s">
        <v>220</v>
      </c>
      <c r="H3070" s="8"/>
      <c r="I3070" s="5"/>
      <c r="J3070" s="5" t="s">
        <v>221</v>
      </c>
      <c r="K3070" s="10"/>
      <c r="L3070" s="5" t="s">
        <v>191</v>
      </c>
      <c r="M3070" s="5"/>
      <c r="N3070" s="5"/>
    </row>
    <row r="3071" spans="1:14">
      <c r="A3071" s="9"/>
      <c r="B3071" s="5" t="s">
        <v>3294</v>
      </c>
      <c r="C3071" s="5"/>
      <c r="D3071" s="9"/>
      <c r="E3071" s="5"/>
      <c r="F3071" s="7"/>
      <c r="G3071" s="5" t="s">
        <v>224</v>
      </c>
      <c r="H3071" s="8"/>
      <c r="I3071" s="5"/>
      <c r="J3071" s="5" t="s">
        <v>221</v>
      </c>
      <c r="K3071" s="10"/>
      <c r="L3071" s="5" t="s">
        <v>191</v>
      </c>
      <c r="M3071" s="5"/>
      <c r="N3071" s="5"/>
    </row>
    <row r="3072" spans="1:14">
      <c r="A3072" s="9"/>
      <c r="B3072" s="5" t="s">
        <v>3295</v>
      </c>
      <c r="C3072" s="5"/>
      <c r="D3072" s="9"/>
      <c r="E3072" s="5"/>
      <c r="F3072" s="7"/>
      <c r="G3072" s="5" t="s">
        <v>224</v>
      </c>
      <c r="H3072" s="8"/>
      <c r="I3072" s="5"/>
      <c r="J3072" s="5" t="s">
        <v>221</v>
      </c>
      <c r="K3072" s="10"/>
      <c r="L3072" s="5" t="s">
        <v>191</v>
      </c>
      <c r="M3072" s="5"/>
      <c r="N3072" s="5"/>
    </row>
    <row r="3073" spans="1:14">
      <c r="A3073" s="9"/>
      <c r="B3073" s="5" t="s">
        <v>3296</v>
      </c>
      <c r="C3073" s="5"/>
      <c r="D3073" s="9"/>
      <c r="E3073" s="5"/>
      <c r="F3073" s="7"/>
      <c r="G3073" s="5" t="s">
        <v>246</v>
      </c>
      <c r="H3073" s="8"/>
      <c r="I3073" s="5"/>
      <c r="J3073" s="5">
        <v>40</v>
      </c>
      <c r="K3073" s="10"/>
      <c r="L3073" s="5" t="s">
        <v>228</v>
      </c>
      <c r="M3073" s="5"/>
      <c r="N3073" s="5"/>
    </row>
    <row r="3074" spans="1:14">
      <c r="A3074" s="9"/>
      <c r="B3074" s="5" t="s">
        <v>3297</v>
      </c>
      <c r="C3074" s="5"/>
      <c r="D3074" s="9"/>
      <c r="E3074" s="5"/>
      <c r="F3074" s="7"/>
      <c r="G3074" s="5" t="s">
        <v>226</v>
      </c>
      <c r="H3074" s="8"/>
      <c r="I3074" s="5"/>
      <c r="J3074" s="5">
        <v>40</v>
      </c>
      <c r="K3074" s="10"/>
      <c r="L3074" s="5" t="s">
        <v>262</v>
      </c>
      <c r="M3074" s="5"/>
      <c r="N3074" s="5"/>
    </row>
    <row r="3075" spans="1:14">
      <c r="A3075" s="9"/>
      <c r="B3075" s="5" t="s">
        <v>3298</v>
      </c>
      <c r="C3075" s="5"/>
      <c r="D3075" s="9"/>
      <c r="E3075" s="5"/>
      <c r="F3075" s="7"/>
      <c r="G3075" s="5" t="s">
        <v>234</v>
      </c>
      <c r="H3075" s="8"/>
      <c r="I3075" s="5"/>
      <c r="J3075" s="5" t="s">
        <v>221</v>
      </c>
      <c r="K3075" s="10"/>
      <c r="L3075" s="5" t="s">
        <v>191</v>
      </c>
      <c r="M3075" s="5"/>
      <c r="N3075" s="5"/>
    </row>
    <row r="3076" spans="1:14">
      <c r="A3076" s="9"/>
      <c r="B3076" s="5" t="s">
        <v>3299</v>
      </c>
      <c r="C3076" s="5"/>
      <c r="D3076" s="9"/>
      <c r="E3076" s="5"/>
      <c r="F3076" s="7"/>
      <c r="G3076" s="5" t="s">
        <v>220</v>
      </c>
      <c r="H3076" s="8"/>
      <c r="I3076" s="5"/>
      <c r="J3076" s="5" t="s">
        <v>221</v>
      </c>
      <c r="K3076" s="10"/>
      <c r="L3076" s="5" t="s">
        <v>191</v>
      </c>
      <c r="M3076" s="5"/>
      <c r="N3076" s="5"/>
    </row>
    <row r="3077" spans="1:14">
      <c r="A3077" s="9"/>
      <c r="B3077" s="5" t="s">
        <v>3300</v>
      </c>
      <c r="C3077" s="5"/>
      <c r="D3077" s="9"/>
      <c r="E3077" s="5"/>
      <c r="F3077" s="7"/>
      <c r="G3077" s="5" t="s">
        <v>234</v>
      </c>
      <c r="H3077" s="8"/>
      <c r="I3077" s="5"/>
      <c r="J3077" s="5" t="s">
        <v>221</v>
      </c>
      <c r="K3077" s="10"/>
      <c r="L3077" s="5" t="s">
        <v>191</v>
      </c>
      <c r="M3077" s="5"/>
      <c r="N3077" s="5"/>
    </row>
    <row r="3078" spans="1:14">
      <c r="A3078" s="9"/>
      <c r="B3078" s="5" t="s">
        <v>3301</v>
      </c>
      <c r="C3078" s="5"/>
      <c r="D3078" s="9"/>
      <c r="E3078" s="5"/>
      <c r="F3078" s="7"/>
      <c r="G3078" s="5" t="s">
        <v>224</v>
      </c>
      <c r="H3078" s="8"/>
      <c r="I3078" s="5"/>
      <c r="J3078" s="5" t="s">
        <v>221</v>
      </c>
      <c r="K3078" s="10"/>
      <c r="L3078" s="5" t="s">
        <v>191</v>
      </c>
      <c r="M3078" s="5"/>
      <c r="N3078" s="5"/>
    </row>
    <row r="3079" spans="1:14">
      <c r="A3079" s="9"/>
      <c r="B3079" s="5" t="s">
        <v>3302</v>
      </c>
      <c r="C3079" s="5"/>
      <c r="D3079" s="9"/>
      <c r="E3079" s="5"/>
      <c r="F3079" s="7"/>
      <c r="G3079" s="5" t="s">
        <v>224</v>
      </c>
      <c r="H3079" s="8"/>
      <c r="I3079" s="5"/>
      <c r="J3079" s="5" t="s">
        <v>221</v>
      </c>
      <c r="K3079" s="10"/>
      <c r="L3079" s="5" t="s">
        <v>191</v>
      </c>
      <c r="M3079" s="5"/>
      <c r="N3079" s="5"/>
    </row>
    <row r="3080" spans="1:14">
      <c r="A3080" s="9"/>
      <c r="B3080" s="5" t="s">
        <v>3303</v>
      </c>
      <c r="C3080" s="5"/>
      <c r="D3080" s="9"/>
      <c r="E3080" s="5"/>
      <c r="F3080" s="7"/>
      <c r="G3080" s="5" t="s">
        <v>224</v>
      </c>
      <c r="H3080" s="8"/>
      <c r="I3080" s="5"/>
      <c r="J3080" s="5" t="s">
        <v>221</v>
      </c>
      <c r="K3080" s="10"/>
      <c r="L3080" s="5" t="s">
        <v>191</v>
      </c>
      <c r="M3080" s="5"/>
      <c r="N3080" s="5"/>
    </row>
    <row r="3081" spans="1:14">
      <c r="A3081" s="9"/>
      <c r="B3081" s="5" t="s">
        <v>3304</v>
      </c>
      <c r="C3081" s="5"/>
      <c r="D3081" s="9"/>
      <c r="E3081" s="5"/>
      <c r="F3081" s="7"/>
      <c r="G3081" s="5" t="s">
        <v>220</v>
      </c>
      <c r="H3081" s="8"/>
      <c r="I3081" s="5"/>
      <c r="J3081" s="5" t="s">
        <v>221</v>
      </c>
      <c r="K3081" s="10"/>
      <c r="L3081" s="5" t="s">
        <v>191</v>
      </c>
      <c r="M3081" s="5"/>
      <c r="N3081" s="5"/>
    </row>
    <row r="3082" spans="1:14">
      <c r="A3082" s="9"/>
      <c r="B3082" s="5" t="s">
        <v>3305</v>
      </c>
      <c r="C3082" s="5"/>
      <c r="D3082" s="9"/>
      <c r="E3082" s="5"/>
      <c r="F3082" s="7"/>
      <c r="G3082" s="5" t="s">
        <v>234</v>
      </c>
      <c r="H3082" s="8"/>
      <c r="I3082" s="5"/>
      <c r="J3082" s="5" t="s">
        <v>221</v>
      </c>
      <c r="K3082" s="10"/>
      <c r="L3082" s="5" t="s">
        <v>191</v>
      </c>
      <c r="M3082" s="5"/>
      <c r="N3082" s="5"/>
    </row>
    <row r="3083" spans="1:14">
      <c r="A3083" s="9"/>
      <c r="B3083" s="5" t="s">
        <v>3306</v>
      </c>
      <c r="C3083" s="5"/>
      <c r="D3083" s="9"/>
      <c r="E3083" s="5"/>
      <c r="F3083" s="7"/>
      <c r="G3083" s="5" t="s">
        <v>220</v>
      </c>
      <c r="H3083" s="8"/>
      <c r="I3083" s="5"/>
      <c r="J3083" s="5" t="s">
        <v>221</v>
      </c>
      <c r="K3083" s="10"/>
      <c r="L3083" s="5" t="s">
        <v>191</v>
      </c>
      <c r="M3083" s="5"/>
      <c r="N3083" s="5"/>
    </row>
    <row r="3084" spans="1:14">
      <c r="A3084" s="9"/>
      <c r="B3084" s="5" t="s">
        <v>3307</v>
      </c>
      <c r="C3084" s="5"/>
      <c r="D3084" s="9"/>
      <c r="E3084" s="5"/>
      <c r="F3084" s="7"/>
      <c r="G3084" s="5" t="s">
        <v>220</v>
      </c>
      <c r="H3084" s="8"/>
      <c r="I3084" s="5"/>
      <c r="J3084" s="5" t="s">
        <v>221</v>
      </c>
      <c r="K3084" s="10"/>
      <c r="L3084" s="5" t="s">
        <v>191</v>
      </c>
      <c r="M3084" s="5"/>
      <c r="N3084" s="5"/>
    </row>
    <row r="3085" spans="1:14">
      <c r="A3085" s="9"/>
      <c r="B3085" s="5" t="s">
        <v>3308</v>
      </c>
      <c r="C3085" s="5"/>
      <c r="D3085" s="9"/>
      <c r="E3085" s="5"/>
      <c r="F3085" s="7"/>
      <c r="G3085" s="5" t="s">
        <v>224</v>
      </c>
      <c r="H3085" s="8"/>
      <c r="I3085" s="5"/>
      <c r="J3085" s="5" t="s">
        <v>221</v>
      </c>
      <c r="K3085" s="10"/>
      <c r="L3085" s="5" t="s">
        <v>191</v>
      </c>
      <c r="M3085" s="5"/>
      <c r="N3085" s="5"/>
    </row>
    <row r="3086" spans="1:14">
      <c r="A3086" s="9"/>
      <c r="B3086" s="5" t="s">
        <v>3309</v>
      </c>
      <c r="C3086" s="5"/>
      <c r="D3086" s="9"/>
      <c r="E3086" s="5"/>
      <c r="F3086" s="7"/>
      <c r="G3086" s="5" t="s">
        <v>232</v>
      </c>
      <c r="H3086" s="8"/>
      <c r="I3086" s="5"/>
      <c r="J3086" s="5" t="s">
        <v>221</v>
      </c>
      <c r="K3086" s="10"/>
      <c r="L3086" s="5" t="s">
        <v>191</v>
      </c>
      <c r="M3086" s="5"/>
      <c r="N3086" s="5"/>
    </row>
    <row r="3087" spans="1:14">
      <c r="A3087" s="9"/>
      <c r="B3087" s="5" t="s">
        <v>3310</v>
      </c>
      <c r="C3087" s="5"/>
      <c r="D3087" s="9"/>
      <c r="E3087" s="5"/>
      <c r="F3087" s="7"/>
      <c r="G3087" s="5" t="s">
        <v>232</v>
      </c>
      <c r="H3087" s="8"/>
      <c r="I3087" s="5"/>
      <c r="J3087" s="5" t="s">
        <v>221</v>
      </c>
      <c r="K3087" s="10"/>
      <c r="L3087" s="5" t="s">
        <v>191</v>
      </c>
      <c r="M3087" s="5"/>
      <c r="N3087" s="5"/>
    </row>
    <row r="3088" spans="1:14">
      <c r="A3088" s="9"/>
      <c r="B3088" s="5" t="s">
        <v>3311</v>
      </c>
      <c r="C3088" s="5"/>
      <c r="D3088" s="9"/>
      <c r="E3088" s="5"/>
      <c r="F3088" s="7"/>
      <c r="G3088" s="5" t="s">
        <v>258</v>
      </c>
      <c r="H3088" s="8"/>
      <c r="I3088" s="5"/>
      <c r="J3088" s="5" t="s">
        <v>221</v>
      </c>
      <c r="K3088" s="10"/>
      <c r="L3088" s="5" t="s">
        <v>196</v>
      </c>
      <c r="M3088" s="5"/>
      <c r="N3088" s="5"/>
    </row>
    <row r="3089" spans="1:14">
      <c r="A3089" s="9"/>
      <c r="B3089" s="5" t="s">
        <v>3312</v>
      </c>
      <c r="C3089" s="5"/>
      <c r="D3089" s="9"/>
      <c r="E3089" s="5"/>
      <c r="F3089" s="7"/>
      <c r="G3089" s="5" t="s">
        <v>226</v>
      </c>
      <c r="H3089" s="8"/>
      <c r="I3089" s="5"/>
      <c r="J3089" s="5">
        <v>20</v>
      </c>
      <c r="K3089" s="10"/>
      <c r="L3089" s="5" t="s">
        <v>196</v>
      </c>
      <c r="M3089" s="5"/>
      <c r="N3089" s="5"/>
    </row>
    <row r="3090" spans="1:14">
      <c r="A3090" s="9"/>
      <c r="B3090" s="5" t="s">
        <v>3313</v>
      </c>
      <c r="C3090" s="5"/>
      <c r="D3090" s="9"/>
      <c r="E3090" s="5"/>
      <c r="F3090" s="7"/>
      <c r="G3090" s="5" t="s">
        <v>224</v>
      </c>
      <c r="H3090" s="8"/>
      <c r="I3090" s="5"/>
      <c r="J3090" s="5" t="s">
        <v>221</v>
      </c>
      <c r="K3090" s="10"/>
      <c r="L3090" s="5" t="s">
        <v>191</v>
      </c>
      <c r="M3090" s="5"/>
      <c r="N3090" s="5"/>
    </row>
    <row r="3091" spans="1:14">
      <c r="A3091" s="9"/>
      <c r="B3091" s="5" t="s">
        <v>3314</v>
      </c>
      <c r="C3091" s="5"/>
      <c r="D3091" s="9"/>
      <c r="E3091" s="5"/>
      <c r="F3091" s="7"/>
      <c r="G3091" s="5" t="s">
        <v>226</v>
      </c>
      <c r="H3091" s="8"/>
      <c r="I3091" s="5"/>
      <c r="J3091" s="5">
        <v>40</v>
      </c>
      <c r="K3091" s="10"/>
      <c r="L3091" s="5" t="s">
        <v>196</v>
      </c>
      <c r="M3091" s="5"/>
      <c r="N3091" s="5"/>
    </row>
    <row r="3092" spans="1:14">
      <c r="A3092" s="9"/>
      <c r="B3092" s="5" t="s">
        <v>3315</v>
      </c>
      <c r="C3092" s="5"/>
      <c r="D3092" s="9"/>
      <c r="E3092" s="5"/>
      <c r="F3092" s="7"/>
      <c r="G3092" s="5" t="s">
        <v>226</v>
      </c>
      <c r="H3092" s="8"/>
      <c r="I3092" s="5"/>
      <c r="J3092" s="5">
        <v>40</v>
      </c>
      <c r="K3092" s="10"/>
      <c r="L3092" s="5" t="s">
        <v>228</v>
      </c>
      <c r="M3092" s="5"/>
      <c r="N3092" s="5"/>
    </row>
    <row r="3093" spans="1:14">
      <c r="A3093" s="9"/>
      <c r="B3093" s="5" t="s">
        <v>3316</v>
      </c>
      <c r="C3093" s="5"/>
      <c r="D3093" s="9"/>
      <c r="E3093" s="5"/>
      <c r="F3093" s="7"/>
      <c r="G3093" s="5" t="s">
        <v>232</v>
      </c>
      <c r="H3093" s="8"/>
      <c r="I3093" s="5"/>
      <c r="J3093" s="5">
        <v>20</v>
      </c>
      <c r="K3093" s="10"/>
      <c r="L3093" s="5" t="s">
        <v>191</v>
      </c>
      <c r="M3093" s="5"/>
      <c r="N3093" s="5"/>
    </row>
    <row r="3094" spans="1:14">
      <c r="A3094" s="9"/>
      <c r="B3094" s="5" t="s">
        <v>3317</v>
      </c>
      <c r="C3094" s="5"/>
      <c r="D3094" s="9"/>
      <c r="E3094" s="5"/>
      <c r="F3094" s="7"/>
      <c r="G3094" s="5" t="s">
        <v>220</v>
      </c>
      <c r="H3094" s="8"/>
      <c r="I3094" s="5"/>
      <c r="J3094" s="5" t="s">
        <v>221</v>
      </c>
      <c r="K3094" s="10"/>
      <c r="L3094" s="5" t="s">
        <v>191</v>
      </c>
      <c r="M3094" s="5"/>
      <c r="N3094" s="5"/>
    </row>
    <row r="3095" spans="1:14">
      <c r="A3095" s="9"/>
      <c r="B3095" s="5" t="s">
        <v>3318</v>
      </c>
      <c r="C3095" s="5"/>
      <c r="D3095" s="9"/>
      <c r="E3095" s="5"/>
      <c r="F3095" s="7"/>
      <c r="G3095" s="5" t="s">
        <v>226</v>
      </c>
      <c r="H3095" s="8"/>
      <c r="I3095" s="5"/>
      <c r="J3095" s="5">
        <v>20</v>
      </c>
      <c r="K3095" s="10"/>
      <c r="L3095" s="5" t="s">
        <v>196</v>
      </c>
      <c r="M3095" s="5"/>
      <c r="N3095" s="5"/>
    </row>
    <row r="3096" spans="1:14">
      <c r="A3096" s="9"/>
      <c r="B3096" s="5" t="s">
        <v>3319</v>
      </c>
      <c r="C3096" s="5"/>
      <c r="D3096" s="9"/>
      <c r="E3096" s="5"/>
      <c r="F3096" s="7"/>
      <c r="G3096" s="5" t="s">
        <v>234</v>
      </c>
      <c r="H3096" s="8"/>
      <c r="I3096" s="5"/>
      <c r="J3096" s="5" t="s">
        <v>221</v>
      </c>
      <c r="K3096" s="10"/>
      <c r="L3096" s="5" t="s">
        <v>191</v>
      </c>
      <c r="M3096" s="5"/>
      <c r="N3096" s="5"/>
    </row>
    <row r="3097" spans="1:14">
      <c r="A3097" s="9"/>
      <c r="B3097" s="5" t="s">
        <v>3320</v>
      </c>
      <c r="C3097" s="5"/>
      <c r="D3097" s="9"/>
      <c r="E3097" s="5"/>
      <c r="F3097" s="7"/>
      <c r="G3097" s="5" t="s">
        <v>224</v>
      </c>
      <c r="H3097" s="8"/>
      <c r="I3097" s="5"/>
      <c r="J3097" s="5" t="s">
        <v>221</v>
      </c>
      <c r="K3097" s="10"/>
      <c r="L3097" s="5" t="s">
        <v>191</v>
      </c>
      <c r="M3097" s="5"/>
      <c r="N3097" s="5"/>
    </row>
    <row r="3098" spans="1:14">
      <c r="A3098" s="9"/>
      <c r="B3098" s="5" t="s">
        <v>3321</v>
      </c>
      <c r="C3098" s="5"/>
      <c r="D3098" s="9"/>
      <c r="E3098" s="5"/>
      <c r="F3098" s="7"/>
      <c r="G3098" s="5" t="s">
        <v>220</v>
      </c>
      <c r="H3098" s="8"/>
      <c r="I3098" s="5"/>
      <c r="J3098" s="5" t="s">
        <v>221</v>
      </c>
      <c r="K3098" s="10"/>
      <c r="L3098" s="5" t="s">
        <v>191</v>
      </c>
      <c r="M3098" s="5"/>
      <c r="N3098" s="5"/>
    </row>
    <row r="3099" spans="1:14">
      <c r="A3099" s="9"/>
      <c r="B3099" s="5" t="s">
        <v>3322</v>
      </c>
      <c r="C3099" s="5"/>
      <c r="D3099" s="9"/>
      <c r="E3099" s="5"/>
      <c r="F3099" s="7"/>
      <c r="G3099" s="5" t="s">
        <v>226</v>
      </c>
      <c r="H3099" s="8"/>
      <c r="I3099" s="5"/>
      <c r="J3099" s="5">
        <v>20</v>
      </c>
      <c r="K3099" s="10"/>
      <c r="L3099" s="5" t="s">
        <v>228</v>
      </c>
      <c r="M3099" s="5"/>
      <c r="N3099" s="5"/>
    </row>
    <row r="3100" spans="1:14">
      <c r="A3100" s="9"/>
      <c r="B3100" s="5" t="s">
        <v>3323</v>
      </c>
      <c r="C3100" s="5"/>
      <c r="D3100" s="9"/>
      <c r="E3100" s="5"/>
      <c r="F3100" s="7"/>
      <c r="G3100" s="5" t="s">
        <v>224</v>
      </c>
      <c r="H3100" s="8"/>
      <c r="I3100" s="5"/>
      <c r="J3100" s="5" t="s">
        <v>221</v>
      </c>
      <c r="K3100" s="10"/>
      <c r="L3100" s="5" t="s">
        <v>196</v>
      </c>
      <c r="M3100" s="5"/>
      <c r="N3100" s="5"/>
    </row>
    <row r="3101" spans="1:14">
      <c r="A3101" s="9"/>
      <c r="B3101" s="5" t="s">
        <v>3324</v>
      </c>
      <c r="C3101" s="5"/>
      <c r="D3101" s="9"/>
      <c r="E3101" s="5"/>
      <c r="F3101" s="7"/>
      <c r="G3101" s="5" t="s">
        <v>226</v>
      </c>
      <c r="H3101" s="8"/>
      <c r="I3101" s="5"/>
      <c r="J3101" s="5">
        <v>40</v>
      </c>
      <c r="K3101" s="10"/>
      <c r="L3101" s="5" t="s">
        <v>191</v>
      </c>
      <c r="M3101" s="5"/>
      <c r="N3101" s="5"/>
    </row>
    <row r="3102" spans="1:14">
      <c r="A3102" s="9"/>
      <c r="B3102" s="5" t="s">
        <v>3325</v>
      </c>
      <c r="C3102" s="5"/>
      <c r="D3102" s="9"/>
      <c r="E3102" s="5"/>
      <c r="F3102" s="7"/>
      <c r="G3102" s="5" t="s">
        <v>234</v>
      </c>
      <c r="H3102" s="8"/>
      <c r="I3102" s="5"/>
      <c r="J3102" s="5" t="s">
        <v>221</v>
      </c>
      <c r="K3102" s="10"/>
      <c r="L3102" s="5" t="s">
        <v>191</v>
      </c>
      <c r="M3102" s="5"/>
      <c r="N3102" s="5"/>
    </row>
    <row r="3103" spans="1:14">
      <c r="A3103" s="9"/>
      <c r="B3103" s="5" t="s">
        <v>3326</v>
      </c>
      <c r="C3103" s="5"/>
      <c r="D3103" s="9"/>
      <c r="E3103" s="5"/>
      <c r="F3103" s="7"/>
      <c r="G3103" s="5" t="s">
        <v>220</v>
      </c>
      <c r="H3103" s="8"/>
      <c r="I3103" s="5"/>
      <c r="J3103" s="5" t="s">
        <v>221</v>
      </c>
      <c r="K3103" s="10"/>
      <c r="L3103" s="5" t="s">
        <v>191</v>
      </c>
      <c r="M3103" s="5"/>
      <c r="N3103" s="5"/>
    </row>
    <row r="3104" spans="1:14">
      <c r="A3104" s="9"/>
      <c r="B3104" s="5" t="s">
        <v>3327</v>
      </c>
      <c r="C3104" s="5"/>
      <c r="D3104" s="9"/>
      <c r="E3104" s="5"/>
      <c r="F3104" s="7"/>
      <c r="G3104" s="5" t="s">
        <v>258</v>
      </c>
      <c r="H3104" s="8"/>
      <c r="I3104" s="5"/>
      <c r="J3104" s="5">
        <v>20</v>
      </c>
      <c r="K3104" s="10"/>
      <c r="L3104" s="5" t="s">
        <v>196</v>
      </c>
      <c r="M3104" s="5"/>
      <c r="N3104" s="5"/>
    </row>
    <row r="3105" spans="1:14">
      <c r="A3105" s="9"/>
      <c r="B3105" s="5" t="s">
        <v>3328</v>
      </c>
      <c r="C3105" s="5"/>
      <c r="D3105" s="9"/>
      <c r="E3105" s="5"/>
      <c r="F3105" s="7"/>
      <c r="G3105" s="5" t="s">
        <v>258</v>
      </c>
      <c r="H3105" s="8"/>
      <c r="I3105" s="5"/>
      <c r="J3105" s="5">
        <v>20</v>
      </c>
      <c r="K3105" s="10"/>
      <c r="L3105" s="5" t="s">
        <v>196</v>
      </c>
      <c r="M3105" s="5"/>
      <c r="N3105" s="5"/>
    </row>
    <row r="3106" spans="1:14">
      <c r="A3106" s="9"/>
      <c r="B3106" s="5" t="s">
        <v>3329</v>
      </c>
      <c r="C3106" s="5"/>
      <c r="D3106" s="9"/>
      <c r="E3106" s="5"/>
      <c r="F3106" s="7"/>
      <c r="G3106" s="5" t="s">
        <v>258</v>
      </c>
      <c r="H3106" s="8"/>
      <c r="I3106" s="5"/>
      <c r="J3106" s="5" t="s">
        <v>221</v>
      </c>
      <c r="K3106" s="10"/>
      <c r="L3106" s="5" t="s">
        <v>196</v>
      </c>
      <c r="M3106" s="5"/>
      <c r="N3106" s="5"/>
    </row>
    <row r="3107" spans="1:14">
      <c r="A3107" s="9"/>
      <c r="B3107" s="5" t="s">
        <v>3330</v>
      </c>
      <c r="C3107" s="5"/>
      <c r="D3107" s="9"/>
      <c r="E3107" s="5"/>
      <c r="F3107" s="7"/>
      <c r="G3107" s="5" t="s">
        <v>220</v>
      </c>
      <c r="H3107" s="8"/>
      <c r="I3107" s="5"/>
      <c r="J3107" s="5" t="s">
        <v>221</v>
      </c>
      <c r="K3107" s="10"/>
      <c r="L3107" s="5" t="s">
        <v>191</v>
      </c>
      <c r="M3107" s="5"/>
      <c r="N3107" s="5"/>
    </row>
    <row r="3108" spans="1:14">
      <c r="A3108" s="9"/>
      <c r="B3108" s="5" t="s">
        <v>3331</v>
      </c>
      <c r="C3108" s="5"/>
      <c r="D3108" s="9"/>
      <c r="E3108" s="5"/>
      <c r="F3108" s="7"/>
      <c r="G3108" s="5" t="s">
        <v>224</v>
      </c>
      <c r="H3108" s="8"/>
      <c r="I3108" s="5"/>
      <c r="J3108" s="5" t="s">
        <v>221</v>
      </c>
      <c r="K3108" s="10"/>
      <c r="L3108" s="5" t="s">
        <v>191</v>
      </c>
      <c r="M3108" s="5"/>
      <c r="N3108" s="5"/>
    </row>
    <row r="3109" spans="1:14">
      <c r="A3109" s="9"/>
      <c r="B3109" s="5" t="s">
        <v>3332</v>
      </c>
      <c r="C3109" s="5"/>
      <c r="D3109" s="9"/>
      <c r="E3109" s="5"/>
      <c r="F3109" s="7"/>
      <c r="G3109" s="5" t="s">
        <v>234</v>
      </c>
      <c r="H3109" s="8"/>
      <c r="I3109" s="5"/>
      <c r="J3109" s="5" t="s">
        <v>221</v>
      </c>
      <c r="K3109" s="10"/>
      <c r="L3109" s="5" t="s">
        <v>191</v>
      </c>
      <c r="M3109" s="5"/>
      <c r="N3109" s="5"/>
    </row>
    <row r="3110" spans="1:14">
      <c r="A3110" s="9"/>
      <c r="B3110" s="5" t="s">
        <v>3333</v>
      </c>
      <c r="C3110" s="5"/>
      <c r="D3110" s="9"/>
      <c r="E3110" s="5"/>
      <c r="F3110" s="7"/>
      <c r="G3110" s="5" t="s">
        <v>232</v>
      </c>
      <c r="H3110" s="8"/>
      <c r="I3110" s="5"/>
      <c r="J3110" s="5" t="s">
        <v>221</v>
      </c>
      <c r="K3110" s="10"/>
      <c r="L3110" s="5" t="s">
        <v>191</v>
      </c>
      <c r="M3110" s="5"/>
      <c r="N3110" s="5"/>
    </row>
    <row r="3111" spans="1:14">
      <c r="A3111" s="9"/>
      <c r="B3111" s="5" t="s">
        <v>3334</v>
      </c>
      <c r="C3111" s="5"/>
      <c r="D3111" s="9"/>
      <c r="E3111" s="5"/>
      <c r="F3111" s="7"/>
      <c r="G3111" s="5" t="s">
        <v>226</v>
      </c>
      <c r="H3111" s="8"/>
      <c r="I3111" s="5"/>
      <c r="J3111" s="5">
        <v>20</v>
      </c>
      <c r="K3111" s="10"/>
      <c r="L3111" s="5" t="s">
        <v>191</v>
      </c>
      <c r="M3111" s="5"/>
      <c r="N3111" s="5"/>
    </row>
    <row r="3112" spans="1:14">
      <c r="A3112" s="9"/>
      <c r="B3112" s="5" t="s">
        <v>3335</v>
      </c>
      <c r="C3112" s="5"/>
      <c r="D3112" s="9"/>
      <c r="E3112" s="5"/>
      <c r="F3112" s="7"/>
      <c r="G3112" s="5" t="s">
        <v>220</v>
      </c>
      <c r="H3112" s="8"/>
      <c r="I3112" s="5"/>
      <c r="J3112" s="5" t="s">
        <v>221</v>
      </c>
      <c r="K3112" s="10"/>
      <c r="L3112" s="5" t="s">
        <v>191</v>
      </c>
      <c r="M3112" s="5"/>
      <c r="N3112" s="5"/>
    </row>
    <row r="3113" spans="1:14">
      <c r="A3113" s="9"/>
      <c r="B3113" s="5" t="s">
        <v>3336</v>
      </c>
      <c r="C3113" s="5"/>
      <c r="D3113" s="9"/>
      <c r="E3113" s="5"/>
      <c r="F3113" s="7"/>
      <c r="G3113" s="5" t="s">
        <v>224</v>
      </c>
      <c r="H3113" s="8"/>
      <c r="I3113" s="5"/>
      <c r="J3113" s="5" t="s">
        <v>221</v>
      </c>
      <c r="K3113" s="10"/>
      <c r="L3113" s="5" t="s">
        <v>191</v>
      </c>
      <c r="M3113" s="5"/>
      <c r="N3113" s="5"/>
    </row>
    <row r="3114" spans="1:14">
      <c r="A3114" s="9"/>
      <c r="B3114" s="5" t="s">
        <v>3337</v>
      </c>
      <c r="C3114" s="5"/>
      <c r="D3114" s="9"/>
      <c r="E3114" s="5"/>
      <c r="F3114" s="7"/>
      <c r="G3114" s="5" t="s">
        <v>224</v>
      </c>
      <c r="H3114" s="8"/>
      <c r="I3114" s="5"/>
      <c r="J3114" s="5" t="s">
        <v>221</v>
      </c>
      <c r="K3114" s="10"/>
      <c r="L3114" s="5" t="s">
        <v>191</v>
      </c>
      <c r="M3114" s="5"/>
      <c r="N3114" s="5"/>
    </row>
    <row r="3115" spans="1:14">
      <c r="A3115" s="9"/>
      <c r="B3115" s="5" t="s">
        <v>3338</v>
      </c>
      <c r="C3115" s="5"/>
      <c r="D3115" s="9"/>
      <c r="E3115" s="5"/>
      <c r="F3115" s="7"/>
      <c r="G3115" s="5" t="s">
        <v>220</v>
      </c>
      <c r="H3115" s="8"/>
      <c r="I3115" s="5"/>
      <c r="J3115" s="5" t="s">
        <v>221</v>
      </c>
      <c r="K3115" s="10"/>
      <c r="L3115" s="5" t="s">
        <v>191</v>
      </c>
      <c r="M3115" s="5"/>
      <c r="N3115" s="5"/>
    </row>
    <row r="3116" spans="1:14">
      <c r="A3116" s="9"/>
      <c r="B3116" s="5" t="s">
        <v>3339</v>
      </c>
      <c r="C3116" s="5"/>
      <c r="D3116" s="9"/>
      <c r="E3116" s="5"/>
      <c r="F3116" s="7"/>
      <c r="G3116" s="5" t="s">
        <v>311</v>
      </c>
      <c r="H3116" s="8"/>
      <c r="I3116" s="5"/>
      <c r="J3116" s="5" t="s">
        <v>221</v>
      </c>
      <c r="K3116" s="10"/>
      <c r="L3116" s="5" t="s">
        <v>199</v>
      </c>
      <c r="M3116" s="5"/>
      <c r="N3116" s="5"/>
    </row>
    <row r="3117" spans="1:14">
      <c r="A3117" s="9"/>
      <c r="B3117" s="5" t="s">
        <v>3340</v>
      </c>
      <c r="C3117" s="5"/>
      <c r="D3117" s="9"/>
      <c r="E3117" s="5"/>
      <c r="F3117" s="7"/>
      <c r="G3117" s="5" t="s">
        <v>258</v>
      </c>
      <c r="H3117" s="8"/>
      <c r="I3117" s="5"/>
      <c r="J3117" s="5" t="s">
        <v>221</v>
      </c>
      <c r="K3117" s="10"/>
      <c r="L3117" s="5" t="s">
        <v>196</v>
      </c>
      <c r="M3117" s="5"/>
      <c r="N3117" s="5"/>
    </row>
    <row r="3118" spans="1:14">
      <c r="A3118" s="9"/>
      <c r="B3118" s="5" t="s">
        <v>3341</v>
      </c>
      <c r="C3118" s="5"/>
      <c r="D3118" s="9"/>
      <c r="E3118" s="5"/>
      <c r="F3118" s="7"/>
      <c r="G3118" s="5" t="s">
        <v>311</v>
      </c>
      <c r="H3118" s="8"/>
      <c r="I3118" s="5"/>
      <c r="J3118" s="5">
        <v>20</v>
      </c>
      <c r="K3118" s="10"/>
      <c r="L3118" s="5" t="s">
        <v>199</v>
      </c>
      <c r="M3118" s="5"/>
      <c r="N3118" s="5"/>
    </row>
    <row r="3119" spans="1:14">
      <c r="A3119" s="9"/>
      <c r="B3119" s="5" t="s">
        <v>3342</v>
      </c>
      <c r="C3119" s="5"/>
      <c r="D3119" s="9"/>
      <c r="E3119" s="5"/>
      <c r="F3119" s="7"/>
      <c r="G3119" s="5" t="s">
        <v>220</v>
      </c>
      <c r="H3119" s="8"/>
      <c r="I3119" s="5"/>
      <c r="J3119" s="5" t="s">
        <v>221</v>
      </c>
      <c r="K3119" s="10"/>
      <c r="L3119" s="5" t="s">
        <v>191</v>
      </c>
      <c r="M3119" s="5"/>
      <c r="N3119" s="5"/>
    </row>
    <row r="3120" spans="1:14">
      <c r="A3120" s="9"/>
      <c r="B3120" s="5" t="s">
        <v>3343</v>
      </c>
      <c r="C3120" s="5"/>
      <c r="D3120" s="9"/>
      <c r="E3120" s="5"/>
      <c r="F3120" s="7"/>
      <c r="G3120" s="5" t="s">
        <v>224</v>
      </c>
      <c r="H3120" s="8"/>
      <c r="I3120" s="5"/>
      <c r="J3120" s="5" t="s">
        <v>221</v>
      </c>
      <c r="K3120" s="10"/>
      <c r="L3120" s="5" t="s">
        <v>191</v>
      </c>
      <c r="M3120" s="5"/>
      <c r="N3120" s="5"/>
    </row>
    <row r="3121" spans="1:14">
      <c r="A3121" s="9"/>
      <c r="B3121" s="5" t="s">
        <v>3344</v>
      </c>
      <c r="C3121" s="5"/>
      <c r="D3121" s="9"/>
      <c r="E3121" s="5"/>
      <c r="F3121" s="7"/>
      <c r="G3121" s="5" t="s">
        <v>232</v>
      </c>
      <c r="H3121" s="8"/>
      <c r="I3121" s="5"/>
      <c r="J3121" s="5" t="s">
        <v>221</v>
      </c>
      <c r="K3121" s="10"/>
      <c r="L3121" s="5" t="s">
        <v>191</v>
      </c>
      <c r="M3121" s="5"/>
      <c r="N3121" s="5"/>
    </row>
    <row r="3122" spans="1:14">
      <c r="A3122" s="9"/>
      <c r="B3122" s="5" t="s">
        <v>3345</v>
      </c>
      <c r="C3122" s="5"/>
      <c r="D3122" s="9"/>
      <c r="E3122" s="5"/>
      <c r="F3122" s="7"/>
      <c r="G3122" s="5" t="s">
        <v>226</v>
      </c>
      <c r="H3122" s="8"/>
      <c r="I3122" s="5"/>
      <c r="J3122" s="5">
        <v>20</v>
      </c>
      <c r="K3122" s="10"/>
      <c r="L3122" s="5" t="s">
        <v>199</v>
      </c>
      <c r="M3122" s="5"/>
      <c r="N3122" s="5"/>
    </row>
    <row r="3123" spans="1:14">
      <c r="A3123" s="9"/>
      <c r="B3123" s="5" t="s">
        <v>3346</v>
      </c>
      <c r="C3123" s="5"/>
      <c r="D3123" s="9"/>
      <c r="E3123" s="5"/>
      <c r="F3123" s="7"/>
      <c r="G3123" s="5" t="s">
        <v>224</v>
      </c>
      <c r="H3123" s="8"/>
      <c r="I3123" s="5"/>
      <c r="J3123" s="5" t="s">
        <v>221</v>
      </c>
      <c r="K3123" s="10"/>
      <c r="L3123" s="5" t="s">
        <v>191</v>
      </c>
      <c r="M3123" s="5"/>
      <c r="N3123" s="5"/>
    </row>
    <row r="3124" spans="1:14">
      <c r="A3124" s="9"/>
      <c r="B3124" s="5" t="s">
        <v>3347</v>
      </c>
      <c r="C3124" s="5"/>
      <c r="D3124" s="9"/>
      <c r="E3124" s="5"/>
      <c r="F3124" s="7"/>
      <c r="G3124" s="5" t="s">
        <v>220</v>
      </c>
      <c r="H3124" s="8"/>
      <c r="I3124" s="5"/>
      <c r="J3124" s="5" t="s">
        <v>221</v>
      </c>
      <c r="K3124" s="10"/>
      <c r="L3124" s="5" t="s">
        <v>191</v>
      </c>
      <c r="M3124" s="5"/>
      <c r="N3124" s="5"/>
    </row>
    <row r="3125" spans="1:14">
      <c r="A3125" s="9"/>
      <c r="B3125" s="5" t="s">
        <v>3348</v>
      </c>
      <c r="C3125" s="5"/>
      <c r="D3125" s="9"/>
      <c r="E3125" s="5"/>
      <c r="F3125" s="7"/>
      <c r="G3125" s="5" t="s">
        <v>265</v>
      </c>
      <c r="H3125" s="8"/>
      <c r="I3125" s="5"/>
      <c r="J3125" s="5" t="s">
        <v>221</v>
      </c>
      <c r="K3125" s="10"/>
      <c r="L3125" s="5" t="s">
        <v>196</v>
      </c>
      <c r="M3125" s="5"/>
      <c r="N3125" s="5"/>
    </row>
    <row r="3126" spans="1:14">
      <c r="A3126" s="9"/>
      <c r="B3126" s="5" t="s">
        <v>3349</v>
      </c>
      <c r="C3126" s="5"/>
      <c r="D3126" s="9"/>
      <c r="E3126" s="5"/>
      <c r="F3126" s="7"/>
      <c r="G3126" s="5" t="s">
        <v>232</v>
      </c>
      <c r="H3126" s="8"/>
      <c r="I3126" s="5"/>
      <c r="J3126" s="5">
        <v>20</v>
      </c>
      <c r="K3126" s="10"/>
      <c r="L3126" s="5" t="s">
        <v>191</v>
      </c>
      <c r="M3126" s="5"/>
      <c r="N3126" s="5"/>
    </row>
    <row r="3127" spans="1:14">
      <c r="A3127" s="9"/>
      <c r="B3127" s="5" t="s">
        <v>3350</v>
      </c>
      <c r="C3127" s="5"/>
      <c r="D3127" s="9"/>
      <c r="E3127" s="5"/>
      <c r="F3127" s="7"/>
      <c r="G3127" s="5" t="s">
        <v>220</v>
      </c>
      <c r="H3127" s="8"/>
      <c r="I3127" s="5"/>
      <c r="J3127" s="5" t="s">
        <v>221</v>
      </c>
      <c r="K3127" s="10"/>
      <c r="L3127" s="5" t="s">
        <v>191</v>
      </c>
      <c r="M3127" s="5"/>
      <c r="N3127" s="5"/>
    </row>
    <row r="3128" spans="1:14">
      <c r="A3128" s="9"/>
      <c r="B3128" s="5" t="s">
        <v>3351</v>
      </c>
      <c r="C3128" s="5"/>
      <c r="D3128" s="9"/>
      <c r="E3128" s="5"/>
      <c r="F3128" s="7"/>
      <c r="G3128" s="5" t="s">
        <v>220</v>
      </c>
      <c r="H3128" s="8"/>
      <c r="I3128" s="5"/>
      <c r="J3128" s="5" t="s">
        <v>221</v>
      </c>
      <c r="K3128" s="10"/>
      <c r="L3128" s="5" t="s">
        <v>191</v>
      </c>
      <c r="M3128" s="5"/>
      <c r="N3128" s="5"/>
    </row>
    <row r="3129" spans="1:14">
      <c r="A3129" s="9"/>
      <c r="B3129" s="5" t="s">
        <v>3352</v>
      </c>
      <c r="C3129" s="5"/>
      <c r="D3129" s="9"/>
      <c r="E3129" s="5"/>
      <c r="F3129" s="7"/>
      <c r="G3129" s="5" t="s">
        <v>234</v>
      </c>
      <c r="H3129" s="8"/>
      <c r="I3129" s="5"/>
      <c r="J3129" s="5" t="s">
        <v>221</v>
      </c>
      <c r="K3129" s="10"/>
      <c r="L3129" s="5" t="s">
        <v>191</v>
      </c>
      <c r="M3129" s="5"/>
      <c r="N3129" s="5"/>
    </row>
    <row r="3130" spans="1:14">
      <c r="A3130" s="9"/>
      <c r="B3130" s="5" t="s">
        <v>3353</v>
      </c>
      <c r="C3130" s="5"/>
      <c r="D3130" s="9"/>
      <c r="E3130" s="5"/>
      <c r="F3130" s="7"/>
      <c r="G3130" s="5" t="s">
        <v>234</v>
      </c>
      <c r="H3130" s="8"/>
      <c r="I3130" s="5"/>
      <c r="J3130" s="5" t="s">
        <v>221</v>
      </c>
      <c r="K3130" s="10"/>
      <c r="L3130" s="5" t="s">
        <v>191</v>
      </c>
      <c r="M3130" s="5"/>
      <c r="N3130" s="5"/>
    </row>
    <row r="3131" spans="1:14">
      <c r="A3131" s="9"/>
      <c r="B3131" s="5" t="s">
        <v>3354</v>
      </c>
      <c r="C3131" s="5"/>
      <c r="D3131" s="9"/>
      <c r="E3131" s="5"/>
      <c r="F3131" s="7"/>
      <c r="G3131" s="5" t="s">
        <v>224</v>
      </c>
      <c r="H3131" s="8"/>
      <c r="I3131" s="5"/>
      <c r="J3131" s="5" t="s">
        <v>221</v>
      </c>
      <c r="K3131" s="10"/>
      <c r="L3131" s="5" t="s">
        <v>191</v>
      </c>
      <c r="M3131" s="5"/>
      <c r="N3131" s="5"/>
    </row>
    <row r="3132" spans="1:14">
      <c r="A3132" s="9"/>
      <c r="B3132" s="5" t="s">
        <v>3355</v>
      </c>
      <c r="C3132" s="5"/>
      <c r="D3132" s="9"/>
      <c r="E3132" s="5"/>
      <c r="F3132" s="7"/>
      <c r="G3132" s="5" t="s">
        <v>258</v>
      </c>
      <c r="H3132" s="8"/>
      <c r="I3132" s="5"/>
      <c r="J3132" s="5" t="s">
        <v>221</v>
      </c>
      <c r="K3132" s="10"/>
      <c r="L3132" s="5" t="s">
        <v>196</v>
      </c>
      <c r="M3132" s="5"/>
      <c r="N3132" s="5"/>
    </row>
    <row r="3133" spans="1:14">
      <c r="A3133" s="9"/>
      <c r="B3133" s="5" t="s">
        <v>3356</v>
      </c>
      <c r="C3133" s="5"/>
      <c r="D3133" s="9"/>
      <c r="E3133" s="5"/>
      <c r="F3133" s="7"/>
      <c r="G3133" s="5" t="s">
        <v>265</v>
      </c>
      <c r="H3133" s="8"/>
      <c r="I3133" s="5"/>
      <c r="J3133" s="5">
        <v>20</v>
      </c>
      <c r="K3133" s="10"/>
      <c r="L3133" s="5" t="s">
        <v>196</v>
      </c>
      <c r="M3133" s="5"/>
      <c r="N3133" s="5"/>
    </row>
    <row r="3134" spans="1:14">
      <c r="A3134" s="9"/>
      <c r="B3134" s="5" t="s">
        <v>3357</v>
      </c>
      <c r="C3134" s="5"/>
      <c r="D3134" s="9"/>
      <c r="E3134" s="5"/>
      <c r="F3134" s="7"/>
      <c r="G3134" s="5" t="s">
        <v>226</v>
      </c>
      <c r="H3134" s="8"/>
      <c r="I3134" s="5"/>
      <c r="J3134" s="5">
        <v>20</v>
      </c>
      <c r="K3134" s="10"/>
      <c r="L3134" s="5" t="s">
        <v>262</v>
      </c>
      <c r="M3134" s="5"/>
      <c r="N3134" s="5"/>
    </row>
    <row r="3135" spans="1:14">
      <c r="A3135" s="9"/>
      <c r="B3135" s="5" t="s">
        <v>3358</v>
      </c>
      <c r="C3135" s="5"/>
      <c r="D3135" s="9"/>
      <c r="E3135" s="5"/>
      <c r="F3135" s="7"/>
      <c r="G3135" s="5" t="s">
        <v>258</v>
      </c>
      <c r="H3135" s="8"/>
      <c r="I3135" s="5"/>
      <c r="J3135" s="5">
        <v>20</v>
      </c>
      <c r="K3135" s="10"/>
      <c r="L3135" s="5" t="s">
        <v>196</v>
      </c>
      <c r="M3135" s="5"/>
      <c r="N3135" s="5"/>
    </row>
    <row r="3136" spans="1:14">
      <c r="A3136" s="9"/>
      <c r="B3136" s="5" t="s">
        <v>3359</v>
      </c>
      <c r="C3136" s="5"/>
      <c r="D3136" s="9"/>
      <c r="E3136" s="5"/>
      <c r="F3136" s="7"/>
      <c r="G3136" s="5" t="s">
        <v>224</v>
      </c>
      <c r="H3136" s="8"/>
      <c r="I3136" s="5"/>
      <c r="J3136" s="5" t="s">
        <v>221</v>
      </c>
      <c r="K3136" s="10"/>
      <c r="L3136" s="5" t="s">
        <v>191</v>
      </c>
      <c r="M3136" s="5"/>
      <c r="N3136" s="5"/>
    </row>
    <row r="3137" spans="1:14">
      <c r="A3137" s="9"/>
      <c r="B3137" s="5" t="s">
        <v>3360</v>
      </c>
      <c r="C3137" s="5"/>
      <c r="D3137" s="9"/>
      <c r="E3137" s="5"/>
      <c r="F3137" s="7"/>
      <c r="G3137" s="5" t="s">
        <v>224</v>
      </c>
      <c r="H3137" s="8"/>
      <c r="I3137" s="5"/>
      <c r="J3137" s="5" t="s">
        <v>221</v>
      </c>
      <c r="K3137" s="10"/>
      <c r="L3137" s="5" t="s">
        <v>191</v>
      </c>
      <c r="M3137" s="5"/>
      <c r="N3137" s="5"/>
    </row>
    <row r="3138" spans="1:14">
      <c r="A3138" s="9"/>
      <c r="B3138" s="5" t="s">
        <v>3361</v>
      </c>
      <c r="C3138" s="5"/>
      <c r="D3138" s="9"/>
      <c r="E3138" s="5"/>
      <c r="F3138" s="7"/>
      <c r="G3138" s="5" t="s">
        <v>224</v>
      </c>
      <c r="H3138" s="8"/>
      <c r="I3138" s="5"/>
      <c r="J3138" s="5" t="s">
        <v>221</v>
      </c>
      <c r="K3138" s="10"/>
      <c r="L3138" s="5" t="s">
        <v>191</v>
      </c>
      <c r="M3138" s="5"/>
      <c r="N3138" s="5"/>
    </row>
    <row r="3139" spans="1:14">
      <c r="A3139" s="9"/>
      <c r="B3139" s="5" t="s">
        <v>3362</v>
      </c>
      <c r="C3139" s="5"/>
      <c r="D3139" s="9"/>
      <c r="E3139" s="5"/>
      <c r="F3139" s="7"/>
      <c r="G3139" s="5" t="s">
        <v>224</v>
      </c>
      <c r="H3139" s="8"/>
      <c r="I3139" s="5"/>
      <c r="J3139" s="5">
        <v>20</v>
      </c>
      <c r="K3139" s="10"/>
      <c r="L3139" s="5" t="s">
        <v>191</v>
      </c>
      <c r="M3139" s="5"/>
      <c r="N3139" s="5"/>
    </row>
    <row r="3140" spans="1:14">
      <c r="A3140" s="9"/>
      <c r="B3140" s="5" t="s">
        <v>3363</v>
      </c>
      <c r="C3140" s="5"/>
      <c r="D3140" s="9"/>
      <c r="E3140" s="5"/>
      <c r="F3140" s="7"/>
      <c r="G3140" s="5" t="s">
        <v>258</v>
      </c>
      <c r="H3140" s="8"/>
      <c r="I3140" s="5"/>
      <c r="J3140" s="5" t="s">
        <v>221</v>
      </c>
      <c r="K3140" s="10"/>
      <c r="L3140" s="5" t="s">
        <v>196</v>
      </c>
      <c r="M3140" s="5"/>
      <c r="N3140" s="5"/>
    </row>
    <row r="3141" spans="1:14">
      <c r="A3141" s="9"/>
      <c r="B3141" s="5" t="s">
        <v>3364</v>
      </c>
      <c r="C3141" s="5"/>
      <c r="D3141" s="9"/>
      <c r="E3141" s="5"/>
      <c r="F3141" s="7"/>
      <c r="G3141" s="5" t="s">
        <v>224</v>
      </c>
      <c r="H3141" s="8"/>
      <c r="I3141" s="5"/>
      <c r="J3141" s="5" t="s">
        <v>221</v>
      </c>
      <c r="K3141" s="10"/>
      <c r="L3141" s="5" t="s">
        <v>191</v>
      </c>
      <c r="M3141" s="5"/>
      <c r="N3141" s="5"/>
    </row>
    <row r="3142" spans="1:14">
      <c r="A3142" s="9"/>
      <c r="B3142" s="5" t="s">
        <v>3365</v>
      </c>
      <c r="C3142" s="5"/>
      <c r="D3142" s="9"/>
      <c r="E3142" s="5"/>
      <c r="F3142" s="7"/>
      <c r="G3142" s="5" t="s">
        <v>224</v>
      </c>
      <c r="H3142" s="8"/>
      <c r="I3142" s="5"/>
      <c r="J3142" s="5" t="s">
        <v>221</v>
      </c>
      <c r="K3142" s="10"/>
      <c r="L3142" s="5" t="s">
        <v>191</v>
      </c>
      <c r="M3142" s="5"/>
      <c r="N3142" s="5"/>
    </row>
    <row r="3143" spans="1:14">
      <c r="A3143" s="9"/>
      <c r="B3143" s="5" t="s">
        <v>3366</v>
      </c>
      <c r="C3143" s="5"/>
      <c r="D3143" s="9"/>
      <c r="E3143" s="5"/>
      <c r="F3143" s="7"/>
      <c r="G3143" s="5" t="s">
        <v>232</v>
      </c>
      <c r="H3143" s="8"/>
      <c r="I3143" s="5"/>
      <c r="J3143" s="5" t="s">
        <v>221</v>
      </c>
      <c r="K3143" s="10"/>
      <c r="L3143" s="5" t="s">
        <v>191</v>
      </c>
      <c r="M3143" s="5"/>
      <c r="N3143" s="5"/>
    </row>
    <row r="3144" spans="1:14">
      <c r="A3144" s="9"/>
      <c r="B3144" s="5" t="s">
        <v>3367</v>
      </c>
      <c r="C3144" s="5"/>
      <c r="D3144" s="9"/>
      <c r="E3144" s="5"/>
      <c r="F3144" s="7"/>
      <c r="G3144" s="5" t="s">
        <v>232</v>
      </c>
      <c r="H3144" s="8"/>
      <c r="I3144" s="5"/>
      <c r="J3144" s="5" t="s">
        <v>221</v>
      </c>
      <c r="K3144" s="10"/>
      <c r="L3144" s="5" t="s">
        <v>191</v>
      </c>
      <c r="M3144" s="5"/>
      <c r="N3144" s="5"/>
    </row>
    <row r="3145" spans="1:14">
      <c r="A3145" s="9"/>
      <c r="B3145" s="5" t="s">
        <v>3368</v>
      </c>
      <c r="C3145" s="5"/>
      <c r="D3145" s="9"/>
      <c r="E3145" s="5"/>
      <c r="F3145" s="7"/>
      <c r="G3145" s="5" t="s">
        <v>311</v>
      </c>
      <c r="H3145" s="8"/>
      <c r="I3145" s="5"/>
      <c r="J3145" s="5">
        <v>20</v>
      </c>
      <c r="K3145" s="10"/>
      <c r="L3145" s="5" t="s">
        <v>199</v>
      </c>
      <c r="M3145" s="5"/>
      <c r="N3145" s="5"/>
    </row>
    <row r="3146" spans="1:14">
      <c r="A3146" s="9"/>
      <c r="B3146" s="5" t="s">
        <v>3369</v>
      </c>
      <c r="C3146" s="5"/>
      <c r="D3146" s="9"/>
      <c r="E3146" s="5"/>
      <c r="F3146" s="7"/>
      <c r="G3146" s="5" t="s">
        <v>232</v>
      </c>
      <c r="H3146" s="8"/>
      <c r="I3146" s="5"/>
      <c r="J3146" s="5" t="s">
        <v>221</v>
      </c>
      <c r="K3146" s="10"/>
      <c r="L3146" s="5" t="s">
        <v>191</v>
      </c>
      <c r="M3146" s="5"/>
      <c r="N3146" s="5"/>
    </row>
    <row r="3147" spans="1:14">
      <c r="A3147" s="9"/>
      <c r="B3147" s="5" t="s">
        <v>3370</v>
      </c>
      <c r="C3147" s="5"/>
      <c r="D3147" s="9"/>
      <c r="E3147" s="5"/>
      <c r="F3147" s="7"/>
      <c r="G3147" s="5" t="s">
        <v>258</v>
      </c>
      <c r="H3147" s="8"/>
      <c r="I3147" s="5"/>
      <c r="J3147" s="5" t="s">
        <v>221</v>
      </c>
      <c r="K3147" s="10"/>
      <c r="L3147" s="5" t="s">
        <v>196</v>
      </c>
      <c r="M3147" s="5"/>
      <c r="N3147" s="5"/>
    </row>
    <row r="3148" spans="1:14">
      <c r="A3148" s="9"/>
      <c r="B3148" s="5" t="s">
        <v>3371</v>
      </c>
      <c r="C3148" s="5"/>
      <c r="D3148" s="9"/>
      <c r="E3148" s="5"/>
      <c r="F3148" s="7"/>
      <c r="G3148" s="5" t="s">
        <v>220</v>
      </c>
      <c r="H3148" s="8"/>
      <c r="I3148" s="5"/>
      <c r="J3148" s="5" t="s">
        <v>221</v>
      </c>
      <c r="K3148" s="10"/>
      <c r="L3148" s="5" t="s">
        <v>191</v>
      </c>
      <c r="M3148" s="5"/>
      <c r="N3148" s="5"/>
    </row>
    <row r="3149" spans="1:14">
      <c r="A3149" s="9"/>
      <c r="B3149" s="5" t="s">
        <v>3372</v>
      </c>
      <c r="C3149" s="5"/>
      <c r="D3149" s="9"/>
      <c r="E3149" s="5"/>
      <c r="F3149" s="7"/>
      <c r="G3149" s="5" t="s">
        <v>232</v>
      </c>
      <c r="H3149" s="8"/>
      <c r="I3149" s="5"/>
      <c r="J3149" s="5" t="s">
        <v>221</v>
      </c>
      <c r="K3149" s="10"/>
      <c r="L3149" s="5" t="s">
        <v>191</v>
      </c>
      <c r="M3149" s="5"/>
      <c r="N3149" s="5"/>
    </row>
    <row r="3150" spans="1:14">
      <c r="A3150" s="9"/>
      <c r="B3150" s="5" t="s">
        <v>3373</v>
      </c>
      <c r="C3150" s="5"/>
      <c r="D3150" s="9"/>
      <c r="E3150" s="5"/>
      <c r="F3150" s="7"/>
      <c r="G3150" s="5" t="s">
        <v>226</v>
      </c>
      <c r="H3150" s="8"/>
      <c r="I3150" s="5"/>
      <c r="J3150" s="5">
        <v>40</v>
      </c>
      <c r="K3150" s="10"/>
      <c r="L3150" s="5" t="s">
        <v>196</v>
      </c>
      <c r="M3150" s="5"/>
      <c r="N3150" s="5"/>
    </row>
    <row r="3151" spans="1:14">
      <c r="A3151" s="9"/>
      <c r="B3151" s="5" t="s">
        <v>3374</v>
      </c>
      <c r="C3151" s="5"/>
      <c r="D3151" s="9"/>
      <c r="E3151" s="5"/>
      <c r="F3151" s="7"/>
      <c r="G3151" s="5" t="s">
        <v>224</v>
      </c>
      <c r="H3151" s="8"/>
      <c r="I3151" s="5"/>
      <c r="J3151" s="5" t="s">
        <v>221</v>
      </c>
      <c r="K3151" s="10"/>
      <c r="L3151" s="5" t="s">
        <v>191</v>
      </c>
      <c r="M3151" s="5"/>
      <c r="N3151" s="5"/>
    </row>
    <row r="3152" spans="1:14">
      <c r="A3152" s="9"/>
      <c r="B3152" s="5" t="s">
        <v>3375</v>
      </c>
      <c r="C3152" s="5"/>
      <c r="D3152" s="9"/>
      <c r="E3152" s="5"/>
      <c r="F3152" s="7"/>
      <c r="G3152" s="5" t="s">
        <v>224</v>
      </c>
      <c r="H3152" s="8"/>
      <c r="I3152" s="5"/>
      <c r="J3152" s="5" t="s">
        <v>221</v>
      </c>
      <c r="K3152" s="10"/>
      <c r="L3152" s="5" t="s">
        <v>191</v>
      </c>
      <c r="M3152" s="5"/>
      <c r="N3152" s="5"/>
    </row>
    <row r="3153" spans="1:14">
      <c r="A3153" s="9"/>
      <c r="B3153" s="5" t="s">
        <v>3376</v>
      </c>
      <c r="C3153" s="5"/>
      <c r="D3153" s="9"/>
      <c r="E3153" s="5"/>
      <c r="F3153" s="7"/>
      <c r="G3153" s="5" t="s">
        <v>265</v>
      </c>
      <c r="H3153" s="8"/>
      <c r="I3153" s="5"/>
      <c r="J3153" s="5">
        <v>40</v>
      </c>
      <c r="K3153" s="10"/>
      <c r="L3153" s="5" t="s">
        <v>196</v>
      </c>
      <c r="M3153" s="5"/>
      <c r="N3153" s="5"/>
    </row>
    <row r="3154" spans="1:14">
      <c r="A3154" s="9"/>
      <c r="B3154" s="5" t="s">
        <v>3377</v>
      </c>
      <c r="C3154" s="5"/>
      <c r="D3154" s="9"/>
      <c r="E3154" s="5"/>
      <c r="F3154" s="7"/>
      <c r="G3154" s="5" t="s">
        <v>224</v>
      </c>
      <c r="H3154" s="8"/>
      <c r="I3154" s="5"/>
      <c r="J3154" s="5" t="s">
        <v>221</v>
      </c>
      <c r="K3154" s="10"/>
      <c r="L3154" s="5" t="s">
        <v>191</v>
      </c>
      <c r="M3154" s="5"/>
      <c r="N3154" s="5"/>
    </row>
    <row r="3155" spans="1:14">
      <c r="A3155" s="9"/>
      <c r="B3155" s="5" t="s">
        <v>3378</v>
      </c>
      <c r="C3155" s="5"/>
      <c r="D3155" s="9"/>
      <c r="E3155" s="5"/>
      <c r="F3155" s="7"/>
      <c r="G3155" s="5" t="s">
        <v>220</v>
      </c>
      <c r="H3155" s="8"/>
      <c r="I3155" s="5"/>
      <c r="J3155" s="5" t="s">
        <v>221</v>
      </c>
      <c r="K3155" s="10"/>
      <c r="L3155" s="5" t="s">
        <v>191</v>
      </c>
      <c r="M3155" s="5"/>
      <c r="N3155" s="5"/>
    </row>
    <row r="3156" spans="1:14">
      <c r="A3156" s="9"/>
      <c r="B3156" s="5" t="s">
        <v>3379</v>
      </c>
      <c r="C3156" s="5"/>
      <c r="D3156" s="9"/>
      <c r="E3156" s="5"/>
      <c r="F3156" s="7"/>
      <c r="G3156" s="5" t="s">
        <v>226</v>
      </c>
      <c r="H3156" s="8"/>
      <c r="I3156" s="5"/>
      <c r="J3156" s="5">
        <v>40</v>
      </c>
      <c r="K3156" s="10"/>
      <c r="L3156" s="5" t="s">
        <v>196</v>
      </c>
      <c r="M3156" s="5"/>
      <c r="N3156" s="5"/>
    </row>
    <row r="3157" spans="1:14">
      <c r="A3157" s="9"/>
      <c r="B3157" s="5" t="s">
        <v>3380</v>
      </c>
      <c r="C3157" s="5"/>
      <c r="D3157" s="9"/>
      <c r="E3157" s="5"/>
      <c r="F3157" s="7"/>
      <c r="G3157" s="5" t="s">
        <v>232</v>
      </c>
      <c r="H3157" s="8"/>
      <c r="I3157" s="5"/>
      <c r="J3157" s="5">
        <v>20</v>
      </c>
      <c r="K3157" s="10"/>
      <c r="L3157" s="5" t="s">
        <v>191</v>
      </c>
      <c r="M3157" s="5"/>
      <c r="N3157" s="5"/>
    </row>
    <row r="3158" spans="1:14">
      <c r="A3158" s="9"/>
      <c r="B3158" s="5" t="s">
        <v>3381</v>
      </c>
      <c r="C3158" s="5"/>
      <c r="D3158" s="9"/>
      <c r="E3158" s="5"/>
      <c r="F3158" s="7"/>
      <c r="G3158" s="5" t="s">
        <v>220</v>
      </c>
      <c r="H3158" s="8"/>
      <c r="I3158" s="5"/>
      <c r="J3158" s="5">
        <v>40</v>
      </c>
      <c r="K3158" s="10"/>
      <c r="L3158" s="5" t="s">
        <v>191</v>
      </c>
      <c r="M3158" s="5"/>
      <c r="N3158" s="5"/>
    </row>
    <row r="3159" spans="1:14">
      <c r="A3159" s="9"/>
      <c r="B3159" s="5" t="s">
        <v>3382</v>
      </c>
      <c r="C3159" s="5"/>
      <c r="D3159" s="9"/>
      <c r="E3159" s="5"/>
      <c r="F3159" s="7"/>
      <c r="G3159" s="5" t="s">
        <v>226</v>
      </c>
      <c r="H3159" s="8"/>
      <c r="I3159" s="5"/>
      <c r="J3159" s="5">
        <v>20</v>
      </c>
      <c r="K3159" s="10"/>
      <c r="L3159" s="5" t="s">
        <v>191</v>
      </c>
      <c r="M3159" s="5"/>
      <c r="N3159" s="5"/>
    </row>
    <row r="3160" spans="1:14">
      <c r="A3160" s="9"/>
      <c r="B3160" s="5" t="s">
        <v>3383</v>
      </c>
      <c r="C3160" s="5"/>
      <c r="D3160" s="9"/>
      <c r="E3160" s="5"/>
      <c r="F3160" s="7"/>
      <c r="G3160" s="5" t="s">
        <v>220</v>
      </c>
      <c r="H3160" s="8"/>
      <c r="I3160" s="5"/>
      <c r="J3160" s="5" t="s">
        <v>221</v>
      </c>
      <c r="K3160" s="10"/>
      <c r="L3160" s="5" t="s">
        <v>191</v>
      </c>
      <c r="M3160" s="5"/>
      <c r="N3160" s="5"/>
    </row>
    <row r="3161" spans="1:14">
      <c r="A3161" s="9"/>
      <c r="B3161" s="5" t="s">
        <v>3384</v>
      </c>
      <c r="C3161" s="5"/>
      <c r="D3161" s="9"/>
      <c r="E3161" s="5"/>
      <c r="F3161" s="7"/>
      <c r="G3161" s="5" t="s">
        <v>234</v>
      </c>
      <c r="H3161" s="8"/>
      <c r="I3161" s="5"/>
      <c r="J3161" s="5" t="s">
        <v>221</v>
      </c>
      <c r="K3161" s="10"/>
      <c r="L3161" s="5" t="s">
        <v>191</v>
      </c>
      <c r="M3161" s="5"/>
      <c r="N3161" s="5"/>
    </row>
    <row r="3162" spans="1:14">
      <c r="A3162" s="9"/>
      <c r="B3162" s="5" t="s">
        <v>3385</v>
      </c>
      <c r="C3162" s="5"/>
      <c r="D3162" s="9"/>
      <c r="E3162" s="5"/>
      <c r="F3162" s="7"/>
      <c r="G3162" s="5" t="s">
        <v>224</v>
      </c>
      <c r="H3162" s="8"/>
      <c r="I3162" s="5"/>
      <c r="J3162" s="5" t="s">
        <v>221</v>
      </c>
      <c r="K3162" s="10"/>
      <c r="L3162" s="5" t="s">
        <v>191</v>
      </c>
      <c r="M3162" s="5"/>
      <c r="N3162" s="5"/>
    </row>
    <row r="3163" spans="1:14">
      <c r="A3163" s="9"/>
      <c r="B3163" s="5" t="s">
        <v>3386</v>
      </c>
      <c r="C3163" s="5"/>
      <c r="D3163" s="9"/>
      <c r="E3163" s="5"/>
      <c r="F3163" s="7"/>
      <c r="G3163" s="5" t="s">
        <v>224</v>
      </c>
      <c r="H3163" s="8"/>
      <c r="I3163" s="5"/>
      <c r="J3163" s="5" t="s">
        <v>221</v>
      </c>
      <c r="K3163" s="10"/>
      <c r="L3163" s="5" t="s">
        <v>191</v>
      </c>
      <c r="M3163" s="5"/>
      <c r="N3163" s="5"/>
    </row>
    <row r="3164" spans="1:14">
      <c r="A3164" s="9"/>
      <c r="B3164" s="5" t="s">
        <v>3387</v>
      </c>
      <c r="C3164" s="5"/>
      <c r="D3164" s="9"/>
      <c r="E3164" s="5"/>
      <c r="F3164" s="7"/>
      <c r="G3164" s="5" t="s">
        <v>224</v>
      </c>
      <c r="H3164" s="8"/>
      <c r="I3164" s="5"/>
      <c r="J3164" s="5" t="s">
        <v>221</v>
      </c>
      <c r="K3164" s="10"/>
      <c r="L3164" s="5" t="s">
        <v>196</v>
      </c>
      <c r="M3164" s="5"/>
      <c r="N3164" s="5"/>
    </row>
    <row r="3165" spans="1:14">
      <c r="A3165" s="9"/>
      <c r="B3165" s="5" t="s">
        <v>3388</v>
      </c>
      <c r="C3165" s="5"/>
      <c r="D3165" s="9"/>
      <c r="E3165" s="5"/>
      <c r="F3165" s="7"/>
      <c r="G3165" s="5" t="s">
        <v>224</v>
      </c>
      <c r="H3165" s="8"/>
      <c r="I3165" s="5"/>
      <c r="J3165" s="5" t="s">
        <v>221</v>
      </c>
      <c r="K3165" s="10"/>
      <c r="L3165" s="5" t="s">
        <v>191</v>
      </c>
      <c r="M3165" s="5"/>
      <c r="N3165" s="5"/>
    </row>
    <row r="3166" spans="1:14">
      <c r="A3166" s="9"/>
      <c r="B3166" s="5" t="s">
        <v>3389</v>
      </c>
      <c r="C3166" s="5"/>
      <c r="D3166" s="9"/>
      <c r="E3166" s="5"/>
      <c r="F3166" s="7"/>
      <c r="G3166" s="5" t="s">
        <v>226</v>
      </c>
      <c r="H3166" s="8"/>
      <c r="I3166" s="5"/>
      <c r="J3166" s="5">
        <v>40</v>
      </c>
      <c r="K3166" s="10"/>
      <c r="L3166" s="5" t="s">
        <v>228</v>
      </c>
      <c r="M3166" s="5"/>
      <c r="N3166" s="5"/>
    </row>
    <row r="3167" spans="1:14">
      <c r="A3167" s="9"/>
      <c r="B3167" s="5" t="s">
        <v>3390</v>
      </c>
      <c r="C3167" s="5"/>
      <c r="D3167" s="9"/>
      <c r="E3167" s="5"/>
      <c r="F3167" s="7"/>
      <c r="G3167" s="5" t="s">
        <v>226</v>
      </c>
      <c r="H3167" s="8"/>
      <c r="I3167" s="5"/>
      <c r="J3167" s="5">
        <v>40</v>
      </c>
      <c r="K3167" s="10"/>
      <c r="L3167" s="5" t="s">
        <v>196</v>
      </c>
      <c r="M3167" s="5"/>
      <c r="N3167" s="5"/>
    </row>
    <row r="3168" spans="1:14">
      <c r="A3168" s="9"/>
      <c r="B3168" s="5" t="s">
        <v>3391</v>
      </c>
      <c r="C3168" s="5"/>
      <c r="D3168" s="9"/>
      <c r="E3168" s="5"/>
      <c r="F3168" s="7"/>
      <c r="G3168" s="5" t="s">
        <v>246</v>
      </c>
      <c r="H3168" s="8"/>
      <c r="I3168" s="5"/>
      <c r="J3168" s="5" t="s">
        <v>221</v>
      </c>
      <c r="K3168" s="10"/>
      <c r="L3168" s="5" t="s">
        <v>196</v>
      </c>
      <c r="M3168" s="5"/>
      <c r="N3168" s="5"/>
    </row>
    <row r="3169" spans="1:14">
      <c r="A3169" s="9"/>
      <c r="B3169" s="5" t="s">
        <v>3392</v>
      </c>
      <c r="C3169" s="5"/>
      <c r="D3169" s="9"/>
      <c r="E3169" s="5"/>
      <c r="F3169" s="7"/>
      <c r="G3169" s="5" t="s">
        <v>226</v>
      </c>
      <c r="H3169" s="8"/>
      <c r="I3169" s="5"/>
      <c r="J3169" s="5">
        <v>20</v>
      </c>
      <c r="K3169" s="10"/>
      <c r="L3169" s="5" t="s">
        <v>196</v>
      </c>
      <c r="M3169" s="5"/>
      <c r="N3169" s="5"/>
    </row>
    <row r="3170" spans="1:14">
      <c r="A3170" s="9"/>
      <c r="B3170" s="5" t="s">
        <v>3393</v>
      </c>
      <c r="C3170" s="5"/>
      <c r="D3170" s="9"/>
      <c r="E3170" s="5"/>
      <c r="F3170" s="7"/>
      <c r="G3170" s="5" t="s">
        <v>220</v>
      </c>
      <c r="H3170" s="8"/>
      <c r="I3170" s="5"/>
      <c r="J3170" s="5" t="s">
        <v>221</v>
      </c>
      <c r="K3170" s="10"/>
      <c r="L3170" s="5" t="s">
        <v>191</v>
      </c>
      <c r="M3170" s="5"/>
      <c r="N3170" s="5"/>
    </row>
    <row r="3171" spans="1:14">
      <c r="A3171" s="9"/>
      <c r="B3171" s="5" t="s">
        <v>3394</v>
      </c>
      <c r="C3171" s="5"/>
      <c r="D3171" s="9"/>
      <c r="E3171" s="5"/>
      <c r="F3171" s="7"/>
      <c r="G3171" s="5" t="s">
        <v>224</v>
      </c>
      <c r="H3171" s="8"/>
      <c r="I3171" s="5"/>
      <c r="J3171" s="5" t="s">
        <v>221</v>
      </c>
      <c r="K3171" s="10"/>
      <c r="L3171" s="5" t="s">
        <v>191</v>
      </c>
      <c r="M3171" s="5"/>
      <c r="N3171" s="5"/>
    </row>
    <row r="3172" spans="1:14">
      <c r="A3172" s="9"/>
      <c r="B3172" s="5" t="s">
        <v>3395</v>
      </c>
      <c r="C3172" s="5"/>
      <c r="D3172" s="9"/>
      <c r="E3172" s="5"/>
      <c r="F3172" s="7"/>
      <c r="G3172" s="5" t="s">
        <v>265</v>
      </c>
      <c r="H3172" s="8"/>
      <c r="I3172" s="5"/>
      <c r="J3172" s="5" t="s">
        <v>221</v>
      </c>
      <c r="K3172" s="10"/>
      <c r="L3172" s="5" t="s">
        <v>196</v>
      </c>
      <c r="M3172" s="5"/>
      <c r="N3172" s="5"/>
    </row>
    <row r="3173" spans="1:14">
      <c r="A3173" s="9"/>
      <c r="B3173" s="5" t="s">
        <v>3396</v>
      </c>
      <c r="C3173" s="5"/>
      <c r="D3173" s="9"/>
      <c r="E3173" s="5"/>
      <c r="F3173" s="7"/>
      <c r="G3173" s="5" t="s">
        <v>232</v>
      </c>
      <c r="H3173" s="8"/>
      <c r="I3173" s="5"/>
      <c r="J3173" s="5" t="s">
        <v>221</v>
      </c>
      <c r="K3173" s="10"/>
      <c r="L3173" s="5" t="s">
        <v>191</v>
      </c>
      <c r="M3173" s="5"/>
      <c r="N3173" s="5"/>
    </row>
    <row r="3174" spans="1:14">
      <c r="A3174" s="9"/>
      <c r="B3174" s="5" t="s">
        <v>3397</v>
      </c>
      <c r="C3174" s="5"/>
      <c r="D3174" s="9"/>
      <c r="E3174" s="5"/>
      <c r="F3174" s="7"/>
      <c r="G3174" s="5" t="s">
        <v>226</v>
      </c>
      <c r="H3174" s="8"/>
      <c r="I3174" s="5"/>
      <c r="J3174" s="5">
        <v>20</v>
      </c>
      <c r="K3174" s="10"/>
      <c r="L3174" s="5" t="s">
        <v>196</v>
      </c>
      <c r="M3174" s="5"/>
      <c r="N3174" s="5"/>
    </row>
    <row r="3175" spans="1:14">
      <c r="A3175" s="9"/>
      <c r="B3175" s="5" t="s">
        <v>3398</v>
      </c>
      <c r="C3175" s="5"/>
      <c r="D3175" s="9"/>
      <c r="E3175" s="5"/>
      <c r="F3175" s="7"/>
      <c r="G3175" s="5" t="s">
        <v>232</v>
      </c>
      <c r="H3175" s="8"/>
      <c r="I3175" s="5"/>
      <c r="J3175" s="5" t="s">
        <v>221</v>
      </c>
      <c r="K3175" s="10"/>
      <c r="L3175" s="5" t="s">
        <v>191</v>
      </c>
      <c r="M3175" s="5"/>
      <c r="N3175" s="5"/>
    </row>
    <row r="3176" spans="1:14">
      <c r="A3176" s="9"/>
      <c r="B3176" s="5" t="s">
        <v>3399</v>
      </c>
      <c r="C3176" s="5"/>
      <c r="D3176" s="9"/>
      <c r="E3176" s="5"/>
      <c r="F3176" s="7"/>
      <c r="G3176" s="5" t="s">
        <v>224</v>
      </c>
      <c r="H3176" s="8"/>
      <c r="I3176" s="5"/>
      <c r="J3176" s="5" t="s">
        <v>221</v>
      </c>
      <c r="K3176" s="10"/>
      <c r="L3176" s="5" t="s">
        <v>191</v>
      </c>
      <c r="M3176" s="5"/>
      <c r="N3176" s="5"/>
    </row>
    <row r="3177" spans="1:14">
      <c r="A3177" s="9"/>
      <c r="B3177" s="5" t="s">
        <v>3400</v>
      </c>
      <c r="C3177" s="5"/>
      <c r="D3177" s="9"/>
      <c r="E3177" s="5"/>
      <c r="F3177" s="7"/>
      <c r="G3177" s="5" t="s">
        <v>258</v>
      </c>
      <c r="H3177" s="8"/>
      <c r="I3177" s="5"/>
      <c r="J3177" s="5" t="s">
        <v>221</v>
      </c>
      <c r="K3177" s="10"/>
      <c r="L3177" s="5" t="s">
        <v>196</v>
      </c>
      <c r="M3177" s="5"/>
      <c r="N3177" s="5"/>
    </row>
    <row r="3178" spans="1:14">
      <c r="A3178" s="9"/>
      <c r="B3178" s="5" t="s">
        <v>3401</v>
      </c>
      <c r="C3178" s="5"/>
      <c r="D3178" s="9"/>
      <c r="E3178" s="5"/>
      <c r="F3178" s="7"/>
      <c r="G3178" s="5" t="s">
        <v>224</v>
      </c>
      <c r="H3178" s="8"/>
      <c r="I3178" s="5"/>
      <c r="J3178" s="5" t="s">
        <v>221</v>
      </c>
      <c r="K3178" s="10"/>
      <c r="L3178" s="5" t="s">
        <v>191</v>
      </c>
      <c r="M3178" s="5"/>
      <c r="N3178" s="5"/>
    </row>
    <row r="3179" spans="1:14">
      <c r="A3179" s="9"/>
      <c r="B3179" s="5" t="s">
        <v>3402</v>
      </c>
      <c r="C3179" s="5"/>
      <c r="D3179" s="9"/>
      <c r="E3179" s="5"/>
      <c r="F3179" s="7"/>
      <c r="G3179" s="5" t="s">
        <v>311</v>
      </c>
      <c r="H3179" s="8"/>
      <c r="I3179" s="5"/>
      <c r="J3179" s="5" t="s">
        <v>221</v>
      </c>
      <c r="K3179" s="10"/>
      <c r="L3179" s="5" t="s">
        <v>228</v>
      </c>
      <c r="M3179" s="5"/>
      <c r="N3179" s="5"/>
    </row>
    <row r="3180" spans="1:14">
      <c r="A3180" s="9"/>
      <c r="B3180" s="5" t="s">
        <v>3403</v>
      </c>
      <c r="C3180" s="5"/>
      <c r="D3180" s="9"/>
      <c r="E3180" s="5"/>
      <c r="F3180" s="7"/>
      <c r="G3180" s="5" t="s">
        <v>226</v>
      </c>
      <c r="H3180" s="8"/>
      <c r="I3180" s="5"/>
      <c r="J3180" s="5">
        <v>40</v>
      </c>
      <c r="K3180" s="10"/>
      <c r="L3180" s="5" t="s">
        <v>262</v>
      </c>
      <c r="M3180" s="5"/>
      <c r="N3180" s="5"/>
    </row>
    <row r="3181" spans="1:14">
      <c r="A3181" s="9"/>
      <c r="B3181" s="5" t="s">
        <v>3404</v>
      </c>
      <c r="C3181" s="5"/>
      <c r="D3181" s="9"/>
      <c r="E3181" s="5"/>
      <c r="F3181" s="7"/>
      <c r="G3181" s="5" t="s">
        <v>226</v>
      </c>
      <c r="H3181" s="8"/>
      <c r="I3181" s="5"/>
      <c r="J3181" s="5">
        <v>40</v>
      </c>
      <c r="K3181" s="10"/>
      <c r="L3181" s="5" t="s">
        <v>196</v>
      </c>
      <c r="M3181" s="5"/>
      <c r="N3181" s="5"/>
    </row>
    <row r="3182" spans="1:14">
      <c r="A3182" s="9"/>
      <c r="B3182" s="5" t="s">
        <v>3405</v>
      </c>
      <c r="C3182" s="5"/>
      <c r="D3182" s="9"/>
      <c r="E3182" s="5"/>
      <c r="F3182" s="7"/>
      <c r="G3182" s="5" t="s">
        <v>220</v>
      </c>
      <c r="H3182" s="8"/>
      <c r="I3182" s="5"/>
      <c r="J3182" s="5" t="s">
        <v>221</v>
      </c>
      <c r="K3182" s="10"/>
      <c r="L3182" s="5" t="s">
        <v>191</v>
      </c>
      <c r="M3182" s="5"/>
      <c r="N3182" s="5"/>
    </row>
    <row r="3183" spans="1:14">
      <c r="A3183" s="9"/>
      <c r="B3183" s="5" t="s">
        <v>3406</v>
      </c>
      <c r="C3183" s="5"/>
      <c r="D3183" s="9"/>
      <c r="E3183" s="5"/>
      <c r="F3183" s="7"/>
      <c r="G3183" s="5" t="s">
        <v>220</v>
      </c>
      <c r="H3183" s="8"/>
      <c r="I3183" s="5"/>
      <c r="J3183" s="5" t="s">
        <v>221</v>
      </c>
      <c r="K3183" s="10"/>
      <c r="L3183" s="5" t="s">
        <v>191</v>
      </c>
      <c r="M3183" s="5"/>
      <c r="N3183" s="5"/>
    </row>
    <row r="3184" spans="1:14">
      <c r="A3184" s="9"/>
      <c r="B3184" s="5" t="s">
        <v>3407</v>
      </c>
      <c r="C3184" s="5"/>
      <c r="D3184" s="9"/>
      <c r="E3184" s="5"/>
      <c r="F3184" s="7"/>
      <c r="G3184" s="5" t="s">
        <v>226</v>
      </c>
      <c r="H3184" s="8"/>
      <c r="I3184" s="5"/>
      <c r="J3184" s="5">
        <v>40</v>
      </c>
      <c r="K3184" s="10"/>
      <c r="L3184" s="5" t="s">
        <v>196</v>
      </c>
      <c r="M3184" s="5"/>
      <c r="N3184" s="5"/>
    </row>
    <row r="3185" spans="1:14">
      <c r="A3185" s="9"/>
      <c r="B3185" s="5" t="s">
        <v>3408</v>
      </c>
      <c r="C3185" s="5"/>
      <c r="D3185" s="9"/>
      <c r="E3185" s="5"/>
      <c r="F3185" s="7"/>
      <c r="G3185" s="5" t="s">
        <v>258</v>
      </c>
      <c r="H3185" s="8"/>
      <c r="I3185" s="5"/>
      <c r="J3185" s="5">
        <v>20</v>
      </c>
      <c r="K3185" s="10"/>
      <c r="L3185" s="5" t="s">
        <v>196</v>
      </c>
      <c r="M3185" s="5"/>
      <c r="N3185" s="5"/>
    </row>
    <row r="3186" spans="1:14">
      <c r="A3186" s="9"/>
      <c r="B3186" s="5" t="s">
        <v>3409</v>
      </c>
      <c r="C3186" s="5"/>
      <c r="D3186" s="9"/>
      <c r="E3186" s="5"/>
      <c r="F3186" s="7"/>
      <c r="G3186" s="5" t="s">
        <v>224</v>
      </c>
      <c r="H3186" s="8"/>
      <c r="I3186" s="5"/>
      <c r="J3186" s="5" t="s">
        <v>221</v>
      </c>
      <c r="K3186" s="10"/>
      <c r="L3186" s="5" t="s">
        <v>191</v>
      </c>
      <c r="M3186" s="5"/>
      <c r="N3186" s="5"/>
    </row>
    <row r="3187" spans="1:14">
      <c r="A3187" s="9"/>
      <c r="B3187" s="5" t="s">
        <v>3410</v>
      </c>
      <c r="C3187" s="5"/>
      <c r="D3187" s="9"/>
      <c r="E3187" s="5"/>
      <c r="F3187" s="7"/>
      <c r="G3187" s="5" t="s">
        <v>224</v>
      </c>
      <c r="H3187" s="8"/>
      <c r="I3187" s="5"/>
      <c r="J3187" s="5" t="s">
        <v>221</v>
      </c>
      <c r="K3187" s="10"/>
      <c r="L3187" s="5" t="s">
        <v>191</v>
      </c>
      <c r="M3187" s="5"/>
      <c r="N3187" s="5"/>
    </row>
    <row r="3188" spans="1:14">
      <c r="A3188" s="9"/>
      <c r="B3188" s="5" t="s">
        <v>3411</v>
      </c>
      <c r="C3188" s="5"/>
      <c r="D3188" s="9"/>
      <c r="E3188" s="5"/>
      <c r="F3188" s="7"/>
      <c r="G3188" s="5" t="s">
        <v>220</v>
      </c>
      <c r="H3188" s="8"/>
      <c r="I3188" s="5"/>
      <c r="J3188" s="5" t="s">
        <v>221</v>
      </c>
      <c r="K3188" s="10"/>
      <c r="L3188" s="5" t="s">
        <v>191</v>
      </c>
      <c r="M3188" s="5"/>
      <c r="N3188" s="5"/>
    </row>
    <row r="3189" spans="1:14">
      <c r="A3189" s="9"/>
      <c r="B3189" s="5" t="s">
        <v>3412</v>
      </c>
      <c r="C3189" s="5"/>
      <c r="D3189" s="9"/>
      <c r="E3189" s="5"/>
      <c r="F3189" s="7"/>
      <c r="G3189" s="5" t="s">
        <v>232</v>
      </c>
      <c r="H3189" s="8"/>
      <c r="I3189" s="5"/>
      <c r="J3189" s="5" t="s">
        <v>221</v>
      </c>
      <c r="K3189" s="10"/>
      <c r="L3189" s="5" t="s">
        <v>191</v>
      </c>
      <c r="M3189" s="5"/>
      <c r="N3189" s="5"/>
    </row>
    <row r="3190" spans="1:14">
      <c r="A3190" s="9"/>
      <c r="B3190" s="5" t="s">
        <v>3413</v>
      </c>
      <c r="C3190" s="5"/>
      <c r="D3190" s="9"/>
      <c r="E3190" s="5"/>
      <c r="F3190" s="7"/>
      <c r="G3190" s="5" t="s">
        <v>226</v>
      </c>
      <c r="H3190" s="8"/>
      <c r="I3190" s="5"/>
      <c r="J3190" s="5">
        <v>20</v>
      </c>
      <c r="K3190" s="10"/>
      <c r="L3190" s="5" t="s">
        <v>196</v>
      </c>
      <c r="M3190" s="5"/>
      <c r="N3190" s="5"/>
    </row>
    <row r="3191" spans="1:14">
      <c r="A3191" s="9"/>
      <c r="B3191" s="5" t="s">
        <v>3414</v>
      </c>
      <c r="C3191" s="5"/>
      <c r="D3191" s="9"/>
      <c r="E3191" s="5"/>
      <c r="F3191" s="7"/>
      <c r="G3191" s="5" t="s">
        <v>234</v>
      </c>
      <c r="H3191" s="8"/>
      <c r="I3191" s="5"/>
      <c r="J3191" s="5" t="s">
        <v>221</v>
      </c>
      <c r="K3191" s="10"/>
      <c r="L3191" s="5" t="s">
        <v>191</v>
      </c>
      <c r="M3191" s="5"/>
      <c r="N3191" s="5"/>
    </row>
    <row r="3192" spans="1:14">
      <c r="A3192" s="9"/>
      <c r="B3192" s="5" t="s">
        <v>3415</v>
      </c>
      <c r="C3192" s="5"/>
      <c r="D3192" s="9"/>
      <c r="E3192" s="5"/>
      <c r="F3192" s="7"/>
      <c r="G3192" s="5" t="s">
        <v>220</v>
      </c>
      <c r="H3192" s="8"/>
      <c r="I3192" s="5"/>
      <c r="J3192" s="5" t="s">
        <v>221</v>
      </c>
      <c r="K3192" s="5"/>
      <c r="L3192" s="5" t="s">
        <v>191</v>
      </c>
      <c r="M3192" s="5"/>
      <c r="N3192" s="5"/>
    </row>
    <row r="3193" spans="1:14">
      <c r="A3193" s="9"/>
      <c r="B3193" s="5" t="s">
        <v>3416</v>
      </c>
      <c r="C3193" s="5"/>
      <c r="D3193" s="9"/>
      <c r="E3193" s="5"/>
      <c r="F3193" s="7"/>
      <c r="G3193" s="5" t="s">
        <v>234</v>
      </c>
      <c r="H3193" s="8"/>
      <c r="I3193" s="5"/>
      <c r="J3193" s="5" t="s">
        <v>221</v>
      </c>
      <c r="K3193" s="5"/>
      <c r="L3193" s="5" t="s">
        <v>191</v>
      </c>
      <c r="M3193" s="5"/>
      <c r="N3193" s="5"/>
    </row>
    <row r="3194" spans="1:14">
      <c r="A3194" s="9"/>
      <c r="B3194" s="5" t="s">
        <v>3417</v>
      </c>
      <c r="C3194" s="5"/>
      <c r="D3194" s="9"/>
      <c r="E3194" s="5"/>
      <c r="F3194" s="7"/>
      <c r="G3194" s="5" t="s">
        <v>224</v>
      </c>
      <c r="H3194" s="8"/>
      <c r="I3194" s="5"/>
      <c r="J3194" s="5" t="s">
        <v>221</v>
      </c>
      <c r="K3194" s="5"/>
      <c r="L3194" s="5" t="s">
        <v>191</v>
      </c>
      <c r="M3194" s="5"/>
      <c r="N3194" s="5"/>
    </row>
    <row r="3195" spans="1:14">
      <c r="A3195" s="9"/>
      <c r="B3195" s="5" t="s">
        <v>3418</v>
      </c>
      <c r="C3195" s="5"/>
      <c r="D3195" s="9"/>
      <c r="E3195" s="5"/>
      <c r="F3195" s="7"/>
      <c r="G3195" s="5" t="s">
        <v>220</v>
      </c>
      <c r="H3195" s="8"/>
      <c r="I3195" s="5"/>
      <c r="J3195" s="5" t="s">
        <v>221</v>
      </c>
      <c r="K3195" s="5"/>
      <c r="L3195" s="5" t="s">
        <v>191</v>
      </c>
      <c r="M3195" s="5"/>
      <c r="N3195" s="5"/>
    </row>
    <row r="3196" spans="1:14">
      <c r="A3196" s="9"/>
      <c r="B3196" s="5" t="s">
        <v>3419</v>
      </c>
      <c r="C3196" s="5"/>
      <c r="D3196" s="9"/>
      <c r="E3196" s="5"/>
      <c r="F3196" s="7"/>
      <c r="G3196" s="5" t="s">
        <v>232</v>
      </c>
      <c r="H3196" s="8"/>
      <c r="I3196" s="5"/>
      <c r="J3196" s="5">
        <v>20</v>
      </c>
      <c r="K3196" s="5"/>
      <c r="L3196" s="5" t="s">
        <v>191</v>
      </c>
      <c r="M3196" s="5"/>
      <c r="N3196" s="5"/>
    </row>
    <row r="3197" spans="1:14">
      <c r="A3197" s="9"/>
      <c r="B3197" s="5" t="s">
        <v>3420</v>
      </c>
      <c r="C3197" s="5"/>
      <c r="D3197" s="9"/>
      <c r="E3197" s="5"/>
      <c r="F3197" s="7"/>
      <c r="G3197" s="5" t="s">
        <v>224</v>
      </c>
      <c r="H3197" s="8"/>
      <c r="I3197" s="5"/>
      <c r="J3197" s="5" t="s">
        <v>221</v>
      </c>
      <c r="K3197" s="5"/>
      <c r="L3197" s="5" t="s">
        <v>196</v>
      </c>
      <c r="M3197" s="5"/>
      <c r="N3197" s="5"/>
    </row>
    <row r="3198" spans="1:14">
      <c r="A3198" s="9"/>
      <c r="B3198" s="5" t="s">
        <v>3421</v>
      </c>
      <c r="C3198" s="5"/>
      <c r="D3198" s="9"/>
      <c r="E3198" s="5"/>
      <c r="F3198" s="7"/>
      <c r="G3198" s="5" t="s">
        <v>234</v>
      </c>
      <c r="H3198" s="8"/>
      <c r="I3198" s="5"/>
      <c r="J3198" s="5" t="s">
        <v>221</v>
      </c>
      <c r="K3198" s="5"/>
      <c r="L3198" s="5" t="s">
        <v>191</v>
      </c>
      <c r="M3198" s="5"/>
      <c r="N3198" s="5"/>
    </row>
    <row r="3199" spans="1:14">
      <c r="A3199" s="9"/>
      <c r="B3199" s="5" t="s">
        <v>3422</v>
      </c>
      <c r="C3199" s="5"/>
      <c r="D3199" s="9"/>
      <c r="E3199" s="5"/>
      <c r="F3199" s="7"/>
      <c r="G3199" s="5" t="s">
        <v>220</v>
      </c>
      <c r="H3199" s="8"/>
      <c r="I3199" s="5"/>
      <c r="J3199" s="5" t="s">
        <v>221</v>
      </c>
      <c r="K3199" s="5"/>
      <c r="L3199" s="5" t="s">
        <v>191</v>
      </c>
      <c r="M3199" s="5"/>
      <c r="N3199" s="5"/>
    </row>
    <row r="3200" spans="1:14">
      <c r="A3200" s="9"/>
      <c r="B3200" s="5" t="s">
        <v>3423</v>
      </c>
      <c r="C3200" s="5"/>
      <c r="D3200" s="9"/>
      <c r="E3200" s="5"/>
      <c r="F3200" s="7"/>
      <c r="G3200" s="5" t="s">
        <v>220</v>
      </c>
      <c r="H3200" s="8"/>
      <c r="I3200" s="5"/>
      <c r="J3200" s="5" t="s">
        <v>221</v>
      </c>
      <c r="K3200" s="5"/>
      <c r="L3200" s="5" t="s">
        <v>191</v>
      </c>
      <c r="M3200" s="5"/>
      <c r="N3200" s="5"/>
    </row>
    <row r="3201" spans="1:14">
      <c r="A3201" s="9"/>
      <c r="B3201" s="5" t="s">
        <v>3424</v>
      </c>
      <c r="C3201" s="5"/>
      <c r="D3201" s="9"/>
      <c r="E3201" s="5"/>
      <c r="F3201" s="7"/>
      <c r="G3201" s="5" t="s">
        <v>224</v>
      </c>
      <c r="H3201" s="8"/>
      <c r="I3201" s="5"/>
      <c r="J3201" s="5" t="s">
        <v>221</v>
      </c>
      <c r="K3201" s="5"/>
      <c r="L3201" s="5" t="s">
        <v>191</v>
      </c>
      <c r="M3201" s="5"/>
      <c r="N3201" s="5"/>
    </row>
    <row r="3202" spans="1:14">
      <c r="A3202" s="9"/>
      <c r="B3202" s="5" t="s">
        <v>3425</v>
      </c>
      <c r="C3202" s="5"/>
      <c r="D3202" s="9"/>
      <c r="E3202" s="5"/>
      <c r="F3202" s="7"/>
      <c r="G3202" s="5" t="s">
        <v>220</v>
      </c>
      <c r="H3202" s="8"/>
      <c r="I3202" s="5"/>
      <c r="J3202" s="5" t="s">
        <v>221</v>
      </c>
      <c r="K3202" s="5"/>
      <c r="L3202" s="5" t="s">
        <v>191</v>
      </c>
      <c r="M3202" s="5"/>
      <c r="N3202" s="5"/>
    </row>
    <row r="3203" spans="1:14">
      <c r="A3203" s="9"/>
      <c r="B3203" s="5" t="s">
        <v>3426</v>
      </c>
      <c r="C3203" s="5"/>
      <c r="D3203" s="9"/>
      <c r="E3203" s="5"/>
      <c r="F3203" s="7"/>
      <c r="G3203" s="5" t="s">
        <v>220</v>
      </c>
      <c r="H3203" s="8"/>
      <c r="I3203" s="5"/>
      <c r="J3203" s="5" t="s">
        <v>221</v>
      </c>
      <c r="K3203" s="5"/>
      <c r="L3203" s="5" t="s">
        <v>191</v>
      </c>
      <c r="M3203" s="5"/>
      <c r="N3203" s="5"/>
    </row>
  </sheetData>
  <sheetProtection algorithmName="SHA-512" hashValue="u5b2vsF96AXMGVVdFUCblZHWWIIzRn+w85ljKMrgPCdH4Cl3PdQtQ5ruO2/jWsZDVjl0jCZOdqpQoElPfar66g==" saltValue="3frbhdYWvJu4yv7L1AVT7w==" spinCount="100000" sheet="1" objects="1" scenarios="1" formatCells="0" formatColumns="0" formatRows="0"/>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4010"/>
  <sheetViews>
    <sheetView topLeftCell="A4008" workbookViewId="0">
      <selection activeCell="B4020" sqref="B4020"/>
    </sheetView>
  </sheetViews>
  <sheetFormatPr defaultColWidth="9.140625" defaultRowHeight="14.1"/>
  <cols>
    <col min="1" max="1" width="9.140625" style="6"/>
    <col min="2" max="2" width="63.140625" style="6" bestFit="1" customWidth="1"/>
    <col min="3" max="5" width="9.140625" style="6"/>
    <col min="6" max="6" width="11.28515625" style="6" bestFit="1" customWidth="1"/>
    <col min="7" max="7" width="9.140625" style="6"/>
    <col min="8" max="8" width="9.42578125" style="6" customWidth="1"/>
    <col min="9" max="9" width="9.140625" style="6"/>
    <col min="10" max="10" width="9.28515625" style="6" bestFit="1" customWidth="1"/>
    <col min="11" max="16384" width="9.140625" style="6"/>
  </cols>
  <sheetData>
    <row r="1" spans="1:13">
      <c r="A1" s="5"/>
      <c r="B1" s="5" t="s">
        <v>215</v>
      </c>
      <c r="C1" s="5"/>
      <c r="D1" s="5"/>
      <c r="E1" s="5"/>
      <c r="F1" s="8"/>
      <c r="G1" s="5" t="s">
        <v>216</v>
      </c>
      <c r="H1" s="8"/>
      <c r="I1" s="5"/>
      <c r="J1" s="5" t="s">
        <v>217</v>
      </c>
      <c r="K1" s="5" t="s">
        <v>218</v>
      </c>
      <c r="L1" s="5"/>
      <c r="M1" s="5"/>
    </row>
    <row r="2" spans="1:13">
      <c r="A2" s="9"/>
      <c r="B2" s="5" t="s">
        <v>3427</v>
      </c>
      <c r="C2" s="9"/>
      <c r="D2" s="9"/>
      <c r="E2" s="5"/>
      <c r="F2" s="8"/>
      <c r="G2" s="5" t="s">
        <v>3428</v>
      </c>
      <c r="H2" s="8"/>
      <c r="I2" s="5"/>
      <c r="J2" s="5">
        <v>40</v>
      </c>
      <c r="K2" s="5" t="s">
        <v>196</v>
      </c>
      <c r="L2" s="5"/>
      <c r="M2" s="5"/>
    </row>
    <row r="3" spans="1:13">
      <c r="A3" s="9"/>
      <c r="B3" s="5" t="s">
        <v>3429</v>
      </c>
      <c r="C3" s="9"/>
      <c r="D3" s="9"/>
      <c r="E3" s="5"/>
      <c r="F3" s="8"/>
      <c r="G3" s="5" t="s">
        <v>3430</v>
      </c>
      <c r="H3" s="8"/>
      <c r="I3" s="5"/>
      <c r="J3" s="5">
        <v>40</v>
      </c>
      <c r="K3" s="5" t="s">
        <v>199</v>
      </c>
      <c r="L3" s="5"/>
      <c r="M3" s="5"/>
    </row>
    <row r="4" spans="1:13">
      <c r="A4" s="9"/>
      <c r="B4" s="5" t="s">
        <v>3431</v>
      </c>
      <c r="C4" s="9"/>
      <c r="D4" s="9"/>
      <c r="E4" s="5"/>
      <c r="F4" s="8"/>
      <c r="G4" s="5" t="s">
        <v>3432</v>
      </c>
      <c r="H4" s="8"/>
      <c r="I4" s="5"/>
      <c r="J4" s="5">
        <v>40</v>
      </c>
      <c r="K4" s="5" t="s">
        <v>3433</v>
      </c>
      <c r="L4" s="5"/>
      <c r="M4" s="5"/>
    </row>
    <row r="5" spans="1:13">
      <c r="A5" s="9"/>
      <c r="B5" s="5" t="s">
        <v>3434</v>
      </c>
      <c r="C5" s="9"/>
      <c r="D5" s="9"/>
      <c r="E5" s="5"/>
      <c r="F5" s="8"/>
      <c r="G5" s="5" t="s">
        <v>3430</v>
      </c>
      <c r="H5" s="8"/>
      <c r="I5" s="5"/>
      <c r="J5" s="5">
        <v>40</v>
      </c>
      <c r="K5" s="5" t="s">
        <v>199</v>
      </c>
      <c r="L5" s="5"/>
      <c r="M5" s="5"/>
    </row>
    <row r="6" spans="1:13">
      <c r="A6" s="9"/>
      <c r="B6" s="5" t="s">
        <v>3435</v>
      </c>
      <c r="C6" s="9"/>
      <c r="D6" s="9"/>
      <c r="E6" s="5"/>
      <c r="F6" s="8"/>
      <c r="G6" s="5" t="s">
        <v>3436</v>
      </c>
      <c r="H6" s="8"/>
      <c r="I6" s="5"/>
      <c r="J6" s="5">
        <v>40</v>
      </c>
      <c r="K6" s="5" t="s">
        <v>199</v>
      </c>
      <c r="L6" s="5"/>
      <c r="M6" s="5"/>
    </row>
    <row r="7" spans="1:13">
      <c r="A7" s="9"/>
      <c r="B7" s="5" t="s">
        <v>3437</v>
      </c>
      <c r="C7" s="9"/>
      <c r="D7" s="9"/>
      <c r="E7" s="5"/>
      <c r="F7" s="8"/>
      <c r="G7" s="5" t="s">
        <v>3438</v>
      </c>
      <c r="H7" s="8"/>
      <c r="I7" s="5"/>
      <c r="J7" s="5">
        <v>40</v>
      </c>
      <c r="K7" s="5" t="s">
        <v>3433</v>
      </c>
      <c r="L7" s="5"/>
      <c r="M7" s="5"/>
    </row>
    <row r="8" spans="1:13">
      <c r="A8" s="9"/>
      <c r="B8" s="5" t="s">
        <v>3439</v>
      </c>
      <c r="C8" s="9"/>
      <c r="D8" s="9"/>
      <c r="E8" s="5"/>
      <c r="F8" s="8"/>
      <c r="G8" s="5" t="s">
        <v>3428</v>
      </c>
      <c r="H8" s="8"/>
      <c r="I8" s="5"/>
      <c r="J8" s="5">
        <v>40</v>
      </c>
      <c r="K8" s="5" t="s">
        <v>199</v>
      </c>
      <c r="L8" s="5"/>
      <c r="M8" s="5"/>
    </row>
    <row r="9" spans="1:13">
      <c r="A9" s="9"/>
      <c r="B9" s="5" t="s">
        <v>3440</v>
      </c>
      <c r="C9" s="9"/>
      <c r="D9" s="9"/>
      <c r="E9" s="5"/>
      <c r="F9" s="8"/>
      <c r="G9" s="5" t="s">
        <v>3428</v>
      </c>
      <c r="H9" s="8"/>
      <c r="I9" s="5"/>
      <c r="J9" s="5">
        <v>40</v>
      </c>
      <c r="K9" s="5" t="s">
        <v>199</v>
      </c>
      <c r="L9" s="5"/>
      <c r="M9" s="5"/>
    </row>
    <row r="10" spans="1:13">
      <c r="A10" s="9"/>
      <c r="B10" s="5" t="s">
        <v>3441</v>
      </c>
      <c r="C10" s="9"/>
      <c r="D10" s="9"/>
      <c r="E10" s="5"/>
      <c r="F10" s="8"/>
      <c r="G10" s="5" t="s">
        <v>3442</v>
      </c>
      <c r="H10" s="8"/>
      <c r="I10" s="5"/>
      <c r="J10" s="5">
        <v>40</v>
      </c>
      <c r="K10" s="5" t="s">
        <v>3433</v>
      </c>
      <c r="L10" s="5"/>
      <c r="M10" s="5"/>
    </row>
    <row r="11" spans="1:13">
      <c r="A11" s="9"/>
      <c r="B11" s="5" t="s">
        <v>3443</v>
      </c>
      <c r="C11" s="9"/>
      <c r="D11" s="9"/>
      <c r="E11" s="5"/>
      <c r="F11" s="8"/>
      <c r="G11" s="5" t="s">
        <v>3444</v>
      </c>
      <c r="H11" s="8"/>
      <c r="I11" s="5"/>
      <c r="J11" s="5">
        <v>40</v>
      </c>
      <c r="K11" s="5" t="s">
        <v>199</v>
      </c>
      <c r="L11" s="5"/>
      <c r="M11" s="5"/>
    </row>
    <row r="12" spans="1:13">
      <c r="A12" s="9"/>
      <c r="B12" s="5" t="s">
        <v>3445</v>
      </c>
      <c r="C12" s="9"/>
      <c r="D12" s="9"/>
      <c r="E12" s="5"/>
      <c r="F12" s="8"/>
      <c r="G12" s="5" t="s">
        <v>3446</v>
      </c>
      <c r="H12" s="8"/>
      <c r="I12" s="5"/>
      <c r="J12" s="5">
        <v>40</v>
      </c>
      <c r="K12" s="5" t="s">
        <v>199</v>
      </c>
      <c r="L12" s="5"/>
      <c r="M12" s="5"/>
    </row>
    <row r="13" spans="1:13">
      <c r="A13" s="9"/>
      <c r="B13" s="5" t="s">
        <v>3447</v>
      </c>
      <c r="C13" s="9"/>
      <c r="D13" s="9"/>
      <c r="E13" s="5"/>
      <c r="F13" s="8"/>
      <c r="G13" s="5" t="s">
        <v>3448</v>
      </c>
      <c r="H13" s="8"/>
      <c r="I13" s="5"/>
      <c r="J13" s="5">
        <v>40</v>
      </c>
      <c r="K13" s="5" t="s">
        <v>196</v>
      </c>
      <c r="L13" s="5"/>
      <c r="M13" s="5"/>
    </row>
    <row r="14" spans="1:13">
      <c r="A14" s="9"/>
      <c r="B14" s="5" t="s">
        <v>3449</v>
      </c>
      <c r="C14" s="9"/>
      <c r="D14" s="9"/>
      <c r="E14" s="5"/>
      <c r="F14" s="8"/>
      <c r="G14" s="5" t="s">
        <v>3450</v>
      </c>
      <c r="H14" s="8"/>
      <c r="I14" s="5"/>
      <c r="J14" s="5">
        <v>40</v>
      </c>
      <c r="K14" s="5" t="s">
        <v>199</v>
      </c>
      <c r="L14" s="5"/>
      <c r="M14" s="5"/>
    </row>
    <row r="15" spans="1:13">
      <c r="A15" s="9"/>
      <c r="B15" s="5" t="s">
        <v>3451</v>
      </c>
      <c r="C15" s="9"/>
      <c r="D15" s="9"/>
      <c r="E15" s="5"/>
      <c r="F15" s="8"/>
      <c r="G15" s="5" t="s">
        <v>3452</v>
      </c>
      <c r="H15" s="8"/>
      <c r="I15" s="5"/>
      <c r="J15" s="5">
        <v>40</v>
      </c>
      <c r="K15" s="5" t="s">
        <v>3433</v>
      </c>
      <c r="L15" s="5"/>
      <c r="M15" s="5"/>
    </row>
    <row r="16" spans="1:13">
      <c r="A16" s="9"/>
      <c r="B16" s="5" t="s">
        <v>3453</v>
      </c>
      <c r="C16" s="9"/>
      <c r="D16" s="9"/>
      <c r="E16" s="5"/>
      <c r="F16" s="8"/>
      <c r="G16" s="5" t="s">
        <v>3454</v>
      </c>
      <c r="H16" s="8"/>
      <c r="I16" s="5"/>
      <c r="J16" s="5">
        <v>40</v>
      </c>
      <c r="K16" s="5" t="s">
        <v>196</v>
      </c>
      <c r="L16" s="5"/>
      <c r="M16" s="5"/>
    </row>
    <row r="17" spans="1:13">
      <c r="A17" s="9"/>
      <c r="B17" s="5" t="s">
        <v>3455</v>
      </c>
      <c r="C17" s="9"/>
      <c r="D17" s="9"/>
      <c r="E17" s="5"/>
      <c r="F17" s="8"/>
      <c r="G17" s="5" t="s">
        <v>3456</v>
      </c>
      <c r="H17" s="8"/>
      <c r="I17" s="5"/>
      <c r="J17" s="5">
        <v>40</v>
      </c>
      <c r="K17" s="5" t="s">
        <v>199</v>
      </c>
      <c r="L17" s="5"/>
      <c r="M17" s="5"/>
    </row>
    <row r="18" spans="1:13">
      <c r="A18" s="9"/>
      <c r="B18" s="5" t="s">
        <v>3457</v>
      </c>
      <c r="C18" s="9"/>
      <c r="D18" s="9"/>
      <c r="E18" s="5"/>
      <c r="F18" s="8"/>
      <c r="G18" s="5" t="s">
        <v>3458</v>
      </c>
      <c r="H18" s="8"/>
      <c r="I18" s="5"/>
      <c r="J18" s="5">
        <v>40</v>
      </c>
      <c r="K18" s="5" t="s">
        <v>199</v>
      </c>
      <c r="L18" s="5"/>
      <c r="M18" s="5"/>
    </row>
    <row r="19" spans="1:13">
      <c r="A19" s="9"/>
      <c r="B19" s="5" t="s">
        <v>3459</v>
      </c>
      <c r="C19" s="9"/>
      <c r="D19" s="9"/>
      <c r="E19" s="5"/>
      <c r="F19" s="8"/>
      <c r="G19" s="5" t="s">
        <v>3432</v>
      </c>
      <c r="H19" s="8"/>
      <c r="I19" s="5"/>
      <c r="J19" s="5">
        <v>40</v>
      </c>
      <c r="K19" s="5" t="s">
        <v>199</v>
      </c>
      <c r="L19" s="5"/>
      <c r="M19" s="5"/>
    </row>
    <row r="20" spans="1:13">
      <c r="A20" s="9"/>
      <c r="B20" s="5" t="s">
        <v>3460</v>
      </c>
      <c r="C20" s="9"/>
      <c r="D20" s="9"/>
      <c r="E20" s="5"/>
      <c r="F20" s="8"/>
      <c r="G20" s="5" t="s">
        <v>3430</v>
      </c>
      <c r="H20" s="8"/>
      <c r="I20" s="5"/>
      <c r="J20" s="5">
        <v>40</v>
      </c>
      <c r="K20" s="5" t="s">
        <v>3461</v>
      </c>
      <c r="L20" s="5"/>
      <c r="M20" s="5"/>
    </row>
    <row r="21" spans="1:13">
      <c r="A21" s="9"/>
      <c r="B21" s="5" t="s">
        <v>3462</v>
      </c>
      <c r="C21" s="9"/>
      <c r="D21" s="9"/>
      <c r="E21" s="5"/>
      <c r="F21" s="8"/>
      <c r="G21" s="5" t="s">
        <v>3456</v>
      </c>
      <c r="H21" s="8"/>
      <c r="I21" s="5"/>
      <c r="J21" s="5">
        <v>40</v>
      </c>
      <c r="K21" s="5" t="s">
        <v>3433</v>
      </c>
      <c r="L21" s="5"/>
      <c r="M21" s="5"/>
    </row>
    <row r="22" spans="1:13">
      <c r="A22" s="9"/>
      <c r="B22" s="5" t="s">
        <v>3463</v>
      </c>
      <c r="C22" s="9"/>
      <c r="D22" s="9"/>
      <c r="E22" s="5"/>
      <c r="F22" s="8"/>
      <c r="G22" s="5" t="s">
        <v>3432</v>
      </c>
      <c r="H22" s="8"/>
      <c r="I22" s="5"/>
      <c r="J22" s="5">
        <v>40</v>
      </c>
      <c r="K22" s="5" t="s">
        <v>199</v>
      </c>
      <c r="L22" s="5"/>
      <c r="M22" s="5"/>
    </row>
    <row r="23" spans="1:13">
      <c r="A23" s="9"/>
      <c r="B23" s="5" t="s">
        <v>3464</v>
      </c>
      <c r="C23" s="9"/>
      <c r="D23" s="9"/>
      <c r="E23" s="5"/>
      <c r="F23" s="8"/>
      <c r="G23" s="5" t="s">
        <v>3465</v>
      </c>
      <c r="H23" s="8"/>
      <c r="I23" s="5"/>
      <c r="J23" s="5">
        <v>40</v>
      </c>
      <c r="K23" s="5" t="s">
        <v>199</v>
      </c>
      <c r="L23" s="5"/>
      <c r="M23" s="5"/>
    </row>
    <row r="24" spans="1:13">
      <c r="A24" s="9"/>
      <c r="B24" s="5" t="s">
        <v>3466</v>
      </c>
      <c r="C24" s="9"/>
      <c r="D24" s="9"/>
      <c r="E24" s="5"/>
      <c r="F24" s="8"/>
      <c r="G24" s="5" t="s">
        <v>3430</v>
      </c>
      <c r="H24" s="8"/>
      <c r="I24" s="5"/>
      <c r="J24" s="5">
        <v>40</v>
      </c>
      <c r="K24" s="5" t="s">
        <v>3433</v>
      </c>
      <c r="L24" s="5"/>
      <c r="M24" s="5"/>
    </row>
    <row r="25" spans="1:13">
      <c r="A25" s="9"/>
      <c r="B25" s="5" t="s">
        <v>3467</v>
      </c>
      <c r="C25" s="9"/>
      <c r="D25" s="9"/>
      <c r="E25" s="5"/>
      <c r="F25" s="8"/>
      <c r="G25" s="5" t="s">
        <v>3430</v>
      </c>
      <c r="H25" s="8"/>
      <c r="I25" s="5"/>
      <c r="J25" s="5">
        <v>40</v>
      </c>
      <c r="K25" s="5" t="s">
        <v>3433</v>
      </c>
      <c r="L25" s="5"/>
      <c r="M25" s="5"/>
    </row>
    <row r="26" spans="1:13">
      <c r="A26" s="9"/>
      <c r="B26" s="5" t="s">
        <v>3468</v>
      </c>
      <c r="C26" s="9"/>
      <c r="D26" s="9"/>
      <c r="E26" s="5"/>
      <c r="F26" s="8"/>
      <c r="G26" s="5" t="s">
        <v>3456</v>
      </c>
      <c r="H26" s="8"/>
      <c r="I26" s="5"/>
      <c r="J26" s="5">
        <v>40</v>
      </c>
      <c r="K26" s="5" t="s">
        <v>199</v>
      </c>
      <c r="L26" s="5"/>
      <c r="M26" s="5"/>
    </row>
    <row r="27" spans="1:13">
      <c r="A27" s="9"/>
      <c r="B27" s="5" t="s">
        <v>3469</v>
      </c>
      <c r="C27" s="9"/>
      <c r="D27" s="9"/>
      <c r="E27" s="5"/>
      <c r="F27" s="8"/>
      <c r="G27" s="5" t="s">
        <v>3456</v>
      </c>
      <c r="H27" s="8"/>
      <c r="I27" s="5"/>
      <c r="J27" s="5">
        <v>40</v>
      </c>
      <c r="K27" s="5" t="s">
        <v>199</v>
      </c>
      <c r="L27" s="5"/>
      <c r="M27" s="5"/>
    </row>
    <row r="28" spans="1:13">
      <c r="A28" s="9"/>
      <c r="B28" s="5" t="s">
        <v>3470</v>
      </c>
      <c r="C28" s="9"/>
      <c r="D28" s="9"/>
      <c r="E28" s="5"/>
      <c r="F28" s="8"/>
      <c r="G28" s="5" t="s">
        <v>3456</v>
      </c>
      <c r="H28" s="8"/>
      <c r="I28" s="5"/>
      <c r="J28" s="5">
        <v>40</v>
      </c>
      <c r="K28" s="5" t="s">
        <v>199</v>
      </c>
      <c r="L28" s="5"/>
      <c r="M28" s="5"/>
    </row>
    <row r="29" spans="1:13">
      <c r="A29" s="9"/>
      <c r="B29" s="5" t="s">
        <v>3471</v>
      </c>
      <c r="C29" s="9"/>
      <c r="D29" s="9"/>
      <c r="E29" s="5"/>
      <c r="F29" s="8"/>
      <c r="G29" s="5" t="s">
        <v>3432</v>
      </c>
      <c r="H29" s="8"/>
      <c r="I29" s="5"/>
      <c r="J29" s="5">
        <v>40</v>
      </c>
      <c r="K29" s="5" t="s">
        <v>3433</v>
      </c>
      <c r="L29" s="5"/>
      <c r="M29" s="5"/>
    </row>
    <row r="30" spans="1:13">
      <c r="A30" s="9"/>
      <c r="B30" s="5" t="s">
        <v>3472</v>
      </c>
      <c r="C30" s="9"/>
      <c r="D30" s="9"/>
      <c r="E30" s="5"/>
      <c r="F30" s="8"/>
      <c r="G30" s="5" t="s">
        <v>3465</v>
      </c>
      <c r="H30" s="8"/>
      <c r="I30" s="5"/>
      <c r="J30" s="5">
        <v>40</v>
      </c>
      <c r="K30" s="5" t="s">
        <v>199</v>
      </c>
      <c r="L30" s="5"/>
      <c r="M30" s="5"/>
    </row>
    <row r="31" spans="1:13">
      <c r="A31" s="9"/>
      <c r="B31" s="5" t="s">
        <v>3473</v>
      </c>
      <c r="C31" s="9"/>
      <c r="D31" s="9"/>
      <c r="E31" s="5"/>
      <c r="F31" s="8"/>
      <c r="G31" s="5" t="s">
        <v>3432</v>
      </c>
      <c r="H31" s="8"/>
      <c r="I31" s="5"/>
      <c r="J31" s="5">
        <v>40</v>
      </c>
      <c r="K31" s="5" t="s">
        <v>199</v>
      </c>
      <c r="L31" s="5"/>
      <c r="M31" s="5"/>
    </row>
    <row r="32" spans="1:13">
      <c r="A32" s="9"/>
      <c r="B32" s="5" t="s">
        <v>3474</v>
      </c>
      <c r="C32" s="9"/>
      <c r="D32" s="9"/>
      <c r="E32" s="5"/>
      <c r="F32" s="8"/>
      <c r="G32" s="5" t="s">
        <v>3432</v>
      </c>
      <c r="H32" s="8"/>
      <c r="I32" s="5"/>
      <c r="J32" s="5">
        <v>40</v>
      </c>
      <c r="K32" s="5" t="s">
        <v>199</v>
      </c>
      <c r="L32" s="5"/>
      <c r="M32" s="5"/>
    </row>
    <row r="33" spans="1:13">
      <c r="A33" s="9"/>
      <c r="B33" s="5" t="s">
        <v>3475</v>
      </c>
      <c r="C33" s="9"/>
      <c r="D33" s="9"/>
      <c r="E33" s="5"/>
      <c r="F33" s="8"/>
      <c r="G33" s="5" t="s">
        <v>3476</v>
      </c>
      <c r="H33" s="8"/>
      <c r="I33" s="5"/>
      <c r="J33" s="5">
        <v>40</v>
      </c>
      <c r="K33" s="5" t="s">
        <v>199</v>
      </c>
      <c r="L33" s="5"/>
      <c r="M33" s="5"/>
    </row>
    <row r="34" spans="1:13">
      <c r="A34" s="9"/>
      <c r="B34" s="5" t="s">
        <v>3477</v>
      </c>
      <c r="C34" s="9"/>
      <c r="D34" s="9"/>
      <c r="E34" s="5"/>
      <c r="F34" s="8"/>
      <c r="G34" s="5" t="s">
        <v>3454</v>
      </c>
      <c r="H34" s="8"/>
      <c r="I34" s="5"/>
      <c r="J34" s="5">
        <v>40</v>
      </c>
      <c r="K34" s="5" t="s">
        <v>199</v>
      </c>
      <c r="L34" s="5"/>
      <c r="M34" s="5"/>
    </row>
    <row r="35" spans="1:13">
      <c r="A35" s="9"/>
      <c r="B35" s="5" t="s">
        <v>3478</v>
      </c>
      <c r="C35" s="9"/>
      <c r="D35" s="9"/>
      <c r="E35" s="5"/>
      <c r="F35" s="8"/>
      <c r="G35" s="5" t="s">
        <v>3428</v>
      </c>
      <c r="H35" s="8"/>
      <c r="I35" s="5"/>
      <c r="J35" s="5">
        <v>40</v>
      </c>
      <c r="K35" s="5" t="s">
        <v>199</v>
      </c>
      <c r="L35" s="5"/>
      <c r="M35" s="5"/>
    </row>
    <row r="36" spans="1:13">
      <c r="A36" s="9"/>
      <c r="B36" s="5" t="s">
        <v>3479</v>
      </c>
      <c r="C36" s="9"/>
      <c r="D36" s="9"/>
      <c r="E36" s="5"/>
      <c r="F36" s="8"/>
      <c r="G36" s="5" t="s">
        <v>3480</v>
      </c>
      <c r="H36" s="8"/>
      <c r="I36" s="5"/>
      <c r="J36" s="5">
        <v>40</v>
      </c>
      <c r="K36" s="5" t="s">
        <v>199</v>
      </c>
      <c r="L36" s="5"/>
      <c r="M36" s="5"/>
    </row>
    <row r="37" spans="1:13">
      <c r="A37" s="9"/>
      <c r="B37" s="5" t="s">
        <v>3481</v>
      </c>
      <c r="C37" s="9"/>
      <c r="D37" s="9"/>
      <c r="E37" s="5"/>
      <c r="F37" s="8"/>
      <c r="G37" s="5" t="s">
        <v>3442</v>
      </c>
      <c r="H37" s="8"/>
      <c r="I37" s="5"/>
      <c r="J37" s="5">
        <v>40</v>
      </c>
      <c r="K37" s="5" t="s">
        <v>199</v>
      </c>
      <c r="L37" s="5"/>
      <c r="M37" s="5"/>
    </row>
    <row r="38" spans="1:13">
      <c r="A38" s="9"/>
      <c r="B38" s="5" t="s">
        <v>3482</v>
      </c>
      <c r="C38" s="9"/>
      <c r="D38" s="9"/>
      <c r="E38" s="5"/>
      <c r="F38" s="8"/>
      <c r="G38" s="5" t="s">
        <v>3432</v>
      </c>
      <c r="H38" s="8"/>
      <c r="I38" s="5"/>
      <c r="J38" s="5">
        <v>40</v>
      </c>
      <c r="K38" s="5" t="s">
        <v>199</v>
      </c>
      <c r="L38" s="5"/>
      <c r="M38" s="5"/>
    </row>
    <row r="39" spans="1:13">
      <c r="A39" s="9"/>
      <c r="B39" s="5" t="s">
        <v>3483</v>
      </c>
      <c r="C39" s="9"/>
      <c r="D39" s="9"/>
      <c r="E39" s="5"/>
      <c r="F39" s="8"/>
      <c r="G39" s="5" t="s">
        <v>3484</v>
      </c>
      <c r="H39" s="8"/>
      <c r="I39" s="5"/>
      <c r="J39" s="5">
        <v>30</v>
      </c>
      <c r="K39" s="5" t="s">
        <v>199</v>
      </c>
      <c r="L39" s="5"/>
      <c r="M39" s="5"/>
    </row>
    <row r="40" spans="1:13">
      <c r="A40" s="9"/>
      <c r="B40" s="5" t="s">
        <v>3485</v>
      </c>
      <c r="C40" s="9"/>
      <c r="D40" s="9"/>
      <c r="E40" s="5"/>
      <c r="F40" s="8"/>
      <c r="G40" s="5" t="s">
        <v>3442</v>
      </c>
      <c r="H40" s="8"/>
      <c r="I40" s="5"/>
      <c r="J40" s="5">
        <v>40</v>
      </c>
      <c r="K40" s="5" t="s">
        <v>199</v>
      </c>
      <c r="L40" s="5"/>
      <c r="M40" s="5"/>
    </row>
    <row r="41" spans="1:13">
      <c r="A41" s="9"/>
      <c r="B41" s="5" t="s">
        <v>3486</v>
      </c>
      <c r="C41" s="9"/>
      <c r="D41" s="9"/>
      <c r="E41" s="5"/>
      <c r="F41" s="8"/>
      <c r="G41" s="5" t="s">
        <v>3456</v>
      </c>
      <c r="H41" s="8"/>
      <c r="I41" s="5"/>
      <c r="J41" s="5">
        <v>40</v>
      </c>
      <c r="K41" s="5" t="s">
        <v>3433</v>
      </c>
      <c r="L41" s="5"/>
      <c r="M41" s="5"/>
    </row>
    <row r="42" spans="1:13">
      <c r="A42" s="9"/>
      <c r="B42" s="5" t="s">
        <v>3487</v>
      </c>
      <c r="C42" s="9"/>
      <c r="D42" s="9"/>
      <c r="E42" s="5"/>
      <c r="F42" s="8"/>
      <c r="G42" s="5" t="s">
        <v>3450</v>
      </c>
      <c r="H42" s="8"/>
      <c r="I42" s="5"/>
      <c r="J42" s="5">
        <v>40</v>
      </c>
      <c r="K42" s="5" t="s">
        <v>199</v>
      </c>
      <c r="L42" s="5"/>
      <c r="M42" s="5"/>
    </row>
    <row r="43" spans="1:13">
      <c r="A43" s="9"/>
      <c r="B43" s="5" t="s">
        <v>3488</v>
      </c>
      <c r="C43" s="9"/>
      <c r="D43" s="9"/>
      <c r="E43" s="5"/>
      <c r="F43" s="8"/>
      <c r="G43" s="5" t="s">
        <v>3432</v>
      </c>
      <c r="H43" s="8"/>
      <c r="I43" s="5"/>
      <c r="J43" s="5">
        <v>40</v>
      </c>
      <c r="K43" s="5" t="s">
        <v>199</v>
      </c>
      <c r="L43" s="5"/>
      <c r="M43" s="5"/>
    </row>
    <row r="44" spans="1:13">
      <c r="A44" s="9"/>
      <c r="B44" s="5" t="s">
        <v>3489</v>
      </c>
      <c r="C44" s="9"/>
      <c r="D44" s="9"/>
      <c r="E44" s="5"/>
      <c r="F44" s="8"/>
      <c r="G44" s="5" t="s">
        <v>3442</v>
      </c>
      <c r="H44" s="8"/>
      <c r="I44" s="5"/>
      <c r="J44" s="5">
        <v>40</v>
      </c>
      <c r="K44" s="5" t="s">
        <v>199</v>
      </c>
      <c r="L44" s="5"/>
      <c r="M44" s="5"/>
    </row>
    <row r="45" spans="1:13">
      <c r="A45" s="9"/>
      <c r="B45" s="5" t="s">
        <v>3490</v>
      </c>
      <c r="C45" s="9"/>
      <c r="D45" s="9"/>
      <c r="E45" s="5"/>
      <c r="F45" s="8"/>
      <c r="G45" s="5" t="s">
        <v>3432</v>
      </c>
      <c r="H45" s="8"/>
      <c r="I45" s="5"/>
      <c r="J45" s="5">
        <v>40</v>
      </c>
      <c r="K45" s="5" t="s">
        <v>199</v>
      </c>
      <c r="L45" s="5"/>
      <c r="M45" s="5"/>
    </row>
    <row r="46" spans="1:13">
      <c r="A46" s="9"/>
      <c r="B46" s="5" t="s">
        <v>3491</v>
      </c>
      <c r="C46" s="9"/>
      <c r="D46" s="9"/>
      <c r="E46" s="5"/>
      <c r="F46" s="8"/>
      <c r="G46" s="5" t="s">
        <v>3492</v>
      </c>
      <c r="H46" s="8"/>
      <c r="I46" s="5"/>
      <c r="J46" s="5">
        <v>40</v>
      </c>
      <c r="K46" s="5" t="s">
        <v>199</v>
      </c>
      <c r="L46" s="5"/>
      <c r="M46" s="5"/>
    </row>
    <row r="47" spans="1:13">
      <c r="A47" s="9"/>
      <c r="B47" s="5" t="s">
        <v>3493</v>
      </c>
      <c r="C47" s="9"/>
      <c r="D47" s="9"/>
      <c r="E47" s="5"/>
      <c r="F47" s="8"/>
      <c r="G47" s="5" t="s">
        <v>3494</v>
      </c>
      <c r="H47" s="8"/>
      <c r="I47" s="5"/>
      <c r="J47" s="5">
        <v>25</v>
      </c>
      <c r="K47" s="5" t="s">
        <v>199</v>
      </c>
      <c r="L47" s="5"/>
      <c r="M47" s="5"/>
    </row>
    <row r="48" spans="1:13">
      <c r="A48" s="9"/>
      <c r="B48" s="5" t="s">
        <v>3495</v>
      </c>
      <c r="C48" s="9"/>
      <c r="D48" s="9"/>
      <c r="E48" s="5"/>
      <c r="F48" s="8"/>
      <c r="G48" s="5" t="s">
        <v>3496</v>
      </c>
      <c r="H48" s="8"/>
      <c r="I48" s="5"/>
      <c r="J48" s="5">
        <v>40</v>
      </c>
      <c r="K48" s="5" t="s">
        <v>196</v>
      </c>
      <c r="L48" s="5"/>
      <c r="M48" s="5"/>
    </row>
    <row r="49" spans="1:13">
      <c r="A49" s="9"/>
      <c r="B49" s="5" t="s">
        <v>3497</v>
      </c>
      <c r="C49" s="9"/>
      <c r="D49" s="9"/>
      <c r="E49" s="5"/>
      <c r="F49" s="8"/>
      <c r="G49" s="5" t="s">
        <v>3432</v>
      </c>
      <c r="H49" s="8"/>
      <c r="I49" s="5"/>
      <c r="J49" s="5">
        <v>40</v>
      </c>
      <c r="K49" s="5" t="s">
        <v>199</v>
      </c>
      <c r="L49" s="5"/>
      <c r="M49" s="5"/>
    </row>
    <row r="50" spans="1:13">
      <c r="A50" s="9"/>
      <c r="B50" s="5" t="s">
        <v>3498</v>
      </c>
      <c r="C50" s="9"/>
      <c r="D50" s="9"/>
      <c r="E50" s="5"/>
      <c r="F50" s="8"/>
      <c r="G50" s="5" t="s">
        <v>3450</v>
      </c>
      <c r="H50" s="8"/>
      <c r="I50" s="5"/>
      <c r="J50" s="5">
        <v>40</v>
      </c>
      <c r="K50" s="5" t="s">
        <v>199</v>
      </c>
      <c r="L50" s="5"/>
      <c r="M50" s="5"/>
    </row>
    <row r="51" spans="1:13">
      <c r="A51" s="9"/>
      <c r="B51" s="5" t="s">
        <v>3499</v>
      </c>
      <c r="C51" s="9"/>
      <c r="D51" s="9"/>
      <c r="E51" s="5"/>
      <c r="F51" s="8"/>
      <c r="G51" s="5" t="s">
        <v>3450</v>
      </c>
      <c r="H51" s="8"/>
      <c r="I51" s="5"/>
      <c r="J51" s="5">
        <v>40</v>
      </c>
      <c r="K51" s="5" t="s">
        <v>199</v>
      </c>
      <c r="L51" s="5"/>
      <c r="M51" s="5"/>
    </row>
    <row r="52" spans="1:13">
      <c r="A52" s="9"/>
      <c r="B52" s="5" t="s">
        <v>3500</v>
      </c>
      <c r="C52" s="9"/>
      <c r="D52" s="9"/>
      <c r="E52" s="5"/>
      <c r="F52" s="8"/>
      <c r="G52" s="5" t="s">
        <v>3442</v>
      </c>
      <c r="H52" s="8"/>
      <c r="I52" s="5"/>
      <c r="J52" s="5">
        <v>40</v>
      </c>
      <c r="K52" s="5" t="s">
        <v>199</v>
      </c>
      <c r="L52" s="5"/>
      <c r="M52" s="5"/>
    </row>
    <row r="53" spans="1:13">
      <c r="A53" s="9"/>
      <c r="B53" s="5" t="s">
        <v>3501</v>
      </c>
      <c r="C53" s="9"/>
      <c r="D53" s="9"/>
      <c r="E53" s="5"/>
      <c r="F53" s="8"/>
      <c r="G53" s="5" t="s">
        <v>3502</v>
      </c>
      <c r="H53" s="8"/>
      <c r="I53" s="5"/>
      <c r="J53" s="5">
        <v>40</v>
      </c>
      <c r="K53" s="5" t="s">
        <v>199</v>
      </c>
      <c r="L53" s="5"/>
      <c r="M53" s="5"/>
    </row>
    <row r="54" spans="1:13">
      <c r="A54" s="9"/>
      <c r="B54" s="5" t="s">
        <v>3503</v>
      </c>
      <c r="C54" s="9"/>
      <c r="D54" s="9"/>
      <c r="E54" s="5"/>
      <c r="F54" s="8"/>
      <c r="G54" s="5" t="s">
        <v>3428</v>
      </c>
      <c r="H54" s="8"/>
      <c r="I54" s="5"/>
      <c r="J54" s="5">
        <v>40</v>
      </c>
      <c r="K54" s="5" t="s">
        <v>3433</v>
      </c>
      <c r="L54" s="5"/>
      <c r="M54" s="5"/>
    </row>
    <row r="55" spans="1:13">
      <c r="A55" s="9"/>
      <c r="B55" s="5" t="s">
        <v>3504</v>
      </c>
      <c r="C55" s="9"/>
      <c r="D55" s="9"/>
      <c r="E55" s="5"/>
      <c r="F55" s="8"/>
      <c r="G55" s="5" t="s">
        <v>3505</v>
      </c>
      <c r="H55" s="8"/>
      <c r="I55" s="5"/>
      <c r="J55" s="5">
        <v>40</v>
      </c>
      <c r="K55" s="5" t="s">
        <v>3433</v>
      </c>
      <c r="L55" s="5"/>
      <c r="M55" s="5"/>
    </row>
    <row r="56" spans="1:13">
      <c r="A56" s="9"/>
      <c r="B56" s="5" t="s">
        <v>3506</v>
      </c>
      <c r="C56" s="9"/>
      <c r="D56" s="9"/>
      <c r="E56" s="5"/>
      <c r="F56" s="8"/>
      <c r="G56" s="5" t="s">
        <v>3428</v>
      </c>
      <c r="H56" s="8"/>
      <c r="I56" s="5"/>
      <c r="J56" s="5">
        <v>40</v>
      </c>
      <c r="K56" s="5" t="s">
        <v>199</v>
      </c>
      <c r="L56" s="5"/>
      <c r="M56" s="5"/>
    </row>
    <row r="57" spans="1:13">
      <c r="A57" s="9"/>
      <c r="B57" s="5" t="s">
        <v>3507</v>
      </c>
      <c r="C57" s="9"/>
      <c r="D57" s="9"/>
      <c r="E57" s="5"/>
      <c r="F57" s="8"/>
      <c r="G57" s="5" t="s">
        <v>3502</v>
      </c>
      <c r="H57" s="8"/>
      <c r="I57" s="5"/>
      <c r="J57" s="5">
        <v>20</v>
      </c>
      <c r="K57" s="5" t="s">
        <v>196</v>
      </c>
      <c r="L57" s="5"/>
      <c r="M57" s="5"/>
    </row>
    <row r="58" spans="1:13">
      <c r="A58" s="9"/>
      <c r="B58" s="5" t="s">
        <v>3508</v>
      </c>
      <c r="C58" s="9"/>
      <c r="D58" s="9"/>
      <c r="E58" s="5"/>
      <c r="F58" s="8"/>
      <c r="G58" s="5" t="s">
        <v>3432</v>
      </c>
      <c r="H58" s="8"/>
      <c r="I58" s="5"/>
      <c r="J58" s="5">
        <v>40</v>
      </c>
      <c r="K58" s="5" t="s">
        <v>199</v>
      </c>
      <c r="L58" s="5"/>
      <c r="M58" s="5"/>
    </row>
    <row r="59" spans="1:13">
      <c r="A59" s="9"/>
      <c r="B59" s="5" t="s">
        <v>3509</v>
      </c>
      <c r="C59" s="9"/>
      <c r="D59" s="9"/>
      <c r="E59" s="5"/>
      <c r="F59" s="8"/>
      <c r="G59" s="5" t="s">
        <v>3510</v>
      </c>
      <c r="H59" s="8"/>
      <c r="I59" s="5"/>
      <c r="J59" s="5">
        <v>40</v>
      </c>
      <c r="K59" s="5" t="s">
        <v>191</v>
      </c>
      <c r="L59" s="5"/>
      <c r="M59" s="5"/>
    </row>
    <row r="60" spans="1:13">
      <c r="A60" s="9"/>
      <c r="B60" s="5" t="s">
        <v>3511</v>
      </c>
      <c r="C60" s="9"/>
      <c r="D60" s="9"/>
      <c r="E60" s="5"/>
      <c r="F60" s="8"/>
      <c r="G60" s="5" t="s">
        <v>3432</v>
      </c>
      <c r="H60" s="8"/>
      <c r="I60" s="5"/>
      <c r="J60" s="5">
        <v>40</v>
      </c>
      <c r="K60" s="5" t="s">
        <v>196</v>
      </c>
      <c r="L60" s="5"/>
      <c r="M60" s="5"/>
    </row>
    <row r="61" spans="1:13">
      <c r="A61" s="9"/>
      <c r="B61" s="5" t="s">
        <v>3512</v>
      </c>
      <c r="C61" s="9"/>
      <c r="D61" s="9"/>
      <c r="E61" s="5"/>
      <c r="F61" s="8"/>
      <c r="G61" s="5" t="s">
        <v>3513</v>
      </c>
      <c r="H61" s="8"/>
      <c r="I61" s="5"/>
      <c r="J61" s="5">
        <v>40</v>
      </c>
      <c r="K61" s="5" t="s">
        <v>199</v>
      </c>
      <c r="L61" s="5"/>
      <c r="M61" s="5"/>
    </row>
    <row r="62" spans="1:13">
      <c r="A62" s="9"/>
      <c r="B62" s="5" t="s">
        <v>3514</v>
      </c>
      <c r="C62" s="9"/>
      <c r="D62" s="9"/>
      <c r="E62" s="5"/>
      <c r="F62" s="8"/>
      <c r="G62" s="5" t="s">
        <v>3432</v>
      </c>
      <c r="H62" s="8"/>
      <c r="I62" s="5"/>
      <c r="J62" s="5">
        <v>40</v>
      </c>
      <c r="K62" s="5" t="s">
        <v>196</v>
      </c>
      <c r="L62" s="5"/>
      <c r="M62" s="5"/>
    </row>
    <row r="63" spans="1:13">
      <c r="A63" s="9"/>
      <c r="B63" s="5" t="s">
        <v>3515</v>
      </c>
      <c r="C63" s="9"/>
      <c r="D63" s="9"/>
      <c r="E63" s="5"/>
      <c r="F63" s="8"/>
      <c r="G63" s="5" t="s">
        <v>3432</v>
      </c>
      <c r="H63" s="8"/>
      <c r="I63" s="5"/>
      <c r="J63" s="5">
        <v>40</v>
      </c>
      <c r="K63" s="5" t="s">
        <v>199</v>
      </c>
      <c r="L63" s="5"/>
      <c r="M63" s="5"/>
    </row>
    <row r="64" spans="1:13">
      <c r="A64" s="9"/>
      <c r="B64" s="5" t="s">
        <v>3516</v>
      </c>
      <c r="C64" s="9"/>
      <c r="D64" s="9"/>
      <c r="E64" s="5"/>
      <c r="F64" s="8"/>
      <c r="G64" s="5" t="s">
        <v>3432</v>
      </c>
      <c r="H64" s="8"/>
      <c r="I64" s="5"/>
      <c r="J64" s="5">
        <v>40</v>
      </c>
      <c r="K64" s="5" t="s">
        <v>3433</v>
      </c>
      <c r="L64" s="5"/>
      <c r="M64" s="5"/>
    </row>
    <row r="65" spans="1:13">
      <c r="A65" s="9"/>
      <c r="B65" s="5" t="s">
        <v>3517</v>
      </c>
      <c r="C65" s="9"/>
      <c r="D65" s="9"/>
      <c r="E65" s="5"/>
      <c r="F65" s="8"/>
      <c r="G65" s="5" t="s">
        <v>3518</v>
      </c>
      <c r="H65" s="8"/>
      <c r="I65" s="5"/>
      <c r="J65" s="5">
        <v>24</v>
      </c>
      <c r="K65" s="5" t="s">
        <v>199</v>
      </c>
      <c r="L65" s="5"/>
      <c r="M65" s="5"/>
    </row>
    <row r="66" spans="1:13">
      <c r="A66" s="9"/>
      <c r="B66" s="5" t="s">
        <v>3519</v>
      </c>
      <c r="C66" s="9"/>
      <c r="D66" s="9"/>
      <c r="E66" s="5"/>
      <c r="F66" s="8"/>
      <c r="G66" s="5" t="s">
        <v>3432</v>
      </c>
      <c r="H66" s="8"/>
      <c r="I66" s="5"/>
      <c r="J66" s="5">
        <v>40</v>
      </c>
      <c r="K66" s="5" t="s">
        <v>196</v>
      </c>
      <c r="L66" s="5"/>
      <c r="M66" s="5"/>
    </row>
    <row r="67" spans="1:13">
      <c r="A67" s="9"/>
      <c r="B67" s="5" t="s">
        <v>3520</v>
      </c>
      <c r="C67" s="9"/>
      <c r="D67" s="9"/>
      <c r="E67" s="5"/>
      <c r="F67" s="8"/>
      <c r="G67" s="5" t="s">
        <v>3454</v>
      </c>
      <c r="H67" s="8"/>
      <c r="I67" s="5"/>
      <c r="J67" s="5">
        <v>40</v>
      </c>
      <c r="K67" s="5" t="s">
        <v>199</v>
      </c>
      <c r="L67" s="5"/>
      <c r="M67" s="5"/>
    </row>
    <row r="68" spans="1:13">
      <c r="A68" s="9"/>
      <c r="B68" s="5" t="s">
        <v>3521</v>
      </c>
      <c r="C68" s="9"/>
      <c r="D68" s="9"/>
      <c r="E68" s="5"/>
      <c r="F68" s="8"/>
      <c r="G68" s="5" t="s">
        <v>3456</v>
      </c>
      <c r="H68" s="8"/>
      <c r="I68" s="5"/>
      <c r="J68" s="5">
        <v>40</v>
      </c>
      <c r="K68" s="5" t="s">
        <v>199</v>
      </c>
      <c r="L68" s="5"/>
      <c r="M68" s="5"/>
    </row>
    <row r="69" spans="1:13">
      <c r="A69" s="9"/>
      <c r="B69" s="5" t="s">
        <v>3522</v>
      </c>
      <c r="C69" s="9"/>
      <c r="D69" s="9"/>
      <c r="E69" s="5"/>
      <c r="F69" s="8"/>
      <c r="G69" s="5" t="s">
        <v>3430</v>
      </c>
      <c r="H69" s="8"/>
      <c r="I69" s="5"/>
      <c r="J69" s="5">
        <v>40</v>
      </c>
      <c r="K69" s="5" t="s">
        <v>3433</v>
      </c>
      <c r="L69" s="5"/>
      <c r="M69" s="5"/>
    </row>
    <row r="70" spans="1:13">
      <c r="A70" s="9"/>
      <c r="B70" s="5" t="s">
        <v>3523</v>
      </c>
      <c r="C70" s="9"/>
      <c r="D70" s="9"/>
      <c r="E70" s="5"/>
      <c r="F70" s="8"/>
      <c r="G70" s="5" t="s">
        <v>3442</v>
      </c>
      <c r="H70" s="8"/>
      <c r="I70" s="5"/>
      <c r="J70" s="5">
        <v>40</v>
      </c>
      <c r="K70" s="5" t="s">
        <v>199</v>
      </c>
      <c r="L70" s="5"/>
      <c r="M70" s="5"/>
    </row>
    <row r="71" spans="1:13">
      <c r="A71" s="9"/>
      <c r="B71" s="5" t="s">
        <v>3524</v>
      </c>
      <c r="C71" s="9"/>
      <c r="D71" s="9"/>
      <c r="E71" s="5"/>
      <c r="F71" s="8"/>
      <c r="G71" s="5" t="s">
        <v>3525</v>
      </c>
      <c r="H71" s="8"/>
      <c r="I71" s="5"/>
      <c r="J71" s="5">
        <v>40</v>
      </c>
      <c r="K71" s="5" t="s">
        <v>199</v>
      </c>
      <c r="L71" s="5"/>
      <c r="M71" s="5"/>
    </row>
    <row r="72" spans="1:13">
      <c r="A72" s="9"/>
      <c r="B72" s="5" t="s">
        <v>3526</v>
      </c>
      <c r="C72" s="9"/>
      <c r="D72" s="9"/>
      <c r="E72" s="5"/>
      <c r="F72" s="8"/>
      <c r="G72" s="5" t="s">
        <v>3442</v>
      </c>
      <c r="H72" s="8"/>
      <c r="I72" s="5"/>
      <c r="J72" s="5">
        <v>40</v>
      </c>
      <c r="K72" s="5" t="s">
        <v>3433</v>
      </c>
      <c r="L72" s="5"/>
      <c r="M72" s="5"/>
    </row>
    <row r="73" spans="1:13">
      <c r="A73" s="9"/>
      <c r="B73" s="5" t="s">
        <v>3527</v>
      </c>
      <c r="C73" s="9"/>
      <c r="D73" s="9"/>
      <c r="E73" s="5"/>
      <c r="F73" s="8"/>
      <c r="G73" s="5" t="s">
        <v>3465</v>
      </c>
      <c r="H73" s="8"/>
      <c r="I73" s="5"/>
      <c r="J73" s="5">
        <v>40</v>
      </c>
      <c r="K73" s="5" t="s">
        <v>199</v>
      </c>
      <c r="L73" s="5"/>
      <c r="M73" s="5"/>
    </row>
    <row r="74" spans="1:13">
      <c r="A74" s="9"/>
      <c r="B74" s="5" t="s">
        <v>3528</v>
      </c>
      <c r="C74" s="9"/>
      <c r="D74" s="9"/>
      <c r="E74" s="5"/>
      <c r="F74" s="8"/>
      <c r="G74" s="5" t="s">
        <v>3442</v>
      </c>
      <c r="H74" s="8"/>
      <c r="I74" s="5"/>
      <c r="J74" s="5">
        <v>40</v>
      </c>
      <c r="K74" s="5" t="s">
        <v>199</v>
      </c>
      <c r="L74" s="5"/>
      <c r="M74" s="5"/>
    </row>
    <row r="75" spans="1:13">
      <c r="A75" s="9"/>
      <c r="B75" s="5" t="s">
        <v>3529</v>
      </c>
      <c r="C75" s="9"/>
      <c r="D75" s="9"/>
      <c r="E75" s="5"/>
      <c r="F75" s="8"/>
      <c r="G75" s="5" t="s">
        <v>3530</v>
      </c>
      <c r="H75" s="8"/>
      <c r="I75" s="5"/>
      <c r="J75" s="5">
        <v>40</v>
      </c>
      <c r="K75" s="5" t="s">
        <v>199</v>
      </c>
      <c r="L75" s="5"/>
      <c r="M75" s="5"/>
    </row>
    <row r="76" spans="1:13">
      <c r="A76" s="9"/>
      <c r="B76" s="5" t="s">
        <v>3531</v>
      </c>
      <c r="C76" s="9"/>
      <c r="D76" s="9"/>
      <c r="E76" s="5"/>
      <c r="F76" s="8"/>
      <c r="G76" s="5" t="s">
        <v>3532</v>
      </c>
      <c r="H76" s="8"/>
      <c r="I76" s="5"/>
      <c r="J76" s="5">
        <v>40</v>
      </c>
      <c r="K76" s="5" t="s">
        <v>199</v>
      </c>
      <c r="L76" s="5"/>
      <c r="M76" s="5"/>
    </row>
    <row r="77" spans="1:13">
      <c r="A77" s="9"/>
      <c r="B77" s="5" t="s">
        <v>3533</v>
      </c>
      <c r="C77" s="9"/>
      <c r="D77" s="9"/>
      <c r="E77" s="5"/>
      <c r="F77" s="8"/>
      <c r="G77" s="5" t="s">
        <v>3432</v>
      </c>
      <c r="H77" s="8"/>
      <c r="I77" s="5"/>
      <c r="J77" s="5">
        <v>40</v>
      </c>
      <c r="K77" s="5" t="s">
        <v>199</v>
      </c>
      <c r="L77" s="5"/>
      <c r="M77" s="5"/>
    </row>
    <row r="78" spans="1:13">
      <c r="A78" s="9"/>
      <c r="B78" s="5" t="s">
        <v>3534</v>
      </c>
      <c r="C78" s="9"/>
      <c r="D78" s="9"/>
      <c r="E78" s="5"/>
      <c r="F78" s="8"/>
      <c r="G78" s="5" t="s">
        <v>3465</v>
      </c>
      <c r="H78" s="8"/>
      <c r="I78" s="5"/>
      <c r="J78" s="5">
        <v>40</v>
      </c>
      <c r="K78" s="5" t="s">
        <v>199</v>
      </c>
      <c r="L78" s="5"/>
      <c r="M78" s="5"/>
    </row>
    <row r="79" spans="1:13">
      <c r="A79" s="9"/>
      <c r="B79" s="5" t="s">
        <v>3535</v>
      </c>
      <c r="C79" s="9"/>
      <c r="D79" s="9"/>
      <c r="E79" s="5"/>
      <c r="F79" s="8"/>
      <c r="G79" s="5" t="s">
        <v>3438</v>
      </c>
      <c r="H79" s="8"/>
      <c r="I79" s="5"/>
      <c r="J79" s="5">
        <v>40</v>
      </c>
      <c r="K79" s="5" t="s">
        <v>3433</v>
      </c>
      <c r="L79" s="5"/>
      <c r="M79" s="5"/>
    </row>
    <row r="80" spans="1:13">
      <c r="A80" s="9"/>
      <c r="B80" s="5" t="s">
        <v>3536</v>
      </c>
      <c r="C80" s="9"/>
      <c r="D80" s="9"/>
      <c r="E80" s="5"/>
      <c r="F80" s="8"/>
      <c r="G80" s="5" t="s">
        <v>3537</v>
      </c>
      <c r="H80" s="8"/>
      <c r="I80" s="5"/>
      <c r="J80" s="5">
        <v>40</v>
      </c>
      <c r="K80" s="5" t="s">
        <v>199</v>
      </c>
      <c r="L80" s="5"/>
      <c r="M80" s="5"/>
    </row>
    <row r="81" spans="1:13">
      <c r="A81" s="9"/>
      <c r="B81" s="5" t="s">
        <v>3538</v>
      </c>
      <c r="C81" s="9"/>
      <c r="D81" s="9"/>
      <c r="E81" s="5"/>
      <c r="F81" s="8"/>
      <c r="G81" s="5" t="s">
        <v>3539</v>
      </c>
      <c r="H81" s="8"/>
      <c r="I81" s="5"/>
      <c r="J81" s="5">
        <v>40</v>
      </c>
      <c r="K81" s="5" t="s">
        <v>199</v>
      </c>
      <c r="L81" s="5"/>
      <c r="M81" s="5"/>
    </row>
    <row r="82" spans="1:13">
      <c r="A82" s="9"/>
      <c r="B82" s="5" t="s">
        <v>3540</v>
      </c>
      <c r="C82" s="9"/>
      <c r="D82" s="9"/>
      <c r="E82" s="5"/>
      <c r="F82" s="8"/>
      <c r="G82" s="5" t="s">
        <v>3438</v>
      </c>
      <c r="H82" s="8"/>
      <c r="I82" s="5"/>
      <c r="J82" s="5">
        <v>40</v>
      </c>
      <c r="K82" s="5" t="s">
        <v>199</v>
      </c>
      <c r="L82" s="5"/>
      <c r="M82" s="5"/>
    </row>
    <row r="83" spans="1:13">
      <c r="A83" s="9"/>
      <c r="B83" s="5" t="s">
        <v>3541</v>
      </c>
      <c r="C83" s="9"/>
      <c r="D83" s="9"/>
      <c r="E83" s="5"/>
      <c r="F83" s="8"/>
      <c r="G83" s="5" t="s">
        <v>3442</v>
      </c>
      <c r="H83" s="8"/>
      <c r="I83" s="5"/>
      <c r="J83" s="5">
        <v>40</v>
      </c>
      <c r="K83" s="5" t="s">
        <v>199</v>
      </c>
      <c r="L83" s="5"/>
      <c r="M83" s="5"/>
    </row>
    <row r="84" spans="1:13">
      <c r="A84" s="9"/>
      <c r="B84" s="5" t="s">
        <v>3542</v>
      </c>
      <c r="C84" s="9"/>
      <c r="D84" s="9"/>
      <c r="E84" s="5"/>
      <c r="F84" s="8"/>
      <c r="G84" s="5" t="s">
        <v>3465</v>
      </c>
      <c r="H84" s="8"/>
      <c r="I84" s="5"/>
      <c r="J84" s="5">
        <v>40</v>
      </c>
      <c r="K84" s="5" t="s">
        <v>199</v>
      </c>
      <c r="L84" s="5"/>
      <c r="M84" s="5"/>
    </row>
    <row r="85" spans="1:13">
      <c r="A85" s="9"/>
      <c r="B85" s="5" t="s">
        <v>3543</v>
      </c>
      <c r="C85" s="9"/>
      <c r="D85" s="9"/>
      <c r="E85" s="5"/>
      <c r="F85" s="8"/>
      <c r="G85" s="5" t="s">
        <v>3456</v>
      </c>
      <c r="H85" s="8"/>
      <c r="I85" s="5"/>
      <c r="J85" s="5">
        <v>40</v>
      </c>
      <c r="K85" s="5" t="s">
        <v>199</v>
      </c>
      <c r="L85" s="5"/>
      <c r="M85" s="5"/>
    </row>
    <row r="86" spans="1:13">
      <c r="A86" s="9"/>
      <c r="B86" s="5" t="s">
        <v>3544</v>
      </c>
      <c r="C86" s="9"/>
      <c r="D86" s="9"/>
      <c r="E86" s="5"/>
      <c r="F86" s="8"/>
      <c r="G86" s="5" t="s">
        <v>3428</v>
      </c>
      <c r="H86" s="8"/>
      <c r="I86" s="5"/>
      <c r="J86" s="5">
        <v>40</v>
      </c>
      <c r="K86" s="5" t="s">
        <v>196</v>
      </c>
      <c r="L86" s="5"/>
      <c r="M86" s="5"/>
    </row>
    <row r="87" spans="1:13">
      <c r="A87" s="9"/>
      <c r="B87" s="5" t="s">
        <v>3545</v>
      </c>
      <c r="C87" s="9"/>
      <c r="D87" s="9"/>
      <c r="E87" s="5"/>
      <c r="F87" s="8"/>
      <c r="G87" s="5" t="s">
        <v>3465</v>
      </c>
      <c r="H87" s="8"/>
      <c r="I87" s="5"/>
      <c r="J87" s="5">
        <v>40</v>
      </c>
      <c r="K87" s="5" t="s">
        <v>199</v>
      </c>
      <c r="L87" s="5"/>
      <c r="M87" s="5"/>
    </row>
    <row r="88" spans="1:13">
      <c r="A88" s="9"/>
      <c r="B88" s="5" t="s">
        <v>3546</v>
      </c>
      <c r="C88" s="9"/>
      <c r="D88" s="9"/>
      <c r="E88" s="5"/>
      <c r="F88" s="8"/>
      <c r="G88" s="5" t="s">
        <v>3442</v>
      </c>
      <c r="H88" s="8"/>
      <c r="I88" s="5"/>
      <c r="J88" s="5">
        <v>40</v>
      </c>
      <c r="K88" s="5" t="s">
        <v>3433</v>
      </c>
      <c r="L88" s="5"/>
      <c r="M88" s="5"/>
    </row>
    <row r="89" spans="1:13">
      <c r="A89" s="9"/>
      <c r="B89" s="5" t="s">
        <v>3547</v>
      </c>
      <c r="C89" s="9"/>
      <c r="D89" s="9"/>
      <c r="E89" s="5"/>
      <c r="F89" s="8"/>
      <c r="G89" s="5" t="s">
        <v>3432</v>
      </c>
      <c r="H89" s="8"/>
      <c r="I89" s="5"/>
      <c r="J89" s="5">
        <v>40</v>
      </c>
      <c r="K89" s="5" t="s">
        <v>199</v>
      </c>
      <c r="L89" s="5"/>
      <c r="M89" s="5"/>
    </row>
    <row r="90" spans="1:13">
      <c r="A90" s="9"/>
      <c r="B90" s="5" t="s">
        <v>3548</v>
      </c>
      <c r="C90" s="9"/>
      <c r="D90" s="9"/>
      <c r="E90" s="5"/>
      <c r="F90" s="8"/>
      <c r="G90" s="5" t="s">
        <v>3432</v>
      </c>
      <c r="H90" s="8"/>
      <c r="I90" s="5"/>
      <c r="J90" s="5">
        <v>40</v>
      </c>
      <c r="K90" s="5" t="s">
        <v>199</v>
      </c>
      <c r="L90" s="5"/>
      <c r="M90" s="5"/>
    </row>
    <row r="91" spans="1:13">
      <c r="A91" s="9"/>
      <c r="B91" s="5" t="s">
        <v>3549</v>
      </c>
      <c r="C91" s="9"/>
      <c r="D91" s="9"/>
      <c r="E91" s="5"/>
      <c r="F91" s="8"/>
      <c r="G91" s="5" t="s">
        <v>3550</v>
      </c>
      <c r="H91" s="8"/>
      <c r="I91" s="5"/>
      <c r="J91" s="5">
        <v>40</v>
      </c>
      <c r="K91" s="5" t="s">
        <v>196</v>
      </c>
      <c r="L91" s="5"/>
      <c r="M91" s="5"/>
    </row>
    <row r="92" spans="1:13">
      <c r="A92" s="9"/>
      <c r="B92" s="5" t="s">
        <v>3551</v>
      </c>
      <c r="C92" s="9"/>
      <c r="D92" s="9"/>
      <c r="E92" s="5"/>
      <c r="F92" s="8"/>
      <c r="G92" s="5" t="s">
        <v>3456</v>
      </c>
      <c r="H92" s="8"/>
      <c r="I92" s="5"/>
      <c r="J92" s="5">
        <v>40</v>
      </c>
      <c r="K92" s="5" t="s">
        <v>3433</v>
      </c>
      <c r="L92" s="5"/>
      <c r="M92" s="5"/>
    </row>
    <row r="93" spans="1:13">
      <c r="A93" s="9"/>
      <c r="B93" s="5" t="s">
        <v>3552</v>
      </c>
      <c r="C93" s="9"/>
      <c r="D93" s="9"/>
      <c r="E93" s="5"/>
      <c r="F93" s="8"/>
      <c r="G93" s="5" t="s">
        <v>3432</v>
      </c>
      <c r="H93" s="8"/>
      <c r="I93" s="5"/>
      <c r="J93" s="5">
        <v>40</v>
      </c>
      <c r="K93" s="5" t="s">
        <v>199</v>
      </c>
      <c r="L93" s="5"/>
      <c r="M93" s="5"/>
    </row>
    <row r="94" spans="1:13">
      <c r="A94" s="9"/>
      <c r="B94" s="5" t="s">
        <v>3553</v>
      </c>
      <c r="C94" s="9"/>
      <c r="D94" s="9"/>
      <c r="E94" s="5"/>
      <c r="F94" s="8"/>
      <c r="G94" s="5" t="s">
        <v>3456</v>
      </c>
      <c r="H94" s="8"/>
      <c r="I94" s="5"/>
      <c r="J94" s="5">
        <v>40</v>
      </c>
      <c r="K94" s="5" t="s">
        <v>199</v>
      </c>
      <c r="L94" s="5"/>
      <c r="M94" s="5"/>
    </row>
    <row r="95" spans="1:13">
      <c r="A95" s="9"/>
      <c r="B95" s="5" t="s">
        <v>3554</v>
      </c>
      <c r="C95" s="9"/>
      <c r="D95" s="9"/>
      <c r="E95" s="5"/>
      <c r="F95" s="8"/>
      <c r="G95" s="5" t="s">
        <v>3442</v>
      </c>
      <c r="H95" s="8"/>
      <c r="I95" s="5"/>
      <c r="J95" s="5">
        <v>40</v>
      </c>
      <c r="K95" s="5" t="s">
        <v>199</v>
      </c>
      <c r="L95" s="5"/>
      <c r="M95" s="5"/>
    </row>
    <row r="96" spans="1:13">
      <c r="A96" s="9"/>
      <c r="B96" s="5" t="s">
        <v>3555</v>
      </c>
      <c r="C96" s="9"/>
      <c r="D96" s="9"/>
      <c r="E96" s="5"/>
      <c r="F96" s="8"/>
      <c r="G96" s="5" t="s">
        <v>3556</v>
      </c>
      <c r="H96" s="8"/>
      <c r="I96" s="5"/>
      <c r="J96" s="5">
        <v>40</v>
      </c>
      <c r="K96" s="5" t="s">
        <v>199</v>
      </c>
      <c r="L96" s="5"/>
      <c r="M96" s="5"/>
    </row>
    <row r="97" spans="1:13">
      <c r="A97" s="9"/>
      <c r="B97" s="5" t="s">
        <v>3557</v>
      </c>
      <c r="C97" s="9"/>
      <c r="D97" s="9"/>
      <c r="E97" s="5"/>
      <c r="F97" s="8"/>
      <c r="G97" s="5" t="s">
        <v>3456</v>
      </c>
      <c r="H97" s="8"/>
      <c r="I97" s="5"/>
      <c r="J97" s="5">
        <v>40</v>
      </c>
      <c r="K97" s="5" t="s">
        <v>199</v>
      </c>
      <c r="L97" s="5"/>
      <c r="M97" s="5"/>
    </row>
    <row r="98" spans="1:13">
      <c r="A98" s="9"/>
      <c r="B98" s="5" t="s">
        <v>3558</v>
      </c>
      <c r="C98" s="9"/>
      <c r="D98" s="9"/>
      <c r="E98" s="5"/>
      <c r="F98" s="8"/>
      <c r="G98" s="5" t="s">
        <v>3432</v>
      </c>
      <c r="H98" s="8"/>
      <c r="I98" s="5"/>
      <c r="J98" s="5">
        <v>40</v>
      </c>
      <c r="K98" s="5" t="s">
        <v>3433</v>
      </c>
      <c r="L98" s="5"/>
      <c r="M98" s="5"/>
    </row>
    <row r="99" spans="1:13">
      <c r="A99" s="9"/>
      <c r="B99" s="5" t="s">
        <v>3559</v>
      </c>
      <c r="C99" s="9"/>
      <c r="D99" s="9"/>
      <c r="E99" s="5"/>
      <c r="F99" s="8"/>
      <c r="G99" s="5" t="s">
        <v>3560</v>
      </c>
      <c r="H99" s="8"/>
      <c r="I99" s="5"/>
      <c r="J99" s="5">
        <v>40</v>
      </c>
      <c r="K99" s="5" t="s">
        <v>199</v>
      </c>
      <c r="L99" s="5"/>
      <c r="M99" s="5"/>
    </row>
    <row r="100" spans="1:13">
      <c r="A100" s="9"/>
      <c r="B100" s="5" t="s">
        <v>3559</v>
      </c>
      <c r="C100" s="9"/>
      <c r="D100" s="9"/>
      <c r="E100" s="5"/>
      <c r="F100" s="8"/>
      <c r="G100" s="5" t="s">
        <v>3561</v>
      </c>
      <c r="H100" s="8"/>
      <c r="I100" s="5"/>
      <c r="J100" s="5">
        <v>40</v>
      </c>
      <c r="K100" s="5" t="s">
        <v>199</v>
      </c>
      <c r="L100" s="5"/>
      <c r="M100" s="5"/>
    </row>
    <row r="101" spans="1:13">
      <c r="A101" s="9"/>
      <c r="B101" s="5" t="s">
        <v>3562</v>
      </c>
      <c r="C101" s="9"/>
      <c r="D101" s="9"/>
      <c r="E101" s="5"/>
      <c r="F101" s="8"/>
      <c r="G101" s="5" t="s">
        <v>3432</v>
      </c>
      <c r="H101" s="8"/>
      <c r="I101" s="5"/>
      <c r="J101" s="5">
        <v>40</v>
      </c>
      <c r="K101" s="5" t="s">
        <v>199</v>
      </c>
      <c r="L101" s="5"/>
      <c r="M101" s="5"/>
    </row>
    <row r="102" spans="1:13">
      <c r="A102" s="9"/>
      <c r="B102" s="5" t="s">
        <v>3563</v>
      </c>
      <c r="C102" s="9"/>
      <c r="D102" s="9"/>
      <c r="E102" s="5"/>
      <c r="F102" s="8"/>
      <c r="G102" s="5" t="s">
        <v>3428</v>
      </c>
      <c r="H102" s="8"/>
      <c r="I102" s="5"/>
      <c r="J102" s="5">
        <v>40</v>
      </c>
      <c r="K102" s="5" t="s">
        <v>199</v>
      </c>
      <c r="L102" s="5"/>
      <c r="M102" s="5"/>
    </row>
    <row r="103" spans="1:13">
      <c r="A103" s="9"/>
      <c r="B103" s="5" t="s">
        <v>3564</v>
      </c>
      <c r="C103" s="9"/>
      <c r="D103" s="9"/>
      <c r="E103" s="5"/>
      <c r="F103" s="8"/>
      <c r="G103" s="5" t="s">
        <v>3428</v>
      </c>
      <c r="H103" s="8"/>
      <c r="I103" s="5"/>
      <c r="J103" s="5">
        <v>40</v>
      </c>
      <c r="K103" s="5" t="s">
        <v>199</v>
      </c>
      <c r="L103" s="5"/>
      <c r="M103" s="5"/>
    </row>
    <row r="104" spans="1:13">
      <c r="A104" s="9"/>
      <c r="B104" s="5" t="s">
        <v>3565</v>
      </c>
      <c r="C104" s="9"/>
      <c r="D104" s="9"/>
      <c r="E104" s="5"/>
      <c r="F104" s="8"/>
      <c r="G104" s="5" t="s">
        <v>3444</v>
      </c>
      <c r="H104" s="8"/>
      <c r="I104" s="5"/>
      <c r="J104" s="5">
        <v>40</v>
      </c>
      <c r="K104" s="5" t="s">
        <v>3433</v>
      </c>
      <c r="L104" s="5"/>
      <c r="M104" s="5"/>
    </row>
    <row r="105" spans="1:13">
      <c r="A105" s="9"/>
      <c r="B105" s="5" t="s">
        <v>3566</v>
      </c>
      <c r="C105" s="9"/>
      <c r="D105" s="9"/>
      <c r="E105" s="5"/>
      <c r="F105" s="8"/>
      <c r="G105" s="5" t="s">
        <v>3442</v>
      </c>
      <c r="H105" s="8"/>
      <c r="I105" s="5"/>
      <c r="J105" s="5">
        <v>40</v>
      </c>
      <c r="K105" s="5" t="s">
        <v>199</v>
      </c>
      <c r="L105" s="5"/>
      <c r="M105" s="5"/>
    </row>
    <row r="106" spans="1:13">
      <c r="A106" s="9"/>
      <c r="B106" s="5" t="s">
        <v>3567</v>
      </c>
      <c r="C106" s="9"/>
      <c r="D106" s="9"/>
      <c r="E106" s="5"/>
      <c r="F106" s="8"/>
      <c r="G106" s="5" t="s">
        <v>3442</v>
      </c>
      <c r="H106" s="8"/>
      <c r="I106" s="5"/>
      <c r="J106" s="5">
        <v>40</v>
      </c>
      <c r="K106" s="5" t="s">
        <v>199</v>
      </c>
      <c r="L106" s="5"/>
      <c r="M106" s="5"/>
    </row>
    <row r="107" spans="1:13">
      <c r="A107" s="9"/>
      <c r="B107" s="5" t="s">
        <v>3568</v>
      </c>
      <c r="C107" s="9"/>
      <c r="D107" s="9"/>
      <c r="E107" s="5"/>
      <c r="F107" s="8"/>
      <c r="G107" s="5" t="s">
        <v>3456</v>
      </c>
      <c r="H107" s="8"/>
      <c r="I107" s="5"/>
      <c r="J107" s="5">
        <v>40</v>
      </c>
      <c r="K107" s="5" t="s">
        <v>199</v>
      </c>
      <c r="L107" s="5"/>
      <c r="M107" s="5"/>
    </row>
    <row r="108" spans="1:13">
      <c r="A108" s="9"/>
      <c r="B108" s="5" t="s">
        <v>3569</v>
      </c>
      <c r="C108" s="9"/>
      <c r="D108" s="9"/>
      <c r="E108" s="5"/>
      <c r="F108" s="8"/>
      <c r="G108" s="5" t="s">
        <v>3438</v>
      </c>
      <c r="H108" s="8"/>
      <c r="I108" s="5"/>
      <c r="J108" s="5">
        <v>40</v>
      </c>
      <c r="K108" s="5" t="s">
        <v>199</v>
      </c>
      <c r="L108" s="5"/>
      <c r="M108" s="5"/>
    </row>
    <row r="109" spans="1:13">
      <c r="A109" s="9"/>
      <c r="B109" s="5" t="s">
        <v>3570</v>
      </c>
      <c r="C109" s="9"/>
      <c r="D109" s="9"/>
      <c r="E109" s="5"/>
      <c r="F109" s="8"/>
      <c r="G109" s="5" t="s">
        <v>3456</v>
      </c>
      <c r="H109" s="8"/>
      <c r="I109" s="5"/>
      <c r="J109" s="5">
        <v>40</v>
      </c>
      <c r="K109" s="5" t="s">
        <v>199</v>
      </c>
      <c r="L109" s="5"/>
      <c r="M109" s="5"/>
    </row>
    <row r="110" spans="1:13">
      <c r="A110" s="9"/>
      <c r="B110" s="5" t="s">
        <v>3571</v>
      </c>
      <c r="C110" s="9"/>
      <c r="D110" s="9"/>
      <c r="E110" s="5"/>
      <c r="F110" s="8"/>
      <c r="G110" s="5" t="s">
        <v>3518</v>
      </c>
      <c r="H110" s="8"/>
      <c r="I110" s="5"/>
      <c r="J110" s="5">
        <v>24</v>
      </c>
      <c r="K110" s="5" t="s">
        <v>3433</v>
      </c>
      <c r="L110" s="5"/>
      <c r="M110" s="5"/>
    </row>
    <row r="111" spans="1:13">
      <c r="A111" s="9"/>
      <c r="B111" s="5" t="s">
        <v>3572</v>
      </c>
      <c r="C111" s="9"/>
      <c r="D111" s="9"/>
      <c r="E111" s="5"/>
      <c r="F111" s="8"/>
      <c r="G111" s="5" t="s">
        <v>3432</v>
      </c>
      <c r="H111" s="8"/>
      <c r="I111" s="5"/>
      <c r="J111" s="5">
        <v>40</v>
      </c>
      <c r="K111" s="5" t="s">
        <v>199</v>
      </c>
      <c r="L111" s="5"/>
      <c r="M111" s="5"/>
    </row>
    <row r="112" spans="1:13">
      <c r="A112" s="9"/>
      <c r="B112" s="5" t="s">
        <v>3573</v>
      </c>
      <c r="C112" s="9"/>
      <c r="D112" s="9"/>
      <c r="E112" s="5"/>
      <c r="F112" s="8"/>
      <c r="G112" s="5" t="s">
        <v>3432</v>
      </c>
      <c r="H112" s="8"/>
      <c r="I112" s="5"/>
      <c r="J112" s="5">
        <v>40</v>
      </c>
      <c r="K112" s="5" t="s">
        <v>199</v>
      </c>
      <c r="L112" s="5"/>
      <c r="M112" s="5"/>
    </row>
    <row r="113" spans="1:13">
      <c r="A113" s="9"/>
      <c r="B113" s="5" t="s">
        <v>3574</v>
      </c>
      <c r="C113" s="9"/>
      <c r="D113" s="9"/>
      <c r="E113" s="5"/>
      <c r="F113" s="8"/>
      <c r="G113" s="5" t="s">
        <v>3432</v>
      </c>
      <c r="H113" s="8"/>
      <c r="I113" s="5"/>
      <c r="J113" s="5">
        <v>40</v>
      </c>
      <c r="K113" s="5" t="s">
        <v>199</v>
      </c>
      <c r="L113" s="5"/>
      <c r="M113" s="5"/>
    </row>
    <row r="114" spans="1:13">
      <c r="A114" s="9"/>
      <c r="B114" s="5" t="s">
        <v>3575</v>
      </c>
      <c r="C114" s="9"/>
      <c r="D114" s="9"/>
      <c r="E114" s="5"/>
      <c r="F114" s="8"/>
      <c r="G114" s="5" t="s">
        <v>3444</v>
      </c>
      <c r="H114" s="8"/>
      <c r="I114" s="5"/>
      <c r="J114" s="5">
        <v>40</v>
      </c>
      <c r="K114" s="5" t="s">
        <v>3433</v>
      </c>
      <c r="L114" s="5"/>
      <c r="M114" s="5"/>
    </row>
    <row r="115" spans="1:13">
      <c r="A115" s="9"/>
      <c r="B115" s="5" t="s">
        <v>3576</v>
      </c>
      <c r="C115" s="9"/>
      <c r="D115" s="9"/>
      <c r="E115" s="5"/>
      <c r="F115" s="8"/>
      <c r="G115" s="5" t="s">
        <v>3438</v>
      </c>
      <c r="H115" s="8"/>
      <c r="I115" s="5"/>
      <c r="J115" s="5">
        <v>40</v>
      </c>
      <c r="K115" s="5" t="s">
        <v>3433</v>
      </c>
      <c r="L115" s="5"/>
      <c r="M115" s="5"/>
    </row>
    <row r="116" spans="1:13">
      <c r="A116" s="9"/>
      <c r="B116" s="5" t="s">
        <v>3577</v>
      </c>
      <c r="C116" s="9"/>
      <c r="D116" s="9"/>
      <c r="E116" s="5"/>
      <c r="F116" s="8"/>
      <c r="G116" s="5" t="s">
        <v>3550</v>
      </c>
      <c r="H116" s="8"/>
      <c r="I116" s="5"/>
      <c r="J116" s="5">
        <v>40</v>
      </c>
      <c r="K116" s="5" t="s">
        <v>199</v>
      </c>
      <c r="L116" s="5"/>
      <c r="M116" s="5"/>
    </row>
    <row r="117" spans="1:13">
      <c r="A117" s="9"/>
      <c r="B117" s="5" t="s">
        <v>3578</v>
      </c>
      <c r="C117" s="9"/>
      <c r="D117" s="9"/>
      <c r="E117" s="5"/>
      <c r="F117" s="8"/>
      <c r="G117" s="5" t="s">
        <v>3438</v>
      </c>
      <c r="H117" s="8"/>
      <c r="I117" s="5"/>
      <c r="J117" s="5">
        <v>40</v>
      </c>
      <c r="K117" s="5" t="s">
        <v>199</v>
      </c>
      <c r="L117" s="5"/>
      <c r="M117" s="5"/>
    </row>
    <row r="118" spans="1:13">
      <c r="A118" s="9"/>
      <c r="B118" s="5" t="s">
        <v>3579</v>
      </c>
      <c r="C118" s="9"/>
      <c r="D118" s="9"/>
      <c r="E118" s="5"/>
      <c r="F118" s="8"/>
      <c r="G118" s="5" t="s">
        <v>3442</v>
      </c>
      <c r="H118" s="8"/>
      <c r="I118" s="5"/>
      <c r="J118" s="5">
        <v>40</v>
      </c>
      <c r="K118" s="5" t="s">
        <v>3433</v>
      </c>
      <c r="L118" s="5"/>
      <c r="M118" s="5"/>
    </row>
    <row r="119" spans="1:13">
      <c r="A119" s="9"/>
      <c r="B119" s="5" t="s">
        <v>3580</v>
      </c>
      <c r="C119" s="9"/>
      <c r="D119" s="9"/>
      <c r="E119" s="5"/>
      <c r="F119" s="8"/>
      <c r="G119" s="5" t="s">
        <v>3518</v>
      </c>
      <c r="H119" s="8"/>
      <c r="I119" s="5"/>
      <c r="J119" s="5">
        <v>24</v>
      </c>
      <c r="K119" s="5" t="s">
        <v>199</v>
      </c>
      <c r="L119" s="5"/>
      <c r="M119" s="5"/>
    </row>
    <row r="120" spans="1:13">
      <c r="A120" s="9"/>
      <c r="B120" s="5" t="s">
        <v>3581</v>
      </c>
      <c r="C120" s="9"/>
      <c r="D120" s="9"/>
      <c r="E120" s="5"/>
      <c r="F120" s="8"/>
      <c r="G120" s="5" t="s">
        <v>3456</v>
      </c>
      <c r="H120" s="8"/>
      <c r="I120" s="5"/>
      <c r="J120" s="5">
        <v>40</v>
      </c>
      <c r="K120" s="5" t="s">
        <v>199</v>
      </c>
      <c r="L120" s="5"/>
      <c r="M120" s="5"/>
    </row>
    <row r="121" spans="1:13">
      <c r="A121" s="9"/>
      <c r="B121" s="5" t="s">
        <v>3582</v>
      </c>
      <c r="C121" s="9"/>
      <c r="D121" s="9"/>
      <c r="E121" s="5"/>
      <c r="F121" s="8"/>
      <c r="G121" s="5" t="s">
        <v>3556</v>
      </c>
      <c r="H121" s="8"/>
      <c r="I121" s="5"/>
      <c r="J121" s="5">
        <v>40</v>
      </c>
      <c r="K121" s="5" t="s">
        <v>199</v>
      </c>
      <c r="L121" s="5"/>
      <c r="M121" s="5"/>
    </row>
    <row r="122" spans="1:13">
      <c r="A122" s="9"/>
      <c r="B122" s="5" t="s">
        <v>3583</v>
      </c>
      <c r="C122" s="9"/>
      <c r="D122" s="9"/>
      <c r="E122" s="5"/>
      <c r="F122" s="8"/>
      <c r="G122" s="5" t="s">
        <v>3442</v>
      </c>
      <c r="H122" s="8"/>
      <c r="I122" s="5"/>
      <c r="J122" s="5">
        <v>40</v>
      </c>
      <c r="K122" s="5" t="s">
        <v>199</v>
      </c>
      <c r="L122" s="5"/>
      <c r="M122" s="5"/>
    </row>
    <row r="123" spans="1:13">
      <c r="A123" s="9"/>
      <c r="B123" s="5" t="s">
        <v>3584</v>
      </c>
      <c r="C123" s="9"/>
      <c r="D123" s="9"/>
      <c r="E123" s="5"/>
      <c r="F123" s="8"/>
      <c r="G123" s="5" t="s">
        <v>3456</v>
      </c>
      <c r="H123" s="8"/>
      <c r="I123" s="5"/>
      <c r="J123" s="5">
        <v>40</v>
      </c>
      <c r="K123" s="5" t="s">
        <v>3433</v>
      </c>
      <c r="L123" s="5"/>
      <c r="M123" s="5"/>
    </row>
    <row r="124" spans="1:13">
      <c r="A124" s="9"/>
      <c r="B124" s="5" t="s">
        <v>3585</v>
      </c>
      <c r="C124" s="9"/>
      <c r="D124" s="9"/>
      <c r="E124" s="5"/>
      <c r="F124" s="8"/>
      <c r="G124" s="5" t="s">
        <v>3446</v>
      </c>
      <c r="H124" s="8"/>
      <c r="I124" s="5"/>
      <c r="J124" s="5">
        <v>40</v>
      </c>
      <c r="K124" s="5" t="s">
        <v>199</v>
      </c>
      <c r="L124" s="5"/>
      <c r="M124" s="5"/>
    </row>
    <row r="125" spans="1:13">
      <c r="A125" s="9"/>
      <c r="B125" s="5" t="s">
        <v>3586</v>
      </c>
      <c r="C125" s="9"/>
      <c r="D125" s="9"/>
      <c r="E125" s="5"/>
      <c r="F125" s="8"/>
      <c r="G125" s="5" t="s">
        <v>3539</v>
      </c>
      <c r="H125" s="8"/>
      <c r="I125" s="5"/>
      <c r="J125" s="5">
        <v>40</v>
      </c>
      <c r="K125" s="5" t="s">
        <v>199</v>
      </c>
      <c r="L125" s="5"/>
      <c r="M125" s="5"/>
    </row>
    <row r="126" spans="1:13">
      <c r="A126" s="9"/>
      <c r="B126" s="5" t="s">
        <v>3587</v>
      </c>
      <c r="C126" s="9"/>
      <c r="D126" s="9"/>
      <c r="E126" s="5"/>
      <c r="F126" s="8"/>
      <c r="G126" s="5" t="s">
        <v>3428</v>
      </c>
      <c r="H126" s="8"/>
      <c r="I126" s="5"/>
      <c r="J126" s="5">
        <v>20</v>
      </c>
      <c r="K126" s="5" t="s">
        <v>196</v>
      </c>
      <c r="L126" s="5"/>
      <c r="M126" s="5"/>
    </row>
    <row r="127" spans="1:13">
      <c r="A127" s="9"/>
      <c r="B127" s="5" t="s">
        <v>3587</v>
      </c>
      <c r="C127" s="9"/>
      <c r="D127" s="9"/>
      <c r="E127" s="5"/>
      <c r="F127" s="8"/>
      <c r="G127" s="5" t="s">
        <v>3588</v>
      </c>
      <c r="H127" s="8"/>
      <c r="I127" s="5"/>
      <c r="J127" s="5">
        <v>40</v>
      </c>
      <c r="K127" s="5" t="s">
        <v>196</v>
      </c>
      <c r="L127" s="5"/>
      <c r="M127" s="5"/>
    </row>
    <row r="128" spans="1:13">
      <c r="A128" s="9"/>
      <c r="B128" s="5" t="s">
        <v>3589</v>
      </c>
      <c r="C128" s="9"/>
      <c r="D128" s="9"/>
      <c r="E128" s="5"/>
      <c r="F128" s="8"/>
      <c r="G128" s="5" t="s">
        <v>3432</v>
      </c>
      <c r="H128" s="8"/>
      <c r="I128" s="5"/>
      <c r="J128" s="5">
        <v>40</v>
      </c>
      <c r="K128" s="5" t="s">
        <v>199</v>
      </c>
      <c r="L128" s="5"/>
      <c r="M128" s="5"/>
    </row>
    <row r="129" spans="1:13">
      <c r="A129" s="9"/>
      <c r="B129" s="5" t="s">
        <v>3590</v>
      </c>
      <c r="C129" s="9"/>
      <c r="D129" s="9"/>
      <c r="E129" s="5"/>
      <c r="F129" s="8"/>
      <c r="G129" s="5" t="s">
        <v>3550</v>
      </c>
      <c r="H129" s="8"/>
      <c r="I129" s="5"/>
      <c r="J129" s="5">
        <v>40</v>
      </c>
      <c r="K129" s="5" t="s">
        <v>199</v>
      </c>
      <c r="L129" s="5"/>
      <c r="M129" s="5"/>
    </row>
    <row r="130" spans="1:13">
      <c r="A130" s="9"/>
      <c r="B130" s="5" t="s">
        <v>3591</v>
      </c>
      <c r="C130" s="9"/>
      <c r="D130" s="9"/>
      <c r="E130" s="5"/>
      <c r="F130" s="8"/>
      <c r="G130" s="5" t="s">
        <v>3465</v>
      </c>
      <c r="H130" s="8"/>
      <c r="I130" s="5"/>
      <c r="J130" s="5">
        <v>40</v>
      </c>
      <c r="K130" s="5" t="s">
        <v>199</v>
      </c>
      <c r="L130" s="5"/>
      <c r="M130" s="5"/>
    </row>
    <row r="131" spans="1:13">
      <c r="A131" s="9"/>
      <c r="B131" s="5" t="s">
        <v>3592</v>
      </c>
      <c r="C131" s="9"/>
      <c r="D131" s="9"/>
      <c r="E131" s="5"/>
      <c r="F131" s="8"/>
      <c r="G131" s="5" t="s">
        <v>3593</v>
      </c>
      <c r="H131" s="8"/>
      <c r="I131" s="5"/>
      <c r="J131" s="5">
        <v>40</v>
      </c>
      <c r="K131" s="5" t="s">
        <v>199</v>
      </c>
      <c r="L131" s="5"/>
      <c r="M131" s="5"/>
    </row>
    <row r="132" spans="1:13">
      <c r="A132" s="9"/>
      <c r="B132" s="5" t="s">
        <v>3594</v>
      </c>
      <c r="C132" s="9"/>
      <c r="D132" s="9"/>
      <c r="E132" s="5"/>
      <c r="F132" s="8"/>
      <c r="G132" s="5" t="s">
        <v>3432</v>
      </c>
      <c r="H132" s="8"/>
      <c r="I132" s="5"/>
      <c r="J132" s="5">
        <v>40</v>
      </c>
      <c r="K132" s="5" t="s">
        <v>199</v>
      </c>
      <c r="L132" s="5"/>
      <c r="M132" s="5"/>
    </row>
    <row r="133" spans="1:13">
      <c r="A133" s="9"/>
      <c r="B133" s="5" t="s">
        <v>3595</v>
      </c>
      <c r="C133" s="9"/>
      <c r="D133" s="9"/>
      <c r="E133" s="5"/>
      <c r="F133" s="8"/>
      <c r="G133" s="5" t="s">
        <v>3492</v>
      </c>
      <c r="H133" s="8"/>
      <c r="I133" s="5"/>
      <c r="J133" s="5">
        <v>40</v>
      </c>
      <c r="K133" s="5" t="s">
        <v>196</v>
      </c>
      <c r="L133" s="5"/>
      <c r="M133" s="5"/>
    </row>
    <row r="134" spans="1:13">
      <c r="A134" s="9"/>
      <c r="B134" s="5" t="s">
        <v>3596</v>
      </c>
      <c r="C134" s="9"/>
      <c r="D134" s="9"/>
      <c r="E134" s="5"/>
      <c r="F134" s="8"/>
      <c r="G134" s="5" t="s">
        <v>3432</v>
      </c>
      <c r="H134" s="8"/>
      <c r="I134" s="5"/>
      <c r="J134" s="5">
        <v>40</v>
      </c>
      <c r="K134" s="5" t="s">
        <v>196</v>
      </c>
      <c r="L134" s="5"/>
      <c r="M134" s="5"/>
    </row>
    <row r="135" spans="1:13">
      <c r="A135" s="9"/>
      <c r="B135" s="5" t="s">
        <v>3597</v>
      </c>
      <c r="C135" s="9"/>
      <c r="D135" s="9"/>
      <c r="E135" s="5"/>
      <c r="F135" s="8"/>
      <c r="G135" s="5" t="s">
        <v>3428</v>
      </c>
      <c r="H135" s="8"/>
      <c r="I135" s="5"/>
      <c r="J135" s="5">
        <v>40</v>
      </c>
      <c r="K135" s="5" t="s">
        <v>191</v>
      </c>
      <c r="L135" s="5"/>
      <c r="M135" s="5"/>
    </row>
    <row r="136" spans="1:13">
      <c r="A136" s="9"/>
      <c r="B136" s="5" t="s">
        <v>3598</v>
      </c>
      <c r="C136" s="9"/>
      <c r="D136" s="9"/>
      <c r="E136" s="5"/>
      <c r="F136" s="8"/>
      <c r="G136" s="5" t="s">
        <v>3432</v>
      </c>
      <c r="H136" s="8"/>
      <c r="I136" s="5"/>
      <c r="J136" s="5">
        <v>40</v>
      </c>
      <c r="K136" s="5" t="s">
        <v>199</v>
      </c>
      <c r="L136" s="5"/>
      <c r="M136" s="5"/>
    </row>
    <row r="137" spans="1:13">
      <c r="A137" s="9"/>
      <c r="B137" s="5" t="s">
        <v>3599</v>
      </c>
      <c r="C137" s="9"/>
      <c r="D137" s="9"/>
      <c r="E137" s="5"/>
      <c r="F137" s="8"/>
      <c r="G137" s="5" t="s">
        <v>3428</v>
      </c>
      <c r="H137" s="8"/>
      <c r="I137" s="5"/>
      <c r="J137" s="5">
        <v>40</v>
      </c>
      <c r="K137" s="5" t="s">
        <v>199</v>
      </c>
      <c r="L137" s="5"/>
      <c r="M137" s="5"/>
    </row>
    <row r="138" spans="1:13">
      <c r="A138" s="9"/>
      <c r="B138" s="5" t="s">
        <v>3600</v>
      </c>
      <c r="C138" s="9"/>
      <c r="D138" s="9"/>
      <c r="E138" s="5"/>
      <c r="F138" s="8"/>
      <c r="G138" s="5" t="s">
        <v>3601</v>
      </c>
      <c r="H138" s="8"/>
      <c r="I138" s="5"/>
      <c r="J138" s="5">
        <v>40</v>
      </c>
      <c r="K138" s="5" t="s">
        <v>199</v>
      </c>
      <c r="L138" s="5"/>
      <c r="M138" s="5"/>
    </row>
    <row r="139" spans="1:13">
      <c r="A139" s="9"/>
      <c r="B139" s="5" t="s">
        <v>3602</v>
      </c>
      <c r="C139" s="9"/>
      <c r="D139" s="9"/>
      <c r="E139" s="5"/>
      <c r="F139" s="8"/>
      <c r="G139" s="5" t="s">
        <v>3502</v>
      </c>
      <c r="H139" s="8"/>
      <c r="I139" s="5"/>
      <c r="J139" s="5">
        <v>40</v>
      </c>
      <c r="K139" s="5" t="s">
        <v>196</v>
      </c>
      <c r="L139" s="5"/>
      <c r="M139" s="5"/>
    </row>
    <row r="140" spans="1:13">
      <c r="A140" s="9"/>
      <c r="B140" s="5" t="s">
        <v>3603</v>
      </c>
      <c r="C140" s="9"/>
      <c r="D140" s="9"/>
      <c r="E140" s="5"/>
      <c r="F140" s="8"/>
      <c r="G140" s="5" t="s">
        <v>3432</v>
      </c>
      <c r="H140" s="8"/>
      <c r="I140" s="5"/>
      <c r="J140" s="5">
        <v>40</v>
      </c>
      <c r="K140" s="5" t="s">
        <v>199</v>
      </c>
      <c r="L140" s="5"/>
      <c r="M140" s="5"/>
    </row>
    <row r="141" spans="1:13">
      <c r="A141" s="9"/>
      <c r="B141" s="5" t="s">
        <v>3604</v>
      </c>
      <c r="C141" s="9"/>
      <c r="D141" s="9"/>
      <c r="E141" s="5"/>
      <c r="F141" s="8"/>
      <c r="G141" s="5" t="s">
        <v>3593</v>
      </c>
      <c r="H141" s="8"/>
      <c r="I141" s="5"/>
      <c r="J141" s="5">
        <v>40</v>
      </c>
      <c r="K141" s="5" t="s">
        <v>196</v>
      </c>
      <c r="L141" s="5"/>
      <c r="M141" s="5"/>
    </row>
    <row r="142" spans="1:13">
      <c r="A142" s="9"/>
      <c r="B142" s="5" t="s">
        <v>3605</v>
      </c>
      <c r="C142" s="9"/>
      <c r="D142" s="9"/>
      <c r="E142" s="5"/>
      <c r="F142" s="8"/>
      <c r="G142" s="5" t="s">
        <v>3432</v>
      </c>
      <c r="H142" s="8"/>
      <c r="I142" s="5"/>
      <c r="J142" s="5">
        <v>40</v>
      </c>
      <c r="K142" s="5" t="s">
        <v>196</v>
      </c>
      <c r="L142" s="5"/>
      <c r="M142" s="5"/>
    </row>
    <row r="143" spans="1:13">
      <c r="A143" s="9"/>
      <c r="B143" s="5" t="s">
        <v>3606</v>
      </c>
      <c r="C143" s="9"/>
      <c r="D143" s="9"/>
      <c r="E143" s="5"/>
      <c r="F143" s="8"/>
      <c r="G143" s="5" t="s">
        <v>3430</v>
      </c>
      <c r="H143" s="8"/>
      <c r="I143" s="5"/>
      <c r="J143" s="5">
        <v>40</v>
      </c>
      <c r="K143" s="5" t="s">
        <v>3607</v>
      </c>
      <c r="L143" s="5"/>
      <c r="M143" s="5"/>
    </row>
    <row r="144" spans="1:13">
      <c r="A144" s="9"/>
      <c r="B144" s="5" t="s">
        <v>3608</v>
      </c>
      <c r="C144" s="9"/>
      <c r="D144" s="9"/>
      <c r="E144" s="5"/>
      <c r="F144" s="8"/>
      <c r="G144" s="5" t="s">
        <v>3609</v>
      </c>
      <c r="H144" s="8"/>
      <c r="I144" s="5"/>
      <c r="J144" s="5">
        <v>40</v>
      </c>
      <c r="K144" s="5" t="s">
        <v>3433</v>
      </c>
      <c r="L144" s="5"/>
      <c r="M144" s="5"/>
    </row>
    <row r="145" spans="1:13">
      <c r="A145" s="9"/>
      <c r="B145" s="5" t="s">
        <v>3610</v>
      </c>
      <c r="C145" s="9"/>
      <c r="D145" s="9"/>
      <c r="E145" s="5"/>
      <c r="F145" s="8"/>
      <c r="G145" s="5" t="s">
        <v>3432</v>
      </c>
      <c r="H145" s="8"/>
      <c r="I145" s="5"/>
      <c r="J145" s="5">
        <v>40</v>
      </c>
      <c r="K145" s="5" t="s">
        <v>199</v>
      </c>
      <c r="L145" s="5"/>
      <c r="M145" s="5"/>
    </row>
    <row r="146" spans="1:13">
      <c r="A146" s="9"/>
      <c r="B146" s="5" t="s">
        <v>3611</v>
      </c>
      <c r="C146" s="9"/>
      <c r="D146" s="9"/>
      <c r="E146" s="5"/>
      <c r="F146" s="8"/>
      <c r="G146" s="5" t="s">
        <v>3458</v>
      </c>
      <c r="H146" s="8"/>
      <c r="I146" s="5"/>
      <c r="J146" s="5">
        <v>40</v>
      </c>
      <c r="K146" s="5" t="s">
        <v>196</v>
      </c>
      <c r="L146" s="5"/>
      <c r="M146" s="5"/>
    </row>
    <row r="147" spans="1:13">
      <c r="A147" s="9"/>
      <c r="B147" s="5" t="s">
        <v>3612</v>
      </c>
      <c r="C147" s="9"/>
      <c r="D147" s="9"/>
      <c r="E147" s="5"/>
      <c r="F147" s="8"/>
      <c r="G147" s="5" t="s">
        <v>3456</v>
      </c>
      <c r="H147" s="8"/>
      <c r="I147" s="5"/>
      <c r="J147" s="5">
        <v>40</v>
      </c>
      <c r="K147" s="5" t="s">
        <v>199</v>
      </c>
      <c r="L147" s="5"/>
      <c r="M147" s="5"/>
    </row>
    <row r="148" spans="1:13">
      <c r="A148" s="9"/>
      <c r="B148" s="5" t="s">
        <v>3613</v>
      </c>
      <c r="C148" s="9"/>
      <c r="D148" s="9"/>
      <c r="E148" s="5"/>
      <c r="F148" s="8"/>
      <c r="G148" s="5" t="s">
        <v>3465</v>
      </c>
      <c r="H148" s="8"/>
      <c r="I148" s="5"/>
      <c r="J148" s="5">
        <v>40</v>
      </c>
      <c r="K148" s="5" t="s">
        <v>199</v>
      </c>
      <c r="L148" s="5"/>
      <c r="M148" s="5"/>
    </row>
    <row r="149" spans="1:13">
      <c r="A149" s="9"/>
      <c r="B149" s="5" t="s">
        <v>3614</v>
      </c>
      <c r="C149" s="9"/>
      <c r="D149" s="9"/>
      <c r="E149" s="5"/>
      <c r="F149" s="8"/>
      <c r="G149" s="5" t="s">
        <v>3436</v>
      </c>
      <c r="H149" s="8"/>
      <c r="I149" s="5"/>
      <c r="J149" s="5">
        <v>40</v>
      </c>
      <c r="K149" s="5" t="s">
        <v>199</v>
      </c>
      <c r="L149" s="5"/>
      <c r="M149" s="5"/>
    </row>
    <row r="150" spans="1:13">
      <c r="A150" s="9"/>
      <c r="B150" s="5" t="s">
        <v>3615</v>
      </c>
      <c r="C150" s="9"/>
      <c r="D150" s="9"/>
      <c r="E150" s="5"/>
      <c r="F150" s="8"/>
      <c r="G150" s="5" t="s">
        <v>3432</v>
      </c>
      <c r="H150" s="8"/>
      <c r="I150" s="5"/>
      <c r="J150" s="5">
        <v>40</v>
      </c>
      <c r="K150" s="5" t="s">
        <v>199</v>
      </c>
      <c r="L150" s="5"/>
      <c r="M150" s="5"/>
    </row>
    <row r="151" spans="1:13">
      <c r="A151" s="9"/>
      <c r="B151" s="5" t="s">
        <v>3616</v>
      </c>
      <c r="C151" s="9"/>
      <c r="D151" s="9"/>
      <c r="E151" s="5"/>
      <c r="F151" s="8"/>
      <c r="G151" s="5" t="s">
        <v>3432</v>
      </c>
      <c r="H151" s="8"/>
      <c r="I151" s="5"/>
      <c r="J151" s="5">
        <v>40</v>
      </c>
      <c r="K151" s="5" t="s">
        <v>199</v>
      </c>
      <c r="L151" s="5"/>
      <c r="M151" s="5"/>
    </row>
    <row r="152" spans="1:13">
      <c r="A152" s="9"/>
      <c r="B152" s="5" t="s">
        <v>3617</v>
      </c>
      <c r="C152" s="9"/>
      <c r="D152" s="9"/>
      <c r="E152" s="5"/>
      <c r="F152" s="8"/>
      <c r="G152" s="5" t="s">
        <v>3456</v>
      </c>
      <c r="H152" s="8"/>
      <c r="I152" s="5"/>
      <c r="J152" s="5">
        <v>40</v>
      </c>
      <c r="K152" s="5" t="s">
        <v>199</v>
      </c>
      <c r="L152" s="5"/>
      <c r="M152" s="5"/>
    </row>
    <row r="153" spans="1:13">
      <c r="A153" s="9"/>
      <c r="B153" s="5" t="s">
        <v>3618</v>
      </c>
      <c r="C153" s="9"/>
      <c r="D153" s="9"/>
      <c r="E153" s="5"/>
      <c r="F153" s="8"/>
      <c r="G153" s="5" t="s">
        <v>3428</v>
      </c>
      <c r="H153" s="8"/>
      <c r="I153" s="5"/>
      <c r="J153" s="5">
        <v>40</v>
      </c>
      <c r="K153" s="5" t="s">
        <v>199</v>
      </c>
      <c r="L153" s="5"/>
      <c r="M153" s="5"/>
    </row>
    <row r="154" spans="1:13">
      <c r="A154" s="9"/>
      <c r="B154" s="5" t="s">
        <v>3619</v>
      </c>
      <c r="C154" s="9"/>
      <c r="D154" s="9"/>
      <c r="E154" s="5"/>
      <c r="F154" s="8"/>
      <c r="G154" s="5" t="s">
        <v>3454</v>
      </c>
      <c r="H154" s="8"/>
      <c r="I154" s="5"/>
      <c r="J154" s="5">
        <v>40</v>
      </c>
      <c r="K154" s="5" t="s">
        <v>199</v>
      </c>
      <c r="L154" s="5"/>
      <c r="M154" s="5"/>
    </row>
    <row r="155" spans="1:13">
      <c r="A155" s="9"/>
      <c r="B155" s="5" t="s">
        <v>3620</v>
      </c>
      <c r="C155" s="9"/>
      <c r="D155" s="9"/>
      <c r="E155" s="5"/>
      <c r="F155" s="8"/>
      <c r="G155" s="5" t="s">
        <v>3465</v>
      </c>
      <c r="H155" s="8"/>
      <c r="I155" s="5"/>
      <c r="J155" s="5">
        <v>40</v>
      </c>
      <c r="K155" s="5" t="s">
        <v>199</v>
      </c>
      <c r="L155" s="5"/>
      <c r="M155" s="5"/>
    </row>
    <row r="156" spans="1:13">
      <c r="A156" s="9"/>
      <c r="B156" s="5" t="s">
        <v>3621</v>
      </c>
      <c r="C156" s="9"/>
      <c r="D156" s="9"/>
      <c r="E156" s="5"/>
      <c r="F156" s="8"/>
      <c r="G156" s="5" t="s">
        <v>3456</v>
      </c>
      <c r="H156" s="8"/>
      <c r="I156" s="5"/>
      <c r="J156" s="5">
        <v>40</v>
      </c>
      <c r="K156" s="5" t="s">
        <v>199</v>
      </c>
      <c r="L156" s="5"/>
      <c r="M156" s="5"/>
    </row>
    <row r="157" spans="1:13">
      <c r="A157" s="9"/>
      <c r="B157" s="5" t="s">
        <v>3622</v>
      </c>
      <c r="C157" s="9"/>
      <c r="D157" s="9"/>
      <c r="E157" s="5"/>
      <c r="F157" s="8"/>
      <c r="G157" s="5" t="s">
        <v>3623</v>
      </c>
      <c r="H157" s="8"/>
      <c r="I157" s="5"/>
      <c r="J157" s="5">
        <v>40</v>
      </c>
      <c r="K157" s="5" t="s">
        <v>199</v>
      </c>
      <c r="L157" s="5"/>
      <c r="M157" s="5"/>
    </row>
    <row r="158" spans="1:13">
      <c r="A158" s="9"/>
      <c r="B158" s="5" t="s">
        <v>3624</v>
      </c>
      <c r="C158" s="9"/>
      <c r="D158" s="9"/>
      <c r="E158" s="5"/>
      <c r="F158" s="8"/>
      <c r="G158" s="5" t="s">
        <v>3625</v>
      </c>
      <c r="H158" s="8"/>
      <c r="I158" s="5"/>
      <c r="J158" s="5">
        <v>40</v>
      </c>
      <c r="K158" s="5" t="s">
        <v>3433</v>
      </c>
      <c r="L158" s="5"/>
      <c r="M158" s="5"/>
    </row>
    <row r="159" spans="1:13">
      <c r="A159" s="9"/>
      <c r="B159" s="5" t="s">
        <v>3626</v>
      </c>
      <c r="C159" s="9"/>
      <c r="D159" s="9"/>
      <c r="E159" s="5"/>
      <c r="F159" s="8"/>
      <c r="G159" s="5" t="s">
        <v>3442</v>
      </c>
      <c r="H159" s="8"/>
      <c r="I159" s="5"/>
      <c r="J159" s="5">
        <v>40</v>
      </c>
      <c r="K159" s="5" t="s">
        <v>3433</v>
      </c>
      <c r="L159" s="5"/>
      <c r="M159" s="5"/>
    </row>
    <row r="160" spans="1:13">
      <c r="A160" s="9"/>
      <c r="B160" s="5" t="s">
        <v>3627</v>
      </c>
      <c r="C160" s="9"/>
      <c r="D160" s="9"/>
      <c r="E160" s="5"/>
      <c r="F160" s="8"/>
      <c r="G160" s="5" t="s">
        <v>3537</v>
      </c>
      <c r="H160" s="8"/>
      <c r="I160" s="5"/>
      <c r="J160" s="5">
        <v>40</v>
      </c>
      <c r="K160" s="5" t="s">
        <v>196</v>
      </c>
      <c r="L160" s="5"/>
      <c r="M160" s="5"/>
    </row>
    <row r="161" spans="1:13">
      <c r="A161" s="9"/>
      <c r="B161" s="5" t="s">
        <v>3628</v>
      </c>
      <c r="C161" s="9"/>
      <c r="D161" s="9"/>
      <c r="E161" s="5"/>
      <c r="F161" s="8"/>
      <c r="G161" s="5" t="s">
        <v>3510</v>
      </c>
      <c r="H161" s="8"/>
      <c r="I161" s="5"/>
      <c r="J161" s="5">
        <v>40</v>
      </c>
      <c r="K161" s="5" t="s">
        <v>199</v>
      </c>
      <c r="L161" s="5"/>
      <c r="M161" s="5"/>
    </row>
    <row r="162" spans="1:13">
      <c r="A162" s="9"/>
      <c r="B162" s="5" t="s">
        <v>331</v>
      </c>
      <c r="C162" s="9"/>
      <c r="D162" s="9"/>
      <c r="E162" s="5"/>
      <c r="F162" s="8"/>
      <c r="G162" s="5" t="s">
        <v>3513</v>
      </c>
      <c r="H162" s="8"/>
      <c r="I162" s="5"/>
      <c r="J162" s="5">
        <v>40</v>
      </c>
      <c r="K162" s="5" t="s">
        <v>199</v>
      </c>
      <c r="L162" s="5"/>
      <c r="M162" s="5"/>
    </row>
    <row r="163" spans="1:13">
      <c r="A163" s="9"/>
      <c r="B163" s="5" t="s">
        <v>3629</v>
      </c>
      <c r="C163" s="9"/>
      <c r="D163" s="9"/>
      <c r="E163" s="5"/>
      <c r="F163" s="8"/>
      <c r="G163" s="5" t="s">
        <v>3532</v>
      </c>
      <c r="H163" s="8"/>
      <c r="I163" s="5"/>
      <c r="J163" s="5">
        <v>40</v>
      </c>
      <c r="K163" s="5" t="s">
        <v>199</v>
      </c>
      <c r="L163" s="5"/>
      <c r="M163" s="5"/>
    </row>
    <row r="164" spans="1:13">
      <c r="A164" s="9"/>
      <c r="B164" s="5" t="s">
        <v>3630</v>
      </c>
      <c r="C164" s="9"/>
      <c r="D164" s="9"/>
      <c r="E164" s="5"/>
      <c r="F164" s="8"/>
      <c r="G164" s="5" t="s">
        <v>3432</v>
      </c>
      <c r="H164" s="8"/>
      <c r="I164" s="5"/>
      <c r="J164" s="5">
        <v>40</v>
      </c>
      <c r="K164" s="5" t="s">
        <v>199</v>
      </c>
      <c r="L164" s="5"/>
      <c r="M164" s="5"/>
    </row>
    <row r="165" spans="1:13">
      <c r="A165" s="9"/>
      <c r="B165" s="5" t="s">
        <v>3631</v>
      </c>
      <c r="C165" s="9"/>
      <c r="D165" s="9"/>
      <c r="E165" s="5"/>
      <c r="F165" s="8"/>
      <c r="G165" s="5" t="s">
        <v>3432</v>
      </c>
      <c r="H165" s="8"/>
      <c r="I165" s="5"/>
      <c r="J165" s="5">
        <v>40</v>
      </c>
      <c r="K165" s="5" t="s">
        <v>199</v>
      </c>
      <c r="L165" s="5"/>
      <c r="M165" s="5"/>
    </row>
    <row r="166" spans="1:13">
      <c r="A166" s="9"/>
      <c r="B166" s="5" t="s">
        <v>3632</v>
      </c>
      <c r="C166" s="9"/>
      <c r="D166" s="9"/>
      <c r="E166" s="5"/>
      <c r="F166" s="8"/>
      <c r="G166" s="5" t="s">
        <v>3446</v>
      </c>
      <c r="H166" s="8"/>
      <c r="I166" s="5"/>
      <c r="J166" s="5">
        <v>40</v>
      </c>
      <c r="K166" s="5" t="s">
        <v>199</v>
      </c>
      <c r="L166" s="5"/>
      <c r="M166" s="5"/>
    </row>
    <row r="167" spans="1:13">
      <c r="A167" s="9"/>
      <c r="B167" s="5" t="s">
        <v>3633</v>
      </c>
      <c r="C167" s="9"/>
      <c r="D167" s="9"/>
      <c r="E167" s="5"/>
      <c r="F167" s="8"/>
      <c r="G167" s="5" t="s">
        <v>3634</v>
      </c>
      <c r="H167" s="8"/>
      <c r="I167" s="5"/>
      <c r="J167" s="5">
        <v>40</v>
      </c>
      <c r="K167" s="5" t="s">
        <v>196</v>
      </c>
      <c r="L167" s="5"/>
      <c r="M167" s="5"/>
    </row>
    <row r="168" spans="1:13">
      <c r="A168" s="9"/>
      <c r="B168" s="5" t="s">
        <v>3635</v>
      </c>
      <c r="C168" s="9"/>
      <c r="D168" s="9"/>
      <c r="E168" s="5"/>
      <c r="F168" s="8"/>
      <c r="G168" s="5" t="s">
        <v>3432</v>
      </c>
      <c r="H168" s="8"/>
      <c r="I168" s="5"/>
      <c r="J168" s="5">
        <v>40</v>
      </c>
      <c r="K168" s="5" t="s">
        <v>199</v>
      </c>
      <c r="L168" s="5"/>
      <c r="M168" s="5"/>
    </row>
    <row r="169" spans="1:13">
      <c r="A169" s="9"/>
      <c r="B169" s="5" t="s">
        <v>3636</v>
      </c>
      <c r="C169" s="9"/>
      <c r="D169" s="9"/>
      <c r="E169" s="5"/>
      <c r="F169" s="8"/>
      <c r="G169" s="5" t="s">
        <v>3432</v>
      </c>
      <c r="H169" s="8"/>
      <c r="I169" s="5"/>
      <c r="J169" s="5">
        <v>40</v>
      </c>
      <c r="K169" s="5" t="s">
        <v>199</v>
      </c>
      <c r="L169" s="5"/>
      <c r="M169" s="5"/>
    </row>
    <row r="170" spans="1:13">
      <c r="A170" s="9"/>
      <c r="B170" s="5" t="s">
        <v>3637</v>
      </c>
      <c r="C170" s="9"/>
      <c r="D170" s="9"/>
      <c r="E170" s="5"/>
      <c r="F170" s="8"/>
      <c r="G170" s="5" t="s">
        <v>3638</v>
      </c>
      <c r="H170" s="8"/>
      <c r="I170" s="5"/>
      <c r="J170" s="5">
        <v>40</v>
      </c>
      <c r="K170" s="5" t="s">
        <v>191</v>
      </c>
      <c r="L170" s="5"/>
      <c r="M170" s="5"/>
    </row>
    <row r="171" spans="1:13">
      <c r="A171" s="9"/>
      <c r="B171" s="5" t="s">
        <v>3639</v>
      </c>
      <c r="C171" s="9"/>
      <c r="D171" s="9"/>
      <c r="E171" s="5"/>
      <c r="F171" s="8"/>
      <c r="G171" s="5" t="s">
        <v>3502</v>
      </c>
      <c r="H171" s="8"/>
      <c r="I171" s="5"/>
      <c r="J171" s="5">
        <v>20</v>
      </c>
      <c r="K171" s="5" t="s">
        <v>199</v>
      </c>
      <c r="L171" s="5"/>
      <c r="M171" s="5"/>
    </row>
    <row r="172" spans="1:13">
      <c r="A172" s="9"/>
      <c r="B172" s="5" t="s">
        <v>3640</v>
      </c>
      <c r="C172" s="9"/>
      <c r="D172" s="9"/>
      <c r="E172" s="5"/>
      <c r="F172" s="8"/>
      <c r="G172" s="5" t="s">
        <v>3550</v>
      </c>
      <c r="H172" s="8"/>
      <c r="I172" s="5"/>
      <c r="J172" s="5">
        <v>40</v>
      </c>
      <c r="K172" s="5" t="s">
        <v>196</v>
      </c>
      <c r="L172" s="5"/>
      <c r="M172" s="5"/>
    </row>
    <row r="173" spans="1:13">
      <c r="A173" s="9"/>
      <c r="B173" s="5" t="s">
        <v>3641</v>
      </c>
      <c r="C173" s="9"/>
      <c r="D173" s="9"/>
      <c r="E173" s="5"/>
      <c r="F173" s="8"/>
      <c r="G173" s="5" t="s">
        <v>3465</v>
      </c>
      <c r="H173" s="8"/>
      <c r="I173" s="5"/>
      <c r="J173" s="5">
        <v>40</v>
      </c>
      <c r="K173" s="5" t="s">
        <v>199</v>
      </c>
      <c r="L173" s="5"/>
      <c r="M173" s="5"/>
    </row>
    <row r="174" spans="1:13">
      <c r="A174" s="9"/>
      <c r="B174" s="5" t="s">
        <v>3642</v>
      </c>
      <c r="C174" s="9"/>
      <c r="D174" s="9"/>
      <c r="E174" s="5"/>
      <c r="F174" s="8"/>
      <c r="G174" s="5" t="s">
        <v>3465</v>
      </c>
      <c r="H174" s="8"/>
      <c r="I174" s="5"/>
      <c r="J174" s="5">
        <v>40</v>
      </c>
      <c r="K174" s="5" t="s">
        <v>196</v>
      </c>
      <c r="L174" s="5"/>
      <c r="M174" s="5"/>
    </row>
    <row r="175" spans="1:13">
      <c r="A175" s="9"/>
      <c r="B175" s="5" t="s">
        <v>3643</v>
      </c>
      <c r="C175" s="9"/>
      <c r="D175" s="9"/>
      <c r="E175" s="5"/>
      <c r="F175" s="8"/>
      <c r="G175" s="5" t="s">
        <v>3442</v>
      </c>
      <c r="H175" s="8"/>
      <c r="I175" s="5"/>
      <c r="J175" s="5">
        <v>40</v>
      </c>
      <c r="K175" s="5" t="s">
        <v>3433</v>
      </c>
      <c r="L175" s="5"/>
      <c r="M175" s="5"/>
    </row>
    <row r="176" spans="1:13">
      <c r="A176" s="9"/>
      <c r="B176" s="5" t="s">
        <v>3644</v>
      </c>
      <c r="C176" s="9"/>
      <c r="D176" s="9"/>
      <c r="E176" s="5"/>
      <c r="F176" s="8"/>
      <c r="G176" s="5" t="s">
        <v>3432</v>
      </c>
      <c r="H176" s="8"/>
      <c r="I176" s="5"/>
      <c r="J176" s="5">
        <v>40</v>
      </c>
      <c r="K176" s="5" t="s">
        <v>199</v>
      </c>
      <c r="L176" s="5"/>
      <c r="M176" s="5"/>
    </row>
    <row r="177" spans="1:13">
      <c r="A177" s="9"/>
      <c r="B177" s="5" t="s">
        <v>3645</v>
      </c>
      <c r="C177" s="9"/>
      <c r="D177" s="9"/>
      <c r="E177" s="5"/>
      <c r="F177" s="8"/>
      <c r="G177" s="5" t="s">
        <v>3646</v>
      </c>
      <c r="H177" s="8"/>
      <c r="I177" s="5"/>
      <c r="J177" s="5">
        <v>40</v>
      </c>
      <c r="K177" s="5" t="s">
        <v>199</v>
      </c>
      <c r="L177" s="5"/>
      <c r="M177" s="5"/>
    </row>
    <row r="178" spans="1:13">
      <c r="A178" s="9"/>
      <c r="B178" s="5" t="s">
        <v>3647</v>
      </c>
      <c r="C178" s="9"/>
      <c r="D178" s="9"/>
      <c r="E178" s="5"/>
      <c r="F178" s="8"/>
      <c r="G178" s="5" t="s">
        <v>3648</v>
      </c>
      <c r="H178" s="8"/>
      <c r="I178" s="5"/>
      <c r="J178" s="5">
        <v>40</v>
      </c>
      <c r="K178" s="5" t="s">
        <v>196</v>
      </c>
      <c r="L178" s="5"/>
      <c r="M178" s="5"/>
    </row>
    <row r="179" spans="1:13">
      <c r="A179" s="9"/>
      <c r="B179" s="5" t="s">
        <v>3649</v>
      </c>
      <c r="C179" s="9"/>
      <c r="D179" s="9"/>
      <c r="E179" s="5"/>
      <c r="F179" s="8"/>
      <c r="G179" s="5" t="s">
        <v>3436</v>
      </c>
      <c r="H179" s="8"/>
      <c r="I179" s="5"/>
      <c r="J179" s="5">
        <v>40</v>
      </c>
      <c r="K179" s="5" t="s">
        <v>3433</v>
      </c>
      <c r="L179" s="5"/>
      <c r="M179" s="5"/>
    </row>
    <row r="180" spans="1:13">
      <c r="A180" s="9"/>
      <c r="B180" s="5" t="s">
        <v>3650</v>
      </c>
      <c r="C180" s="9"/>
      <c r="D180" s="9"/>
      <c r="E180" s="5"/>
      <c r="F180" s="8"/>
      <c r="G180" s="5" t="s">
        <v>3651</v>
      </c>
      <c r="H180" s="8"/>
      <c r="I180" s="5"/>
      <c r="J180" s="5">
        <v>40</v>
      </c>
      <c r="K180" s="5" t="s">
        <v>191</v>
      </c>
      <c r="L180" s="5"/>
      <c r="M180" s="5"/>
    </row>
    <row r="181" spans="1:13">
      <c r="A181" s="9"/>
      <c r="B181" s="5" t="s">
        <v>3652</v>
      </c>
      <c r="C181" s="9"/>
      <c r="D181" s="9"/>
      <c r="E181" s="5"/>
      <c r="F181" s="8"/>
      <c r="G181" s="5" t="s">
        <v>3428</v>
      </c>
      <c r="H181" s="8"/>
      <c r="I181" s="5"/>
      <c r="J181" s="5">
        <v>40</v>
      </c>
      <c r="K181" s="5" t="s">
        <v>199</v>
      </c>
      <c r="L181" s="5"/>
      <c r="M181" s="5"/>
    </row>
    <row r="182" spans="1:13">
      <c r="A182" s="9"/>
      <c r="B182" s="5" t="s">
        <v>3653</v>
      </c>
      <c r="C182" s="9"/>
      <c r="D182" s="9"/>
      <c r="E182" s="5"/>
      <c r="F182" s="8"/>
      <c r="G182" s="5" t="s">
        <v>3428</v>
      </c>
      <c r="H182" s="8"/>
      <c r="I182" s="5"/>
      <c r="J182" s="5">
        <v>40</v>
      </c>
      <c r="K182" s="5" t="s">
        <v>191</v>
      </c>
      <c r="L182" s="5"/>
      <c r="M182" s="5"/>
    </row>
    <row r="183" spans="1:13">
      <c r="A183" s="9"/>
      <c r="B183" s="5" t="s">
        <v>3654</v>
      </c>
      <c r="C183" s="9"/>
      <c r="D183" s="9"/>
      <c r="E183" s="5"/>
      <c r="F183" s="8"/>
      <c r="G183" s="5" t="s">
        <v>3494</v>
      </c>
      <c r="H183" s="8"/>
      <c r="I183" s="5"/>
      <c r="J183" s="5">
        <v>25</v>
      </c>
      <c r="K183" s="5" t="s">
        <v>196</v>
      </c>
      <c r="L183" s="5"/>
      <c r="M183" s="5"/>
    </row>
    <row r="184" spans="1:13">
      <c r="A184" s="9"/>
      <c r="B184" s="5" t="s">
        <v>3655</v>
      </c>
      <c r="C184" s="9"/>
      <c r="D184" s="9"/>
      <c r="E184" s="5"/>
      <c r="F184" s="8"/>
      <c r="G184" s="5" t="s">
        <v>3502</v>
      </c>
      <c r="H184" s="8"/>
      <c r="I184" s="5"/>
      <c r="J184" s="5">
        <v>20</v>
      </c>
      <c r="K184" s="5" t="s">
        <v>196</v>
      </c>
      <c r="L184" s="5"/>
      <c r="M184" s="5"/>
    </row>
    <row r="185" spans="1:13">
      <c r="A185" s="9"/>
      <c r="B185" s="5" t="s">
        <v>3656</v>
      </c>
      <c r="C185" s="9"/>
      <c r="D185" s="9"/>
      <c r="E185" s="5"/>
      <c r="F185" s="8"/>
      <c r="G185" s="5" t="s">
        <v>3450</v>
      </c>
      <c r="H185" s="8"/>
      <c r="I185" s="5"/>
      <c r="J185" s="5">
        <v>40</v>
      </c>
      <c r="K185" s="5" t="s">
        <v>199</v>
      </c>
      <c r="L185" s="5"/>
      <c r="M185" s="5"/>
    </row>
    <row r="186" spans="1:13">
      <c r="A186" s="9"/>
      <c r="B186" s="5" t="s">
        <v>3657</v>
      </c>
      <c r="C186" s="9"/>
      <c r="D186" s="9"/>
      <c r="E186" s="5"/>
      <c r="F186" s="8"/>
      <c r="G186" s="5" t="s">
        <v>3658</v>
      </c>
      <c r="H186" s="8"/>
      <c r="I186" s="5"/>
      <c r="J186" s="5">
        <v>40</v>
      </c>
      <c r="K186" s="5" t="s">
        <v>3433</v>
      </c>
      <c r="L186" s="5"/>
      <c r="M186" s="5"/>
    </row>
    <row r="187" spans="1:13">
      <c r="A187" s="9"/>
      <c r="B187" s="5" t="s">
        <v>3659</v>
      </c>
      <c r="C187" s="9"/>
      <c r="D187" s="9"/>
      <c r="E187" s="5"/>
      <c r="F187" s="8"/>
      <c r="G187" s="5" t="s">
        <v>3456</v>
      </c>
      <c r="H187" s="8"/>
      <c r="I187" s="5"/>
      <c r="J187" s="5">
        <v>40</v>
      </c>
      <c r="K187" s="5" t="s">
        <v>199</v>
      </c>
      <c r="L187" s="5"/>
      <c r="M187" s="5"/>
    </row>
    <row r="188" spans="1:13">
      <c r="A188" s="9"/>
      <c r="B188" s="5" t="s">
        <v>3660</v>
      </c>
      <c r="C188" s="9"/>
      <c r="D188" s="9"/>
      <c r="E188" s="5"/>
      <c r="F188" s="8"/>
      <c r="G188" s="5" t="s">
        <v>3456</v>
      </c>
      <c r="H188" s="8"/>
      <c r="I188" s="5"/>
      <c r="J188" s="5">
        <v>40</v>
      </c>
      <c r="K188" s="5" t="s">
        <v>3433</v>
      </c>
      <c r="L188" s="5"/>
      <c r="M188" s="5"/>
    </row>
    <row r="189" spans="1:13">
      <c r="A189" s="9"/>
      <c r="B189" s="5" t="s">
        <v>3661</v>
      </c>
      <c r="C189" s="9"/>
      <c r="D189" s="9"/>
      <c r="E189" s="5"/>
      <c r="F189" s="8"/>
      <c r="G189" s="5" t="s">
        <v>3458</v>
      </c>
      <c r="H189" s="8"/>
      <c r="I189" s="5"/>
      <c r="J189" s="5">
        <v>40</v>
      </c>
      <c r="K189" s="5" t="s">
        <v>199</v>
      </c>
      <c r="L189" s="5"/>
      <c r="M189" s="5"/>
    </row>
    <row r="190" spans="1:13">
      <c r="A190" s="9"/>
      <c r="B190" s="5" t="s">
        <v>3662</v>
      </c>
      <c r="C190" s="9"/>
      <c r="D190" s="9"/>
      <c r="E190" s="5"/>
      <c r="F190" s="8"/>
      <c r="G190" s="5" t="s">
        <v>3456</v>
      </c>
      <c r="H190" s="8"/>
      <c r="I190" s="5"/>
      <c r="J190" s="5">
        <v>40</v>
      </c>
      <c r="K190" s="5" t="s">
        <v>3433</v>
      </c>
      <c r="L190" s="5"/>
      <c r="M190" s="5"/>
    </row>
    <row r="191" spans="1:13">
      <c r="A191" s="9"/>
      <c r="B191" s="5" t="s">
        <v>3663</v>
      </c>
      <c r="C191" s="9"/>
      <c r="D191" s="9"/>
      <c r="E191" s="5"/>
      <c r="F191" s="8"/>
      <c r="G191" s="5" t="s">
        <v>3561</v>
      </c>
      <c r="H191" s="8"/>
      <c r="I191" s="5"/>
      <c r="J191" s="5">
        <v>40</v>
      </c>
      <c r="K191" s="5" t="s">
        <v>199</v>
      </c>
      <c r="L191" s="5"/>
      <c r="M191" s="5"/>
    </row>
    <row r="192" spans="1:13">
      <c r="A192" s="9"/>
      <c r="B192" s="5" t="s">
        <v>3664</v>
      </c>
      <c r="C192" s="9"/>
      <c r="D192" s="9"/>
      <c r="E192" s="5"/>
      <c r="F192" s="8"/>
      <c r="G192" s="5" t="s">
        <v>3502</v>
      </c>
      <c r="H192" s="8"/>
      <c r="I192" s="5"/>
      <c r="J192" s="5">
        <v>40</v>
      </c>
      <c r="K192" s="5" t="s">
        <v>196</v>
      </c>
      <c r="L192" s="5"/>
      <c r="M192" s="5"/>
    </row>
    <row r="193" spans="1:13">
      <c r="A193" s="9"/>
      <c r="B193" s="5" t="s">
        <v>3665</v>
      </c>
      <c r="C193" s="9"/>
      <c r="D193" s="9"/>
      <c r="E193" s="5"/>
      <c r="F193" s="8"/>
      <c r="G193" s="5" t="s">
        <v>3456</v>
      </c>
      <c r="H193" s="8"/>
      <c r="I193" s="5"/>
      <c r="J193" s="5">
        <v>40</v>
      </c>
      <c r="K193" s="5" t="s">
        <v>3433</v>
      </c>
      <c r="L193" s="5"/>
      <c r="M193" s="5"/>
    </row>
    <row r="194" spans="1:13">
      <c r="A194" s="9"/>
      <c r="B194" s="5" t="s">
        <v>3666</v>
      </c>
      <c r="C194" s="9"/>
      <c r="D194" s="9"/>
      <c r="E194" s="5"/>
      <c r="F194" s="8"/>
      <c r="G194" s="5" t="s">
        <v>3667</v>
      </c>
      <c r="H194" s="8"/>
      <c r="I194" s="5"/>
      <c r="J194" s="5">
        <v>40</v>
      </c>
      <c r="K194" s="5" t="s">
        <v>3433</v>
      </c>
      <c r="L194" s="5"/>
      <c r="M194" s="5"/>
    </row>
    <row r="195" spans="1:13">
      <c r="A195" s="9"/>
      <c r="B195" s="5" t="s">
        <v>3668</v>
      </c>
      <c r="C195" s="9"/>
      <c r="D195" s="9"/>
      <c r="E195" s="5"/>
      <c r="F195" s="8"/>
      <c r="G195" s="5" t="s">
        <v>3669</v>
      </c>
      <c r="H195" s="8"/>
      <c r="I195" s="5"/>
      <c r="J195" s="5">
        <v>40</v>
      </c>
      <c r="K195" s="5" t="s">
        <v>199</v>
      </c>
      <c r="L195" s="5"/>
      <c r="M195" s="5"/>
    </row>
    <row r="196" spans="1:13">
      <c r="A196" s="9"/>
      <c r="B196" s="5" t="s">
        <v>3670</v>
      </c>
      <c r="C196" s="9"/>
      <c r="D196" s="9"/>
      <c r="E196" s="5"/>
      <c r="F196" s="8"/>
      <c r="G196" s="5" t="s">
        <v>3671</v>
      </c>
      <c r="H196" s="8"/>
      <c r="I196" s="5"/>
      <c r="J196" s="5">
        <v>40</v>
      </c>
      <c r="K196" s="5" t="s">
        <v>199</v>
      </c>
      <c r="L196" s="5"/>
      <c r="M196" s="5"/>
    </row>
    <row r="197" spans="1:13">
      <c r="A197" s="9"/>
      <c r="B197" s="5" t="s">
        <v>3672</v>
      </c>
      <c r="C197" s="9"/>
      <c r="D197" s="9"/>
      <c r="E197" s="5"/>
      <c r="F197" s="8"/>
      <c r="G197" s="5" t="s">
        <v>3673</v>
      </c>
      <c r="H197" s="8"/>
      <c r="I197" s="5"/>
      <c r="J197" s="5">
        <v>40</v>
      </c>
      <c r="K197" s="5" t="s">
        <v>199</v>
      </c>
      <c r="L197" s="5"/>
      <c r="M197" s="5"/>
    </row>
    <row r="198" spans="1:13">
      <c r="A198" s="9"/>
      <c r="B198" s="5" t="s">
        <v>3674</v>
      </c>
      <c r="C198" s="9"/>
      <c r="D198" s="9"/>
      <c r="E198" s="5"/>
      <c r="F198" s="8"/>
      <c r="G198" s="5" t="s">
        <v>3675</v>
      </c>
      <c r="H198" s="8"/>
      <c r="I198" s="5"/>
      <c r="J198" s="5">
        <v>40</v>
      </c>
      <c r="K198" s="5" t="s">
        <v>199</v>
      </c>
      <c r="L198" s="5"/>
      <c r="M198" s="5"/>
    </row>
    <row r="199" spans="1:13">
      <c r="A199" s="9"/>
      <c r="B199" s="5" t="s">
        <v>3676</v>
      </c>
      <c r="C199" s="9"/>
      <c r="D199" s="9"/>
      <c r="E199" s="5"/>
      <c r="F199" s="8"/>
      <c r="G199" s="5" t="s">
        <v>3502</v>
      </c>
      <c r="H199" s="8"/>
      <c r="I199" s="5"/>
      <c r="J199" s="5">
        <v>20</v>
      </c>
      <c r="K199" s="5" t="s">
        <v>196</v>
      </c>
      <c r="L199" s="5"/>
      <c r="M199" s="5"/>
    </row>
    <row r="200" spans="1:13">
      <c r="A200" s="9"/>
      <c r="B200" s="5" t="s">
        <v>3677</v>
      </c>
      <c r="C200" s="9"/>
      <c r="D200" s="9"/>
      <c r="E200" s="5"/>
      <c r="F200" s="8"/>
      <c r="G200" s="5" t="s">
        <v>3432</v>
      </c>
      <c r="H200" s="8"/>
      <c r="I200" s="5"/>
      <c r="J200" s="5">
        <v>40</v>
      </c>
      <c r="K200" s="5" t="s">
        <v>199</v>
      </c>
      <c r="L200" s="5"/>
      <c r="M200" s="5"/>
    </row>
    <row r="201" spans="1:13">
      <c r="A201" s="9"/>
      <c r="B201" s="5" t="s">
        <v>3678</v>
      </c>
      <c r="C201" s="9"/>
      <c r="D201" s="9"/>
      <c r="E201" s="5"/>
      <c r="F201" s="8"/>
      <c r="G201" s="5" t="s">
        <v>3442</v>
      </c>
      <c r="H201" s="8"/>
      <c r="I201" s="5"/>
      <c r="J201" s="5">
        <v>40</v>
      </c>
      <c r="K201" s="5" t="s">
        <v>199</v>
      </c>
      <c r="L201" s="5"/>
      <c r="M201" s="5"/>
    </row>
    <row r="202" spans="1:13">
      <c r="A202" s="9"/>
      <c r="B202" s="5" t="s">
        <v>3679</v>
      </c>
      <c r="C202" s="9"/>
      <c r="D202" s="9"/>
      <c r="E202" s="5"/>
      <c r="F202" s="8"/>
      <c r="G202" s="5" t="s">
        <v>3680</v>
      </c>
      <c r="H202" s="8"/>
      <c r="I202" s="5"/>
      <c r="J202" s="5">
        <v>40</v>
      </c>
      <c r="K202" s="5" t="s">
        <v>199</v>
      </c>
      <c r="L202" s="5"/>
      <c r="M202" s="5"/>
    </row>
    <row r="203" spans="1:13">
      <c r="A203" s="9"/>
      <c r="B203" s="5" t="s">
        <v>363</v>
      </c>
      <c r="C203" s="9"/>
      <c r="D203" s="9"/>
      <c r="E203" s="5"/>
      <c r="F203" s="8"/>
      <c r="G203" s="5" t="s">
        <v>3428</v>
      </c>
      <c r="H203" s="8"/>
      <c r="I203" s="5"/>
      <c r="J203" s="5">
        <v>40</v>
      </c>
      <c r="K203" s="5" t="s">
        <v>196</v>
      </c>
      <c r="L203" s="5"/>
      <c r="M203" s="5"/>
    </row>
    <row r="204" spans="1:13">
      <c r="A204" s="9"/>
      <c r="B204" s="5" t="s">
        <v>3681</v>
      </c>
      <c r="C204" s="9"/>
      <c r="D204" s="9"/>
      <c r="E204" s="5"/>
      <c r="F204" s="8"/>
      <c r="G204" s="5" t="s">
        <v>3492</v>
      </c>
      <c r="H204" s="8"/>
      <c r="I204" s="5"/>
      <c r="J204" s="5">
        <v>40</v>
      </c>
      <c r="K204" s="5" t="s">
        <v>199</v>
      </c>
      <c r="L204" s="5"/>
      <c r="M204" s="5"/>
    </row>
    <row r="205" spans="1:13">
      <c r="A205" s="9"/>
      <c r="B205" s="5" t="s">
        <v>3682</v>
      </c>
      <c r="C205" s="9"/>
      <c r="D205" s="9"/>
      <c r="E205" s="5"/>
      <c r="F205" s="8"/>
      <c r="G205" s="5" t="s">
        <v>3465</v>
      </c>
      <c r="H205" s="8"/>
      <c r="I205" s="5"/>
      <c r="J205" s="5">
        <v>40</v>
      </c>
      <c r="K205" s="5" t="s">
        <v>199</v>
      </c>
      <c r="L205" s="5"/>
      <c r="M205" s="5"/>
    </row>
    <row r="206" spans="1:13">
      <c r="A206" s="9"/>
      <c r="B206" s="5" t="s">
        <v>3683</v>
      </c>
      <c r="C206" s="9"/>
      <c r="D206" s="9"/>
      <c r="E206" s="5"/>
      <c r="F206" s="8"/>
      <c r="G206" s="5" t="s">
        <v>3446</v>
      </c>
      <c r="H206" s="8"/>
      <c r="I206" s="5"/>
      <c r="J206" s="5">
        <v>40</v>
      </c>
      <c r="K206" s="5" t="s">
        <v>199</v>
      </c>
      <c r="L206" s="5"/>
      <c r="M206" s="5"/>
    </row>
    <row r="207" spans="1:13">
      <c r="A207" s="9"/>
      <c r="B207" s="5" t="s">
        <v>3684</v>
      </c>
      <c r="C207" s="9"/>
      <c r="D207" s="9"/>
      <c r="E207" s="5"/>
      <c r="F207" s="8"/>
      <c r="G207" s="5" t="s">
        <v>3454</v>
      </c>
      <c r="H207" s="8"/>
      <c r="I207" s="5"/>
      <c r="J207" s="5">
        <v>40</v>
      </c>
      <c r="K207" s="5" t="s">
        <v>199</v>
      </c>
      <c r="L207" s="5"/>
      <c r="M207" s="5"/>
    </row>
    <row r="208" spans="1:13">
      <c r="A208" s="9"/>
      <c r="B208" s="5" t="s">
        <v>3685</v>
      </c>
      <c r="C208" s="9"/>
      <c r="D208" s="9"/>
      <c r="E208" s="5"/>
      <c r="F208" s="8"/>
      <c r="G208" s="5" t="s">
        <v>3432</v>
      </c>
      <c r="H208" s="8"/>
      <c r="I208" s="5"/>
      <c r="J208" s="5">
        <v>40</v>
      </c>
      <c r="K208" s="5" t="s">
        <v>199</v>
      </c>
      <c r="L208" s="5"/>
      <c r="M208" s="5"/>
    </row>
    <row r="209" spans="1:13">
      <c r="A209" s="9"/>
      <c r="B209" s="5" t="s">
        <v>3686</v>
      </c>
      <c r="C209" s="9"/>
      <c r="D209" s="9"/>
      <c r="E209" s="5"/>
      <c r="F209" s="8"/>
      <c r="G209" s="5" t="s">
        <v>3646</v>
      </c>
      <c r="H209" s="8"/>
      <c r="I209" s="5"/>
      <c r="J209" s="5">
        <v>40</v>
      </c>
      <c r="K209" s="5" t="s">
        <v>196</v>
      </c>
      <c r="L209" s="5"/>
      <c r="M209" s="5"/>
    </row>
    <row r="210" spans="1:13">
      <c r="A210" s="9"/>
      <c r="B210" s="5" t="s">
        <v>3687</v>
      </c>
      <c r="C210" s="9"/>
      <c r="D210" s="9"/>
      <c r="E210" s="5"/>
      <c r="F210" s="8"/>
      <c r="G210" s="5" t="s">
        <v>3634</v>
      </c>
      <c r="H210" s="8"/>
      <c r="I210" s="5"/>
      <c r="J210" s="5">
        <v>40</v>
      </c>
      <c r="K210" s="5" t="s">
        <v>199</v>
      </c>
      <c r="L210" s="5"/>
      <c r="M210" s="5"/>
    </row>
    <row r="211" spans="1:13">
      <c r="A211" s="9"/>
      <c r="B211" s="5" t="s">
        <v>3688</v>
      </c>
      <c r="C211" s="9"/>
      <c r="D211" s="9"/>
      <c r="E211" s="5"/>
      <c r="F211" s="8"/>
      <c r="G211" s="5" t="s">
        <v>3432</v>
      </c>
      <c r="H211" s="8"/>
      <c r="I211" s="5"/>
      <c r="J211" s="5">
        <v>40</v>
      </c>
      <c r="K211" s="5" t="s">
        <v>199</v>
      </c>
      <c r="L211" s="5"/>
      <c r="M211" s="5"/>
    </row>
    <row r="212" spans="1:13">
      <c r="A212" s="9"/>
      <c r="B212" s="5" t="s">
        <v>3689</v>
      </c>
      <c r="C212" s="9"/>
      <c r="D212" s="9"/>
      <c r="E212" s="5"/>
      <c r="F212" s="8"/>
      <c r="G212" s="5" t="s">
        <v>3450</v>
      </c>
      <c r="H212" s="8"/>
      <c r="I212" s="5"/>
      <c r="J212" s="5">
        <v>40</v>
      </c>
      <c r="K212" s="5" t="s">
        <v>199</v>
      </c>
      <c r="L212" s="5"/>
      <c r="M212" s="5"/>
    </row>
    <row r="213" spans="1:13">
      <c r="A213" s="9"/>
      <c r="B213" s="5" t="s">
        <v>3690</v>
      </c>
      <c r="C213" s="9"/>
      <c r="D213" s="9"/>
      <c r="E213" s="5"/>
      <c r="F213" s="8"/>
      <c r="G213" s="5" t="s">
        <v>3601</v>
      </c>
      <c r="H213" s="8"/>
      <c r="I213" s="5"/>
      <c r="J213" s="5">
        <v>40</v>
      </c>
      <c r="K213" s="5" t="s">
        <v>3433</v>
      </c>
      <c r="L213" s="5"/>
      <c r="M213" s="5"/>
    </row>
    <row r="214" spans="1:13">
      <c r="A214" s="9"/>
      <c r="B214" s="5" t="s">
        <v>3691</v>
      </c>
      <c r="C214" s="9"/>
      <c r="D214" s="9"/>
      <c r="E214" s="5"/>
      <c r="F214" s="8"/>
      <c r="G214" s="5" t="s">
        <v>3428</v>
      </c>
      <c r="H214" s="8"/>
      <c r="I214" s="5"/>
      <c r="J214" s="5">
        <v>40</v>
      </c>
      <c r="K214" s="5" t="s">
        <v>191</v>
      </c>
      <c r="L214" s="5"/>
      <c r="M214" s="5"/>
    </row>
    <row r="215" spans="1:13">
      <c r="A215" s="9"/>
      <c r="B215" s="5" t="s">
        <v>3692</v>
      </c>
      <c r="C215" s="9"/>
      <c r="D215" s="9"/>
      <c r="E215" s="5"/>
      <c r="F215" s="8"/>
      <c r="G215" s="5" t="s">
        <v>3432</v>
      </c>
      <c r="H215" s="8"/>
      <c r="I215" s="5"/>
      <c r="J215" s="5">
        <v>40</v>
      </c>
      <c r="K215" s="5" t="s">
        <v>196</v>
      </c>
      <c r="L215" s="5"/>
      <c r="M215" s="5"/>
    </row>
    <row r="216" spans="1:13">
      <c r="A216" s="9"/>
      <c r="B216" s="5" t="s">
        <v>3693</v>
      </c>
      <c r="C216" s="9"/>
      <c r="D216" s="9"/>
      <c r="E216" s="5"/>
      <c r="F216" s="8"/>
      <c r="G216" s="5" t="s">
        <v>3465</v>
      </c>
      <c r="H216" s="8"/>
      <c r="I216" s="5"/>
      <c r="J216" s="5">
        <v>40</v>
      </c>
      <c r="K216" s="5" t="s">
        <v>3433</v>
      </c>
      <c r="L216" s="5"/>
      <c r="M216" s="5"/>
    </row>
    <row r="217" spans="1:13">
      <c r="A217" s="9"/>
      <c r="B217" s="5" t="s">
        <v>3694</v>
      </c>
      <c r="C217" s="9"/>
      <c r="D217" s="9"/>
      <c r="E217" s="5"/>
      <c r="F217" s="8"/>
      <c r="G217" s="5" t="s">
        <v>3465</v>
      </c>
      <c r="H217" s="8"/>
      <c r="I217" s="5"/>
      <c r="J217" s="5">
        <v>40</v>
      </c>
      <c r="K217" s="5" t="s">
        <v>199</v>
      </c>
      <c r="L217" s="5"/>
      <c r="M217" s="5"/>
    </row>
    <row r="218" spans="1:13">
      <c r="A218" s="9"/>
      <c r="B218" s="5" t="s">
        <v>3695</v>
      </c>
      <c r="C218" s="9"/>
      <c r="D218" s="9"/>
      <c r="E218" s="5"/>
      <c r="F218" s="8"/>
      <c r="G218" s="5" t="s">
        <v>3456</v>
      </c>
      <c r="H218" s="8"/>
      <c r="I218" s="5"/>
      <c r="J218" s="5">
        <v>40</v>
      </c>
      <c r="K218" s="5" t="s">
        <v>3433</v>
      </c>
      <c r="L218" s="5"/>
      <c r="M218" s="5"/>
    </row>
    <row r="219" spans="1:13">
      <c r="A219" s="9"/>
      <c r="B219" s="5" t="s">
        <v>3696</v>
      </c>
      <c r="C219" s="9"/>
      <c r="D219" s="9"/>
      <c r="E219" s="5"/>
      <c r="F219" s="8"/>
      <c r="G219" s="5" t="s">
        <v>3456</v>
      </c>
      <c r="H219" s="8"/>
      <c r="I219" s="5"/>
      <c r="J219" s="5">
        <v>40</v>
      </c>
      <c r="K219" s="5" t="s">
        <v>3461</v>
      </c>
      <c r="L219" s="5"/>
      <c r="M219" s="5"/>
    </row>
    <row r="220" spans="1:13">
      <c r="A220" s="9"/>
      <c r="B220" s="5" t="s">
        <v>3697</v>
      </c>
      <c r="C220" s="9"/>
      <c r="D220" s="9"/>
      <c r="E220" s="5"/>
      <c r="F220" s="8"/>
      <c r="G220" s="5" t="s">
        <v>3432</v>
      </c>
      <c r="H220" s="8"/>
      <c r="I220" s="5"/>
      <c r="J220" s="5">
        <v>40</v>
      </c>
      <c r="K220" s="5" t="s">
        <v>199</v>
      </c>
      <c r="L220" s="5"/>
      <c r="M220" s="5"/>
    </row>
    <row r="221" spans="1:13">
      <c r="A221" s="9"/>
      <c r="B221" s="5" t="s">
        <v>3698</v>
      </c>
      <c r="C221" s="9"/>
      <c r="D221" s="9"/>
      <c r="E221" s="5"/>
      <c r="F221" s="8"/>
      <c r="G221" s="5" t="s">
        <v>3502</v>
      </c>
      <c r="H221" s="8"/>
      <c r="I221" s="5"/>
      <c r="J221" s="5">
        <v>40</v>
      </c>
      <c r="K221" s="5" t="s">
        <v>191</v>
      </c>
      <c r="L221" s="5"/>
      <c r="M221" s="5"/>
    </row>
    <row r="222" spans="1:13">
      <c r="A222" s="9"/>
      <c r="B222" s="5" t="s">
        <v>3699</v>
      </c>
      <c r="C222" s="9"/>
      <c r="D222" s="9"/>
      <c r="E222" s="5"/>
      <c r="F222" s="8"/>
      <c r="G222" s="5" t="s">
        <v>3432</v>
      </c>
      <c r="H222" s="8"/>
      <c r="I222" s="5"/>
      <c r="J222" s="5">
        <v>40</v>
      </c>
      <c r="K222" s="5" t="s">
        <v>199</v>
      </c>
      <c r="L222" s="5"/>
      <c r="M222" s="5"/>
    </row>
    <row r="223" spans="1:13">
      <c r="A223" s="9"/>
      <c r="B223" s="5" t="s">
        <v>3700</v>
      </c>
      <c r="C223" s="9"/>
      <c r="D223" s="9"/>
      <c r="E223" s="5"/>
      <c r="F223" s="8"/>
      <c r="G223" s="5" t="s">
        <v>3701</v>
      </c>
      <c r="H223" s="8"/>
      <c r="I223" s="5"/>
      <c r="J223" s="5">
        <v>30</v>
      </c>
      <c r="K223" s="5" t="s">
        <v>199</v>
      </c>
      <c r="L223" s="5"/>
      <c r="M223" s="5"/>
    </row>
    <row r="224" spans="1:13">
      <c r="A224" s="9"/>
      <c r="B224" s="5" t="s">
        <v>3702</v>
      </c>
      <c r="C224" s="9"/>
      <c r="D224" s="9"/>
      <c r="E224" s="5"/>
      <c r="F224" s="8"/>
      <c r="G224" s="5" t="s">
        <v>3428</v>
      </c>
      <c r="H224" s="8"/>
      <c r="I224" s="5"/>
      <c r="J224" s="5">
        <v>40</v>
      </c>
      <c r="K224" s="5" t="s">
        <v>199</v>
      </c>
      <c r="L224" s="5"/>
      <c r="M224" s="5"/>
    </row>
    <row r="225" spans="1:13">
      <c r="A225" s="9"/>
      <c r="B225" s="5" t="s">
        <v>3703</v>
      </c>
      <c r="C225" s="9"/>
      <c r="D225" s="9"/>
      <c r="E225" s="5"/>
      <c r="F225" s="8"/>
      <c r="G225" s="5" t="s">
        <v>3625</v>
      </c>
      <c r="H225" s="8"/>
      <c r="I225" s="5"/>
      <c r="J225" s="5">
        <v>40</v>
      </c>
      <c r="K225" s="5" t="s">
        <v>199</v>
      </c>
      <c r="L225" s="5"/>
      <c r="M225" s="5"/>
    </row>
    <row r="226" spans="1:13">
      <c r="A226" s="9"/>
      <c r="B226" s="5" t="s">
        <v>3704</v>
      </c>
      <c r="C226" s="9"/>
      <c r="D226" s="9"/>
      <c r="E226" s="5"/>
      <c r="F226" s="8"/>
      <c r="G226" s="5" t="s">
        <v>3450</v>
      </c>
      <c r="H226" s="8"/>
      <c r="I226" s="5"/>
      <c r="J226" s="5">
        <v>40</v>
      </c>
      <c r="K226" s="5" t="s">
        <v>199</v>
      </c>
      <c r="L226" s="5"/>
      <c r="M226" s="5"/>
    </row>
    <row r="227" spans="1:13">
      <c r="A227" s="9"/>
      <c r="B227" s="5" t="s">
        <v>3705</v>
      </c>
      <c r="C227" s="9"/>
      <c r="D227" s="9"/>
      <c r="E227" s="5"/>
      <c r="F227" s="8"/>
      <c r="G227" s="5" t="s">
        <v>3510</v>
      </c>
      <c r="H227" s="8"/>
      <c r="I227" s="5"/>
      <c r="J227" s="5">
        <v>40</v>
      </c>
      <c r="K227" s="5" t="s">
        <v>196</v>
      </c>
      <c r="L227" s="5"/>
      <c r="M227" s="5"/>
    </row>
    <row r="228" spans="1:13">
      <c r="A228" s="9"/>
      <c r="B228" s="5" t="s">
        <v>3706</v>
      </c>
      <c r="C228" s="9"/>
      <c r="D228" s="9"/>
      <c r="E228" s="5"/>
      <c r="F228" s="8"/>
      <c r="G228" s="5" t="s">
        <v>3432</v>
      </c>
      <c r="H228" s="8"/>
      <c r="I228" s="5"/>
      <c r="J228" s="5">
        <v>40</v>
      </c>
      <c r="K228" s="5" t="s">
        <v>199</v>
      </c>
      <c r="L228" s="5"/>
      <c r="M228" s="5"/>
    </row>
    <row r="229" spans="1:13">
      <c r="A229" s="9"/>
      <c r="B229" s="5" t="s">
        <v>3707</v>
      </c>
      <c r="C229" s="9"/>
      <c r="D229" s="9"/>
      <c r="E229" s="5"/>
      <c r="F229" s="8"/>
      <c r="G229" s="5" t="s">
        <v>3450</v>
      </c>
      <c r="H229" s="8"/>
      <c r="I229" s="5"/>
      <c r="J229" s="5">
        <v>40</v>
      </c>
      <c r="K229" s="5" t="s">
        <v>199</v>
      </c>
      <c r="L229" s="5"/>
      <c r="M229" s="5"/>
    </row>
    <row r="230" spans="1:13">
      <c r="A230" s="9"/>
      <c r="B230" s="5" t="s">
        <v>3708</v>
      </c>
      <c r="C230" s="9"/>
      <c r="D230" s="9"/>
      <c r="E230" s="5"/>
      <c r="F230" s="8"/>
      <c r="G230" s="5" t="s">
        <v>3502</v>
      </c>
      <c r="H230" s="8"/>
      <c r="I230" s="5"/>
      <c r="J230" s="5">
        <v>20</v>
      </c>
      <c r="K230" s="5" t="s">
        <v>199</v>
      </c>
      <c r="L230" s="5"/>
      <c r="M230" s="5"/>
    </row>
    <row r="231" spans="1:13">
      <c r="A231" s="9"/>
      <c r="B231" s="5" t="s">
        <v>3709</v>
      </c>
      <c r="C231" s="9"/>
      <c r="D231" s="9"/>
      <c r="E231" s="5"/>
      <c r="F231" s="8"/>
      <c r="G231" s="5" t="s">
        <v>3432</v>
      </c>
      <c r="H231" s="8"/>
      <c r="I231" s="5"/>
      <c r="J231" s="5">
        <v>40</v>
      </c>
      <c r="K231" s="5" t="s">
        <v>196</v>
      </c>
      <c r="L231" s="5"/>
      <c r="M231" s="5"/>
    </row>
    <row r="232" spans="1:13">
      <c r="A232" s="9"/>
      <c r="B232" s="5" t="s">
        <v>3710</v>
      </c>
      <c r="C232" s="9"/>
      <c r="D232" s="9"/>
      <c r="E232" s="5"/>
      <c r="F232" s="8"/>
      <c r="G232" s="5" t="s">
        <v>3454</v>
      </c>
      <c r="H232" s="8"/>
      <c r="I232" s="5"/>
      <c r="J232" s="5">
        <v>40</v>
      </c>
      <c r="K232" s="5" t="s">
        <v>199</v>
      </c>
      <c r="L232" s="5"/>
      <c r="M232" s="5"/>
    </row>
    <row r="233" spans="1:13">
      <c r="A233" s="9"/>
      <c r="B233" s="5" t="s">
        <v>3711</v>
      </c>
      <c r="C233" s="9"/>
      <c r="D233" s="9"/>
      <c r="E233" s="5"/>
      <c r="F233" s="8"/>
      <c r="G233" s="5" t="s">
        <v>3494</v>
      </c>
      <c r="H233" s="8"/>
      <c r="I233" s="5"/>
      <c r="J233" s="5">
        <v>25</v>
      </c>
      <c r="K233" s="5" t="s">
        <v>196</v>
      </c>
      <c r="L233" s="5"/>
      <c r="M233" s="5"/>
    </row>
    <row r="234" spans="1:13">
      <c r="A234" s="9"/>
      <c r="B234" s="5" t="s">
        <v>3712</v>
      </c>
      <c r="C234" s="9"/>
      <c r="D234" s="9"/>
      <c r="E234" s="5"/>
      <c r="F234" s="8"/>
      <c r="G234" s="5" t="s">
        <v>3713</v>
      </c>
      <c r="H234" s="8"/>
      <c r="I234" s="5"/>
      <c r="J234" s="5">
        <v>40</v>
      </c>
      <c r="K234" s="5" t="s">
        <v>199</v>
      </c>
      <c r="L234" s="5"/>
      <c r="M234" s="5"/>
    </row>
    <row r="235" spans="1:13">
      <c r="A235" s="9"/>
      <c r="B235" s="5" t="s">
        <v>3714</v>
      </c>
      <c r="C235" s="9"/>
      <c r="D235" s="9"/>
      <c r="E235" s="5"/>
      <c r="F235" s="8"/>
      <c r="G235" s="5" t="s">
        <v>3450</v>
      </c>
      <c r="H235" s="8"/>
      <c r="I235" s="5"/>
      <c r="J235" s="5">
        <v>40</v>
      </c>
      <c r="K235" s="5" t="s">
        <v>196</v>
      </c>
      <c r="L235" s="5"/>
      <c r="M235" s="5"/>
    </row>
    <row r="236" spans="1:13">
      <c r="A236" s="9"/>
      <c r="B236" s="5" t="s">
        <v>3715</v>
      </c>
      <c r="C236" s="9"/>
      <c r="D236" s="9"/>
      <c r="E236" s="5"/>
      <c r="F236" s="8"/>
      <c r="G236" s="5" t="s">
        <v>3432</v>
      </c>
      <c r="H236" s="8"/>
      <c r="I236" s="5"/>
      <c r="J236" s="5">
        <v>40</v>
      </c>
      <c r="K236" s="5" t="s">
        <v>199</v>
      </c>
      <c r="L236" s="5"/>
      <c r="M236" s="5"/>
    </row>
    <row r="237" spans="1:13">
      <c r="A237" s="9"/>
      <c r="B237" s="5" t="s">
        <v>3716</v>
      </c>
      <c r="C237" s="9"/>
      <c r="D237" s="9"/>
      <c r="E237" s="5"/>
      <c r="F237" s="8"/>
      <c r="G237" s="5" t="s">
        <v>3717</v>
      </c>
      <c r="H237" s="8"/>
      <c r="I237" s="5"/>
      <c r="J237" s="5">
        <v>40</v>
      </c>
      <c r="K237" s="5" t="s">
        <v>196</v>
      </c>
      <c r="L237" s="5"/>
      <c r="M237" s="5"/>
    </row>
    <row r="238" spans="1:13">
      <c r="A238" s="9"/>
      <c r="B238" s="5" t="s">
        <v>3718</v>
      </c>
      <c r="C238" s="9"/>
      <c r="D238" s="9"/>
      <c r="E238" s="5"/>
      <c r="F238" s="8"/>
      <c r="G238" s="5" t="s">
        <v>3432</v>
      </c>
      <c r="H238" s="8"/>
      <c r="I238" s="5"/>
      <c r="J238" s="5">
        <v>40</v>
      </c>
      <c r="K238" s="5" t="s">
        <v>196</v>
      </c>
      <c r="L238" s="5"/>
      <c r="M238" s="5"/>
    </row>
    <row r="239" spans="1:13">
      <c r="A239" s="9"/>
      <c r="B239" s="5" t="s">
        <v>3719</v>
      </c>
      <c r="C239" s="9"/>
      <c r="D239" s="9"/>
      <c r="E239" s="5"/>
      <c r="F239" s="8"/>
      <c r="G239" s="5" t="s">
        <v>3720</v>
      </c>
      <c r="H239" s="8"/>
      <c r="I239" s="5"/>
      <c r="J239" s="5">
        <v>40</v>
      </c>
      <c r="K239" s="5" t="s">
        <v>199</v>
      </c>
      <c r="L239" s="5"/>
      <c r="M239" s="5"/>
    </row>
    <row r="240" spans="1:13">
      <c r="A240" s="9"/>
      <c r="B240" s="5" t="s">
        <v>3721</v>
      </c>
      <c r="C240" s="9"/>
      <c r="D240" s="9"/>
      <c r="E240" s="5"/>
      <c r="F240" s="8"/>
      <c r="G240" s="5" t="s">
        <v>3550</v>
      </c>
      <c r="H240" s="8"/>
      <c r="I240" s="5"/>
      <c r="J240" s="5">
        <v>40</v>
      </c>
      <c r="K240" s="5" t="s">
        <v>199</v>
      </c>
      <c r="L240" s="5"/>
      <c r="M240" s="5"/>
    </row>
    <row r="241" spans="1:13">
      <c r="A241" s="9"/>
      <c r="B241" s="5" t="s">
        <v>3722</v>
      </c>
      <c r="C241" s="9"/>
      <c r="D241" s="9"/>
      <c r="E241" s="5"/>
      <c r="F241" s="8"/>
      <c r="G241" s="5" t="s">
        <v>3454</v>
      </c>
      <c r="H241" s="8"/>
      <c r="I241" s="5"/>
      <c r="J241" s="5">
        <v>40</v>
      </c>
      <c r="K241" s="5" t="s">
        <v>196</v>
      </c>
      <c r="L241" s="5"/>
      <c r="M241" s="5"/>
    </row>
    <row r="242" spans="1:13">
      <c r="A242" s="9"/>
      <c r="B242" s="5" t="s">
        <v>3723</v>
      </c>
      <c r="C242" s="9"/>
      <c r="D242" s="9"/>
      <c r="E242" s="5"/>
      <c r="F242" s="8"/>
      <c r="G242" s="5" t="s">
        <v>3442</v>
      </c>
      <c r="H242" s="8"/>
      <c r="I242" s="5"/>
      <c r="J242" s="5">
        <v>40</v>
      </c>
      <c r="K242" s="5" t="s">
        <v>199</v>
      </c>
      <c r="L242" s="5"/>
      <c r="M242" s="5"/>
    </row>
    <row r="243" spans="1:13">
      <c r="A243" s="9"/>
      <c r="B243" s="5" t="s">
        <v>3724</v>
      </c>
      <c r="C243" s="9"/>
      <c r="D243" s="9"/>
      <c r="E243" s="5"/>
      <c r="F243" s="8"/>
      <c r="G243" s="5" t="s">
        <v>3432</v>
      </c>
      <c r="H243" s="8"/>
      <c r="I243" s="5"/>
      <c r="J243" s="5">
        <v>40</v>
      </c>
      <c r="K243" s="5" t="s">
        <v>199</v>
      </c>
      <c r="L243" s="5"/>
      <c r="M243" s="5"/>
    </row>
    <row r="244" spans="1:13">
      <c r="A244" s="9"/>
      <c r="B244" s="5" t="s">
        <v>3725</v>
      </c>
      <c r="C244" s="9"/>
      <c r="D244" s="9"/>
      <c r="E244" s="5"/>
      <c r="F244" s="8"/>
      <c r="G244" s="5" t="s">
        <v>3438</v>
      </c>
      <c r="H244" s="8"/>
      <c r="I244" s="5"/>
      <c r="J244" s="5">
        <v>40</v>
      </c>
      <c r="K244" s="5" t="s">
        <v>3433</v>
      </c>
      <c r="L244" s="5"/>
      <c r="M244" s="5"/>
    </row>
    <row r="245" spans="1:13">
      <c r="A245" s="9"/>
      <c r="B245" s="5" t="s">
        <v>3726</v>
      </c>
      <c r="C245" s="9"/>
      <c r="D245" s="9"/>
      <c r="E245" s="5"/>
      <c r="F245" s="8"/>
      <c r="G245" s="5" t="s">
        <v>3456</v>
      </c>
      <c r="H245" s="8"/>
      <c r="I245" s="5"/>
      <c r="J245" s="5">
        <v>40</v>
      </c>
      <c r="K245" s="5" t="s">
        <v>199</v>
      </c>
      <c r="L245" s="5"/>
      <c r="M245" s="5"/>
    </row>
    <row r="246" spans="1:13">
      <c r="A246" s="9"/>
      <c r="B246" s="5" t="s">
        <v>3727</v>
      </c>
      <c r="C246" s="9"/>
      <c r="D246" s="9"/>
      <c r="E246" s="5"/>
      <c r="F246" s="8"/>
      <c r="G246" s="5" t="s">
        <v>3432</v>
      </c>
      <c r="H246" s="8"/>
      <c r="I246" s="5"/>
      <c r="J246" s="5">
        <v>40</v>
      </c>
      <c r="K246" s="5" t="s">
        <v>191</v>
      </c>
      <c r="L246" s="5"/>
      <c r="M246" s="5"/>
    </row>
    <row r="247" spans="1:13">
      <c r="A247" s="9"/>
      <c r="B247" s="5" t="s">
        <v>3728</v>
      </c>
      <c r="C247" s="9"/>
      <c r="D247" s="9"/>
      <c r="E247" s="5"/>
      <c r="F247" s="8"/>
      <c r="G247" s="5" t="s">
        <v>3442</v>
      </c>
      <c r="H247" s="8"/>
      <c r="I247" s="5"/>
      <c r="J247" s="5">
        <v>40</v>
      </c>
      <c r="K247" s="5" t="s">
        <v>3433</v>
      </c>
      <c r="L247" s="5"/>
      <c r="M247" s="5"/>
    </row>
    <row r="248" spans="1:13">
      <c r="A248" s="9"/>
      <c r="B248" s="5" t="s">
        <v>3729</v>
      </c>
      <c r="C248" s="9"/>
      <c r="D248" s="9"/>
      <c r="E248" s="5"/>
      <c r="F248" s="8"/>
      <c r="G248" s="5" t="s">
        <v>3465</v>
      </c>
      <c r="H248" s="8"/>
      <c r="I248" s="5"/>
      <c r="J248" s="5">
        <v>40</v>
      </c>
      <c r="K248" s="5" t="s">
        <v>199</v>
      </c>
      <c r="L248" s="5"/>
      <c r="M248" s="5"/>
    </row>
    <row r="249" spans="1:13">
      <c r="A249" s="9"/>
      <c r="B249" s="5" t="s">
        <v>3730</v>
      </c>
      <c r="C249" s="9"/>
      <c r="D249" s="9"/>
      <c r="E249" s="5"/>
      <c r="F249" s="8"/>
      <c r="G249" s="5" t="s">
        <v>3432</v>
      </c>
      <c r="H249" s="8"/>
      <c r="I249" s="5"/>
      <c r="J249" s="5">
        <v>40</v>
      </c>
      <c r="K249" s="5" t="s">
        <v>199</v>
      </c>
      <c r="L249" s="5"/>
      <c r="M249" s="5"/>
    </row>
    <row r="250" spans="1:13">
      <c r="A250" s="9"/>
      <c r="B250" s="5" t="s">
        <v>3731</v>
      </c>
      <c r="C250" s="9"/>
      <c r="D250" s="9"/>
      <c r="E250" s="5"/>
      <c r="F250" s="8"/>
      <c r="G250" s="5" t="s">
        <v>3532</v>
      </c>
      <c r="H250" s="8"/>
      <c r="I250" s="5"/>
      <c r="J250" s="5">
        <v>40</v>
      </c>
      <c r="K250" s="5" t="s">
        <v>191</v>
      </c>
      <c r="L250" s="5"/>
      <c r="M250" s="5"/>
    </row>
    <row r="251" spans="1:13">
      <c r="A251" s="9"/>
      <c r="B251" s="5" t="s">
        <v>3732</v>
      </c>
      <c r="C251" s="9"/>
      <c r="D251" s="9"/>
      <c r="E251" s="5"/>
      <c r="F251" s="8"/>
      <c r="G251" s="5" t="s">
        <v>3588</v>
      </c>
      <c r="H251" s="8"/>
      <c r="I251" s="5"/>
      <c r="J251" s="5">
        <v>40</v>
      </c>
      <c r="K251" s="5" t="s">
        <v>199</v>
      </c>
      <c r="L251" s="5"/>
      <c r="M251" s="5"/>
    </row>
    <row r="252" spans="1:13">
      <c r="A252" s="9"/>
      <c r="B252" s="5" t="s">
        <v>3733</v>
      </c>
      <c r="C252" s="9"/>
      <c r="D252" s="9"/>
      <c r="E252" s="5"/>
      <c r="F252" s="8"/>
      <c r="G252" s="5" t="s">
        <v>3454</v>
      </c>
      <c r="H252" s="8"/>
      <c r="I252" s="5"/>
      <c r="J252" s="5">
        <v>40</v>
      </c>
      <c r="K252" s="5" t="s">
        <v>199</v>
      </c>
      <c r="L252" s="5"/>
      <c r="M252" s="5"/>
    </row>
    <row r="253" spans="1:13">
      <c r="A253" s="9"/>
      <c r="B253" s="5" t="s">
        <v>3734</v>
      </c>
      <c r="C253" s="9"/>
      <c r="D253" s="9"/>
      <c r="E253" s="5"/>
      <c r="F253" s="8"/>
      <c r="G253" s="5" t="s">
        <v>3432</v>
      </c>
      <c r="H253" s="8"/>
      <c r="I253" s="5"/>
      <c r="J253" s="5">
        <v>40</v>
      </c>
      <c r="K253" s="5" t="s">
        <v>199</v>
      </c>
      <c r="L253" s="5"/>
      <c r="M253" s="5"/>
    </row>
    <row r="254" spans="1:13">
      <c r="A254" s="9"/>
      <c r="B254" s="5" t="s">
        <v>3735</v>
      </c>
      <c r="C254" s="9"/>
      <c r="D254" s="9"/>
      <c r="E254" s="5"/>
      <c r="F254" s="8"/>
      <c r="G254" s="5" t="s">
        <v>3646</v>
      </c>
      <c r="H254" s="8"/>
      <c r="I254" s="5"/>
      <c r="J254" s="5">
        <v>40</v>
      </c>
      <c r="K254" s="5" t="s">
        <v>196</v>
      </c>
      <c r="L254" s="5"/>
      <c r="M254" s="5"/>
    </row>
    <row r="255" spans="1:13">
      <c r="A255" s="9"/>
      <c r="B255" s="5" t="s">
        <v>3736</v>
      </c>
      <c r="C255" s="9"/>
      <c r="D255" s="9"/>
      <c r="E255" s="5"/>
      <c r="F255" s="8"/>
      <c r="G255" s="5" t="s">
        <v>3432</v>
      </c>
      <c r="H255" s="8"/>
      <c r="I255" s="5"/>
      <c r="J255" s="5">
        <v>40</v>
      </c>
      <c r="K255" s="5" t="s">
        <v>199</v>
      </c>
      <c r="L255" s="5"/>
      <c r="M255" s="5"/>
    </row>
    <row r="256" spans="1:13">
      <c r="A256" s="9"/>
      <c r="B256" s="5" t="s">
        <v>3737</v>
      </c>
      <c r="C256" s="9"/>
      <c r="D256" s="9"/>
      <c r="E256" s="5"/>
      <c r="F256" s="8"/>
      <c r="G256" s="5" t="s">
        <v>3518</v>
      </c>
      <c r="H256" s="8"/>
      <c r="I256" s="5"/>
      <c r="J256" s="5">
        <v>24</v>
      </c>
      <c r="K256" s="5" t="s">
        <v>199</v>
      </c>
      <c r="L256" s="5"/>
      <c r="M256" s="5"/>
    </row>
    <row r="257" spans="1:13">
      <c r="A257" s="9"/>
      <c r="B257" s="5" t="s">
        <v>3738</v>
      </c>
      <c r="C257" s="9"/>
      <c r="D257" s="9"/>
      <c r="E257" s="5"/>
      <c r="F257" s="8"/>
      <c r="G257" s="5" t="s">
        <v>3502</v>
      </c>
      <c r="H257" s="8"/>
      <c r="I257" s="5"/>
      <c r="J257" s="5">
        <v>40</v>
      </c>
      <c r="K257" s="5" t="s">
        <v>199</v>
      </c>
      <c r="L257" s="5"/>
      <c r="M257" s="5"/>
    </row>
    <row r="258" spans="1:13">
      <c r="A258" s="9"/>
      <c r="B258" s="5" t="s">
        <v>3739</v>
      </c>
      <c r="C258" s="9"/>
      <c r="D258" s="9"/>
      <c r="E258" s="5"/>
      <c r="F258" s="8"/>
      <c r="G258" s="5" t="s">
        <v>3432</v>
      </c>
      <c r="H258" s="8"/>
      <c r="I258" s="5"/>
      <c r="J258" s="5">
        <v>40</v>
      </c>
      <c r="K258" s="5" t="s">
        <v>199</v>
      </c>
      <c r="L258" s="5"/>
      <c r="M258" s="5"/>
    </row>
    <row r="259" spans="1:13">
      <c r="A259" s="9"/>
      <c r="B259" s="5" t="s">
        <v>3740</v>
      </c>
      <c r="C259" s="9"/>
      <c r="D259" s="9"/>
      <c r="E259" s="5"/>
      <c r="F259" s="8"/>
      <c r="G259" s="5" t="s">
        <v>3669</v>
      </c>
      <c r="H259" s="8"/>
      <c r="I259" s="5"/>
      <c r="J259" s="5">
        <v>40</v>
      </c>
      <c r="K259" s="5" t="s">
        <v>199</v>
      </c>
      <c r="L259" s="5"/>
      <c r="M259" s="5"/>
    </row>
    <row r="260" spans="1:13">
      <c r="A260" s="9"/>
      <c r="B260" s="5" t="s">
        <v>3741</v>
      </c>
      <c r="C260" s="9"/>
      <c r="D260" s="9"/>
      <c r="E260" s="5"/>
      <c r="F260" s="8"/>
      <c r="G260" s="5" t="s">
        <v>3550</v>
      </c>
      <c r="H260" s="8"/>
      <c r="I260" s="5"/>
      <c r="J260" s="5">
        <v>40</v>
      </c>
      <c r="K260" s="5" t="s">
        <v>196</v>
      </c>
      <c r="L260" s="5"/>
      <c r="M260" s="5"/>
    </row>
    <row r="261" spans="1:13">
      <c r="A261" s="9"/>
      <c r="B261" s="5" t="s">
        <v>3742</v>
      </c>
      <c r="C261" s="9"/>
      <c r="D261" s="9"/>
      <c r="E261" s="5"/>
      <c r="F261" s="8"/>
      <c r="G261" s="5" t="s">
        <v>3502</v>
      </c>
      <c r="H261" s="8"/>
      <c r="I261" s="5"/>
      <c r="J261" s="5">
        <v>20</v>
      </c>
      <c r="K261" s="5" t="s">
        <v>196</v>
      </c>
      <c r="L261" s="5"/>
      <c r="M261" s="5"/>
    </row>
    <row r="262" spans="1:13">
      <c r="A262" s="9"/>
      <c r="B262" s="5" t="s">
        <v>3743</v>
      </c>
      <c r="C262" s="9"/>
      <c r="D262" s="9"/>
      <c r="E262" s="5"/>
      <c r="F262" s="8"/>
      <c r="G262" s="5" t="s">
        <v>3465</v>
      </c>
      <c r="H262" s="8"/>
      <c r="I262" s="5"/>
      <c r="J262" s="5">
        <v>40</v>
      </c>
      <c r="K262" s="5" t="s">
        <v>199</v>
      </c>
      <c r="L262" s="5"/>
      <c r="M262" s="5"/>
    </row>
    <row r="263" spans="1:13">
      <c r="A263" s="9"/>
      <c r="B263" s="5" t="s">
        <v>3744</v>
      </c>
      <c r="C263" s="9"/>
      <c r="D263" s="9"/>
      <c r="E263" s="5"/>
      <c r="F263" s="8"/>
      <c r="G263" s="5" t="s">
        <v>3454</v>
      </c>
      <c r="H263" s="8"/>
      <c r="I263" s="5"/>
      <c r="J263" s="5">
        <v>40</v>
      </c>
      <c r="K263" s="5" t="s">
        <v>199</v>
      </c>
      <c r="L263" s="5"/>
      <c r="M263" s="5"/>
    </row>
    <row r="264" spans="1:13">
      <c r="A264" s="9"/>
      <c r="B264" s="5" t="s">
        <v>3745</v>
      </c>
      <c r="C264" s="9"/>
      <c r="D264" s="9"/>
      <c r="E264" s="5"/>
      <c r="F264" s="8"/>
      <c r="G264" s="5" t="s">
        <v>3502</v>
      </c>
      <c r="H264" s="8"/>
      <c r="I264" s="5"/>
      <c r="J264" s="5">
        <v>40</v>
      </c>
      <c r="K264" s="5" t="s">
        <v>199</v>
      </c>
      <c r="L264" s="5"/>
      <c r="M264" s="5"/>
    </row>
    <row r="265" spans="1:13">
      <c r="A265" s="9"/>
      <c r="B265" s="5" t="s">
        <v>3746</v>
      </c>
      <c r="C265" s="9"/>
      <c r="D265" s="9"/>
      <c r="E265" s="5"/>
      <c r="F265" s="8"/>
      <c r="G265" s="5" t="s">
        <v>3456</v>
      </c>
      <c r="H265" s="8"/>
      <c r="I265" s="5"/>
      <c r="J265" s="5">
        <v>40</v>
      </c>
      <c r="K265" s="5" t="s">
        <v>199</v>
      </c>
      <c r="L265" s="5"/>
      <c r="M265" s="5"/>
    </row>
    <row r="266" spans="1:13">
      <c r="A266" s="9"/>
      <c r="B266" s="5" t="s">
        <v>3747</v>
      </c>
      <c r="C266" s="9"/>
      <c r="D266" s="9"/>
      <c r="E266" s="5"/>
      <c r="F266" s="8"/>
      <c r="G266" s="5" t="s">
        <v>3465</v>
      </c>
      <c r="H266" s="8"/>
      <c r="I266" s="5"/>
      <c r="J266" s="5">
        <v>40</v>
      </c>
      <c r="K266" s="5" t="s">
        <v>199</v>
      </c>
      <c r="L266" s="5"/>
      <c r="M266" s="5"/>
    </row>
    <row r="267" spans="1:13">
      <c r="A267" s="9"/>
      <c r="B267" s="5" t="s">
        <v>3748</v>
      </c>
      <c r="C267" s="9"/>
      <c r="D267" s="9"/>
      <c r="E267" s="5"/>
      <c r="F267" s="8"/>
      <c r="G267" s="5" t="s">
        <v>3442</v>
      </c>
      <c r="H267" s="8"/>
      <c r="I267" s="5"/>
      <c r="J267" s="5">
        <v>40</v>
      </c>
      <c r="K267" s="5" t="s">
        <v>3433</v>
      </c>
      <c r="L267" s="5"/>
      <c r="M267" s="5"/>
    </row>
    <row r="268" spans="1:13">
      <c r="A268" s="9"/>
      <c r="B268" s="5" t="s">
        <v>3749</v>
      </c>
      <c r="C268" s="9"/>
      <c r="D268" s="9"/>
      <c r="E268" s="5"/>
      <c r="F268" s="8"/>
      <c r="G268" s="5" t="s">
        <v>3502</v>
      </c>
      <c r="H268" s="8"/>
      <c r="I268" s="5"/>
      <c r="J268" s="5">
        <v>20</v>
      </c>
      <c r="K268" s="5" t="s">
        <v>199</v>
      </c>
      <c r="L268" s="5"/>
      <c r="M268" s="5"/>
    </row>
    <row r="269" spans="1:13">
      <c r="A269" s="9"/>
      <c r="B269" s="5" t="s">
        <v>3750</v>
      </c>
      <c r="C269" s="9"/>
      <c r="D269" s="9"/>
      <c r="E269" s="5"/>
      <c r="F269" s="8"/>
      <c r="G269" s="5" t="s">
        <v>3432</v>
      </c>
      <c r="H269" s="8"/>
      <c r="I269" s="5"/>
      <c r="J269" s="5">
        <v>40</v>
      </c>
      <c r="K269" s="5" t="s">
        <v>199</v>
      </c>
      <c r="L269" s="5"/>
      <c r="M269" s="5"/>
    </row>
    <row r="270" spans="1:13">
      <c r="A270" s="9"/>
      <c r="B270" s="5" t="s">
        <v>3751</v>
      </c>
      <c r="C270" s="9"/>
      <c r="D270" s="9"/>
      <c r="E270" s="5"/>
      <c r="F270" s="8"/>
      <c r="G270" s="5" t="s">
        <v>3442</v>
      </c>
      <c r="H270" s="8"/>
      <c r="I270" s="5"/>
      <c r="J270" s="5">
        <v>40</v>
      </c>
      <c r="K270" s="5" t="s">
        <v>3433</v>
      </c>
      <c r="L270" s="5"/>
      <c r="M270" s="5"/>
    </row>
    <row r="271" spans="1:13">
      <c r="A271" s="9"/>
      <c r="B271" s="5" t="s">
        <v>3752</v>
      </c>
      <c r="C271" s="9"/>
      <c r="D271" s="9"/>
      <c r="E271" s="5"/>
      <c r="F271" s="8"/>
      <c r="G271" s="5" t="s">
        <v>3432</v>
      </c>
      <c r="H271" s="8"/>
      <c r="I271" s="5"/>
      <c r="J271" s="5">
        <v>40</v>
      </c>
      <c r="K271" s="5" t="s">
        <v>199</v>
      </c>
      <c r="L271" s="5"/>
      <c r="M271" s="5"/>
    </row>
    <row r="272" spans="1:13">
      <c r="A272" s="9"/>
      <c r="B272" s="5" t="s">
        <v>3753</v>
      </c>
      <c r="C272" s="9"/>
      <c r="D272" s="9"/>
      <c r="E272" s="5"/>
      <c r="F272" s="8"/>
      <c r="G272" s="5" t="s">
        <v>3556</v>
      </c>
      <c r="H272" s="8"/>
      <c r="I272" s="5"/>
      <c r="J272" s="5">
        <v>40</v>
      </c>
      <c r="K272" s="5" t="s">
        <v>199</v>
      </c>
      <c r="L272" s="5"/>
      <c r="M272" s="5"/>
    </row>
    <row r="273" spans="1:13">
      <c r="A273" s="9"/>
      <c r="B273" s="5" t="s">
        <v>3754</v>
      </c>
      <c r="C273" s="9"/>
      <c r="D273" s="9"/>
      <c r="E273" s="5"/>
      <c r="F273" s="8"/>
      <c r="G273" s="5" t="s">
        <v>3556</v>
      </c>
      <c r="H273" s="8"/>
      <c r="I273" s="5"/>
      <c r="J273" s="5">
        <v>40</v>
      </c>
      <c r="K273" s="5" t="s">
        <v>196</v>
      </c>
      <c r="L273" s="5"/>
      <c r="M273" s="5"/>
    </row>
    <row r="274" spans="1:13">
      <c r="A274" s="9"/>
      <c r="B274" s="5" t="s">
        <v>3755</v>
      </c>
      <c r="C274" s="9"/>
      <c r="D274" s="9"/>
      <c r="E274" s="5"/>
      <c r="F274" s="8"/>
      <c r="G274" s="5" t="s">
        <v>3442</v>
      </c>
      <c r="H274" s="8"/>
      <c r="I274" s="5"/>
      <c r="J274" s="5">
        <v>40</v>
      </c>
      <c r="K274" s="5" t="s">
        <v>199</v>
      </c>
      <c r="L274" s="5"/>
      <c r="M274" s="5"/>
    </row>
    <row r="275" spans="1:13">
      <c r="A275" s="9"/>
      <c r="B275" s="5" t="s">
        <v>3756</v>
      </c>
      <c r="C275" s="9"/>
      <c r="D275" s="9"/>
      <c r="E275" s="5"/>
      <c r="F275" s="8"/>
      <c r="G275" s="5" t="s">
        <v>3450</v>
      </c>
      <c r="H275" s="8"/>
      <c r="I275" s="5"/>
      <c r="J275" s="5">
        <v>40</v>
      </c>
      <c r="K275" s="5" t="s">
        <v>199</v>
      </c>
      <c r="L275" s="5"/>
      <c r="M275" s="5"/>
    </row>
    <row r="276" spans="1:13">
      <c r="A276" s="9"/>
      <c r="B276" s="5" t="s">
        <v>3757</v>
      </c>
      <c r="C276" s="9"/>
      <c r="D276" s="9"/>
      <c r="E276" s="5"/>
      <c r="F276" s="8"/>
      <c r="G276" s="5" t="s">
        <v>3432</v>
      </c>
      <c r="H276" s="8"/>
      <c r="I276" s="5"/>
      <c r="J276" s="5">
        <v>40</v>
      </c>
      <c r="K276" s="5" t="s">
        <v>199</v>
      </c>
      <c r="L276" s="5"/>
      <c r="M276" s="5"/>
    </row>
    <row r="277" spans="1:13">
      <c r="A277" s="9"/>
      <c r="B277" s="5" t="s">
        <v>3758</v>
      </c>
      <c r="C277" s="9"/>
      <c r="D277" s="9"/>
      <c r="E277" s="5"/>
      <c r="F277" s="8"/>
      <c r="G277" s="5" t="s">
        <v>3450</v>
      </c>
      <c r="H277" s="8"/>
      <c r="I277" s="5"/>
      <c r="J277" s="5">
        <v>40</v>
      </c>
      <c r="K277" s="5" t="s">
        <v>199</v>
      </c>
      <c r="L277" s="5"/>
      <c r="M277" s="5"/>
    </row>
    <row r="278" spans="1:13">
      <c r="A278" s="9"/>
      <c r="B278" s="5" t="s">
        <v>3759</v>
      </c>
      <c r="C278" s="9"/>
      <c r="D278" s="9"/>
      <c r="E278" s="5"/>
      <c r="F278" s="8"/>
      <c r="G278" s="5" t="s">
        <v>3432</v>
      </c>
      <c r="H278" s="8"/>
      <c r="I278" s="5"/>
      <c r="J278" s="5">
        <v>40</v>
      </c>
      <c r="K278" s="5" t="s">
        <v>199</v>
      </c>
      <c r="L278" s="5"/>
      <c r="M278" s="5"/>
    </row>
    <row r="279" spans="1:13">
      <c r="A279" s="9"/>
      <c r="B279" s="5" t="s">
        <v>3760</v>
      </c>
      <c r="C279" s="9"/>
      <c r="D279" s="9"/>
      <c r="E279" s="5"/>
      <c r="F279" s="8"/>
      <c r="G279" s="5" t="s">
        <v>3428</v>
      </c>
      <c r="H279" s="8"/>
      <c r="I279" s="5"/>
      <c r="J279" s="5">
        <v>40</v>
      </c>
      <c r="K279" s="5" t="s">
        <v>191</v>
      </c>
      <c r="L279" s="5"/>
      <c r="M279" s="5"/>
    </row>
    <row r="280" spans="1:13">
      <c r="A280" s="9"/>
      <c r="B280" s="5" t="s">
        <v>3761</v>
      </c>
      <c r="C280" s="9"/>
      <c r="D280" s="9"/>
      <c r="E280" s="5"/>
      <c r="F280" s="8"/>
      <c r="G280" s="5" t="s">
        <v>3432</v>
      </c>
      <c r="H280" s="8"/>
      <c r="I280" s="5"/>
      <c r="J280" s="5">
        <v>40</v>
      </c>
      <c r="K280" s="5" t="s">
        <v>199</v>
      </c>
      <c r="L280" s="5"/>
      <c r="M280" s="5"/>
    </row>
    <row r="281" spans="1:13">
      <c r="A281" s="9"/>
      <c r="B281" s="5" t="s">
        <v>3762</v>
      </c>
      <c r="C281" s="9"/>
      <c r="D281" s="9"/>
      <c r="E281" s="5"/>
      <c r="F281" s="8"/>
      <c r="G281" s="5" t="s">
        <v>3428</v>
      </c>
      <c r="H281" s="8"/>
      <c r="I281" s="5"/>
      <c r="J281" s="5">
        <v>40</v>
      </c>
      <c r="K281" s="5" t="s">
        <v>199</v>
      </c>
      <c r="L281" s="5"/>
      <c r="M281" s="5"/>
    </row>
    <row r="282" spans="1:13">
      <c r="A282" s="9"/>
      <c r="B282" s="5" t="s">
        <v>3763</v>
      </c>
      <c r="C282" s="9"/>
      <c r="D282" s="9"/>
      <c r="E282" s="5"/>
      <c r="F282" s="8"/>
      <c r="G282" s="5" t="s">
        <v>3432</v>
      </c>
      <c r="H282" s="8"/>
      <c r="I282" s="5"/>
      <c r="J282" s="5">
        <v>40</v>
      </c>
      <c r="K282" s="5" t="s">
        <v>199</v>
      </c>
      <c r="L282" s="5"/>
      <c r="M282" s="5"/>
    </row>
    <row r="283" spans="1:13">
      <c r="A283" s="9"/>
      <c r="B283" s="5" t="s">
        <v>3764</v>
      </c>
      <c r="C283" s="9"/>
      <c r="D283" s="9"/>
      <c r="E283" s="5"/>
      <c r="F283" s="8"/>
      <c r="G283" s="5" t="s">
        <v>3510</v>
      </c>
      <c r="H283" s="8"/>
      <c r="I283" s="5"/>
      <c r="J283" s="5">
        <v>40</v>
      </c>
      <c r="K283" s="5" t="s">
        <v>199</v>
      </c>
      <c r="L283" s="5"/>
      <c r="M283" s="5"/>
    </row>
    <row r="284" spans="1:13">
      <c r="A284" s="9"/>
      <c r="B284" s="5" t="s">
        <v>3765</v>
      </c>
      <c r="C284" s="9"/>
      <c r="D284" s="9"/>
      <c r="E284" s="5"/>
      <c r="F284" s="8"/>
      <c r="G284" s="5" t="s">
        <v>3532</v>
      </c>
      <c r="H284" s="8"/>
      <c r="I284" s="5"/>
      <c r="J284" s="5">
        <v>40</v>
      </c>
      <c r="K284" s="5" t="s">
        <v>199</v>
      </c>
      <c r="L284" s="5"/>
      <c r="M284" s="5"/>
    </row>
    <row r="285" spans="1:13">
      <c r="A285" s="9"/>
      <c r="B285" s="5" t="s">
        <v>3766</v>
      </c>
      <c r="C285" s="9"/>
      <c r="D285" s="9"/>
      <c r="E285" s="5"/>
      <c r="F285" s="8"/>
      <c r="G285" s="5" t="s">
        <v>3458</v>
      </c>
      <c r="H285" s="8"/>
      <c r="I285" s="5"/>
      <c r="J285" s="5">
        <v>30</v>
      </c>
      <c r="K285" s="5" t="s">
        <v>199</v>
      </c>
      <c r="L285" s="5"/>
      <c r="M285" s="5"/>
    </row>
    <row r="286" spans="1:13">
      <c r="A286" s="9"/>
      <c r="B286" s="5" t="s">
        <v>3767</v>
      </c>
      <c r="C286" s="9"/>
      <c r="D286" s="9"/>
      <c r="E286" s="5"/>
      <c r="F286" s="8"/>
      <c r="G286" s="5" t="s">
        <v>3432</v>
      </c>
      <c r="H286" s="8"/>
      <c r="I286" s="5"/>
      <c r="J286" s="5">
        <v>40</v>
      </c>
      <c r="K286" s="5" t="s">
        <v>199</v>
      </c>
      <c r="L286" s="5"/>
      <c r="M286" s="5"/>
    </row>
    <row r="287" spans="1:13">
      <c r="A287" s="9"/>
      <c r="B287" s="5" t="s">
        <v>3768</v>
      </c>
      <c r="C287" s="9"/>
      <c r="D287" s="9"/>
      <c r="E287" s="5"/>
      <c r="F287" s="8"/>
      <c r="G287" s="5" t="s">
        <v>3465</v>
      </c>
      <c r="H287" s="8"/>
      <c r="I287" s="5"/>
      <c r="J287" s="5">
        <v>40</v>
      </c>
      <c r="K287" s="5" t="s">
        <v>3433</v>
      </c>
      <c r="L287" s="5"/>
      <c r="M287" s="5"/>
    </row>
    <row r="288" spans="1:13">
      <c r="A288" s="9"/>
      <c r="B288" s="5" t="s">
        <v>3769</v>
      </c>
      <c r="C288" s="9"/>
      <c r="D288" s="9"/>
      <c r="E288" s="5"/>
      <c r="F288" s="8"/>
      <c r="G288" s="5" t="s">
        <v>3446</v>
      </c>
      <c r="H288" s="8"/>
      <c r="I288" s="5"/>
      <c r="J288" s="5">
        <v>40</v>
      </c>
      <c r="K288" s="5" t="s">
        <v>199</v>
      </c>
      <c r="L288" s="5"/>
      <c r="M288" s="5"/>
    </row>
    <row r="289" spans="1:13">
      <c r="A289" s="9"/>
      <c r="B289" s="5" t="s">
        <v>3770</v>
      </c>
      <c r="C289" s="9"/>
      <c r="D289" s="9"/>
      <c r="E289" s="5"/>
      <c r="F289" s="8"/>
      <c r="G289" s="5" t="s">
        <v>3442</v>
      </c>
      <c r="H289" s="8"/>
      <c r="I289" s="5"/>
      <c r="J289" s="5">
        <v>40</v>
      </c>
      <c r="K289" s="5" t="s">
        <v>199</v>
      </c>
      <c r="L289" s="5"/>
      <c r="M289" s="5"/>
    </row>
    <row r="290" spans="1:13">
      <c r="A290" s="9"/>
      <c r="B290" s="5" t="s">
        <v>3771</v>
      </c>
      <c r="C290" s="9"/>
      <c r="D290" s="9"/>
      <c r="E290" s="5"/>
      <c r="F290" s="8"/>
      <c r="G290" s="5" t="s">
        <v>3450</v>
      </c>
      <c r="H290" s="8"/>
      <c r="I290" s="5"/>
      <c r="J290" s="5">
        <v>40</v>
      </c>
      <c r="K290" s="5" t="s">
        <v>199</v>
      </c>
      <c r="L290" s="5"/>
      <c r="M290" s="5"/>
    </row>
    <row r="291" spans="1:13">
      <c r="A291" s="9"/>
      <c r="B291" s="5" t="s">
        <v>3772</v>
      </c>
      <c r="C291" s="9"/>
      <c r="D291" s="9"/>
      <c r="E291" s="5"/>
      <c r="F291" s="8"/>
      <c r="G291" s="5" t="s">
        <v>3450</v>
      </c>
      <c r="H291" s="8"/>
      <c r="I291" s="5"/>
      <c r="J291" s="5">
        <v>40</v>
      </c>
      <c r="K291" s="5" t="s">
        <v>199</v>
      </c>
      <c r="L291" s="5"/>
      <c r="M291" s="5"/>
    </row>
    <row r="292" spans="1:13">
      <c r="A292" s="9"/>
      <c r="B292" s="5" t="s">
        <v>3773</v>
      </c>
      <c r="C292" s="9"/>
      <c r="D292" s="9"/>
      <c r="E292" s="5"/>
      <c r="F292" s="8"/>
      <c r="G292" s="5" t="s">
        <v>3432</v>
      </c>
      <c r="H292" s="8"/>
      <c r="I292" s="5"/>
      <c r="J292" s="5">
        <v>40</v>
      </c>
      <c r="K292" s="5" t="s">
        <v>199</v>
      </c>
      <c r="L292" s="5"/>
      <c r="M292" s="5"/>
    </row>
    <row r="293" spans="1:13">
      <c r="A293" s="9"/>
      <c r="B293" s="5" t="s">
        <v>3774</v>
      </c>
      <c r="C293" s="9"/>
      <c r="D293" s="9"/>
      <c r="E293" s="5"/>
      <c r="F293" s="8"/>
      <c r="G293" s="5" t="s">
        <v>3775</v>
      </c>
      <c r="H293" s="8"/>
      <c r="I293" s="5"/>
      <c r="J293" s="5">
        <v>40</v>
      </c>
      <c r="K293" s="5" t="s">
        <v>191</v>
      </c>
      <c r="L293" s="5"/>
      <c r="M293" s="5"/>
    </row>
    <row r="294" spans="1:13">
      <c r="A294" s="9"/>
      <c r="B294" s="5" t="s">
        <v>3776</v>
      </c>
      <c r="C294" s="9"/>
      <c r="D294" s="9"/>
      <c r="E294" s="5"/>
      <c r="F294" s="8"/>
      <c r="G294" s="5" t="s">
        <v>3446</v>
      </c>
      <c r="H294" s="8"/>
      <c r="I294" s="5"/>
      <c r="J294" s="5">
        <v>40</v>
      </c>
      <c r="K294" s="5" t="s">
        <v>199</v>
      </c>
      <c r="L294" s="5"/>
      <c r="M294" s="5"/>
    </row>
    <row r="295" spans="1:13">
      <c r="A295" s="9"/>
      <c r="B295" s="5" t="s">
        <v>3777</v>
      </c>
      <c r="C295" s="9"/>
      <c r="D295" s="9"/>
      <c r="E295" s="5"/>
      <c r="F295" s="8"/>
      <c r="G295" s="5" t="s">
        <v>3442</v>
      </c>
      <c r="H295" s="8"/>
      <c r="I295" s="5"/>
      <c r="J295" s="5">
        <v>40</v>
      </c>
      <c r="K295" s="5" t="s">
        <v>199</v>
      </c>
      <c r="L295" s="5"/>
      <c r="M295" s="5"/>
    </row>
    <row r="296" spans="1:13">
      <c r="A296" s="9"/>
      <c r="B296" s="5" t="s">
        <v>3778</v>
      </c>
      <c r="C296" s="9"/>
      <c r="D296" s="9"/>
      <c r="E296" s="5"/>
      <c r="F296" s="8"/>
      <c r="G296" s="5" t="s">
        <v>3428</v>
      </c>
      <c r="H296" s="8"/>
      <c r="I296" s="5"/>
      <c r="J296" s="5">
        <v>40</v>
      </c>
      <c r="K296" s="5" t="s">
        <v>199</v>
      </c>
      <c r="L296" s="5"/>
      <c r="M296" s="5"/>
    </row>
    <row r="297" spans="1:13">
      <c r="A297" s="9"/>
      <c r="B297" s="5" t="s">
        <v>3779</v>
      </c>
      <c r="C297" s="9"/>
      <c r="D297" s="9"/>
      <c r="E297" s="5"/>
      <c r="F297" s="8"/>
      <c r="G297" s="5" t="s">
        <v>3450</v>
      </c>
      <c r="H297" s="8"/>
      <c r="I297" s="5"/>
      <c r="J297" s="5">
        <v>40</v>
      </c>
      <c r="K297" s="5" t="s">
        <v>199</v>
      </c>
      <c r="L297" s="5"/>
      <c r="M297" s="5"/>
    </row>
    <row r="298" spans="1:13">
      <c r="A298" s="9"/>
      <c r="B298" s="5" t="s">
        <v>3780</v>
      </c>
      <c r="C298" s="9"/>
      <c r="D298" s="9"/>
      <c r="E298" s="5"/>
      <c r="F298" s="8"/>
      <c r="G298" s="5" t="s">
        <v>3556</v>
      </c>
      <c r="H298" s="8"/>
      <c r="I298" s="5"/>
      <c r="J298" s="5">
        <v>40</v>
      </c>
      <c r="K298" s="5" t="s">
        <v>199</v>
      </c>
      <c r="L298" s="5"/>
      <c r="M298" s="5"/>
    </row>
    <row r="299" spans="1:13">
      <c r="A299" s="9"/>
      <c r="B299" s="5" t="s">
        <v>3781</v>
      </c>
      <c r="C299" s="9"/>
      <c r="D299" s="9"/>
      <c r="E299" s="5"/>
      <c r="F299" s="8"/>
      <c r="G299" s="5" t="s">
        <v>3502</v>
      </c>
      <c r="H299" s="8"/>
      <c r="I299" s="5"/>
      <c r="J299" s="5">
        <v>40</v>
      </c>
      <c r="K299" s="5" t="s">
        <v>191</v>
      </c>
      <c r="L299" s="5"/>
      <c r="M299" s="5"/>
    </row>
    <row r="300" spans="1:13">
      <c r="A300" s="9"/>
      <c r="B300" s="5" t="s">
        <v>3782</v>
      </c>
      <c r="C300" s="9"/>
      <c r="D300" s="9"/>
      <c r="E300" s="5"/>
      <c r="F300" s="8"/>
      <c r="G300" s="5" t="s">
        <v>3438</v>
      </c>
      <c r="H300" s="8"/>
      <c r="I300" s="5"/>
      <c r="J300" s="5">
        <v>40</v>
      </c>
      <c r="K300" s="5" t="s">
        <v>199</v>
      </c>
      <c r="L300" s="5"/>
      <c r="M300" s="5"/>
    </row>
    <row r="301" spans="1:13">
      <c r="A301" s="9"/>
      <c r="B301" s="5" t="s">
        <v>3783</v>
      </c>
      <c r="C301" s="9"/>
      <c r="D301" s="9"/>
      <c r="E301" s="5"/>
      <c r="F301" s="8"/>
      <c r="G301" s="5" t="s">
        <v>3502</v>
      </c>
      <c r="H301" s="8"/>
      <c r="I301" s="5"/>
      <c r="J301" s="5">
        <v>20</v>
      </c>
      <c r="K301" s="5" t="s">
        <v>199</v>
      </c>
      <c r="L301" s="5"/>
      <c r="M301" s="5"/>
    </row>
    <row r="302" spans="1:13">
      <c r="A302" s="9"/>
      <c r="B302" s="5" t="s">
        <v>3784</v>
      </c>
      <c r="C302" s="9"/>
      <c r="D302" s="9"/>
      <c r="E302" s="5"/>
      <c r="F302" s="8"/>
      <c r="G302" s="5" t="s">
        <v>3432</v>
      </c>
      <c r="H302" s="8"/>
      <c r="I302" s="5"/>
      <c r="J302" s="5">
        <v>40</v>
      </c>
      <c r="K302" s="5" t="s">
        <v>3433</v>
      </c>
      <c r="L302" s="5"/>
      <c r="M302" s="5"/>
    </row>
    <row r="303" spans="1:13">
      <c r="A303" s="9"/>
      <c r="B303" s="5" t="s">
        <v>3785</v>
      </c>
      <c r="C303" s="9"/>
      <c r="D303" s="9"/>
      <c r="E303" s="5"/>
      <c r="F303" s="8"/>
      <c r="G303" s="5" t="s">
        <v>3537</v>
      </c>
      <c r="H303" s="8"/>
      <c r="I303" s="5"/>
      <c r="J303" s="5">
        <v>40</v>
      </c>
      <c r="K303" s="5" t="s">
        <v>196</v>
      </c>
      <c r="L303" s="5"/>
      <c r="M303" s="5"/>
    </row>
    <row r="304" spans="1:13">
      <c r="A304" s="9"/>
      <c r="B304" s="5" t="s">
        <v>3786</v>
      </c>
      <c r="C304" s="9"/>
      <c r="D304" s="9"/>
      <c r="E304" s="5"/>
      <c r="F304" s="8"/>
      <c r="G304" s="5" t="s">
        <v>3432</v>
      </c>
      <c r="H304" s="8"/>
      <c r="I304" s="5"/>
      <c r="J304" s="5">
        <v>40</v>
      </c>
      <c r="K304" s="5" t="s">
        <v>196</v>
      </c>
      <c r="L304" s="5"/>
      <c r="M304" s="5"/>
    </row>
    <row r="305" spans="1:13">
      <c r="A305" s="9"/>
      <c r="B305" s="5" t="s">
        <v>3787</v>
      </c>
      <c r="C305" s="9"/>
      <c r="D305" s="9"/>
      <c r="E305" s="5"/>
      <c r="F305" s="8"/>
      <c r="G305" s="5" t="s">
        <v>3788</v>
      </c>
      <c r="H305" s="8"/>
      <c r="I305" s="5"/>
      <c r="J305" s="5">
        <v>40</v>
      </c>
      <c r="K305" s="5" t="s">
        <v>199</v>
      </c>
      <c r="L305" s="5"/>
      <c r="M305" s="5"/>
    </row>
    <row r="306" spans="1:13">
      <c r="A306" s="9"/>
      <c r="B306" s="5" t="s">
        <v>3789</v>
      </c>
      <c r="C306" s="9"/>
      <c r="D306" s="9"/>
      <c r="E306" s="5"/>
      <c r="F306" s="8"/>
      <c r="G306" s="5" t="s">
        <v>3432</v>
      </c>
      <c r="H306" s="8"/>
      <c r="I306" s="5"/>
      <c r="J306" s="5">
        <v>40</v>
      </c>
      <c r="K306" s="5" t="s">
        <v>199</v>
      </c>
      <c r="L306" s="5"/>
      <c r="M306" s="5"/>
    </row>
    <row r="307" spans="1:13">
      <c r="A307" s="9"/>
      <c r="B307" s="5" t="s">
        <v>3790</v>
      </c>
      <c r="C307" s="9"/>
      <c r="D307" s="9"/>
      <c r="E307" s="5"/>
      <c r="F307" s="8"/>
      <c r="G307" s="5" t="s">
        <v>3442</v>
      </c>
      <c r="H307" s="8"/>
      <c r="I307" s="5"/>
      <c r="J307" s="5">
        <v>40</v>
      </c>
      <c r="K307" s="5" t="s">
        <v>199</v>
      </c>
      <c r="L307" s="5"/>
      <c r="M307" s="5"/>
    </row>
    <row r="308" spans="1:13">
      <c r="A308" s="9"/>
      <c r="B308" s="5" t="s">
        <v>3791</v>
      </c>
      <c r="C308" s="9"/>
      <c r="D308" s="9"/>
      <c r="E308" s="5"/>
      <c r="F308" s="8"/>
      <c r="G308" s="5" t="s">
        <v>3792</v>
      </c>
      <c r="H308" s="8"/>
      <c r="I308" s="5"/>
      <c r="J308" s="5">
        <v>40</v>
      </c>
      <c r="K308" s="5" t="s">
        <v>196</v>
      </c>
      <c r="L308" s="5"/>
      <c r="M308" s="5"/>
    </row>
    <row r="309" spans="1:13">
      <c r="A309" s="9"/>
      <c r="B309" s="5" t="s">
        <v>3793</v>
      </c>
      <c r="C309" s="9"/>
      <c r="D309" s="9"/>
      <c r="E309" s="5"/>
      <c r="F309" s="8"/>
      <c r="G309" s="5" t="s">
        <v>3442</v>
      </c>
      <c r="H309" s="8"/>
      <c r="I309" s="5"/>
      <c r="J309" s="5">
        <v>40</v>
      </c>
      <c r="K309" s="5" t="s">
        <v>199</v>
      </c>
      <c r="L309" s="5"/>
      <c r="M309" s="5"/>
    </row>
    <row r="310" spans="1:13">
      <c r="A310" s="9"/>
      <c r="B310" s="5" t="s">
        <v>3794</v>
      </c>
      <c r="C310" s="9"/>
      <c r="D310" s="9"/>
      <c r="E310" s="5"/>
      <c r="F310" s="8"/>
      <c r="G310" s="5" t="s">
        <v>3428</v>
      </c>
      <c r="H310" s="8"/>
      <c r="I310" s="5"/>
      <c r="J310" s="5">
        <v>40</v>
      </c>
      <c r="K310" s="5" t="s">
        <v>196</v>
      </c>
      <c r="L310" s="5"/>
      <c r="M310" s="5"/>
    </row>
    <row r="311" spans="1:13">
      <c r="A311" s="9"/>
      <c r="B311" s="5" t="s">
        <v>3795</v>
      </c>
      <c r="C311" s="9"/>
      <c r="D311" s="9"/>
      <c r="E311" s="5"/>
      <c r="F311" s="8"/>
      <c r="G311" s="5" t="s">
        <v>3796</v>
      </c>
      <c r="H311" s="8"/>
      <c r="I311" s="5"/>
      <c r="J311" s="5">
        <v>40</v>
      </c>
      <c r="K311" s="5" t="s">
        <v>3433</v>
      </c>
      <c r="L311" s="5"/>
      <c r="M311" s="5"/>
    </row>
    <row r="312" spans="1:13">
      <c r="A312" s="9"/>
      <c r="B312" s="5" t="s">
        <v>3797</v>
      </c>
      <c r="C312" s="9"/>
      <c r="D312" s="9"/>
      <c r="E312" s="5"/>
      <c r="F312" s="8"/>
      <c r="G312" s="5" t="s">
        <v>3456</v>
      </c>
      <c r="H312" s="8"/>
      <c r="I312" s="5"/>
      <c r="J312" s="5">
        <v>40</v>
      </c>
      <c r="K312" s="5" t="s">
        <v>3433</v>
      </c>
      <c r="L312" s="5"/>
      <c r="M312" s="5"/>
    </row>
    <row r="313" spans="1:13">
      <c r="A313" s="9"/>
      <c r="B313" s="5" t="s">
        <v>3798</v>
      </c>
      <c r="C313" s="9"/>
      <c r="D313" s="9"/>
      <c r="E313" s="5"/>
      <c r="F313" s="8"/>
      <c r="G313" s="5" t="s">
        <v>3518</v>
      </c>
      <c r="H313" s="8"/>
      <c r="I313" s="5"/>
      <c r="J313" s="5">
        <v>24</v>
      </c>
      <c r="K313" s="5" t="s">
        <v>199</v>
      </c>
      <c r="L313" s="5"/>
      <c r="M313" s="5"/>
    </row>
    <row r="314" spans="1:13">
      <c r="A314" s="9"/>
      <c r="B314" s="5" t="s">
        <v>3799</v>
      </c>
      <c r="C314" s="9"/>
      <c r="D314" s="9"/>
      <c r="E314" s="5"/>
      <c r="F314" s="8"/>
      <c r="G314" s="5" t="s">
        <v>3432</v>
      </c>
      <c r="H314" s="8"/>
      <c r="I314" s="5"/>
      <c r="J314" s="5">
        <v>40</v>
      </c>
      <c r="K314" s="5" t="s">
        <v>199</v>
      </c>
      <c r="L314" s="5"/>
      <c r="M314" s="5"/>
    </row>
    <row r="315" spans="1:13">
      <c r="A315" s="9"/>
      <c r="B315" s="5" t="s">
        <v>3800</v>
      </c>
      <c r="C315" s="9"/>
      <c r="D315" s="9"/>
      <c r="E315" s="5"/>
      <c r="F315" s="8"/>
      <c r="G315" s="5" t="s">
        <v>3456</v>
      </c>
      <c r="H315" s="8"/>
      <c r="I315" s="5"/>
      <c r="J315" s="5">
        <v>40</v>
      </c>
      <c r="K315" s="5" t="s">
        <v>199</v>
      </c>
      <c r="L315" s="5"/>
      <c r="M315" s="5"/>
    </row>
    <row r="316" spans="1:13">
      <c r="A316" s="9"/>
      <c r="B316" s="5" t="s">
        <v>3801</v>
      </c>
      <c r="C316" s="9"/>
      <c r="D316" s="9"/>
      <c r="E316" s="5"/>
      <c r="F316" s="8"/>
      <c r="G316" s="5" t="s">
        <v>3494</v>
      </c>
      <c r="H316" s="8"/>
      <c r="I316" s="5"/>
      <c r="J316" s="5">
        <v>25</v>
      </c>
      <c r="K316" s="5" t="s">
        <v>199</v>
      </c>
      <c r="L316" s="5"/>
      <c r="M316" s="5"/>
    </row>
    <row r="317" spans="1:13">
      <c r="A317" s="9"/>
      <c r="B317" s="5" t="s">
        <v>3802</v>
      </c>
      <c r="C317" s="9"/>
      <c r="D317" s="9"/>
      <c r="E317" s="5"/>
      <c r="F317" s="8"/>
      <c r="G317" s="5" t="s">
        <v>3448</v>
      </c>
      <c r="H317" s="8"/>
      <c r="I317" s="5"/>
      <c r="J317" s="5">
        <v>40</v>
      </c>
      <c r="K317" s="5" t="s">
        <v>199</v>
      </c>
      <c r="L317" s="5"/>
      <c r="M317" s="5"/>
    </row>
    <row r="318" spans="1:13">
      <c r="A318" s="9"/>
      <c r="B318" s="5" t="s">
        <v>3803</v>
      </c>
      <c r="C318" s="9"/>
      <c r="D318" s="9"/>
      <c r="E318" s="5"/>
      <c r="F318" s="8"/>
      <c r="G318" s="5" t="s">
        <v>3432</v>
      </c>
      <c r="H318" s="8"/>
      <c r="I318" s="5"/>
      <c r="J318" s="5">
        <v>40</v>
      </c>
      <c r="K318" s="5" t="s">
        <v>196</v>
      </c>
      <c r="L318" s="5"/>
      <c r="M318" s="5"/>
    </row>
    <row r="319" spans="1:13">
      <c r="A319" s="9"/>
      <c r="B319" s="5" t="s">
        <v>3804</v>
      </c>
      <c r="C319" s="9"/>
      <c r="D319" s="9"/>
      <c r="E319" s="5"/>
      <c r="F319" s="8"/>
      <c r="G319" s="5" t="s">
        <v>3428</v>
      </c>
      <c r="H319" s="8"/>
      <c r="I319" s="5"/>
      <c r="J319" s="5">
        <v>40</v>
      </c>
      <c r="K319" s="5" t="s">
        <v>196</v>
      </c>
      <c r="L319" s="5"/>
      <c r="M319" s="5"/>
    </row>
    <row r="320" spans="1:13">
      <c r="A320" s="9"/>
      <c r="B320" s="5" t="s">
        <v>3805</v>
      </c>
      <c r="C320" s="9"/>
      <c r="D320" s="9"/>
      <c r="E320" s="5"/>
      <c r="F320" s="8"/>
      <c r="G320" s="5" t="s">
        <v>3436</v>
      </c>
      <c r="H320" s="8"/>
      <c r="I320" s="5"/>
      <c r="J320" s="5">
        <v>40</v>
      </c>
      <c r="K320" s="5" t="s">
        <v>199</v>
      </c>
      <c r="L320" s="5"/>
      <c r="M320" s="5"/>
    </row>
    <row r="321" spans="1:13">
      <c r="A321" s="9"/>
      <c r="B321" s="5" t="s">
        <v>3806</v>
      </c>
      <c r="C321" s="9"/>
      <c r="D321" s="9"/>
      <c r="E321" s="5"/>
      <c r="F321" s="8"/>
      <c r="G321" s="5" t="s">
        <v>3465</v>
      </c>
      <c r="H321" s="8"/>
      <c r="I321" s="5"/>
      <c r="J321" s="5">
        <v>40</v>
      </c>
      <c r="K321" s="5" t="s">
        <v>3433</v>
      </c>
      <c r="L321" s="5"/>
      <c r="M321" s="5"/>
    </row>
    <row r="322" spans="1:13">
      <c r="A322" s="9"/>
      <c r="B322" s="5" t="s">
        <v>3807</v>
      </c>
      <c r="C322" s="9"/>
      <c r="D322" s="9"/>
      <c r="E322" s="5"/>
      <c r="F322" s="8"/>
      <c r="G322" s="5" t="s">
        <v>3550</v>
      </c>
      <c r="H322" s="8"/>
      <c r="I322" s="5"/>
      <c r="J322" s="5">
        <v>40</v>
      </c>
      <c r="K322" s="5" t="s">
        <v>199</v>
      </c>
      <c r="L322" s="5"/>
      <c r="M322" s="5"/>
    </row>
    <row r="323" spans="1:13">
      <c r="A323" s="9"/>
      <c r="B323" s="5" t="s">
        <v>3808</v>
      </c>
      <c r="C323" s="9"/>
      <c r="D323" s="9"/>
      <c r="E323" s="5"/>
      <c r="F323" s="8"/>
      <c r="G323" s="5" t="s">
        <v>3601</v>
      </c>
      <c r="H323" s="8"/>
      <c r="I323" s="5"/>
      <c r="J323" s="5">
        <v>40</v>
      </c>
      <c r="K323" s="5" t="s">
        <v>3433</v>
      </c>
      <c r="L323" s="5"/>
      <c r="M323" s="5"/>
    </row>
    <row r="324" spans="1:13">
      <c r="A324" s="9"/>
      <c r="B324" s="5" t="s">
        <v>3809</v>
      </c>
      <c r="C324" s="9"/>
      <c r="D324" s="9"/>
      <c r="E324" s="5"/>
      <c r="F324" s="8"/>
      <c r="G324" s="5" t="s">
        <v>3428</v>
      </c>
      <c r="H324" s="8"/>
      <c r="I324" s="5"/>
      <c r="J324" s="5">
        <v>40</v>
      </c>
      <c r="K324" s="5" t="s">
        <v>199</v>
      </c>
      <c r="L324" s="5"/>
      <c r="M324" s="5"/>
    </row>
    <row r="325" spans="1:13">
      <c r="A325" s="9"/>
      <c r="B325" s="5" t="s">
        <v>3810</v>
      </c>
      <c r="C325" s="9"/>
      <c r="D325" s="9"/>
      <c r="E325" s="5"/>
      <c r="F325" s="8"/>
      <c r="G325" s="5" t="s">
        <v>3550</v>
      </c>
      <c r="H325" s="8"/>
      <c r="I325" s="5"/>
      <c r="J325" s="5">
        <v>40</v>
      </c>
      <c r="K325" s="5" t="s">
        <v>199</v>
      </c>
      <c r="L325" s="5"/>
      <c r="M325" s="5"/>
    </row>
    <row r="326" spans="1:13">
      <c r="A326" s="9"/>
      <c r="B326" s="5" t="s">
        <v>3811</v>
      </c>
      <c r="C326" s="9"/>
      <c r="D326" s="9"/>
      <c r="E326" s="5"/>
      <c r="F326" s="8"/>
      <c r="G326" s="5" t="s">
        <v>3432</v>
      </c>
      <c r="H326" s="8"/>
      <c r="I326" s="5"/>
      <c r="J326" s="5">
        <v>40</v>
      </c>
      <c r="K326" s="5" t="s">
        <v>199</v>
      </c>
      <c r="L326" s="5"/>
      <c r="M326" s="5"/>
    </row>
    <row r="327" spans="1:13">
      <c r="A327" s="9"/>
      <c r="B327" s="5" t="s">
        <v>3812</v>
      </c>
      <c r="C327" s="9"/>
      <c r="D327" s="9"/>
      <c r="E327" s="5"/>
      <c r="F327" s="8"/>
      <c r="G327" s="5" t="s">
        <v>3518</v>
      </c>
      <c r="H327" s="8"/>
      <c r="I327" s="5"/>
      <c r="J327" s="5">
        <v>24</v>
      </c>
      <c r="K327" s="5" t="s">
        <v>3433</v>
      </c>
      <c r="L327" s="5"/>
      <c r="M327" s="5"/>
    </row>
    <row r="328" spans="1:13">
      <c r="A328" s="9"/>
      <c r="B328" s="5" t="s">
        <v>3813</v>
      </c>
      <c r="C328" s="9"/>
      <c r="D328" s="9"/>
      <c r="E328" s="5"/>
      <c r="F328" s="8"/>
      <c r="G328" s="5" t="s">
        <v>3814</v>
      </c>
      <c r="H328" s="8"/>
      <c r="I328" s="5"/>
      <c r="J328" s="5">
        <v>40</v>
      </c>
      <c r="K328" s="5" t="s">
        <v>199</v>
      </c>
      <c r="L328" s="5"/>
      <c r="M328" s="5"/>
    </row>
    <row r="329" spans="1:13">
      <c r="A329" s="9"/>
      <c r="B329" s="5" t="s">
        <v>3815</v>
      </c>
      <c r="C329" s="9"/>
      <c r="D329" s="9"/>
      <c r="E329" s="5"/>
      <c r="F329" s="8"/>
      <c r="G329" s="5" t="s">
        <v>3432</v>
      </c>
      <c r="H329" s="8"/>
      <c r="I329" s="5"/>
      <c r="J329" s="5">
        <v>40</v>
      </c>
      <c r="K329" s="5" t="s">
        <v>199</v>
      </c>
      <c r="L329" s="5"/>
      <c r="M329" s="5"/>
    </row>
    <row r="330" spans="1:13">
      <c r="A330" s="9"/>
      <c r="B330" s="5" t="s">
        <v>3816</v>
      </c>
      <c r="C330" s="9"/>
      <c r="D330" s="9"/>
      <c r="E330" s="5"/>
      <c r="F330" s="8"/>
      <c r="G330" s="5" t="s">
        <v>3436</v>
      </c>
      <c r="H330" s="8"/>
      <c r="I330" s="5"/>
      <c r="J330" s="5">
        <v>30</v>
      </c>
      <c r="K330" s="5" t="s">
        <v>199</v>
      </c>
      <c r="L330" s="5"/>
      <c r="M330" s="5"/>
    </row>
    <row r="331" spans="1:13">
      <c r="A331" s="9"/>
      <c r="B331" s="5" t="s">
        <v>3817</v>
      </c>
      <c r="C331" s="9"/>
      <c r="D331" s="9"/>
      <c r="E331" s="5"/>
      <c r="F331" s="8"/>
      <c r="G331" s="5" t="s">
        <v>3818</v>
      </c>
      <c r="H331" s="8"/>
      <c r="I331" s="5"/>
      <c r="J331" s="5">
        <v>40</v>
      </c>
      <c r="K331" s="5" t="s">
        <v>199</v>
      </c>
      <c r="L331" s="5"/>
      <c r="M331" s="5"/>
    </row>
    <row r="332" spans="1:13">
      <c r="A332" s="9"/>
      <c r="B332" s="5" t="s">
        <v>3819</v>
      </c>
      <c r="C332" s="9"/>
      <c r="D332" s="9"/>
      <c r="E332" s="5"/>
      <c r="F332" s="8"/>
      <c r="G332" s="5" t="s">
        <v>3556</v>
      </c>
      <c r="H332" s="8"/>
      <c r="I332" s="5"/>
      <c r="J332" s="5">
        <v>40</v>
      </c>
      <c r="K332" s="5" t="s">
        <v>199</v>
      </c>
      <c r="L332" s="5"/>
      <c r="M332" s="5"/>
    </row>
    <row r="333" spans="1:13">
      <c r="A333" s="9"/>
      <c r="B333" s="5" t="s">
        <v>3820</v>
      </c>
      <c r="C333" s="9"/>
      <c r="D333" s="9"/>
      <c r="E333" s="5"/>
      <c r="F333" s="8"/>
      <c r="G333" s="5" t="s">
        <v>3448</v>
      </c>
      <c r="H333" s="8"/>
      <c r="I333" s="5"/>
      <c r="J333" s="5">
        <v>40</v>
      </c>
      <c r="K333" s="5" t="s">
        <v>199</v>
      </c>
      <c r="L333" s="5"/>
      <c r="M333" s="5"/>
    </row>
    <row r="334" spans="1:13">
      <c r="A334" s="9"/>
      <c r="B334" s="5" t="s">
        <v>3821</v>
      </c>
      <c r="C334" s="9"/>
      <c r="D334" s="9"/>
      <c r="E334" s="5"/>
      <c r="F334" s="8"/>
      <c r="G334" s="5" t="s">
        <v>3432</v>
      </c>
      <c r="H334" s="8"/>
      <c r="I334" s="5"/>
      <c r="J334" s="5">
        <v>40</v>
      </c>
      <c r="K334" s="5" t="s">
        <v>199</v>
      </c>
      <c r="L334" s="5"/>
      <c r="M334" s="5"/>
    </row>
    <row r="335" spans="1:13">
      <c r="A335" s="9"/>
      <c r="B335" s="5" t="s">
        <v>3822</v>
      </c>
      <c r="C335" s="9"/>
      <c r="D335" s="9"/>
      <c r="E335" s="5"/>
      <c r="F335" s="8"/>
      <c r="G335" s="5" t="s">
        <v>3823</v>
      </c>
      <c r="H335" s="8"/>
      <c r="I335" s="5"/>
      <c r="J335" s="5">
        <v>40</v>
      </c>
      <c r="K335" s="5" t="s">
        <v>199</v>
      </c>
      <c r="L335" s="5"/>
      <c r="M335" s="5"/>
    </row>
    <row r="336" spans="1:13">
      <c r="A336" s="9"/>
      <c r="B336" s="5" t="s">
        <v>3824</v>
      </c>
      <c r="C336" s="9"/>
      <c r="D336" s="9"/>
      <c r="E336" s="5"/>
      <c r="F336" s="8"/>
      <c r="G336" s="5" t="s">
        <v>3465</v>
      </c>
      <c r="H336" s="8"/>
      <c r="I336" s="5"/>
      <c r="J336" s="5">
        <v>40</v>
      </c>
      <c r="K336" s="5" t="s">
        <v>196</v>
      </c>
      <c r="L336" s="5"/>
      <c r="M336" s="5"/>
    </row>
    <row r="337" spans="1:13">
      <c r="A337" s="9"/>
      <c r="B337" s="5" t="s">
        <v>3825</v>
      </c>
      <c r="C337" s="9"/>
      <c r="D337" s="9"/>
      <c r="E337" s="5"/>
      <c r="F337" s="8"/>
      <c r="G337" s="5" t="s">
        <v>3432</v>
      </c>
      <c r="H337" s="8"/>
      <c r="I337" s="5"/>
      <c r="J337" s="5">
        <v>40</v>
      </c>
      <c r="K337" s="5" t="s">
        <v>196</v>
      </c>
      <c r="L337" s="5"/>
      <c r="M337" s="5"/>
    </row>
    <row r="338" spans="1:13">
      <c r="A338" s="9"/>
      <c r="B338" s="5" t="s">
        <v>3826</v>
      </c>
      <c r="C338" s="9"/>
      <c r="D338" s="9"/>
      <c r="E338" s="5"/>
      <c r="F338" s="8"/>
      <c r="G338" s="5" t="s">
        <v>3513</v>
      </c>
      <c r="H338" s="8"/>
      <c r="I338" s="5"/>
      <c r="J338" s="5">
        <v>40</v>
      </c>
      <c r="K338" s="5" t="s">
        <v>199</v>
      </c>
      <c r="L338" s="5"/>
      <c r="M338" s="5"/>
    </row>
    <row r="339" spans="1:13">
      <c r="A339" s="9"/>
      <c r="B339" s="5" t="s">
        <v>3827</v>
      </c>
      <c r="C339" s="9"/>
      <c r="D339" s="9"/>
      <c r="E339" s="5"/>
      <c r="F339" s="8"/>
      <c r="G339" s="5" t="s">
        <v>3436</v>
      </c>
      <c r="H339" s="8"/>
      <c r="I339" s="5"/>
      <c r="J339" s="5">
        <v>40</v>
      </c>
      <c r="K339" s="5" t="s">
        <v>199</v>
      </c>
      <c r="L339" s="5"/>
      <c r="M339" s="5"/>
    </row>
    <row r="340" spans="1:13">
      <c r="A340" s="9"/>
      <c r="B340" s="5" t="s">
        <v>3828</v>
      </c>
      <c r="C340" s="9"/>
      <c r="D340" s="9"/>
      <c r="E340" s="5"/>
      <c r="F340" s="8"/>
      <c r="G340" s="5" t="s">
        <v>3442</v>
      </c>
      <c r="H340" s="8"/>
      <c r="I340" s="5"/>
      <c r="J340" s="5">
        <v>40</v>
      </c>
      <c r="K340" s="5" t="s">
        <v>3433</v>
      </c>
      <c r="L340" s="5"/>
      <c r="M340" s="5"/>
    </row>
    <row r="341" spans="1:13">
      <c r="A341" s="9"/>
      <c r="B341" s="5" t="s">
        <v>3829</v>
      </c>
      <c r="C341" s="9"/>
      <c r="D341" s="9"/>
      <c r="E341" s="5"/>
      <c r="F341" s="8"/>
      <c r="G341" s="5" t="s">
        <v>3518</v>
      </c>
      <c r="H341" s="8"/>
      <c r="I341" s="5"/>
      <c r="J341" s="5">
        <v>24</v>
      </c>
      <c r="K341" s="5" t="s">
        <v>199</v>
      </c>
      <c r="L341" s="5"/>
      <c r="M341" s="5"/>
    </row>
    <row r="342" spans="1:13">
      <c r="A342" s="9"/>
      <c r="B342" s="5" t="s">
        <v>527</v>
      </c>
      <c r="C342" s="9"/>
      <c r="D342" s="9"/>
      <c r="E342" s="5"/>
      <c r="F342" s="8"/>
      <c r="G342" s="5" t="s">
        <v>3502</v>
      </c>
      <c r="H342" s="8"/>
      <c r="I342" s="5"/>
      <c r="J342" s="5">
        <v>40</v>
      </c>
      <c r="K342" s="5" t="s">
        <v>199</v>
      </c>
      <c r="L342" s="5"/>
      <c r="M342" s="5"/>
    </row>
    <row r="343" spans="1:13">
      <c r="A343" s="9"/>
      <c r="B343" s="5" t="s">
        <v>3830</v>
      </c>
      <c r="C343" s="9"/>
      <c r="D343" s="9"/>
      <c r="E343" s="5"/>
      <c r="F343" s="8"/>
      <c r="G343" s="5" t="s">
        <v>3454</v>
      </c>
      <c r="H343" s="8"/>
      <c r="I343" s="5"/>
      <c r="J343" s="5">
        <v>40</v>
      </c>
      <c r="K343" s="5" t="s">
        <v>191</v>
      </c>
      <c r="L343" s="5"/>
      <c r="M343" s="5"/>
    </row>
    <row r="344" spans="1:13">
      <c r="A344" s="9"/>
      <c r="B344" s="5" t="s">
        <v>3831</v>
      </c>
      <c r="C344" s="9"/>
      <c r="D344" s="9"/>
      <c r="E344" s="5"/>
      <c r="F344" s="8"/>
      <c r="G344" s="5" t="s">
        <v>3438</v>
      </c>
      <c r="H344" s="8"/>
      <c r="I344" s="5"/>
      <c r="J344" s="5">
        <v>40</v>
      </c>
      <c r="K344" s="5" t="s">
        <v>199</v>
      </c>
      <c r="L344" s="5"/>
      <c r="M344" s="5"/>
    </row>
    <row r="345" spans="1:13">
      <c r="A345" s="9"/>
      <c r="B345" s="5" t="s">
        <v>3832</v>
      </c>
      <c r="C345" s="9"/>
      <c r="D345" s="9"/>
      <c r="E345" s="5"/>
      <c r="F345" s="8"/>
      <c r="G345" s="5" t="s">
        <v>3438</v>
      </c>
      <c r="H345" s="8"/>
      <c r="I345" s="5"/>
      <c r="J345" s="5">
        <v>40</v>
      </c>
      <c r="K345" s="5" t="s">
        <v>199</v>
      </c>
      <c r="L345" s="5"/>
      <c r="M345" s="5"/>
    </row>
    <row r="346" spans="1:13">
      <c r="A346" s="9"/>
      <c r="B346" s="5" t="s">
        <v>3833</v>
      </c>
      <c r="C346" s="9"/>
      <c r="D346" s="9"/>
      <c r="E346" s="5"/>
      <c r="F346" s="8"/>
      <c r="G346" s="5" t="s">
        <v>3834</v>
      </c>
      <c r="H346" s="8"/>
      <c r="I346" s="5"/>
      <c r="J346" s="5">
        <v>40</v>
      </c>
      <c r="K346" s="5" t="s">
        <v>199</v>
      </c>
      <c r="L346" s="5"/>
      <c r="M346" s="5"/>
    </row>
    <row r="347" spans="1:13">
      <c r="A347" s="9"/>
      <c r="B347" s="5" t="s">
        <v>3835</v>
      </c>
      <c r="C347" s="9"/>
      <c r="D347" s="9"/>
      <c r="E347" s="5"/>
      <c r="F347" s="8"/>
      <c r="G347" s="5" t="s">
        <v>3502</v>
      </c>
      <c r="H347" s="8"/>
      <c r="I347" s="5"/>
      <c r="J347" s="5">
        <v>40</v>
      </c>
      <c r="K347" s="5" t="s">
        <v>199</v>
      </c>
      <c r="L347" s="5"/>
      <c r="M347" s="5"/>
    </row>
    <row r="348" spans="1:13">
      <c r="A348" s="9"/>
      <c r="B348" s="5" t="s">
        <v>3836</v>
      </c>
      <c r="C348" s="9"/>
      <c r="D348" s="9"/>
      <c r="E348" s="5"/>
      <c r="F348" s="8"/>
      <c r="G348" s="5" t="s">
        <v>3442</v>
      </c>
      <c r="H348" s="8"/>
      <c r="I348" s="5"/>
      <c r="J348" s="5">
        <v>40</v>
      </c>
      <c r="K348" s="5" t="s">
        <v>199</v>
      </c>
      <c r="L348" s="5"/>
      <c r="M348" s="5"/>
    </row>
    <row r="349" spans="1:13">
      <c r="A349" s="9"/>
      <c r="B349" s="5" t="s">
        <v>3837</v>
      </c>
      <c r="C349" s="9"/>
      <c r="D349" s="9"/>
      <c r="E349" s="5"/>
      <c r="F349" s="8"/>
      <c r="G349" s="5" t="s">
        <v>3838</v>
      </c>
      <c r="H349" s="8"/>
      <c r="I349" s="5"/>
      <c r="J349" s="5">
        <v>40</v>
      </c>
      <c r="K349" s="5" t="s">
        <v>199</v>
      </c>
      <c r="L349" s="5"/>
      <c r="M349" s="5"/>
    </row>
    <row r="350" spans="1:13">
      <c r="A350" s="9"/>
      <c r="B350" s="5" t="s">
        <v>3839</v>
      </c>
      <c r="C350" s="9"/>
      <c r="D350" s="9"/>
      <c r="E350" s="5"/>
      <c r="F350" s="8"/>
      <c r="G350" s="5" t="s">
        <v>3446</v>
      </c>
      <c r="H350" s="8"/>
      <c r="I350" s="5"/>
      <c r="J350" s="5">
        <v>40</v>
      </c>
      <c r="K350" s="5" t="s">
        <v>199</v>
      </c>
      <c r="L350" s="5"/>
      <c r="M350" s="5"/>
    </row>
    <row r="351" spans="1:13">
      <c r="A351" s="9"/>
      <c r="B351" s="5" t="s">
        <v>3840</v>
      </c>
      <c r="C351" s="9"/>
      <c r="D351" s="9"/>
      <c r="E351" s="5"/>
      <c r="F351" s="8"/>
      <c r="G351" s="5" t="s">
        <v>3792</v>
      </c>
      <c r="H351" s="8"/>
      <c r="I351" s="5"/>
      <c r="J351" s="5">
        <v>40</v>
      </c>
      <c r="K351" s="5" t="s">
        <v>196</v>
      </c>
      <c r="L351" s="5"/>
      <c r="M351" s="5"/>
    </row>
    <row r="352" spans="1:13">
      <c r="A352" s="9"/>
      <c r="B352" s="5" t="s">
        <v>3841</v>
      </c>
      <c r="C352" s="9"/>
      <c r="D352" s="9"/>
      <c r="E352" s="5"/>
      <c r="F352" s="8"/>
      <c r="G352" s="5" t="s">
        <v>3456</v>
      </c>
      <c r="H352" s="8"/>
      <c r="I352" s="5"/>
      <c r="J352" s="5">
        <v>40</v>
      </c>
      <c r="K352" s="5" t="s">
        <v>3433</v>
      </c>
      <c r="L352" s="5"/>
      <c r="M352" s="5"/>
    </row>
    <row r="353" spans="1:13">
      <c r="A353" s="9"/>
      <c r="B353" s="5" t="s">
        <v>3842</v>
      </c>
      <c r="C353" s="9"/>
      <c r="D353" s="9"/>
      <c r="E353" s="5"/>
      <c r="F353" s="8"/>
      <c r="G353" s="5" t="s">
        <v>3432</v>
      </c>
      <c r="H353" s="8"/>
      <c r="I353" s="5"/>
      <c r="J353" s="5">
        <v>40</v>
      </c>
      <c r="K353" s="5" t="s">
        <v>199</v>
      </c>
      <c r="L353" s="5"/>
      <c r="M353" s="5"/>
    </row>
    <row r="354" spans="1:13">
      <c r="A354" s="9"/>
      <c r="B354" s="5" t="s">
        <v>3843</v>
      </c>
      <c r="C354" s="9"/>
      <c r="D354" s="9"/>
      <c r="E354" s="5"/>
      <c r="F354" s="8"/>
      <c r="G354" s="5" t="s">
        <v>3438</v>
      </c>
      <c r="H354" s="8"/>
      <c r="I354" s="5"/>
      <c r="J354" s="5">
        <v>40</v>
      </c>
      <c r="K354" s="5" t="s">
        <v>199</v>
      </c>
      <c r="L354" s="5"/>
      <c r="M354" s="5"/>
    </row>
    <row r="355" spans="1:13">
      <c r="A355" s="9"/>
      <c r="B355" s="5" t="s">
        <v>3844</v>
      </c>
      <c r="C355" s="9"/>
      <c r="D355" s="9"/>
      <c r="E355" s="5"/>
      <c r="F355" s="8"/>
      <c r="G355" s="5" t="s">
        <v>3539</v>
      </c>
      <c r="H355" s="8"/>
      <c r="I355" s="5"/>
      <c r="J355" s="5">
        <v>40</v>
      </c>
      <c r="K355" s="5" t="s">
        <v>199</v>
      </c>
      <c r="L355" s="5"/>
      <c r="M355" s="5"/>
    </row>
    <row r="356" spans="1:13">
      <c r="A356" s="9"/>
      <c r="B356" s="5" t="s">
        <v>3845</v>
      </c>
      <c r="C356" s="9"/>
      <c r="D356" s="9"/>
      <c r="E356" s="5"/>
      <c r="F356" s="8"/>
      <c r="G356" s="5" t="s">
        <v>3432</v>
      </c>
      <c r="H356" s="8"/>
      <c r="I356" s="5"/>
      <c r="J356" s="5">
        <v>40</v>
      </c>
      <c r="K356" s="5" t="s">
        <v>199</v>
      </c>
      <c r="L356" s="5"/>
      <c r="M356" s="5"/>
    </row>
    <row r="357" spans="1:13">
      <c r="A357" s="9"/>
      <c r="B357" s="5" t="s">
        <v>3846</v>
      </c>
      <c r="C357" s="9"/>
      <c r="D357" s="9"/>
      <c r="E357" s="5"/>
      <c r="F357" s="8"/>
      <c r="G357" s="5" t="s">
        <v>3450</v>
      </c>
      <c r="H357" s="8"/>
      <c r="I357" s="5"/>
      <c r="J357" s="5">
        <v>40</v>
      </c>
      <c r="K357" s="5" t="s">
        <v>199</v>
      </c>
      <c r="L357" s="5"/>
      <c r="M357" s="5"/>
    </row>
    <row r="358" spans="1:13">
      <c r="A358" s="9"/>
      <c r="B358" s="5" t="s">
        <v>3847</v>
      </c>
      <c r="C358" s="9"/>
      <c r="D358" s="9"/>
      <c r="E358" s="5"/>
      <c r="F358" s="8"/>
      <c r="G358" s="5" t="s">
        <v>3432</v>
      </c>
      <c r="H358" s="8"/>
      <c r="I358" s="5"/>
      <c r="J358" s="5">
        <v>40</v>
      </c>
      <c r="K358" s="5" t="s">
        <v>196</v>
      </c>
      <c r="L358" s="5"/>
      <c r="M358" s="5"/>
    </row>
    <row r="359" spans="1:13">
      <c r="A359" s="9"/>
      <c r="B359" s="5" t="s">
        <v>3848</v>
      </c>
      <c r="C359" s="9"/>
      <c r="D359" s="9"/>
      <c r="E359" s="5"/>
      <c r="F359" s="8"/>
      <c r="G359" s="5" t="s">
        <v>3442</v>
      </c>
      <c r="H359" s="8"/>
      <c r="I359" s="5"/>
      <c r="J359" s="5">
        <v>40</v>
      </c>
      <c r="K359" s="5" t="s">
        <v>199</v>
      </c>
      <c r="L359" s="5"/>
      <c r="M359" s="5"/>
    </row>
    <row r="360" spans="1:13">
      <c r="A360" s="9"/>
      <c r="B360" s="5" t="s">
        <v>3849</v>
      </c>
      <c r="C360" s="9"/>
      <c r="D360" s="9"/>
      <c r="E360" s="5"/>
      <c r="F360" s="8"/>
      <c r="G360" s="5" t="s">
        <v>3850</v>
      </c>
      <c r="H360" s="8"/>
      <c r="I360" s="5"/>
      <c r="J360" s="5">
        <v>40</v>
      </c>
      <c r="K360" s="5" t="s">
        <v>199</v>
      </c>
      <c r="L360" s="5"/>
      <c r="M360" s="5"/>
    </row>
    <row r="361" spans="1:13">
      <c r="A361" s="9"/>
      <c r="B361" s="5" t="s">
        <v>3851</v>
      </c>
      <c r="C361" s="9"/>
      <c r="D361" s="9"/>
      <c r="E361" s="5"/>
      <c r="F361" s="8"/>
      <c r="G361" s="5" t="s">
        <v>3428</v>
      </c>
      <c r="H361" s="8"/>
      <c r="I361" s="5"/>
      <c r="J361" s="5">
        <v>40</v>
      </c>
      <c r="K361" s="5" t="s">
        <v>196</v>
      </c>
      <c r="L361" s="5"/>
      <c r="M361" s="5"/>
    </row>
    <row r="362" spans="1:13">
      <c r="A362" s="9"/>
      <c r="B362" s="5" t="s">
        <v>3852</v>
      </c>
      <c r="C362" s="9"/>
      <c r="D362" s="9"/>
      <c r="E362" s="5"/>
      <c r="F362" s="8"/>
      <c r="G362" s="5" t="s">
        <v>3454</v>
      </c>
      <c r="H362" s="8"/>
      <c r="I362" s="5"/>
      <c r="J362" s="5">
        <v>40</v>
      </c>
      <c r="K362" s="5" t="s">
        <v>196</v>
      </c>
      <c r="L362" s="5"/>
      <c r="M362" s="5"/>
    </row>
    <row r="363" spans="1:13">
      <c r="A363" s="9"/>
      <c r="B363" s="5" t="s">
        <v>3853</v>
      </c>
      <c r="C363" s="9"/>
      <c r="D363" s="9"/>
      <c r="E363" s="5"/>
      <c r="F363" s="8"/>
      <c r="G363" s="5" t="s">
        <v>3432</v>
      </c>
      <c r="H363" s="8"/>
      <c r="I363" s="5"/>
      <c r="J363" s="5">
        <v>40</v>
      </c>
      <c r="K363" s="5" t="s">
        <v>199</v>
      </c>
      <c r="L363" s="5"/>
      <c r="M363" s="5"/>
    </row>
    <row r="364" spans="1:13">
      <c r="A364" s="9"/>
      <c r="B364" s="5" t="s">
        <v>3854</v>
      </c>
      <c r="C364" s="9"/>
      <c r="D364" s="9"/>
      <c r="E364" s="5"/>
      <c r="F364" s="8"/>
      <c r="G364" s="5" t="s">
        <v>3494</v>
      </c>
      <c r="H364" s="8"/>
      <c r="I364" s="5"/>
      <c r="J364" s="5">
        <v>25</v>
      </c>
      <c r="K364" s="5" t="s">
        <v>196</v>
      </c>
      <c r="L364" s="5"/>
      <c r="M364" s="5"/>
    </row>
    <row r="365" spans="1:13">
      <c r="A365" s="9"/>
      <c r="B365" s="5" t="s">
        <v>3855</v>
      </c>
      <c r="C365" s="9"/>
      <c r="D365" s="9"/>
      <c r="E365" s="5"/>
      <c r="F365" s="8"/>
      <c r="G365" s="5" t="s">
        <v>3502</v>
      </c>
      <c r="H365" s="8"/>
      <c r="I365" s="5"/>
      <c r="J365" s="5">
        <v>20</v>
      </c>
      <c r="K365" s="5" t="s">
        <v>199</v>
      </c>
      <c r="L365" s="5"/>
      <c r="M365" s="5"/>
    </row>
    <row r="366" spans="1:13">
      <c r="A366" s="9"/>
      <c r="B366" s="5" t="s">
        <v>3856</v>
      </c>
      <c r="C366" s="9"/>
      <c r="D366" s="9"/>
      <c r="E366" s="5"/>
      <c r="F366" s="8"/>
      <c r="G366" s="5" t="s">
        <v>3646</v>
      </c>
      <c r="H366" s="8"/>
      <c r="I366" s="5"/>
      <c r="J366" s="5">
        <v>40</v>
      </c>
      <c r="K366" s="5" t="s">
        <v>199</v>
      </c>
      <c r="L366" s="5"/>
      <c r="M366" s="5"/>
    </row>
    <row r="367" spans="1:13">
      <c r="A367" s="9"/>
      <c r="B367" s="5" t="s">
        <v>3857</v>
      </c>
      <c r="C367" s="9"/>
      <c r="D367" s="9"/>
      <c r="E367" s="5"/>
      <c r="F367" s="8"/>
      <c r="G367" s="5" t="s">
        <v>3648</v>
      </c>
      <c r="H367" s="8"/>
      <c r="I367" s="5"/>
      <c r="J367" s="5">
        <v>40</v>
      </c>
      <c r="K367" s="5" t="s">
        <v>199</v>
      </c>
      <c r="L367" s="5"/>
      <c r="M367" s="5"/>
    </row>
    <row r="368" spans="1:13">
      <c r="A368" s="9"/>
      <c r="B368" s="5" t="s">
        <v>3858</v>
      </c>
      <c r="C368" s="9"/>
      <c r="D368" s="9"/>
      <c r="E368" s="5"/>
      <c r="F368" s="8"/>
      <c r="G368" s="5" t="s">
        <v>3432</v>
      </c>
      <c r="H368" s="8"/>
      <c r="I368" s="5"/>
      <c r="J368" s="5">
        <v>40</v>
      </c>
      <c r="K368" s="5" t="s">
        <v>199</v>
      </c>
      <c r="L368" s="5"/>
      <c r="M368" s="5"/>
    </row>
    <row r="369" spans="1:13">
      <c r="A369" s="9"/>
      <c r="B369" s="5" t="s">
        <v>3859</v>
      </c>
      <c r="C369" s="9"/>
      <c r="D369" s="9"/>
      <c r="E369" s="5"/>
      <c r="F369" s="8"/>
      <c r="G369" s="5" t="s">
        <v>3436</v>
      </c>
      <c r="H369" s="8"/>
      <c r="I369" s="5"/>
      <c r="J369" s="5">
        <v>40</v>
      </c>
      <c r="K369" s="5" t="s">
        <v>3433</v>
      </c>
      <c r="L369" s="5"/>
      <c r="M369" s="5"/>
    </row>
    <row r="370" spans="1:13">
      <c r="A370" s="9"/>
      <c r="B370" s="5" t="s">
        <v>3860</v>
      </c>
      <c r="C370" s="9"/>
      <c r="D370" s="9"/>
      <c r="E370" s="5"/>
      <c r="F370" s="8"/>
      <c r="G370" s="5" t="s">
        <v>3442</v>
      </c>
      <c r="H370" s="8"/>
      <c r="I370" s="5"/>
      <c r="J370" s="5">
        <v>40</v>
      </c>
      <c r="K370" s="5" t="s">
        <v>3433</v>
      </c>
      <c r="L370" s="5"/>
      <c r="M370" s="5"/>
    </row>
    <row r="371" spans="1:13">
      <c r="A371" s="9"/>
      <c r="B371" s="5" t="s">
        <v>3861</v>
      </c>
      <c r="C371" s="9"/>
      <c r="D371" s="9"/>
      <c r="E371" s="5"/>
      <c r="F371" s="8"/>
      <c r="G371" s="5" t="s">
        <v>3428</v>
      </c>
      <c r="H371" s="8"/>
      <c r="I371" s="5"/>
      <c r="J371" s="5">
        <v>40</v>
      </c>
      <c r="K371" s="5" t="s">
        <v>196</v>
      </c>
      <c r="L371" s="5"/>
      <c r="M371" s="5"/>
    </row>
    <row r="372" spans="1:13">
      <c r="A372" s="9"/>
      <c r="B372" s="5" t="s">
        <v>3862</v>
      </c>
      <c r="C372" s="9"/>
      <c r="D372" s="9"/>
      <c r="E372" s="5"/>
      <c r="F372" s="8"/>
      <c r="G372" s="5" t="s">
        <v>3550</v>
      </c>
      <c r="H372" s="8"/>
      <c r="I372" s="5"/>
      <c r="J372" s="5">
        <v>40</v>
      </c>
      <c r="K372" s="5" t="s">
        <v>199</v>
      </c>
      <c r="L372" s="5"/>
      <c r="M372" s="5"/>
    </row>
    <row r="373" spans="1:13">
      <c r="A373" s="9"/>
      <c r="B373" s="5" t="s">
        <v>3863</v>
      </c>
      <c r="C373" s="9"/>
      <c r="D373" s="9"/>
      <c r="E373" s="5"/>
      <c r="F373" s="8"/>
      <c r="G373" s="5" t="s">
        <v>3454</v>
      </c>
      <c r="H373" s="8"/>
      <c r="I373" s="5"/>
      <c r="J373" s="5">
        <v>40</v>
      </c>
      <c r="K373" s="5" t="s">
        <v>199</v>
      </c>
      <c r="L373" s="5"/>
      <c r="M373" s="5"/>
    </row>
    <row r="374" spans="1:13">
      <c r="A374" s="9"/>
      <c r="B374" s="5" t="s">
        <v>3864</v>
      </c>
      <c r="C374" s="9"/>
      <c r="D374" s="9"/>
      <c r="E374" s="5"/>
      <c r="F374" s="8"/>
      <c r="G374" s="5" t="s">
        <v>3456</v>
      </c>
      <c r="H374" s="8"/>
      <c r="I374" s="5"/>
      <c r="J374" s="5">
        <v>40</v>
      </c>
      <c r="K374" s="5" t="s">
        <v>199</v>
      </c>
      <c r="L374" s="5"/>
      <c r="M374" s="5"/>
    </row>
    <row r="375" spans="1:13">
      <c r="A375" s="9"/>
      <c r="B375" s="5" t="s">
        <v>3865</v>
      </c>
      <c r="C375" s="9"/>
      <c r="D375" s="9"/>
      <c r="E375" s="5"/>
      <c r="F375" s="8"/>
      <c r="G375" s="5" t="s">
        <v>3539</v>
      </c>
      <c r="H375" s="8"/>
      <c r="I375" s="5"/>
      <c r="J375" s="5">
        <v>40</v>
      </c>
      <c r="K375" s="5" t="s">
        <v>199</v>
      </c>
      <c r="L375" s="5"/>
      <c r="M375" s="5"/>
    </row>
    <row r="376" spans="1:13">
      <c r="A376" s="9"/>
      <c r="B376" s="5" t="s">
        <v>3866</v>
      </c>
      <c r="C376" s="9"/>
      <c r="D376" s="9"/>
      <c r="E376" s="5"/>
      <c r="F376" s="8"/>
      <c r="G376" s="5" t="s">
        <v>3432</v>
      </c>
      <c r="H376" s="8"/>
      <c r="I376" s="5"/>
      <c r="J376" s="5">
        <v>40</v>
      </c>
      <c r="K376" s="5" t="s">
        <v>199</v>
      </c>
      <c r="L376" s="5"/>
      <c r="M376" s="5"/>
    </row>
    <row r="377" spans="1:13">
      <c r="A377" s="9"/>
      <c r="B377" s="5" t="s">
        <v>3867</v>
      </c>
      <c r="C377" s="9"/>
      <c r="D377" s="9"/>
      <c r="E377" s="5"/>
      <c r="F377" s="8"/>
      <c r="G377" s="5" t="s">
        <v>3432</v>
      </c>
      <c r="H377" s="8"/>
      <c r="I377" s="5"/>
      <c r="J377" s="5">
        <v>40</v>
      </c>
      <c r="K377" s="5" t="s">
        <v>196</v>
      </c>
      <c r="L377" s="5"/>
      <c r="M377" s="5"/>
    </row>
    <row r="378" spans="1:13">
      <c r="A378" s="9"/>
      <c r="B378" s="5" t="s">
        <v>3868</v>
      </c>
      <c r="C378" s="9"/>
      <c r="D378" s="9"/>
      <c r="E378" s="5"/>
      <c r="F378" s="8"/>
      <c r="G378" s="5" t="s">
        <v>3432</v>
      </c>
      <c r="H378" s="8"/>
      <c r="I378" s="5"/>
      <c r="J378" s="5">
        <v>40</v>
      </c>
      <c r="K378" s="5" t="s">
        <v>199</v>
      </c>
      <c r="L378" s="5"/>
      <c r="M378" s="5"/>
    </row>
    <row r="379" spans="1:13">
      <c r="A379" s="9"/>
      <c r="B379" s="5" t="s">
        <v>3869</v>
      </c>
      <c r="C379" s="9"/>
      <c r="D379" s="9"/>
      <c r="E379" s="5"/>
      <c r="F379" s="8"/>
      <c r="G379" s="5" t="s">
        <v>3458</v>
      </c>
      <c r="H379" s="8"/>
      <c r="I379" s="5"/>
      <c r="J379" s="5">
        <v>40</v>
      </c>
      <c r="K379" s="5" t="s">
        <v>196</v>
      </c>
      <c r="L379" s="5"/>
      <c r="M379" s="5"/>
    </row>
    <row r="380" spans="1:13">
      <c r="A380" s="9"/>
      <c r="B380" s="5" t="s">
        <v>3870</v>
      </c>
      <c r="C380" s="9"/>
      <c r="D380" s="9"/>
      <c r="E380" s="5"/>
      <c r="F380" s="8"/>
      <c r="G380" s="5" t="s">
        <v>3442</v>
      </c>
      <c r="H380" s="8"/>
      <c r="I380" s="5"/>
      <c r="J380" s="5">
        <v>40</v>
      </c>
      <c r="K380" s="5" t="s">
        <v>199</v>
      </c>
      <c r="L380" s="5"/>
      <c r="M380" s="5"/>
    </row>
    <row r="381" spans="1:13">
      <c r="A381" s="9"/>
      <c r="B381" s="5" t="s">
        <v>3871</v>
      </c>
      <c r="C381" s="9"/>
      <c r="D381" s="9"/>
      <c r="E381" s="5"/>
      <c r="F381" s="8"/>
      <c r="G381" s="5" t="s">
        <v>3834</v>
      </c>
      <c r="H381" s="8"/>
      <c r="I381" s="5"/>
      <c r="J381" s="5">
        <v>40</v>
      </c>
      <c r="K381" s="5" t="s">
        <v>196</v>
      </c>
      <c r="L381" s="5"/>
      <c r="M381" s="5"/>
    </row>
    <row r="382" spans="1:13">
      <c r="A382" s="9"/>
      <c r="B382" s="5" t="s">
        <v>3872</v>
      </c>
      <c r="C382" s="9"/>
      <c r="D382" s="9"/>
      <c r="E382" s="5"/>
      <c r="F382" s="8"/>
      <c r="G382" s="5" t="s">
        <v>3502</v>
      </c>
      <c r="H382" s="8"/>
      <c r="I382" s="5"/>
      <c r="J382" s="5">
        <v>20</v>
      </c>
      <c r="K382" s="5" t="s">
        <v>199</v>
      </c>
      <c r="L382" s="5"/>
      <c r="M382" s="5"/>
    </row>
    <row r="383" spans="1:13">
      <c r="A383" s="9"/>
      <c r="B383" s="5" t="s">
        <v>3873</v>
      </c>
      <c r="C383" s="9"/>
      <c r="D383" s="9"/>
      <c r="E383" s="5"/>
      <c r="F383" s="8"/>
      <c r="G383" s="5" t="s">
        <v>3428</v>
      </c>
      <c r="H383" s="8"/>
      <c r="I383" s="5"/>
      <c r="J383" s="5">
        <v>40</v>
      </c>
      <c r="K383" s="5" t="s">
        <v>191</v>
      </c>
      <c r="L383" s="5"/>
      <c r="M383" s="5"/>
    </row>
    <row r="384" spans="1:13">
      <c r="A384" s="9"/>
      <c r="B384" s="5" t="s">
        <v>3874</v>
      </c>
      <c r="C384" s="9"/>
      <c r="D384" s="9"/>
      <c r="E384" s="5"/>
      <c r="F384" s="8"/>
      <c r="G384" s="5" t="s">
        <v>3456</v>
      </c>
      <c r="H384" s="8"/>
      <c r="I384" s="5"/>
      <c r="J384" s="5">
        <v>40</v>
      </c>
      <c r="K384" s="5" t="s">
        <v>3433</v>
      </c>
      <c r="L384" s="5"/>
      <c r="M384" s="5"/>
    </row>
    <row r="385" spans="1:13">
      <c r="A385" s="9"/>
      <c r="B385" s="5" t="s">
        <v>3875</v>
      </c>
      <c r="C385" s="9"/>
      <c r="D385" s="9"/>
      <c r="E385" s="5"/>
      <c r="F385" s="8"/>
      <c r="G385" s="5" t="s">
        <v>3432</v>
      </c>
      <c r="H385" s="8"/>
      <c r="I385" s="5"/>
      <c r="J385" s="5">
        <v>40</v>
      </c>
      <c r="K385" s="5" t="s">
        <v>199</v>
      </c>
      <c r="L385" s="5"/>
      <c r="M385" s="5"/>
    </row>
    <row r="386" spans="1:13">
      <c r="A386" s="9"/>
      <c r="B386" s="5" t="s">
        <v>3876</v>
      </c>
      <c r="C386" s="9"/>
      <c r="D386" s="9"/>
      <c r="E386" s="5"/>
      <c r="F386" s="8"/>
      <c r="G386" s="5" t="s">
        <v>3601</v>
      </c>
      <c r="H386" s="8"/>
      <c r="I386" s="5"/>
      <c r="J386" s="5">
        <v>40</v>
      </c>
      <c r="K386" s="5" t="s">
        <v>3433</v>
      </c>
      <c r="L386" s="5"/>
      <c r="M386" s="5"/>
    </row>
    <row r="387" spans="1:13">
      <c r="A387" s="9"/>
      <c r="B387" s="5" t="s">
        <v>3877</v>
      </c>
      <c r="C387" s="9"/>
      <c r="D387" s="9"/>
      <c r="E387" s="5"/>
      <c r="F387" s="8"/>
      <c r="G387" s="5" t="s">
        <v>3432</v>
      </c>
      <c r="H387" s="8"/>
      <c r="I387" s="5"/>
      <c r="J387" s="5">
        <v>40</v>
      </c>
      <c r="K387" s="5" t="s">
        <v>199</v>
      </c>
      <c r="L387" s="5"/>
      <c r="M387" s="5"/>
    </row>
    <row r="388" spans="1:13">
      <c r="A388" s="9"/>
      <c r="B388" s="5" t="s">
        <v>3878</v>
      </c>
      <c r="C388" s="9"/>
      <c r="D388" s="9"/>
      <c r="E388" s="5"/>
      <c r="F388" s="8"/>
      <c r="G388" s="5" t="s">
        <v>3452</v>
      </c>
      <c r="H388" s="8"/>
      <c r="I388" s="5"/>
      <c r="J388" s="5">
        <v>40</v>
      </c>
      <c r="K388" s="5" t="s">
        <v>3433</v>
      </c>
      <c r="L388" s="5"/>
      <c r="M388" s="5"/>
    </row>
    <row r="389" spans="1:13">
      <c r="A389" s="9"/>
      <c r="B389" s="5" t="s">
        <v>3879</v>
      </c>
      <c r="C389" s="9"/>
      <c r="D389" s="9"/>
      <c r="E389" s="5"/>
      <c r="F389" s="8"/>
      <c r="G389" s="5" t="s">
        <v>3432</v>
      </c>
      <c r="H389" s="8"/>
      <c r="I389" s="5"/>
      <c r="J389" s="5">
        <v>40</v>
      </c>
      <c r="K389" s="5" t="s">
        <v>199</v>
      </c>
      <c r="L389" s="5"/>
      <c r="M389" s="5"/>
    </row>
    <row r="390" spans="1:13">
      <c r="A390" s="9"/>
      <c r="B390" s="5" t="s">
        <v>3880</v>
      </c>
      <c r="C390" s="9"/>
      <c r="D390" s="9"/>
      <c r="E390" s="5"/>
      <c r="F390" s="8"/>
      <c r="G390" s="5" t="s">
        <v>3428</v>
      </c>
      <c r="H390" s="8"/>
      <c r="I390" s="5"/>
      <c r="J390" s="5">
        <v>40</v>
      </c>
      <c r="K390" s="5" t="s">
        <v>199</v>
      </c>
      <c r="L390" s="5"/>
      <c r="M390" s="5"/>
    </row>
    <row r="391" spans="1:13">
      <c r="A391" s="9"/>
      <c r="B391" s="5" t="s">
        <v>3881</v>
      </c>
      <c r="C391" s="9"/>
      <c r="D391" s="9"/>
      <c r="E391" s="5"/>
      <c r="F391" s="8"/>
      <c r="G391" s="5" t="s">
        <v>3502</v>
      </c>
      <c r="H391" s="8"/>
      <c r="I391" s="5"/>
      <c r="J391" s="5">
        <v>40</v>
      </c>
      <c r="K391" s="5" t="s">
        <v>199</v>
      </c>
      <c r="L391" s="5"/>
      <c r="M391" s="5"/>
    </row>
    <row r="392" spans="1:13">
      <c r="A392" s="9"/>
      <c r="B392" s="5" t="s">
        <v>3882</v>
      </c>
      <c r="C392" s="9"/>
      <c r="D392" s="9"/>
      <c r="E392" s="5"/>
      <c r="F392" s="8"/>
      <c r="G392" s="5" t="s">
        <v>3450</v>
      </c>
      <c r="H392" s="8"/>
      <c r="I392" s="5"/>
      <c r="J392" s="5">
        <v>40</v>
      </c>
      <c r="K392" s="5" t="s">
        <v>199</v>
      </c>
      <c r="L392" s="5"/>
      <c r="M392" s="5"/>
    </row>
    <row r="393" spans="1:13">
      <c r="A393" s="9"/>
      <c r="B393" s="5" t="s">
        <v>3883</v>
      </c>
      <c r="C393" s="9"/>
      <c r="D393" s="9"/>
      <c r="E393" s="5"/>
      <c r="F393" s="8"/>
      <c r="G393" s="5" t="s">
        <v>3465</v>
      </c>
      <c r="H393" s="8"/>
      <c r="I393" s="5"/>
      <c r="J393" s="5">
        <v>40</v>
      </c>
      <c r="K393" s="5" t="s">
        <v>199</v>
      </c>
      <c r="L393" s="5"/>
      <c r="M393" s="5"/>
    </row>
    <row r="394" spans="1:13">
      <c r="A394" s="9"/>
      <c r="B394" s="5" t="s">
        <v>3884</v>
      </c>
      <c r="C394" s="9"/>
      <c r="D394" s="9"/>
      <c r="E394" s="5"/>
      <c r="F394" s="8"/>
      <c r="G394" s="5" t="s">
        <v>3432</v>
      </c>
      <c r="H394" s="8"/>
      <c r="I394" s="5"/>
      <c r="J394" s="5">
        <v>40</v>
      </c>
      <c r="K394" s="5" t="s">
        <v>199</v>
      </c>
      <c r="L394" s="5"/>
      <c r="M394" s="5"/>
    </row>
    <row r="395" spans="1:13">
      <c r="A395" s="9"/>
      <c r="B395" s="5" t="s">
        <v>3885</v>
      </c>
      <c r="C395" s="9"/>
      <c r="D395" s="9"/>
      <c r="E395" s="5"/>
      <c r="F395" s="8"/>
      <c r="G395" s="5" t="s">
        <v>3550</v>
      </c>
      <c r="H395" s="8"/>
      <c r="I395" s="5"/>
      <c r="J395" s="5">
        <v>40</v>
      </c>
      <c r="K395" s="5" t="s">
        <v>196</v>
      </c>
      <c r="L395" s="5"/>
      <c r="M395" s="5"/>
    </row>
    <row r="396" spans="1:13">
      <c r="A396" s="9"/>
      <c r="B396" s="5" t="s">
        <v>3886</v>
      </c>
      <c r="C396" s="9"/>
      <c r="D396" s="9"/>
      <c r="E396" s="5"/>
      <c r="F396" s="8"/>
      <c r="G396" s="5" t="s">
        <v>3432</v>
      </c>
      <c r="H396" s="8"/>
      <c r="I396" s="5"/>
      <c r="J396" s="5">
        <v>40</v>
      </c>
      <c r="K396" s="5" t="s">
        <v>199</v>
      </c>
      <c r="L396" s="5"/>
      <c r="M396" s="5"/>
    </row>
    <row r="397" spans="1:13">
      <c r="A397" s="9"/>
      <c r="B397" s="5" t="s">
        <v>3887</v>
      </c>
      <c r="C397" s="9"/>
      <c r="D397" s="9"/>
      <c r="E397" s="5"/>
      <c r="F397" s="8"/>
      <c r="G397" s="5" t="s">
        <v>3446</v>
      </c>
      <c r="H397" s="8"/>
      <c r="I397" s="5"/>
      <c r="J397" s="5">
        <v>40</v>
      </c>
      <c r="K397" s="5" t="s">
        <v>199</v>
      </c>
      <c r="L397" s="5"/>
      <c r="M397" s="5"/>
    </row>
    <row r="398" spans="1:13">
      <c r="A398" s="9"/>
      <c r="B398" s="5" t="s">
        <v>3888</v>
      </c>
      <c r="C398" s="9"/>
      <c r="D398" s="9"/>
      <c r="E398" s="5"/>
      <c r="F398" s="8"/>
      <c r="G398" s="5" t="s">
        <v>3432</v>
      </c>
      <c r="H398" s="8"/>
      <c r="I398" s="5"/>
      <c r="J398" s="5">
        <v>40</v>
      </c>
      <c r="K398" s="5" t="s">
        <v>199</v>
      </c>
      <c r="L398" s="5"/>
      <c r="M398" s="5"/>
    </row>
    <row r="399" spans="1:13">
      <c r="A399" s="9"/>
      <c r="B399" s="5" t="s">
        <v>3889</v>
      </c>
      <c r="C399" s="9"/>
      <c r="D399" s="9"/>
      <c r="E399" s="5"/>
      <c r="F399" s="8"/>
      <c r="G399" s="5" t="s">
        <v>3442</v>
      </c>
      <c r="H399" s="8"/>
      <c r="I399" s="5"/>
      <c r="J399" s="5">
        <v>40</v>
      </c>
      <c r="K399" s="5" t="s">
        <v>199</v>
      </c>
      <c r="L399" s="5"/>
      <c r="M399" s="5"/>
    </row>
    <row r="400" spans="1:13">
      <c r="A400" s="9"/>
      <c r="B400" s="5" t="s">
        <v>3890</v>
      </c>
      <c r="C400" s="9"/>
      <c r="D400" s="9"/>
      <c r="E400" s="5"/>
      <c r="F400" s="8"/>
      <c r="G400" s="5" t="s">
        <v>3432</v>
      </c>
      <c r="H400" s="8"/>
      <c r="I400" s="5"/>
      <c r="J400" s="5">
        <v>40</v>
      </c>
      <c r="K400" s="5" t="s">
        <v>199</v>
      </c>
      <c r="L400" s="5"/>
      <c r="M400" s="5"/>
    </row>
    <row r="401" spans="1:13">
      <c r="A401" s="9"/>
      <c r="B401" s="5" t="s">
        <v>3891</v>
      </c>
      <c r="C401" s="9"/>
      <c r="D401" s="9"/>
      <c r="E401" s="5"/>
      <c r="F401" s="8"/>
      <c r="G401" s="5" t="s">
        <v>3465</v>
      </c>
      <c r="H401" s="8"/>
      <c r="I401" s="5"/>
      <c r="J401" s="5">
        <v>40</v>
      </c>
      <c r="K401" s="5" t="s">
        <v>199</v>
      </c>
      <c r="L401" s="5"/>
      <c r="M401" s="5"/>
    </row>
    <row r="402" spans="1:13">
      <c r="A402" s="9"/>
      <c r="B402" s="5" t="s">
        <v>3892</v>
      </c>
      <c r="C402" s="9"/>
      <c r="D402" s="9"/>
      <c r="E402" s="5"/>
      <c r="F402" s="8"/>
      <c r="G402" s="5" t="s">
        <v>3550</v>
      </c>
      <c r="H402" s="8"/>
      <c r="I402" s="5"/>
      <c r="J402" s="5">
        <v>40</v>
      </c>
      <c r="K402" s="5" t="s">
        <v>196</v>
      </c>
      <c r="L402" s="5"/>
      <c r="M402" s="5"/>
    </row>
    <row r="403" spans="1:13">
      <c r="A403" s="9"/>
      <c r="B403" s="5" t="s">
        <v>3893</v>
      </c>
      <c r="C403" s="9"/>
      <c r="D403" s="9"/>
      <c r="E403" s="5"/>
      <c r="F403" s="8"/>
      <c r="G403" s="5" t="s">
        <v>3438</v>
      </c>
      <c r="H403" s="8"/>
      <c r="I403" s="5"/>
      <c r="J403" s="5">
        <v>40</v>
      </c>
      <c r="K403" s="5" t="s">
        <v>3433</v>
      </c>
      <c r="L403" s="5"/>
      <c r="M403" s="5"/>
    </row>
    <row r="404" spans="1:13">
      <c r="A404" s="9"/>
      <c r="B404" s="5" t="s">
        <v>3894</v>
      </c>
      <c r="C404" s="9"/>
      <c r="D404" s="9"/>
      <c r="E404" s="5"/>
      <c r="F404" s="8"/>
      <c r="G404" s="5" t="s">
        <v>3432</v>
      </c>
      <c r="H404" s="8"/>
      <c r="I404" s="5"/>
      <c r="J404" s="5">
        <v>40</v>
      </c>
      <c r="K404" s="5" t="s">
        <v>196</v>
      </c>
      <c r="L404" s="5"/>
      <c r="M404" s="5"/>
    </row>
    <row r="405" spans="1:13">
      <c r="A405" s="9"/>
      <c r="B405" s="5" t="s">
        <v>3895</v>
      </c>
      <c r="C405" s="9"/>
      <c r="D405" s="9"/>
      <c r="E405" s="5"/>
      <c r="F405" s="8"/>
      <c r="G405" s="5" t="s">
        <v>3438</v>
      </c>
      <c r="H405" s="8"/>
      <c r="I405" s="5"/>
      <c r="J405" s="5">
        <v>40</v>
      </c>
      <c r="K405" s="5" t="s">
        <v>199</v>
      </c>
      <c r="L405" s="5"/>
      <c r="M405" s="5"/>
    </row>
    <row r="406" spans="1:13">
      <c r="A406" s="9"/>
      <c r="B406" s="5" t="s">
        <v>3896</v>
      </c>
      <c r="C406" s="9"/>
      <c r="D406" s="9"/>
      <c r="E406" s="5"/>
      <c r="F406" s="8"/>
      <c r="G406" s="5" t="s">
        <v>3432</v>
      </c>
      <c r="H406" s="8"/>
      <c r="I406" s="5"/>
      <c r="J406" s="5">
        <v>40</v>
      </c>
      <c r="K406" s="5" t="s">
        <v>199</v>
      </c>
      <c r="L406" s="5"/>
      <c r="M406" s="5"/>
    </row>
    <row r="407" spans="1:13">
      <c r="A407" s="9"/>
      <c r="B407" s="5" t="s">
        <v>3897</v>
      </c>
      <c r="C407" s="9"/>
      <c r="D407" s="9"/>
      <c r="E407" s="5"/>
      <c r="F407" s="8"/>
      <c r="G407" s="5" t="s">
        <v>3502</v>
      </c>
      <c r="H407" s="8"/>
      <c r="I407" s="5"/>
      <c r="J407" s="5">
        <v>20</v>
      </c>
      <c r="K407" s="5" t="s">
        <v>191</v>
      </c>
      <c r="L407" s="5"/>
      <c r="M407" s="5"/>
    </row>
    <row r="408" spans="1:13">
      <c r="A408" s="9"/>
      <c r="B408" s="5" t="s">
        <v>3898</v>
      </c>
      <c r="C408" s="9"/>
      <c r="D408" s="9"/>
      <c r="E408" s="5"/>
      <c r="F408" s="8"/>
      <c r="G408" s="5" t="s">
        <v>3899</v>
      </c>
      <c r="H408" s="8"/>
      <c r="I408" s="5"/>
      <c r="J408" s="5">
        <v>40</v>
      </c>
      <c r="K408" s="5" t="s">
        <v>3433</v>
      </c>
      <c r="L408" s="5"/>
      <c r="M408" s="5"/>
    </row>
    <row r="409" spans="1:13">
      <c r="A409" s="9"/>
      <c r="B409" s="5" t="s">
        <v>3900</v>
      </c>
      <c r="C409" s="9"/>
      <c r="D409" s="9"/>
      <c r="E409" s="5"/>
      <c r="F409" s="8"/>
      <c r="G409" s="5" t="s">
        <v>3901</v>
      </c>
      <c r="H409" s="8"/>
      <c r="I409" s="5"/>
      <c r="J409" s="5">
        <v>40</v>
      </c>
      <c r="K409" s="5" t="s">
        <v>3461</v>
      </c>
      <c r="L409" s="5"/>
      <c r="M409" s="5"/>
    </row>
    <row r="410" spans="1:13">
      <c r="A410" s="9"/>
      <c r="B410" s="5" t="s">
        <v>3902</v>
      </c>
      <c r="C410" s="9"/>
      <c r="D410" s="9"/>
      <c r="E410" s="5"/>
      <c r="F410" s="8"/>
      <c r="G410" s="5" t="s">
        <v>3428</v>
      </c>
      <c r="H410" s="8"/>
      <c r="I410" s="5"/>
      <c r="J410" s="5">
        <v>40</v>
      </c>
      <c r="K410" s="5" t="s">
        <v>199</v>
      </c>
      <c r="L410" s="5"/>
      <c r="M410" s="5"/>
    </row>
    <row r="411" spans="1:13">
      <c r="A411" s="9"/>
      <c r="B411" s="5" t="s">
        <v>3903</v>
      </c>
      <c r="C411" s="9"/>
      <c r="D411" s="9"/>
      <c r="E411" s="5"/>
      <c r="F411" s="8"/>
      <c r="G411" s="5" t="s">
        <v>3432</v>
      </c>
      <c r="H411" s="8"/>
      <c r="I411" s="5"/>
      <c r="J411" s="5">
        <v>40</v>
      </c>
      <c r="K411" s="5" t="s">
        <v>199</v>
      </c>
      <c r="L411" s="5"/>
      <c r="M411" s="5"/>
    </row>
    <row r="412" spans="1:13">
      <c r="A412" s="9"/>
      <c r="B412" s="5" t="s">
        <v>3904</v>
      </c>
      <c r="C412" s="9"/>
      <c r="D412" s="9"/>
      <c r="E412" s="5"/>
      <c r="F412" s="8"/>
      <c r="G412" s="5" t="s">
        <v>3436</v>
      </c>
      <c r="H412" s="8"/>
      <c r="I412" s="5"/>
      <c r="J412" s="5">
        <v>40</v>
      </c>
      <c r="K412" s="5" t="s">
        <v>199</v>
      </c>
      <c r="L412" s="5"/>
      <c r="M412" s="5"/>
    </row>
    <row r="413" spans="1:13">
      <c r="A413" s="9"/>
      <c r="B413" s="5" t="s">
        <v>3905</v>
      </c>
      <c r="C413" s="9"/>
      <c r="D413" s="9"/>
      <c r="E413" s="5"/>
      <c r="F413" s="8"/>
      <c r="G413" s="5" t="s">
        <v>3492</v>
      </c>
      <c r="H413" s="8"/>
      <c r="I413" s="5"/>
      <c r="J413" s="5">
        <v>40</v>
      </c>
      <c r="K413" s="5" t="s">
        <v>199</v>
      </c>
      <c r="L413" s="5"/>
      <c r="M413" s="5"/>
    </row>
    <row r="414" spans="1:13">
      <c r="A414" s="9"/>
      <c r="B414" s="5" t="s">
        <v>3906</v>
      </c>
      <c r="C414" s="9"/>
      <c r="D414" s="9"/>
      <c r="E414" s="5"/>
      <c r="F414" s="8"/>
      <c r="G414" s="5" t="s">
        <v>3432</v>
      </c>
      <c r="H414" s="8"/>
      <c r="I414" s="5"/>
      <c r="J414" s="5">
        <v>40</v>
      </c>
      <c r="K414" s="5" t="s">
        <v>199</v>
      </c>
      <c r="L414" s="5"/>
      <c r="M414" s="5"/>
    </row>
    <row r="415" spans="1:13">
      <c r="A415" s="9"/>
      <c r="B415" s="5" t="s">
        <v>3907</v>
      </c>
      <c r="C415" s="9"/>
      <c r="D415" s="9"/>
      <c r="E415" s="5"/>
      <c r="F415" s="8"/>
      <c r="G415" s="5" t="s">
        <v>3428</v>
      </c>
      <c r="H415" s="8"/>
      <c r="I415" s="5"/>
      <c r="J415" s="5">
        <v>40</v>
      </c>
      <c r="K415" s="5" t="s">
        <v>196</v>
      </c>
      <c r="L415" s="5"/>
      <c r="M415" s="5"/>
    </row>
    <row r="416" spans="1:13">
      <c r="A416" s="9"/>
      <c r="B416" s="5" t="s">
        <v>3908</v>
      </c>
      <c r="C416" s="9"/>
      <c r="D416" s="9"/>
      <c r="E416" s="5"/>
      <c r="F416" s="8"/>
      <c r="G416" s="5" t="s">
        <v>3456</v>
      </c>
      <c r="H416" s="8"/>
      <c r="I416" s="5"/>
      <c r="J416" s="5">
        <v>40</v>
      </c>
      <c r="K416" s="5" t="s">
        <v>3433</v>
      </c>
      <c r="L416" s="5"/>
      <c r="M416" s="5"/>
    </row>
    <row r="417" spans="1:13">
      <c r="A417" s="9"/>
      <c r="B417" s="5" t="s">
        <v>3909</v>
      </c>
      <c r="C417" s="9"/>
      <c r="D417" s="9"/>
      <c r="E417" s="5"/>
      <c r="F417" s="8"/>
      <c r="G417" s="5" t="s">
        <v>3465</v>
      </c>
      <c r="H417" s="8"/>
      <c r="I417" s="5"/>
      <c r="J417" s="5">
        <v>40</v>
      </c>
      <c r="K417" s="5" t="s">
        <v>199</v>
      </c>
      <c r="L417" s="5"/>
      <c r="M417" s="5"/>
    </row>
    <row r="418" spans="1:13">
      <c r="A418" s="9"/>
      <c r="B418" s="5" t="s">
        <v>3910</v>
      </c>
      <c r="C418" s="9"/>
      <c r="D418" s="9"/>
      <c r="E418" s="5"/>
      <c r="F418" s="8"/>
      <c r="G418" s="5" t="s">
        <v>3458</v>
      </c>
      <c r="H418" s="8"/>
      <c r="I418" s="5"/>
      <c r="J418" s="5">
        <v>40</v>
      </c>
      <c r="K418" s="5" t="s">
        <v>199</v>
      </c>
      <c r="L418" s="5"/>
      <c r="M418" s="5"/>
    </row>
    <row r="419" spans="1:13">
      <c r="A419" s="9"/>
      <c r="B419" s="5" t="s">
        <v>3911</v>
      </c>
      <c r="C419" s="9"/>
      <c r="D419" s="9"/>
      <c r="E419" s="5"/>
      <c r="F419" s="8"/>
      <c r="G419" s="5" t="s">
        <v>3502</v>
      </c>
      <c r="H419" s="8"/>
      <c r="I419" s="5"/>
      <c r="J419" s="5">
        <v>40</v>
      </c>
      <c r="K419" s="5" t="s">
        <v>199</v>
      </c>
      <c r="L419" s="5"/>
      <c r="M419" s="5"/>
    </row>
    <row r="420" spans="1:13">
      <c r="A420" s="9"/>
      <c r="B420" s="5" t="s">
        <v>3912</v>
      </c>
      <c r="C420" s="9"/>
      <c r="D420" s="9"/>
      <c r="E420" s="5"/>
      <c r="F420" s="8"/>
      <c r="G420" s="5" t="s">
        <v>3456</v>
      </c>
      <c r="H420" s="8"/>
      <c r="I420" s="5"/>
      <c r="J420" s="5">
        <v>40</v>
      </c>
      <c r="K420" s="5" t="s">
        <v>199</v>
      </c>
      <c r="L420" s="5"/>
      <c r="M420" s="5"/>
    </row>
    <row r="421" spans="1:13">
      <c r="A421" s="9"/>
      <c r="B421" s="5" t="s">
        <v>3913</v>
      </c>
      <c r="C421" s="9"/>
      <c r="D421" s="9"/>
      <c r="E421" s="5"/>
      <c r="F421" s="8"/>
      <c r="G421" s="5" t="s">
        <v>3456</v>
      </c>
      <c r="H421" s="8"/>
      <c r="I421" s="5"/>
      <c r="J421" s="5">
        <v>40</v>
      </c>
      <c r="K421" s="5" t="s">
        <v>199</v>
      </c>
      <c r="L421" s="5"/>
      <c r="M421" s="5"/>
    </row>
    <row r="422" spans="1:13">
      <c r="A422" s="9"/>
      <c r="B422" s="5" t="s">
        <v>3914</v>
      </c>
      <c r="C422" s="9"/>
      <c r="D422" s="9"/>
      <c r="E422" s="5"/>
      <c r="F422" s="8"/>
      <c r="G422" s="5" t="s">
        <v>3915</v>
      </c>
      <c r="H422" s="8"/>
      <c r="I422" s="5"/>
      <c r="J422" s="5">
        <v>40</v>
      </c>
      <c r="K422" s="5" t="s">
        <v>199</v>
      </c>
      <c r="L422" s="5"/>
      <c r="M422" s="5"/>
    </row>
    <row r="423" spans="1:13">
      <c r="A423" s="9"/>
      <c r="B423" s="5" t="s">
        <v>3916</v>
      </c>
      <c r="C423" s="9"/>
      <c r="D423" s="9"/>
      <c r="E423" s="5"/>
      <c r="F423" s="8"/>
      <c r="G423" s="5" t="s">
        <v>3458</v>
      </c>
      <c r="H423" s="8"/>
      <c r="I423" s="5"/>
      <c r="J423" s="5">
        <v>40</v>
      </c>
      <c r="K423" s="5" t="s">
        <v>196</v>
      </c>
      <c r="L423" s="5"/>
      <c r="M423" s="5"/>
    </row>
    <row r="424" spans="1:13">
      <c r="A424" s="9"/>
      <c r="B424" s="5" t="s">
        <v>3917</v>
      </c>
      <c r="C424" s="9"/>
      <c r="D424" s="9"/>
      <c r="E424" s="5"/>
      <c r="F424" s="8"/>
      <c r="G424" s="5" t="s">
        <v>3456</v>
      </c>
      <c r="H424" s="8"/>
      <c r="I424" s="5"/>
      <c r="J424" s="5">
        <v>40</v>
      </c>
      <c r="K424" s="5" t="s">
        <v>199</v>
      </c>
      <c r="L424" s="5"/>
      <c r="M424" s="5"/>
    </row>
    <row r="425" spans="1:13">
      <c r="A425" s="9"/>
      <c r="B425" s="5" t="s">
        <v>3918</v>
      </c>
      <c r="C425" s="9"/>
      <c r="D425" s="9"/>
      <c r="E425" s="5"/>
      <c r="F425" s="8"/>
      <c r="G425" s="5" t="s">
        <v>3915</v>
      </c>
      <c r="H425" s="8"/>
      <c r="I425" s="5"/>
      <c r="J425" s="5">
        <v>40</v>
      </c>
      <c r="K425" s="5" t="s">
        <v>3433</v>
      </c>
      <c r="L425" s="5"/>
      <c r="M425" s="5"/>
    </row>
    <row r="426" spans="1:13">
      <c r="A426" s="9"/>
      <c r="B426" s="5" t="s">
        <v>3919</v>
      </c>
      <c r="C426" s="9"/>
      <c r="D426" s="9"/>
      <c r="E426" s="5"/>
      <c r="F426" s="8"/>
      <c r="G426" s="5" t="s">
        <v>3465</v>
      </c>
      <c r="H426" s="8"/>
      <c r="I426" s="5"/>
      <c r="J426" s="5">
        <v>40</v>
      </c>
      <c r="K426" s="5" t="s">
        <v>199</v>
      </c>
      <c r="L426" s="5"/>
      <c r="M426" s="5"/>
    </row>
    <row r="427" spans="1:13">
      <c r="A427" s="9"/>
      <c r="B427" s="5" t="s">
        <v>3920</v>
      </c>
      <c r="C427" s="9"/>
      <c r="D427" s="9"/>
      <c r="E427" s="5"/>
      <c r="F427" s="8"/>
      <c r="G427" s="5" t="s">
        <v>3456</v>
      </c>
      <c r="H427" s="8"/>
      <c r="I427" s="5"/>
      <c r="J427" s="5">
        <v>40</v>
      </c>
      <c r="K427" s="5" t="s">
        <v>3433</v>
      </c>
      <c r="L427" s="5"/>
      <c r="M427" s="5"/>
    </row>
    <row r="428" spans="1:13">
      <c r="A428" s="9"/>
      <c r="B428" s="5" t="s">
        <v>3921</v>
      </c>
      <c r="C428" s="9"/>
      <c r="D428" s="9"/>
      <c r="E428" s="5"/>
      <c r="F428" s="8"/>
      <c r="G428" s="5" t="s">
        <v>3680</v>
      </c>
      <c r="H428" s="8"/>
      <c r="I428" s="5"/>
      <c r="J428" s="5">
        <v>40</v>
      </c>
      <c r="K428" s="5" t="s">
        <v>199</v>
      </c>
      <c r="L428" s="5"/>
      <c r="M428" s="5"/>
    </row>
    <row r="429" spans="1:13">
      <c r="A429" s="9"/>
      <c r="B429" s="5" t="s">
        <v>3922</v>
      </c>
      <c r="C429" s="9"/>
      <c r="D429" s="9"/>
      <c r="E429" s="5"/>
      <c r="F429" s="8"/>
      <c r="G429" s="5" t="s">
        <v>3456</v>
      </c>
      <c r="H429" s="8"/>
      <c r="I429" s="5"/>
      <c r="J429" s="5">
        <v>40</v>
      </c>
      <c r="K429" s="5" t="s">
        <v>199</v>
      </c>
      <c r="L429" s="5"/>
      <c r="M429" s="5"/>
    </row>
    <row r="430" spans="1:13">
      <c r="A430" s="9"/>
      <c r="B430" s="5" t="s">
        <v>3923</v>
      </c>
      <c r="C430" s="9"/>
      <c r="D430" s="9"/>
      <c r="E430" s="5"/>
      <c r="F430" s="8"/>
      <c r="G430" s="5" t="s">
        <v>3550</v>
      </c>
      <c r="H430" s="8"/>
      <c r="I430" s="5"/>
      <c r="J430" s="5">
        <v>40</v>
      </c>
      <c r="K430" s="5" t="s">
        <v>199</v>
      </c>
      <c r="L430" s="5"/>
      <c r="M430" s="5"/>
    </row>
    <row r="431" spans="1:13">
      <c r="A431" s="9"/>
      <c r="B431" s="5" t="s">
        <v>3924</v>
      </c>
      <c r="C431" s="9"/>
      <c r="D431" s="9"/>
      <c r="E431" s="5"/>
      <c r="F431" s="8"/>
      <c r="G431" s="5" t="s">
        <v>3442</v>
      </c>
      <c r="H431" s="8"/>
      <c r="I431" s="5"/>
      <c r="J431" s="5">
        <v>40</v>
      </c>
      <c r="K431" s="5" t="s">
        <v>199</v>
      </c>
      <c r="L431" s="5"/>
      <c r="M431" s="5"/>
    </row>
    <row r="432" spans="1:13">
      <c r="A432" s="9"/>
      <c r="B432" s="5" t="s">
        <v>3925</v>
      </c>
      <c r="C432" s="9"/>
      <c r="D432" s="9"/>
      <c r="E432" s="5"/>
      <c r="F432" s="8"/>
      <c r="G432" s="5" t="s">
        <v>3432</v>
      </c>
      <c r="H432" s="8"/>
      <c r="I432" s="5"/>
      <c r="J432" s="5">
        <v>40</v>
      </c>
      <c r="K432" s="5" t="s">
        <v>199</v>
      </c>
      <c r="L432" s="5"/>
      <c r="M432" s="5"/>
    </row>
    <row r="433" spans="1:13">
      <c r="A433" s="9"/>
      <c r="B433" s="5" t="s">
        <v>3926</v>
      </c>
      <c r="C433" s="9"/>
      <c r="D433" s="9"/>
      <c r="E433" s="5"/>
      <c r="F433" s="8"/>
      <c r="G433" s="5" t="s">
        <v>3456</v>
      </c>
      <c r="H433" s="8"/>
      <c r="I433" s="5"/>
      <c r="J433" s="5">
        <v>40</v>
      </c>
      <c r="K433" s="5" t="s">
        <v>199</v>
      </c>
      <c r="L433" s="5"/>
      <c r="M433" s="5"/>
    </row>
    <row r="434" spans="1:13">
      <c r="A434" s="9"/>
      <c r="B434" s="5" t="s">
        <v>3927</v>
      </c>
      <c r="C434" s="9"/>
      <c r="D434" s="9"/>
      <c r="E434" s="5"/>
      <c r="F434" s="8"/>
      <c r="G434" s="5" t="s">
        <v>3561</v>
      </c>
      <c r="H434" s="8"/>
      <c r="I434" s="5"/>
      <c r="J434" s="5">
        <v>40</v>
      </c>
      <c r="K434" s="5" t="s">
        <v>199</v>
      </c>
      <c r="L434" s="5"/>
      <c r="M434" s="5"/>
    </row>
    <row r="435" spans="1:13">
      <c r="A435" s="9"/>
      <c r="B435" s="5" t="s">
        <v>3928</v>
      </c>
      <c r="C435" s="9"/>
      <c r="D435" s="9"/>
      <c r="E435" s="5"/>
      <c r="F435" s="8"/>
      <c r="G435" s="5" t="s">
        <v>3929</v>
      </c>
      <c r="H435" s="8"/>
      <c r="I435" s="5"/>
      <c r="J435" s="5">
        <v>40</v>
      </c>
      <c r="K435" s="5" t="s">
        <v>3433</v>
      </c>
      <c r="L435" s="5"/>
      <c r="M435" s="5"/>
    </row>
    <row r="436" spans="1:13">
      <c r="A436" s="9"/>
      <c r="B436" s="5" t="s">
        <v>3930</v>
      </c>
      <c r="C436" s="9"/>
      <c r="D436" s="9"/>
      <c r="E436" s="5"/>
      <c r="F436" s="8"/>
      <c r="G436" s="5" t="s">
        <v>3502</v>
      </c>
      <c r="H436" s="8"/>
      <c r="I436" s="5"/>
      <c r="J436" s="5">
        <v>20</v>
      </c>
      <c r="K436" s="5" t="s">
        <v>196</v>
      </c>
      <c r="L436" s="5"/>
      <c r="M436" s="5"/>
    </row>
    <row r="437" spans="1:13">
      <c r="A437" s="9"/>
      <c r="B437" s="5" t="s">
        <v>3931</v>
      </c>
      <c r="C437" s="9"/>
      <c r="D437" s="9"/>
      <c r="E437" s="5"/>
      <c r="F437" s="8"/>
      <c r="G437" s="5" t="s">
        <v>3430</v>
      </c>
      <c r="H437" s="8"/>
      <c r="I437" s="5"/>
      <c r="J437" s="5">
        <v>40</v>
      </c>
      <c r="K437" s="5" t="s">
        <v>3461</v>
      </c>
      <c r="L437" s="5"/>
      <c r="M437" s="5"/>
    </row>
    <row r="438" spans="1:13">
      <c r="A438" s="9"/>
      <c r="B438" s="5" t="s">
        <v>3932</v>
      </c>
      <c r="C438" s="9"/>
      <c r="D438" s="9"/>
      <c r="E438" s="5"/>
      <c r="F438" s="8"/>
      <c r="G438" s="5" t="s">
        <v>3428</v>
      </c>
      <c r="H438" s="8"/>
      <c r="I438" s="5"/>
      <c r="J438" s="5">
        <v>40</v>
      </c>
      <c r="K438" s="5" t="s">
        <v>199</v>
      </c>
      <c r="L438" s="5"/>
      <c r="M438" s="5"/>
    </row>
    <row r="439" spans="1:13">
      <c r="A439" s="9"/>
      <c r="B439" s="5" t="s">
        <v>3933</v>
      </c>
      <c r="C439" s="9"/>
      <c r="D439" s="9"/>
      <c r="E439" s="5"/>
      <c r="F439" s="8"/>
      <c r="G439" s="5" t="s">
        <v>3556</v>
      </c>
      <c r="H439" s="8"/>
      <c r="I439" s="5"/>
      <c r="J439" s="5">
        <v>40</v>
      </c>
      <c r="K439" s="5" t="s">
        <v>199</v>
      </c>
      <c r="L439" s="5"/>
      <c r="M439" s="5"/>
    </row>
    <row r="440" spans="1:13">
      <c r="A440" s="9"/>
      <c r="B440" s="5" t="s">
        <v>3934</v>
      </c>
      <c r="C440" s="9"/>
      <c r="D440" s="9"/>
      <c r="E440" s="5"/>
      <c r="F440" s="8"/>
      <c r="G440" s="5" t="s">
        <v>3432</v>
      </c>
      <c r="H440" s="8"/>
      <c r="I440" s="5"/>
      <c r="J440" s="5">
        <v>40</v>
      </c>
      <c r="K440" s="5" t="s">
        <v>199</v>
      </c>
      <c r="L440" s="5"/>
      <c r="M440" s="5"/>
    </row>
    <row r="441" spans="1:13">
      <c r="A441" s="9"/>
      <c r="B441" s="5" t="s">
        <v>3935</v>
      </c>
      <c r="C441" s="9"/>
      <c r="D441" s="9"/>
      <c r="E441" s="5"/>
      <c r="F441" s="8"/>
      <c r="G441" s="5" t="s">
        <v>3456</v>
      </c>
      <c r="H441" s="8"/>
      <c r="I441" s="5"/>
      <c r="J441" s="5">
        <v>40</v>
      </c>
      <c r="K441" s="5" t="s">
        <v>3433</v>
      </c>
      <c r="L441" s="5"/>
      <c r="M441" s="5"/>
    </row>
    <row r="442" spans="1:13">
      <c r="A442" s="9"/>
      <c r="B442" s="5" t="s">
        <v>3936</v>
      </c>
      <c r="C442" s="9"/>
      <c r="D442" s="9"/>
      <c r="E442" s="5"/>
      <c r="F442" s="8"/>
      <c r="G442" s="5" t="s">
        <v>3465</v>
      </c>
      <c r="H442" s="8"/>
      <c r="I442" s="5"/>
      <c r="J442" s="5">
        <v>40</v>
      </c>
      <c r="K442" s="5" t="s">
        <v>199</v>
      </c>
      <c r="L442" s="5"/>
      <c r="M442" s="5"/>
    </row>
    <row r="443" spans="1:13">
      <c r="A443" s="9"/>
      <c r="B443" s="5" t="s">
        <v>3937</v>
      </c>
      <c r="C443" s="9"/>
      <c r="D443" s="9"/>
      <c r="E443" s="5"/>
      <c r="F443" s="8"/>
      <c r="G443" s="5" t="s">
        <v>3938</v>
      </c>
      <c r="H443" s="8"/>
      <c r="I443" s="5"/>
      <c r="J443" s="5">
        <v>40</v>
      </c>
      <c r="K443" s="5" t="s">
        <v>199</v>
      </c>
      <c r="L443" s="5"/>
      <c r="M443" s="5"/>
    </row>
    <row r="444" spans="1:13">
      <c r="A444" s="9"/>
      <c r="B444" s="5" t="s">
        <v>3939</v>
      </c>
      <c r="C444" s="9"/>
      <c r="D444" s="9"/>
      <c r="E444" s="5"/>
      <c r="F444" s="8"/>
      <c r="G444" s="5" t="s">
        <v>3438</v>
      </c>
      <c r="H444" s="8"/>
      <c r="I444" s="5"/>
      <c r="J444" s="5">
        <v>40</v>
      </c>
      <c r="K444" s="5" t="s">
        <v>199</v>
      </c>
      <c r="L444" s="5"/>
      <c r="M444" s="5"/>
    </row>
    <row r="445" spans="1:13">
      <c r="A445" s="9"/>
      <c r="B445" s="5" t="s">
        <v>3940</v>
      </c>
      <c r="C445" s="9"/>
      <c r="D445" s="9"/>
      <c r="E445" s="5"/>
      <c r="F445" s="8"/>
      <c r="G445" s="5" t="s">
        <v>3432</v>
      </c>
      <c r="H445" s="8"/>
      <c r="I445" s="5"/>
      <c r="J445" s="5">
        <v>40</v>
      </c>
      <c r="K445" s="5" t="s">
        <v>199</v>
      </c>
      <c r="L445" s="5"/>
      <c r="M445" s="5"/>
    </row>
    <row r="446" spans="1:13">
      <c r="A446" s="9"/>
      <c r="B446" s="5" t="s">
        <v>3941</v>
      </c>
      <c r="C446" s="9"/>
      <c r="D446" s="9"/>
      <c r="E446" s="5"/>
      <c r="F446" s="8"/>
      <c r="G446" s="5" t="s">
        <v>3442</v>
      </c>
      <c r="H446" s="8"/>
      <c r="I446" s="5"/>
      <c r="J446" s="5">
        <v>40</v>
      </c>
      <c r="K446" s="5" t="s">
        <v>196</v>
      </c>
      <c r="L446" s="5"/>
      <c r="M446" s="5"/>
    </row>
    <row r="447" spans="1:13">
      <c r="A447" s="9"/>
      <c r="B447" s="5" t="s">
        <v>3942</v>
      </c>
      <c r="C447" s="9"/>
      <c r="D447" s="9"/>
      <c r="E447" s="5"/>
      <c r="F447" s="8"/>
      <c r="G447" s="5" t="s">
        <v>3454</v>
      </c>
      <c r="H447" s="8"/>
      <c r="I447" s="5"/>
      <c r="J447" s="5">
        <v>40</v>
      </c>
      <c r="K447" s="5" t="s">
        <v>199</v>
      </c>
      <c r="L447" s="5"/>
      <c r="M447" s="5"/>
    </row>
    <row r="448" spans="1:13">
      <c r="A448" s="9"/>
      <c r="B448" s="5" t="s">
        <v>620</v>
      </c>
      <c r="C448" s="9"/>
      <c r="D448" s="9"/>
      <c r="E448" s="5"/>
      <c r="F448" s="8"/>
      <c r="G448" s="5" t="s">
        <v>3450</v>
      </c>
      <c r="H448" s="8"/>
      <c r="I448" s="5"/>
      <c r="J448" s="5">
        <v>40</v>
      </c>
      <c r="K448" s="5" t="s">
        <v>199</v>
      </c>
      <c r="L448" s="5"/>
      <c r="M448" s="5"/>
    </row>
    <row r="449" spans="1:13">
      <c r="A449" s="9"/>
      <c r="B449" s="5" t="s">
        <v>3943</v>
      </c>
      <c r="C449" s="9"/>
      <c r="D449" s="9"/>
      <c r="E449" s="5"/>
      <c r="F449" s="8"/>
      <c r="G449" s="5" t="s">
        <v>3456</v>
      </c>
      <c r="H449" s="8"/>
      <c r="I449" s="5"/>
      <c r="J449" s="5">
        <v>40</v>
      </c>
      <c r="K449" s="5" t="s">
        <v>3433</v>
      </c>
      <c r="L449" s="5"/>
      <c r="M449" s="5"/>
    </row>
    <row r="450" spans="1:13">
      <c r="A450" s="9"/>
      <c r="B450" s="5" t="s">
        <v>3944</v>
      </c>
      <c r="C450" s="9"/>
      <c r="D450" s="9"/>
      <c r="E450" s="5"/>
      <c r="F450" s="8"/>
      <c r="G450" s="5" t="s">
        <v>3945</v>
      </c>
      <c r="H450" s="8"/>
      <c r="I450" s="5"/>
      <c r="J450" s="5">
        <v>40</v>
      </c>
      <c r="K450" s="5" t="s">
        <v>199</v>
      </c>
      <c r="L450" s="5"/>
      <c r="M450" s="5"/>
    </row>
    <row r="451" spans="1:13">
      <c r="A451" s="9"/>
      <c r="B451" s="5" t="s">
        <v>3946</v>
      </c>
      <c r="C451" s="9"/>
      <c r="D451" s="9"/>
      <c r="E451" s="5"/>
      <c r="F451" s="8"/>
      <c r="G451" s="5" t="s">
        <v>3532</v>
      </c>
      <c r="H451" s="8"/>
      <c r="I451" s="5"/>
      <c r="J451" s="5">
        <v>40</v>
      </c>
      <c r="K451" s="5" t="s">
        <v>196</v>
      </c>
      <c r="L451" s="5"/>
      <c r="M451" s="5"/>
    </row>
    <row r="452" spans="1:13">
      <c r="A452" s="9"/>
      <c r="B452" s="5" t="s">
        <v>3947</v>
      </c>
      <c r="C452" s="9"/>
      <c r="D452" s="9"/>
      <c r="E452" s="5"/>
      <c r="F452" s="8"/>
      <c r="G452" s="5" t="s">
        <v>3834</v>
      </c>
      <c r="H452" s="8"/>
      <c r="I452" s="5"/>
      <c r="J452" s="5">
        <v>40</v>
      </c>
      <c r="K452" s="5" t="s">
        <v>199</v>
      </c>
      <c r="L452" s="5"/>
      <c r="M452" s="5"/>
    </row>
    <row r="453" spans="1:13">
      <c r="A453" s="9"/>
      <c r="B453" s="5" t="s">
        <v>3948</v>
      </c>
      <c r="C453" s="9"/>
      <c r="D453" s="9"/>
      <c r="E453" s="5"/>
      <c r="F453" s="8"/>
      <c r="G453" s="5" t="s">
        <v>3556</v>
      </c>
      <c r="H453" s="8"/>
      <c r="I453" s="5"/>
      <c r="J453" s="5">
        <v>40</v>
      </c>
      <c r="K453" s="5" t="s">
        <v>199</v>
      </c>
      <c r="L453" s="5"/>
      <c r="M453" s="5"/>
    </row>
    <row r="454" spans="1:13">
      <c r="A454" s="9"/>
      <c r="B454" s="5" t="s">
        <v>3949</v>
      </c>
      <c r="C454" s="9"/>
      <c r="D454" s="9"/>
      <c r="E454" s="5"/>
      <c r="F454" s="8"/>
      <c r="G454" s="5" t="s">
        <v>3432</v>
      </c>
      <c r="H454" s="8"/>
      <c r="I454" s="5"/>
      <c r="J454" s="5">
        <v>40</v>
      </c>
      <c r="K454" s="5" t="s">
        <v>3433</v>
      </c>
      <c r="L454" s="5"/>
      <c r="M454" s="5"/>
    </row>
    <row r="455" spans="1:13">
      <c r="A455" s="9"/>
      <c r="B455" s="5" t="s">
        <v>3950</v>
      </c>
      <c r="C455" s="9"/>
      <c r="D455" s="9"/>
      <c r="E455" s="5"/>
      <c r="F455" s="8"/>
      <c r="G455" s="5" t="s">
        <v>3456</v>
      </c>
      <c r="H455" s="8"/>
      <c r="I455" s="5"/>
      <c r="J455" s="5">
        <v>40</v>
      </c>
      <c r="K455" s="5" t="s">
        <v>199</v>
      </c>
      <c r="L455" s="5"/>
      <c r="M455" s="5"/>
    </row>
    <row r="456" spans="1:13">
      <c r="A456" s="9"/>
      <c r="B456" s="5" t="s">
        <v>3951</v>
      </c>
      <c r="C456" s="9"/>
      <c r="D456" s="9"/>
      <c r="E456" s="5"/>
      <c r="F456" s="8"/>
      <c r="G456" s="5" t="s">
        <v>3480</v>
      </c>
      <c r="H456" s="8"/>
      <c r="I456" s="5"/>
      <c r="J456" s="5">
        <v>40</v>
      </c>
      <c r="K456" s="5" t="s">
        <v>3433</v>
      </c>
      <c r="L456" s="5"/>
      <c r="M456" s="5"/>
    </row>
    <row r="457" spans="1:13">
      <c r="A457" s="9"/>
      <c r="B457" s="5" t="s">
        <v>627</v>
      </c>
      <c r="C457" s="5"/>
      <c r="D457" s="9"/>
      <c r="E457" s="5"/>
      <c r="F457" s="8"/>
      <c r="G457" s="5" t="s">
        <v>3952</v>
      </c>
      <c r="H457" s="8"/>
      <c r="I457" s="5"/>
      <c r="J457" s="5" t="s">
        <v>221</v>
      </c>
      <c r="K457" s="5" t="s">
        <v>199</v>
      </c>
      <c r="L457" s="5"/>
      <c r="M457" s="5"/>
    </row>
    <row r="458" spans="1:13">
      <c r="A458" s="9"/>
      <c r="B458" s="5" t="s">
        <v>3953</v>
      </c>
      <c r="C458" s="9"/>
      <c r="D458" s="9"/>
      <c r="E458" s="5"/>
      <c r="F458" s="8"/>
      <c r="G458" s="5" t="s">
        <v>3432</v>
      </c>
      <c r="H458" s="8"/>
      <c r="I458" s="5"/>
      <c r="J458" s="5">
        <v>40</v>
      </c>
      <c r="K458" s="5" t="s">
        <v>196</v>
      </c>
      <c r="L458" s="5"/>
      <c r="M458" s="5"/>
    </row>
    <row r="459" spans="1:13">
      <c r="A459" s="9"/>
      <c r="B459" s="5" t="s">
        <v>3954</v>
      </c>
      <c r="C459" s="9"/>
      <c r="D459" s="9"/>
      <c r="E459" s="5"/>
      <c r="F459" s="8"/>
      <c r="G459" s="5" t="s">
        <v>3456</v>
      </c>
      <c r="H459" s="8"/>
      <c r="I459" s="5"/>
      <c r="J459" s="5">
        <v>40</v>
      </c>
      <c r="K459" s="5" t="s">
        <v>3433</v>
      </c>
      <c r="L459" s="5"/>
      <c r="M459" s="5"/>
    </row>
    <row r="460" spans="1:13">
      <c r="A460" s="9"/>
      <c r="B460" s="5" t="s">
        <v>3955</v>
      </c>
      <c r="C460" s="9"/>
      <c r="D460" s="9"/>
      <c r="E460" s="5"/>
      <c r="F460" s="8"/>
      <c r="G460" s="5" t="s">
        <v>3956</v>
      </c>
      <c r="H460" s="8"/>
      <c r="I460" s="5"/>
      <c r="J460" s="5">
        <v>40</v>
      </c>
      <c r="K460" s="5" t="s">
        <v>199</v>
      </c>
      <c r="L460" s="5"/>
      <c r="M460" s="5"/>
    </row>
    <row r="461" spans="1:13">
      <c r="A461" s="9"/>
      <c r="B461" s="5" t="s">
        <v>3957</v>
      </c>
      <c r="C461" s="9"/>
      <c r="D461" s="9"/>
      <c r="E461" s="5"/>
      <c r="F461" s="8"/>
      <c r="G461" s="5" t="s">
        <v>3823</v>
      </c>
      <c r="H461" s="8"/>
      <c r="I461" s="5"/>
      <c r="J461" s="5">
        <v>40</v>
      </c>
      <c r="K461" s="5" t="s">
        <v>199</v>
      </c>
      <c r="L461" s="5"/>
      <c r="M461" s="5"/>
    </row>
    <row r="462" spans="1:13">
      <c r="A462" s="9"/>
      <c r="B462" s="5" t="s">
        <v>3958</v>
      </c>
      <c r="C462" s="9"/>
      <c r="D462" s="9"/>
      <c r="E462" s="5"/>
      <c r="F462" s="8"/>
      <c r="G462" s="5" t="s">
        <v>3428</v>
      </c>
      <c r="H462" s="8"/>
      <c r="I462" s="5"/>
      <c r="J462" s="5">
        <v>40</v>
      </c>
      <c r="K462" s="5" t="s">
        <v>191</v>
      </c>
      <c r="L462" s="5"/>
      <c r="M462" s="5"/>
    </row>
    <row r="463" spans="1:13">
      <c r="A463" s="9"/>
      <c r="B463" s="5" t="s">
        <v>3959</v>
      </c>
      <c r="C463" s="9"/>
      <c r="D463" s="9"/>
      <c r="E463" s="5"/>
      <c r="F463" s="8"/>
      <c r="G463" s="5" t="s">
        <v>3960</v>
      </c>
      <c r="H463" s="8"/>
      <c r="I463" s="5"/>
      <c r="J463" s="5">
        <v>40</v>
      </c>
      <c r="K463" s="5" t="s">
        <v>191</v>
      </c>
      <c r="L463" s="5"/>
      <c r="M463" s="5"/>
    </row>
    <row r="464" spans="1:13">
      <c r="A464" s="9"/>
      <c r="B464" s="5" t="s">
        <v>3961</v>
      </c>
      <c r="C464" s="9"/>
      <c r="D464" s="9"/>
      <c r="E464" s="5"/>
      <c r="F464" s="8"/>
      <c r="G464" s="5" t="s">
        <v>3492</v>
      </c>
      <c r="H464" s="8"/>
      <c r="I464" s="5"/>
      <c r="J464" s="5">
        <v>40</v>
      </c>
      <c r="K464" s="5" t="s">
        <v>199</v>
      </c>
      <c r="L464" s="5"/>
      <c r="M464" s="5"/>
    </row>
    <row r="465" spans="1:13">
      <c r="A465" s="9"/>
      <c r="B465" s="5" t="s">
        <v>3962</v>
      </c>
      <c r="C465" s="9"/>
      <c r="D465" s="9"/>
      <c r="E465" s="5"/>
      <c r="F465" s="8"/>
      <c r="G465" s="5" t="s">
        <v>3428</v>
      </c>
      <c r="H465" s="8"/>
      <c r="I465" s="5"/>
      <c r="J465" s="5">
        <v>40</v>
      </c>
      <c r="K465" s="5" t="s">
        <v>199</v>
      </c>
      <c r="L465" s="5"/>
      <c r="M465" s="5"/>
    </row>
    <row r="466" spans="1:13">
      <c r="A466" s="9"/>
      <c r="B466" s="5" t="s">
        <v>3963</v>
      </c>
      <c r="C466" s="9"/>
      <c r="D466" s="9"/>
      <c r="E466" s="5"/>
      <c r="F466" s="8"/>
      <c r="G466" s="5" t="s">
        <v>3432</v>
      </c>
      <c r="H466" s="8"/>
      <c r="I466" s="5"/>
      <c r="J466" s="5">
        <v>40</v>
      </c>
      <c r="K466" s="5" t="s">
        <v>199</v>
      </c>
      <c r="L466" s="5"/>
      <c r="M466" s="5"/>
    </row>
    <row r="467" spans="1:13">
      <c r="A467" s="9"/>
      <c r="B467" s="5" t="s">
        <v>3964</v>
      </c>
      <c r="C467" s="9"/>
      <c r="D467" s="9"/>
      <c r="E467" s="5"/>
      <c r="F467" s="8"/>
      <c r="G467" s="5" t="s">
        <v>3428</v>
      </c>
      <c r="H467" s="8"/>
      <c r="I467" s="5"/>
      <c r="J467" s="5">
        <v>40</v>
      </c>
      <c r="K467" s="5" t="s">
        <v>196</v>
      </c>
      <c r="L467" s="5"/>
      <c r="M467" s="5"/>
    </row>
    <row r="468" spans="1:13">
      <c r="A468" s="9"/>
      <c r="B468" s="5" t="s">
        <v>3965</v>
      </c>
      <c r="C468" s="9"/>
      <c r="D468" s="9"/>
      <c r="E468" s="5"/>
      <c r="F468" s="8"/>
      <c r="G468" s="5" t="s">
        <v>3436</v>
      </c>
      <c r="H468" s="8"/>
      <c r="I468" s="5"/>
      <c r="J468" s="5">
        <v>40</v>
      </c>
      <c r="K468" s="5" t="s">
        <v>199</v>
      </c>
      <c r="L468" s="5"/>
      <c r="M468" s="5"/>
    </row>
    <row r="469" spans="1:13">
      <c r="A469" s="9"/>
      <c r="B469" s="5" t="s">
        <v>3966</v>
      </c>
      <c r="C469" s="9"/>
      <c r="D469" s="9"/>
      <c r="E469" s="5"/>
      <c r="F469" s="8"/>
      <c r="G469" s="5" t="s">
        <v>3432</v>
      </c>
      <c r="H469" s="8"/>
      <c r="I469" s="5"/>
      <c r="J469" s="5">
        <v>40</v>
      </c>
      <c r="K469" s="5" t="s">
        <v>199</v>
      </c>
      <c r="L469" s="5"/>
      <c r="M469" s="5"/>
    </row>
    <row r="470" spans="1:13">
      <c r="A470" s="9"/>
      <c r="B470" s="5" t="s">
        <v>3967</v>
      </c>
      <c r="C470" s="9"/>
      <c r="D470" s="9"/>
      <c r="E470" s="5"/>
      <c r="F470" s="8"/>
      <c r="G470" s="5" t="s">
        <v>3442</v>
      </c>
      <c r="H470" s="8"/>
      <c r="I470" s="5"/>
      <c r="J470" s="5">
        <v>40</v>
      </c>
      <c r="K470" s="5" t="s">
        <v>199</v>
      </c>
      <c r="L470" s="5"/>
      <c r="M470" s="5"/>
    </row>
    <row r="471" spans="1:13">
      <c r="A471" s="9"/>
      <c r="B471" s="5" t="s">
        <v>3968</v>
      </c>
      <c r="C471" s="9"/>
      <c r="D471" s="9"/>
      <c r="E471" s="5"/>
      <c r="F471" s="8"/>
      <c r="G471" s="5" t="s">
        <v>3442</v>
      </c>
      <c r="H471" s="8"/>
      <c r="I471" s="5"/>
      <c r="J471" s="5">
        <v>40</v>
      </c>
      <c r="K471" s="5" t="s">
        <v>199</v>
      </c>
      <c r="L471" s="5"/>
      <c r="M471" s="5"/>
    </row>
    <row r="472" spans="1:13">
      <c r="A472" s="9"/>
      <c r="B472" s="5" t="s">
        <v>3969</v>
      </c>
      <c r="C472" s="9"/>
      <c r="D472" s="9"/>
      <c r="E472" s="5"/>
      <c r="F472" s="8"/>
      <c r="G472" s="5" t="s">
        <v>3970</v>
      </c>
      <c r="H472" s="8"/>
      <c r="I472" s="5"/>
      <c r="J472" s="5">
        <v>40</v>
      </c>
      <c r="K472" s="5" t="s">
        <v>199</v>
      </c>
      <c r="L472" s="5"/>
      <c r="M472" s="5"/>
    </row>
    <row r="473" spans="1:13">
      <c r="A473" s="9"/>
      <c r="B473" s="5" t="s">
        <v>3971</v>
      </c>
      <c r="C473" s="9"/>
      <c r="D473" s="9"/>
      <c r="E473" s="5"/>
      <c r="F473" s="8"/>
      <c r="G473" s="5" t="s">
        <v>3428</v>
      </c>
      <c r="H473" s="8"/>
      <c r="I473" s="5"/>
      <c r="J473" s="5">
        <v>40</v>
      </c>
      <c r="K473" s="5" t="s">
        <v>3433</v>
      </c>
      <c r="L473" s="5"/>
      <c r="M473" s="5"/>
    </row>
    <row r="474" spans="1:13">
      <c r="A474" s="9"/>
      <c r="B474" s="5" t="s">
        <v>3972</v>
      </c>
      <c r="C474" s="9"/>
      <c r="D474" s="9"/>
      <c r="E474" s="5"/>
      <c r="F474" s="8"/>
      <c r="G474" s="5" t="s">
        <v>3671</v>
      </c>
      <c r="H474" s="8"/>
      <c r="I474" s="5"/>
      <c r="J474" s="5">
        <v>40</v>
      </c>
      <c r="K474" s="5" t="s">
        <v>3433</v>
      </c>
      <c r="L474" s="5"/>
      <c r="M474" s="5"/>
    </row>
    <row r="475" spans="1:13">
      <c r="A475" s="9"/>
      <c r="B475" s="5" t="s">
        <v>3973</v>
      </c>
      <c r="C475" s="9"/>
      <c r="D475" s="9"/>
      <c r="E475" s="5"/>
      <c r="F475" s="8"/>
      <c r="G475" s="5" t="s">
        <v>3929</v>
      </c>
      <c r="H475" s="8"/>
      <c r="I475" s="5"/>
      <c r="J475" s="5">
        <v>40</v>
      </c>
      <c r="K475" s="5" t="s">
        <v>3433</v>
      </c>
      <c r="L475" s="5"/>
      <c r="M475" s="5"/>
    </row>
    <row r="476" spans="1:13">
      <c r="A476" s="9"/>
      <c r="B476" s="5" t="s">
        <v>3974</v>
      </c>
      <c r="C476" s="9"/>
      <c r="D476" s="9"/>
      <c r="E476" s="5"/>
      <c r="F476" s="8"/>
      <c r="G476" s="5" t="s">
        <v>3458</v>
      </c>
      <c r="H476" s="8"/>
      <c r="I476" s="5"/>
      <c r="J476" s="5">
        <v>40</v>
      </c>
      <c r="K476" s="5" t="s">
        <v>196</v>
      </c>
      <c r="L476" s="5"/>
      <c r="M476" s="5"/>
    </row>
    <row r="477" spans="1:13">
      <c r="A477" s="9"/>
      <c r="B477" s="5" t="s">
        <v>3975</v>
      </c>
      <c r="C477" s="9"/>
      <c r="D477" s="9"/>
      <c r="E477" s="5"/>
      <c r="F477" s="8"/>
      <c r="G477" s="5" t="s">
        <v>3432</v>
      </c>
      <c r="H477" s="8"/>
      <c r="I477" s="5"/>
      <c r="J477" s="5">
        <v>40</v>
      </c>
      <c r="K477" s="5" t="s">
        <v>3433</v>
      </c>
      <c r="L477" s="5"/>
      <c r="M477" s="5"/>
    </row>
    <row r="478" spans="1:13">
      <c r="A478" s="9"/>
      <c r="B478" s="5" t="s">
        <v>3976</v>
      </c>
      <c r="C478" s="9"/>
      <c r="D478" s="9"/>
      <c r="E478" s="5"/>
      <c r="F478" s="8"/>
      <c r="G478" s="5" t="s">
        <v>3442</v>
      </c>
      <c r="H478" s="8"/>
      <c r="I478" s="5"/>
      <c r="J478" s="5">
        <v>40</v>
      </c>
      <c r="K478" s="5" t="s">
        <v>3433</v>
      </c>
      <c r="L478" s="5"/>
      <c r="M478" s="5"/>
    </row>
    <row r="479" spans="1:13">
      <c r="A479" s="9"/>
      <c r="B479" s="5" t="s">
        <v>3977</v>
      </c>
      <c r="C479" s="9"/>
      <c r="D479" s="9"/>
      <c r="E479" s="5"/>
      <c r="F479" s="8"/>
      <c r="G479" s="5" t="s">
        <v>3442</v>
      </c>
      <c r="H479" s="8"/>
      <c r="I479" s="5"/>
      <c r="J479" s="5">
        <v>40</v>
      </c>
      <c r="K479" s="5" t="s">
        <v>199</v>
      </c>
      <c r="L479" s="5"/>
      <c r="M479" s="5"/>
    </row>
    <row r="480" spans="1:13">
      <c r="A480" s="9"/>
      <c r="B480" s="5" t="s">
        <v>3978</v>
      </c>
      <c r="C480" s="9"/>
      <c r="D480" s="9"/>
      <c r="E480" s="5"/>
      <c r="F480" s="8"/>
      <c r="G480" s="5" t="s">
        <v>3561</v>
      </c>
      <c r="H480" s="8"/>
      <c r="I480" s="5"/>
      <c r="J480" s="5">
        <v>40</v>
      </c>
      <c r="K480" s="5" t="s">
        <v>196</v>
      </c>
      <c r="L480" s="5"/>
      <c r="M480" s="5"/>
    </row>
    <row r="481" spans="1:13">
      <c r="A481" s="9"/>
      <c r="B481" s="5" t="s">
        <v>3979</v>
      </c>
      <c r="C481" s="9"/>
      <c r="D481" s="9"/>
      <c r="E481" s="5"/>
      <c r="F481" s="8"/>
      <c r="G481" s="5" t="s">
        <v>3428</v>
      </c>
      <c r="H481" s="8"/>
      <c r="I481" s="5"/>
      <c r="J481" s="5">
        <v>40</v>
      </c>
      <c r="K481" s="5" t="s">
        <v>196</v>
      </c>
      <c r="L481" s="5"/>
      <c r="M481" s="5"/>
    </row>
    <row r="482" spans="1:13">
      <c r="A482" s="9"/>
      <c r="B482" s="5" t="s">
        <v>3980</v>
      </c>
      <c r="C482" s="9"/>
      <c r="D482" s="9"/>
      <c r="E482" s="5"/>
      <c r="F482" s="8"/>
      <c r="G482" s="5" t="s">
        <v>3456</v>
      </c>
      <c r="H482" s="8"/>
      <c r="I482" s="5"/>
      <c r="J482" s="5">
        <v>40</v>
      </c>
      <c r="K482" s="5" t="s">
        <v>196</v>
      </c>
      <c r="L482" s="5"/>
      <c r="M482" s="5"/>
    </row>
    <row r="483" spans="1:13">
      <c r="A483" s="9"/>
      <c r="B483" s="5" t="s">
        <v>3981</v>
      </c>
      <c r="C483" s="9"/>
      <c r="D483" s="9"/>
      <c r="E483" s="5"/>
      <c r="F483" s="8"/>
      <c r="G483" s="5" t="s">
        <v>3982</v>
      </c>
      <c r="H483" s="8"/>
      <c r="I483" s="5"/>
      <c r="J483" s="5">
        <v>40</v>
      </c>
      <c r="K483" s="5" t="s">
        <v>3433</v>
      </c>
      <c r="L483" s="5"/>
      <c r="M483" s="5"/>
    </row>
    <row r="484" spans="1:13">
      <c r="A484" s="9"/>
      <c r="B484" s="5" t="s">
        <v>3983</v>
      </c>
      <c r="C484" s="9"/>
      <c r="D484" s="9"/>
      <c r="E484" s="5"/>
      <c r="F484" s="8"/>
      <c r="G484" s="5" t="s">
        <v>3442</v>
      </c>
      <c r="H484" s="8"/>
      <c r="I484" s="5"/>
      <c r="J484" s="5">
        <v>40</v>
      </c>
      <c r="K484" s="5" t="s">
        <v>199</v>
      </c>
      <c r="L484" s="5"/>
      <c r="M484" s="5"/>
    </row>
    <row r="485" spans="1:13">
      <c r="A485" s="9"/>
      <c r="B485" s="5" t="s">
        <v>3984</v>
      </c>
      <c r="C485" s="9"/>
      <c r="D485" s="9"/>
      <c r="E485" s="5"/>
      <c r="F485" s="8"/>
      <c r="G485" s="5" t="s">
        <v>3446</v>
      </c>
      <c r="H485" s="8"/>
      <c r="I485" s="5"/>
      <c r="J485" s="5">
        <v>40</v>
      </c>
      <c r="K485" s="5" t="s">
        <v>199</v>
      </c>
      <c r="L485" s="5"/>
      <c r="M485" s="5"/>
    </row>
    <row r="486" spans="1:13">
      <c r="A486" s="9"/>
      <c r="B486" s="5" t="s">
        <v>3985</v>
      </c>
      <c r="C486" s="9"/>
      <c r="D486" s="9"/>
      <c r="E486" s="5"/>
      <c r="F486" s="8"/>
      <c r="G486" s="5" t="s">
        <v>3432</v>
      </c>
      <c r="H486" s="8"/>
      <c r="I486" s="5"/>
      <c r="J486" s="5">
        <v>40</v>
      </c>
      <c r="K486" s="5" t="s">
        <v>3433</v>
      </c>
      <c r="L486" s="5"/>
      <c r="M486" s="5"/>
    </row>
    <row r="487" spans="1:13">
      <c r="A487" s="9"/>
      <c r="B487" s="5" t="s">
        <v>3986</v>
      </c>
      <c r="C487" s="9"/>
      <c r="D487" s="9"/>
      <c r="E487" s="5"/>
      <c r="F487" s="8"/>
      <c r="G487" s="5" t="s">
        <v>3432</v>
      </c>
      <c r="H487" s="8"/>
      <c r="I487" s="5"/>
      <c r="J487" s="5">
        <v>40</v>
      </c>
      <c r="K487" s="5" t="s">
        <v>199</v>
      </c>
      <c r="L487" s="5"/>
      <c r="M487" s="5"/>
    </row>
    <row r="488" spans="1:13">
      <c r="A488" s="9"/>
      <c r="B488" s="5" t="s">
        <v>3987</v>
      </c>
      <c r="C488" s="9"/>
      <c r="D488" s="9"/>
      <c r="E488" s="5"/>
      <c r="F488" s="8"/>
      <c r="G488" s="5" t="s">
        <v>3673</v>
      </c>
      <c r="H488" s="8"/>
      <c r="I488" s="5"/>
      <c r="J488" s="5">
        <v>40</v>
      </c>
      <c r="K488" s="5" t="s">
        <v>199</v>
      </c>
      <c r="L488" s="5"/>
      <c r="M488" s="5"/>
    </row>
    <row r="489" spans="1:13">
      <c r="A489" s="9"/>
      <c r="B489" s="5" t="s">
        <v>3988</v>
      </c>
      <c r="C489" s="9"/>
      <c r="D489" s="9"/>
      <c r="E489" s="5"/>
      <c r="F489" s="8"/>
      <c r="G489" s="5" t="s">
        <v>3502</v>
      </c>
      <c r="H489" s="8"/>
      <c r="I489" s="5"/>
      <c r="J489" s="5">
        <v>40</v>
      </c>
      <c r="K489" s="5" t="s">
        <v>191</v>
      </c>
      <c r="L489" s="5"/>
      <c r="M489" s="5"/>
    </row>
    <row r="490" spans="1:13">
      <c r="A490" s="9"/>
      <c r="B490" s="5" t="s">
        <v>3989</v>
      </c>
      <c r="C490" s="9"/>
      <c r="D490" s="9"/>
      <c r="E490" s="5"/>
      <c r="F490" s="8"/>
      <c r="G490" s="5" t="s">
        <v>3432</v>
      </c>
      <c r="H490" s="8"/>
      <c r="I490" s="5"/>
      <c r="J490" s="5">
        <v>40</v>
      </c>
      <c r="K490" s="5" t="s">
        <v>199</v>
      </c>
      <c r="L490" s="5"/>
      <c r="M490" s="5"/>
    </row>
    <row r="491" spans="1:13">
      <c r="A491" s="9"/>
      <c r="B491" s="5" t="s">
        <v>3990</v>
      </c>
      <c r="C491" s="9"/>
      <c r="D491" s="9"/>
      <c r="E491" s="5"/>
      <c r="F491" s="8"/>
      <c r="G491" s="5" t="s">
        <v>3456</v>
      </c>
      <c r="H491" s="8"/>
      <c r="I491" s="5"/>
      <c r="J491" s="5">
        <v>40</v>
      </c>
      <c r="K491" s="5" t="s">
        <v>199</v>
      </c>
      <c r="L491" s="5"/>
      <c r="M491" s="5"/>
    </row>
    <row r="492" spans="1:13">
      <c r="A492" s="9"/>
      <c r="B492" s="5" t="s">
        <v>3991</v>
      </c>
      <c r="C492" s="9"/>
      <c r="D492" s="9"/>
      <c r="E492" s="5"/>
      <c r="F492" s="8"/>
      <c r="G492" s="5" t="s">
        <v>3992</v>
      </c>
      <c r="H492" s="8"/>
      <c r="I492" s="5"/>
      <c r="J492" s="5">
        <v>40</v>
      </c>
      <c r="K492" s="5" t="s">
        <v>3461</v>
      </c>
      <c r="L492" s="5"/>
      <c r="M492" s="5"/>
    </row>
    <row r="493" spans="1:13">
      <c r="A493" s="9"/>
      <c r="B493" s="5" t="s">
        <v>3993</v>
      </c>
      <c r="C493" s="9"/>
      <c r="D493" s="9"/>
      <c r="E493" s="5"/>
      <c r="F493" s="8"/>
      <c r="G493" s="5" t="s">
        <v>3456</v>
      </c>
      <c r="H493" s="8"/>
      <c r="I493" s="5"/>
      <c r="J493" s="5">
        <v>40</v>
      </c>
      <c r="K493" s="5" t="s">
        <v>199</v>
      </c>
      <c r="L493" s="5"/>
      <c r="M493" s="5"/>
    </row>
    <row r="494" spans="1:13">
      <c r="A494" s="9"/>
      <c r="B494" s="5" t="s">
        <v>3994</v>
      </c>
      <c r="C494" s="9"/>
      <c r="D494" s="9"/>
      <c r="E494" s="5"/>
      <c r="F494" s="8"/>
      <c r="G494" s="5" t="s">
        <v>3510</v>
      </c>
      <c r="H494" s="8"/>
      <c r="I494" s="5"/>
      <c r="J494" s="5">
        <v>40</v>
      </c>
      <c r="K494" s="5" t="s">
        <v>199</v>
      </c>
      <c r="L494" s="5"/>
      <c r="M494" s="5"/>
    </row>
    <row r="495" spans="1:13">
      <c r="A495" s="9"/>
      <c r="B495" s="5" t="s">
        <v>3995</v>
      </c>
      <c r="C495" s="9"/>
      <c r="D495" s="9"/>
      <c r="E495" s="5"/>
      <c r="F495" s="8"/>
      <c r="G495" s="5" t="s">
        <v>3428</v>
      </c>
      <c r="H495" s="8"/>
      <c r="I495" s="5"/>
      <c r="J495" s="5">
        <v>40</v>
      </c>
      <c r="K495" s="5" t="s">
        <v>196</v>
      </c>
      <c r="L495" s="5"/>
      <c r="M495" s="5"/>
    </row>
    <row r="496" spans="1:13">
      <c r="A496" s="9"/>
      <c r="B496" s="5" t="s">
        <v>3996</v>
      </c>
      <c r="C496" s="9"/>
      <c r="D496" s="9"/>
      <c r="E496" s="5"/>
      <c r="F496" s="8"/>
      <c r="G496" s="5" t="s">
        <v>3432</v>
      </c>
      <c r="H496" s="8"/>
      <c r="I496" s="5"/>
      <c r="J496" s="5">
        <v>40</v>
      </c>
      <c r="K496" s="5" t="s">
        <v>199</v>
      </c>
      <c r="L496" s="5"/>
      <c r="M496" s="5"/>
    </row>
    <row r="497" spans="1:13">
      <c r="A497" s="9"/>
      <c r="B497" s="5" t="s">
        <v>3997</v>
      </c>
      <c r="C497" s="9"/>
      <c r="D497" s="9"/>
      <c r="E497" s="5"/>
      <c r="F497" s="8"/>
      <c r="G497" s="5" t="s">
        <v>3432</v>
      </c>
      <c r="H497" s="8"/>
      <c r="I497" s="5"/>
      <c r="J497" s="5">
        <v>40</v>
      </c>
      <c r="K497" s="5" t="s">
        <v>196</v>
      </c>
      <c r="L497" s="5"/>
      <c r="M497" s="5"/>
    </row>
    <row r="498" spans="1:13">
      <c r="A498" s="9"/>
      <c r="B498" s="5" t="s">
        <v>3998</v>
      </c>
      <c r="C498" s="9"/>
      <c r="D498" s="9"/>
      <c r="E498" s="5"/>
      <c r="F498" s="8"/>
      <c r="G498" s="5" t="s">
        <v>3444</v>
      </c>
      <c r="H498" s="8"/>
      <c r="I498" s="5"/>
      <c r="J498" s="5">
        <v>40</v>
      </c>
      <c r="K498" s="5" t="s">
        <v>3433</v>
      </c>
      <c r="L498" s="5"/>
      <c r="M498" s="5"/>
    </row>
    <row r="499" spans="1:13">
      <c r="A499" s="9"/>
      <c r="B499" s="5" t="s">
        <v>3999</v>
      </c>
      <c r="C499" s="9"/>
      <c r="D499" s="9"/>
      <c r="E499" s="5"/>
      <c r="F499" s="8"/>
      <c r="G499" s="5" t="s">
        <v>3945</v>
      </c>
      <c r="H499" s="8"/>
      <c r="I499" s="5"/>
      <c r="J499" s="5">
        <v>40</v>
      </c>
      <c r="K499" s="5" t="s">
        <v>199</v>
      </c>
      <c r="L499" s="5"/>
      <c r="M499" s="5"/>
    </row>
    <row r="500" spans="1:13">
      <c r="A500" s="9"/>
      <c r="B500" s="5" t="s">
        <v>4000</v>
      </c>
      <c r="C500" s="9"/>
      <c r="D500" s="9"/>
      <c r="E500" s="5"/>
      <c r="F500" s="8"/>
      <c r="G500" s="5" t="s">
        <v>3701</v>
      </c>
      <c r="H500" s="8"/>
      <c r="I500" s="5"/>
      <c r="J500" s="5">
        <v>30</v>
      </c>
      <c r="K500" s="5" t="s">
        <v>199</v>
      </c>
      <c r="L500" s="5"/>
      <c r="M500" s="5"/>
    </row>
    <row r="501" spans="1:13">
      <c r="A501" s="9"/>
      <c r="B501" s="5" t="s">
        <v>4001</v>
      </c>
      <c r="C501" s="9"/>
      <c r="D501" s="9"/>
      <c r="E501" s="5"/>
      <c r="F501" s="8"/>
      <c r="G501" s="5" t="s">
        <v>3450</v>
      </c>
      <c r="H501" s="8"/>
      <c r="I501" s="5"/>
      <c r="J501" s="5">
        <v>40</v>
      </c>
      <c r="K501" s="5" t="s">
        <v>196</v>
      </c>
      <c r="L501" s="5"/>
      <c r="M501" s="5"/>
    </row>
    <row r="502" spans="1:13">
      <c r="A502" s="9"/>
      <c r="B502" s="5" t="s">
        <v>4002</v>
      </c>
      <c r="C502" s="9"/>
      <c r="D502" s="9"/>
      <c r="E502" s="5"/>
      <c r="F502" s="8"/>
      <c r="G502" s="5" t="s">
        <v>3550</v>
      </c>
      <c r="H502" s="8"/>
      <c r="I502" s="5"/>
      <c r="J502" s="5">
        <v>40</v>
      </c>
      <c r="K502" s="5" t="s">
        <v>199</v>
      </c>
      <c r="L502" s="5"/>
      <c r="M502" s="5"/>
    </row>
    <row r="503" spans="1:13">
      <c r="A503" s="9"/>
      <c r="B503" s="5" t="s">
        <v>4003</v>
      </c>
      <c r="C503" s="9"/>
      <c r="D503" s="9"/>
      <c r="E503" s="5"/>
      <c r="F503" s="8"/>
      <c r="G503" s="5" t="s">
        <v>3550</v>
      </c>
      <c r="H503" s="8"/>
      <c r="I503" s="5"/>
      <c r="J503" s="5">
        <v>40</v>
      </c>
      <c r="K503" s="5" t="s">
        <v>199</v>
      </c>
      <c r="L503" s="5"/>
      <c r="M503" s="5"/>
    </row>
    <row r="504" spans="1:13">
      <c r="A504" s="9"/>
      <c r="B504" s="5" t="s">
        <v>4004</v>
      </c>
      <c r="C504" s="9"/>
      <c r="D504" s="9"/>
      <c r="E504" s="5"/>
      <c r="F504" s="8"/>
      <c r="G504" s="5" t="s">
        <v>3448</v>
      </c>
      <c r="H504" s="8"/>
      <c r="I504" s="5"/>
      <c r="J504" s="5">
        <v>40</v>
      </c>
      <c r="K504" s="5" t="s">
        <v>199</v>
      </c>
      <c r="L504" s="5"/>
      <c r="M504" s="5"/>
    </row>
    <row r="505" spans="1:13">
      <c r="A505" s="9"/>
      <c r="B505" s="5" t="s">
        <v>4005</v>
      </c>
      <c r="C505" s="9"/>
      <c r="D505" s="9"/>
      <c r="E505" s="5"/>
      <c r="F505" s="8"/>
      <c r="G505" s="5" t="s">
        <v>3432</v>
      </c>
      <c r="H505" s="8"/>
      <c r="I505" s="5"/>
      <c r="J505" s="5">
        <v>40</v>
      </c>
      <c r="K505" s="5" t="s">
        <v>199</v>
      </c>
      <c r="L505" s="5"/>
      <c r="M505" s="5"/>
    </row>
    <row r="506" spans="1:13">
      <c r="A506" s="9"/>
      <c r="B506" s="5" t="s">
        <v>4006</v>
      </c>
      <c r="C506" s="9"/>
      <c r="D506" s="9"/>
      <c r="E506" s="5"/>
      <c r="F506" s="8"/>
      <c r="G506" s="5" t="s">
        <v>3432</v>
      </c>
      <c r="H506" s="8"/>
      <c r="I506" s="5"/>
      <c r="J506" s="5">
        <v>30</v>
      </c>
      <c r="K506" s="5" t="s">
        <v>199</v>
      </c>
      <c r="L506" s="5"/>
      <c r="M506" s="5"/>
    </row>
    <row r="507" spans="1:13">
      <c r="A507" s="9"/>
      <c r="B507" s="5" t="s">
        <v>4007</v>
      </c>
      <c r="C507" s="9"/>
      <c r="D507" s="9"/>
      <c r="E507" s="5"/>
      <c r="F507" s="8"/>
      <c r="G507" s="5" t="s">
        <v>3432</v>
      </c>
      <c r="H507" s="8"/>
      <c r="I507" s="5"/>
      <c r="J507" s="5">
        <v>40</v>
      </c>
      <c r="K507" s="5" t="s">
        <v>199</v>
      </c>
      <c r="L507" s="5"/>
      <c r="M507" s="5"/>
    </row>
    <row r="508" spans="1:13">
      <c r="A508" s="9"/>
      <c r="B508" s="5" t="s">
        <v>4008</v>
      </c>
      <c r="C508" s="9"/>
      <c r="D508" s="9"/>
      <c r="E508" s="5"/>
      <c r="F508" s="8"/>
      <c r="G508" s="5" t="s">
        <v>3502</v>
      </c>
      <c r="H508" s="8"/>
      <c r="I508" s="5"/>
      <c r="J508" s="5">
        <v>40</v>
      </c>
      <c r="K508" s="5" t="s">
        <v>196</v>
      </c>
      <c r="L508" s="5"/>
      <c r="M508" s="5"/>
    </row>
    <row r="509" spans="1:13">
      <c r="A509" s="9"/>
      <c r="B509" s="5" t="s">
        <v>4009</v>
      </c>
      <c r="C509" s="9"/>
      <c r="D509" s="9"/>
      <c r="E509" s="5"/>
      <c r="F509" s="8"/>
      <c r="G509" s="5" t="s">
        <v>3510</v>
      </c>
      <c r="H509" s="8"/>
      <c r="I509" s="5"/>
      <c r="J509" s="5">
        <v>40</v>
      </c>
      <c r="K509" s="5" t="s">
        <v>199</v>
      </c>
      <c r="L509" s="5"/>
      <c r="M509" s="5"/>
    </row>
    <row r="510" spans="1:13">
      <c r="A510" s="9"/>
      <c r="B510" s="5" t="s">
        <v>4010</v>
      </c>
      <c r="C510" s="9"/>
      <c r="D510" s="9"/>
      <c r="E510" s="5"/>
      <c r="F510" s="8"/>
      <c r="G510" s="5" t="s">
        <v>3432</v>
      </c>
      <c r="H510" s="8"/>
      <c r="I510" s="5"/>
      <c r="J510" s="5">
        <v>40</v>
      </c>
      <c r="K510" s="5" t="s">
        <v>199</v>
      </c>
      <c r="L510" s="5"/>
      <c r="M510" s="5"/>
    </row>
    <row r="511" spans="1:13">
      <c r="A511" s="9"/>
      <c r="B511" s="5" t="s">
        <v>4011</v>
      </c>
      <c r="C511" s="9"/>
      <c r="D511" s="9"/>
      <c r="E511" s="5"/>
      <c r="F511" s="8"/>
      <c r="G511" s="5" t="s">
        <v>3432</v>
      </c>
      <c r="H511" s="8"/>
      <c r="I511" s="5"/>
      <c r="J511" s="5">
        <v>40</v>
      </c>
      <c r="K511" s="5" t="s">
        <v>196</v>
      </c>
      <c r="L511" s="5"/>
      <c r="M511" s="5"/>
    </row>
    <row r="512" spans="1:13">
      <c r="A512" s="9"/>
      <c r="B512" s="5" t="s">
        <v>4012</v>
      </c>
      <c r="C512" s="9"/>
      <c r="D512" s="9"/>
      <c r="E512" s="5"/>
      <c r="F512" s="8"/>
      <c r="G512" s="5" t="s">
        <v>3593</v>
      </c>
      <c r="H512" s="8"/>
      <c r="I512" s="5"/>
      <c r="J512" s="5">
        <v>40</v>
      </c>
      <c r="K512" s="5" t="s">
        <v>199</v>
      </c>
      <c r="L512" s="5"/>
      <c r="M512" s="5"/>
    </row>
    <row r="513" spans="1:13">
      <c r="A513" s="9"/>
      <c r="B513" s="5" t="s">
        <v>4013</v>
      </c>
      <c r="C513" s="9"/>
      <c r="D513" s="9"/>
      <c r="E513" s="5"/>
      <c r="F513" s="8"/>
      <c r="G513" s="5" t="s">
        <v>3561</v>
      </c>
      <c r="H513" s="8"/>
      <c r="I513" s="5"/>
      <c r="J513" s="5">
        <v>40</v>
      </c>
      <c r="K513" s="5" t="s">
        <v>199</v>
      </c>
      <c r="L513" s="5"/>
      <c r="M513" s="5"/>
    </row>
    <row r="514" spans="1:13">
      <c r="A514" s="9"/>
      <c r="B514" s="5" t="s">
        <v>4014</v>
      </c>
      <c r="C514" s="9"/>
      <c r="D514" s="9"/>
      <c r="E514" s="5"/>
      <c r="F514" s="8"/>
      <c r="G514" s="5" t="s">
        <v>3456</v>
      </c>
      <c r="H514" s="8"/>
      <c r="I514" s="5"/>
      <c r="J514" s="5">
        <v>40</v>
      </c>
      <c r="K514" s="5" t="s">
        <v>3433</v>
      </c>
      <c r="L514" s="5"/>
      <c r="M514" s="5"/>
    </row>
    <row r="515" spans="1:13">
      <c r="A515" s="9"/>
      <c r="B515" s="5" t="s">
        <v>4015</v>
      </c>
      <c r="C515" s="9"/>
      <c r="D515" s="9"/>
      <c r="E515" s="5"/>
      <c r="F515" s="8"/>
      <c r="G515" s="5" t="s">
        <v>3452</v>
      </c>
      <c r="H515" s="8"/>
      <c r="I515" s="5"/>
      <c r="J515" s="5">
        <v>40</v>
      </c>
      <c r="K515" s="5" t="s">
        <v>199</v>
      </c>
      <c r="L515" s="5"/>
      <c r="M515" s="5"/>
    </row>
    <row r="516" spans="1:13">
      <c r="A516" s="9"/>
      <c r="B516" s="5" t="s">
        <v>4016</v>
      </c>
      <c r="C516" s="9"/>
      <c r="D516" s="9"/>
      <c r="E516" s="5"/>
      <c r="F516" s="8"/>
      <c r="G516" s="5" t="s">
        <v>3432</v>
      </c>
      <c r="H516" s="8"/>
      <c r="I516" s="5"/>
      <c r="J516" s="5">
        <v>40</v>
      </c>
      <c r="K516" s="5" t="s">
        <v>199</v>
      </c>
      <c r="L516" s="5"/>
      <c r="M516" s="5"/>
    </row>
    <row r="517" spans="1:13">
      <c r="A517" s="9"/>
      <c r="B517" s="5" t="s">
        <v>4017</v>
      </c>
      <c r="C517" s="9"/>
      <c r="D517" s="9"/>
      <c r="E517" s="5"/>
      <c r="F517" s="8"/>
      <c r="G517" s="5" t="s">
        <v>3428</v>
      </c>
      <c r="H517" s="8"/>
      <c r="I517" s="5"/>
      <c r="J517" s="5">
        <v>40</v>
      </c>
      <c r="K517" s="5" t="s">
        <v>199</v>
      </c>
      <c r="L517" s="5"/>
      <c r="M517" s="5"/>
    </row>
    <row r="518" spans="1:13">
      <c r="A518" s="9"/>
      <c r="B518" s="5" t="s">
        <v>4018</v>
      </c>
      <c r="C518" s="9"/>
      <c r="D518" s="9"/>
      <c r="E518" s="5"/>
      <c r="F518" s="8"/>
      <c r="G518" s="5" t="s">
        <v>3432</v>
      </c>
      <c r="H518" s="8"/>
      <c r="I518" s="5"/>
      <c r="J518" s="5">
        <v>40</v>
      </c>
      <c r="K518" s="5" t="s">
        <v>196</v>
      </c>
      <c r="L518" s="5"/>
      <c r="M518" s="5"/>
    </row>
    <row r="519" spans="1:13">
      <c r="A519" s="9"/>
      <c r="B519" s="5" t="s">
        <v>4019</v>
      </c>
      <c r="C519" s="9"/>
      <c r="D519" s="9"/>
      <c r="E519" s="5"/>
      <c r="F519" s="8"/>
      <c r="G519" s="5" t="s">
        <v>3465</v>
      </c>
      <c r="H519" s="8"/>
      <c r="I519" s="5"/>
      <c r="J519" s="5">
        <v>40</v>
      </c>
      <c r="K519" s="5" t="s">
        <v>199</v>
      </c>
      <c r="L519" s="5"/>
      <c r="M519" s="5"/>
    </row>
    <row r="520" spans="1:13">
      <c r="A520" s="9"/>
      <c r="B520" s="5" t="s">
        <v>4020</v>
      </c>
      <c r="C520" s="9"/>
      <c r="D520" s="9"/>
      <c r="E520" s="5"/>
      <c r="F520" s="8"/>
      <c r="G520" s="5" t="s">
        <v>3593</v>
      </c>
      <c r="H520" s="8"/>
      <c r="I520" s="5"/>
      <c r="J520" s="5">
        <v>40</v>
      </c>
      <c r="K520" s="5" t="s">
        <v>199</v>
      </c>
      <c r="L520" s="5"/>
      <c r="M520" s="5"/>
    </row>
    <row r="521" spans="1:13">
      <c r="A521" s="9"/>
      <c r="B521" s="5" t="s">
        <v>4021</v>
      </c>
      <c r="C521" s="9"/>
      <c r="D521" s="9"/>
      <c r="E521" s="5"/>
      <c r="F521" s="8"/>
      <c r="G521" s="5" t="s">
        <v>4022</v>
      </c>
      <c r="H521" s="8"/>
      <c r="I521" s="5"/>
      <c r="J521" s="5">
        <v>40</v>
      </c>
      <c r="K521" s="5" t="s">
        <v>196</v>
      </c>
      <c r="L521" s="5"/>
      <c r="M521" s="5"/>
    </row>
    <row r="522" spans="1:13">
      <c r="A522" s="9"/>
      <c r="B522" s="5" t="s">
        <v>4023</v>
      </c>
      <c r="C522" s="9"/>
      <c r="D522" s="9"/>
      <c r="E522" s="5"/>
      <c r="F522" s="8"/>
      <c r="G522" s="5" t="s">
        <v>3432</v>
      </c>
      <c r="H522" s="8"/>
      <c r="I522" s="5"/>
      <c r="J522" s="5">
        <v>40</v>
      </c>
      <c r="K522" s="5" t="s">
        <v>196</v>
      </c>
      <c r="L522" s="5"/>
      <c r="M522" s="5"/>
    </row>
    <row r="523" spans="1:13">
      <c r="A523" s="9"/>
      <c r="B523" s="5" t="s">
        <v>4024</v>
      </c>
      <c r="C523" s="9"/>
      <c r="D523" s="9"/>
      <c r="E523" s="5"/>
      <c r="F523" s="8"/>
      <c r="G523" s="5" t="s">
        <v>3432</v>
      </c>
      <c r="H523" s="8"/>
      <c r="I523" s="5"/>
      <c r="J523" s="5">
        <v>40</v>
      </c>
      <c r="K523" s="5" t="s">
        <v>199</v>
      </c>
      <c r="L523" s="5"/>
      <c r="M523" s="5"/>
    </row>
    <row r="524" spans="1:13">
      <c r="A524" s="9"/>
      <c r="B524" s="5" t="s">
        <v>4025</v>
      </c>
      <c r="C524" s="9"/>
      <c r="D524" s="9"/>
      <c r="E524" s="5"/>
      <c r="F524" s="8"/>
      <c r="G524" s="5" t="s">
        <v>3428</v>
      </c>
      <c r="H524" s="8"/>
      <c r="I524" s="5"/>
      <c r="J524" s="5">
        <v>40</v>
      </c>
      <c r="K524" s="5" t="s">
        <v>191</v>
      </c>
      <c r="L524" s="5"/>
      <c r="M524" s="5"/>
    </row>
    <row r="525" spans="1:13">
      <c r="A525" s="9"/>
      <c r="B525" s="5" t="s">
        <v>4026</v>
      </c>
      <c r="C525" s="9"/>
      <c r="D525" s="9"/>
      <c r="E525" s="5"/>
      <c r="F525" s="8"/>
      <c r="G525" s="5" t="s">
        <v>3458</v>
      </c>
      <c r="H525" s="8"/>
      <c r="I525" s="5"/>
      <c r="J525" s="5">
        <v>40</v>
      </c>
      <c r="K525" s="5" t="s">
        <v>196</v>
      </c>
      <c r="L525" s="5"/>
      <c r="M525" s="5"/>
    </row>
    <row r="526" spans="1:13">
      <c r="A526" s="9"/>
      <c r="B526" s="5" t="s">
        <v>4027</v>
      </c>
      <c r="C526" s="9"/>
      <c r="D526" s="9"/>
      <c r="E526" s="5"/>
      <c r="F526" s="8"/>
      <c r="G526" s="5" t="s">
        <v>3432</v>
      </c>
      <c r="H526" s="8"/>
      <c r="I526" s="5"/>
      <c r="J526" s="5">
        <v>40</v>
      </c>
      <c r="K526" s="5" t="s">
        <v>199</v>
      </c>
      <c r="L526" s="5"/>
      <c r="M526" s="5"/>
    </row>
    <row r="527" spans="1:13">
      <c r="A527" s="9"/>
      <c r="B527" s="5" t="s">
        <v>4028</v>
      </c>
      <c r="C527" s="9"/>
      <c r="D527" s="9"/>
      <c r="E527" s="5"/>
      <c r="F527" s="8"/>
      <c r="G527" s="5" t="s">
        <v>3432</v>
      </c>
      <c r="H527" s="8"/>
      <c r="I527" s="5"/>
      <c r="J527" s="5">
        <v>40</v>
      </c>
      <c r="K527" s="5" t="s">
        <v>196</v>
      </c>
      <c r="L527" s="5"/>
      <c r="M527" s="5"/>
    </row>
    <row r="528" spans="1:13">
      <c r="A528" s="9"/>
      <c r="B528" s="5" t="s">
        <v>4029</v>
      </c>
      <c r="C528" s="9"/>
      <c r="D528" s="9"/>
      <c r="E528" s="5"/>
      <c r="F528" s="8"/>
      <c r="G528" s="5" t="s">
        <v>3625</v>
      </c>
      <c r="H528" s="8"/>
      <c r="I528" s="5"/>
      <c r="J528" s="5">
        <v>40</v>
      </c>
      <c r="K528" s="5" t="s">
        <v>199</v>
      </c>
      <c r="L528" s="5"/>
      <c r="M528" s="5"/>
    </row>
    <row r="529" spans="1:13">
      <c r="A529" s="9"/>
      <c r="B529" s="5" t="s">
        <v>4030</v>
      </c>
      <c r="C529" s="9"/>
      <c r="D529" s="9"/>
      <c r="E529" s="5"/>
      <c r="F529" s="8"/>
      <c r="G529" s="5" t="s">
        <v>3601</v>
      </c>
      <c r="H529" s="8"/>
      <c r="I529" s="5"/>
      <c r="J529" s="5">
        <v>40</v>
      </c>
      <c r="K529" s="5" t="s">
        <v>199</v>
      </c>
      <c r="L529" s="5"/>
      <c r="M529" s="5"/>
    </row>
    <row r="530" spans="1:13">
      <c r="A530" s="9"/>
      <c r="B530" s="5" t="s">
        <v>4031</v>
      </c>
      <c r="C530" s="9"/>
      <c r="D530" s="9"/>
      <c r="E530" s="5"/>
      <c r="F530" s="8"/>
      <c r="G530" s="5" t="s">
        <v>3432</v>
      </c>
      <c r="H530" s="8"/>
      <c r="I530" s="5"/>
      <c r="J530" s="5">
        <v>40</v>
      </c>
      <c r="K530" s="5" t="s">
        <v>199</v>
      </c>
      <c r="L530" s="5"/>
      <c r="M530" s="5"/>
    </row>
    <row r="531" spans="1:13">
      <c r="A531" s="9"/>
      <c r="B531" s="5" t="s">
        <v>4032</v>
      </c>
      <c r="C531" s="9"/>
      <c r="D531" s="9"/>
      <c r="E531" s="5"/>
      <c r="F531" s="8"/>
      <c r="G531" s="5" t="s">
        <v>3428</v>
      </c>
      <c r="H531" s="8"/>
      <c r="I531" s="5"/>
      <c r="J531" s="5">
        <v>40</v>
      </c>
      <c r="K531" s="5" t="s">
        <v>196</v>
      </c>
      <c r="L531" s="5"/>
      <c r="M531" s="5"/>
    </row>
    <row r="532" spans="1:13">
      <c r="A532" s="9"/>
      <c r="B532" s="5" t="s">
        <v>4033</v>
      </c>
      <c r="C532" s="9"/>
      <c r="D532" s="9"/>
      <c r="E532" s="5"/>
      <c r="F532" s="8"/>
      <c r="G532" s="5" t="s">
        <v>3465</v>
      </c>
      <c r="H532" s="8"/>
      <c r="I532" s="5"/>
      <c r="J532" s="5">
        <v>40</v>
      </c>
      <c r="K532" s="5" t="s">
        <v>199</v>
      </c>
      <c r="L532" s="5"/>
      <c r="M532" s="5"/>
    </row>
    <row r="533" spans="1:13">
      <c r="A533" s="9"/>
      <c r="B533" s="5" t="s">
        <v>4034</v>
      </c>
      <c r="C533" s="9"/>
      <c r="D533" s="9"/>
      <c r="E533" s="5"/>
      <c r="F533" s="8"/>
      <c r="G533" s="5" t="s">
        <v>3454</v>
      </c>
      <c r="H533" s="8"/>
      <c r="I533" s="5"/>
      <c r="J533" s="5">
        <v>40</v>
      </c>
      <c r="K533" s="5" t="s">
        <v>196</v>
      </c>
      <c r="L533" s="5"/>
      <c r="M533" s="5"/>
    </row>
    <row r="534" spans="1:13">
      <c r="A534" s="9"/>
      <c r="B534" s="5" t="s">
        <v>4035</v>
      </c>
      <c r="C534" s="9"/>
      <c r="D534" s="9"/>
      <c r="E534" s="5"/>
      <c r="F534" s="8"/>
      <c r="G534" s="5" t="s">
        <v>3669</v>
      </c>
      <c r="H534" s="8"/>
      <c r="I534" s="5"/>
      <c r="J534" s="5">
        <v>40</v>
      </c>
      <c r="K534" s="5" t="s">
        <v>196</v>
      </c>
      <c r="L534" s="5"/>
      <c r="M534" s="5"/>
    </row>
    <row r="535" spans="1:13">
      <c r="A535" s="9"/>
      <c r="B535" s="5" t="s">
        <v>4036</v>
      </c>
      <c r="C535" s="9"/>
      <c r="D535" s="9"/>
      <c r="E535" s="5"/>
      <c r="F535" s="8"/>
      <c r="G535" s="5" t="s">
        <v>3432</v>
      </c>
      <c r="H535" s="8"/>
      <c r="I535" s="5"/>
      <c r="J535" s="5">
        <v>40</v>
      </c>
      <c r="K535" s="5" t="s">
        <v>199</v>
      </c>
      <c r="L535" s="5"/>
      <c r="M535" s="5"/>
    </row>
    <row r="536" spans="1:13">
      <c r="A536" s="9"/>
      <c r="B536" s="5" t="s">
        <v>4037</v>
      </c>
      <c r="C536" s="9"/>
      <c r="D536" s="9"/>
      <c r="E536" s="5"/>
      <c r="F536" s="8"/>
      <c r="G536" s="5" t="s">
        <v>3432</v>
      </c>
      <c r="H536" s="8"/>
      <c r="I536" s="5"/>
      <c r="J536" s="5">
        <v>40</v>
      </c>
      <c r="K536" s="5" t="s">
        <v>199</v>
      </c>
      <c r="L536" s="5"/>
      <c r="M536" s="5"/>
    </row>
    <row r="537" spans="1:13">
      <c r="A537" s="9"/>
      <c r="B537" s="5" t="s">
        <v>4038</v>
      </c>
      <c r="C537" s="9"/>
      <c r="D537" s="9"/>
      <c r="E537" s="5"/>
      <c r="F537" s="8"/>
      <c r="G537" s="5" t="s">
        <v>3432</v>
      </c>
      <c r="H537" s="8"/>
      <c r="I537" s="5"/>
      <c r="J537" s="5">
        <v>40</v>
      </c>
      <c r="K537" s="5" t="s">
        <v>199</v>
      </c>
      <c r="L537" s="5"/>
      <c r="M537" s="5"/>
    </row>
    <row r="538" spans="1:13">
      <c r="A538" s="9"/>
      <c r="B538" s="5" t="s">
        <v>4039</v>
      </c>
      <c r="C538" s="9"/>
      <c r="D538" s="9"/>
      <c r="E538" s="5"/>
      <c r="F538" s="8"/>
      <c r="G538" s="5" t="s">
        <v>3428</v>
      </c>
      <c r="H538" s="8"/>
      <c r="I538" s="5"/>
      <c r="J538" s="5">
        <v>40</v>
      </c>
      <c r="K538" s="5" t="s">
        <v>196</v>
      </c>
      <c r="L538" s="5"/>
      <c r="M538" s="5"/>
    </row>
    <row r="539" spans="1:13">
      <c r="A539" s="9"/>
      <c r="B539" s="5" t="s">
        <v>4040</v>
      </c>
      <c r="C539" s="9"/>
      <c r="D539" s="9"/>
      <c r="E539" s="5"/>
      <c r="F539" s="8"/>
      <c r="G539" s="5" t="s">
        <v>3502</v>
      </c>
      <c r="H539" s="8"/>
      <c r="I539" s="5"/>
      <c r="J539" s="5">
        <v>20</v>
      </c>
      <c r="K539" s="5" t="s">
        <v>199</v>
      </c>
      <c r="L539" s="5"/>
      <c r="M539" s="5"/>
    </row>
    <row r="540" spans="1:13">
      <c r="A540" s="9"/>
      <c r="B540" s="5" t="s">
        <v>4041</v>
      </c>
      <c r="C540" s="9"/>
      <c r="D540" s="9"/>
      <c r="E540" s="5"/>
      <c r="F540" s="8"/>
      <c r="G540" s="5" t="s">
        <v>4042</v>
      </c>
      <c r="H540" s="8"/>
      <c r="I540" s="5"/>
      <c r="J540" s="5">
        <v>40</v>
      </c>
      <c r="K540" s="5" t="s">
        <v>199</v>
      </c>
      <c r="L540" s="5"/>
      <c r="M540" s="5"/>
    </row>
    <row r="541" spans="1:13">
      <c r="A541" s="9"/>
      <c r="B541" s="5" t="s">
        <v>4043</v>
      </c>
      <c r="C541" s="9"/>
      <c r="D541" s="9"/>
      <c r="E541" s="5"/>
      <c r="F541" s="8"/>
      <c r="G541" s="5" t="s">
        <v>3956</v>
      </c>
      <c r="H541" s="8"/>
      <c r="I541" s="5"/>
      <c r="J541" s="5">
        <v>40</v>
      </c>
      <c r="K541" s="5" t="s">
        <v>199</v>
      </c>
      <c r="L541" s="5"/>
      <c r="M541" s="5"/>
    </row>
    <row r="542" spans="1:13">
      <c r="A542" s="9"/>
      <c r="B542" s="5" t="s">
        <v>4044</v>
      </c>
      <c r="C542" s="9"/>
      <c r="D542" s="9"/>
      <c r="E542" s="5"/>
      <c r="F542" s="8"/>
      <c r="G542" s="5" t="s">
        <v>3550</v>
      </c>
      <c r="H542" s="8"/>
      <c r="I542" s="5"/>
      <c r="J542" s="5">
        <v>40</v>
      </c>
      <c r="K542" s="5" t="s">
        <v>199</v>
      </c>
      <c r="L542" s="5"/>
      <c r="M542" s="5"/>
    </row>
    <row r="543" spans="1:13">
      <c r="A543" s="9"/>
      <c r="B543" s="5" t="s">
        <v>4045</v>
      </c>
      <c r="C543" s="9"/>
      <c r="D543" s="9"/>
      <c r="E543" s="5"/>
      <c r="F543" s="8"/>
      <c r="G543" s="5" t="s">
        <v>3465</v>
      </c>
      <c r="H543" s="8"/>
      <c r="I543" s="5"/>
      <c r="J543" s="5">
        <v>40</v>
      </c>
      <c r="K543" s="5" t="s">
        <v>199</v>
      </c>
      <c r="L543" s="5"/>
      <c r="M543" s="5"/>
    </row>
    <row r="544" spans="1:13">
      <c r="A544" s="9"/>
      <c r="B544" s="5" t="s">
        <v>4046</v>
      </c>
      <c r="C544" s="9"/>
      <c r="D544" s="9"/>
      <c r="E544" s="5"/>
      <c r="F544" s="8"/>
      <c r="G544" s="5" t="s">
        <v>3436</v>
      </c>
      <c r="H544" s="8"/>
      <c r="I544" s="5"/>
      <c r="J544" s="5">
        <v>40</v>
      </c>
      <c r="K544" s="5" t="s">
        <v>3433</v>
      </c>
      <c r="L544" s="5"/>
      <c r="M544" s="5"/>
    </row>
    <row r="545" spans="1:13">
      <c r="A545" s="9"/>
      <c r="B545" s="5" t="s">
        <v>4047</v>
      </c>
      <c r="C545" s="9"/>
      <c r="D545" s="9"/>
      <c r="E545" s="5"/>
      <c r="F545" s="8"/>
      <c r="G545" s="5" t="s">
        <v>3530</v>
      </c>
      <c r="H545" s="8"/>
      <c r="I545" s="5"/>
      <c r="J545" s="5">
        <v>40</v>
      </c>
      <c r="K545" s="5" t="s">
        <v>199</v>
      </c>
      <c r="L545" s="5"/>
      <c r="M545" s="5"/>
    </row>
    <row r="546" spans="1:13">
      <c r="A546" s="9"/>
      <c r="B546" s="5" t="s">
        <v>4048</v>
      </c>
      <c r="C546" s="9"/>
      <c r="D546" s="9"/>
      <c r="E546" s="5"/>
      <c r="F546" s="8"/>
      <c r="G546" s="5" t="s">
        <v>3428</v>
      </c>
      <c r="H546" s="8"/>
      <c r="I546" s="5"/>
      <c r="J546" s="5">
        <v>40</v>
      </c>
      <c r="K546" s="5" t="s">
        <v>199</v>
      </c>
      <c r="L546" s="5"/>
      <c r="M546" s="5"/>
    </row>
    <row r="547" spans="1:13">
      <c r="A547" s="9"/>
      <c r="B547" s="5" t="s">
        <v>4049</v>
      </c>
      <c r="C547" s="9"/>
      <c r="D547" s="9"/>
      <c r="E547" s="5"/>
      <c r="F547" s="8"/>
      <c r="G547" s="5" t="s">
        <v>3465</v>
      </c>
      <c r="H547" s="8"/>
      <c r="I547" s="5"/>
      <c r="J547" s="5">
        <v>40</v>
      </c>
      <c r="K547" s="5" t="s">
        <v>196</v>
      </c>
      <c r="L547" s="5"/>
      <c r="M547" s="5"/>
    </row>
    <row r="548" spans="1:13">
      <c r="A548" s="9"/>
      <c r="B548" s="5" t="s">
        <v>4050</v>
      </c>
      <c r="C548" s="9"/>
      <c r="D548" s="9"/>
      <c r="E548" s="5"/>
      <c r="F548" s="8"/>
      <c r="G548" s="5" t="s">
        <v>4042</v>
      </c>
      <c r="H548" s="8"/>
      <c r="I548" s="5"/>
      <c r="J548" s="5">
        <v>40</v>
      </c>
      <c r="K548" s="5" t="s">
        <v>199</v>
      </c>
      <c r="L548" s="5"/>
      <c r="M548" s="5"/>
    </row>
    <row r="549" spans="1:13">
      <c r="A549" s="9"/>
      <c r="B549" s="5" t="s">
        <v>4051</v>
      </c>
      <c r="C549" s="9"/>
      <c r="D549" s="9"/>
      <c r="E549" s="5"/>
      <c r="F549" s="8"/>
      <c r="G549" s="5" t="s">
        <v>3432</v>
      </c>
      <c r="H549" s="8"/>
      <c r="I549" s="5"/>
      <c r="J549" s="5">
        <v>40</v>
      </c>
      <c r="K549" s="5" t="s">
        <v>199</v>
      </c>
      <c r="L549" s="5"/>
      <c r="M549" s="5"/>
    </row>
    <row r="550" spans="1:13">
      <c r="A550" s="9"/>
      <c r="B550" s="5" t="s">
        <v>4052</v>
      </c>
      <c r="C550" s="9"/>
      <c r="D550" s="9"/>
      <c r="E550" s="5"/>
      <c r="F550" s="8"/>
      <c r="G550" s="5" t="s">
        <v>3465</v>
      </c>
      <c r="H550" s="8"/>
      <c r="I550" s="5"/>
      <c r="J550" s="5">
        <v>40</v>
      </c>
      <c r="K550" s="5" t="s">
        <v>199</v>
      </c>
      <c r="L550" s="5"/>
      <c r="M550" s="5"/>
    </row>
    <row r="551" spans="1:13">
      <c r="A551" s="9"/>
      <c r="B551" s="5" t="s">
        <v>4053</v>
      </c>
      <c r="C551" s="9"/>
      <c r="D551" s="9"/>
      <c r="E551" s="5"/>
      <c r="F551" s="8"/>
      <c r="G551" s="5" t="s">
        <v>3492</v>
      </c>
      <c r="H551" s="8"/>
      <c r="I551" s="5"/>
      <c r="J551" s="5">
        <v>40</v>
      </c>
      <c r="K551" s="5" t="s">
        <v>199</v>
      </c>
      <c r="L551" s="5"/>
      <c r="M551" s="5"/>
    </row>
    <row r="552" spans="1:13">
      <c r="A552" s="9"/>
      <c r="B552" s="5" t="s">
        <v>4054</v>
      </c>
      <c r="C552" s="9"/>
      <c r="D552" s="9"/>
      <c r="E552" s="5"/>
      <c r="F552" s="8"/>
      <c r="G552" s="5" t="s">
        <v>3432</v>
      </c>
      <c r="H552" s="8"/>
      <c r="I552" s="5"/>
      <c r="J552" s="5">
        <v>40</v>
      </c>
      <c r="K552" s="5" t="s">
        <v>199</v>
      </c>
      <c r="L552" s="5"/>
      <c r="M552" s="5"/>
    </row>
    <row r="553" spans="1:13">
      <c r="A553" s="9"/>
      <c r="B553" s="5" t="s">
        <v>4055</v>
      </c>
      <c r="C553" s="9"/>
      <c r="D553" s="9"/>
      <c r="E553" s="5"/>
      <c r="F553" s="8"/>
      <c r="G553" s="5" t="s">
        <v>3465</v>
      </c>
      <c r="H553" s="8"/>
      <c r="I553" s="5"/>
      <c r="J553" s="5">
        <v>40</v>
      </c>
      <c r="K553" s="5" t="s">
        <v>199</v>
      </c>
      <c r="L553" s="5"/>
      <c r="M553" s="5"/>
    </row>
    <row r="554" spans="1:13">
      <c r="A554" s="9"/>
      <c r="B554" s="5" t="s">
        <v>4056</v>
      </c>
      <c r="C554" s="9"/>
      <c r="D554" s="9"/>
      <c r="E554" s="5"/>
      <c r="F554" s="8"/>
      <c r="G554" s="5" t="s">
        <v>3432</v>
      </c>
      <c r="H554" s="8"/>
      <c r="I554" s="5"/>
      <c r="J554" s="5">
        <v>40</v>
      </c>
      <c r="K554" s="5" t="s">
        <v>199</v>
      </c>
      <c r="L554" s="5"/>
      <c r="M554" s="5"/>
    </row>
    <row r="555" spans="1:13">
      <c r="A555" s="9"/>
      <c r="B555" s="5" t="s">
        <v>4057</v>
      </c>
      <c r="C555" s="9"/>
      <c r="D555" s="9"/>
      <c r="E555" s="5"/>
      <c r="F555" s="8"/>
      <c r="G555" s="5" t="s">
        <v>3556</v>
      </c>
      <c r="H555" s="8"/>
      <c r="I555" s="5"/>
      <c r="J555" s="5">
        <v>40</v>
      </c>
      <c r="K555" s="5" t="s">
        <v>199</v>
      </c>
      <c r="L555" s="5"/>
      <c r="M555" s="5"/>
    </row>
    <row r="556" spans="1:13">
      <c r="A556" s="9"/>
      <c r="B556" s="5" t="s">
        <v>4058</v>
      </c>
      <c r="C556" s="9"/>
      <c r="D556" s="9"/>
      <c r="E556" s="5"/>
      <c r="F556" s="8"/>
      <c r="G556" s="5" t="s">
        <v>3428</v>
      </c>
      <c r="H556" s="8"/>
      <c r="I556" s="5"/>
      <c r="J556" s="5">
        <v>40</v>
      </c>
      <c r="K556" s="5" t="s">
        <v>191</v>
      </c>
      <c r="L556" s="5"/>
      <c r="M556" s="5"/>
    </row>
    <row r="557" spans="1:13">
      <c r="A557" s="9"/>
      <c r="B557" s="5" t="s">
        <v>4059</v>
      </c>
      <c r="C557" s="9"/>
      <c r="D557" s="9"/>
      <c r="E557" s="5"/>
      <c r="F557" s="8"/>
      <c r="G557" s="5" t="s">
        <v>3432</v>
      </c>
      <c r="H557" s="8"/>
      <c r="I557" s="5"/>
      <c r="J557" s="5">
        <v>40</v>
      </c>
      <c r="K557" s="5" t="s">
        <v>199</v>
      </c>
      <c r="L557" s="5"/>
      <c r="M557" s="5"/>
    </row>
    <row r="558" spans="1:13">
      <c r="A558" s="9"/>
      <c r="B558" s="5" t="s">
        <v>4060</v>
      </c>
      <c r="C558" s="9"/>
      <c r="D558" s="9"/>
      <c r="E558" s="5"/>
      <c r="F558" s="8"/>
      <c r="G558" s="5" t="s">
        <v>3428</v>
      </c>
      <c r="H558" s="8"/>
      <c r="I558" s="5"/>
      <c r="J558" s="5">
        <v>40</v>
      </c>
      <c r="K558" s="5" t="s">
        <v>199</v>
      </c>
      <c r="L558" s="5"/>
      <c r="M558" s="5"/>
    </row>
    <row r="559" spans="1:13">
      <c r="A559" s="9"/>
      <c r="B559" s="5" t="s">
        <v>4061</v>
      </c>
      <c r="C559" s="9"/>
      <c r="D559" s="9"/>
      <c r="E559" s="5"/>
      <c r="F559" s="8"/>
      <c r="G559" s="5" t="s">
        <v>3432</v>
      </c>
      <c r="H559" s="8"/>
      <c r="I559" s="5"/>
      <c r="J559" s="5">
        <v>40</v>
      </c>
      <c r="K559" s="5" t="s">
        <v>199</v>
      </c>
      <c r="L559" s="5"/>
      <c r="M559" s="5"/>
    </row>
    <row r="560" spans="1:13">
      <c r="A560" s="9"/>
      <c r="B560" s="5" t="s">
        <v>4062</v>
      </c>
      <c r="C560" s="9"/>
      <c r="D560" s="9"/>
      <c r="E560" s="5"/>
      <c r="F560" s="8"/>
      <c r="G560" s="5" t="s">
        <v>3432</v>
      </c>
      <c r="H560" s="8"/>
      <c r="I560" s="5"/>
      <c r="J560" s="5">
        <v>40</v>
      </c>
      <c r="K560" s="5" t="s">
        <v>199</v>
      </c>
      <c r="L560" s="5"/>
      <c r="M560" s="5"/>
    </row>
    <row r="561" spans="1:13">
      <c r="A561" s="9"/>
      <c r="B561" s="5" t="s">
        <v>4063</v>
      </c>
      <c r="C561" s="9"/>
      <c r="D561" s="9"/>
      <c r="E561" s="5"/>
      <c r="F561" s="8"/>
      <c r="G561" s="5" t="s">
        <v>3428</v>
      </c>
      <c r="H561" s="8"/>
      <c r="I561" s="5"/>
      <c r="J561" s="5">
        <v>40</v>
      </c>
      <c r="K561" s="5" t="s">
        <v>196</v>
      </c>
      <c r="L561" s="5"/>
      <c r="M561" s="5"/>
    </row>
    <row r="562" spans="1:13">
      <c r="A562" s="9"/>
      <c r="B562" s="5" t="s">
        <v>754</v>
      </c>
      <c r="C562" s="5"/>
      <c r="D562" s="9"/>
      <c r="E562" s="5"/>
      <c r="F562" s="8"/>
      <c r="G562" s="5" t="s">
        <v>3502</v>
      </c>
      <c r="H562" s="8"/>
      <c r="I562" s="5"/>
      <c r="J562" s="5">
        <v>20</v>
      </c>
      <c r="K562" s="5" t="s">
        <v>199</v>
      </c>
      <c r="L562" s="5"/>
      <c r="M562" s="5"/>
    </row>
    <row r="563" spans="1:13">
      <c r="A563" s="9"/>
      <c r="B563" s="5" t="s">
        <v>4064</v>
      </c>
      <c r="C563" s="9"/>
      <c r="D563" s="9"/>
      <c r="E563" s="5"/>
      <c r="F563" s="8"/>
      <c r="G563" s="5" t="s">
        <v>3646</v>
      </c>
      <c r="H563" s="8"/>
      <c r="I563" s="5"/>
      <c r="J563" s="5">
        <v>40</v>
      </c>
      <c r="K563" s="5" t="s">
        <v>196</v>
      </c>
      <c r="L563" s="5"/>
      <c r="M563" s="5"/>
    </row>
    <row r="564" spans="1:13">
      <c r="A564" s="9"/>
      <c r="B564" s="5" t="s">
        <v>4065</v>
      </c>
      <c r="C564" s="9"/>
      <c r="D564" s="9"/>
      <c r="E564" s="5"/>
      <c r="F564" s="8"/>
      <c r="G564" s="5" t="s">
        <v>3450</v>
      </c>
      <c r="H564" s="8"/>
      <c r="I564" s="5"/>
      <c r="J564" s="5">
        <v>40</v>
      </c>
      <c r="K564" s="5" t="s">
        <v>199</v>
      </c>
      <c r="L564" s="5"/>
      <c r="M564" s="5"/>
    </row>
    <row r="565" spans="1:13">
      <c r="A565" s="9"/>
      <c r="B565" s="5" t="s">
        <v>4066</v>
      </c>
      <c r="C565" s="9"/>
      <c r="D565" s="9"/>
      <c r="E565" s="5"/>
      <c r="F565" s="8"/>
      <c r="G565" s="5" t="s">
        <v>3502</v>
      </c>
      <c r="H565" s="8"/>
      <c r="I565" s="5"/>
      <c r="J565" s="5">
        <v>40</v>
      </c>
      <c r="K565" s="5" t="s">
        <v>199</v>
      </c>
      <c r="L565" s="5"/>
      <c r="M565" s="5"/>
    </row>
    <row r="566" spans="1:13">
      <c r="A566" s="9"/>
      <c r="B566" s="5" t="s">
        <v>4067</v>
      </c>
      <c r="C566" s="9"/>
      <c r="D566" s="9"/>
      <c r="E566" s="5"/>
      <c r="F566" s="8"/>
      <c r="G566" s="5" t="s">
        <v>3510</v>
      </c>
      <c r="H566" s="8"/>
      <c r="I566" s="5"/>
      <c r="J566" s="5">
        <v>40</v>
      </c>
      <c r="K566" s="5" t="s">
        <v>196</v>
      </c>
      <c r="L566" s="5"/>
      <c r="M566" s="5"/>
    </row>
    <row r="567" spans="1:13">
      <c r="A567" s="9"/>
      <c r="B567" s="5" t="s">
        <v>4068</v>
      </c>
      <c r="C567" s="9"/>
      <c r="D567" s="9"/>
      <c r="E567" s="5"/>
      <c r="F567" s="8"/>
      <c r="G567" s="5" t="s">
        <v>3446</v>
      </c>
      <c r="H567" s="8"/>
      <c r="I567" s="5"/>
      <c r="J567" s="5">
        <v>40</v>
      </c>
      <c r="K567" s="5" t="s">
        <v>199</v>
      </c>
      <c r="L567" s="5"/>
      <c r="M567" s="5"/>
    </row>
    <row r="568" spans="1:13">
      <c r="A568" s="9"/>
      <c r="B568" s="5" t="s">
        <v>4069</v>
      </c>
      <c r="C568" s="9"/>
      <c r="D568" s="9"/>
      <c r="E568" s="5"/>
      <c r="F568" s="8"/>
      <c r="G568" s="5" t="s">
        <v>3442</v>
      </c>
      <c r="H568" s="8"/>
      <c r="I568" s="5"/>
      <c r="J568" s="5">
        <v>40</v>
      </c>
      <c r="K568" s="5" t="s">
        <v>199</v>
      </c>
      <c r="L568" s="5"/>
      <c r="M568" s="5"/>
    </row>
    <row r="569" spans="1:13">
      <c r="A569" s="9"/>
      <c r="B569" s="5" t="s">
        <v>4070</v>
      </c>
      <c r="C569" s="9"/>
      <c r="D569" s="9"/>
      <c r="E569" s="5"/>
      <c r="F569" s="8"/>
      <c r="G569" s="5" t="s">
        <v>3432</v>
      </c>
      <c r="H569" s="8"/>
      <c r="I569" s="5"/>
      <c r="J569" s="5">
        <v>40</v>
      </c>
      <c r="K569" s="5" t="s">
        <v>199</v>
      </c>
      <c r="L569" s="5"/>
      <c r="M569" s="5"/>
    </row>
    <row r="570" spans="1:13">
      <c r="A570" s="9"/>
      <c r="B570" s="5" t="s">
        <v>4071</v>
      </c>
      <c r="C570" s="9"/>
      <c r="D570" s="9"/>
      <c r="E570" s="5"/>
      <c r="F570" s="8"/>
      <c r="G570" s="5" t="s">
        <v>3823</v>
      </c>
      <c r="H570" s="8"/>
      <c r="I570" s="5"/>
      <c r="J570" s="5">
        <v>40</v>
      </c>
      <c r="K570" s="5" t="s">
        <v>196</v>
      </c>
      <c r="L570" s="5"/>
      <c r="M570" s="5"/>
    </row>
    <row r="571" spans="1:13">
      <c r="A571" s="9"/>
      <c r="B571" s="5" t="s">
        <v>4072</v>
      </c>
      <c r="C571" s="9"/>
      <c r="D571" s="9"/>
      <c r="E571" s="5"/>
      <c r="F571" s="8"/>
      <c r="G571" s="5" t="s">
        <v>3561</v>
      </c>
      <c r="H571" s="8"/>
      <c r="I571" s="5"/>
      <c r="J571" s="5">
        <v>40</v>
      </c>
      <c r="K571" s="5" t="s">
        <v>199</v>
      </c>
      <c r="L571" s="5"/>
      <c r="M571" s="5"/>
    </row>
    <row r="572" spans="1:13">
      <c r="A572" s="9"/>
      <c r="B572" s="5" t="s">
        <v>4073</v>
      </c>
      <c r="C572" s="9"/>
      <c r="D572" s="9"/>
      <c r="E572" s="5"/>
      <c r="F572" s="8"/>
      <c r="G572" s="5" t="s">
        <v>3465</v>
      </c>
      <c r="H572" s="8"/>
      <c r="I572" s="5"/>
      <c r="J572" s="5">
        <v>40</v>
      </c>
      <c r="K572" s="5" t="s">
        <v>3433</v>
      </c>
      <c r="L572" s="5"/>
      <c r="M572" s="5"/>
    </row>
    <row r="573" spans="1:13">
      <c r="A573" s="9"/>
      <c r="B573" s="5" t="s">
        <v>4074</v>
      </c>
      <c r="C573" s="9"/>
      <c r="D573" s="9"/>
      <c r="E573" s="5"/>
      <c r="F573" s="8"/>
      <c r="G573" s="5" t="s">
        <v>3623</v>
      </c>
      <c r="H573" s="8"/>
      <c r="I573" s="5"/>
      <c r="J573" s="5">
        <v>40</v>
      </c>
      <c r="K573" s="5" t="s">
        <v>199</v>
      </c>
      <c r="L573" s="5"/>
      <c r="M573" s="5"/>
    </row>
    <row r="574" spans="1:13">
      <c r="A574" s="9"/>
      <c r="B574" s="5" t="s">
        <v>4075</v>
      </c>
      <c r="C574" s="9"/>
      <c r="D574" s="9"/>
      <c r="E574" s="5"/>
      <c r="F574" s="8"/>
      <c r="G574" s="5" t="s">
        <v>4076</v>
      </c>
      <c r="H574" s="8"/>
      <c r="I574" s="5"/>
      <c r="J574" s="5">
        <v>40</v>
      </c>
      <c r="K574" s="5" t="s">
        <v>3433</v>
      </c>
      <c r="L574" s="5"/>
      <c r="M574" s="5"/>
    </row>
    <row r="575" spans="1:13">
      <c r="A575" s="9"/>
      <c r="B575" s="5" t="s">
        <v>4075</v>
      </c>
      <c r="C575" s="9"/>
      <c r="D575" s="9"/>
      <c r="E575" s="5"/>
      <c r="F575" s="8"/>
      <c r="G575" s="5" t="s">
        <v>3456</v>
      </c>
      <c r="H575" s="8"/>
      <c r="I575" s="5"/>
      <c r="J575" s="5">
        <v>40</v>
      </c>
      <c r="K575" s="5" t="s">
        <v>199</v>
      </c>
      <c r="L575" s="5"/>
      <c r="M575" s="5"/>
    </row>
    <row r="576" spans="1:13">
      <c r="A576" s="9"/>
      <c r="B576" s="5" t="s">
        <v>4077</v>
      </c>
      <c r="C576" s="9"/>
      <c r="D576" s="9"/>
      <c r="E576" s="5"/>
      <c r="F576" s="8"/>
      <c r="G576" s="5" t="s">
        <v>3428</v>
      </c>
      <c r="H576" s="8"/>
      <c r="I576" s="5"/>
      <c r="J576" s="5">
        <v>40</v>
      </c>
      <c r="K576" s="5" t="s">
        <v>199</v>
      </c>
      <c r="L576" s="5"/>
      <c r="M576" s="5"/>
    </row>
    <row r="577" spans="1:13">
      <c r="A577" s="9"/>
      <c r="B577" s="5" t="s">
        <v>4078</v>
      </c>
      <c r="C577" s="9"/>
      <c r="D577" s="9"/>
      <c r="E577" s="5"/>
      <c r="F577" s="8"/>
      <c r="G577" s="5" t="s">
        <v>3442</v>
      </c>
      <c r="H577" s="8"/>
      <c r="I577" s="5"/>
      <c r="J577" s="5">
        <v>40</v>
      </c>
      <c r="K577" s="5" t="s">
        <v>199</v>
      </c>
      <c r="L577" s="5"/>
      <c r="M577" s="5"/>
    </row>
    <row r="578" spans="1:13">
      <c r="A578" s="9"/>
      <c r="B578" s="5" t="s">
        <v>4079</v>
      </c>
      <c r="C578" s="9"/>
      <c r="D578" s="9"/>
      <c r="E578" s="5"/>
      <c r="F578" s="8"/>
      <c r="G578" s="5" t="s">
        <v>3456</v>
      </c>
      <c r="H578" s="8"/>
      <c r="I578" s="5"/>
      <c r="J578" s="5">
        <v>40</v>
      </c>
      <c r="K578" s="5" t="s">
        <v>3433</v>
      </c>
      <c r="L578" s="5"/>
      <c r="M578" s="5"/>
    </row>
    <row r="579" spans="1:13">
      <c r="A579" s="9"/>
      <c r="B579" s="5" t="s">
        <v>4080</v>
      </c>
      <c r="C579" s="9"/>
      <c r="D579" s="9"/>
      <c r="E579" s="5"/>
      <c r="F579" s="8"/>
      <c r="G579" s="5" t="s">
        <v>3456</v>
      </c>
      <c r="H579" s="8"/>
      <c r="I579" s="5"/>
      <c r="J579" s="5">
        <v>40</v>
      </c>
      <c r="K579" s="5" t="s">
        <v>199</v>
      </c>
      <c r="L579" s="5"/>
      <c r="M579" s="5"/>
    </row>
    <row r="580" spans="1:13">
      <c r="A580" s="9"/>
      <c r="B580" s="5" t="s">
        <v>4081</v>
      </c>
      <c r="C580" s="9"/>
      <c r="D580" s="9"/>
      <c r="E580" s="5"/>
      <c r="F580" s="8"/>
      <c r="G580" s="5" t="s">
        <v>3550</v>
      </c>
      <c r="H580" s="8"/>
      <c r="I580" s="5"/>
      <c r="J580" s="5">
        <v>40</v>
      </c>
      <c r="K580" s="5" t="s">
        <v>196</v>
      </c>
      <c r="L580" s="5"/>
      <c r="M580" s="5"/>
    </row>
    <row r="581" spans="1:13">
      <c r="A581" s="9"/>
      <c r="B581" s="5" t="s">
        <v>4082</v>
      </c>
      <c r="C581" s="9"/>
      <c r="D581" s="9"/>
      <c r="E581" s="5"/>
      <c r="F581" s="8"/>
      <c r="G581" s="5" t="s">
        <v>3432</v>
      </c>
      <c r="H581" s="8"/>
      <c r="I581" s="5"/>
      <c r="J581" s="5">
        <v>40</v>
      </c>
      <c r="K581" s="5" t="s">
        <v>199</v>
      </c>
      <c r="L581" s="5"/>
      <c r="M581" s="5"/>
    </row>
    <row r="582" spans="1:13">
      <c r="A582" s="9"/>
      <c r="B582" s="5" t="s">
        <v>4083</v>
      </c>
      <c r="C582" s="9"/>
      <c r="D582" s="9"/>
      <c r="E582" s="5"/>
      <c r="F582" s="8"/>
      <c r="G582" s="5" t="s">
        <v>3432</v>
      </c>
      <c r="H582" s="8"/>
      <c r="I582" s="5"/>
      <c r="J582" s="5">
        <v>40</v>
      </c>
      <c r="K582" s="5" t="s">
        <v>199</v>
      </c>
      <c r="L582" s="5"/>
      <c r="M582" s="5"/>
    </row>
    <row r="583" spans="1:13">
      <c r="A583" s="9"/>
      <c r="B583" s="5" t="s">
        <v>4084</v>
      </c>
      <c r="C583" s="9"/>
      <c r="D583" s="9"/>
      <c r="E583" s="5"/>
      <c r="F583" s="8"/>
      <c r="G583" s="5" t="s">
        <v>3432</v>
      </c>
      <c r="H583" s="8"/>
      <c r="I583" s="5"/>
      <c r="J583" s="5">
        <v>40</v>
      </c>
      <c r="K583" s="5" t="s">
        <v>3433</v>
      </c>
      <c r="L583" s="5"/>
      <c r="M583" s="5"/>
    </row>
    <row r="584" spans="1:13">
      <c r="A584" s="9"/>
      <c r="B584" s="5" t="s">
        <v>4085</v>
      </c>
      <c r="C584" s="9"/>
      <c r="D584" s="9"/>
      <c r="E584" s="5"/>
      <c r="F584" s="8"/>
      <c r="G584" s="5" t="s">
        <v>3432</v>
      </c>
      <c r="H584" s="8"/>
      <c r="I584" s="5"/>
      <c r="J584" s="5">
        <v>40</v>
      </c>
      <c r="K584" s="5" t="s">
        <v>199</v>
      </c>
      <c r="L584" s="5"/>
      <c r="M584" s="5"/>
    </row>
    <row r="585" spans="1:13">
      <c r="A585" s="9"/>
      <c r="B585" s="5" t="s">
        <v>4086</v>
      </c>
      <c r="C585" s="9"/>
      <c r="D585" s="9"/>
      <c r="E585" s="5"/>
      <c r="F585" s="8"/>
      <c r="G585" s="5" t="s">
        <v>3436</v>
      </c>
      <c r="H585" s="8"/>
      <c r="I585" s="5"/>
      <c r="J585" s="5">
        <v>40</v>
      </c>
      <c r="K585" s="5" t="s">
        <v>3433</v>
      </c>
      <c r="L585" s="5"/>
      <c r="M585" s="5"/>
    </row>
    <row r="586" spans="1:13">
      <c r="A586" s="9"/>
      <c r="B586" s="5" t="s">
        <v>4087</v>
      </c>
      <c r="C586" s="9"/>
      <c r="D586" s="9"/>
      <c r="E586" s="5"/>
      <c r="F586" s="8"/>
      <c r="G586" s="5" t="s">
        <v>3454</v>
      </c>
      <c r="H586" s="8"/>
      <c r="I586" s="5"/>
      <c r="J586" s="5">
        <v>40</v>
      </c>
      <c r="K586" s="5" t="s">
        <v>199</v>
      </c>
      <c r="L586" s="5"/>
      <c r="M586" s="5"/>
    </row>
    <row r="587" spans="1:13">
      <c r="A587" s="9"/>
      <c r="B587" s="5" t="s">
        <v>4088</v>
      </c>
      <c r="C587" s="9"/>
      <c r="D587" s="9"/>
      <c r="E587" s="5"/>
      <c r="F587" s="8"/>
      <c r="G587" s="5" t="s">
        <v>3432</v>
      </c>
      <c r="H587" s="8"/>
      <c r="I587" s="5"/>
      <c r="J587" s="5">
        <v>40</v>
      </c>
      <c r="K587" s="5" t="s">
        <v>199</v>
      </c>
      <c r="L587" s="5"/>
      <c r="M587" s="5"/>
    </row>
    <row r="588" spans="1:13">
      <c r="A588" s="9"/>
      <c r="B588" s="5" t="s">
        <v>4089</v>
      </c>
      <c r="C588" s="9"/>
      <c r="D588" s="9"/>
      <c r="E588" s="5"/>
      <c r="F588" s="8"/>
      <c r="G588" s="5" t="s">
        <v>3432</v>
      </c>
      <c r="H588" s="8"/>
      <c r="I588" s="5"/>
      <c r="J588" s="5">
        <v>40</v>
      </c>
      <c r="K588" s="5" t="s">
        <v>199</v>
      </c>
      <c r="L588" s="5"/>
      <c r="M588" s="5"/>
    </row>
    <row r="589" spans="1:13">
      <c r="A589" s="9"/>
      <c r="B589" s="5" t="s">
        <v>4090</v>
      </c>
      <c r="C589" s="9"/>
      <c r="D589" s="9"/>
      <c r="E589" s="5"/>
      <c r="F589" s="8"/>
      <c r="G589" s="5" t="s">
        <v>3593</v>
      </c>
      <c r="H589" s="8"/>
      <c r="I589" s="5"/>
      <c r="J589" s="5">
        <v>40</v>
      </c>
      <c r="K589" s="5" t="s">
        <v>199</v>
      </c>
      <c r="L589" s="5"/>
      <c r="M589" s="5"/>
    </row>
    <row r="590" spans="1:13">
      <c r="A590" s="9"/>
      <c r="B590" s="5" t="s">
        <v>4091</v>
      </c>
      <c r="C590" s="9"/>
      <c r="D590" s="9"/>
      <c r="E590" s="5"/>
      <c r="F590" s="8"/>
      <c r="G590" s="5" t="s">
        <v>3465</v>
      </c>
      <c r="H590" s="8"/>
      <c r="I590" s="5"/>
      <c r="J590" s="5">
        <v>40</v>
      </c>
      <c r="K590" s="5" t="s">
        <v>199</v>
      </c>
      <c r="L590" s="5"/>
      <c r="M590" s="5"/>
    </row>
    <row r="591" spans="1:13">
      <c r="A591" s="9"/>
      <c r="B591" s="5" t="s">
        <v>4092</v>
      </c>
      <c r="C591" s="9"/>
      <c r="D591" s="9"/>
      <c r="E591" s="5"/>
      <c r="F591" s="8"/>
      <c r="G591" s="5" t="s">
        <v>3465</v>
      </c>
      <c r="H591" s="8"/>
      <c r="I591" s="5"/>
      <c r="J591" s="5">
        <v>40</v>
      </c>
      <c r="K591" s="5" t="s">
        <v>3433</v>
      </c>
      <c r="L591" s="5"/>
      <c r="M591" s="5"/>
    </row>
    <row r="592" spans="1:13">
      <c r="A592" s="9"/>
      <c r="B592" s="5" t="s">
        <v>4093</v>
      </c>
      <c r="C592" s="9"/>
      <c r="D592" s="9"/>
      <c r="E592" s="5"/>
      <c r="F592" s="8"/>
      <c r="G592" s="5" t="s">
        <v>3432</v>
      </c>
      <c r="H592" s="8"/>
      <c r="I592" s="5"/>
      <c r="J592" s="5">
        <v>40</v>
      </c>
      <c r="K592" s="5" t="s">
        <v>199</v>
      </c>
      <c r="L592" s="5"/>
      <c r="M592" s="5"/>
    </row>
    <row r="593" spans="1:13">
      <c r="A593" s="9"/>
      <c r="B593" s="5" t="s">
        <v>4094</v>
      </c>
      <c r="C593" s="9"/>
      <c r="D593" s="9"/>
      <c r="E593" s="5"/>
      <c r="F593" s="8"/>
      <c r="G593" s="5" t="s">
        <v>3502</v>
      </c>
      <c r="H593" s="8"/>
      <c r="I593" s="5"/>
      <c r="J593" s="5">
        <v>40</v>
      </c>
      <c r="K593" s="5" t="s">
        <v>199</v>
      </c>
      <c r="L593" s="5"/>
      <c r="M593" s="5"/>
    </row>
    <row r="594" spans="1:13">
      <c r="A594" s="9"/>
      <c r="B594" s="5" t="s">
        <v>4095</v>
      </c>
      <c r="C594" s="9"/>
      <c r="D594" s="9"/>
      <c r="E594" s="5"/>
      <c r="F594" s="8"/>
      <c r="G594" s="5" t="s">
        <v>3428</v>
      </c>
      <c r="H594" s="8"/>
      <c r="I594" s="5"/>
      <c r="J594" s="5">
        <v>40</v>
      </c>
      <c r="K594" s="5" t="s">
        <v>199</v>
      </c>
      <c r="L594" s="5"/>
      <c r="M594" s="5"/>
    </row>
    <row r="595" spans="1:13">
      <c r="A595" s="9"/>
      <c r="B595" s="5" t="s">
        <v>4096</v>
      </c>
      <c r="C595" s="9"/>
      <c r="D595" s="9"/>
      <c r="E595" s="5"/>
      <c r="F595" s="8"/>
      <c r="G595" s="5" t="s">
        <v>3458</v>
      </c>
      <c r="H595" s="8"/>
      <c r="I595" s="5"/>
      <c r="J595" s="5">
        <v>40</v>
      </c>
      <c r="K595" s="5" t="s">
        <v>199</v>
      </c>
      <c r="L595" s="5"/>
      <c r="M595" s="5"/>
    </row>
    <row r="596" spans="1:13">
      <c r="A596" s="9"/>
      <c r="B596" s="5" t="s">
        <v>4097</v>
      </c>
      <c r="C596" s="9"/>
      <c r="D596" s="9"/>
      <c r="E596" s="5"/>
      <c r="F596" s="8"/>
      <c r="G596" s="5" t="s">
        <v>3428</v>
      </c>
      <c r="H596" s="8"/>
      <c r="I596" s="5"/>
      <c r="J596" s="5">
        <v>40</v>
      </c>
      <c r="K596" s="5" t="s">
        <v>191</v>
      </c>
      <c r="L596" s="5"/>
      <c r="M596" s="5"/>
    </row>
    <row r="597" spans="1:13">
      <c r="A597" s="9"/>
      <c r="B597" s="5" t="s">
        <v>4098</v>
      </c>
      <c r="C597" s="9"/>
      <c r="D597" s="9"/>
      <c r="E597" s="5"/>
      <c r="F597" s="8"/>
      <c r="G597" s="5" t="s">
        <v>3502</v>
      </c>
      <c r="H597" s="8"/>
      <c r="I597" s="5"/>
      <c r="J597" s="5">
        <v>20</v>
      </c>
      <c r="K597" s="5" t="s">
        <v>199</v>
      </c>
      <c r="L597" s="5"/>
      <c r="M597" s="5"/>
    </row>
    <row r="598" spans="1:13">
      <c r="A598" s="9"/>
      <c r="B598" s="5" t="s">
        <v>4099</v>
      </c>
      <c r="C598" s="9"/>
      <c r="D598" s="9"/>
      <c r="E598" s="5"/>
      <c r="F598" s="8"/>
      <c r="G598" s="5" t="s">
        <v>3532</v>
      </c>
      <c r="H598" s="8"/>
      <c r="I598" s="5"/>
      <c r="J598" s="5">
        <v>40</v>
      </c>
      <c r="K598" s="5" t="s">
        <v>191</v>
      </c>
      <c r="L598" s="5"/>
      <c r="M598" s="5"/>
    </row>
    <row r="599" spans="1:13">
      <c r="A599" s="9"/>
      <c r="B599" s="5" t="s">
        <v>4100</v>
      </c>
      <c r="C599" s="9"/>
      <c r="D599" s="9"/>
      <c r="E599" s="5"/>
      <c r="F599" s="8"/>
      <c r="G599" s="5" t="s">
        <v>3796</v>
      </c>
      <c r="H599" s="8"/>
      <c r="I599" s="5"/>
      <c r="J599" s="5">
        <v>40</v>
      </c>
      <c r="K599" s="5" t="s">
        <v>199</v>
      </c>
      <c r="L599" s="5"/>
      <c r="M599" s="5"/>
    </row>
    <row r="600" spans="1:13">
      <c r="A600" s="9"/>
      <c r="B600" s="5" t="s">
        <v>4101</v>
      </c>
      <c r="C600" s="9"/>
      <c r="D600" s="9"/>
      <c r="E600" s="5"/>
      <c r="F600" s="8"/>
      <c r="G600" s="5" t="s">
        <v>3456</v>
      </c>
      <c r="H600" s="8"/>
      <c r="I600" s="5"/>
      <c r="J600" s="5">
        <v>40</v>
      </c>
      <c r="K600" s="5" t="s">
        <v>3433</v>
      </c>
      <c r="L600" s="5"/>
      <c r="M600" s="5"/>
    </row>
    <row r="601" spans="1:13">
      <c r="A601" s="9"/>
      <c r="B601" s="5" t="s">
        <v>4102</v>
      </c>
      <c r="C601" s="9"/>
      <c r="D601" s="9"/>
      <c r="E601" s="5"/>
      <c r="F601" s="8"/>
      <c r="G601" s="5" t="s">
        <v>3502</v>
      </c>
      <c r="H601" s="8"/>
      <c r="I601" s="5"/>
      <c r="J601" s="5">
        <v>20</v>
      </c>
      <c r="K601" s="5" t="s">
        <v>199</v>
      </c>
      <c r="L601" s="5"/>
      <c r="M601" s="5"/>
    </row>
    <row r="602" spans="1:13">
      <c r="A602" s="9"/>
      <c r="B602" s="5" t="s">
        <v>4103</v>
      </c>
      <c r="C602" s="9"/>
      <c r="D602" s="9"/>
      <c r="E602" s="5"/>
      <c r="F602" s="8"/>
      <c r="G602" s="5" t="s">
        <v>3680</v>
      </c>
      <c r="H602" s="8"/>
      <c r="I602" s="5"/>
      <c r="J602" s="5">
        <v>40</v>
      </c>
      <c r="K602" s="5" t="s">
        <v>196</v>
      </c>
      <c r="L602" s="5"/>
      <c r="M602" s="5"/>
    </row>
    <row r="603" spans="1:13">
      <c r="A603" s="9"/>
      <c r="B603" s="5" t="s">
        <v>4104</v>
      </c>
      <c r="C603" s="9"/>
      <c r="D603" s="9"/>
      <c r="E603" s="5"/>
      <c r="F603" s="8"/>
      <c r="G603" s="5" t="s">
        <v>3432</v>
      </c>
      <c r="H603" s="8"/>
      <c r="I603" s="5"/>
      <c r="J603" s="5">
        <v>40</v>
      </c>
      <c r="K603" s="5" t="s">
        <v>199</v>
      </c>
      <c r="L603" s="5"/>
      <c r="M603" s="5"/>
    </row>
    <row r="604" spans="1:13">
      <c r="A604" s="9"/>
      <c r="B604" s="5" t="s">
        <v>4105</v>
      </c>
      <c r="C604" s="9"/>
      <c r="D604" s="9"/>
      <c r="E604" s="5"/>
      <c r="F604" s="8"/>
      <c r="G604" s="5" t="s">
        <v>3438</v>
      </c>
      <c r="H604" s="8"/>
      <c r="I604" s="5"/>
      <c r="J604" s="5">
        <v>40</v>
      </c>
      <c r="K604" s="5" t="s">
        <v>199</v>
      </c>
      <c r="L604" s="5"/>
      <c r="M604" s="5"/>
    </row>
    <row r="605" spans="1:13">
      <c r="A605" s="9"/>
      <c r="B605" s="5" t="s">
        <v>4106</v>
      </c>
      <c r="C605" s="9"/>
      <c r="D605" s="9"/>
      <c r="E605" s="5"/>
      <c r="F605" s="8"/>
      <c r="G605" s="5" t="s">
        <v>3432</v>
      </c>
      <c r="H605" s="8"/>
      <c r="I605" s="5"/>
      <c r="J605" s="5">
        <v>40</v>
      </c>
      <c r="K605" s="5" t="s">
        <v>196</v>
      </c>
      <c r="L605" s="5"/>
      <c r="M605" s="5"/>
    </row>
    <row r="606" spans="1:13">
      <c r="A606" s="9"/>
      <c r="B606" s="5" t="s">
        <v>4107</v>
      </c>
      <c r="C606" s="9"/>
      <c r="D606" s="9"/>
      <c r="E606" s="5"/>
      <c r="F606" s="8"/>
      <c r="G606" s="5" t="s">
        <v>3428</v>
      </c>
      <c r="H606" s="8"/>
      <c r="I606" s="5"/>
      <c r="J606" s="5">
        <v>40</v>
      </c>
      <c r="K606" s="5" t="s">
        <v>199</v>
      </c>
      <c r="L606" s="5"/>
      <c r="M606" s="5"/>
    </row>
    <row r="607" spans="1:13">
      <c r="A607" s="9"/>
      <c r="B607" s="5" t="s">
        <v>4108</v>
      </c>
      <c r="C607" s="9"/>
      <c r="D607" s="9"/>
      <c r="E607" s="5"/>
      <c r="F607" s="8"/>
      <c r="G607" s="5" t="s">
        <v>3530</v>
      </c>
      <c r="H607" s="8"/>
      <c r="I607" s="5"/>
      <c r="J607" s="5">
        <v>40</v>
      </c>
      <c r="K607" s="5" t="s">
        <v>199</v>
      </c>
      <c r="L607" s="5"/>
      <c r="M607" s="5"/>
    </row>
    <row r="608" spans="1:13">
      <c r="A608" s="9"/>
      <c r="B608" s="5" t="s">
        <v>4109</v>
      </c>
      <c r="C608" s="9"/>
      <c r="D608" s="9"/>
      <c r="E608" s="5"/>
      <c r="F608" s="8"/>
      <c r="G608" s="5" t="s">
        <v>3465</v>
      </c>
      <c r="H608" s="8"/>
      <c r="I608" s="5"/>
      <c r="J608" s="5">
        <v>40</v>
      </c>
      <c r="K608" s="5" t="s">
        <v>3433</v>
      </c>
      <c r="L608" s="5"/>
      <c r="M608" s="5"/>
    </row>
    <row r="609" spans="1:13">
      <c r="A609" s="9"/>
      <c r="B609" s="5" t="s">
        <v>4110</v>
      </c>
      <c r="C609" s="9"/>
      <c r="D609" s="9"/>
      <c r="E609" s="5"/>
      <c r="F609" s="8"/>
      <c r="G609" s="5" t="s">
        <v>3432</v>
      </c>
      <c r="H609" s="8"/>
      <c r="I609" s="5"/>
      <c r="J609" s="5">
        <v>40</v>
      </c>
      <c r="K609" s="5" t="s">
        <v>3433</v>
      </c>
      <c r="L609" s="5"/>
      <c r="M609" s="5"/>
    </row>
    <row r="610" spans="1:13">
      <c r="A610" s="9"/>
      <c r="B610" s="5" t="s">
        <v>4111</v>
      </c>
      <c r="C610" s="9"/>
      <c r="D610" s="9"/>
      <c r="E610" s="5"/>
      <c r="F610" s="8"/>
      <c r="G610" s="5" t="s">
        <v>3428</v>
      </c>
      <c r="H610" s="8"/>
      <c r="I610" s="5"/>
      <c r="J610" s="5">
        <v>20</v>
      </c>
      <c r="K610" s="5" t="s">
        <v>196</v>
      </c>
      <c r="L610" s="5"/>
      <c r="M610" s="5"/>
    </row>
    <row r="611" spans="1:13">
      <c r="A611" s="9"/>
      <c r="B611" s="5" t="s">
        <v>4112</v>
      </c>
      <c r="C611" s="9"/>
      <c r="D611" s="9"/>
      <c r="E611" s="5"/>
      <c r="F611" s="8"/>
      <c r="G611" s="5" t="s">
        <v>3465</v>
      </c>
      <c r="H611" s="8"/>
      <c r="I611" s="5"/>
      <c r="J611" s="5">
        <v>40</v>
      </c>
      <c r="K611" s="5" t="s">
        <v>3433</v>
      </c>
      <c r="L611" s="5"/>
      <c r="M611" s="5"/>
    </row>
    <row r="612" spans="1:13">
      <c r="A612" s="9"/>
      <c r="B612" s="5" t="s">
        <v>4113</v>
      </c>
      <c r="C612" s="9"/>
      <c r="D612" s="9"/>
      <c r="E612" s="5"/>
      <c r="F612" s="8"/>
      <c r="G612" s="5" t="s">
        <v>3430</v>
      </c>
      <c r="H612" s="8"/>
      <c r="I612" s="5"/>
      <c r="J612" s="5">
        <v>40</v>
      </c>
      <c r="K612" s="5" t="s">
        <v>3433</v>
      </c>
      <c r="L612" s="5"/>
      <c r="M612" s="5"/>
    </row>
    <row r="613" spans="1:13">
      <c r="A613" s="9"/>
      <c r="B613" s="5" t="s">
        <v>4114</v>
      </c>
      <c r="C613" s="9"/>
      <c r="D613" s="9"/>
      <c r="E613" s="5"/>
      <c r="F613" s="8"/>
      <c r="G613" s="5" t="s">
        <v>3465</v>
      </c>
      <c r="H613" s="8"/>
      <c r="I613" s="5"/>
      <c r="J613" s="5">
        <v>40</v>
      </c>
      <c r="K613" s="5" t="s">
        <v>3433</v>
      </c>
      <c r="L613" s="5"/>
      <c r="M613" s="5"/>
    </row>
    <row r="614" spans="1:13">
      <c r="A614" s="9"/>
      <c r="B614" s="5" t="s">
        <v>4115</v>
      </c>
      <c r="C614" s="9"/>
      <c r="D614" s="9"/>
      <c r="E614" s="5"/>
      <c r="F614" s="8"/>
      <c r="G614" s="5" t="s">
        <v>3432</v>
      </c>
      <c r="H614" s="8"/>
      <c r="I614" s="5"/>
      <c r="J614" s="5">
        <v>40</v>
      </c>
      <c r="K614" s="5" t="s">
        <v>3433</v>
      </c>
      <c r="L614" s="5"/>
      <c r="M614" s="5"/>
    </row>
    <row r="615" spans="1:13">
      <c r="A615" s="9"/>
      <c r="B615" s="5" t="s">
        <v>4116</v>
      </c>
      <c r="C615" s="9"/>
      <c r="D615" s="9"/>
      <c r="E615" s="5"/>
      <c r="F615" s="8"/>
      <c r="G615" s="5" t="s">
        <v>3456</v>
      </c>
      <c r="H615" s="8"/>
      <c r="I615" s="5"/>
      <c r="J615" s="5">
        <v>40</v>
      </c>
      <c r="K615" s="5" t="s">
        <v>199</v>
      </c>
      <c r="L615" s="5"/>
      <c r="M615" s="5"/>
    </row>
    <row r="616" spans="1:13">
      <c r="A616" s="9"/>
      <c r="B616" s="5" t="s">
        <v>4117</v>
      </c>
      <c r="C616" s="9"/>
      <c r="D616" s="9"/>
      <c r="E616" s="5"/>
      <c r="F616" s="8"/>
      <c r="G616" s="5" t="s">
        <v>3456</v>
      </c>
      <c r="H616" s="8"/>
      <c r="I616" s="5"/>
      <c r="J616" s="5">
        <v>40</v>
      </c>
      <c r="K616" s="5" t="s">
        <v>199</v>
      </c>
      <c r="L616" s="5"/>
      <c r="M616" s="5"/>
    </row>
    <row r="617" spans="1:13">
      <c r="A617" s="9"/>
      <c r="B617" s="5" t="s">
        <v>4118</v>
      </c>
      <c r="C617" s="9"/>
      <c r="D617" s="9"/>
      <c r="E617" s="5"/>
      <c r="F617" s="8"/>
      <c r="G617" s="5" t="s">
        <v>3671</v>
      </c>
      <c r="H617" s="8"/>
      <c r="I617" s="5"/>
      <c r="J617" s="5">
        <v>40</v>
      </c>
      <c r="K617" s="5" t="s">
        <v>199</v>
      </c>
      <c r="L617" s="5"/>
      <c r="M617" s="5"/>
    </row>
    <row r="618" spans="1:13">
      <c r="A618" s="9"/>
      <c r="B618" s="5" t="s">
        <v>4119</v>
      </c>
      <c r="C618" s="9"/>
      <c r="D618" s="9"/>
      <c r="E618" s="5"/>
      <c r="F618" s="8"/>
      <c r="G618" s="5" t="s">
        <v>3525</v>
      </c>
      <c r="H618" s="8"/>
      <c r="I618" s="5"/>
      <c r="J618" s="5">
        <v>40</v>
      </c>
      <c r="K618" s="5" t="s">
        <v>191</v>
      </c>
      <c r="L618" s="5"/>
      <c r="M618" s="5"/>
    </row>
    <row r="619" spans="1:13">
      <c r="A619" s="9"/>
      <c r="B619" s="5" t="s">
        <v>4120</v>
      </c>
      <c r="C619" s="9"/>
      <c r="D619" s="9"/>
      <c r="E619" s="5"/>
      <c r="F619" s="8"/>
      <c r="G619" s="5" t="s">
        <v>3492</v>
      </c>
      <c r="H619" s="8"/>
      <c r="I619" s="5"/>
      <c r="J619" s="5">
        <v>40</v>
      </c>
      <c r="K619" s="5" t="s">
        <v>199</v>
      </c>
      <c r="L619" s="5"/>
      <c r="M619" s="5"/>
    </row>
    <row r="620" spans="1:13">
      <c r="A620" s="9"/>
      <c r="B620" s="5" t="s">
        <v>4121</v>
      </c>
      <c r="C620" s="9"/>
      <c r="D620" s="9"/>
      <c r="E620" s="5"/>
      <c r="F620" s="8"/>
      <c r="G620" s="5" t="s">
        <v>3680</v>
      </c>
      <c r="H620" s="8"/>
      <c r="I620" s="5"/>
      <c r="J620" s="5">
        <v>40</v>
      </c>
      <c r="K620" s="5" t="s">
        <v>199</v>
      </c>
      <c r="L620" s="5"/>
      <c r="M620" s="5"/>
    </row>
    <row r="621" spans="1:13">
      <c r="A621" s="9"/>
      <c r="B621" s="5" t="s">
        <v>4122</v>
      </c>
      <c r="C621" s="9"/>
      <c r="D621" s="9"/>
      <c r="E621" s="5"/>
      <c r="F621" s="8"/>
      <c r="G621" s="5" t="s">
        <v>3502</v>
      </c>
      <c r="H621" s="8"/>
      <c r="I621" s="5"/>
      <c r="J621" s="5">
        <v>40</v>
      </c>
      <c r="K621" s="5" t="s">
        <v>191</v>
      </c>
      <c r="L621" s="5"/>
      <c r="M621" s="5"/>
    </row>
    <row r="622" spans="1:13">
      <c r="A622" s="9"/>
      <c r="B622" s="5" t="s">
        <v>4123</v>
      </c>
      <c r="C622" s="9"/>
      <c r="D622" s="9"/>
      <c r="E622" s="5"/>
      <c r="F622" s="8"/>
      <c r="G622" s="5" t="s">
        <v>3456</v>
      </c>
      <c r="H622" s="8"/>
      <c r="I622" s="5"/>
      <c r="J622" s="5">
        <v>40</v>
      </c>
      <c r="K622" s="5" t="s">
        <v>3433</v>
      </c>
      <c r="L622" s="5"/>
      <c r="M622" s="5"/>
    </row>
    <row r="623" spans="1:13">
      <c r="A623" s="9"/>
      <c r="B623" s="5" t="s">
        <v>4124</v>
      </c>
      <c r="C623" s="9"/>
      <c r="D623" s="9"/>
      <c r="E623" s="5"/>
      <c r="F623" s="8"/>
      <c r="G623" s="5" t="s">
        <v>3432</v>
      </c>
      <c r="H623" s="8"/>
      <c r="I623" s="5"/>
      <c r="J623" s="5">
        <v>40</v>
      </c>
      <c r="K623" s="5" t="s">
        <v>199</v>
      </c>
      <c r="L623" s="5"/>
      <c r="M623" s="5"/>
    </row>
    <row r="624" spans="1:13">
      <c r="A624" s="9"/>
      <c r="B624" s="5" t="s">
        <v>4125</v>
      </c>
      <c r="C624" s="9"/>
      <c r="D624" s="9"/>
      <c r="E624" s="5"/>
      <c r="F624" s="8"/>
      <c r="G624" s="5" t="s">
        <v>3442</v>
      </c>
      <c r="H624" s="8"/>
      <c r="I624" s="5"/>
      <c r="J624" s="5">
        <v>40</v>
      </c>
      <c r="K624" s="5" t="s">
        <v>199</v>
      </c>
      <c r="L624" s="5"/>
      <c r="M624" s="5"/>
    </row>
    <row r="625" spans="1:13">
      <c r="A625" s="9"/>
      <c r="B625" s="5" t="s">
        <v>4126</v>
      </c>
      <c r="C625" s="9"/>
      <c r="D625" s="9"/>
      <c r="E625" s="5"/>
      <c r="F625" s="8"/>
      <c r="G625" s="5" t="s">
        <v>3593</v>
      </c>
      <c r="H625" s="8"/>
      <c r="I625" s="5"/>
      <c r="J625" s="5">
        <v>40</v>
      </c>
      <c r="K625" s="5" t="s">
        <v>196</v>
      </c>
      <c r="L625" s="5"/>
      <c r="M625" s="5"/>
    </row>
    <row r="626" spans="1:13">
      <c r="A626" s="9"/>
      <c r="B626" s="5" t="s">
        <v>4127</v>
      </c>
      <c r="C626" s="9"/>
      <c r="D626" s="9"/>
      <c r="E626" s="5"/>
      <c r="F626" s="8"/>
      <c r="G626" s="5" t="s">
        <v>3634</v>
      </c>
      <c r="H626" s="8"/>
      <c r="I626" s="5"/>
      <c r="J626" s="5">
        <v>40</v>
      </c>
      <c r="K626" s="5" t="s">
        <v>199</v>
      </c>
      <c r="L626" s="5"/>
      <c r="M626" s="5"/>
    </row>
    <row r="627" spans="1:13">
      <c r="A627" s="9"/>
      <c r="B627" s="5" t="s">
        <v>4128</v>
      </c>
      <c r="C627" s="9"/>
      <c r="D627" s="9"/>
      <c r="E627" s="5"/>
      <c r="F627" s="8"/>
      <c r="G627" s="5" t="s">
        <v>3510</v>
      </c>
      <c r="H627" s="8"/>
      <c r="I627" s="5"/>
      <c r="J627" s="5">
        <v>40</v>
      </c>
      <c r="K627" s="5" t="s">
        <v>199</v>
      </c>
      <c r="L627" s="5"/>
      <c r="M627" s="5"/>
    </row>
    <row r="628" spans="1:13">
      <c r="A628" s="9"/>
      <c r="B628" s="5" t="s">
        <v>4129</v>
      </c>
      <c r="C628" s="9"/>
      <c r="D628" s="9"/>
      <c r="E628" s="5"/>
      <c r="F628" s="8"/>
      <c r="G628" s="5" t="s">
        <v>3502</v>
      </c>
      <c r="H628" s="8"/>
      <c r="I628" s="5"/>
      <c r="J628" s="5">
        <v>40</v>
      </c>
      <c r="K628" s="5" t="s">
        <v>196</v>
      </c>
      <c r="L628" s="5"/>
      <c r="M628" s="5"/>
    </row>
    <row r="629" spans="1:13">
      <c r="A629" s="9"/>
      <c r="B629" s="5" t="s">
        <v>4130</v>
      </c>
      <c r="C629" s="9"/>
      <c r="D629" s="9"/>
      <c r="E629" s="5"/>
      <c r="F629" s="8"/>
      <c r="G629" s="5" t="s">
        <v>3446</v>
      </c>
      <c r="H629" s="8"/>
      <c r="I629" s="5"/>
      <c r="J629" s="5">
        <v>40</v>
      </c>
      <c r="K629" s="5" t="s">
        <v>199</v>
      </c>
      <c r="L629" s="5"/>
      <c r="M629" s="5"/>
    </row>
    <row r="630" spans="1:13">
      <c r="A630" s="9"/>
      <c r="B630" s="5" t="s">
        <v>4131</v>
      </c>
      <c r="C630" s="9"/>
      <c r="D630" s="9"/>
      <c r="E630" s="5"/>
      <c r="F630" s="8"/>
      <c r="G630" s="5" t="s">
        <v>3428</v>
      </c>
      <c r="H630" s="8"/>
      <c r="I630" s="5"/>
      <c r="J630" s="5">
        <v>40</v>
      </c>
      <c r="K630" s="5" t="s">
        <v>199</v>
      </c>
      <c r="L630" s="5"/>
      <c r="M630" s="5"/>
    </row>
    <row r="631" spans="1:13">
      <c r="A631" s="9"/>
      <c r="B631" s="5" t="s">
        <v>4132</v>
      </c>
      <c r="C631" s="9"/>
      <c r="D631" s="9"/>
      <c r="E631" s="5"/>
      <c r="F631" s="8"/>
      <c r="G631" s="5" t="s">
        <v>3432</v>
      </c>
      <c r="H631" s="8"/>
      <c r="I631" s="5"/>
      <c r="J631" s="5">
        <v>40</v>
      </c>
      <c r="K631" s="5" t="s">
        <v>199</v>
      </c>
      <c r="L631" s="5"/>
      <c r="M631" s="5"/>
    </row>
    <row r="632" spans="1:13">
      <c r="A632" s="9"/>
      <c r="B632" s="5" t="s">
        <v>4133</v>
      </c>
      <c r="C632" s="9"/>
      <c r="D632" s="9"/>
      <c r="E632" s="5"/>
      <c r="F632" s="8"/>
      <c r="G632" s="5" t="s">
        <v>3550</v>
      </c>
      <c r="H632" s="8"/>
      <c r="I632" s="5"/>
      <c r="J632" s="5">
        <v>40</v>
      </c>
      <c r="K632" s="5" t="s">
        <v>196</v>
      </c>
      <c r="L632" s="5"/>
      <c r="M632" s="5"/>
    </row>
    <row r="633" spans="1:13">
      <c r="A633" s="9"/>
      <c r="B633" s="5" t="s">
        <v>4134</v>
      </c>
      <c r="C633" s="9"/>
      <c r="D633" s="9"/>
      <c r="E633" s="5"/>
      <c r="F633" s="8"/>
      <c r="G633" s="5" t="s">
        <v>3465</v>
      </c>
      <c r="H633" s="8"/>
      <c r="I633" s="5"/>
      <c r="J633" s="5">
        <v>40</v>
      </c>
      <c r="K633" s="5" t="s">
        <v>262</v>
      </c>
      <c r="L633" s="5"/>
      <c r="M633" s="5"/>
    </row>
    <row r="634" spans="1:13">
      <c r="A634" s="9"/>
      <c r="B634" s="5" t="s">
        <v>4135</v>
      </c>
      <c r="C634" s="9"/>
      <c r="D634" s="9"/>
      <c r="E634" s="5"/>
      <c r="F634" s="8"/>
      <c r="G634" s="5" t="s">
        <v>3539</v>
      </c>
      <c r="H634" s="8"/>
      <c r="I634" s="5"/>
      <c r="J634" s="5">
        <v>40</v>
      </c>
      <c r="K634" s="5" t="s">
        <v>199</v>
      </c>
      <c r="L634" s="5"/>
      <c r="M634" s="5"/>
    </row>
    <row r="635" spans="1:13">
      <c r="A635" s="9"/>
      <c r="B635" s="5" t="s">
        <v>4136</v>
      </c>
      <c r="C635" s="9"/>
      <c r="D635" s="9"/>
      <c r="E635" s="5"/>
      <c r="F635" s="8"/>
      <c r="G635" s="5" t="s">
        <v>3432</v>
      </c>
      <c r="H635" s="8"/>
      <c r="I635" s="5"/>
      <c r="J635" s="5">
        <v>40</v>
      </c>
      <c r="K635" s="5" t="s">
        <v>199</v>
      </c>
      <c r="L635" s="5"/>
      <c r="M635" s="5"/>
    </row>
    <row r="636" spans="1:13">
      <c r="A636" s="9"/>
      <c r="B636" s="5" t="s">
        <v>4137</v>
      </c>
      <c r="C636" s="9"/>
      <c r="D636" s="9"/>
      <c r="E636" s="5"/>
      <c r="F636" s="8"/>
      <c r="G636" s="5" t="s">
        <v>4076</v>
      </c>
      <c r="H636" s="8"/>
      <c r="I636" s="5"/>
      <c r="J636" s="5">
        <v>40</v>
      </c>
      <c r="K636" s="5" t="s">
        <v>3433</v>
      </c>
      <c r="L636" s="5"/>
      <c r="M636" s="5"/>
    </row>
    <row r="637" spans="1:13">
      <c r="A637" s="9"/>
      <c r="B637" s="5" t="s">
        <v>4138</v>
      </c>
      <c r="C637" s="9"/>
      <c r="D637" s="9"/>
      <c r="E637" s="5"/>
      <c r="F637" s="8"/>
      <c r="G637" s="5" t="s">
        <v>3432</v>
      </c>
      <c r="H637" s="8"/>
      <c r="I637" s="5"/>
      <c r="J637" s="5">
        <v>40</v>
      </c>
      <c r="K637" s="5" t="s">
        <v>199</v>
      </c>
      <c r="L637" s="5"/>
      <c r="M637" s="5"/>
    </row>
    <row r="638" spans="1:13">
      <c r="A638" s="9"/>
      <c r="B638" s="5" t="s">
        <v>4139</v>
      </c>
      <c r="C638" s="9"/>
      <c r="D638" s="9"/>
      <c r="E638" s="5"/>
      <c r="F638" s="8"/>
      <c r="G638" s="5" t="s">
        <v>3465</v>
      </c>
      <c r="H638" s="8"/>
      <c r="I638" s="5"/>
      <c r="J638" s="5">
        <v>40</v>
      </c>
      <c r="K638" s="5" t="s">
        <v>3433</v>
      </c>
      <c r="L638" s="5"/>
      <c r="M638" s="5"/>
    </row>
    <row r="639" spans="1:13">
      <c r="A639" s="9"/>
      <c r="B639" s="5" t="s">
        <v>4140</v>
      </c>
      <c r="C639" s="9"/>
      <c r="D639" s="9"/>
      <c r="E639" s="5"/>
      <c r="F639" s="8"/>
      <c r="G639" s="5" t="s">
        <v>3465</v>
      </c>
      <c r="H639" s="8"/>
      <c r="I639" s="5"/>
      <c r="J639" s="5">
        <v>40</v>
      </c>
      <c r="K639" s="5" t="s">
        <v>199</v>
      </c>
      <c r="L639" s="5"/>
      <c r="M639" s="5"/>
    </row>
    <row r="640" spans="1:13">
      <c r="A640" s="9"/>
      <c r="B640" s="5" t="s">
        <v>4141</v>
      </c>
      <c r="C640" s="9"/>
      <c r="D640" s="9"/>
      <c r="E640" s="5"/>
      <c r="F640" s="8"/>
      <c r="G640" s="5" t="s">
        <v>3945</v>
      </c>
      <c r="H640" s="8"/>
      <c r="I640" s="5"/>
      <c r="J640" s="5">
        <v>40</v>
      </c>
      <c r="K640" s="5" t="s">
        <v>199</v>
      </c>
      <c r="L640" s="5"/>
      <c r="M640" s="5"/>
    </row>
    <row r="641" spans="1:13">
      <c r="A641" s="9"/>
      <c r="B641" s="5" t="s">
        <v>4142</v>
      </c>
      <c r="C641" s="9"/>
      <c r="D641" s="9"/>
      <c r="E641" s="5"/>
      <c r="F641" s="8"/>
      <c r="G641" s="5" t="s">
        <v>3492</v>
      </c>
      <c r="H641" s="8"/>
      <c r="I641" s="5"/>
      <c r="J641" s="5">
        <v>40</v>
      </c>
      <c r="K641" s="5" t="s">
        <v>199</v>
      </c>
      <c r="L641" s="5"/>
      <c r="M641" s="5"/>
    </row>
    <row r="642" spans="1:13">
      <c r="A642" s="9"/>
      <c r="B642" s="5" t="s">
        <v>4143</v>
      </c>
      <c r="C642" s="9"/>
      <c r="D642" s="9"/>
      <c r="E642" s="5"/>
      <c r="F642" s="8"/>
      <c r="G642" s="5" t="s">
        <v>3502</v>
      </c>
      <c r="H642" s="8"/>
      <c r="I642" s="5"/>
      <c r="J642" s="5">
        <v>40</v>
      </c>
      <c r="K642" s="5" t="s">
        <v>196</v>
      </c>
      <c r="L642" s="5"/>
      <c r="M642" s="5"/>
    </row>
    <row r="643" spans="1:13">
      <c r="A643" s="9"/>
      <c r="B643" s="5" t="s">
        <v>4144</v>
      </c>
      <c r="C643" s="9"/>
      <c r="D643" s="9"/>
      <c r="E643" s="5"/>
      <c r="F643" s="8"/>
      <c r="G643" s="5" t="s">
        <v>3465</v>
      </c>
      <c r="H643" s="8"/>
      <c r="I643" s="5"/>
      <c r="J643" s="5">
        <v>40</v>
      </c>
      <c r="K643" s="5" t="s">
        <v>199</v>
      </c>
      <c r="L643" s="5"/>
      <c r="M643" s="5"/>
    </row>
    <row r="644" spans="1:13">
      <c r="A644" s="9"/>
      <c r="B644" s="5" t="s">
        <v>4145</v>
      </c>
      <c r="C644" s="9"/>
      <c r="D644" s="9"/>
      <c r="E644" s="5"/>
      <c r="F644" s="8"/>
      <c r="G644" s="5" t="s">
        <v>3442</v>
      </c>
      <c r="H644" s="8"/>
      <c r="I644" s="5"/>
      <c r="J644" s="5">
        <v>40</v>
      </c>
      <c r="K644" s="5" t="s">
        <v>199</v>
      </c>
      <c r="L644" s="5"/>
      <c r="M644" s="5"/>
    </row>
    <row r="645" spans="1:13">
      <c r="A645" s="9"/>
      <c r="B645" s="5" t="s">
        <v>4146</v>
      </c>
      <c r="C645" s="9"/>
      <c r="D645" s="9"/>
      <c r="E645" s="5"/>
      <c r="F645" s="8"/>
      <c r="G645" s="5" t="s">
        <v>3442</v>
      </c>
      <c r="H645" s="8"/>
      <c r="I645" s="5"/>
      <c r="J645" s="5">
        <v>40</v>
      </c>
      <c r="K645" s="5" t="s">
        <v>199</v>
      </c>
      <c r="L645" s="5"/>
      <c r="M645" s="5"/>
    </row>
    <row r="646" spans="1:13">
      <c r="A646" s="9"/>
      <c r="B646" s="5" t="s">
        <v>4147</v>
      </c>
      <c r="C646" s="9"/>
      <c r="D646" s="9"/>
      <c r="E646" s="5"/>
      <c r="F646" s="8"/>
      <c r="G646" s="5" t="s">
        <v>3510</v>
      </c>
      <c r="H646" s="8"/>
      <c r="I646" s="5"/>
      <c r="J646" s="5">
        <v>40</v>
      </c>
      <c r="K646" s="5" t="s">
        <v>196</v>
      </c>
      <c r="L646" s="5"/>
      <c r="M646" s="5"/>
    </row>
    <row r="647" spans="1:13">
      <c r="A647" s="9"/>
      <c r="B647" s="5" t="s">
        <v>4148</v>
      </c>
      <c r="C647" s="9"/>
      <c r="D647" s="9"/>
      <c r="E647" s="5"/>
      <c r="F647" s="8"/>
      <c r="G647" s="5" t="s">
        <v>3502</v>
      </c>
      <c r="H647" s="8"/>
      <c r="I647" s="5"/>
      <c r="J647" s="5">
        <v>20</v>
      </c>
      <c r="K647" s="5" t="s">
        <v>199</v>
      </c>
      <c r="L647" s="5"/>
      <c r="M647" s="5"/>
    </row>
    <row r="648" spans="1:13">
      <c r="A648" s="9"/>
      <c r="B648" s="5" t="s">
        <v>4149</v>
      </c>
      <c r="C648" s="9"/>
      <c r="D648" s="9"/>
      <c r="E648" s="5"/>
      <c r="F648" s="8"/>
      <c r="G648" s="5" t="s">
        <v>3550</v>
      </c>
      <c r="H648" s="8"/>
      <c r="I648" s="5"/>
      <c r="J648" s="5">
        <v>40</v>
      </c>
      <c r="K648" s="5" t="s">
        <v>199</v>
      </c>
      <c r="L648" s="5"/>
      <c r="M648" s="5"/>
    </row>
    <row r="649" spans="1:13">
      <c r="A649" s="9"/>
      <c r="B649" s="5" t="s">
        <v>4150</v>
      </c>
      <c r="C649" s="9"/>
      <c r="D649" s="9"/>
      <c r="E649" s="5"/>
      <c r="F649" s="8"/>
      <c r="G649" s="5" t="s">
        <v>3428</v>
      </c>
      <c r="H649" s="8"/>
      <c r="I649" s="5"/>
      <c r="J649" s="5">
        <v>40</v>
      </c>
      <c r="K649" s="5" t="s">
        <v>3433</v>
      </c>
      <c r="L649" s="5"/>
      <c r="M649" s="5"/>
    </row>
    <row r="650" spans="1:13">
      <c r="A650" s="9"/>
      <c r="B650" s="5" t="s">
        <v>4151</v>
      </c>
      <c r="C650" s="9"/>
      <c r="D650" s="9"/>
      <c r="E650" s="5"/>
      <c r="F650" s="8"/>
      <c r="G650" s="5" t="s">
        <v>3432</v>
      </c>
      <c r="H650" s="8"/>
      <c r="I650" s="5"/>
      <c r="J650" s="5">
        <v>40</v>
      </c>
      <c r="K650" s="5" t="s">
        <v>199</v>
      </c>
      <c r="L650" s="5"/>
      <c r="M650" s="5"/>
    </row>
    <row r="651" spans="1:13">
      <c r="A651" s="9"/>
      <c r="B651" s="5" t="s">
        <v>4152</v>
      </c>
      <c r="C651" s="9"/>
      <c r="D651" s="9"/>
      <c r="E651" s="5"/>
      <c r="F651" s="8"/>
      <c r="G651" s="5" t="s">
        <v>3438</v>
      </c>
      <c r="H651" s="8"/>
      <c r="I651" s="5"/>
      <c r="J651" s="5">
        <v>40</v>
      </c>
      <c r="K651" s="5" t="s">
        <v>199</v>
      </c>
      <c r="L651" s="5"/>
      <c r="M651" s="5"/>
    </row>
    <row r="652" spans="1:13">
      <c r="A652" s="9"/>
      <c r="B652" s="5" t="s">
        <v>4153</v>
      </c>
      <c r="C652" s="9"/>
      <c r="D652" s="9"/>
      <c r="E652" s="5"/>
      <c r="F652" s="8"/>
      <c r="G652" s="5" t="s">
        <v>4154</v>
      </c>
      <c r="H652" s="8"/>
      <c r="I652" s="5"/>
      <c r="J652" s="5">
        <v>40</v>
      </c>
      <c r="K652" s="5" t="s">
        <v>199</v>
      </c>
      <c r="L652" s="5"/>
      <c r="M652" s="5"/>
    </row>
    <row r="653" spans="1:13">
      <c r="A653" s="9"/>
      <c r="B653" s="5" t="s">
        <v>4155</v>
      </c>
      <c r="C653" s="9"/>
      <c r="D653" s="9"/>
      <c r="E653" s="5"/>
      <c r="F653" s="8"/>
      <c r="G653" s="5" t="s">
        <v>3442</v>
      </c>
      <c r="H653" s="8"/>
      <c r="I653" s="5"/>
      <c r="J653" s="5">
        <v>40</v>
      </c>
      <c r="K653" s="5" t="s">
        <v>3433</v>
      </c>
      <c r="L653" s="5"/>
      <c r="M653" s="5"/>
    </row>
    <row r="654" spans="1:13">
      <c r="A654" s="9"/>
      <c r="B654" s="5" t="s">
        <v>4156</v>
      </c>
      <c r="C654" s="9"/>
      <c r="D654" s="9"/>
      <c r="E654" s="5"/>
      <c r="F654" s="8"/>
      <c r="G654" s="5" t="s">
        <v>3442</v>
      </c>
      <c r="H654" s="8"/>
      <c r="I654" s="5"/>
      <c r="J654" s="5">
        <v>40</v>
      </c>
      <c r="K654" s="5" t="s">
        <v>3433</v>
      </c>
      <c r="L654" s="5"/>
      <c r="M654" s="5"/>
    </row>
    <row r="655" spans="1:13">
      <c r="A655" s="9"/>
      <c r="B655" s="5" t="s">
        <v>4157</v>
      </c>
      <c r="C655" s="9"/>
      <c r="D655" s="9"/>
      <c r="E655" s="5"/>
      <c r="F655" s="8"/>
      <c r="G655" s="5" t="s">
        <v>3432</v>
      </c>
      <c r="H655" s="8"/>
      <c r="I655" s="5"/>
      <c r="J655" s="5">
        <v>40</v>
      </c>
      <c r="K655" s="5" t="s">
        <v>199</v>
      </c>
      <c r="L655" s="5"/>
      <c r="M655" s="5"/>
    </row>
    <row r="656" spans="1:13">
      <c r="A656" s="9"/>
      <c r="B656" s="5" t="s">
        <v>4158</v>
      </c>
      <c r="C656" s="9"/>
      <c r="D656" s="9"/>
      <c r="E656" s="5"/>
      <c r="F656" s="8"/>
      <c r="G656" s="5" t="s">
        <v>3432</v>
      </c>
      <c r="H656" s="8"/>
      <c r="I656" s="5"/>
      <c r="J656" s="5">
        <v>40</v>
      </c>
      <c r="K656" s="5" t="s">
        <v>199</v>
      </c>
      <c r="L656" s="5"/>
      <c r="M656" s="5"/>
    </row>
    <row r="657" spans="1:13">
      <c r="A657" s="9"/>
      <c r="B657" s="5" t="s">
        <v>4159</v>
      </c>
      <c r="C657" s="9"/>
      <c r="D657" s="9"/>
      <c r="E657" s="5"/>
      <c r="F657" s="8"/>
      <c r="G657" s="5" t="s">
        <v>3518</v>
      </c>
      <c r="H657" s="8"/>
      <c r="I657" s="5"/>
      <c r="J657" s="5">
        <v>24</v>
      </c>
      <c r="K657" s="5" t="s">
        <v>199</v>
      </c>
      <c r="L657" s="5"/>
      <c r="M657" s="5"/>
    </row>
    <row r="658" spans="1:13">
      <c r="A658" s="9"/>
      <c r="B658" s="5" t="s">
        <v>4160</v>
      </c>
      <c r="C658" s="9"/>
      <c r="D658" s="9"/>
      <c r="E658" s="5"/>
      <c r="F658" s="8"/>
      <c r="G658" s="5" t="s">
        <v>3432</v>
      </c>
      <c r="H658" s="8"/>
      <c r="I658" s="5"/>
      <c r="J658" s="5">
        <v>40</v>
      </c>
      <c r="K658" s="5" t="s">
        <v>199</v>
      </c>
      <c r="L658" s="5"/>
      <c r="M658" s="5"/>
    </row>
    <row r="659" spans="1:13">
      <c r="A659" s="9"/>
      <c r="B659" s="5" t="s">
        <v>4161</v>
      </c>
      <c r="C659" s="9"/>
      <c r="D659" s="9"/>
      <c r="E659" s="5"/>
      <c r="F659" s="8"/>
      <c r="G659" s="5" t="s">
        <v>4162</v>
      </c>
      <c r="H659" s="8"/>
      <c r="I659" s="5"/>
      <c r="J659" s="5">
        <v>40</v>
      </c>
      <c r="K659" s="5" t="s">
        <v>199</v>
      </c>
      <c r="L659" s="5"/>
      <c r="M659" s="5"/>
    </row>
    <row r="660" spans="1:13">
      <c r="A660" s="9"/>
      <c r="B660" s="5" t="s">
        <v>4163</v>
      </c>
      <c r="C660" s="9"/>
      <c r="D660" s="9"/>
      <c r="E660" s="5"/>
      <c r="F660" s="8"/>
      <c r="G660" s="5" t="s">
        <v>3428</v>
      </c>
      <c r="H660" s="8"/>
      <c r="I660" s="5"/>
      <c r="J660" s="5">
        <v>40</v>
      </c>
      <c r="K660" s="5" t="s">
        <v>199</v>
      </c>
      <c r="L660" s="5"/>
      <c r="M660" s="5"/>
    </row>
    <row r="661" spans="1:13">
      <c r="A661" s="9"/>
      <c r="B661" s="5" t="s">
        <v>4164</v>
      </c>
      <c r="C661" s="9"/>
      <c r="D661" s="9"/>
      <c r="E661" s="5"/>
      <c r="F661" s="8"/>
      <c r="G661" s="5" t="s">
        <v>3432</v>
      </c>
      <c r="H661" s="8"/>
      <c r="I661" s="5"/>
      <c r="J661" s="5">
        <v>40</v>
      </c>
      <c r="K661" s="5" t="s">
        <v>199</v>
      </c>
      <c r="L661" s="5"/>
      <c r="M661" s="5"/>
    </row>
    <row r="662" spans="1:13">
      <c r="A662" s="9"/>
      <c r="B662" s="5" t="s">
        <v>4165</v>
      </c>
      <c r="C662" s="9"/>
      <c r="D662" s="9"/>
      <c r="E662" s="5"/>
      <c r="F662" s="8"/>
      <c r="G662" s="5" t="s">
        <v>3432</v>
      </c>
      <c r="H662" s="8"/>
      <c r="I662" s="5"/>
      <c r="J662" s="5">
        <v>40</v>
      </c>
      <c r="K662" s="5" t="s">
        <v>196</v>
      </c>
      <c r="L662" s="5"/>
      <c r="M662" s="5"/>
    </row>
    <row r="663" spans="1:13">
      <c r="A663" s="9"/>
      <c r="B663" s="5" t="s">
        <v>4166</v>
      </c>
      <c r="C663" s="9"/>
      <c r="D663" s="9"/>
      <c r="E663" s="5"/>
      <c r="F663" s="8"/>
      <c r="G663" s="5" t="s">
        <v>3432</v>
      </c>
      <c r="H663" s="8"/>
      <c r="I663" s="5"/>
      <c r="J663" s="5">
        <v>40</v>
      </c>
      <c r="K663" s="5" t="s">
        <v>199</v>
      </c>
      <c r="L663" s="5"/>
      <c r="M663" s="5"/>
    </row>
    <row r="664" spans="1:13">
      <c r="A664" s="9"/>
      <c r="B664" s="5" t="s">
        <v>4167</v>
      </c>
      <c r="C664" s="9"/>
      <c r="D664" s="9"/>
      <c r="E664" s="5"/>
      <c r="F664" s="8"/>
      <c r="G664" s="5" t="s">
        <v>3550</v>
      </c>
      <c r="H664" s="8"/>
      <c r="I664" s="5"/>
      <c r="J664" s="5">
        <v>40</v>
      </c>
      <c r="K664" s="5" t="s">
        <v>199</v>
      </c>
      <c r="L664" s="5"/>
      <c r="M664" s="5"/>
    </row>
    <row r="665" spans="1:13">
      <c r="A665" s="9"/>
      <c r="B665" s="5" t="s">
        <v>4168</v>
      </c>
      <c r="C665" s="9"/>
      <c r="D665" s="9"/>
      <c r="E665" s="5"/>
      <c r="F665" s="8"/>
      <c r="G665" s="5" t="s">
        <v>3432</v>
      </c>
      <c r="H665" s="8"/>
      <c r="I665" s="5"/>
      <c r="J665" s="5">
        <v>40</v>
      </c>
      <c r="K665" s="5" t="s">
        <v>199</v>
      </c>
      <c r="L665" s="5"/>
      <c r="M665" s="5"/>
    </row>
    <row r="666" spans="1:13">
      <c r="A666" s="9"/>
      <c r="B666" s="5" t="s">
        <v>4169</v>
      </c>
      <c r="C666" s="9"/>
      <c r="D666" s="9"/>
      <c r="E666" s="5"/>
      <c r="F666" s="8"/>
      <c r="G666" s="5" t="s">
        <v>3623</v>
      </c>
      <c r="H666" s="8"/>
      <c r="I666" s="5"/>
      <c r="J666" s="5">
        <v>40</v>
      </c>
      <c r="K666" s="5" t="s">
        <v>199</v>
      </c>
      <c r="L666" s="5"/>
      <c r="M666" s="5"/>
    </row>
    <row r="667" spans="1:13">
      <c r="A667" s="9"/>
      <c r="B667" s="5" t="s">
        <v>4170</v>
      </c>
      <c r="C667" s="9"/>
      <c r="D667" s="9"/>
      <c r="E667" s="5"/>
      <c r="F667" s="8"/>
      <c r="G667" s="5" t="s">
        <v>3432</v>
      </c>
      <c r="H667" s="8"/>
      <c r="I667" s="5"/>
      <c r="J667" s="5">
        <v>40</v>
      </c>
      <c r="K667" s="5" t="s">
        <v>199</v>
      </c>
      <c r="L667" s="5"/>
      <c r="M667" s="5"/>
    </row>
    <row r="668" spans="1:13">
      <c r="A668" s="9"/>
      <c r="B668" s="5" t="s">
        <v>4171</v>
      </c>
      <c r="C668" s="9"/>
      <c r="D668" s="9"/>
      <c r="E668" s="5"/>
      <c r="F668" s="8"/>
      <c r="G668" s="5" t="s">
        <v>3428</v>
      </c>
      <c r="H668" s="8"/>
      <c r="I668" s="5"/>
      <c r="J668" s="5">
        <v>40</v>
      </c>
      <c r="K668" s="5" t="s">
        <v>199</v>
      </c>
      <c r="L668" s="5"/>
      <c r="M668" s="5"/>
    </row>
    <row r="669" spans="1:13">
      <c r="A669" s="9"/>
      <c r="B669" s="5" t="s">
        <v>4172</v>
      </c>
      <c r="C669" s="9"/>
      <c r="D669" s="9"/>
      <c r="E669" s="5"/>
      <c r="F669" s="8"/>
      <c r="G669" s="5" t="s">
        <v>3537</v>
      </c>
      <c r="H669" s="8"/>
      <c r="I669" s="5"/>
      <c r="J669" s="5">
        <v>40</v>
      </c>
      <c r="K669" s="5" t="s">
        <v>199</v>
      </c>
      <c r="L669" s="5"/>
      <c r="M669" s="5"/>
    </row>
    <row r="670" spans="1:13">
      <c r="A670" s="9"/>
      <c r="B670" s="5" t="s">
        <v>4173</v>
      </c>
      <c r="C670" s="9"/>
      <c r="D670" s="9"/>
      <c r="E670" s="5"/>
      <c r="F670" s="8"/>
      <c r="G670" s="5" t="s">
        <v>3432</v>
      </c>
      <c r="H670" s="8"/>
      <c r="I670" s="5"/>
      <c r="J670" s="5">
        <v>40</v>
      </c>
      <c r="K670" s="5" t="s">
        <v>199</v>
      </c>
      <c r="L670" s="5"/>
      <c r="M670" s="5"/>
    </row>
    <row r="671" spans="1:13">
      <c r="A671" s="9"/>
      <c r="B671" s="5" t="s">
        <v>4174</v>
      </c>
      <c r="C671" s="9"/>
      <c r="D671" s="9"/>
      <c r="E671" s="5"/>
      <c r="F671" s="8"/>
      <c r="G671" s="5" t="s">
        <v>3458</v>
      </c>
      <c r="H671" s="8"/>
      <c r="I671" s="5"/>
      <c r="J671" s="5">
        <v>40</v>
      </c>
      <c r="K671" s="5" t="s">
        <v>199</v>
      </c>
      <c r="L671" s="5"/>
      <c r="M671" s="5"/>
    </row>
    <row r="672" spans="1:13">
      <c r="A672" s="9"/>
      <c r="B672" s="5" t="s">
        <v>4175</v>
      </c>
      <c r="C672" s="9"/>
      <c r="D672" s="9"/>
      <c r="E672" s="5"/>
      <c r="F672" s="8"/>
      <c r="G672" s="5" t="s">
        <v>3450</v>
      </c>
      <c r="H672" s="8"/>
      <c r="I672" s="5"/>
      <c r="J672" s="5">
        <v>40</v>
      </c>
      <c r="K672" s="5" t="s">
        <v>191</v>
      </c>
      <c r="L672" s="5"/>
      <c r="M672" s="5"/>
    </row>
    <row r="673" spans="1:13">
      <c r="A673" s="9"/>
      <c r="B673" s="5" t="s">
        <v>4176</v>
      </c>
      <c r="C673" s="9"/>
      <c r="D673" s="9"/>
      <c r="E673" s="5"/>
      <c r="F673" s="8"/>
      <c r="G673" s="5" t="s">
        <v>3648</v>
      </c>
      <c r="H673" s="8"/>
      <c r="I673" s="5"/>
      <c r="J673" s="5">
        <v>40</v>
      </c>
      <c r="K673" s="5" t="s">
        <v>3433</v>
      </c>
      <c r="L673" s="5"/>
      <c r="M673" s="5"/>
    </row>
    <row r="674" spans="1:13">
      <c r="A674" s="9"/>
      <c r="B674" s="5" t="s">
        <v>4177</v>
      </c>
      <c r="C674" s="9"/>
      <c r="D674" s="9"/>
      <c r="E674" s="5"/>
      <c r="F674" s="8"/>
      <c r="G674" s="5" t="s">
        <v>3438</v>
      </c>
      <c r="H674" s="8"/>
      <c r="I674" s="5"/>
      <c r="J674" s="5">
        <v>40</v>
      </c>
      <c r="K674" s="5" t="s">
        <v>199</v>
      </c>
      <c r="L674" s="5"/>
      <c r="M674" s="5"/>
    </row>
    <row r="675" spans="1:13">
      <c r="A675" s="9"/>
      <c r="B675" s="5" t="s">
        <v>4178</v>
      </c>
      <c r="C675" s="9"/>
      <c r="D675" s="9"/>
      <c r="E675" s="5"/>
      <c r="F675" s="8"/>
      <c r="G675" s="5" t="s">
        <v>3442</v>
      </c>
      <c r="H675" s="8"/>
      <c r="I675" s="5"/>
      <c r="J675" s="5">
        <v>40</v>
      </c>
      <c r="K675" s="5" t="s">
        <v>199</v>
      </c>
      <c r="L675" s="5"/>
      <c r="M675" s="5"/>
    </row>
    <row r="676" spans="1:13">
      <c r="A676" s="9"/>
      <c r="B676" s="5" t="s">
        <v>4179</v>
      </c>
      <c r="C676" s="9"/>
      <c r="D676" s="9"/>
      <c r="E676" s="5"/>
      <c r="F676" s="8"/>
      <c r="G676" s="5" t="s">
        <v>3442</v>
      </c>
      <c r="H676" s="8"/>
      <c r="I676" s="5"/>
      <c r="J676" s="5">
        <v>40</v>
      </c>
      <c r="K676" s="5" t="s">
        <v>199</v>
      </c>
      <c r="L676" s="5"/>
      <c r="M676" s="5"/>
    </row>
    <row r="677" spans="1:13">
      <c r="A677" s="9"/>
      <c r="B677" s="5" t="s">
        <v>4180</v>
      </c>
      <c r="C677" s="9"/>
      <c r="D677" s="9"/>
      <c r="E677" s="5"/>
      <c r="F677" s="8"/>
      <c r="G677" s="5" t="s">
        <v>3456</v>
      </c>
      <c r="H677" s="8"/>
      <c r="I677" s="5"/>
      <c r="J677" s="5">
        <v>40</v>
      </c>
      <c r="K677" s="5" t="s">
        <v>199</v>
      </c>
      <c r="L677" s="5"/>
      <c r="M677" s="5"/>
    </row>
    <row r="678" spans="1:13">
      <c r="A678" s="9"/>
      <c r="B678" s="5" t="s">
        <v>4181</v>
      </c>
      <c r="C678" s="9"/>
      <c r="D678" s="9"/>
      <c r="E678" s="5"/>
      <c r="F678" s="8"/>
      <c r="G678" s="5" t="s">
        <v>3442</v>
      </c>
      <c r="H678" s="8"/>
      <c r="I678" s="5"/>
      <c r="J678" s="5">
        <v>40</v>
      </c>
      <c r="K678" s="5" t="s">
        <v>199</v>
      </c>
      <c r="L678" s="5"/>
      <c r="M678" s="5"/>
    </row>
    <row r="679" spans="1:13">
      <c r="A679" s="9"/>
      <c r="B679" s="5" t="s">
        <v>4182</v>
      </c>
      <c r="C679" s="9"/>
      <c r="D679" s="9"/>
      <c r="E679" s="5"/>
      <c r="F679" s="8"/>
      <c r="G679" s="5" t="s">
        <v>3945</v>
      </c>
      <c r="H679" s="8"/>
      <c r="I679" s="5"/>
      <c r="J679" s="5">
        <v>40</v>
      </c>
      <c r="K679" s="5" t="s">
        <v>199</v>
      </c>
      <c r="L679" s="5"/>
      <c r="M679" s="5"/>
    </row>
    <row r="680" spans="1:13">
      <c r="A680" s="9"/>
      <c r="B680" s="5" t="s">
        <v>4183</v>
      </c>
      <c r="C680" s="9"/>
      <c r="D680" s="9"/>
      <c r="E680" s="5"/>
      <c r="F680" s="8"/>
      <c r="G680" s="5" t="s">
        <v>3432</v>
      </c>
      <c r="H680" s="8"/>
      <c r="I680" s="5"/>
      <c r="J680" s="5">
        <v>40</v>
      </c>
      <c r="K680" s="5" t="s">
        <v>3433</v>
      </c>
      <c r="L680" s="5"/>
      <c r="M680" s="5"/>
    </row>
    <row r="681" spans="1:13">
      <c r="A681" s="9"/>
      <c r="B681" s="5" t="s">
        <v>4184</v>
      </c>
      <c r="C681" s="9"/>
      <c r="D681" s="9"/>
      <c r="E681" s="5"/>
      <c r="F681" s="8"/>
      <c r="G681" s="5" t="s">
        <v>4185</v>
      </c>
      <c r="H681" s="8"/>
      <c r="I681" s="5"/>
      <c r="J681" s="5">
        <v>40</v>
      </c>
      <c r="K681" s="5" t="s">
        <v>3461</v>
      </c>
      <c r="L681" s="5"/>
      <c r="M681" s="5"/>
    </row>
    <row r="682" spans="1:13">
      <c r="A682" s="9"/>
      <c r="B682" s="5" t="s">
        <v>4186</v>
      </c>
      <c r="C682" s="9"/>
      <c r="D682" s="9"/>
      <c r="E682" s="5"/>
      <c r="F682" s="8"/>
      <c r="G682" s="5" t="s">
        <v>3556</v>
      </c>
      <c r="H682" s="8"/>
      <c r="I682" s="5"/>
      <c r="J682" s="5">
        <v>40</v>
      </c>
      <c r="K682" s="5" t="s">
        <v>196</v>
      </c>
      <c r="L682" s="5"/>
      <c r="M682" s="5"/>
    </row>
    <row r="683" spans="1:13">
      <c r="A683" s="9"/>
      <c r="B683" s="5" t="s">
        <v>4187</v>
      </c>
      <c r="C683" s="9"/>
      <c r="D683" s="9"/>
      <c r="E683" s="5"/>
      <c r="F683" s="8"/>
      <c r="G683" s="5" t="s">
        <v>3432</v>
      </c>
      <c r="H683" s="8"/>
      <c r="I683" s="5"/>
      <c r="J683" s="5">
        <v>40</v>
      </c>
      <c r="K683" s="5" t="s">
        <v>199</v>
      </c>
      <c r="L683" s="5"/>
      <c r="M683" s="5"/>
    </row>
    <row r="684" spans="1:13">
      <c r="A684" s="9"/>
      <c r="B684" s="5" t="s">
        <v>4188</v>
      </c>
      <c r="C684" s="9"/>
      <c r="D684" s="9"/>
      <c r="E684" s="5"/>
      <c r="F684" s="8"/>
      <c r="G684" s="5" t="s">
        <v>3593</v>
      </c>
      <c r="H684" s="8"/>
      <c r="I684" s="5"/>
      <c r="J684" s="5">
        <v>40</v>
      </c>
      <c r="K684" s="5" t="s">
        <v>199</v>
      </c>
      <c r="L684" s="5"/>
      <c r="M684" s="5"/>
    </row>
    <row r="685" spans="1:13">
      <c r="A685" s="9"/>
      <c r="B685" s="5" t="s">
        <v>4189</v>
      </c>
      <c r="C685" s="9"/>
      <c r="D685" s="9"/>
      <c r="E685" s="5"/>
      <c r="F685" s="8"/>
      <c r="G685" s="5" t="s">
        <v>3432</v>
      </c>
      <c r="H685" s="8"/>
      <c r="I685" s="5"/>
      <c r="J685" s="5">
        <v>40</v>
      </c>
      <c r="K685" s="5" t="s">
        <v>199</v>
      </c>
      <c r="L685" s="5"/>
      <c r="M685" s="5"/>
    </row>
    <row r="686" spans="1:13">
      <c r="A686" s="9"/>
      <c r="B686" s="5" t="s">
        <v>4190</v>
      </c>
      <c r="C686" s="9"/>
      <c r="D686" s="9"/>
      <c r="E686" s="5"/>
      <c r="F686" s="8"/>
      <c r="G686" s="5" t="s">
        <v>3539</v>
      </c>
      <c r="H686" s="8"/>
      <c r="I686" s="5"/>
      <c r="J686" s="5">
        <v>40</v>
      </c>
      <c r="K686" s="5" t="s">
        <v>196</v>
      </c>
      <c r="L686" s="5"/>
      <c r="M686" s="5"/>
    </row>
    <row r="687" spans="1:13">
      <c r="A687" s="9"/>
      <c r="B687" s="5" t="s">
        <v>4191</v>
      </c>
      <c r="C687" s="9"/>
      <c r="D687" s="9"/>
      <c r="E687" s="5"/>
      <c r="F687" s="8"/>
      <c r="G687" s="5" t="s">
        <v>3510</v>
      </c>
      <c r="H687" s="8"/>
      <c r="I687" s="5"/>
      <c r="J687" s="5">
        <v>40</v>
      </c>
      <c r="K687" s="5" t="s">
        <v>199</v>
      </c>
      <c r="L687" s="5"/>
      <c r="M687" s="5"/>
    </row>
    <row r="688" spans="1:13">
      <c r="A688" s="9"/>
      <c r="B688" s="5" t="s">
        <v>4192</v>
      </c>
      <c r="C688" s="9"/>
      <c r="D688" s="9"/>
      <c r="E688" s="5"/>
      <c r="F688" s="8"/>
      <c r="G688" s="5" t="s">
        <v>3982</v>
      </c>
      <c r="H688" s="8"/>
      <c r="I688" s="5"/>
      <c r="J688" s="5">
        <v>40</v>
      </c>
      <c r="K688" s="5" t="s">
        <v>3433</v>
      </c>
      <c r="L688" s="5"/>
      <c r="M688" s="5"/>
    </row>
    <row r="689" spans="1:13">
      <c r="A689" s="9"/>
      <c r="B689" s="5" t="s">
        <v>4193</v>
      </c>
      <c r="C689" s="9"/>
      <c r="D689" s="9"/>
      <c r="E689" s="5"/>
      <c r="F689" s="8"/>
      <c r="G689" s="5" t="s">
        <v>3494</v>
      </c>
      <c r="H689" s="8"/>
      <c r="I689" s="5"/>
      <c r="J689" s="5">
        <v>25</v>
      </c>
      <c r="K689" s="5" t="s">
        <v>196</v>
      </c>
      <c r="L689" s="5"/>
      <c r="M689" s="5"/>
    </row>
    <row r="690" spans="1:13">
      <c r="A690" s="9"/>
      <c r="B690" s="5" t="s">
        <v>4194</v>
      </c>
      <c r="C690" s="9"/>
      <c r="D690" s="9"/>
      <c r="E690" s="5"/>
      <c r="F690" s="8"/>
      <c r="G690" s="5" t="s">
        <v>3550</v>
      </c>
      <c r="H690" s="8"/>
      <c r="I690" s="5"/>
      <c r="J690" s="5">
        <v>40</v>
      </c>
      <c r="K690" s="5" t="s">
        <v>199</v>
      </c>
      <c r="L690" s="5"/>
      <c r="M690" s="5"/>
    </row>
    <row r="691" spans="1:13">
      <c r="A691" s="9"/>
      <c r="B691" s="5" t="s">
        <v>4195</v>
      </c>
      <c r="C691" s="9"/>
      <c r="D691" s="9"/>
      <c r="E691" s="5"/>
      <c r="F691" s="8"/>
      <c r="G691" s="5" t="s">
        <v>3492</v>
      </c>
      <c r="H691" s="8"/>
      <c r="I691" s="5"/>
      <c r="J691" s="5">
        <v>40</v>
      </c>
      <c r="K691" s="5" t="s">
        <v>199</v>
      </c>
      <c r="L691" s="5"/>
      <c r="M691" s="5"/>
    </row>
    <row r="692" spans="1:13">
      <c r="A692" s="9"/>
      <c r="B692" s="5" t="s">
        <v>4196</v>
      </c>
      <c r="C692" s="9"/>
      <c r="D692" s="9"/>
      <c r="E692" s="5"/>
      <c r="F692" s="8"/>
      <c r="G692" s="5" t="s">
        <v>3450</v>
      </c>
      <c r="H692" s="8"/>
      <c r="I692" s="5"/>
      <c r="J692" s="5">
        <v>40</v>
      </c>
      <c r="K692" s="5" t="s">
        <v>199</v>
      </c>
      <c r="L692" s="5"/>
      <c r="M692" s="5"/>
    </row>
    <row r="693" spans="1:13">
      <c r="A693" s="9"/>
      <c r="B693" s="5" t="s">
        <v>4197</v>
      </c>
      <c r="C693" s="9"/>
      <c r="D693" s="9"/>
      <c r="E693" s="5"/>
      <c r="F693" s="8"/>
      <c r="G693" s="5" t="s">
        <v>3432</v>
      </c>
      <c r="H693" s="8"/>
      <c r="I693" s="5"/>
      <c r="J693" s="5">
        <v>40</v>
      </c>
      <c r="K693" s="5" t="s">
        <v>3433</v>
      </c>
      <c r="L693" s="5"/>
      <c r="M693" s="5"/>
    </row>
    <row r="694" spans="1:13">
      <c r="A694" s="9"/>
      <c r="B694" s="5" t="s">
        <v>4198</v>
      </c>
      <c r="C694" s="9"/>
      <c r="D694" s="9"/>
      <c r="E694" s="5"/>
      <c r="F694" s="8"/>
      <c r="G694" s="5" t="s">
        <v>3502</v>
      </c>
      <c r="H694" s="8"/>
      <c r="I694" s="5"/>
      <c r="J694" s="5">
        <v>40</v>
      </c>
      <c r="K694" s="5" t="s">
        <v>199</v>
      </c>
      <c r="L694" s="5"/>
      <c r="M694" s="5"/>
    </row>
    <row r="695" spans="1:13">
      <c r="A695" s="9"/>
      <c r="B695" s="5" t="s">
        <v>4199</v>
      </c>
      <c r="C695" s="9"/>
      <c r="D695" s="9"/>
      <c r="E695" s="5"/>
      <c r="F695" s="8"/>
      <c r="G695" s="5" t="s">
        <v>3982</v>
      </c>
      <c r="H695" s="8"/>
      <c r="I695" s="5"/>
      <c r="J695" s="5">
        <v>40</v>
      </c>
      <c r="K695" s="5" t="s">
        <v>199</v>
      </c>
      <c r="L695" s="5"/>
      <c r="M695" s="5"/>
    </row>
    <row r="696" spans="1:13">
      <c r="A696" s="9"/>
      <c r="B696" s="5" t="s">
        <v>4200</v>
      </c>
      <c r="C696" s="9"/>
      <c r="D696" s="9"/>
      <c r="E696" s="5"/>
      <c r="F696" s="8"/>
      <c r="G696" s="5" t="s">
        <v>3556</v>
      </c>
      <c r="H696" s="8"/>
      <c r="I696" s="5"/>
      <c r="J696" s="5">
        <v>40</v>
      </c>
      <c r="K696" s="5" t="s">
        <v>199</v>
      </c>
      <c r="L696" s="5"/>
      <c r="M696" s="5"/>
    </row>
    <row r="697" spans="1:13">
      <c r="A697" s="9"/>
      <c r="B697" s="5" t="s">
        <v>4201</v>
      </c>
      <c r="C697" s="9"/>
      <c r="D697" s="9"/>
      <c r="E697" s="5"/>
      <c r="F697" s="8"/>
      <c r="G697" s="5" t="s">
        <v>3428</v>
      </c>
      <c r="H697" s="8"/>
      <c r="I697" s="5"/>
      <c r="J697" s="5">
        <v>40</v>
      </c>
      <c r="K697" s="5" t="s">
        <v>199</v>
      </c>
      <c r="L697" s="5"/>
      <c r="M697" s="5"/>
    </row>
    <row r="698" spans="1:13">
      <c r="A698" s="9"/>
      <c r="B698" s="5" t="s">
        <v>4202</v>
      </c>
      <c r="C698" s="9"/>
      <c r="D698" s="9"/>
      <c r="E698" s="5"/>
      <c r="F698" s="8"/>
      <c r="G698" s="5" t="s">
        <v>3502</v>
      </c>
      <c r="H698" s="8"/>
      <c r="I698" s="5"/>
      <c r="J698" s="5">
        <v>40</v>
      </c>
      <c r="K698" s="5" t="s">
        <v>199</v>
      </c>
      <c r="L698" s="5"/>
      <c r="M698" s="5"/>
    </row>
    <row r="699" spans="1:13">
      <c r="A699" s="9"/>
      <c r="B699" s="5" t="s">
        <v>4203</v>
      </c>
      <c r="C699" s="9"/>
      <c r="D699" s="9"/>
      <c r="E699" s="5"/>
      <c r="F699" s="8"/>
      <c r="G699" s="5" t="s">
        <v>3432</v>
      </c>
      <c r="H699" s="8"/>
      <c r="I699" s="5"/>
      <c r="J699" s="5">
        <v>40</v>
      </c>
      <c r="K699" s="5" t="s">
        <v>199</v>
      </c>
      <c r="L699" s="5"/>
      <c r="M699" s="5"/>
    </row>
    <row r="700" spans="1:13">
      <c r="A700" s="9"/>
      <c r="B700" s="5" t="s">
        <v>4204</v>
      </c>
      <c r="C700" s="9"/>
      <c r="D700" s="9"/>
      <c r="E700" s="5"/>
      <c r="F700" s="8"/>
      <c r="G700" s="5" t="s">
        <v>3646</v>
      </c>
      <c r="H700" s="8"/>
      <c r="I700" s="5"/>
      <c r="J700" s="5">
        <v>40</v>
      </c>
      <c r="K700" s="5" t="s">
        <v>196</v>
      </c>
      <c r="L700" s="5"/>
      <c r="M700" s="5"/>
    </row>
    <row r="701" spans="1:13">
      <c r="A701" s="9"/>
      <c r="B701" s="5" t="s">
        <v>4205</v>
      </c>
      <c r="C701" s="9"/>
      <c r="D701" s="9"/>
      <c r="E701" s="5"/>
      <c r="F701" s="8"/>
      <c r="G701" s="5" t="s">
        <v>3432</v>
      </c>
      <c r="H701" s="8"/>
      <c r="I701" s="5"/>
      <c r="J701" s="5">
        <v>40</v>
      </c>
      <c r="K701" s="5" t="s">
        <v>199</v>
      </c>
      <c r="L701" s="5"/>
      <c r="M701" s="5"/>
    </row>
    <row r="702" spans="1:13">
      <c r="A702" s="9"/>
      <c r="B702" s="5" t="s">
        <v>4206</v>
      </c>
      <c r="C702" s="9"/>
      <c r="D702" s="9"/>
      <c r="E702" s="5"/>
      <c r="F702" s="8"/>
      <c r="G702" s="5" t="s">
        <v>3970</v>
      </c>
      <c r="H702" s="8"/>
      <c r="I702" s="5"/>
      <c r="J702" s="5">
        <v>40</v>
      </c>
      <c r="K702" s="5" t="s">
        <v>199</v>
      </c>
      <c r="L702" s="5"/>
      <c r="M702" s="5"/>
    </row>
    <row r="703" spans="1:13">
      <c r="A703" s="9"/>
      <c r="B703" s="5" t="s">
        <v>4207</v>
      </c>
      <c r="C703" s="9"/>
      <c r="D703" s="9"/>
      <c r="E703" s="5"/>
      <c r="F703" s="8"/>
      <c r="G703" s="5" t="s">
        <v>3454</v>
      </c>
      <c r="H703" s="8"/>
      <c r="I703" s="5"/>
      <c r="J703" s="5">
        <v>40</v>
      </c>
      <c r="K703" s="5" t="s">
        <v>199</v>
      </c>
      <c r="L703" s="5"/>
      <c r="M703" s="5"/>
    </row>
    <row r="704" spans="1:13">
      <c r="A704" s="9"/>
      <c r="B704" s="5" t="s">
        <v>4208</v>
      </c>
      <c r="C704" s="9"/>
      <c r="D704" s="9"/>
      <c r="E704" s="5"/>
      <c r="F704" s="8"/>
      <c r="G704" s="5" t="s">
        <v>3450</v>
      </c>
      <c r="H704" s="8"/>
      <c r="I704" s="5"/>
      <c r="J704" s="5">
        <v>40</v>
      </c>
      <c r="K704" s="5" t="s">
        <v>199</v>
      </c>
      <c r="L704" s="5"/>
      <c r="M704" s="5"/>
    </row>
    <row r="705" spans="1:13">
      <c r="A705" s="9"/>
      <c r="B705" s="5" t="s">
        <v>867</v>
      </c>
      <c r="C705" s="9"/>
      <c r="D705" s="9"/>
      <c r="E705" s="5"/>
      <c r="F705" s="8"/>
      <c r="G705" s="5" t="s">
        <v>3502</v>
      </c>
      <c r="H705" s="8"/>
      <c r="I705" s="5"/>
      <c r="J705" s="5">
        <v>20</v>
      </c>
      <c r="K705" s="5" t="s">
        <v>196</v>
      </c>
      <c r="L705" s="5"/>
      <c r="M705" s="5"/>
    </row>
    <row r="706" spans="1:13">
      <c r="A706" s="9"/>
      <c r="B706" s="5" t="s">
        <v>4209</v>
      </c>
      <c r="C706" s="9"/>
      <c r="D706" s="9"/>
      <c r="E706" s="5"/>
      <c r="F706" s="8"/>
      <c r="G706" s="5" t="s">
        <v>3428</v>
      </c>
      <c r="H706" s="8"/>
      <c r="I706" s="5"/>
      <c r="J706" s="5">
        <v>40</v>
      </c>
      <c r="K706" s="5" t="s">
        <v>199</v>
      </c>
      <c r="L706" s="5"/>
      <c r="M706" s="5"/>
    </row>
    <row r="707" spans="1:13">
      <c r="A707" s="9"/>
      <c r="B707" s="5" t="s">
        <v>4210</v>
      </c>
      <c r="C707" s="9"/>
      <c r="D707" s="9"/>
      <c r="E707" s="5"/>
      <c r="F707" s="8"/>
      <c r="G707" s="5" t="s">
        <v>3502</v>
      </c>
      <c r="H707" s="8"/>
      <c r="I707" s="5"/>
      <c r="J707" s="5">
        <v>40</v>
      </c>
      <c r="K707" s="5" t="s">
        <v>191</v>
      </c>
      <c r="L707" s="5"/>
      <c r="M707" s="5"/>
    </row>
    <row r="708" spans="1:13">
      <c r="A708" s="9"/>
      <c r="B708" s="5" t="s">
        <v>4211</v>
      </c>
      <c r="C708" s="9"/>
      <c r="D708" s="9"/>
      <c r="E708" s="5"/>
      <c r="F708" s="8"/>
      <c r="G708" s="5" t="s">
        <v>3442</v>
      </c>
      <c r="H708" s="8"/>
      <c r="I708" s="5"/>
      <c r="J708" s="5">
        <v>40</v>
      </c>
      <c r="K708" s="5" t="s">
        <v>3433</v>
      </c>
      <c r="L708" s="5"/>
      <c r="M708" s="5"/>
    </row>
    <row r="709" spans="1:13">
      <c r="A709" s="9"/>
      <c r="B709" s="5" t="s">
        <v>4212</v>
      </c>
      <c r="C709" s="9"/>
      <c r="D709" s="9"/>
      <c r="E709" s="5"/>
      <c r="F709" s="8"/>
      <c r="G709" s="5" t="s">
        <v>3432</v>
      </c>
      <c r="H709" s="8"/>
      <c r="I709" s="5"/>
      <c r="J709" s="5">
        <v>40</v>
      </c>
      <c r="K709" s="5" t="s">
        <v>196</v>
      </c>
      <c r="L709" s="5"/>
      <c r="M709" s="5"/>
    </row>
    <row r="710" spans="1:13">
      <c r="A710" s="9"/>
      <c r="B710" s="5" t="s">
        <v>4213</v>
      </c>
      <c r="C710" s="9"/>
      <c r="D710" s="9"/>
      <c r="E710" s="5"/>
      <c r="F710" s="8"/>
      <c r="G710" s="5" t="s">
        <v>3796</v>
      </c>
      <c r="H710" s="8"/>
      <c r="I710" s="5"/>
      <c r="J710" s="5">
        <v>40</v>
      </c>
      <c r="K710" s="5" t="s">
        <v>3433</v>
      </c>
      <c r="L710" s="5"/>
      <c r="M710" s="5"/>
    </row>
    <row r="711" spans="1:13">
      <c r="A711" s="9"/>
      <c r="B711" s="5" t="s">
        <v>4214</v>
      </c>
      <c r="C711" s="9"/>
      <c r="D711" s="9"/>
      <c r="E711" s="5"/>
      <c r="F711" s="8"/>
      <c r="G711" s="5" t="s">
        <v>3537</v>
      </c>
      <c r="H711" s="8"/>
      <c r="I711" s="5"/>
      <c r="J711" s="5">
        <v>40</v>
      </c>
      <c r="K711" s="5" t="s">
        <v>196</v>
      </c>
      <c r="L711" s="5"/>
      <c r="M711" s="5"/>
    </row>
    <row r="712" spans="1:13">
      <c r="A712" s="9"/>
      <c r="B712" s="5" t="s">
        <v>4215</v>
      </c>
      <c r="C712" s="9"/>
      <c r="D712" s="9"/>
      <c r="E712" s="5"/>
      <c r="F712" s="8"/>
      <c r="G712" s="5" t="s">
        <v>3432</v>
      </c>
      <c r="H712" s="8"/>
      <c r="I712" s="5"/>
      <c r="J712" s="5">
        <v>40</v>
      </c>
      <c r="K712" s="5" t="s">
        <v>3433</v>
      </c>
      <c r="L712" s="5"/>
      <c r="M712" s="5"/>
    </row>
    <row r="713" spans="1:13">
      <c r="A713" s="9"/>
      <c r="B713" s="5" t="s">
        <v>4216</v>
      </c>
      <c r="C713" s="9"/>
      <c r="D713" s="9"/>
      <c r="E713" s="5"/>
      <c r="F713" s="8"/>
      <c r="G713" s="5" t="s">
        <v>3458</v>
      </c>
      <c r="H713" s="8"/>
      <c r="I713" s="5"/>
      <c r="J713" s="5">
        <v>40</v>
      </c>
      <c r="K713" s="5" t="s">
        <v>199</v>
      </c>
      <c r="L713" s="5"/>
      <c r="M713" s="5"/>
    </row>
    <row r="714" spans="1:13">
      <c r="A714" s="9"/>
      <c r="B714" s="5" t="s">
        <v>4217</v>
      </c>
      <c r="C714" s="9"/>
      <c r="D714" s="9"/>
      <c r="E714" s="5"/>
      <c r="F714" s="8"/>
      <c r="G714" s="5" t="s">
        <v>3496</v>
      </c>
      <c r="H714" s="8"/>
      <c r="I714" s="5"/>
      <c r="J714" s="5">
        <v>40</v>
      </c>
      <c r="K714" s="5" t="s">
        <v>199</v>
      </c>
      <c r="L714" s="5"/>
      <c r="M714" s="5"/>
    </row>
    <row r="715" spans="1:13">
      <c r="A715" s="9"/>
      <c r="B715" s="5" t="s">
        <v>4218</v>
      </c>
      <c r="C715" s="9"/>
      <c r="D715" s="9"/>
      <c r="E715" s="5"/>
      <c r="F715" s="8"/>
      <c r="G715" s="5" t="s">
        <v>3646</v>
      </c>
      <c r="H715" s="8"/>
      <c r="I715" s="5"/>
      <c r="J715" s="5">
        <v>40</v>
      </c>
      <c r="K715" s="5" t="s">
        <v>199</v>
      </c>
      <c r="L715" s="5"/>
      <c r="M715" s="5"/>
    </row>
    <row r="716" spans="1:13">
      <c r="A716" s="9"/>
      <c r="B716" s="5" t="s">
        <v>4219</v>
      </c>
      <c r="C716" s="9"/>
      <c r="D716" s="9"/>
      <c r="E716" s="5"/>
      <c r="F716" s="8"/>
      <c r="G716" s="5" t="s">
        <v>3550</v>
      </c>
      <c r="H716" s="8"/>
      <c r="I716" s="5"/>
      <c r="J716" s="5">
        <v>40</v>
      </c>
      <c r="K716" s="5" t="s">
        <v>196</v>
      </c>
      <c r="L716" s="5"/>
      <c r="M716" s="5"/>
    </row>
    <row r="717" spans="1:13">
      <c r="A717" s="9"/>
      <c r="B717" s="5" t="s">
        <v>4220</v>
      </c>
      <c r="C717" s="9"/>
      <c r="D717" s="9"/>
      <c r="E717" s="5"/>
      <c r="F717" s="8"/>
      <c r="G717" s="5" t="s">
        <v>3432</v>
      </c>
      <c r="H717" s="8"/>
      <c r="I717" s="5"/>
      <c r="J717" s="5">
        <v>40</v>
      </c>
      <c r="K717" s="5" t="s">
        <v>199</v>
      </c>
      <c r="L717" s="5"/>
      <c r="M717" s="5"/>
    </row>
    <row r="718" spans="1:13">
      <c r="A718" s="9"/>
      <c r="B718" s="5" t="s">
        <v>4221</v>
      </c>
      <c r="C718" s="9"/>
      <c r="D718" s="9"/>
      <c r="E718" s="5"/>
      <c r="F718" s="8"/>
      <c r="G718" s="5" t="s">
        <v>3432</v>
      </c>
      <c r="H718" s="8"/>
      <c r="I718" s="5"/>
      <c r="J718" s="5">
        <v>40</v>
      </c>
      <c r="K718" s="5" t="s">
        <v>199</v>
      </c>
      <c r="L718" s="5"/>
      <c r="M718" s="5"/>
    </row>
    <row r="719" spans="1:13">
      <c r="A719" s="9"/>
      <c r="B719" s="5" t="s">
        <v>4222</v>
      </c>
      <c r="C719" s="9"/>
      <c r="D719" s="9"/>
      <c r="E719" s="5"/>
      <c r="F719" s="8"/>
      <c r="G719" s="5" t="s">
        <v>3442</v>
      </c>
      <c r="H719" s="8"/>
      <c r="I719" s="5"/>
      <c r="J719" s="5">
        <v>40</v>
      </c>
      <c r="K719" s="5" t="s">
        <v>199</v>
      </c>
      <c r="L719" s="5"/>
      <c r="M719" s="5"/>
    </row>
    <row r="720" spans="1:13">
      <c r="A720" s="9"/>
      <c r="B720" s="5" t="s">
        <v>4223</v>
      </c>
      <c r="C720" s="9"/>
      <c r="D720" s="9"/>
      <c r="E720" s="5"/>
      <c r="F720" s="8"/>
      <c r="G720" s="5" t="s">
        <v>3438</v>
      </c>
      <c r="H720" s="8"/>
      <c r="I720" s="5"/>
      <c r="J720" s="5">
        <v>40</v>
      </c>
      <c r="K720" s="5" t="s">
        <v>3433</v>
      </c>
      <c r="L720" s="5"/>
      <c r="M720" s="5"/>
    </row>
    <row r="721" spans="1:13">
      <c r="A721" s="9"/>
      <c r="B721" s="5" t="s">
        <v>4224</v>
      </c>
      <c r="C721" s="9"/>
      <c r="D721" s="9"/>
      <c r="E721" s="5"/>
      <c r="F721" s="8"/>
      <c r="G721" s="5" t="s">
        <v>3502</v>
      </c>
      <c r="H721" s="8"/>
      <c r="I721" s="5"/>
      <c r="J721" s="5">
        <v>40</v>
      </c>
      <c r="K721" s="5" t="s">
        <v>199</v>
      </c>
      <c r="L721" s="5"/>
      <c r="M721" s="5"/>
    </row>
    <row r="722" spans="1:13">
      <c r="A722" s="9"/>
      <c r="B722" s="5" t="s">
        <v>4225</v>
      </c>
      <c r="C722" s="9"/>
      <c r="D722" s="9"/>
      <c r="E722" s="5"/>
      <c r="F722" s="8"/>
      <c r="G722" s="5" t="s">
        <v>3438</v>
      </c>
      <c r="H722" s="8"/>
      <c r="I722" s="5"/>
      <c r="J722" s="5">
        <v>40</v>
      </c>
      <c r="K722" s="5" t="s">
        <v>3433</v>
      </c>
      <c r="L722" s="5"/>
      <c r="M722" s="5"/>
    </row>
    <row r="723" spans="1:13">
      <c r="A723" s="9"/>
      <c r="B723" s="5" t="s">
        <v>4226</v>
      </c>
      <c r="C723" s="9"/>
      <c r="D723" s="9"/>
      <c r="E723" s="5"/>
      <c r="F723" s="8"/>
      <c r="G723" s="5" t="s">
        <v>3432</v>
      </c>
      <c r="H723" s="8"/>
      <c r="I723" s="5"/>
      <c r="J723" s="5">
        <v>40</v>
      </c>
      <c r="K723" s="5" t="s">
        <v>199</v>
      </c>
      <c r="L723" s="5"/>
      <c r="M723" s="5"/>
    </row>
    <row r="724" spans="1:13">
      <c r="A724" s="9"/>
      <c r="B724" s="5" t="s">
        <v>4227</v>
      </c>
      <c r="C724" s="9"/>
      <c r="D724" s="9"/>
      <c r="E724" s="5"/>
      <c r="F724" s="8"/>
      <c r="G724" s="5" t="s">
        <v>3454</v>
      </c>
      <c r="H724" s="8"/>
      <c r="I724" s="5"/>
      <c r="J724" s="5">
        <v>40</v>
      </c>
      <c r="K724" s="5" t="s">
        <v>199</v>
      </c>
      <c r="L724" s="5"/>
      <c r="M724" s="5"/>
    </row>
    <row r="725" spans="1:13">
      <c r="A725" s="9"/>
      <c r="B725" s="5" t="s">
        <v>4228</v>
      </c>
      <c r="C725" s="9"/>
      <c r="D725" s="9"/>
      <c r="E725" s="5"/>
      <c r="F725" s="8"/>
      <c r="G725" s="5" t="s">
        <v>3432</v>
      </c>
      <c r="H725" s="8"/>
      <c r="I725" s="5"/>
      <c r="J725" s="5">
        <v>40</v>
      </c>
      <c r="K725" s="5" t="s">
        <v>199</v>
      </c>
      <c r="L725" s="5"/>
      <c r="M725" s="5"/>
    </row>
    <row r="726" spans="1:13">
      <c r="A726" s="9"/>
      <c r="B726" s="5" t="s">
        <v>876</v>
      </c>
      <c r="C726" s="9"/>
      <c r="D726" s="9"/>
      <c r="E726" s="5"/>
      <c r="F726" s="8"/>
      <c r="G726" s="5" t="s">
        <v>3502</v>
      </c>
      <c r="H726" s="8"/>
      <c r="I726" s="5"/>
      <c r="J726" s="5">
        <v>40</v>
      </c>
      <c r="K726" s="5" t="s">
        <v>191</v>
      </c>
      <c r="L726" s="5"/>
      <c r="M726" s="5"/>
    </row>
    <row r="727" spans="1:13">
      <c r="A727" s="9"/>
      <c r="B727" s="5" t="s">
        <v>4229</v>
      </c>
      <c r="C727" s="9"/>
      <c r="D727" s="9"/>
      <c r="E727" s="5"/>
      <c r="F727" s="8"/>
      <c r="G727" s="5" t="s">
        <v>4230</v>
      </c>
      <c r="H727" s="8"/>
      <c r="I727" s="5"/>
      <c r="J727" s="5">
        <v>40</v>
      </c>
      <c r="K727" s="5" t="s">
        <v>199</v>
      </c>
      <c r="L727" s="5"/>
      <c r="M727" s="5"/>
    </row>
    <row r="728" spans="1:13">
      <c r="A728" s="9"/>
      <c r="B728" s="5" t="s">
        <v>4231</v>
      </c>
      <c r="C728" s="9"/>
      <c r="D728" s="9"/>
      <c r="E728" s="5"/>
      <c r="F728" s="8"/>
      <c r="G728" s="5" t="s">
        <v>3432</v>
      </c>
      <c r="H728" s="8"/>
      <c r="I728" s="5"/>
      <c r="J728" s="5">
        <v>40</v>
      </c>
      <c r="K728" s="5" t="s">
        <v>199</v>
      </c>
      <c r="L728" s="5"/>
      <c r="M728" s="5"/>
    </row>
    <row r="729" spans="1:13">
      <c r="A729" s="9"/>
      <c r="B729" s="5" t="s">
        <v>4232</v>
      </c>
      <c r="C729" s="9"/>
      <c r="D729" s="9"/>
      <c r="E729" s="5"/>
      <c r="F729" s="8"/>
      <c r="G729" s="5" t="s">
        <v>3680</v>
      </c>
      <c r="H729" s="8"/>
      <c r="I729" s="5"/>
      <c r="J729" s="5">
        <v>40</v>
      </c>
      <c r="K729" s="5" t="s">
        <v>199</v>
      </c>
      <c r="L729" s="5"/>
      <c r="M729" s="5"/>
    </row>
    <row r="730" spans="1:13">
      <c r="A730" s="9"/>
      <c r="B730" s="5" t="s">
        <v>4233</v>
      </c>
      <c r="C730" s="9"/>
      <c r="D730" s="9"/>
      <c r="E730" s="5"/>
      <c r="F730" s="8"/>
      <c r="G730" s="5" t="s">
        <v>3432</v>
      </c>
      <c r="H730" s="8"/>
      <c r="I730" s="5"/>
      <c r="J730" s="5">
        <v>40</v>
      </c>
      <c r="K730" s="5" t="s">
        <v>199</v>
      </c>
      <c r="L730" s="5"/>
      <c r="M730" s="5"/>
    </row>
    <row r="731" spans="1:13">
      <c r="A731" s="9"/>
      <c r="B731" s="5" t="s">
        <v>4234</v>
      </c>
      <c r="C731" s="9"/>
      <c r="D731" s="9"/>
      <c r="E731" s="5"/>
      <c r="F731" s="8"/>
      <c r="G731" s="5" t="s">
        <v>3456</v>
      </c>
      <c r="H731" s="8"/>
      <c r="I731" s="5"/>
      <c r="J731" s="5">
        <v>40</v>
      </c>
      <c r="K731" s="5" t="s">
        <v>199</v>
      </c>
      <c r="L731" s="5"/>
      <c r="M731" s="5"/>
    </row>
    <row r="732" spans="1:13">
      <c r="A732" s="9"/>
      <c r="B732" s="5" t="s">
        <v>4235</v>
      </c>
      <c r="C732" s="9"/>
      <c r="D732" s="9"/>
      <c r="E732" s="5"/>
      <c r="F732" s="8"/>
      <c r="G732" s="5" t="s">
        <v>3442</v>
      </c>
      <c r="H732" s="8"/>
      <c r="I732" s="5"/>
      <c r="J732" s="5">
        <v>40</v>
      </c>
      <c r="K732" s="5" t="s">
        <v>199</v>
      </c>
      <c r="L732" s="5"/>
      <c r="M732" s="5"/>
    </row>
    <row r="733" spans="1:13">
      <c r="A733" s="9"/>
      <c r="B733" s="5" t="s">
        <v>4236</v>
      </c>
      <c r="C733" s="9"/>
      <c r="D733" s="9"/>
      <c r="E733" s="5"/>
      <c r="F733" s="8"/>
      <c r="G733" s="5" t="s">
        <v>3432</v>
      </c>
      <c r="H733" s="8"/>
      <c r="I733" s="5"/>
      <c r="J733" s="5">
        <v>40</v>
      </c>
      <c r="K733" s="5" t="s">
        <v>199</v>
      </c>
      <c r="L733" s="5"/>
      <c r="M733" s="5"/>
    </row>
    <row r="734" spans="1:13">
      <c r="A734" s="9"/>
      <c r="B734" s="5" t="s">
        <v>4237</v>
      </c>
      <c r="C734" s="9"/>
      <c r="D734" s="9"/>
      <c r="E734" s="5"/>
      <c r="F734" s="8"/>
      <c r="G734" s="5" t="s">
        <v>3713</v>
      </c>
      <c r="H734" s="8"/>
      <c r="I734" s="5"/>
      <c r="J734" s="5">
        <v>40</v>
      </c>
      <c r="K734" s="5" t="s">
        <v>199</v>
      </c>
      <c r="L734" s="5"/>
      <c r="M734" s="5"/>
    </row>
    <row r="735" spans="1:13">
      <c r="A735" s="9"/>
      <c r="B735" s="5" t="s">
        <v>4238</v>
      </c>
      <c r="C735" s="9"/>
      <c r="D735" s="9"/>
      <c r="E735" s="5"/>
      <c r="F735" s="8"/>
      <c r="G735" s="5" t="s">
        <v>3432</v>
      </c>
      <c r="H735" s="8"/>
      <c r="I735" s="5"/>
      <c r="J735" s="5">
        <v>40</v>
      </c>
      <c r="K735" s="5" t="s">
        <v>199</v>
      </c>
      <c r="L735" s="5"/>
      <c r="M735" s="5"/>
    </row>
    <row r="736" spans="1:13">
      <c r="A736" s="9"/>
      <c r="B736" s="5" t="s">
        <v>4239</v>
      </c>
      <c r="C736" s="9"/>
      <c r="D736" s="9"/>
      <c r="E736" s="5"/>
      <c r="F736" s="8"/>
      <c r="G736" s="5" t="s">
        <v>3532</v>
      </c>
      <c r="H736" s="8"/>
      <c r="I736" s="5"/>
      <c r="J736" s="5">
        <v>40</v>
      </c>
      <c r="K736" s="5" t="s">
        <v>196</v>
      </c>
      <c r="L736" s="5"/>
      <c r="M736" s="5"/>
    </row>
    <row r="737" spans="1:13">
      <c r="A737" s="9"/>
      <c r="B737" s="5" t="s">
        <v>4240</v>
      </c>
      <c r="C737" s="9"/>
      <c r="D737" s="9"/>
      <c r="E737" s="5"/>
      <c r="F737" s="8"/>
      <c r="G737" s="5" t="s">
        <v>3671</v>
      </c>
      <c r="H737" s="8"/>
      <c r="I737" s="5"/>
      <c r="J737" s="5">
        <v>40</v>
      </c>
      <c r="K737" s="5" t="s">
        <v>196</v>
      </c>
      <c r="L737" s="5"/>
      <c r="M737" s="5"/>
    </row>
    <row r="738" spans="1:13">
      <c r="A738" s="9"/>
      <c r="B738" s="5" t="s">
        <v>4241</v>
      </c>
      <c r="C738" s="9"/>
      <c r="D738" s="9"/>
      <c r="E738" s="5"/>
      <c r="F738" s="8"/>
      <c r="G738" s="5" t="s">
        <v>4242</v>
      </c>
      <c r="H738" s="8"/>
      <c r="I738" s="5"/>
      <c r="J738" s="5">
        <v>40</v>
      </c>
      <c r="K738" s="5" t="s">
        <v>199</v>
      </c>
      <c r="L738" s="5"/>
      <c r="M738" s="5"/>
    </row>
    <row r="739" spans="1:13">
      <c r="A739" s="9"/>
      <c r="B739" s="5" t="s">
        <v>4243</v>
      </c>
      <c r="C739" s="9"/>
      <c r="D739" s="9"/>
      <c r="E739" s="5"/>
      <c r="F739" s="8"/>
      <c r="G739" s="5" t="s">
        <v>3850</v>
      </c>
      <c r="H739" s="8"/>
      <c r="I739" s="5"/>
      <c r="J739" s="5">
        <v>40</v>
      </c>
      <c r="K739" s="5" t="s">
        <v>199</v>
      </c>
      <c r="L739" s="5"/>
      <c r="M739" s="5"/>
    </row>
    <row r="740" spans="1:13">
      <c r="A740" s="9"/>
      <c r="B740" s="5" t="s">
        <v>4244</v>
      </c>
      <c r="C740" s="9"/>
      <c r="D740" s="9"/>
      <c r="E740" s="5"/>
      <c r="F740" s="8"/>
      <c r="G740" s="5" t="s">
        <v>4245</v>
      </c>
      <c r="H740" s="8"/>
      <c r="I740" s="5"/>
      <c r="J740" s="5">
        <v>40</v>
      </c>
      <c r="K740" s="5" t="s">
        <v>196</v>
      </c>
      <c r="L740" s="5"/>
      <c r="M740" s="5"/>
    </row>
    <row r="741" spans="1:13">
      <c r="A741" s="9"/>
      <c r="B741" s="5" t="s">
        <v>4246</v>
      </c>
      <c r="C741" s="9"/>
      <c r="D741" s="9"/>
      <c r="E741" s="5"/>
      <c r="F741" s="8"/>
      <c r="G741" s="5" t="s">
        <v>3430</v>
      </c>
      <c r="H741" s="8"/>
      <c r="I741" s="5"/>
      <c r="J741" s="5">
        <v>40</v>
      </c>
      <c r="K741" s="5" t="s">
        <v>3433</v>
      </c>
      <c r="L741" s="5"/>
      <c r="M741" s="5"/>
    </row>
    <row r="742" spans="1:13">
      <c r="A742" s="9"/>
      <c r="B742" s="5" t="s">
        <v>4247</v>
      </c>
      <c r="C742" s="9"/>
      <c r="D742" s="9"/>
      <c r="E742" s="5"/>
      <c r="F742" s="8"/>
      <c r="G742" s="5" t="s">
        <v>3601</v>
      </c>
      <c r="H742" s="8"/>
      <c r="I742" s="5"/>
      <c r="J742" s="5">
        <v>40</v>
      </c>
      <c r="K742" s="5" t="s">
        <v>199</v>
      </c>
      <c r="L742" s="5"/>
      <c r="M742" s="5"/>
    </row>
    <row r="743" spans="1:13">
      <c r="A743" s="9"/>
      <c r="B743" s="5" t="s">
        <v>4248</v>
      </c>
      <c r="C743" s="9"/>
      <c r="D743" s="9"/>
      <c r="E743" s="5"/>
      <c r="F743" s="8"/>
      <c r="G743" s="5" t="s">
        <v>3432</v>
      </c>
      <c r="H743" s="8"/>
      <c r="I743" s="5"/>
      <c r="J743" s="5">
        <v>40</v>
      </c>
      <c r="K743" s="5" t="s">
        <v>196</v>
      </c>
      <c r="L743" s="5"/>
      <c r="M743" s="5"/>
    </row>
    <row r="744" spans="1:13">
      <c r="A744" s="9"/>
      <c r="B744" s="5" t="s">
        <v>4249</v>
      </c>
      <c r="C744" s="9"/>
      <c r="D744" s="9"/>
      <c r="E744" s="5"/>
      <c r="F744" s="8"/>
      <c r="G744" s="5" t="s">
        <v>3502</v>
      </c>
      <c r="H744" s="8"/>
      <c r="I744" s="5"/>
      <c r="J744" s="5">
        <v>40</v>
      </c>
      <c r="K744" s="5" t="s">
        <v>199</v>
      </c>
      <c r="L744" s="5"/>
      <c r="M744" s="5"/>
    </row>
    <row r="745" spans="1:13">
      <c r="A745" s="9"/>
      <c r="B745" s="5" t="s">
        <v>4250</v>
      </c>
      <c r="C745" s="9"/>
      <c r="D745" s="9"/>
      <c r="E745" s="5"/>
      <c r="F745" s="8"/>
      <c r="G745" s="5" t="s">
        <v>3442</v>
      </c>
      <c r="H745" s="8"/>
      <c r="I745" s="5"/>
      <c r="J745" s="5">
        <v>40</v>
      </c>
      <c r="K745" s="5" t="s">
        <v>3433</v>
      </c>
      <c r="L745" s="5"/>
      <c r="M745" s="5"/>
    </row>
    <row r="746" spans="1:13">
      <c r="A746" s="9"/>
      <c r="B746" s="5" t="s">
        <v>4251</v>
      </c>
      <c r="C746" s="9"/>
      <c r="D746" s="9"/>
      <c r="E746" s="5"/>
      <c r="F746" s="8"/>
      <c r="G746" s="5" t="s">
        <v>3450</v>
      </c>
      <c r="H746" s="8"/>
      <c r="I746" s="5"/>
      <c r="J746" s="5">
        <v>40</v>
      </c>
      <c r="K746" s="5" t="s">
        <v>199</v>
      </c>
      <c r="L746" s="5"/>
      <c r="M746" s="5"/>
    </row>
    <row r="747" spans="1:13">
      <c r="A747" s="9"/>
      <c r="B747" s="5" t="s">
        <v>4252</v>
      </c>
      <c r="C747" s="9"/>
      <c r="D747" s="9"/>
      <c r="E747" s="5"/>
      <c r="F747" s="8"/>
      <c r="G747" s="5" t="s">
        <v>3442</v>
      </c>
      <c r="H747" s="8"/>
      <c r="I747" s="5"/>
      <c r="J747" s="5">
        <v>40</v>
      </c>
      <c r="K747" s="5" t="s">
        <v>3433</v>
      </c>
      <c r="L747" s="5"/>
      <c r="M747" s="5"/>
    </row>
    <row r="748" spans="1:13">
      <c r="A748" s="9"/>
      <c r="B748" s="5" t="s">
        <v>4253</v>
      </c>
      <c r="C748" s="9"/>
      <c r="D748" s="9"/>
      <c r="E748" s="5"/>
      <c r="F748" s="8"/>
      <c r="G748" s="5" t="s">
        <v>3432</v>
      </c>
      <c r="H748" s="8"/>
      <c r="I748" s="5"/>
      <c r="J748" s="5">
        <v>40</v>
      </c>
      <c r="K748" s="5" t="s">
        <v>196</v>
      </c>
      <c r="L748" s="5"/>
      <c r="M748" s="5"/>
    </row>
    <row r="749" spans="1:13">
      <c r="A749" s="9"/>
      <c r="B749" s="5" t="s">
        <v>4254</v>
      </c>
      <c r="C749" s="9"/>
      <c r="D749" s="9"/>
      <c r="E749" s="5"/>
      <c r="F749" s="8"/>
      <c r="G749" s="5" t="s">
        <v>4255</v>
      </c>
      <c r="H749" s="8"/>
      <c r="I749" s="5"/>
      <c r="J749" s="5">
        <v>30</v>
      </c>
      <c r="K749" s="5" t="s">
        <v>199</v>
      </c>
      <c r="L749" s="5"/>
      <c r="M749" s="5"/>
    </row>
    <row r="750" spans="1:13">
      <c r="A750" s="9"/>
      <c r="B750" s="5" t="s">
        <v>4256</v>
      </c>
      <c r="C750" s="9"/>
      <c r="D750" s="9"/>
      <c r="E750" s="5"/>
      <c r="F750" s="8"/>
      <c r="G750" s="5" t="s">
        <v>3428</v>
      </c>
      <c r="H750" s="8"/>
      <c r="I750" s="5"/>
      <c r="J750" s="5">
        <v>40</v>
      </c>
      <c r="K750" s="5" t="s">
        <v>3433</v>
      </c>
      <c r="L750" s="5"/>
      <c r="M750" s="5"/>
    </row>
    <row r="751" spans="1:13">
      <c r="A751" s="9"/>
      <c r="B751" s="5" t="s">
        <v>4257</v>
      </c>
      <c r="C751" s="9"/>
      <c r="D751" s="9"/>
      <c r="E751" s="5"/>
      <c r="F751" s="8"/>
      <c r="G751" s="5" t="s">
        <v>3442</v>
      </c>
      <c r="H751" s="8"/>
      <c r="I751" s="5"/>
      <c r="J751" s="5">
        <v>40</v>
      </c>
      <c r="K751" s="5" t="s">
        <v>199</v>
      </c>
      <c r="L751" s="5"/>
      <c r="M751" s="5"/>
    </row>
    <row r="752" spans="1:13">
      <c r="A752" s="9"/>
      <c r="B752" s="5" t="s">
        <v>4258</v>
      </c>
      <c r="C752" s="9"/>
      <c r="D752" s="9"/>
      <c r="E752" s="5"/>
      <c r="F752" s="8"/>
      <c r="G752" s="5" t="s">
        <v>3502</v>
      </c>
      <c r="H752" s="8"/>
      <c r="I752" s="5"/>
      <c r="J752" s="5">
        <v>20</v>
      </c>
      <c r="K752" s="5" t="s">
        <v>199</v>
      </c>
      <c r="L752" s="5"/>
      <c r="M752" s="5"/>
    </row>
    <row r="753" spans="1:13">
      <c r="A753" s="9"/>
      <c r="B753" s="5" t="s">
        <v>4259</v>
      </c>
      <c r="C753" s="9"/>
      <c r="D753" s="9"/>
      <c r="E753" s="5"/>
      <c r="F753" s="8"/>
      <c r="G753" s="5" t="s">
        <v>3465</v>
      </c>
      <c r="H753" s="8"/>
      <c r="I753" s="5"/>
      <c r="J753" s="5">
        <v>40</v>
      </c>
      <c r="K753" s="5" t="s">
        <v>199</v>
      </c>
      <c r="L753" s="5"/>
      <c r="M753" s="5"/>
    </row>
    <row r="754" spans="1:13">
      <c r="A754" s="9"/>
      <c r="B754" s="5" t="s">
        <v>4260</v>
      </c>
      <c r="C754" s="9"/>
      <c r="D754" s="9"/>
      <c r="E754" s="5"/>
      <c r="F754" s="8"/>
      <c r="G754" s="5" t="s">
        <v>4185</v>
      </c>
      <c r="H754" s="8"/>
      <c r="I754" s="5"/>
      <c r="J754" s="5">
        <v>40</v>
      </c>
      <c r="K754" s="5" t="s">
        <v>3461</v>
      </c>
      <c r="L754" s="5"/>
      <c r="M754" s="5"/>
    </row>
    <row r="755" spans="1:13">
      <c r="A755" s="9"/>
      <c r="B755" s="5" t="s">
        <v>4261</v>
      </c>
      <c r="C755" s="9"/>
      <c r="D755" s="9"/>
      <c r="E755" s="5"/>
      <c r="F755" s="8"/>
      <c r="G755" s="5" t="s">
        <v>3442</v>
      </c>
      <c r="H755" s="8"/>
      <c r="I755" s="5"/>
      <c r="J755" s="5">
        <v>40</v>
      </c>
      <c r="K755" s="5" t="s">
        <v>199</v>
      </c>
      <c r="L755" s="5"/>
      <c r="M755" s="5"/>
    </row>
    <row r="756" spans="1:13">
      <c r="A756" s="9"/>
      <c r="B756" s="5" t="s">
        <v>4262</v>
      </c>
      <c r="C756" s="9"/>
      <c r="D756" s="9"/>
      <c r="E756" s="5"/>
      <c r="F756" s="8"/>
      <c r="G756" s="5" t="s">
        <v>3450</v>
      </c>
      <c r="H756" s="8"/>
      <c r="I756" s="5"/>
      <c r="J756" s="5">
        <v>40</v>
      </c>
      <c r="K756" s="5" t="s">
        <v>199</v>
      </c>
      <c r="L756" s="5"/>
      <c r="M756" s="5"/>
    </row>
    <row r="757" spans="1:13">
      <c r="A757" s="9"/>
      <c r="B757" s="5" t="s">
        <v>4263</v>
      </c>
      <c r="C757" s="9"/>
      <c r="D757" s="9"/>
      <c r="E757" s="5"/>
      <c r="F757" s="8"/>
      <c r="G757" s="5" t="s">
        <v>4264</v>
      </c>
      <c r="H757" s="8"/>
      <c r="I757" s="5"/>
      <c r="J757" s="5">
        <v>40</v>
      </c>
      <c r="K757" s="5" t="s">
        <v>3433</v>
      </c>
      <c r="L757" s="5"/>
      <c r="M757" s="5"/>
    </row>
    <row r="758" spans="1:13">
      <c r="A758" s="9"/>
      <c r="B758" s="5" t="s">
        <v>4265</v>
      </c>
      <c r="C758" s="9"/>
      <c r="D758" s="9"/>
      <c r="E758" s="5"/>
      <c r="F758" s="8"/>
      <c r="G758" s="5" t="s">
        <v>3432</v>
      </c>
      <c r="H758" s="8"/>
      <c r="I758" s="5"/>
      <c r="J758" s="5">
        <v>40</v>
      </c>
      <c r="K758" s="5" t="s">
        <v>199</v>
      </c>
      <c r="L758" s="5"/>
      <c r="M758" s="5"/>
    </row>
    <row r="759" spans="1:13">
      <c r="A759" s="9"/>
      <c r="B759" s="5" t="s">
        <v>4266</v>
      </c>
      <c r="C759" s="9"/>
      <c r="D759" s="9"/>
      <c r="E759" s="5"/>
      <c r="F759" s="8"/>
      <c r="G759" s="5" t="s">
        <v>3438</v>
      </c>
      <c r="H759" s="8"/>
      <c r="I759" s="5"/>
      <c r="J759" s="5">
        <v>40</v>
      </c>
      <c r="K759" s="5" t="s">
        <v>3433</v>
      </c>
      <c r="L759" s="5"/>
      <c r="M759" s="5"/>
    </row>
    <row r="760" spans="1:13">
      <c r="A760" s="9"/>
      <c r="B760" s="5" t="s">
        <v>4267</v>
      </c>
      <c r="C760" s="9"/>
      <c r="D760" s="9"/>
      <c r="E760" s="5"/>
      <c r="F760" s="8"/>
      <c r="G760" s="5" t="s">
        <v>3442</v>
      </c>
      <c r="H760" s="8"/>
      <c r="I760" s="5"/>
      <c r="J760" s="5">
        <v>40</v>
      </c>
      <c r="K760" s="5" t="s">
        <v>3433</v>
      </c>
      <c r="L760" s="5"/>
      <c r="M760" s="5"/>
    </row>
    <row r="761" spans="1:13">
      <c r="A761" s="9"/>
      <c r="B761" s="5" t="s">
        <v>4268</v>
      </c>
      <c r="C761" s="9"/>
      <c r="D761" s="9"/>
      <c r="E761" s="5"/>
      <c r="F761" s="8"/>
      <c r="G761" s="5" t="s">
        <v>3450</v>
      </c>
      <c r="H761" s="8"/>
      <c r="I761" s="5"/>
      <c r="J761" s="5">
        <v>40</v>
      </c>
      <c r="K761" s="5" t="s">
        <v>199</v>
      </c>
      <c r="L761" s="5"/>
      <c r="M761" s="5"/>
    </row>
    <row r="762" spans="1:13">
      <c r="A762" s="9"/>
      <c r="B762" s="5" t="s">
        <v>4269</v>
      </c>
      <c r="C762" s="9"/>
      <c r="D762" s="9"/>
      <c r="E762" s="5"/>
      <c r="F762" s="8"/>
      <c r="G762" s="5" t="s">
        <v>3465</v>
      </c>
      <c r="H762" s="8"/>
      <c r="I762" s="5"/>
      <c r="J762" s="5">
        <v>40</v>
      </c>
      <c r="K762" s="5" t="s">
        <v>199</v>
      </c>
      <c r="L762" s="5"/>
      <c r="M762" s="5"/>
    </row>
    <row r="763" spans="1:13">
      <c r="A763" s="9"/>
      <c r="B763" s="5" t="s">
        <v>4270</v>
      </c>
      <c r="C763" s="9"/>
      <c r="D763" s="9"/>
      <c r="E763" s="5"/>
      <c r="F763" s="8"/>
      <c r="G763" s="5" t="s">
        <v>3442</v>
      </c>
      <c r="H763" s="8"/>
      <c r="I763" s="5"/>
      <c r="J763" s="5">
        <v>40</v>
      </c>
      <c r="K763" s="5" t="s">
        <v>199</v>
      </c>
      <c r="L763" s="5"/>
      <c r="M763" s="5"/>
    </row>
    <row r="764" spans="1:13">
      <c r="A764" s="9"/>
      <c r="B764" s="5" t="s">
        <v>4271</v>
      </c>
      <c r="C764" s="9"/>
      <c r="D764" s="9"/>
      <c r="E764" s="5"/>
      <c r="F764" s="8"/>
      <c r="G764" s="5" t="s">
        <v>3442</v>
      </c>
      <c r="H764" s="8"/>
      <c r="I764" s="5"/>
      <c r="J764" s="5">
        <v>40</v>
      </c>
      <c r="K764" s="5" t="s">
        <v>3433</v>
      </c>
      <c r="L764" s="5"/>
      <c r="M764" s="5"/>
    </row>
    <row r="765" spans="1:13">
      <c r="A765" s="9"/>
      <c r="B765" s="5" t="s">
        <v>4272</v>
      </c>
      <c r="C765" s="9"/>
      <c r="D765" s="9"/>
      <c r="E765" s="5"/>
      <c r="F765" s="8"/>
      <c r="G765" s="5" t="s">
        <v>3442</v>
      </c>
      <c r="H765" s="8"/>
      <c r="I765" s="5"/>
      <c r="J765" s="5">
        <v>40</v>
      </c>
      <c r="K765" s="5" t="s">
        <v>3433</v>
      </c>
      <c r="L765" s="5"/>
      <c r="M765" s="5"/>
    </row>
    <row r="766" spans="1:13">
      <c r="A766" s="9"/>
      <c r="B766" s="5" t="s">
        <v>4272</v>
      </c>
      <c r="C766" s="9"/>
      <c r="D766" s="9"/>
      <c r="E766" s="5"/>
      <c r="F766" s="8"/>
      <c r="G766" s="5" t="s">
        <v>3432</v>
      </c>
      <c r="H766" s="8"/>
      <c r="I766" s="5"/>
      <c r="J766" s="5">
        <v>40</v>
      </c>
      <c r="K766" s="5" t="s">
        <v>199</v>
      </c>
      <c r="L766" s="5"/>
      <c r="M766" s="5"/>
    </row>
    <row r="767" spans="1:13">
      <c r="A767" s="9"/>
      <c r="B767" s="5" t="s">
        <v>4273</v>
      </c>
      <c r="C767" s="9"/>
      <c r="D767" s="9"/>
      <c r="E767" s="5"/>
      <c r="F767" s="8"/>
      <c r="G767" s="5" t="s">
        <v>3438</v>
      </c>
      <c r="H767" s="8"/>
      <c r="I767" s="5"/>
      <c r="J767" s="5">
        <v>40</v>
      </c>
      <c r="K767" s="5" t="s">
        <v>199</v>
      </c>
      <c r="L767" s="5"/>
      <c r="M767" s="5"/>
    </row>
    <row r="768" spans="1:13">
      <c r="A768" s="9"/>
      <c r="B768" s="5" t="s">
        <v>4274</v>
      </c>
      <c r="C768" s="9"/>
      <c r="D768" s="9"/>
      <c r="E768" s="5"/>
      <c r="F768" s="8"/>
      <c r="G768" s="5" t="s">
        <v>3450</v>
      </c>
      <c r="H768" s="8"/>
      <c r="I768" s="5"/>
      <c r="J768" s="5">
        <v>40</v>
      </c>
      <c r="K768" s="5" t="s">
        <v>196</v>
      </c>
      <c r="L768" s="5"/>
      <c r="M768" s="5"/>
    </row>
    <row r="769" spans="1:13">
      <c r="A769" s="9"/>
      <c r="B769" s="5" t="s">
        <v>4275</v>
      </c>
      <c r="C769" s="9"/>
      <c r="D769" s="9"/>
      <c r="E769" s="5"/>
      <c r="F769" s="8"/>
      <c r="G769" s="5" t="s">
        <v>3438</v>
      </c>
      <c r="H769" s="8"/>
      <c r="I769" s="5"/>
      <c r="J769" s="5">
        <v>40</v>
      </c>
      <c r="K769" s="5" t="s">
        <v>199</v>
      </c>
      <c r="L769" s="5"/>
      <c r="M769" s="5"/>
    </row>
    <row r="770" spans="1:13">
      <c r="A770" s="9"/>
      <c r="B770" s="5" t="s">
        <v>4276</v>
      </c>
      <c r="C770" s="9"/>
      <c r="D770" s="9"/>
      <c r="E770" s="5"/>
      <c r="F770" s="8"/>
      <c r="G770" s="5" t="s">
        <v>3646</v>
      </c>
      <c r="H770" s="8"/>
      <c r="I770" s="5"/>
      <c r="J770" s="5">
        <v>40</v>
      </c>
      <c r="K770" s="5" t="s">
        <v>199</v>
      </c>
      <c r="L770" s="5"/>
      <c r="M770" s="5"/>
    </row>
    <row r="771" spans="1:13">
      <c r="A771" s="9"/>
      <c r="B771" s="5" t="s">
        <v>4277</v>
      </c>
      <c r="C771" s="9"/>
      <c r="D771" s="9"/>
      <c r="E771" s="5"/>
      <c r="F771" s="8"/>
      <c r="G771" s="5" t="s">
        <v>3428</v>
      </c>
      <c r="H771" s="8"/>
      <c r="I771" s="5"/>
      <c r="J771" s="5">
        <v>40</v>
      </c>
      <c r="K771" s="5" t="s">
        <v>199</v>
      </c>
      <c r="L771" s="5"/>
      <c r="M771" s="5"/>
    </row>
    <row r="772" spans="1:13">
      <c r="A772" s="9"/>
      <c r="B772" s="5" t="s">
        <v>4278</v>
      </c>
      <c r="C772" s="9"/>
      <c r="D772" s="9"/>
      <c r="E772" s="5"/>
      <c r="F772" s="8"/>
      <c r="G772" s="5" t="s">
        <v>3539</v>
      </c>
      <c r="H772" s="8"/>
      <c r="I772" s="5"/>
      <c r="J772" s="5">
        <v>40</v>
      </c>
      <c r="K772" s="5" t="s">
        <v>199</v>
      </c>
      <c r="L772" s="5"/>
      <c r="M772" s="5"/>
    </row>
    <row r="773" spans="1:13">
      <c r="A773" s="9"/>
      <c r="B773" s="5" t="s">
        <v>4279</v>
      </c>
      <c r="C773" s="9"/>
      <c r="D773" s="9"/>
      <c r="E773" s="5"/>
      <c r="F773" s="8"/>
      <c r="G773" s="5" t="s">
        <v>3550</v>
      </c>
      <c r="H773" s="8"/>
      <c r="I773" s="5"/>
      <c r="J773" s="5">
        <v>40</v>
      </c>
      <c r="K773" s="5" t="s">
        <v>196</v>
      </c>
      <c r="L773" s="5"/>
      <c r="M773" s="5"/>
    </row>
    <row r="774" spans="1:13">
      <c r="A774" s="9"/>
      <c r="B774" s="5" t="s">
        <v>4280</v>
      </c>
      <c r="C774" s="9"/>
      <c r="D774" s="9"/>
      <c r="E774" s="5"/>
      <c r="F774" s="8"/>
      <c r="G774" s="5" t="s">
        <v>3432</v>
      </c>
      <c r="H774" s="8"/>
      <c r="I774" s="5"/>
      <c r="J774" s="5">
        <v>40</v>
      </c>
      <c r="K774" s="5" t="s">
        <v>3433</v>
      </c>
      <c r="L774" s="5"/>
      <c r="M774" s="5"/>
    </row>
    <row r="775" spans="1:13">
      <c r="A775" s="9"/>
      <c r="B775" s="5" t="s">
        <v>4281</v>
      </c>
      <c r="C775" s="9"/>
      <c r="D775" s="9"/>
      <c r="E775" s="5"/>
      <c r="F775" s="8"/>
      <c r="G775" s="5" t="s">
        <v>3446</v>
      </c>
      <c r="H775" s="8"/>
      <c r="I775" s="5"/>
      <c r="J775" s="5">
        <v>40</v>
      </c>
      <c r="K775" s="5" t="s">
        <v>199</v>
      </c>
      <c r="L775" s="5"/>
      <c r="M775" s="5"/>
    </row>
    <row r="776" spans="1:13">
      <c r="A776" s="9"/>
      <c r="B776" s="5" t="s">
        <v>4282</v>
      </c>
      <c r="C776" s="9"/>
      <c r="D776" s="9"/>
      <c r="E776" s="5"/>
      <c r="F776" s="8"/>
      <c r="G776" s="5" t="s">
        <v>3456</v>
      </c>
      <c r="H776" s="8"/>
      <c r="I776" s="5"/>
      <c r="J776" s="5">
        <v>40</v>
      </c>
      <c r="K776" s="5" t="s">
        <v>199</v>
      </c>
      <c r="L776" s="5"/>
      <c r="M776" s="5"/>
    </row>
    <row r="777" spans="1:13">
      <c r="A777" s="9"/>
      <c r="B777" s="5" t="s">
        <v>4283</v>
      </c>
      <c r="C777" s="9"/>
      <c r="D777" s="9"/>
      <c r="E777" s="5"/>
      <c r="F777" s="8"/>
      <c r="G777" s="5" t="s">
        <v>3446</v>
      </c>
      <c r="H777" s="8"/>
      <c r="I777" s="5"/>
      <c r="J777" s="5">
        <v>40</v>
      </c>
      <c r="K777" s="5" t="s">
        <v>199</v>
      </c>
      <c r="L777" s="5"/>
      <c r="M777" s="5"/>
    </row>
    <row r="778" spans="1:13">
      <c r="A778" s="9"/>
      <c r="B778" s="5" t="s">
        <v>4284</v>
      </c>
      <c r="C778" s="9"/>
      <c r="D778" s="9"/>
      <c r="E778" s="5"/>
      <c r="F778" s="8"/>
      <c r="G778" s="5" t="s">
        <v>3550</v>
      </c>
      <c r="H778" s="8"/>
      <c r="I778" s="5"/>
      <c r="J778" s="5">
        <v>40</v>
      </c>
      <c r="K778" s="5" t="s">
        <v>199</v>
      </c>
      <c r="L778" s="5"/>
      <c r="M778" s="5"/>
    </row>
    <row r="779" spans="1:13">
      <c r="A779" s="9"/>
      <c r="B779" s="5" t="s">
        <v>4285</v>
      </c>
      <c r="C779" s="9"/>
      <c r="D779" s="9"/>
      <c r="E779" s="5"/>
      <c r="F779" s="8"/>
      <c r="G779" s="5" t="s">
        <v>3456</v>
      </c>
      <c r="H779" s="8"/>
      <c r="I779" s="5"/>
      <c r="J779" s="5">
        <v>40</v>
      </c>
      <c r="K779" s="5" t="s">
        <v>3433</v>
      </c>
      <c r="L779" s="5"/>
      <c r="M779" s="5"/>
    </row>
    <row r="780" spans="1:13">
      <c r="A780" s="9"/>
      <c r="B780" s="5" t="s">
        <v>4286</v>
      </c>
      <c r="C780" s="9"/>
      <c r="D780" s="9"/>
      <c r="E780" s="5"/>
      <c r="F780" s="8"/>
      <c r="G780" s="5" t="s">
        <v>3438</v>
      </c>
      <c r="H780" s="8"/>
      <c r="I780" s="5"/>
      <c r="J780" s="5">
        <v>40</v>
      </c>
      <c r="K780" s="5" t="s">
        <v>196</v>
      </c>
      <c r="L780" s="5"/>
      <c r="M780" s="5"/>
    </row>
    <row r="781" spans="1:13">
      <c r="A781" s="9"/>
      <c r="B781" s="5" t="s">
        <v>4287</v>
      </c>
      <c r="C781" s="9"/>
      <c r="D781" s="9"/>
      <c r="E781" s="5"/>
      <c r="F781" s="8"/>
      <c r="G781" s="5" t="s">
        <v>3442</v>
      </c>
      <c r="H781" s="8"/>
      <c r="I781" s="5"/>
      <c r="J781" s="5">
        <v>40</v>
      </c>
      <c r="K781" s="5" t="s">
        <v>3433</v>
      </c>
      <c r="L781" s="5"/>
      <c r="M781" s="5"/>
    </row>
    <row r="782" spans="1:13">
      <c r="A782" s="9"/>
      <c r="B782" s="5" t="s">
        <v>4288</v>
      </c>
      <c r="C782" s="9"/>
      <c r="D782" s="9"/>
      <c r="E782" s="5"/>
      <c r="F782" s="8"/>
      <c r="G782" s="5" t="s">
        <v>3432</v>
      </c>
      <c r="H782" s="8"/>
      <c r="I782" s="5"/>
      <c r="J782" s="5">
        <v>40</v>
      </c>
      <c r="K782" s="5" t="s">
        <v>199</v>
      </c>
      <c r="L782" s="5"/>
      <c r="M782" s="5"/>
    </row>
    <row r="783" spans="1:13">
      <c r="A783" s="9"/>
      <c r="B783" s="5" t="s">
        <v>4289</v>
      </c>
      <c r="C783" s="9"/>
      <c r="D783" s="9"/>
      <c r="E783" s="5"/>
      <c r="F783" s="8"/>
      <c r="G783" s="5" t="s">
        <v>3432</v>
      </c>
      <c r="H783" s="8"/>
      <c r="I783" s="5"/>
      <c r="J783" s="5">
        <v>40</v>
      </c>
      <c r="K783" s="5" t="s">
        <v>199</v>
      </c>
      <c r="L783" s="5"/>
      <c r="M783" s="5"/>
    </row>
    <row r="784" spans="1:13">
      <c r="A784" s="9"/>
      <c r="B784" s="5" t="s">
        <v>4290</v>
      </c>
      <c r="C784" s="9"/>
      <c r="D784" s="9"/>
      <c r="E784" s="5"/>
      <c r="F784" s="8"/>
      <c r="G784" s="5" t="s">
        <v>3465</v>
      </c>
      <c r="H784" s="8"/>
      <c r="I784" s="5"/>
      <c r="J784" s="5">
        <v>40</v>
      </c>
      <c r="K784" s="5" t="s">
        <v>199</v>
      </c>
      <c r="L784" s="5"/>
      <c r="M784" s="5"/>
    </row>
    <row r="785" spans="1:13">
      <c r="A785" s="9"/>
      <c r="B785" s="5" t="s">
        <v>4291</v>
      </c>
      <c r="C785" s="9"/>
      <c r="D785" s="9"/>
      <c r="E785" s="5"/>
      <c r="F785" s="8"/>
      <c r="G785" s="5" t="s">
        <v>3450</v>
      </c>
      <c r="H785" s="8"/>
      <c r="I785" s="5"/>
      <c r="J785" s="5">
        <v>40</v>
      </c>
      <c r="K785" s="5" t="s">
        <v>199</v>
      </c>
      <c r="L785" s="5"/>
      <c r="M785" s="5"/>
    </row>
    <row r="786" spans="1:13">
      <c r="A786" s="9"/>
      <c r="B786" s="5" t="s">
        <v>4292</v>
      </c>
      <c r="C786" s="9"/>
      <c r="D786" s="9"/>
      <c r="E786" s="5"/>
      <c r="F786" s="8"/>
      <c r="G786" s="5" t="s">
        <v>3432</v>
      </c>
      <c r="H786" s="8"/>
      <c r="I786" s="5"/>
      <c r="J786" s="5">
        <v>40</v>
      </c>
      <c r="K786" s="5" t="s">
        <v>199</v>
      </c>
      <c r="L786" s="5"/>
      <c r="M786" s="5"/>
    </row>
    <row r="787" spans="1:13">
      <c r="A787" s="9"/>
      <c r="B787" s="5" t="s">
        <v>4293</v>
      </c>
      <c r="C787" s="9"/>
      <c r="D787" s="9"/>
      <c r="E787" s="5"/>
      <c r="F787" s="8"/>
      <c r="G787" s="5" t="s">
        <v>3550</v>
      </c>
      <c r="H787" s="8"/>
      <c r="I787" s="5"/>
      <c r="J787" s="5">
        <v>40</v>
      </c>
      <c r="K787" s="5" t="s">
        <v>199</v>
      </c>
      <c r="L787" s="5"/>
      <c r="M787" s="5"/>
    </row>
    <row r="788" spans="1:13">
      <c r="A788" s="9"/>
      <c r="B788" s="5" t="s">
        <v>4294</v>
      </c>
      <c r="C788" s="9"/>
      <c r="D788" s="9"/>
      <c r="E788" s="5"/>
      <c r="F788" s="8"/>
      <c r="G788" s="5" t="s">
        <v>3502</v>
      </c>
      <c r="H788" s="8"/>
      <c r="I788" s="5"/>
      <c r="J788" s="5">
        <v>20</v>
      </c>
      <c r="K788" s="5" t="s">
        <v>199</v>
      </c>
      <c r="L788" s="5"/>
      <c r="M788" s="5"/>
    </row>
    <row r="789" spans="1:13">
      <c r="A789" s="9"/>
      <c r="B789" s="5" t="s">
        <v>4295</v>
      </c>
      <c r="C789" s="9"/>
      <c r="D789" s="9"/>
      <c r="E789" s="5"/>
      <c r="F789" s="8"/>
      <c r="G789" s="5" t="s">
        <v>3432</v>
      </c>
      <c r="H789" s="8"/>
      <c r="I789" s="5"/>
      <c r="J789" s="5">
        <v>40</v>
      </c>
      <c r="K789" s="5" t="s">
        <v>199</v>
      </c>
      <c r="L789" s="5"/>
      <c r="M789" s="5"/>
    </row>
    <row r="790" spans="1:13">
      <c r="A790" s="9"/>
      <c r="B790" s="5" t="s">
        <v>4296</v>
      </c>
      <c r="C790" s="9"/>
      <c r="D790" s="9"/>
      <c r="E790" s="5"/>
      <c r="F790" s="8"/>
      <c r="G790" s="5" t="s">
        <v>3651</v>
      </c>
      <c r="H790" s="8"/>
      <c r="I790" s="5"/>
      <c r="J790" s="5">
        <v>40</v>
      </c>
      <c r="K790" s="5" t="s">
        <v>199</v>
      </c>
      <c r="L790" s="5"/>
      <c r="M790" s="5"/>
    </row>
    <row r="791" spans="1:13">
      <c r="A791" s="9"/>
      <c r="B791" s="5" t="s">
        <v>4297</v>
      </c>
      <c r="C791" s="9"/>
      <c r="D791" s="9"/>
      <c r="E791" s="5"/>
      <c r="F791" s="8"/>
      <c r="G791" s="5" t="s">
        <v>3432</v>
      </c>
      <c r="H791" s="8"/>
      <c r="I791" s="5"/>
      <c r="J791" s="5">
        <v>40</v>
      </c>
      <c r="K791" s="5" t="s">
        <v>199</v>
      </c>
      <c r="L791" s="5"/>
      <c r="M791" s="5"/>
    </row>
    <row r="792" spans="1:13">
      <c r="A792" s="9"/>
      <c r="B792" s="5" t="s">
        <v>4298</v>
      </c>
      <c r="C792" s="9"/>
      <c r="D792" s="9"/>
      <c r="E792" s="5"/>
      <c r="F792" s="8"/>
      <c r="G792" s="5" t="s">
        <v>3432</v>
      </c>
      <c r="H792" s="8"/>
      <c r="I792" s="5"/>
      <c r="J792" s="5">
        <v>40</v>
      </c>
      <c r="K792" s="5" t="s">
        <v>199</v>
      </c>
      <c r="L792" s="5"/>
      <c r="M792" s="5"/>
    </row>
    <row r="793" spans="1:13">
      <c r="A793" s="9"/>
      <c r="B793" s="5" t="s">
        <v>4299</v>
      </c>
      <c r="C793" s="9"/>
      <c r="D793" s="9"/>
      <c r="E793" s="5"/>
      <c r="F793" s="8"/>
      <c r="G793" s="5" t="s">
        <v>3432</v>
      </c>
      <c r="H793" s="8"/>
      <c r="I793" s="5"/>
      <c r="J793" s="5">
        <v>40</v>
      </c>
      <c r="K793" s="5" t="s">
        <v>199</v>
      </c>
      <c r="L793" s="5"/>
      <c r="M793" s="5"/>
    </row>
    <row r="794" spans="1:13">
      <c r="A794" s="9"/>
      <c r="B794" s="5" t="s">
        <v>4300</v>
      </c>
      <c r="C794" s="9"/>
      <c r="D794" s="9"/>
      <c r="E794" s="5"/>
      <c r="F794" s="8"/>
      <c r="G794" s="5" t="s">
        <v>3428</v>
      </c>
      <c r="H794" s="8"/>
      <c r="I794" s="5"/>
      <c r="J794" s="5">
        <v>40</v>
      </c>
      <c r="K794" s="5" t="s">
        <v>199</v>
      </c>
      <c r="L794" s="5"/>
      <c r="M794" s="5"/>
    </row>
    <row r="795" spans="1:13">
      <c r="A795" s="9"/>
      <c r="B795" s="5" t="s">
        <v>4301</v>
      </c>
      <c r="C795" s="9"/>
      <c r="D795" s="9"/>
      <c r="E795" s="5"/>
      <c r="F795" s="8"/>
      <c r="G795" s="5" t="s">
        <v>3432</v>
      </c>
      <c r="H795" s="8"/>
      <c r="I795" s="5"/>
      <c r="J795" s="5">
        <v>40</v>
      </c>
      <c r="K795" s="5" t="s">
        <v>199</v>
      </c>
      <c r="L795" s="5"/>
      <c r="M795" s="5"/>
    </row>
    <row r="796" spans="1:13">
      <c r="A796" s="9"/>
      <c r="B796" s="5" t="s">
        <v>4302</v>
      </c>
      <c r="C796" s="9"/>
      <c r="D796" s="9"/>
      <c r="E796" s="5"/>
      <c r="F796" s="8"/>
      <c r="G796" s="5" t="s">
        <v>3432</v>
      </c>
      <c r="H796" s="8"/>
      <c r="I796" s="5"/>
      <c r="J796" s="5">
        <v>40</v>
      </c>
      <c r="K796" s="5" t="s">
        <v>199</v>
      </c>
      <c r="L796" s="5"/>
      <c r="M796" s="5"/>
    </row>
    <row r="797" spans="1:13">
      <c r="A797" s="9"/>
      <c r="B797" s="5" t="s">
        <v>4303</v>
      </c>
      <c r="C797" s="9"/>
      <c r="D797" s="9"/>
      <c r="E797" s="5"/>
      <c r="F797" s="8"/>
      <c r="G797" s="5" t="s">
        <v>3432</v>
      </c>
      <c r="H797" s="8"/>
      <c r="I797" s="5"/>
      <c r="J797" s="5">
        <v>40</v>
      </c>
      <c r="K797" s="5" t="s">
        <v>199</v>
      </c>
      <c r="L797" s="5"/>
      <c r="M797" s="5"/>
    </row>
    <row r="798" spans="1:13">
      <c r="A798" s="9"/>
      <c r="B798" s="5" t="s">
        <v>4304</v>
      </c>
      <c r="C798" s="9"/>
      <c r="D798" s="9"/>
      <c r="E798" s="5"/>
      <c r="F798" s="8"/>
      <c r="G798" s="5" t="s">
        <v>3436</v>
      </c>
      <c r="H798" s="8"/>
      <c r="I798" s="5"/>
      <c r="J798" s="5">
        <v>40</v>
      </c>
      <c r="K798" s="5" t="s">
        <v>199</v>
      </c>
      <c r="L798" s="5"/>
      <c r="M798" s="5"/>
    </row>
    <row r="799" spans="1:13">
      <c r="A799" s="9"/>
      <c r="B799" s="5" t="s">
        <v>4305</v>
      </c>
      <c r="C799" s="9"/>
      <c r="D799" s="9"/>
      <c r="E799" s="5"/>
      <c r="F799" s="8"/>
      <c r="G799" s="5" t="s">
        <v>3938</v>
      </c>
      <c r="H799" s="8"/>
      <c r="I799" s="5"/>
      <c r="J799" s="5">
        <v>40</v>
      </c>
      <c r="K799" s="5" t="s">
        <v>199</v>
      </c>
      <c r="L799" s="5"/>
      <c r="M799" s="5"/>
    </row>
    <row r="800" spans="1:13">
      <c r="A800" s="9"/>
      <c r="B800" s="5" t="s">
        <v>4306</v>
      </c>
      <c r="C800" s="9"/>
      <c r="D800" s="9"/>
      <c r="E800" s="5"/>
      <c r="F800" s="8"/>
      <c r="G800" s="5" t="s">
        <v>3458</v>
      </c>
      <c r="H800" s="8"/>
      <c r="I800" s="5"/>
      <c r="J800" s="5">
        <v>40</v>
      </c>
      <c r="K800" s="5" t="s">
        <v>199</v>
      </c>
      <c r="L800" s="5"/>
      <c r="M800" s="5"/>
    </row>
    <row r="801" spans="1:13">
      <c r="A801" s="9"/>
      <c r="B801" s="5" t="s">
        <v>4307</v>
      </c>
      <c r="C801" s="9"/>
      <c r="D801" s="9"/>
      <c r="E801" s="5"/>
      <c r="F801" s="8"/>
      <c r="G801" s="5" t="s">
        <v>3458</v>
      </c>
      <c r="H801" s="8"/>
      <c r="I801" s="5"/>
      <c r="J801" s="5">
        <v>40</v>
      </c>
      <c r="K801" s="5" t="s">
        <v>199</v>
      </c>
      <c r="L801" s="5"/>
      <c r="M801" s="5"/>
    </row>
    <row r="802" spans="1:13">
      <c r="A802" s="9"/>
      <c r="B802" s="5" t="s">
        <v>4308</v>
      </c>
      <c r="C802" s="9"/>
      <c r="D802" s="9"/>
      <c r="E802" s="5"/>
      <c r="F802" s="8"/>
      <c r="G802" s="5" t="s">
        <v>3465</v>
      </c>
      <c r="H802" s="8"/>
      <c r="I802" s="5"/>
      <c r="J802" s="5">
        <v>40</v>
      </c>
      <c r="K802" s="5" t="s">
        <v>199</v>
      </c>
      <c r="L802" s="5"/>
      <c r="M802" s="5"/>
    </row>
    <row r="803" spans="1:13">
      <c r="A803" s="9"/>
      <c r="B803" s="5" t="s">
        <v>4309</v>
      </c>
      <c r="C803" s="9"/>
      <c r="D803" s="9"/>
      <c r="E803" s="5"/>
      <c r="F803" s="8"/>
      <c r="G803" s="5" t="s">
        <v>3432</v>
      </c>
      <c r="H803" s="8"/>
      <c r="I803" s="5"/>
      <c r="J803" s="5">
        <v>40</v>
      </c>
      <c r="K803" s="5" t="s">
        <v>199</v>
      </c>
      <c r="L803" s="5"/>
      <c r="M803" s="5"/>
    </row>
    <row r="804" spans="1:13">
      <c r="A804" s="9"/>
      <c r="B804" s="5" t="s">
        <v>4310</v>
      </c>
      <c r="C804" s="9"/>
      <c r="D804" s="9"/>
      <c r="E804" s="5"/>
      <c r="F804" s="8"/>
      <c r="G804" s="5" t="s">
        <v>3456</v>
      </c>
      <c r="H804" s="8"/>
      <c r="I804" s="5"/>
      <c r="J804" s="5">
        <v>40</v>
      </c>
      <c r="K804" s="5" t="s">
        <v>199</v>
      </c>
      <c r="L804" s="5"/>
      <c r="M804" s="5"/>
    </row>
    <row r="805" spans="1:13">
      <c r="A805" s="9"/>
      <c r="B805" s="5" t="s">
        <v>4311</v>
      </c>
      <c r="C805" s="9"/>
      <c r="D805" s="9"/>
      <c r="E805" s="5"/>
      <c r="F805" s="8"/>
      <c r="G805" s="5" t="s">
        <v>3502</v>
      </c>
      <c r="H805" s="8"/>
      <c r="I805" s="5"/>
      <c r="J805" s="5">
        <v>20</v>
      </c>
      <c r="K805" s="5" t="s">
        <v>199</v>
      </c>
      <c r="L805" s="5"/>
      <c r="M805" s="5"/>
    </row>
    <row r="806" spans="1:13">
      <c r="A806" s="9"/>
      <c r="B806" s="5" t="s">
        <v>4312</v>
      </c>
      <c r="C806" s="9"/>
      <c r="D806" s="9"/>
      <c r="E806" s="5"/>
      <c r="F806" s="8"/>
      <c r="G806" s="5" t="s">
        <v>4313</v>
      </c>
      <c r="H806" s="8"/>
      <c r="I806" s="5"/>
      <c r="J806" s="5">
        <v>40</v>
      </c>
      <c r="K806" s="5" t="s">
        <v>3433</v>
      </c>
      <c r="L806" s="5"/>
      <c r="M806" s="5"/>
    </row>
    <row r="807" spans="1:13">
      <c r="A807" s="9"/>
      <c r="B807" s="5" t="s">
        <v>4314</v>
      </c>
      <c r="C807" s="9"/>
      <c r="D807" s="9"/>
      <c r="E807" s="5"/>
      <c r="F807" s="8"/>
      <c r="G807" s="5" t="s">
        <v>3465</v>
      </c>
      <c r="H807" s="8"/>
      <c r="I807" s="5"/>
      <c r="J807" s="5">
        <v>40</v>
      </c>
      <c r="K807" s="5" t="s">
        <v>199</v>
      </c>
      <c r="L807" s="5"/>
      <c r="M807" s="5"/>
    </row>
    <row r="808" spans="1:13">
      <c r="A808" s="9"/>
      <c r="B808" s="5" t="s">
        <v>4315</v>
      </c>
      <c r="C808" s="9"/>
      <c r="D808" s="9"/>
      <c r="E808" s="5"/>
      <c r="F808" s="8"/>
      <c r="G808" s="5" t="s">
        <v>3432</v>
      </c>
      <c r="H808" s="8"/>
      <c r="I808" s="5"/>
      <c r="J808" s="5">
        <v>40</v>
      </c>
      <c r="K808" s="5" t="s">
        <v>199</v>
      </c>
      <c r="L808" s="5"/>
      <c r="M808" s="5"/>
    </row>
    <row r="809" spans="1:13">
      <c r="A809" s="9"/>
      <c r="B809" s="5" t="s">
        <v>4316</v>
      </c>
      <c r="C809" s="9"/>
      <c r="D809" s="9"/>
      <c r="E809" s="5"/>
      <c r="F809" s="8"/>
      <c r="G809" s="5" t="s">
        <v>3432</v>
      </c>
      <c r="H809" s="8"/>
      <c r="I809" s="5"/>
      <c r="J809" s="5">
        <v>40</v>
      </c>
      <c r="K809" s="5" t="s">
        <v>199</v>
      </c>
      <c r="L809" s="5"/>
      <c r="M809" s="5"/>
    </row>
    <row r="810" spans="1:13">
      <c r="A810" s="9"/>
      <c r="B810" s="5" t="s">
        <v>4317</v>
      </c>
      <c r="C810" s="9"/>
      <c r="D810" s="9"/>
      <c r="E810" s="5"/>
      <c r="F810" s="8"/>
      <c r="G810" s="5" t="s">
        <v>3428</v>
      </c>
      <c r="H810" s="8"/>
      <c r="I810" s="5"/>
      <c r="J810" s="5">
        <v>40</v>
      </c>
      <c r="K810" s="5" t="s">
        <v>3433</v>
      </c>
      <c r="L810" s="5"/>
      <c r="M810" s="5"/>
    </row>
    <row r="811" spans="1:13">
      <c r="A811" s="9"/>
      <c r="B811" s="5" t="s">
        <v>4318</v>
      </c>
      <c r="C811" s="9"/>
      <c r="D811" s="9"/>
      <c r="E811" s="5"/>
      <c r="F811" s="8"/>
      <c r="G811" s="5" t="s">
        <v>3465</v>
      </c>
      <c r="H811" s="8"/>
      <c r="I811" s="5"/>
      <c r="J811" s="5">
        <v>40</v>
      </c>
      <c r="K811" s="5" t="s">
        <v>199</v>
      </c>
      <c r="L811" s="5"/>
      <c r="M811" s="5"/>
    </row>
    <row r="812" spans="1:13">
      <c r="A812" s="9"/>
      <c r="B812" s="5" t="s">
        <v>4319</v>
      </c>
      <c r="C812" s="9"/>
      <c r="D812" s="9"/>
      <c r="E812" s="5"/>
      <c r="F812" s="8"/>
      <c r="G812" s="5" t="s">
        <v>3510</v>
      </c>
      <c r="H812" s="8"/>
      <c r="I812" s="5"/>
      <c r="J812" s="5">
        <v>40</v>
      </c>
      <c r="K812" s="5" t="s">
        <v>199</v>
      </c>
      <c r="L812" s="5"/>
      <c r="M812" s="5"/>
    </row>
    <row r="813" spans="1:13">
      <c r="A813" s="9"/>
      <c r="B813" s="5" t="s">
        <v>4320</v>
      </c>
      <c r="C813" s="9"/>
      <c r="D813" s="9"/>
      <c r="E813" s="5"/>
      <c r="F813" s="8"/>
      <c r="G813" s="5" t="s">
        <v>3436</v>
      </c>
      <c r="H813" s="8"/>
      <c r="I813" s="5"/>
      <c r="J813" s="5">
        <v>40</v>
      </c>
      <c r="K813" s="5" t="s">
        <v>199</v>
      </c>
      <c r="L813" s="5"/>
      <c r="M813" s="5"/>
    </row>
    <row r="814" spans="1:13">
      <c r="A814" s="9"/>
      <c r="B814" s="5" t="s">
        <v>4321</v>
      </c>
      <c r="C814" s="9"/>
      <c r="D814" s="9"/>
      <c r="E814" s="5"/>
      <c r="F814" s="8"/>
      <c r="G814" s="5" t="s">
        <v>3436</v>
      </c>
      <c r="H814" s="8"/>
      <c r="I814" s="5"/>
      <c r="J814" s="5">
        <v>40</v>
      </c>
      <c r="K814" s="5" t="s">
        <v>199</v>
      </c>
      <c r="L814" s="5"/>
      <c r="M814" s="5"/>
    </row>
    <row r="815" spans="1:13">
      <c r="A815" s="9"/>
      <c r="B815" s="5" t="s">
        <v>4322</v>
      </c>
      <c r="C815" s="9"/>
      <c r="D815" s="9"/>
      <c r="E815" s="5"/>
      <c r="F815" s="8"/>
      <c r="G815" s="5" t="s">
        <v>3436</v>
      </c>
      <c r="H815" s="8"/>
      <c r="I815" s="5"/>
      <c r="J815" s="5">
        <v>40</v>
      </c>
      <c r="K815" s="5" t="s">
        <v>199</v>
      </c>
      <c r="L815" s="5"/>
      <c r="M815" s="5"/>
    </row>
    <row r="816" spans="1:13">
      <c r="A816" s="9"/>
      <c r="B816" s="5" t="s">
        <v>4323</v>
      </c>
      <c r="C816" s="9"/>
      <c r="D816" s="9"/>
      <c r="E816" s="5"/>
      <c r="F816" s="8"/>
      <c r="G816" s="5" t="s">
        <v>3502</v>
      </c>
      <c r="H816" s="8"/>
      <c r="I816" s="5"/>
      <c r="J816" s="5">
        <v>40</v>
      </c>
      <c r="K816" s="5" t="s">
        <v>199</v>
      </c>
      <c r="L816" s="5"/>
      <c r="M816" s="5"/>
    </row>
    <row r="817" spans="1:13">
      <c r="A817" s="9"/>
      <c r="B817" s="5" t="s">
        <v>4324</v>
      </c>
      <c r="C817" s="9"/>
      <c r="D817" s="9"/>
      <c r="E817" s="5"/>
      <c r="F817" s="8"/>
      <c r="G817" s="5" t="s">
        <v>4325</v>
      </c>
      <c r="H817" s="8"/>
      <c r="I817" s="5"/>
      <c r="J817" s="5">
        <v>30</v>
      </c>
      <c r="K817" s="5" t="s">
        <v>196</v>
      </c>
      <c r="L817" s="5"/>
      <c r="M817" s="5"/>
    </row>
    <row r="818" spans="1:13">
      <c r="A818" s="9"/>
      <c r="B818" s="5" t="s">
        <v>4326</v>
      </c>
      <c r="C818" s="9"/>
      <c r="D818" s="9"/>
      <c r="E818" s="5"/>
      <c r="F818" s="8"/>
      <c r="G818" s="5" t="s">
        <v>3442</v>
      </c>
      <c r="H818" s="8"/>
      <c r="I818" s="5"/>
      <c r="J818" s="5">
        <v>40</v>
      </c>
      <c r="K818" s="5" t="s">
        <v>199</v>
      </c>
      <c r="L818" s="5"/>
      <c r="M818" s="5"/>
    </row>
    <row r="819" spans="1:13">
      <c r="A819" s="9"/>
      <c r="B819" s="5" t="s">
        <v>4327</v>
      </c>
      <c r="C819" s="9"/>
      <c r="D819" s="9"/>
      <c r="E819" s="5"/>
      <c r="F819" s="8"/>
      <c r="G819" s="5" t="s">
        <v>3432</v>
      </c>
      <c r="H819" s="8"/>
      <c r="I819" s="5"/>
      <c r="J819" s="5">
        <v>40</v>
      </c>
      <c r="K819" s="5" t="s">
        <v>199</v>
      </c>
      <c r="L819" s="5"/>
      <c r="M819" s="5"/>
    </row>
    <row r="820" spans="1:13">
      <c r="A820" s="9"/>
      <c r="B820" s="5" t="s">
        <v>4328</v>
      </c>
      <c r="C820" s="9"/>
      <c r="D820" s="9"/>
      <c r="E820" s="5"/>
      <c r="F820" s="8"/>
      <c r="G820" s="5" t="s">
        <v>3502</v>
      </c>
      <c r="H820" s="8"/>
      <c r="I820" s="5"/>
      <c r="J820" s="5">
        <v>20</v>
      </c>
      <c r="K820" s="5" t="s">
        <v>196</v>
      </c>
      <c r="L820" s="5"/>
      <c r="M820" s="5"/>
    </row>
    <row r="821" spans="1:13">
      <c r="A821" s="9"/>
      <c r="B821" s="5" t="s">
        <v>4329</v>
      </c>
      <c r="C821" s="9"/>
      <c r="D821" s="9"/>
      <c r="E821" s="5"/>
      <c r="F821" s="8"/>
      <c r="G821" s="5" t="s">
        <v>4330</v>
      </c>
      <c r="H821" s="8"/>
      <c r="I821" s="5"/>
      <c r="J821" s="5">
        <v>40</v>
      </c>
      <c r="K821" s="5" t="s">
        <v>199</v>
      </c>
      <c r="L821" s="5"/>
      <c r="M821" s="5"/>
    </row>
    <row r="822" spans="1:13">
      <c r="A822" s="9"/>
      <c r="B822" s="5" t="s">
        <v>4331</v>
      </c>
      <c r="C822" s="9"/>
      <c r="D822" s="9"/>
      <c r="E822" s="5"/>
      <c r="F822" s="8"/>
      <c r="G822" s="5" t="s">
        <v>3428</v>
      </c>
      <c r="H822" s="8"/>
      <c r="I822" s="5"/>
      <c r="J822" s="5">
        <v>40</v>
      </c>
      <c r="K822" s="5" t="s">
        <v>3433</v>
      </c>
      <c r="L822" s="5"/>
      <c r="M822" s="5"/>
    </row>
    <row r="823" spans="1:13">
      <c r="A823" s="9"/>
      <c r="B823" s="5" t="s">
        <v>4332</v>
      </c>
      <c r="C823" s="9"/>
      <c r="D823" s="9"/>
      <c r="E823" s="5"/>
      <c r="F823" s="8"/>
      <c r="G823" s="5" t="s">
        <v>3438</v>
      </c>
      <c r="H823" s="8"/>
      <c r="I823" s="5"/>
      <c r="J823" s="5">
        <v>40</v>
      </c>
      <c r="K823" s="5" t="s">
        <v>199</v>
      </c>
      <c r="L823" s="5"/>
      <c r="M823" s="5"/>
    </row>
    <row r="824" spans="1:13">
      <c r="A824" s="9"/>
      <c r="B824" s="5" t="s">
        <v>4333</v>
      </c>
      <c r="C824" s="9"/>
      <c r="D824" s="9"/>
      <c r="E824" s="5"/>
      <c r="F824" s="8"/>
      <c r="G824" s="5" t="s">
        <v>3428</v>
      </c>
      <c r="H824" s="8"/>
      <c r="I824" s="5"/>
      <c r="J824" s="5">
        <v>40</v>
      </c>
      <c r="K824" s="5" t="s">
        <v>196</v>
      </c>
      <c r="L824" s="5"/>
      <c r="M824" s="5"/>
    </row>
    <row r="825" spans="1:13">
      <c r="A825" s="9"/>
      <c r="B825" s="5" t="s">
        <v>4334</v>
      </c>
      <c r="C825" s="9"/>
      <c r="D825" s="9"/>
      <c r="E825" s="5"/>
      <c r="F825" s="8"/>
      <c r="G825" s="5" t="s">
        <v>3550</v>
      </c>
      <c r="H825" s="8"/>
      <c r="I825" s="5"/>
      <c r="J825" s="5">
        <v>40</v>
      </c>
      <c r="K825" s="5" t="s">
        <v>199</v>
      </c>
      <c r="L825" s="5"/>
      <c r="M825" s="5"/>
    </row>
    <row r="826" spans="1:13">
      <c r="A826" s="9"/>
      <c r="B826" s="5" t="s">
        <v>4335</v>
      </c>
      <c r="C826" s="9"/>
      <c r="D826" s="9"/>
      <c r="E826" s="5"/>
      <c r="F826" s="8"/>
      <c r="G826" s="5" t="s">
        <v>3432</v>
      </c>
      <c r="H826" s="8"/>
      <c r="I826" s="5"/>
      <c r="J826" s="5">
        <v>40</v>
      </c>
      <c r="K826" s="5" t="s">
        <v>199</v>
      </c>
      <c r="L826" s="5"/>
      <c r="M826" s="5"/>
    </row>
    <row r="827" spans="1:13">
      <c r="A827" s="9"/>
      <c r="B827" s="5" t="s">
        <v>4336</v>
      </c>
      <c r="C827" s="9"/>
      <c r="D827" s="9"/>
      <c r="E827" s="5"/>
      <c r="F827" s="8"/>
      <c r="G827" s="5" t="s">
        <v>3432</v>
      </c>
      <c r="H827" s="8"/>
      <c r="I827" s="5"/>
      <c r="J827" s="5">
        <v>40</v>
      </c>
      <c r="K827" s="5" t="s">
        <v>199</v>
      </c>
      <c r="L827" s="5"/>
      <c r="M827" s="5"/>
    </row>
    <row r="828" spans="1:13">
      <c r="A828" s="9"/>
      <c r="B828" s="5" t="s">
        <v>4337</v>
      </c>
      <c r="C828" s="9"/>
      <c r="D828" s="9"/>
      <c r="E828" s="5"/>
      <c r="F828" s="8"/>
      <c r="G828" s="5" t="s">
        <v>3450</v>
      </c>
      <c r="H828" s="8"/>
      <c r="I828" s="5"/>
      <c r="J828" s="5">
        <v>40</v>
      </c>
      <c r="K828" s="5" t="s">
        <v>199</v>
      </c>
      <c r="L828" s="5"/>
      <c r="M828" s="5"/>
    </row>
    <row r="829" spans="1:13">
      <c r="A829" s="9"/>
      <c r="B829" s="5" t="s">
        <v>977</v>
      </c>
      <c r="C829" s="9"/>
      <c r="D829" s="9"/>
      <c r="E829" s="5"/>
      <c r="F829" s="8"/>
      <c r="G829" s="5" t="s">
        <v>3428</v>
      </c>
      <c r="H829" s="8"/>
      <c r="I829" s="5"/>
      <c r="J829" s="5">
        <v>40</v>
      </c>
      <c r="K829" s="5" t="s">
        <v>199</v>
      </c>
      <c r="L829" s="5"/>
      <c r="M829" s="5"/>
    </row>
    <row r="830" spans="1:13">
      <c r="A830" s="9"/>
      <c r="B830" s="5" t="s">
        <v>4338</v>
      </c>
      <c r="C830" s="9"/>
      <c r="D830" s="9"/>
      <c r="E830" s="5"/>
      <c r="F830" s="8"/>
      <c r="G830" s="5" t="s">
        <v>3428</v>
      </c>
      <c r="H830" s="8"/>
      <c r="I830" s="5"/>
      <c r="J830" s="5">
        <v>40</v>
      </c>
      <c r="K830" s="5" t="s">
        <v>199</v>
      </c>
      <c r="L830" s="5"/>
      <c r="M830" s="5"/>
    </row>
    <row r="831" spans="1:13">
      <c r="A831" s="9"/>
      <c r="B831" s="5" t="s">
        <v>4339</v>
      </c>
      <c r="C831" s="9"/>
      <c r="D831" s="9"/>
      <c r="E831" s="5"/>
      <c r="F831" s="8"/>
      <c r="G831" s="5" t="s">
        <v>3550</v>
      </c>
      <c r="H831" s="8"/>
      <c r="I831" s="5"/>
      <c r="J831" s="5">
        <v>40</v>
      </c>
      <c r="K831" s="5" t="s">
        <v>199</v>
      </c>
      <c r="L831" s="5"/>
      <c r="M831" s="5"/>
    </row>
    <row r="832" spans="1:13">
      <c r="A832" s="9"/>
      <c r="B832" s="5" t="s">
        <v>4340</v>
      </c>
      <c r="C832" s="9"/>
      <c r="D832" s="9"/>
      <c r="E832" s="5"/>
      <c r="F832" s="8"/>
      <c r="G832" s="5" t="s">
        <v>3432</v>
      </c>
      <c r="H832" s="8"/>
      <c r="I832" s="5"/>
      <c r="J832" s="5">
        <v>40</v>
      </c>
      <c r="K832" s="5" t="s">
        <v>199</v>
      </c>
      <c r="L832" s="5"/>
      <c r="M832" s="5"/>
    </row>
    <row r="833" spans="1:13">
      <c r="A833" s="9"/>
      <c r="B833" s="5" t="s">
        <v>4341</v>
      </c>
      <c r="C833" s="9"/>
      <c r="D833" s="9"/>
      <c r="E833" s="5"/>
      <c r="F833" s="8"/>
      <c r="G833" s="5" t="s">
        <v>3432</v>
      </c>
      <c r="H833" s="8"/>
      <c r="I833" s="5"/>
      <c r="J833" s="5">
        <v>40</v>
      </c>
      <c r="K833" s="5" t="s">
        <v>199</v>
      </c>
      <c r="L833" s="5"/>
      <c r="M833" s="5"/>
    </row>
    <row r="834" spans="1:13">
      <c r="A834" s="9"/>
      <c r="B834" s="5" t="s">
        <v>4342</v>
      </c>
      <c r="C834" s="9"/>
      <c r="D834" s="9"/>
      <c r="E834" s="5"/>
      <c r="F834" s="8"/>
      <c r="G834" s="5" t="s">
        <v>3465</v>
      </c>
      <c r="H834" s="8"/>
      <c r="I834" s="5"/>
      <c r="J834" s="5">
        <v>40</v>
      </c>
      <c r="K834" s="5" t="s">
        <v>199</v>
      </c>
      <c r="L834" s="5"/>
      <c r="M834" s="5"/>
    </row>
    <row r="835" spans="1:13">
      <c r="A835" s="9"/>
      <c r="B835" s="5" t="s">
        <v>4343</v>
      </c>
      <c r="C835" s="9"/>
      <c r="D835" s="9"/>
      <c r="E835" s="5"/>
      <c r="F835" s="8"/>
      <c r="G835" s="5" t="s">
        <v>3510</v>
      </c>
      <c r="H835" s="8"/>
      <c r="I835" s="5"/>
      <c r="J835" s="5">
        <v>40</v>
      </c>
      <c r="K835" s="5" t="s">
        <v>199</v>
      </c>
      <c r="L835" s="5"/>
      <c r="M835" s="5"/>
    </row>
    <row r="836" spans="1:13">
      <c r="A836" s="9"/>
      <c r="B836" s="5" t="s">
        <v>4344</v>
      </c>
      <c r="C836" s="9"/>
      <c r="D836" s="9"/>
      <c r="E836" s="5"/>
      <c r="F836" s="8"/>
      <c r="G836" s="5" t="s">
        <v>3550</v>
      </c>
      <c r="H836" s="8"/>
      <c r="I836" s="5"/>
      <c r="J836" s="5">
        <v>40</v>
      </c>
      <c r="K836" s="5" t="s">
        <v>199</v>
      </c>
      <c r="L836" s="5"/>
      <c r="M836" s="5"/>
    </row>
    <row r="837" spans="1:13">
      <c r="A837" s="9"/>
      <c r="B837" s="5" t="s">
        <v>4344</v>
      </c>
      <c r="C837" s="9"/>
      <c r="D837" s="9"/>
      <c r="E837" s="5"/>
      <c r="F837" s="8"/>
      <c r="G837" s="5" t="s">
        <v>3550</v>
      </c>
      <c r="H837" s="8"/>
      <c r="I837" s="5"/>
      <c r="J837" s="5">
        <v>40</v>
      </c>
      <c r="K837" s="5" t="s">
        <v>196</v>
      </c>
      <c r="L837" s="5"/>
      <c r="M837" s="5"/>
    </row>
    <row r="838" spans="1:13">
      <c r="A838" s="9"/>
      <c r="B838" s="5" t="s">
        <v>4345</v>
      </c>
      <c r="C838" s="9"/>
      <c r="D838" s="9"/>
      <c r="E838" s="5"/>
      <c r="F838" s="8"/>
      <c r="G838" s="5" t="s">
        <v>3446</v>
      </c>
      <c r="H838" s="8"/>
      <c r="I838" s="5"/>
      <c r="J838" s="5">
        <v>40</v>
      </c>
      <c r="K838" s="5" t="s">
        <v>199</v>
      </c>
      <c r="L838" s="5"/>
      <c r="M838" s="5"/>
    </row>
    <row r="839" spans="1:13">
      <c r="A839" s="9"/>
      <c r="B839" s="5" t="s">
        <v>4346</v>
      </c>
      <c r="C839" s="9"/>
      <c r="D839" s="9"/>
      <c r="E839" s="5"/>
      <c r="F839" s="8"/>
      <c r="G839" s="5" t="s">
        <v>3432</v>
      </c>
      <c r="H839" s="8"/>
      <c r="I839" s="5"/>
      <c r="J839" s="5">
        <v>40</v>
      </c>
      <c r="K839" s="5" t="s">
        <v>199</v>
      </c>
      <c r="L839" s="5"/>
      <c r="M839" s="5"/>
    </row>
    <row r="840" spans="1:13">
      <c r="A840" s="9"/>
      <c r="B840" s="5" t="s">
        <v>4347</v>
      </c>
      <c r="C840" s="9"/>
      <c r="D840" s="9"/>
      <c r="E840" s="5"/>
      <c r="F840" s="8"/>
      <c r="G840" s="5" t="s">
        <v>3646</v>
      </c>
      <c r="H840" s="8"/>
      <c r="I840" s="5"/>
      <c r="J840" s="5">
        <v>40</v>
      </c>
      <c r="K840" s="5" t="s">
        <v>199</v>
      </c>
      <c r="L840" s="5"/>
      <c r="M840" s="5"/>
    </row>
    <row r="841" spans="1:13">
      <c r="A841" s="9"/>
      <c r="B841" s="5" t="s">
        <v>4348</v>
      </c>
      <c r="C841" s="9"/>
      <c r="D841" s="9"/>
      <c r="E841" s="5"/>
      <c r="F841" s="8"/>
      <c r="G841" s="5" t="s">
        <v>3465</v>
      </c>
      <c r="H841" s="8"/>
      <c r="I841" s="5"/>
      <c r="J841" s="5">
        <v>40</v>
      </c>
      <c r="K841" s="5" t="s">
        <v>199</v>
      </c>
      <c r="L841" s="5"/>
      <c r="M841" s="5"/>
    </row>
    <row r="842" spans="1:13">
      <c r="A842" s="9"/>
      <c r="B842" s="5" t="s">
        <v>4349</v>
      </c>
      <c r="C842" s="9"/>
      <c r="D842" s="9"/>
      <c r="E842" s="5"/>
      <c r="F842" s="8"/>
      <c r="G842" s="5" t="s">
        <v>3428</v>
      </c>
      <c r="H842" s="8"/>
      <c r="I842" s="5"/>
      <c r="J842" s="5">
        <v>40</v>
      </c>
      <c r="K842" s="5" t="s">
        <v>199</v>
      </c>
      <c r="L842" s="5"/>
      <c r="M842" s="5"/>
    </row>
    <row r="843" spans="1:13">
      <c r="A843" s="9"/>
      <c r="B843" s="5" t="s">
        <v>4350</v>
      </c>
      <c r="C843" s="9"/>
      <c r="D843" s="9"/>
      <c r="E843" s="5"/>
      <c r="F843" s="8"/>
      <c r="G843" s="5" t="s">
        <v>3465</v>
      </c>
      <c r="H843" s="8"/>
      <c r="I843" s="5"/>
      <c r="J843" s="5">
        <v>40</v>
      </c>
      <c r="K843" s="5" t="s">
        <v>199</v>
      </c>
      <c r="L843" s="5"/>
      <c r="M843" s="5"/>
    </row>
    <row r="844" spans="1:13">
      <c r="A844" s="9"/>
      <c r="B844" s="5" t="s">
        <v>4351</v>
      </c>
      <c r="C844" s="9"/>
      <c r="D844" s="9"/>
      <c r="E844" s="5"/>
      <c r="F844" s="8"/>
      <c r="G844" s="5" t="s">
        <v>3428</v>
      </c>
      <c r="H844" s="8"/>
      <c r="I844" s="5"/>
      <c r="J844" s="5">
        <v>40</v>
      </c>
      <c r="K844" s="5" t="s">
        <v>191</v>
      </c>
      <c r="L844" s="5"/>
      <c r="M844" s="5"/>
    </row>
    <row r="845" spans="1:13">
      <c r="A845" s="9"/>
      <c r="B845" s="5" t="s">
        <v>4352</v>
      </c>
      <c r="C845" s="9"/>
      <c r="D845" s="9"/>
      <c r="E845" s="5"/>
      <c r="F845" s="8"/>
      <c r="G845" s="5" t="s">
        <v>3458</v>
      </c>
      <c r="H845" s="8"/>
      <c r="I845" s="5"/>
      <c r="J845" s="5">
        <v>40</v>
      </c>
      <c r="K845" s="5" t="s">
        <v>199</v>
      </c>
      <c r="L845" s="5"/>
      <c r="M845" s="5"/>
    </row>
    <row r="846" spans="1:13">
      <c r="A846" s="9"/>
      <c r="B846" s="5" t="s">
        <v>4353</v>
      </c>
      <c r="C846" s="9"/>
      <c r="D846" s="9"/>
      <c r="E846" s="5"/>
      <c r="F846" s="8"/>
      <c r="G846" s="5" t="s">
        <v>3436</v>
      </c>
      <c r="H846" s="8"/>
      <c r="I846" s="5"/>
      <c r="J846" s="5">
        <v>40</v>
      </c>
      <c r="K846" s="5" t="s">
        <v>196</v>
      </c>
      <c r="L846" s="5"/>
      <c r="M846" s="5"/>
    </row>
    <row r="847" spans="1:13">
      <c r="A847" s="9"/>
      <c r="B847" s="5" t="s">
        <v>4354</v>
      </c>
      <c r="C847" s="9"/>
      <c r="D847" s="9"/>
      <c r="E847" s="5"/>
      <c r="F847" s="8"/>
      <c r="G847" s="5" t="s">
        <v>3442</v>
      </c>
      <c r="H847" s="8"/>
      <c r="I847" s="5"/>
      <c r="J847" s="5">
        <v>40</v>
      </c>
      <c r="K847" s="5" t="s">
        <v>3433</v>
      </c>
      <c r="L847" s="5"/>
      <c r="M847" s="5"/>
    </row>
    <row r="848" spans="1:13">
      <c r="A848" s="9"/>
      <c r="B848" s="5" t="s">
        <v>4355</v>
      </c>
      <c r="C848" s="9"/>
      <c r="D848" s="9"/>
      <c r="E848" s="5"/>
      <c r="F848" s="8"/>
      <c r="G848" s="5" t="s">
        <v>3492</v>
      </c>
      <c r="H848" s="8"/>
      <c r="I848" s="5"/>
      <c r="J848" s="5">
        <v>40</v>
      </c>
      <c r="K848" s="5" t="s">
        <v>196</v>
      </c>
      <c r="L848" s="5"/>
      <c r="M848" s="5"/>
    </row>
    <row r="849" spans="1:13">
      <c r="A849" s="9"/>
      <c r="B849" s="5" t="s">
        <v>4356</v>
      </c>
      <c r="C849" s="9"/>
      <c r="D849" s="9"/>
      <c r="E849" s="5"/>
      <c r="F849" s="8"/>
      <c r="G849" s="5" t="s">
        <v>3454</v>
      </c>
      <c r="H849" s="8"/>
      <c r="I849" s="5"/>
      <c r="J849" s="5">
        <v>40</v>
      </c>
      <c r="K849" s="5" t="s">
        <v>199</v>
      </c>
      <c r="L849" s="5"/>
      <c r="M849" s="5"/>
    </row>
    <row r="850" spans="1:13">
      <c r="A850" s="9"/>
      <c r="B850" s="5" t="s">
        <v>4357</v>
      </c>
      <c r="C850" s="9"/>
      <c r="D850" s="9"/>
      <c r="E850" s="5"/>
      <c r="F850" s="8"/>
      <c r="G850" s="5" t="s">
        <v>3436</v>
      </c>
      <c r="H850" s="8"/>
      <c r="I850" s="5"/>
      <c r="J850" s="5">
        <v>40</v>
      </c>
      <c r="K850" s="5" t="s">
        <v>196</v>
      </c>
      <c r="L850" s="5"/>
      <c r="M850" s="5"/>
    </row>
    <row r="851" spans="1:13">
      <c r="A851" s="9"/>
      <c r="B851" s="5" t="s">
        <v>4358</v>
      </c>
      <c r="C851" s="9"/>
      <c r="D851" s="9"/>
      <c r="E851" s="5"/>
      <c r="F851" s="8"/>
      <c r="G851" s="5" t="s">
        <v>3428</v>
      </c>
      <c r="H851" s="8"/>
      <c r="I851" s="5"/>
      <c r="J851" s="5">
        <v>40</v>
      </c>
      <c r="K851" s="5" t="s">
        <v>3433</v>
      </c>
      <c r="L851" s="5"/>
      <c r="M851" s="5"/>
    </row>
    <row r="852" spans="1:13">
      <c r="A852" s="9"/>
      <c r="B852" s="5" t="s">
        <v>4359</v>
      </c>
      <c r="C852" s="9"/>
      <c r="D852" s="9"/>
      <c r="E852" s="5"/>
      <c r="F852" s="8"/>
      <c r="G852" s="5" t="s">
        <v>4360</v>
      </c>
      <c r="H852" s="8"/>
      <c r="I852" s="5"/>
      <c r="J852" s="5">
        <v>40</v>
      </c>
      <c r="K852" s="5" t="s">
        <v>199</v>
      </c>
      <c r="L852" s="5"/>
      <c r="M852" s="5"/>
    </row>
    <row r="853" spans="1:13">
      <c r="A853" s="9"/>
      <c r="B853" s="5" t="s">
        <v>4361</v>
      </c>
      <c r="C853" s="9"/>
      <c r="D853" s="9"/>
      <c r="E853" s="5"/>
      <c r="F853" s="8"/>
      <c r="G853" s="5" t="s">
        <v>3428</v>
      </c>
      <c r="H853" s="8"/>
      <c r="I853" s="5"/>
      <c r="J853" s="5">
        <v>40</v>
      </c>
      <c r="K853" s="5" t="s">
        <v>199</v>
      </c>
      <c r="L853" s="5"/>
      <c r="M853" s="5"/>
    </row>
    <row r="854" spans="1:13">
      <c r="A854" s="9"/>
      <c r="B854" s="5" t="s">
        <v>4362</v>
      </c>
      <c r="C854" s="9"/>
      <c r="D854" s="9"/>
      <c r="E854" s="5"/>
      <c r="F854" s="8"/>
      <c r="G854" s="5" t="s">
        <v>3510</v>
      </c>
      <c r="H854" s="8"/>
      <c r="I854" s="5"/>
      <c r="J854" s="5">
        <v>40</v>
      </c>
      <c r="K854" s="5" t="s">
        <v>196</v>
      </c>
      <c r="L854" s="5"/>
      <c r="M854" s="5"/>
    </row>
    <row r="855" spans="1:13">
      <c r="A855" s="9"/>
      <c r="B855" s="5" t="s">
        <v>4363</v>
      </c>
      <c r="C855" s="9"/>
      <c r="D855" s="9"/>
      <c r="E855" s="5"/>
      <c r="F855" s="8"/>
      <c r="G855" s="5" t="s">
        <v>3438</v>
      </c>
      <c r="H855" s="8"/>
      <c r="I855" s="5"/>
      <c r="J855" s="5">
        <v>40</v>
      </c>
      <c r="K855" s="5" t="s">
        <v>199</v>
      </c>
      <c r="L855" s="5"/>
      <c r="M855" s="5"/>
    </row>
    <row r="856" spans="1:13">
      <c r="A856" s="9"/>
      <c r="B856" s="5" t="s">
        <v>4364</v>
      </c>
      <c r="C856" s="9"/>
      <c r="D856" s="9"/>
      <c r="E856" s="5"/>
      <c r="F856" s="8"/>
      <c r="G856" s="5" t="s">
        <v>3428</v>
      </c>
      <c r="H856" s="8"/>
      <c r="I856" s="5"/>
      <c r="J856" s="5">
        <v>40</v>
      </c>
      <c r="K856" s="5" t="s">
        <v>191</v>
      </c>
      <c r="L856" s="5"/>
      <c r="M856" s="5"/>
    </row>
    <row r="857" spans="1:13">
      <c r="A857" s="9"/>
      <c r="B857" s="5" t="s">
        <v>4365</v>
      </c>
      <c r="C857" s="9"/>
      <c r="D857" s="9"/>
      <c r="E857" s="5"/>
      <c r="F857" s="8"/>
      <c r="G857" s="5" t="s">
        <v>3446</v>
      </c>
      <c r="H857" s="8"/>
      <c r="I857" s="5"/>
      <c r="J857" s="5">
        <v>40</v>
      </c>
      <c r="K857" s="5" t="s">
        <v>199</v>
      </c>
      <c r="L857" s="5"/>
      <c r="M857" s="5"/>
    </row>
    <row r="858" spans="1:13">
      <c r="A858" s="9"/>
      <c r="B858" s="5" t="s">
        <v>4366</v>
      </c>
      <c r="C858" s="9"/>
      <c r="D858" s="9"/>
      <c r="E858" s="5"/>
      <c r="F858" s="8"/>
      <c r="G858" s="5" t="s">
        <v>3561</v>
      </c>
      <c r="H858" s="8"/>
      <c r="I858" s="5"/>
      <c r="J858" s="5">
        <v>40</v>
      </c>
      <c r="K858" s="5" t="s">
        <v>199</v>
      </c>
      <c r="L858" s="5"/>
      <c r="M858" s="5"/>
    </row>
    <row r="859" spans="1:13">
      <c r="A859" s="9"/>
      <c r="B859" s="5" t="s">
        <v>4367</v>
      </c>
      <c r="C859" s="9"/>
      <c r="D859" s="9"/>
      <c r="E859" s="5"/>
      <c r="F859" s="8"/>
      <c r="G859" s="5" t="s">
        <v>3465</v>
      </c>
      <c r="H859" s="8"/>
      <c r="I859" s="5"/>
      <c r="J859" s="5">
        <v>40</v>
      </c>
      <c r="K859" s="5" t="s">
        <v>3433</v>
      </c>
      <c r="L859" s="5"/>
      <c r="M859" s="5"/>
    </row>
    <row r="860" spans="1:13">
      <c r="A860" s="9"/>
      <c r="B860" s="5" t="s">
        <v>4368</v>
      </c>
      <c r="C860" s="9"/>
      <c r="D860" s="9"/>
      <c r="E860" s="5"/>
      <c r="F860" s="8"/>
      <c r="G860" s="5" t="s">
        <v>3456</v>
      </c>
      <c r="H860" s="8"/>
      <c r="I860" s="5"/>
      <c r="J860" s="5">
        <v>40</v>
      </c>
      <c r="K860" s="5" t="s">
        <v>199</v>
      </c>
      <c r="L860" s="5"/>
      <c r="M860" s="5"/>
    </row>
    <row r="861" spans="1:13">
      <c r="A861" s="9"/>
      <c r="B861" s="5" t="s">
        <v>4369</v>
      </c>
      <c r="C861" s="9"/>
      <c r="D861" s="9"/>
      <c r="E861" s="5"/>
      <c r="F861" s="8"/>
      <c r="G861" s="5" t="s">
        <v>3428</v>
      </c>
      <c r="H861" s="8"/>
      <c r="I861" s="5"/>
      <c r="J861" s="5">
        <v>40</v>
      </c>
      <c r="K861" s="5" t="s">
        <v>199</v>
      </c>
      <c r="L861" s="5"/>
      <c r="M861" s="5"/>
    </row>
    <row r="862" spans="1:13">
      <c r="A862" s="9"/>
      <c r="B862" s="5" t="s">
        <v>4370</v>
      </c>
      <c r="C862" s="9"/>
      <c r="D862" s="9"/>
      <c r="E862" s="5"/>
      <c r="F862" s="8"/>
      <c r="G862" s="5" t="s">
        <v>3428</v>
      </c>
      <c r="H862" s="8"/>
      <c r="I862" s="5"/>
      <c r="J862" s="5">
        <v>40</v>
      </c>
      <c r="K862" s="5" t="s">
        <v>196</v>
      </c>
      <c r="L862" s="5"/>
      <c r="M862" s="5"/>
    </row>
    <row r="863" spans="1:13">
      <c r="A863" s="9"/>
      <c r="B863" s="5" t="s">
        <v>4371</v>
      </c>
      <c r="C863" s="9"/>
      <c r="D863" s="9"/>
      <c r="E863" s="5"/>
      <c r="F863" s="8"/>
      <c r="G863" s="5" t="s">
        <v>3428</v>
      </c>
      <c r="H863" s="8"/>
      <c r="I863" s="5"/>
      <c r="J863" s="5">
        <v>40</v>
      </c>
      <c r="K863" s="5" t="s">
        <v>196</v>
      </c>
      <c r="L863" s="5"/>
      <c r="M863" s="5"/>
    </row>
    <row r="864" spans="1:13">
      <c r="A864" s="9"/>
      <c r="B864" s="5" t="s">
        <v>4372</v>
      </c>
      <c r="C864" s="9"/>
      <c r="D864" s="9"/>
      <c r="E864" s="5"/>
      <c r="F864" s="8"/>
      <c r="G864" s="5" t="s">
        <v>3465</v>
      </c>
      <c r="H864" s="8"/>
      <c r="I864" s="5"/>
      <c r="J864" s="5">
        <v>40</v>
      </c>
      <c r="K864" s="5" t="s">
        <v>3433</v>
      </c>
      <c r="L864" s="5"/>
      <c r="M864" s="5"/>
    </row>
    <row r="865" spans="1:13">
      <c r="A865" s="9"/>
      <c r="B865" s="5" t="s">
        <v>4373</v>
      </c>
      <c r="C865" s="9"/>
      <c r="D865" s="9"/>
      <c r="E865" s="5"/>
      <c r="F865" s="8"/>
      <c r="G865" s="5" t="s">
        <v>3432</v>
      </c>
      <c r="H865" s="8"/>
      <c r="I865" s="5"/>
      <c r="J865" s="5">
        <v>40</v>
      </c>
      <c r="K865" s="5" t="s">
        <v>199</v>
      </c>
      <c r="L865" s="5"/>
      <c r="M865" s="5"/>
    </row>
    <row r="866" spans="1:13">
      <c r="A866" s="9"/>
      <c r="B866" s="5" t="s">
        <v>4374</v>
      </c>
      <c r="C866" s="9"/>
      <c r="D866" s="9"/>
      <c r="E866" s="5"/>
      <c r="F866" s="8"/>
      <c r="G866" s="5" t="s">
        <v>3432</v>
      </c>
      <c r="H866" s="8"/>
      <c r="I866" s="5"/>
      <c r="J866" s="5">
        <v>40</v>
      </c>
      <c r="K866" s="5" t="s">
        <v>199</v>
      </c>
      <c r="L866" s="5"/>
      <c r="M866" s="5"/>
    </row>
    <row r="867" spans="1:13">
      <c r="A867" s="9"/>
      <c r="B867" s="5" t="s">
        <v>4375</v>
      </c>
      <c r="C867" s="9"/>
      <c r="D867" s="9"/>
      <c r="E867" s="5"/>
      <c r="F867" s="8"/>
      <c r="G867" s="5" t="s">
        <v>4376</v>
      </c>
      <c r="H867" s="8"/>
      <c r="I867" s="5"/>
      <c r="J867" s="5">
        <v>40</v>
      </c>
      <c r="K867" s="5" t="s">
        <v>3461</v>
      </c>
      <c r="L867" s="5"/>
      <c r="M867" s="5"/>
    </row>
    <row r="868" spans="1:13">
      <c r="A868" s="9"/>
      <c r="B868" s="5" t="s">
        <v>4377</v>
      </c>
      <c r="C868" s="9"/>
      <c r="D868" s="9"/>
      <c r="E868" s="5"/>
      <c r="F868" s="8"/>
      <c r="G868" s="5" t="s">
        <v>3456</v>
      </c>
      <c r="H868" s="8"/>
      <c r="I868" s="5"/>
      <c r="J868" s="5">
        <v>40</v>
      </c>
      <c r="K868" s="5" t="s">
        <v>199</v>
      </c>
      <c r="L868" s="5"/>
      <c r="M868" s="5"/>
    </row>
    <row r="869" spans="1:13">
      <c r="A869" s="9"/>
      <c r="B869" s="5" t="s">
        <v>4378</v>
      </c>
      <c r="C869" s="9"/>
      <c r="D869" s="9"/>
      <c r="E869" s="5"/>
      <c r="F869" s="8"/>
      <c r="G869" s="5" t="s">
        <v>3510</v>
      </c>
      <c r="H869" s="8"/>
      <c r="I869" s="5"/>
      <c r="J869" s="5">
        <v>40</v>
      </c>
      <c r="K869" s="5" t="s">
        <v>199</v>
      </c>
      <c r="L869" s="5"/>
      <c r="M869" s="5"/>
    </row>
    <row r="870" spans="1:13">
      <c r="A870" s="9"/>
      <c r="B870" s="5" t="s">
        <v>4379</v>
      </c>
      <c r="C870" s="9"/>
      <c r="D870" s="9"/>
      <c r="E870" s="5"/>
      <c r="F870" s="8"/>
      <c r="G870" s="5" t="s">
        <v>3432</v>
      </c>
      <c r="H870" s="8"/>
      <c r="I870" s="5"/>
      <c r="J870" s="5">
        <v>40</v>
      </c>
      <c r="K870" s="5" t="s">
        <v>199</v>
      </c>
      <c r="L870" s="5"/>
      <c r="M870" s="5"/>
    </row>
    <row r="871" spans="1:13">
      <c r="A871" s="9"/>
      <c r="B871" s="5" t="s">
        <v>4380</v>
      </c>
      <c r="C871" s="9"/>
      <c r="D871" s="9"/>
      <c r="E871" s="5"/>
      <c r="F871" s="8"/>
      <c r="G871" s="5" t="s">
        <v>3593</v>
      </c>
      <c r="H871" s="8"/>
      <c r="I871" s="5"/>
      <c r="J871" s="5">
        <v>40</v>
      </c>
      <c r="K871" s="5" t="s">
        <v>199</v>
      </c>
      <c r="L871" s="5"/>
      <c r="M871" s="5"/>
    </row>
    <row r="872" spans="1:13">
      <c r="A872" s="9"/>
      <c r="B872" s="5" t="s">
        <v>4381</v>
      </c>
      <c r="C872" s="9"/>
      <c r="D872" s="9"/>
      <c r="E872" s="5"/>
      <c r="F872" s="8"/>
      <c r="G872" s="5" t="s">
        <v>3510</v>
      </c>
      <c r="H872" s="8"/>
      <c r="I872" s="5"/>
      <c r="J872" s="5">
        <v>40</v>
      </c>
      <c r="K872" s="5" t="s">
        <v>199</v>
      </c>
      <c r="L872" s="5"/>
      <c r="M872" s="5"/>
    </row>
    <row r="873" spans="1:13">
      <c r="A873" s="9"/>
      <c r="B873" s="5" t="s">
        <v>4382</v>
      </c>
      <c r="C873" s="9"/>
      <c r="D873" s="9"/>
      <c r="E873" s="5"/>
      <c r="F873" s="8"/>
      <c r="G873" s="5" t="s">
        <v>3550</v>
      </c>
      <c r="H873" s="8"/>
      <c r="I873" s="5"/>
      <c r="J873" s="5">
        <v>40</v>
      </c>
      <c r="K873" s="5" t="s">
        <v>199</v>
      </c>
      <c r="L873" s="5"/>
      <c r="M873" s="5"/>
    </row>
    <row r="874" spans="1:13">
      <c r="A874" s="9"/>
      <c r="B874" s="5" t="s">
        <v>4383</v>
      </c>
      <c r="C874" s="9"/>
      <c r="D874" s="9"/>
      <c r="E874" s="5"/>
      <c r="F874" s="8"/>
      <c r="G874" s="5" t="s">
        <v>3432</v>
      </c>
      <c r="H874" s="8"/>
      <c r="I874" s="5"/>
      <c r="J874" s="5">
        <v>40</v>
      </c>
      <c r="K874" s="5" t="s">
        <v>199</v>
      </c>
      <c r="L874" s="5"/>
      <c r="M874" s="5"/>
    </row>
    <row r="875" spans="1:13">
      <c r="A875" s="9"/>
      <c r="B875" s="5" t="s">
        <v>4384</v>
      </c>
      <c r="C875" s="9"/>
      <c r="D875" s="9"/>
      <c r="E875" s="5"/>
      <c r="F875" s="8"/>
      <c r="G875" s="5" t="s">
        <v>3432</v>
      </c>
      <c r="H875" s="8"/>
      <c r="I875" s="5"/>
      <c r="J875" s="5">
        <v>40</v>
      </c>
      <c r="K875" s="5" t="s">
        <v>199</v>
      </c>
      <c r="L875" s="5"/>
      <c r="M875" s="5"/>
    </row>
    <row r="876" spans="1:13">
      <c r="A876" s="9"/>
      <c r="B876" s="5" t="s">
        <v>4385</v>
      </c>
      <c r="C876" s="9"/>
      <c r="D876" s="9"/>
      <c r="E876" s="5"/>
      <c r="F876" s="8"/>
      <c r="G876" s="5" t="s">
        <v>3646</v>
      </c>
      <c r="H876" s="8"/>
      <c r="I876" s="5"/>
      <c r="J876" s="5">
        <v>40</v>
      </c>
      <c r="K876" s="5" t="s">
        <v>199</v>
      </c>
      <c r="L876" s="5"/>
      <c r="M876" s="5"/>
    </row>
    <row r="877" spans="1:13">
      <c r="A877" s="9"/>
      <c r="B877" s="5" t="s">
        <v>4386</v>
      </c>
      <c r="C877" s="9"/>
      <c r="D877" s="9"/>
      <c r="E877" s="5"/>
      <c r="F877" s="8"/>
      <c r="G877" s="5" t="s">
        <v>3510</v>
      </c>
      <c r="H877" s="8"/>
      <c r="I877" s="5"/>
      <c r="J877" s="5">
        <v>40</v>
      </c>
      <c r="K877" s="5" t="s">
        <v>199</v>
      </c>
      <c r="L877" s="5"/>
      <c r="M877" s="5"/>
    </row>
    <row r="878" spans="1:13">
      <c r="A878" s="9"/>
      <c r="B878" s="5" t="s">
        <v>4387</v>
      </c>
      <c r="C878" s="9"/>
      <c r="D878" s="9"/>
      <c r="E878" s="5"/>
      <c r="F878" s="8"/>
      <c r="G878" s="5" t="s">
        <v>3510</v>
      </c>
      <c r="H878" s="8"/>
      <c r="I878" s="5"/>
      <c r="J878" s="5">
        <v>40</v>
      </c>
      <c r="K878" s="5" t="s">
        <v>199</v>
      </c>
      <c r="L878" s="5"/>
      <c r="M878" s="5"/>
    </row>
    <row r="879" spans="1:13">
      <c r="A879" s="9"/>
      <c r="B879" s="5" t="s">
        <v>4388</v>
      </c>
      <c r="C879" s="9"/>
      <c r="D879" s="9"/>
      <c r="E879" s="5"/>
      <c r="F879" s="8"/>
      <c r="G879" s="5" t="s">
        <v>3432</v>
      </c>
      <c r="H879" s="8"/>
      <c r="I879" s="5"/>
      <c r="J879" s="5">
        <v>40</v>
      </c>
      <c r="K879" s="5" t="s">
        <v>199</v>
      </c>
      <c r="L879" s="5"/>
      <c r="M879" s="5"/>
    </row>
    <row r="880" spans="1:13">
      <c r="A880" s="9"/>
      <c r="B880" s="5" t="s">
        <v>4389</v>
      </c>
      <c r="C880" s="9"/>
      <c r="D880" s="9"/>
      <c r="E880" s="5"/>
      <c r="F880" s="8"/>
      <c r="G880" s="5" t="s">
        <v>3428</v>
      </c>
      <c r="H880" s="8"/>
      <c r="I880" s="5"/>
      <c r="J880" s="5">
        <v>40</v>
      </c>
      <c r="K880" s="5" t="s">
        <v>191</v>
      </c>
      <c r="L880" s="5"/>
      <c r="M880" s="5"/>
    </row>
    <row r="881" spans="1:13">
      <c r="A881" s="9"/>
      <c r="B881" s="5" t="s">
        <v>4390</v>
      </c>
      <c r="C881" s="9"/>
      <c r="D881" s="9"/>
      <c r="E881" s="5"/>
      <c r="F881" s="8"/>
      <c r="G881" s="5" t="s">
        <v>3430</v>
      </c>
      <c r="H881" s="8"/>
      <c r="I881" s="5"/>
      <c r="J881" s="5">
        <v>40</v>
      </c>
      <c r="K881" s="5" t="s">
        <v>199</v>
      </c>
      <c r="L881" s="5"/>
      <c r="M881" s="5"/>
    </row>
    <row r="882" spans="1:13">
      <c r="A882" s="9"/>
      <c r="B882" s="5" t="s">
        <v>4391</v>
      </c>
      <c r="C882" s="9"/>
      <c r="D882" s="9"/>
      <c r="E882" s="5"/>
      <c r="F882" s="8"/>
      <c r="G882" s="5" t="s">
        <v>3465</v>
      </c>
      <c r="H882" s="8"/>
      <c r="I882" s="5"/>
      <c r="J882" s="5">
        <v>40</v>
      </c>
      <c r="K882" s="5" t="s">
        <v>199</v>
      </c>
      <c r="L882" s="5"/>
      <c r="M882" s="5"/>
    </row>
    <row r="883" spans="1:13">
      <c r="A883" s="9"/>
      <c r="B883" s="5" t="s">
        <v>4392</v>
      </c>
      <c r="C883" s="9"/>
      <c r="D883" s="9"/>
      <c r="E883" s="5"/>
      <c r="F883" s="8"/>
      <c r="G883" s="5" t="s">
        <v>3432</v>
      </c>
      <c r="H883" s="8"/>
      <c r="I883" s="5"/>
      <c r="J883" s="5">
        <v>40</v>
      </c>
      <c r="K883" s="5" t="s">
        <v>199</v>
      </c>
      <c r="L883" s="5"/>
      <c r="M883" s="5"/>
    </row>
    <row r="884" spans="1:13">
      <c r="A884" s="9"/>
      <c r="B884" s="5" t="s">
        <v>4393</v>
      </c>
      <c r="C884" s="9"/>
      <c r="D884" s="9"/>
      <c r="E884" s="5"/>
      <c r="F884" s="8"/>
      <c r="G884" s="5" t="s">
        <v>3673</v>
      </c>
      <c r="H884" s="8"/>
      <c r="I884" s="5"/>
      <c r="J884" s="5">
        <v>40</v>
      </c>
      <c r="K884" s="5" t="s">
        <v>199</v>
      </c>
      <c r="L884" s="5"/>
      <c r="M884" s="5"/>
    </row>
    <row r="885" spans="1:13">
      <c r="A885" s="9"/>
      <c r="B885" s="5" t="s">
        <v>4394</v>
      </c>
      <c r="C885" s="9"/>
      <c r="D885" s="9"/>
      <c r="E885" s="5"/>
      <c r="F885" s="8"/>
      <c r="G885" s="5" t="s">
        <v>3432</v>
      </c>
      <c r="H885" s="8"/>
      <c r="I885" s="5"/>
      <c r="J885" s="5">
        <v>40</v>
      </c>
      <c r="K885" s="5" t="s">
        <v>199</v>
      </c>
      <c r="L885" s="5"/>
      <c r="M885" s="5"/>
    </row>
    <row r="886" spans="1:13">
      <c r="A886" s="9"/>
      <c r="B886" s="5" t="s">
        <v>4395</v>
      </c>
      <c r="C886" s="9"/>
      <c r="D886" s="9"/>
      <c r="E886" s="5"/>
      <c r="F886" s="8"/>
      <c r="G886" s="5" t="s">
        <v>3450</v>
      </c>
      <c r="H886" s="8"/>
      <c r="I886" s="5"/>
      <c r="J886" s="5">
        <v>40</v>
      </c>
      <c r="K886" s="5" t="s">
        <v>196</v>
      </c>
      <c r="L886" s="5"/>
      <c r="M886" s="5"/>
    </row>
    <row r="887" spans="1:13">
      <c r="A887" s="9"/>
      <c r="B887" s="5" t="s">
        <v>4396</v>
      </c>
      <c r="C887" s="9"/>
      <c r="D887" s="9"/>
      <c r="E887" s="5"/>
      <c r="F887" s="8"/>
      <c r="G887" s="5" t="s">
        <v>3518</v>
      </c>
      <c r="H887" s="8"/>
      <c r="I887" s="5"/>
      <c r="J887" s="5">
        <v>24</v>
      </c>
      <c r="K887" s="5" t="s">
        <v>199</v>
      </c>
      <c r="L887" s="5"/>
      <c r="M887" s="5"/>
    </row>
    <row r="888" spans="1:13">
      <c r="A888" s="9"/>
      <c r="B888" s="5" t="s">
        <v>4397</v>
      </c>
      <c r="C888" s="9"/>
      <c r="D888" s="9"/>
      <c r="E888" s="5"/>
      <c r="F888" s="8"/>
      <c r="G888" s="5" t="s">
        <v>3432</v>
      </c>
      <c r="H888" s="8"/>
      <c r="I888" s="5"/>
      <c r="J888" s="5">
        <v>40</v>
      </c>
      <c r="K888" s="5" t="s">
        <v>199</v>
      </c>
      <c r="L888" s="5"/>
      <c r="M888" s="5"/>
    </row>
    <row r="889" spans="1:13">
      <c r="A889" s="9"/>
      <c r="B889" s="5" t="s">
        <v>4398</v>
      </c>
      <c r="C889" s="9"/>
      <c r="D889" s="9"/>
      <c r="E889" s="5"/>
      <c r="F889" s="8"/>
      <c r="G889" s="5" t="s">
        <v>3492</v>
      </c>
      <c r="H889" s="8"/>
      <c r="I889" s="5"/>
      <c r="J889" s="5">
        <v>40</v>
      </c>
      <c r="K889" s="5" t="s">
        <v>196</v>
      </c>
      <c r="L889" s="5"/>
      <c r="M889" s="5"/>
    </row>
    <row r="890" spans="1:13">
      <c r="A890" s="9"/>
      <c r="B890" s="5" t="s">
        <v>4399</v>
      </c>
      <c r="C890" s="9"/>
      <c r="D890" s="9"/>
      <c r="E890" s="5"/>
      <c r="F890" s="8"/>
      <c r="G890" s="5" t="s">
        <v>3428</v>
      </c>
      <c r="H890" s="8"/>
      <c r="I890" s="5"/>
      <c r="J890" s="5">
        <v>40</v>
      </c>
      <c r="K890" s="5" t="s">
        <v>199</v>
      </c>
      <c r="L890" s="5"/>
      <c r="M890" s="5"/>
    </row>
    <row r="891" spans="1:13">
      <c r="A891" s="9"/>
      <c r="B891" s="5" t="s">
        <v>4400</v>
      </c>
      <c r="C891" s="9"/>
      <c r="D891" s="9"/>
      <c r="E891" s="5"/>
      <c r="F891" s="8"/>
      <c r="G891" s="5" t="s">
        <v>3454</v>
      </c>
      <c r="H891" s="8"/>
      <c r="I891" s="5"/>
      <c r="J891" s="5">
        <v>40</v>
      </c>
      <c r="K891" s="5" t="s">
        <v>199</v>
      </c>
      <c r="L891" s="5"/>
      <c r="M891" s="5"/>
    </row>
    <row r="892" spans="1:13">
      <c r="A892" s="9"/>
      <c r="B892" s="5" t="s">
        <v>4401</v>
      </c>
      <c r="C892" s="9"/>
      <c r="D892" s="9"/>
      <c r="E892" s="5"/>
      <c r="F892" s="8"/>
      <c r="G892" s="5" t="s">
        <v>3465</v>
      </c>
      <c r="H892" s="8"/>
      <c r="I892" s="5"/>
      <c r="J892" s="5">
        <v>40</v>
      </c>
      <c r="K892" s="5" t="s">
        <v>196</v>
      </c>
      <c r="L892" s="5"/>
      <c r="M892" s="5"/>
    </row>
    <row r="893" spans="1:13">
      <c r="A893" s="9"/>
      <c r="B893" s="5" t="s">
        <v>4402</v>
      </c>
      <c r="C893" s="9"/>
      <c r="D893" s="9"/>
      <c r="E893" s="5"/>
      <c r="F893" s="8"/>
      <c r="G893" s="5" t="s">
        <v>3446</v>
      </c>
      <c r="H893" s="8"/>
      <c r="I893" s="5"/>
      <c r="J893" s="5">
        <v>40</v>
      </c>
      <c r="K893" s="5" t="s">
        <v>199</v>
      </c>
      <c r="L893" s="5"/>
      <c r="M893" s="5"/>
    </row>
    <row r="894" spans="1:13">
      <c r="A894" s="9"/>
      <c r="B894" s="5" t="s">
        <v>4403</v>
      </c>
      <c r="C894" s="9"/>
      <c r="D894" s="9"/>
      <c r="E894" s="5"/>
      <c r="F894" s="8"/>
      <c r="G894" s="5" t="s">
        <v>3456</v>
      </c>
      <c r="H894" s="8"/>
      <c r="I894" s="5"/>
      <c r="J894" s="5">
        <v>40</v>
      </c>
      <c r="K894" s="5" t="s">
        <v>3433</v>
      </c>
      <c r="L894" s="5"/>
      <c r="M894" s="5"/>
    </row>
    <row r="895" spans="1:13">
      <c r="A895" s="9"/>
      <c r="B895" s="5" t="s">
        <v>4404</v>
      </c>
      <c r="C895" s="9"/>
      <c r="D895" s="9"/>
      <c r="E895" s="5"/>
      <c r="F895" s="8"/>
      <c r="G895" s="5" t="s">
        <v>3532</v>
      </c>
      <c r="H895" s="8"/>
      <c r="I895" s="5"/>
      <c r="J895" s="5">
        <v>40</v>
      </c>
      <c r="K895" s="5" t="s">
        <v>199</v>
      </c>
      <c r="L895" s="5"/>
      <c r="M895" s="5"/>
    </row>
    <row r="896" spans="1:13">
      <c r="A896" s="9"/>
      <c r="B896" s="5" t="s">
        <v>4405</v>
      </c>
      <c r="C896" s="9"/>
      <c r="D896" s="9"/>
      <c r="E896" s="5"/>
      <c r="F896" s="8"/>
      <c r="G896" s="5" t="s">
        <v>3432</v>
      </c>
      <c r="H896" s="8"/>
      <c r="I896" s="5"/>
      <c r="J896" s="5">
        <v>40</v>
      </c>
      <c r="K896" s="5" t="s">
        <v>199</v>
      </c>
      <c r="L896" s="5"/>
      <c r="M896" s="5"/>
    </row>
    <row r="897" spans="1:13">
      <c r="A897" s="9"/>
      <c r="B897" s="5" t="s">
        <v>4406</v>
      </c>
      <c r="C897" s="9"/>
      <c r="D897" s="9"/>
      <c r="E897" s="5"/>
      <c r="F897" s="8"/>
      <c r="G897" s="5" t="s">
        <v>3450</v>
      </c>
      <c r="H897" s="8"/>
      <c r="I897" s="5"/>
      <c r="J897" s="5">
        <v>40</v>
      </c>
      <c r="K897" s="5" t="s">
        <v>199</v>
      </c>
      <c r="L897" s="5"/>
      <c r="M897" s="5"/>
    </row>
    <row r="898" spans="1:13">
      <c r="A898" s="9"/>
      <c r="B898" s="5" t="s">
        <v>4407</v>
      </c>
      <c r="C898" s="9"/>
      <c r="D898" s="9"/>
      <c r="E898" s="5"/>
      <c r="F898" s="8"/>
      <c r="G898" s="5" t="s">
        <v>3432</v>
      </c>
      <c r="H898" s="8"/>
      <c r="I898" s="5"/>
      <c r="J898" s="5">
        <v>40</v>
      </c>
      <c r="K898" s="5" t="s">
        <v>199</v>
      </c>
      <c r="L898" s="5"/>
      <c r="M898" s="5"/>
    </row>
    <row r="899" spans="1:13">
      <c r="A899" s="9"/>
      <c r="B899" s="5" t="s">
        <v>4408</v>
      </c>
      <c r="C899" s="9"/>
      <c r="D899" s="9"/>
      <c r="E899" s="5"/>
      <c r="F899" s="8"/>
      <c r="G899" s="5" t="s">
        <v>3456</v>
      </c>
      <c r="H899" s="8"/>
      <c r="I899" s="5"/>
      <c r="J899" s="5">
        <v>40</v>
      </c>
      <c r="K899" s="5" t="s">
        <v>199</v>
      </c>
      <c r="L899" s="5"/>
      <c r="M899" s="5"/>
    </row>
    <row r="900" spans="1:13">
      <c r="A900" s="9"/>
      <c r="B900" s="5" t="s">
        <v>4409</v>
      </c>
      <c r="C900" s="9"/>
      <c r="D900" s="9"/>
      <c r="E900" s="5"/>
      <c r="F900" s="8"/>
      <c r="G900" s="5" t="s">
        <v>3680</v>
      </c>
      <c r="H900" s="8"/>
      <c r="I900" s="5"/>
      <c r="J900" s="5">
        <v>40</v>
      </c>
      <c r="K900" s="5" t="s">
        <v>199</v>
      </c>
      <c r="L900" s="5"/>
      <c r="M900" s="5"/>
    </row>
    <row r="901" spans="1:13">
      <c r="A901" s="9"/>
      <c r="B901" s="5" t="s">
        <v>4410</v>
      </c>
      <c r="C901" s="9"/>
      <c r="D901" s="9"/>
      <c r="E901" s="5"/>
      <c r="F901" s="8"/>
      <c r="G901" s="5" t="s">
        <v>3454</v>
      </c>
      <c r="H901" s="8"/>
      <c r="I901" s="5"/>
      <c r="J901" s="5">
        <v>40</v>
      </c>
      <c r="K901" s="5" t="s">
        <v>199</v>
      </c>
      <c r="L901" s="5"/>
      <c r="M901" s="5"/>
    </row>
    <row r="902" spans="1:13">
      <c r="A902" s="9"/>
      <c r="B902" s="5" t="s">
        <v>4411</v>
      </c>
      <c r="C902" s="9"/>
      <c r="D902" s="9"/>
      <c r="E902" s="5"/>
      <c r="F902" s="8"/>
      <c r="G902" s="5" t="s">
        <v>3593</v>
      </c>
      <c r="H902" s="8"/>
      <c r="I902" s="5"/>
      <c r="J902" s="5">
        <v>40</v>
      </c>
      <c r="K902" s="5" t="s">
        <v>199</v>
      </c>
      <c r="L902" s="5"/>
      <c r="M902" s="5"/>
    </row>
    <row r="903" spans="1:13">
      <c r="A903" s="9"/>
      <c r="B903" s="5" t="s">
        <v>4412</v>
      </c>
      <c r="C903" s="9"/>
      <c r="D903" s="9"/>
      <c r="E903" s="5"/>
      <c r="F903" s="8"/>
      <c r="G903" s="5" t="s">
        <v>3502</v>
      </c>
      <c r="H903" s="8"/>
      <c r="I903" s="5"/>
      <c r="J903" s="5">
        <v>40</v>
      </c>
      <c r="K903" s="5" t="s">
        <v>196</v>
      </c>
      <c r="L903" s="5"/>
      <c r="M903" s="5"/>
    </row>
    <row r="904" spans="1:13">
      <c r="A904" s="9"/>
      <c r="B904" s="5" t="s">
        <v>4413</v>
      </c>
      <c r="C904" s="9"/>
      <c r="D904" s="9"/>
      <c r="E904" s="5"/>
      <c r="F904" s="8"/>
      <c r="G904" s="5" t="s">
        <v>3646</v>
      </c>
      <c r="H904" s="8"/>
      <c r="I904" s="5"/>
      <c r="J904" s="5">
        <v>40</v>
      </c>
      <c r="K904" s="5" t="s">
        <v>191</v>
      </c>
      <c r="L904" s="5"/>
      <c r="M904" s="5"/>
    </row>
    <row r="905" spans="1:13">
      <c r="A905" s="9"/>
      <c r="B905" s="5" t="s">
        <v>4414</v>
      </c>
      <c r="C905" s="9"/>
      <c r="D905" s="9"/>
      <c r="E905" s="5"/>
      <c r="F905" s="8"/>
      <c r="G905" s="5" t="s">
        <v>4255</v>
      </c>
      <c r="H905" s="8"/>
      <c r="I905" s="5"/>
      <c r="J905" s="5">
        <v>30</v>
      </c>
      <c r="K905" s="5" t="s">
        <v>199</v>
      </c>
      <c r="L905" s="5"/>
      <c r="M905" s="5"/>
    </row>
    <row r="906" spans="1:13">
      <c r="A906" s="9"/>
      <c r="B906" s="5" t="s">
        <v>4415</v>
      </c>
      <c r="C906" s="9"/>
      <c r="D906" s="9"/>
      <c r="E906" s="5"/>
      <c r="F906" s="8"/>
      <c r="G906" s="5" t="s">
        <v>3539</v>
      </c>
      <c r="H906" s="8"/>
      <c r="I906" s="5"/>
      <c r="J906" s="5">
        <v>40</v>
      </c>
      <c r="K906" s="5" t="s">
        <v>196</v>
      </c>
      <c r="L906" s="5"/>
      <c r="M906" s="5"/>
    </row>
    <row r="907" spans="1:13">
      <c r="A907" s="9"/>
      <c r="B907" s="5" t="s">
        <v>4416</v>
      </c>
      <c r="C907" s="9"/>
      <c r="D907" s="9"/>
      <c r="E907" s="5"/>
      <c r="F907" s="8"/>
      <c r="G907" s="5" t="s">
        <v>3428</v>
      </c>
      <c r="H907" s="8"/>
      <c r="I907" s="5"/>
      <c r="J907" s="5">
        <v>40</v>
      </c>
      <c r="K907" s="5" t="s">
        <v>199</v>
      </c>
      <c r="L907" s="5"/>
      <c r="M907" s="5"/>
    </row>
    <row r="908" spans="1:13">
      <c r="A908" s="9"/>
      <c r="B908" s="5" t="s">
        <v>4417</v>
      </c>
      <c r="C908" s="9"/>
      <c r="D908" s="9"/>
      <c r="E908" s="5"/>
      <c r="F908" s="8"/>
      <c r="G908" s="5" t="s">
        <v>3432</v>
      </c>
      <c r="H908" s="8"/>
      <c r="I908" s="5"/>
      <c r="J908" s="5">
        <v>40</v>
      </c>
      <c r="K908" s="5" t="s">
        <v>199</v>
      </c>
      <c r="L908" s="5"/>
      <c r="M908" s="5"/>
    </row>
    <row r="909" spans="1:13">
      <c r="A909" s="9"/>
      <c r="B909" s="5" t="s">
        <v>4418</v>
      </c>
      <c r="C909" s="9"/>
      <c r="D909" s="9"/>
      <c r="E909" s="5"/>
      <c r="F909" s="8"/>
      <c r="G909" s="5" t="s">
        <v>3442</v>
      </c>
      <c r="H909" s="8"/>
      <c r="I909" s="5"/>
      <c r="J909" s="5">
        <v>40</v>
      </c>
      <c r="K909" s="5" t="s">
        <v>199</v>
      </c>
      <c r="L909" s="5"/>
      <c r="M909" s="5"/>
    </row>
    <row r="910" spans="1:13">
      <c r="A910" s="9"/>
      <c r="B910" s="5" t="s">
        <v>4419</v>
      </c>
      <c r="C910" s="9"/>
      <c r="D910" s="9"/>
      <c r="E910" s="5"/>
      <c r="F910" s="8"/>
      <c r="G910" s="5" t="s">
        <v>3796</v>
      </c>
      <c r="H910" s="8"/>
      <c r="I910" s="5"/>
      <c r="J910" s="5">
        <v>40</v>
      </c>
      <c r="K910" s="5" t="s">
        <v>199</v>
      </c>
      <c r="L910" s="5"/>
      <c r="M910" s="5"/>
    </row>
    <row r="911" spans="1:13">
      <c r="A911" s="9"/>
      <c r="B911" s="5" t="s">
        <v>4420</v>
      </c>
      <c r="C911" s="9"/>
      <c r="D911" s="9"/>
      <c r="E911" s="5"/>
      <c r="F911" s="8"/>
      <c r="G911" s="5" t="s">
        <v>3428</v>
      </c>
      <c r="H911" s="8"/>
      <c r="I911" s="5"/>
      <c r="J911" s="5">
        <v>40</v>
      </c>
      <c r="K911" s="5" t="s">
        <v>191</v>
      </c>
      <c r="L911" s="5"/>
      <c r="M911" s="5"/>
    </row>
    <row r="912" spans="1:13">
      <c r="A912" s="9"/>
      <c r="B912" s="5" t="s">
        <v>4421</v>
      </c>
      <c r="C912" s="9"/>
      <c r="D912" s="9"/>
      <c r="E912" s="5"/>
      <c r="F912" s="8"/>
      <c r="G912" s="5" t="s">
        <v>3432</v>
      </c>
      <c r="H912" s="8"/>
      <c r="I912" s="5"/>
      <c r="J912" s="5">
        <v>40</v>
      </c>
      <c r="K912" s="5" t="s">
        <v>199</v>
      </c>
      <c r="L912" s="5"/>
      <c r="M912" s="5"/>
    </row>
    <row r="913" spans="1:13">
      <c r="A913" s="9"/>
      <c r="B913" s="5" t="s">
        <v>4422</v>
      </c>
      <c r="C913" s="9"/>
      <c r="D913" s="9"/>
      <c r="E913" s="5"/>
      <c r="F913" s="8"/>
      <c r="G913" s="5" t="s">
        <v>3550</v>
      </c>
      <c r="H913" s="8"/>
      <c r="I913" s="5"/>
      <c r="J913" s="5">
        <v>40</v>
      </c>
      <c r="K913" s="5" t="s">
        <v>199</v>
      </c>
      <c r="L913" s="5"/>
      <c r="M913" s="5"/>
    </row>
    <row r="914" spans="1:13">
      <c r="A914" s="9"/>
      <c r="B914" s="5" t="s">
        <v>4423</v>
      </c>
      <c r="C914" s="9"/>
      <c r="D914" s="9"/>
      <c r="E914" s="5"/>
      <c r="F914" s="8"/>
      <c r="G914" s="5" t="s">
        <v>3450</v>
      </c>
      <c r="H914" s="8"/>
      <c r="I914" s="5"/>
      <c r="J914" s="5">
        <v>40</v>
      </c>
      <c r="K914" s="5" t="s">
        <v>199</v>
      </c>
      <c r="L914" s="5"/>
      <c r="M914" s="5"/>
    </row>
    <row r="915" spans="1:13">
      <c r="A915" s="9"/>
      <c r="B915" s="5" t="s">
        <v>4424</v>
      </c>
      <c r="C915" s="9"/>
      <c r="D915" s="9"/>
      <c r="E915" s="5"/>
      <c r="F915" s="8"/>
      <c r="G915" s="5" t="s">
        <v>3450</v>
      </c>
      <c r="H915" s="8"/>
      <c r="I915" s="5"/>
      <c r="J915" s="5">
        <v>40</v>
      </c>
      <c r="K915" s="5" t="s">
        <v>199</v>
      </c>
      <c r="L915" s="5"/>
      <c r="M915" s="5"/>
    </row>
    <row r="916" spans="1:13">
      <c r="A916" s="9"/>
      <c r="B916" s="5" t="s">
        <v>4425</v>
      </c>
      <c r="C916" s="9"/>
      <c r="D916" s="9"/>
      <c r="E916" s="5"/>
      <c r="F916" s="8"/>
      <c r="G916" s="5" t="s">
        <v>3432</v>
      </c>
      <c r="H916" s="8"/>
      <c r="I916" s="5"/>
      <c r="J916" s="5">
        <v>40</v>
      </c>
      <c r="K916" s="5" t="s">
        <v>199</v>
      </c>
      <c r="L916" s="5"/>
      <c r="M916" s="5"/>
    </row>
    <row r="917" spans="1:13">
      <c r="A917" s="9"/>
      <c r="B917" s="5" t="s">
        <v>4426</v>
      </c>
      <c r="C917" s="9"/>
      <c r="D917" s="9"/>
      <c r="E917" s="5"/>
      <c r="F917" s="8"/>
      <c r="G917" s="5" t="s">
        <v>3436</v>
      </c>
      <c r="H917" s="8"/>
      <c r="I917" s="5"/>
      <c r="J917" s="5">
        <v>40</v>
      </c>
      <c r="K917" s="5" t="s">
        <v>3433</v>
      </c>
      <c r="L917" s="5"/>
      <c r="M917" s="5"/>
    </row>
    <row r="918" spans="1:13">
      <c r="A918" s="9"/>
      <c r="B918" s="5" t="s">
        <v>4427</v>
      </c>
      <c r="C918" s="9"/>
      <c r="D918" s="9"/>
      <c r="E918" s="5"/>
      <c r="F918" s="8"/>
      <c r="G918" s="5" t="s">
        <v>3432</v>
      </c>
      <c r="H918" s="8"/>
      <c r="I918" s="5"/>
      <c r="J918" s="5">
        <v>40</v>
      </c>
      <c r="K918" s="5" t="s">
        <v>199</v>
      </c>
      <c r="L918" s="5"/>
      <c r="M918" s="5"/>
    </row>
    <row r="919" spans="1:13">
      <c r="A919" s="9"/>
      <c r="B919" s="5" t="s">
        <v>4428</v>
      </c>
      <c r="C919" s="9"/>
      <c r="D919" s="9"/>
      <c r="E919" s="5"/>
      <c r="F919" s="8"/>
      <c r="G919" s="5" t="s">
        <v>3432</v>
      </c>
      <c r="H919" s="8"/>
      <c r="I919" s="5"/>
      <c r="J919" s="5">
        <v>40</v>
      </c>
      <c r="K919" s="5" t="s">
        <v>196</v>
      </c>
      <c r="L919" s="5"/>
      <c r="M919" s="5"/>
    </row>
    <row r="920" spans="1:13">
      <c r="A920" s="9"/>
      <c r="B920" s="5" t="s">
        <v>4429</v>
      </c>
      <c r="C920" s="9"/>
      <c r="D920" s="9"/>
      <c r="E920" s="5"/>
      <c r="F920" s="8"/>
      <c r="G920" s="5" t="s">
        <v>3432</v>
      </c>
      <c r="H920" s="8"/>
      <c r="I920" s="5"/>
      <c r="J920" s="5">
        <v>40</v>
      </c>
      <c r="K920" s="5" t="s">
        <v>196</v>
      </c>
      <c r="L920" s="5"/>
      <c r="M920" s="5"/>
    </row>
    <row r="921" spans="1:13">
      <c r="A921" s="9"/>
      <c r="B921" s="5" t="s">
        <v>4430</v>
      </c>
      <c r="C921" s="9"/>
      <c r="D921" s="9"/>
      <c r="E921" s="5"/>
      <c r="F921" s="8"/>
      <c r="G921" s="5" t="s">
        <v>3465</v>
      </c>
      <c r="H921" s="8"/>
      <c r="I921" s="5"/>
      <c r="J921" s="5">
        <v>40</v>
      </c>
      <c r="K921" s="5" t="s">
        <v>199</v>
      </c>
      <c r="L921" s="5"/>
      <c r="M921" s="5"/>
    </row>
    <row r="922" spans="1:13">
      <c r="A922" s="9"/>
      <c r="B922" s="5" t="s">
        <v>4431</v>
      </c>
      <c r="C922" s="9"/>
      <c r="D922" s="9"/>
      <c r="E922" s="5"/>
      <c r="F922" s="8"/>
      <c r="G922" s="5" t="s">
        <v>3432</v>
      </c>
      <c r="H922" s="8"/>
      <c r="I922" s="5"/>
      <c r="J922" s="5">
        <v>40</v>
      </c>
      <c r="K922" s="5" t="s">
        <v>199</v>
      </c>
      <c r="L922" s="5"/>
      <c r="M922" s="5"/>
    </row>
    <row r="923" spans="1:13">
      <c r="A923" s="9"/>
      <c r="B923" s="5" t="s">
        <v>4432</v>
      </c>
      <c r="C923" s="9"/>
      <c r="D923" s="9"/>
      <c r="E923" s="5"/>
      <c r="F923" s="8"/>
      <c r="G923" s="5" t="s">
        <v>3456</v>
      </c>
      <c r="H923" s="8"/>
      <c r="I923" s="5"/>
      <c r="J923" s="5">
        <v>40</v>
      </c>
      <c r="K923" s="5" t="s">
        <v>199</v>
      </c>
      <c r="L923" s="5"/>
      <c r="M923" s="5"/>
    </row>
    <row r="924" spans="1:13">
      <c r="A924" s="9"/>
      <c r="B924" s="5" t="s">
        <v>4433</v>
      </c>
      <c r="C924" s="9"/>
      <c r="D924" s="9"/>
      <c r="E924" s="5"/>
      <c r="F924" s="8"/>
      <c r="G924" s="5" t="s">
        <v>3442</v>
      </c>
      <c r="H924" s="8"/>
      <c r="I924" s="5"/>
      <c r="J924" s="5">
        <v>40</v>
      </c>
      <c r="K924" s="5" t="s">
        <v>199</v>
      </c>
      <c r="L924" s="5"/>
      <c r="M924" s="5"/>
    </row>
    <row r="925" spans="1:13">
      <c r="A925" s="9"/>
      <c r="B925" s="5" t="s">
        <v>4434</v>
      </c>
      <c r="C925" s="9"/>
      <c r="D925" s="9"/>
      <c r="E925" s="5"/>
      <c r="F925" s="8"/>
      <c r="G925" s="5" t="s">
        <v>3432</v>
      </c>
      <c r="H925" s="8"/>
      <c r="I925" s="5"/>
      <c r="J925" s="5">
        <v>40</v>
      </c>
      <c r="K925" s="5" t="s">
        <v>199</v>
      </c>
      <c r="L925" s="5"/>
      <c r="M925" s="5"/>
    </row>
    <row r="926" spans="1:13">
      <c r="A926" s="9"/>
      <c r="B926" s="5" t="s">
        <v>4435</v>
      </c>
      <c r="C926" s="9"/>
      <c r="D926" s="9"/>
      <c r="E926" s="5"/>
      <c r="F926" s="8"/>
      <c r="G926" s="5" t="s">
        <v>3456</v>
      </c>
      <c r="H926" s="8"/>
      <c r="I926" s="5"/>
      <c r="J926" s="5">
        <v>40</v>
      </c>
      <c r="K926" s="5" t="s">
        <v>3433</v>
      </c>
      <c r="L926" s="5"/>
      <c r="M926" s="5"/>
    </row>
    <row r="927" spans="1:13">
      <c r="A927" s="9"/>
      <c r="B927" s="5" t="s">
        <v>4436</v>
      </c>
      <c r="C927" s="9"/>
      <c r="D927" s="9"/>
      <c r="E927" s="5"/>
      <c r="F927" s="8"/>
      <c r="G927" s="5" t="s">
        <v>3428</v>
      </c>
      <c r="H927" s="8"/>
      <c r="I927" s="5"/>
      <c r="J927" s="5">
        <v>40</v>
      </c>
      <c r="K927" s="5" t="s">
        <v>199</v>
      </c>
      <c r="L927" s="5"/>
      <c r="M927" s="5"/>
    </row>
    <row r="928" spans="1:13">
      <c r="A928" s="9"/>
      <c r="B928" s="5" t="s">
        <v>4437</v>
      </c>
      <c r="C928" s="9"/>
      <c r="D928" s="9"/>
      <c r="E928" s="5"/>
      <c r="F928" s="8"/>
      <c r="G928" s="5" t="s">
        <v>3442</v>
      </c>
      <c r="H928" s="8"/>
      <c r="I928" s="5"/>
      <c r="J928" s="5">
        <v>40</v>
      </c>
      <c r="K928" s="5" t="s">
        <v>199</v>
      </c>
      <c r="L928" s="5"/>
      <c r="M928" s="5"/>
    </row>
    <row r="929" spans="1:13">
      <c r="A929" s="9"/>
      <c r="B929" s="5" t="s">
        <v>4438</v>
      </c>
      <c r="C929" s="9"/>
      <c r="D929" s="9"/>
      <c r="E929" s="5"/>
      <c r="F929" s="8"/>
      <c r="G929" s="5" t="s">
        <v>3680</v>
      </c>
      <c r="H929" s="8"/>
      <c r="I929" s="5"/>
      <c r="J929" s="5">
        <v>40</v>
      </c>
      <c r="K929" s="5" t="s">
        <v>196</v>
      </c>
      <c r="L929" s="5"/>
      <c r="M929" s="5"/>
    </row>
    <row r="930" spans="1:13">
      <c r="A930" s="9"/>
      <c r="B930" s="5" t="s">
        <v>4439</v>
      </c>
      <c r="C930" s="9"/>
      <c r="D930" s="9"/>
      <c r="E930" s="5"/>
      <c r="F930" s="8"/>
      <c r="G930" s="5" t="s">
        <v>3432</v>
      </c>
      <c r="H930" s="8"/>
      <c r="I930" s="5"/>
      <c r="J930" s="5">
        <v>40</v>
      </c>
      <c r="K930" s="5" t="s">
        <v>199</v>
      </c>
      <c r="L930" s="5"/>
      <c r="M930" s="5"/>
    </row>
    <row r="931" spans="1:13">
      <c r="A931" s="9"/>
      <c r="B931" s="5" t="s">
        <v>4440</v>
      </c>
      <c r="C931" s="9"/>
      <c r="D931" s="9"/>
      <c r="E931" s="5"/>
      <c r="F931" s="8"/>
      <c r="G931" s="5" t="s">
        <v>3432</v>
      </c>
      <c r="H931" s="8"/>
      <c r="I931" s="5"/>
      <c r="J931" s="5">
        <v>40</v>
      </c>
      <c r="K931" s="5" t="s">
        <v>3433</v>
      </c>
      <c r="L931" s="5"/>
      <c r="M931" s="5"/>
    </row>
    <row r="932" spans="1:13">
      <c r="A932" s="9"/>
      <c r="B932" s="5" t="s">
        <v>4441</v>
      </c>
      <c r="C932" s="9"/>
      <c r="D932" s="9"/>
      <c r="E932" s="5"/>
      <c r="F932" s="8"/>
      <c r="G932" s="5" t="s">
        <v>3428</v>
      </c>
      <c r="H932" s="8"/>
      <c r="I932" s="5"/>
      <c r="J932" s="5">
        <v>40</v>
      </c>
      <c r="K932" s="5" t="s">
        <v>196</v>
      </c>
      <c r="L932" s="5"/>
      <c r="M932" s="5"/>
    </row>
    <row r="933" spans="1:13">
      <c r="A933" s="9"/>
      <c r="B933" s="5" t="s">
        <v>4442</v>
      </c>
      <c r="C933" s="9"/>
      <c r="D933" s="9"/>
      <c r="E933" s="5"/>
      <c r="F933" s="8"/>
      <c r="G933" s="5" t="s">
        <v>3428</v>
      </c>
      <c r="H933" s="8"/>
      <c r="I933" s="5"/>
      <c r="J933" s="5">
        <v>40</v>
      </c>
      <c r="K933" s="5" t="s">
        <v>199</v>
      </c>
      <c r="L933" s="5"/>
      <c r="M933" s="5"/>
    </row>
    <row r="934" spans="1:13">
      <c r="A934" s="9"/>
      <c r="B934" s="5" t="s">
        <v>4443</v>
      </c>
      <c r="C934" s="9"/>
      <c r="D934" s="9"/>
      <c r="E934" s="5"/>
      <c r="F934" s="8"/>
      <c r="G934" s="5" t="s">
        <v>3428</v>
      </c>
      <c r="H934" s="8"/>
      <c r="I934" s="5"/>
      <c r="J934" s="5">
        <v>40</v>
      </c>
      <c r="K934" s="5" t="s">
        <v>199</v>
      </c>
      <c r="L934" s="5"/>
      <c r="M934" s="5"/>
    </row>
    <row r="935" spans="1:13">
      <c r="A935" s="9"/>
      <c r="B935" s="5" t="s">
        <v>4444</v>
      </c>
      <c r="C935" s="9"/>
      <c r="D935" s="9"/>
      <c r="E935" s="5"/>
      <c r="F935" s="8"/>
      <c r="G935" s="5" t="s">
        <v>3502</v>
      </c>
      <c r="H935" s="8"/>
      <c r="I935" s="5"/>
      <c r="J935" s="5">
        <v>40</v>
      </c>
      <c r="K935" s="5" t="s">
        <v>196</v>
      </c>
      <c r="L935" s="5"/>
      <c r="M935" s="5"/>
    </row>
    <row r="936" spans="1:13">
      <c r="A936" s="9"/>
      <c r="B936" s="5" t="s">
        <v>4445</v>
      </c>
      <c r="C936" s="9"/>
      <c r="D936" s="9"/>
      <c r="E936" s="5"/>
      <c r="F936" s="8"/>
      <c r="G936" s="5" t="s">
        <v>3510</v>
      </c>
      <c r="H936" s="8"/>
      <c r="I936" s="5"/>
      <c r="J936" s="5">
        <v>40</v>
      </c>
      <c r="K936" s="5" t="s">
        <v>199</v>
      </c>
      <c r="L936" s="5"/>
      <c r="M936" s="5"/>
    </row>
    <row r="937" spans="1:13">
      <c r="A937" s="9"/>
      <c r="B937" s="5" t="s">
        <v>4446</v>
      </c>
      <c r="C937" s="9"/>
      <c r="D937" s="9"/>
      <c r="E937" s="5"/>
      <c r="F937" s="8"/>
      <c r="G937" s="5" t="s">
        <v>4360</v>
      </c>
      <c r="H937" s="8"/>
      <c r="I937" s="5"/>
      <c r="J937" s="5">
        <v>40</v>
      </c>
      <c r="K937" s="5" t="s">
        <v>3433</v>
      </c>
      <c r="L937" s="5"/>
      <c r="M937" s="5"/>
    </row>
    <row r="938" spans="1:13">
      <c r="A938" s="9"/>
      <c r="B938" s="5" t="s">
        <v>4447</v>
      </c>
      <c r="C938" s="9"/>
      <c r="D938" s="9"/>
      <c r="E938" s="5"/>
      <c r="F938" s="8"/>
      <c r="G938" s="5" t="s">
        <v>3502</v>
      </c>
      <c r="H938" s="8"/>
      <c r="I938" s="5"/>
      <c r="J938" s="5">
        <v>40</v>
      </c>
      <c r="K938" s="5" t="s">
        <v>199</v>
      </c>
      <c r="L938" s="5"/>
      <c r="M938" s="5"/>
    </row>
    <row r="939" spans="1:13">
      <c r="A939" s="9"/>
      <c r="B939" s="5" t="s">
        <v>4448</v>
      </c>
      <c r="C939" s="9"/>
      <c r="D939" s="9"/>
      <c r="E939" s="5"/>
      <c r="F939" s="8"/>
      <c r="G939" s="5" t="s">
        <v>3982</v>
      </c>
      <c r="H939" s="8"/>
      <c r="I939" s="5"/>
      <c r="J939" s="5">
        <v>40</v>
      </c>
      <c r="K939" s="5" t="s">
        <v>3433</v>
      </c>
      <c r="L939" s="5"/>
      <c r="M939" s="5"/>
    </row>
    <row r="940" spans="1:13">
      <c r="A940" s="9"/>
      <c r="B940" s="5" t="s">
        <v>4449</v>
      </c>
      <c r="C940" s="9"/>
      <c r="D940" s="9"/>
      <c r="E940" s="5"/>
      <c r="F940" s="8"/>
      <c r="G940" s="5" t="s">
        <v>3438</v>
      </c>
      <c r="H940" s="8"/>
      <c r="I940" s="5"/>
      <c r="J940" s="5">
        <v>40</v>
      </c>
      <c r="K940" s="5" t="s">
        <v>3433</v>
      </c>
      <c r="L940" s="5"/>
      <c r="M940" s="5"/>
    </row>
    <row r="941" spans="1:13">
      <c r="A941" s="9"/>
      <c r="B941" s="5" t="s">
        <v>4450</v>
      </c>
      <c r="C941" s="9"/>
      <c r="D941" s="9"/>
      <c r="E941" s="5"/>
      <c r="F941" s="8"/>
      <c r="G941" s="5" t="s">
        <v>3432</v>
      </c>
      <c r="H941" s="8"/>
      <c r="I941" s="5"/>
      <c r="J941" s="5">
        <v>40</v>
      </c>
      <c r="K941" s="5" t="s">
        <v>199</v>
      </c>
      <c r="L941" s="5"/>
      <c r="M941" s="5"/>
    </row>
    <row r="942" spans="1:13">
      <c r="A942" s="9"/>
      <c r="B942" s="5" t="s">
        <v>4451</v>
      </c>
      <c r="C942" s="9"/>
      <c r="D942" s="9"/>
      <c r="E942" s="5"/>
      <c r="F942" s="8"/>
      <c r="G942" s="5" t="s">
        <v>3502</v>
      </c>
      <c r="H942" s="8"/>
      <c r="I942" s="5"/>
      <c r="J942" s="5">
        <v>40</v>
      </c>
      <c r="K942" s="5" t="s">
        <v>199</v>
      </c>
      <c r="L942" s="5"/>
      <c r="M942" s="5"/>
    </row>
    <row r="943" spans="1:13">
      <c r="A943" s="9"/>
      <c r="B943" s="5" t="s">
        <v>4452</v>
      </c>
      <c r="C943" s="9"/>
      <c r="D943" s="9"/>
      <c r="E943" s="5"/>
      <c r="F943" s="8"/>
      <c r="G943" s="5" t="s">
        <v>3450</v>
      </c>
      <c r="H943" s="8"/>
      <c r="I943" s="5"/>
      <c r="J943" s="5">
        <v>40</v>
      </c>
      <c r="K943" s="5" t="s">
        <v>199</v>
      </c>
      <c r="L943" s="5"/>
      <c r="M943" s="5"/>
    </row>
    <row r="944" spans="1:13">
      <c r="A944" s="9"/>
      <c r="B944" s="5" t="s">
        <v>4453</v>
      </c>
      <c r="C944" s="9"/>
      <c r="D944" s="9"/>
      <c r="E944" s="5"/>
      <c r="F944" s="8"/>
      <c r="G944" s="5" t="s">
        <v>3539</v>
      </c>
      <c r="H944" s="8"/>
      <c r="I944" s="5"/>
      <c r="J944" s="5">
        <v>40</v>
      </c>
      <c r="K944" s="5" t="s">
        <v>191</v>
      </c>
      <c r="L944" s="5"/>
      <c r="M944" s="5"/>
    </row>
    <row r="945" spans="1:13">
      <c r="A945" s="9"/>
      <c r="B945" s="5" t="s">
        <v>4454</v>
      </c>
      <c r="C945" s="9"/>
      <c r="D945" s="9"/>
      <c r="E945" s="5"/>
      <c r="F945" s="8"/>
      <c r="G945" s="5" t="s">
        <v>3556</v>
      </c>
      <c r="H945" s="8"/>
      <c r="I945" s="5"/>
      <c r="J945" s="5">
        <v>40</v>
      </c>
      <c r="K945" s="5" t="s">
        <v>199</v>
      </c>
      <c r="L945" s="5"/>
      <c r="M945" s="5"/>
    </row>
    <row r="946" spans="1:13">
      <c r="A946" s="9"/>
      <c r="B946" s="5" t="s">
        <v>4455</v>
      </c>
      <c r="C946" s="9"/>
      <c r="D946" s="9"/>
      <c r="E946" s="5"/>
      <c r="F946" s="8"/>
      <c r="G946" s="5" t="s">
        <v>3518</v>
      </c>
      <c r="H946" s="8"/>
      <c r="I946" s="5"/>
      <c r="J946" s="5">
        <v>24</v>
      </c>
      <c r="K946" s="5" t="s">
        <v>199</v>
      </c>
      <c r="L946" s="5"/>
      <c r="M946" s="5"/>
    </row>
    <row r="947" spans="1:13">
      <c r="A947" s="9"/>
      <c r="B947" s="5" t="s">
        <v>4456</v>
      </c>
      <c r="C947" s="9"/>
      <c r="D947" s="9"/>
      <c r="E947" s="5"/>
      <c r="F947" s="8"/>
      <c r="G947" s="5" t="s">
        <v>3458</v>
      </c>
      <c r="H947" s="8"/>
      <c r="I947" s="5"/>
      <c r="J947" s="5">
        <v>40</v>
      </c>
      <c r="K947" s="5" t="s">
        <v>199</v>
      </c>
      <c r="L947" s="5"/>
      <c r="M947" s="5"/>
    </row>
    <row r="948" spans="1:13">
      <c r="A948" s="9"/>
      <c r="B948" s="5" t="s">
        <v>4457</v>
      </c>
      <c r="C948" s="9"/>
      <c r="D948" s="9"/>
      <c r="E948" s="5"/>
      <c r="F948" s="8"/>
      <c r="G948" s="5" t="s">
        <v>3675</v>
      </c>
      <c r="H948" s="8"/>
      <c r="I948" s="5"/>
      <c r="J948" s="5">
        <v>40</v>
      </c>
      <c r="K948" s="5" t="s">
        <v>199</v>
      </c>
      <c r="L948" s="5"/>
      <c r="M948" s="5"/>
    </row>
    <row r="949" spans="1:13">
      <c r="A949" s="9"/>
      <c r="B949" s="5" t="s">
        <v>4458</v>
      </c>
      <c r="C949" s="9"/>
      <c r="D949" s="9"/>
      <c r="E949" s="5"/>
      <c r="F949" s="8"/>
      <c r="G949" s="5" t="s">
        <v>3432</v>
      </c>
      <c r="H949" s="8"/>
      <c r="I949" s="5"/>
      <c r="J949" s="5">
        <v>40</v>
      </c>
      <c r="K949" s="5" t="s">
        <v>199</v>
      </c>
      <c r="L949" s="5"/>
      <c r="M949" s="5"/>
    </row>
    <row r="950" spans="1:13">
      <c r="A950" s="9"/>
      <c r="B950" s="5" t="s">
        <v>4459</v>
      </c>
      <c r="C950" s="9"/>
      <c r="D950" s="9"/>
      <c r="E950" s="5"/>
      <c r="F950" s="8"/>
      <c r="G950" s="5" t="s">
        <v>3492</v>
      </c>
      <c r="H950" s="8"/>
      <c r="I950" s="5"/>
      <c r="J950" s="5">
        <v>40</v>
      </c>
      <c r="K950" s="5" t="s">
        <v>199</v>
      </c>
      <c r="L950" s="5"/>
      <c r="M950" s="5"/>
    </row>
    <row r="951" spans="1:13">
      <c r="A951" s="9"/>
      <c r="B951" s="5" t="s">
        <v>4460</v>
      </c>
      <c r="C951" s="9"/>
      <c r="D951" s="9"/>
      <c r="E951" s="5"/>
      <c r="F951" s="8"/>
      <c r="G951" s="5" t="s">
        <v>4042</v>
      </c>
      <c r="H951" s="8"/>
      <c r="I951" s="5"/>
      <c r="J951" s="5">
        <v>40</v>
      </c>
      <c r="K951" s="5" t="s">
        <v>199</v>
      </c>
      <c r="L951" s="5"/>
      <c r="M951" s="5"/>
    </row>
    <row r="952" spans="1:13">
      <c r="A952" s="9"/>
      <c r="B952" s="5" t="s">
        <v>4461</v>
      </c>
      <c r="C952" s="9"/>
      <c r="D952" s="9"/>
      <c r="E952" s="5"/>
      <c r="F952" s="8"/>
      <c r="G952" s="5" t="s">
        <v>3532</v>
      </c>
      <c r="H952" s="8"/>
      <c r="I952" s="5"/>
      <c r="J952" s="5">
        <v>40</v>
      </c>
      <c r="K952" s="5" t="s">
        <v>196</v>
      </c>
      <c r="L952" s="5"/>
      <c r="M952" s="5"/>
    </row>
    <row r="953" spans="1:13">
      <c r="A953" s="9"/>
      <c r="B953" s="5" t="s">
        <v>4462</v>
      </c>
      <c r="C953" s="9"/>
      <c r="D953" s="9"/>
      <c r="E953" s="5"/>
      <c r="F953" s="8"/>
      <c r="G953" s="5" t="s">
        <v>3436</v>
      </c>
      <c r="H953" s="8"/>
      <c r="I953" s="5"/>
      <c r="J953" s="5">
        <v>40</v>
      </c>
      <c r="K953" s="5" t="s">
        <v>199</v>
      </c>
      <c r="L953" s="5"/>
      <c r="M953" s="5"/>
    </row>
    <row r="954" spans="1:13">
      <c r="A954" s="9"/>
      <c r="B954" s="5" t="s">
        <v>4463</v>
      </c>
      <c r="C954" s="9"/>
      <c r="D954" s="9"/>
      <c r="E954" s="5"/>
      <c r="F954" s="8"/>
      <c r="G954" s="5" t="s">
        <v>3465</v>
      </c>
      <c r="H954" s="8"/>
      <c r="I954" s="5"/>
      <c r="J954" s="5">
        <v>40</v>
      </c>
      <c r="K954" s="5" t="s">
        <v>199</v>
      </c>
      <c r="L954" s="5"/>
      <c r="M954" s="5"/>
    </row>
    <row r="955" spans="1:13">
      <c r="A955" s="9"/>
      <c r="B955" s="5" t="s">
        <v>4464</v>
      </c>
      <c r="C955" s="9"/>
      <c r="D955" s="9"/>
      <c r="E955" s="5"/>
      <c r="F955" s="8"/>
      <c r="G955" s="5" t="s">
        <v>3510</v>
      </c>
      <c r="H955" s="8"/>
      <c r="I955" s="5"/>
      <c r="J955" s="5">
        <v>40</v>
      </c>
      <c r="K955" s="5" t="s">
        <v>199</v>
      </c>
      <c r="L955" s="5"/>
      <c r="M955" s="5"/>
    </row>
    <row r="956" spans="1:13">
      <c r="A956" s="9"/>
      <c r="B956" s="5" t="s">
        <v>4465</v>
      </c>
      <c r="C956" s="9"/>
      <c r="D956" s="9"/>
      <c r="E956" s="5"/>
      <c r="F956" s="8"/>
      <c r="G956" s="5" t="s">
        <v>3450</v>
      </c>
      <c r="H956" s="8"/>
      <c r="I956" s="5"/>
      <c r="J956" s="5">
        <v>40</v>
      </c>
      <c r="K956" s="5" t="s">
        <v>196</v>
      </c>
      <c r="L956" s="5"/>
      <c r="M956" s="5"/>
    </row>
    <row r="957" spans="1:13">
      <c r="A957" s="9"/>
      <c r="B957" s="5" t="s">
        <v>4466</v>
      </c>
      <c r="C957" s="9"/>
      <c r="D957" s="9"/>
      <c r="E957" s="5"/>
      <c r="F957" s="8"/>
      <c r="G957" s="5" t="s">
        <v>3430</v>
      </c>
      <c r="H957" s="8"/>
      <c r="I957" s="5"/>
      <c r="J957" s="5">
        <v>40</v>
      </c>
      <c r="K957" s="5" t="s">
        <v>3461</v>
      </c>
      <c r="L957" s="5"/>
      <c r="M957" s="5"/>
    </row>
    <row r="958" spans="1:13">
      <c r="A958" s="9"/>
      <c r="B958" s="5" t="s">
        <v>4467</v>
      </c>
      <c r="C958" s="9"/>
      <c r="D958" s="9"/>
      <c r="E958" s="5"/>
      <c r="F958" s="8"/>
      <c r="G958" s="5" t="s">
        <v>3593</v>
      </c>
      <c r="H958" s="8"/>
      <c r="I958" s="5"/>
      <c r="J958" s="5">
        <v>40</v>
      </c>
      <c r="K958" s="5" t="s">
        <v>196</v>
      </c>
      <c r="L958" s="5"/>
      <c r="M958" s="5"/>
    </row>
    <row r="959" spans="1:13">
      <c r="A959" s="9"/>
      <c r="B959" s="5" t="s">
        <v>4468</v>
      </c>
      <c r="C959" s="9"/>
      <c r="D959" s="9"/>
      <c r="E959" s="5"/>
      <c r="F959" s="8"/>
      <c r="G959" s="5" t="s">
        <v>3496</v>
      </c>
      <c r="H959" s="8"/>
      <c r="I959" s="5"/>
      <c r="J959" s="5">
        <v>40</v>
      </c>
      <c r="K959" s="5" t="s">
        <v>199</v>
      </c>
      <c r="L959" s="5"/>
      <c r="M959" s="5"/>
    </row>
    <row r="960" spans="1:13">
      <c r="A960" s="9"/>
      <c r="B960" s="5" t="s">
        <v>4469</v>
      </c>
      <c r="C960" s="9"/>
      <c r="D960" s="9"/>
      <c r="E960" s="5"/>
      <c r="F960" s="8"/>
      <c r="G960" s="5" t="s">
        <v>3438</v>
      </c>
      <c r="H960" s="8"/>
      <c r="I960" s="5"/>
      <c r="J960" s="5">
        <v>40</v>
      </c>
      <c r="K960" s="5" t="s">
        <v>196</v>
      </c>
      <c r="L960" s="5"/>
      <c r="M960" s="5"/>
    </row>
    <row r="961" spans="1:13">
      <c r="A961" s="9"/>
      <c r="B961" s="5" t="s">
        <v>4470</v>
      </c>
      <c r="C961" s="9"/>
      <c r="D961" s="9"/>
      <c r="E961" s="5"/>
      <c r="F961" s="8"/>
      <c r="G961" s="5" t="s">
        <v>3438</v>
      </c>
      <c r="H961" s="8"/>
      <c r="I961" s="5"/>
      <c r="J961" s="5">
        <v>40</v>
      </c>
      <c r="K961" s="5" t="s">
        <v>199</v>
      </c>
      <c r="L961" s="5"/>
      <c r="M961" s="5"/>
    </row>
    <row r="962" spans="1:13">
      <c r="A962" s="9"/>
      <c r="B962" s="5" t="s">
        <v>4471</v>
      </c>
      <c r="C962" s="9"/>
      <c r="D962" s="9"/>
      <c r="E962" s="5"/>
      <c r="F962" s="8"/>
      <c r="G962" s="5" t="s">
        <v>3992</v>
      </c>
      <c r="H962" s="8"/>
      <c r="I962" s="5"/>
      <c r="J962" s="5">
        <v>40</v>
      </c>
      <c r="K962" s="5" t="s">
        <v>3461</v>
      </c>
      <c r="L962" s="5"/>
      <c r="M962" s="5"/>
    </row>
    <row r="963" spans="1:13">
      <c r="A963" s="9"/>
      <c r="B963" s="5" t="s">
        <v>4472</v>
      </c>
      <c r="C963" s="9"/>
      <c r="D963" s="9"/>
      <c r="E963" s="5"/>
      <c r="F963" s="8"/>
      <c r="G963" s="5" t="s">
        <v>3502</v>
      </c>
      <c r="H963" s="8"/>
      <c r="I963" s="5"/>
      <c r="J963" s="5">
        <v>40</v>
      </c>
      <c r="K963" s="5" t="s">
        <v>199</v>
      </c>
      <c r="L963" s="5"/>
      <c r="M963" s="5"/>
    </row>
    <row r="964" spans="1:13">
      <c r="A964" s="9"/>
      <c r="B964" s="5" t="s">
        <v>4473</v>
      </c>
      <c r="C964" s="9"/>
      <c r="D964" s="9"/>
      <c r="E964" s="5"/>
      <c r="F964" s="8"/>
      <c r="G964" s="5" t="s">
        <v>3465</v>
      </c>
      <c r="H964" s="8"/>
      <c r="I964" s="5"/>
      <c r="J964" s="5">
        <v>40</v>
      </c>
      <c r="K964" s="5" t="s">
        <v>199</v>
      </c>
      <c r="L964" s="5"/>
      <c r="M964" s="5"/>
    </row>
    <row r="965" spans="1:13">
      <c r="A965" s="9"/>
      <c r="B965" s="5" t="s">
        <v>4474</v>
      </c>
      <c r="C965" s="9"/>
      <c r="D965" s="9"/>
      <c r="E965" s="5"/>
      <c r="F965" s="8"/>
      <c r="G965" s="5" t="s">
        <v>3430</v>
      </c>
      <c r="H965" s="8"/>
      <c r="I965" s="5"/>
      <c r="J965" s="5">
        <v>40</v>
      </c>
      <c r="K965" s="5" t="s">
        <v>199</v>
      </c>
      <c r="L965" s="5"/>
      <c r="M965" s="5"/>
    </row>
    <row r="966" spans="1:13">
      <c r="A966" s="9"/>
      <c r="B966" s="5" t="s">
        <v>4475</v>
      </c>
      <c r="C966" s="9"/>
      <c r="D966" s="9"/>
      <c r="E966" s="5"/>
      <c r="F966" s="8"/>
      <c r="G966" s="5" t="s">
        <v>3442</v>
      </c>
      <c r="H966" s="8"/>
      <c r="I966" s="5"/>
      <c r="J966" s="5">
        <v>40</v>
      </c>
      <c r="K966" s="5" t="s">
        <v>3433</v>
      </c>
      <c r="L966" s="5"/>
      <c r="M966" s="5"/>
    </row>
    <row r="967" spans="1:13">
      <c r="A967" s="9"/>
      <c r="B967" s="5" t="s">
        <v>4476</v>
      </c>
      <c r="C967" s="9"/>
      <c r="D967" s="9"/>
      <c r="E967" s="5"/>
      <c r="F967" s="8"/>
      <c r="G967" s="5" t="s">
        <v>3442</v>
      </c>
      <c r="H967" s="8"/>
      <c r="I967" s="5"/>
      <c r="J967" s="5">
        <v>40</v>
      </c>
      <c r="K967" s="5" t="s">
        <v>199</v>
      </c>
      <c r="L967" s="5"/>
      <c r="M967" s="5"/>
    </row>
    <row r="968" spans="1:13">
      <c r="A968" s="9"/>
      <c r="B968" s="5" t="s">
        <v>4477</v>
      </c>
      <c r="C968" s="9"/>
      <c r="D968" s="9"/>
      <c r="E968" s="5"/>
      <c r="F968" s="8"/>
      <c r="G968" s="5" t="s">
        <v>3442</v>
      </c>
      <c r="H968" s="8"/>
      <c r="I968" s="5"/>
      <c r="J968" s="5">
        <v>40</v>
      </c>
      <c r="K968" s="5" t="s">
        <v>199</v>
      </c>
      <c r="L968" s="5"/>
      <c r="M968" s="5"/>
    </row>
    <row r="969" spans="1:13">
      <c r="A969" s="9"/>
      <c r="B969" s="5" t="s">
        <v>4478</v>
      </c>
      <c r="C969" s="9"/>
      <c r="D969" s="9"/>
      <c r="E969" s="5"/>
      <c r="F969" s="8"/>
      <c r="G969" s="5" t="s">
        <v>3442</v>
      </c>
      <c r="H969" s="8"/>
      <c r="I969" s="5"/>
      <c r="J969" s="5">
        <v>40</v>
      </c>
      <c r="K969" s="5" t="s">
        <v>199</v>
      </c>
      <c r="L969" s="5"/>
      <c r="M969" s="5"/>
    </row>
    <row r="970" spans="1:13">
      <c r="A970" s="9"/>
      <c r="B970" s="5" t="s">
        <v>4479</v>
      </c>
      <c r="C970" s="9"/>
      <c r="D970" s="9"/>
      <c r="E970" s="5"/>
      <c r="F970" s="8"/>
      <c r="G970" s="5" t="s">
        <v>4480</v>
      </c>
      <c r="H970" s="8"/>
      <c r="I970" s="5"/>
      <c r="J970" s="5">
        <v>40</v>
      </c>
      <c r="K970" s="5" t="s">
        <v>199</v>
      </c>
      <c r="L970" s="5"/>
      <c r="M970" s="5"/>
    </row>
    <row r="971" spans="1:13">
      <c r="A971" s="9"/>
      <c r="B971" s="5" t="s">
        <v>4481</v>
      </c>
      <c r="C971" s="9"/>
      <c r="D971" s="9"/>
      <c r="E971" s="5"/>
      <c r="F971" s="8"/>
      <c r="G971" s="5" t="s">
        <v>3648</v>
      </c>
      <c r="H971" s="8"/>
      <c r="I971" s="5"/>
      <c r="J971" s="5">
        <v>40</v>
      </c>
      <c r="K971" s="5" t="s">
        <v>199</v>
      </c>
      <c r="L971" s="5"/>
      <c r="M971" s="5"/>
    </row>
    <row r="972" spans="1:13">
      <c r="A972" s="9"/>
      <c r="B972" s="5" t="s">
        <v>4482</v>
      </c>
      <c r="C972" s="9"/>
      <c r="D972" s="9"/>
      <c r="E972" s="5"/>
      <c r="F972" s="8"/>
      <c r="G972" s="5" t="s">
        <v>3430</v>
      </c>
      <c r="H972" s="8"/>
      <c r="I972" s="5"/>
      <c r="J972" s="5">
        <v>40</v>
      </c>
      <c r="K972" s="5" t="s">
        <v>3461</v>
      </c>
      <c r="L972" s="5"/>
      <c r="M972" s="5"/>
    </row>
    <row r="973" spans="1:13">
      <c r="A973" s="9"/>
      <c r="B973" s="5" t="s">
        <v>4483</v>
      </c>
      <c r="C973" s="9"/>
      <c r="D973" s="9"/>
      <c r="E973" s="5"/>
      <c r="F973" s="8"/>
      <c r="G973" s="5" t="s">
        <v>3432</v>
      </c>
      <c r="H973" s="8"/>
      <c r="I973" s="5"/>
      <c r="J973" s="5">
        <v>40</v>
      </c>
      <c r="K973" s="5" t="s">
        <v>199</v>
      </c>
      <c r="L973" s="5"/>
      <c r="M973" s="5"/>
    </row>
    <row r="974" spans="1:13">
      <c r="A974" s="9"/>
      <c r="B974" s="5" t="s">
        <v>4484</v>
      </c>
      <c r="C974" s="9"/>
      <c r="D974" s="9"/>
      <c r="E974" s="5"/>
      <c r="F974" s="8"/>
      <c r="G974" s="5" t="s">
        <v>3456</v>
      </c>
      <c r="H974" s="8"/>
      <c r="I974" s="5"/>
      <c r="J974" s="5">
        <v>40</v>
      </c>
      <c r="K974" s="5" t="s">
        <v>199</v>
      </c>
      <c r="L974" s="5"/>
      <c r="M974" s="5"/>
    </row>
    <row r="975" spans="1:13">
      <c r="A975" s="9"/>
      <c r="B975" s="5" t="s">
        <v>4485</v>
      </c>
      <c r="C975" s="9"/>
      <c r="D975" s="9"/>
      <c r="E975" s="5"/>
      <c r="F975" s="8"/>
      <c r="G975" s="5" t="s">
        <v>3915</v>
      </c>
      <c r="H975" s="8"/>
      <c r="I975" s="5"/>
      <c r="J975" s="5">
        <v>40</v>
      </c>
      <c r="K975" s="5" t="s">
        <v>3433</v>
      </c>
      <c r="L975" s="5"/>
      <c r="M975" s="5"/>
    </row>
    <row r="976" spans="1:13">
      <c r="A976" s="9"/>
      <c r="B976" s="5" t="s">
        <v>4486</v>
      </c>
      <c r="C976" s="9"/>
      <c r="D976" s="9"/>
      <c r="E976" s="5"/>
      <c r="F976" s="8"/>
      <c r="G976" s="5" t="s">
        <v>3561</v>
      </c>
      <c r="H976" s="8"/>
      <c r="I976" s="5"/>
      <c r="J976" s="5">
        <v>40</v>
      </c>
      <c r="K976" s="5" t="s">
        <v>196</v>
      </c>
      <c r="L976" s="5"/>
      <c r="M976" s="5"/>
    </row>
    <row r="977" spans="1:13">
      <c r="A977" s="9"/>
      <c r="B977" s="5" t="s">
        <v>4487</v>
      </c>
      <c r="C977" s="9"/>
      <c r="D977" s="9"/>
      <c r="E977" s="5"/>
      <c r="F977" s="8"/>
      <c r="G977" s="5" t="s">
        <v>3428</v>
      </c>
      <c r="H977" s="8"/>
      <c r="I977" s="5"/>
      <c r="J977" s="5">
        <v>40</v>
      </c>
      <c r="K977" s="5" t="s">
        <v>199</v>
      </c>
      <c r="L977" s="5"/>
      <c r="M977" s="5"/>
    </row>
    <row r="978" spans="1:13">
      <c r="A978" s="9"/>
      <c r="B978" s="5" t="s">
        <v>4488</v>
      </c>
      <c r="C978" s="9"/>
      <c r="D978" s="9"/>
      <c r="E978" s="5"/>
      <c r="F978" s="8"/>
      <c r="G978" s="5" t="s">
        <v>3432</v>
      </c>
      <c r="H978" s="8"/>
      <c r="I978" s="5"/>
      <c r="J978" s="5">
        <v>40</v>
      </c>
      <c r="K978" s="5" t="s">
        <v>199</v>
      </c>
      <c r="L978" s="5"/>
      <c r="M978" s="5"/>
    </row>
    <row r="979" spans="1:13">
      <c r="A979" s="9"/>
      <c r="B979" s="5" t="s">
        <v>4489</v>
      </c>
      <c r="C979" s="9"/>
      <c r="D979" s="9"/>
      <c r="E979" s="5"/>
      <c r="F979" s="8"/>
      <c r="G979" s="5" t="s">
        <v>3442</v>
      </c>
      <c r="H979" s="8"/>
      <c r="I979" s="5"/>
      <c r="J979" s="5">
        <v>40</v>
      </c>
      <c r="K979" s="5" t="s">
        <v>3461</v>
      </c>
      <c r="L979" s="5"/>
      <c r="M979" s="5"/>
    </row>
    <row r="980" spans="1:13">
      <c r="A980" s="9"/>
      <c r="B980" s="5" t="s">
        <v>4490</v>
      </c>
      <c r="C980" s="9"/>
      <c r="D980" s="9"/>
      <c r="E980" s="5"/>
      <c r="F980" s="8"/>
      <c r="G980" s="5" t="s">
        <v>3669</v>
      </c>
      <c r="H980" s="8"/>
      <c r="I980" s="5"/>
      <c r="J980" s="5">
        <v>40</v>
      </c>
      <c r="K980" s="5" t="s">
        <v>3433</v>
      </c>
      <c r="L980" s="5"/>
      <c r="M980" s="5"/>
    </row>
    <row r="981" spans="1:13">
      <c r="A981" s="9"/>
      <c r="B981" s="5" t="s">
        <v>4491</v>
      </c>
      <c r="C981" s="9"/>
      <c r="D981" s="9"/>
      <c r="E981" s="5"/>
      <c r="F981" s="8"/>
      <c r="G981" s="5" t="s">
        <v>3442</v>
      </c>
      <c r="H981" s="8"/>
      <c r="I981" s="5"/>
      <c r="J981" s="5">
        <v>40</v>
      </c>
      <c r="K981" s="5" t="s">
        <v>3433</v>
      </c>
      <c r="L981" s="5"/>
      <c r="M981" s="5"/>
    </row>
    <row r="982" spans="1:13">
      <c r="A982" s="9"/>
      <c r="B982" s="5" t="s">
        <v>4492</v>
      </c>
      <c r="C982" s="9"/>
      <c r="D982" s="9"/>
      <c r="E982" s="5"/>
      <c r="F982" s="8"/>
      <c r="G982" s="5" t="s">
        <v>3450</v>
      </c>
      <c r="H982" s="8"/>
      <c r="I982" s="5"/>
      <c r="J982" s="5">
        <v>40</v>
      </c>
      <c r="K982" s="5" t="s">
        <v>196</v>
      </c>
      <c r="L982" s="5"/>
      <c r="M982" s="5"/>
    </row>
    <row r="983" spans="1:13">
      <c r="A983" s="9"/>
      <c r="B983" s="5" t="s">
        <v>4493</v>
      </c>
      <c r="C983" s="9"/>
      <c r="D983" s="9"/>
      <c r="E983" s="5"/>
      <c r="F983" s="8"/>
      <c r="G983" s="5" t="s">
        <v>3456</v>
      </c>
      <c r="H983" s="8"/>
      <c r="I983" s="5"/>
      <c r="J983" s="5">
        <v>40</v>
      </c>
      <c r="K983" s="5" t="s">
        <v>199</v>
      </c>
      <c r="L983" s="5"/>
      <c r="M983" s="5"/>
    </row>
    <row r="984" spans="1:13">
      <c r="A984" s="9"/>
      <c r="B984" s="5" t="s">
        <v>4494</v>
      </c>
      <c r="C984" s="9"/>
      <c r="D984" s="9"/>
      <c r="E984" s="5"/>
      <c r="F984" s="8"/>
      <c r="G984" s="5" t="s">
        <v>3428</v>
      </c>
      <c r="H984" s="8"/>
      <c r="I984" s="5"/>
      <c r="J984" s="5">
        <v>40</v>
      </c>
      <c r="K984" s="5" t="s">
        <v>199</v>
      </c>
      <c r="L984" s="5"/>
      <c r="M984" s="5"/>
    </row>
    <row r="985" spans="1:13">
      <c r="A985" s="9"/>
      <c r="B985" s="5" t="s">
        <v>4495</v>
      </c>
      <c r="C985" s="9"/>
      <c r="D985" s="9"/>
      <c r="E985" s="5"/>
      <c r="F985" s="8"/>
      <c r="G985" s="5" t="s">
        <v>3432</v>
      </c>
      <c r="H985" s="8"/>
      <c r="I985" s="5"/>
      <c r="J985" s="5">
        <v>40</v>
      </c>
      <c r="K985" s="5" t="s">
        <v>199</v>
      </c>
      <c r="L985" s="5"/>
      <c r="M985" s="5"/>
    </row>
    <row r="986" spans="1:13">
      <c r="A986" s="9"/>
      <c r="B986" s="5" t="s">
        <v>4496</v>
      </c>
      <c r="C986" s="9"/>
      <c r="D986" s="9"/>
      <c r="E986" s="5"/>
      <c r="F986" s="8"/>
      <c r="G986" s="5" t="s">
        <v>3432</v>
      </c>
      <c r="H986" s="8"/>
      <c r="I986" s="5"/>
      <c r="J986" s="5">
        <v>40</v>
      </c>
      <c r="K986" s="5" t="s">
        <v>199</v>
      </c>
      <c r="L986" s="5"/>
      <c r="M986" s="5"/>
    </row>
    <row r="987" spans="1:13">
      <c r="A987" s="9"/>
      <c r="B987" s="5" t="s">
        <v>4497</v>
      </c>
      <c r="C987" s="9"/>
      <c r="D987" s="9"/>
      <c r="E987" s="5"/>
      <c r="F987" s="8"/>
      <c r="G987" s="5" t="s">
        <v>3432</v>
      </c>
      <c r="H987" s="8"/>
      <c r="I987" s="5"/>
      <c r="J987" s="5">
        <v>40</v>
      </c>
      <c r="K987" s="5" t="s">
        <v>199</v>
      </c>
      <c r="L987" s="5"/>
      <c r="M987" s="5"/>
    </row>
    <row r="988" spans="1:13">
      <c r="A988" s="9"/>
      <c r="B988" s="5" t="s">
        <v>4498</v>
      </c>
      <c r="C988" s="9"/>
      <c r="D988" s="9"/>
      <c r="E988" s="5"/>
      <c r="F988" s="8"/>
      <c r="G988" s="5" t="s">
        <v>3456</v>
      </c>
      <c r="H988" s="8"/>
      <c r="I988" s="5"/>
      <c r="J988" s="5">
        <v>40</v>
      </c>
      <c r="K988" s="5" t="s">
        <v>199</v>
      </c>
      <c r="L988" s="5"/>
      <c r="M988" s="5"/>
    </row>
    <row r="989" spans="1:13">
      <c r="A989" s="9"/>
      <c r="B989" s="5" t="s">
        <v>4499</v>
      </c>
      <c r="C989" s="9"/>
      <c r="D989" s="9"/>
      <c r="E989" s="5"/>
      <c r="F989" s="8"/>
      <c r="G989" s="5" t="s">
        <v>4255</v>
      </c>
      <c r="H989" s="8"/>
      <c r="I989" s="5"/>
      <c r="J989" s="5">
        <v>30</v>
      </c>
      <c r="K989" s="5" t="s">
        <v>199</v>
      </c>
      <c r="L989" s="5"/>
      <c r="M989" s="5"/>
    </row>
    <row r="990" spans="1:13">
      <c r="A990" s="9"/>
      <c r="B990" s="5" t="s">
        <v>4500</v>
      </c>
      <c r="C990" s="9"/>
      <c r="D990" s="9"/>
      <c r="E990" s="5"/>
      <c r="F990" s="8"/>
      <c r="G990" s="5" t="s">
        <v>3915</v>
      </c>
      <c r="H990" s="8"/>
      <c r="I990" s="5"/>
      <c r="J990" s="5">
        <v>40</v>
      </c>
      <c r="K990" s="5" t="s">
        <v>199</v>
      </c>
      <c r="L990" s="5"/>
      <c r="M990" s="5"/>
    </row>
    <row r="991" spans="1:13">
      <c r="A991" s="9"/>
      <c r="B991" s="5" t="s">
        <v>4501</v>
      </c>
      <c r="C991" s="9"/>
      <c r="D991" s="9"/>
      <c r="E991" s="5"/>
      <c r="F991" s="8"/>
      <c r="G991" s="5" t="s">
        <v>4502</v>
      </c>
      <c r="H991" s="8"/>
      <c r="I991" s="5"/>
      <c r="J991" s="5">
        <v>40</v>
      </c>
      <c r="K991" s="5" t="s">
        <v>199</v>
      </c>
      <c r="L991" s="5"/>
      <c r="M991" s="5"/>
    </row>
    <row r="992" spans="1:13">
      <c r="A992" s="9"/>
      <c r="B992" s="5" t="s">
        <v>4503</v>
      </c>
      <c r="C992" s="9"/>
      <c r="D992" s="9"/>
      <c r="E992" s="5"/>
      <c r="F992" s="8"/>
      <c r="G992" s="5" t="s">
        <v>3438</v>
      </c>
      <c r="H992" s="8"/>
      <c r="I992" s="5"/>
      <c r="J992" s="5">
        <v>40</v>
      </c>
      <c r="K992" s="5" t="s">
        <v>3433</v>
      </c>
      <c r="L992" s="5"/>
      <c r="M992" s="5"/>
    </row>
    <row r="993" spans="1:13">
      <c r="A993" s="9"/>
      <c r="B993" s="5" t="s">
        <v>4504</v>
      </c>
      <c r="C993" s="9"/>
      <c r="D993" s="9"/>
      <c r="E993" s="5"/>
      <c r="F993" s="8"/>
      <c r="G993" s="5" t="s">
        <v>3442</v>
      </c>
      <c r="H993" s="8"/>
      <c r="I993" s="5"/>
      <c r="J993" s="5">
        <v>40</v>
      </c>
      <c r="K993" s="5" t="s">
        <v>3433</v>
      </c>
      <c r="L993" s="5"/>
      <c r="M993" s="5"/>
    </row>
    <row r="994" spans="1:13">
      <c r="A994" s="9"/>
      <c r="B994" s="5" t="s">
        <v>4505</v>
      </c>
      <c r="C994" s="9"/>
      <c r="D994" s="9"/>
      <c r="E994" s="5"/>
      <c r="F994" s="8"/>
      <c r="G994" s="5" t="s">
        <v>3465</v>
      </c>
      <c r="H994" s="8"/>
      <c r="I994" s="5"/>
      <c r="J994" s="5">
        <v>40</v>
      </c>
      <c r="K994" s="5" t="s">
        <v>199</v>
      </c>
      <c r="L994" s="5"/>
      <c r="M994" s="5"/>
    </row>
    <row r="995" spans="1:13">
      <c r="A995" s="9"/>
      <c r="B995" s="5" t="s">
        <v>4506</v>
      </c>
      <c r="C995" s="9"/>
      <c r="D995" s="9"/>
      <c r="E995" s="5"/>
      <c r="F995" s="8"/>
      <c r="G995" s="5" t="s">
        <v>3446</v>
      </c>
      <c r="H995" s="8"/>
      <c r="I995" s="5"/>
      <c r="J995" s="5">
        <v>40</v>
      </c>
      <c r="K995" s="5" t="s">
        <v>199</v>
      </c>
      <c r="L995" s="5"/>
      <c r="M995" s="5"/>
    </row>
    <row r="996" spans="1:13">
      <c r="A996" s="9"/>
      <c r="B996" s="5" t="s">
        <v>4507</v>
      </c>
      <c r="C996" s="9"/>
      <c r="D996" s="9"/>
      <c r="E996" s="5"/>
      <c r="F996" s="8"/>
      <c r="G996" s="5" t="s">
        <v>4508</v>
      </c>
      <c r="H996" s="8"/>
      <c r="I996" s="5"/>
      <c r="J996" s="5">
        <v>40</v>
      </c>
      <c r="K996" s="5" t="s">
        <v>199</v>
      </c>
      <c r="L996" s="5"/>
      <c r="M996" s="5"/>
    </row>
    <row r="997" spans="1:13">
      <c r="A997" s="9"/>
      <c r="B997" s="5" t="s">
        <v>4509</v>
      </c>
      <c r="C997" s="9"/>
      <c r="D997" s="9"/>
      <c r="E997" s="5"/>
      <c r="F997" s="8"/>
      <c r="G997" s="5" t="s">
        <v>3623</v>
      </c>
      <c r="H997" s="8"/>
      <c r="I997" s="5"/>
      <c r="J997" s="5">
        <v>40</v>
      </c>
      <c r="K997" s="5" t="s">
        <v>199</v>
      </c>
      <c r="L997" s="5"/>
      <c r="M997" s="5"/>
    </row>
    <row r="998" spans="1:13">
      <c r="A998" s="9"/>
      <c r="B998" s="5" t="s">
        <v>4510</v>
      </c>
      <c r="C998" s="9"/>
      <c r="D998" s="9"/>
      <c r="E998" s="5"/>
      <c r="F998" s="8"/>
      <c r="G998" s="5" t="s">
        <v>3502</v>
      </c>
      <c r="H998" s="8"/>
      <c r="I998" s="5"/>
      <c r="J998" s="5">
        <v>20</v>
      </c>
      <c r="K998" s="5" t="s">
        <v>199</v>
      </c>
      <c r="L998" s="5"/>
      <c r="M998" s="5"/>
    </row>
    <row r="999" spans="1:13">
      <c r="A999" s="9"/>
      <c r="B999" s="5" t="s">
        <v>4511</v>
      </c>
      <c r="C999" s="9"/>
      <c r="D999" s="9"/>
      <c r="E999" s="5"/>
      <c r="F999" s="8"/>
      <c r="G999" s="5" t="s">
        <v>3428</v>
      </c>
      <c r="H999" s="8"/>
      <c r="I999" s="5"/>
      <c r="J999" s="5">
        <v>40</v>
      </c>
      <c r="K999" s="5" t="s">
        <v>199</v>
      </c>
      <c r="L999" s="5"/>
      <c r="M999" s="5"/>
    </row>
    <row r="1000" spans="1:13">
      <c r="A1000" s="9"/>
      <c r="B1000" s="5" t="s">
        <v>4512</v>
      </c>
      <c r="C1000" s="9"/>
      <c r="D1000" s="9"/>
      <c r="E1000" s="5"/>
      <c r="F1000" s="8"/>
      <c r="G1000" s="5" t="s">
        <v>3456</v>
      </c>
      <c r="H1000" s="8"/>
      <c r="I1000" s="5"/>
      <c r="J1000" s="5">
        <v>40</v>
      </c>
      <c r="K1000" s="5" t="s">
        <v>199</v>
      </c>
      <c r="L1000" s="5"/>
      <c r="M1000" s="5"/>
    </row>
    <row r="1001" spans="1:13">
      <c r="A1001" s="9"/>
      <c r="B1001" s="5" t="s">
        <v>4513</v>
      </c>
      <c r="C1001" s="9"/>
      <c r="D1001" s="9"/>
      <c r="E1001" s="5"/>
      <c r="F1001" s="8"/>
      <c r="G1001" s="5" t="s">
        <v>3502</v>
      </c>
      <c r="H1001" s="8"/>
      <c r="I1001" s="5"/>
      <c r="J1001" s="5">
        <v>20</v>
      </c>
      <c r="K1001" s="5" t="s">
        <v>199</v>
      </c>
      <c r="L1001" s="5"/>
      <c r="M1001" s="5"/>
    </row>
    <row r="1002" spans="1:13">
      <c r="A1002" s="9"/>
      <c r="B1002" s="5" t="s">
        <v>4514</v>
      </c>
      <c r="C1002" s="9"/>
      <c r="D1002" s="9"/>
      <c r="E1002" s="5"/>
      <c r="F1002" s="8"/>
      <c r="G1002" s="5" t="s">
        <v>3456</v>
      </c>
      <c r="H1002" s="8"/>
      <c r="I1002" s="5"/>
      <c r="J1002" s="5">
        <v>40</v>
      </c>
      <c r="K1002" s="5" t="s">
        <v>199</v>
      </c>
      <c r="L1002" s="5"/>
      <c r="M1002" s="5"/>
    </row>
    <row r="1003" spans="1:13">
      <c r="A1003" s="9"/>
      <c r="B1003" s="5" t="s">
        <v>4515</v>
      </c>
      <c r="C1003" s="9"/>
      <c r="D1003" s="9"/>
      <c r="E1003" s="5"/>
      <c r="F1003" s="8"/>
      <c r="G1003" s="5" t="s">
        <v>3430</v>
      </c>
      <c r="H1003" s="8"/>
      <c r="I1003" s="5"/>
      <c r="J1003" s="5">
        <v>40</v>
      </c>
      <c r="K1003" s="5" t="s">
        <v>199</v>
      </c>
      <c r="L1003" s="5"/>
      <c r="M1003" s="5"/>
    </row>
    <row r="1004" spans="1:13">
      <c r="A1004" s="9"/>
      <c r="B1004" s="5" t="s">
        <v>4516</v>
      </c>
      <c r="C1004" s="9"/>
      <c r="D1004" s="9"/>
      <c r="E1004" s="5"/>
      <c r="F1004" s="8"/>
      <c r="G1004" s="5" t="s">
        <v>3539</v>
      </c>
      <c r="H1004" s="8"/>
      <c r="I1004" s="5"/>
      <c r="J1004" s="5">
        <v>40</v>
      </c>
      <c r="K1004" s="5" t="s">
        <v>199</v>
      </c>
      <c r="L1004" s="5"/>
      <c r="M1004" s="5"/>
    </row>
    <row r="1005" spans="1:13">
      <c r="A1005" s="9"/>
      <c r="B1005" s="5" t="s">
        <v>4517</v>
      </c>
      <c r="C1005" s="9"/>
      <c r="D1005" s="9"/>
      <c r="E1005" s="5"/>
      <c r="F1005" s="8"/>
      <c r="G1005" s="5" t="s">
        <v>3502</v>
      </c>
      <c r="H1005" s="8"/>
      <c r="I1005" s="5"/>
      <c r="J1005" s="5">
        <v>20</v>
      </c>
      <c r="K1005" s="5" t="s">
        <v>199</v>
      </c>
      <c r="L1005" s="5"/>
      <c r="M1005" s="5"/>
    </row>
    <row r="1006" spans="1:13">
      <c r="A1006" s="9"/>
      <c r="B1006" s="5" t="s">
        <v>4518</v>
      </c>
      <c r="C1006" s="9"/>
      <c r="D1006" s="9"/>
      <c r="E1006" s="5"/>
      <c r="F1006" s="8"/>
      <c r="G1006" s="5" t="s">
        <v>4255</v>
      </c>
      <c r="H1006" s="8"/>
      <c r="I1006" s="5"/>
      <c r="J1006" s="5">
        <v>30</v>
      </c>
      <c r="K1006" s="5" t="s">
        <v>199</v>
      </c>
      <c r="L1006" s="5"/>
      <c r="M1006" s="5"/>
    </row>
    <row r="1007" spans="1:13">
      <c r="A1007" s="9"/>
      <c r="B1007" s="5" t="s">
        <v>4519</v>
      </c>
      <c r="C1007" s="9"/>
      <c r="D1007" s="9"/>
      <c r="E1007" s="5"/>
      <c r="F1007" s="8"/>
      <c r="G1007" s="5" t="s">
        <v>3454</v>
      </c>
      <c r="H1007" s="8"/>
      <c r="I1007" s="5"/>
      <c r="J1007" s="5">
        <v>40</v>
      </c>
      <c r="K1007" s="5" t="s">
        <v>199</v>
      </c>
      <c r="L1007" s="5"/>
      <c r="M1007" s="5"/>
    </row>
    <row r="1008" spans="1:13">
      <c r="A1008" s="9"/>
      <c r="B1008" s="5" t="s">
        <v>4520</v>
      </c>
      <c r="C1008" s="9"/>
      <c r="D1008" s="9"/>
      <c r="E1008" s="5"/>
      <c r="F1008" s="8"/>
      <c r="G1008" s="5" t="s">
        <v>3432</v>
      </c>
      <c r="H1008" s="8"/>
      <c r="I1008" s="5"/>
      <c r="J1008" s="5">
        <v>40</v>
      </c>
      <c r="K1008" s="5" t="s">
        <v>199</v>
      </c>
      <c r="L1008" s="5"/>
      <c r="M1008" s="5"/>
    </row>
    <row r="1009" spans="1:13">
      <c r="A1009" s="9"/>
      <c r="B1009" s="5" t="s">
        <v>4521</v>
      </c>
      <c r="C1009" s="9"/>
      <c r="D1009" s="9"/>
      <c r="E1009" s="5"/>
      <c r="F1009" s="8"/>
      <c r="G1009" s="5" t="s">
        <v>3432</v>
      </c>
      <c r="H1009" s="8"/>
      <c r="I1009" s="5"/>
      <c r="J1009" s="5">
        <v>40</v>
      </c>
      <c r="K1009" s="5" t="s">
        <v>199</v>
      </c>
      <c r="L1009" s="5"/>
      <c r="M1009" s="5"/>
    </row>
    <row r="1010" spans="1:13">
      <c r="A1010" s="9"/>
      <c r="B1010" s="5" t="s">
        <v>4522</v>
      </c>
      <c r="C1010" s="9"/>
      <c r="D1010" s="9"/>
      <c r="E1010" s="5"/>
      <c r="F1010" s="8"/>
      <c r="G1010" s="5" t="s">
        <v>3456</v>
      </c>
      <c r="H1010" s="8"/>
      <c r="I1010" s="5"/>
      <c r="J1010" s="5">
        <v>40</v>
      </c>
      <c r="K1010" s="5" t="s">
        <v>199</v>
      </c>
      <c r="L1010" s="5"/>
      <c r="M1010" s="5"/>
    </row>
    <row r="1011" spans="1:13">
      <c r="A1011" s="9"/>
      <c r="B1011" s="5" t="s">
        <v>4523</v>
      </c>
      <c r="C1011" s="9"/>
      <c r="D1011" s="9"/>
      <c r="E1011" s="5"/>
      <c r="F1011" s="8"/>
      <c r="G1011" s="5" t="s">
        <v>3432</v>
      </c>
      <c r="H1011" s="8"/>
      <c r="I1011" s="5"/>
      <c r="J1011" s="5">
        <v>40</v>
      </c>
      <c r="K1011" s="5" t="s">
        <v>199</v>
      </c>
      <c r="L1011" s="5"/>
      <c r="M1011" s="5"/>
    </row>
    <row r="1012" spans="1:13">
      <c r="A1012" s="9"/>
      <c r="B1012" s="5" t="s">
        <v>4524</v>
      </c>
      <c r="C1012" s="9"/>
      <c r="D1012" s="9"/>
      <c r="E1012" s="5"/>
      <c r="F1012" s="8"/>
      <c r="G1012" s="5" t="s">
        <v>3432</v>
      </c>
      <c r="H1012" s="8"/>
      <c r="I1012" s="5"/>
      <c r="J1012" s="5">
        <v>40</v>
      </c>
      <c r="K1012" s="5" t="s">
        <v>199</v>
      </c>
      <c r="L1012" s="5"/>
      <c r="M1012" s="5"/>
    </row>
    <row r="1013" spans="1:13">
      <c r="A1013" s="9"/>
      <c r="B1013" s="5" t="s">
        <v>4525</v>
      </c>
      <c r="C1013" s="9"/>
      <c r="D1013" s="9"/>
      <c r="E1013" s="5"/>
      <c r="F1013" s="8"/>
      <c r="G1013" s="5" t="s">
        <v>3465</v>
      </c>
      <c r="H1013" s="8"/>
      <c r="I1013" s="5"/>
      <c r="J1013" s="5">
        <v>40</v>
      </c>
      <c r="K1013" s="5" t="s">
        <v>3433</v>
      </c>
      <c r="L1013" s="5"/>
      <c r="M1013" s="5"/>
    </row>
    <row r="1014" spans="1:13">
      <c r="A1014" s="9"/>
      <c r="B1014" s="5" t="s">
        <v>4526</v>
      </c>
      <c r="C1014" s="9"/>
      <c r="D1014" s="9"/>
      <c r="E1014" s="5"/>
      <c r="F1014" s="8"/>
      <c r="G1014" s="5" t="s">
        <v>3915</v>
      </c>
      <c r="H1014" s="8"/>
      <c r="I1014" s="5"/>
      <c r="J1014" s="5">
        <v>40</v>
      </c>
      <c r="K1014" s="5" t="s">
        <v>3433</v>
      </c>
      <c r="L1014" s="5"/>
      <c r="M1014" s="5"/>
    </row>
    <row r="1015" spans="1:13">
      <c r="A1015" s="9"/>
      <c r="B1015" s="5" t="s">
        <v>4527</v>
      </c>
      <c r="C1015" s="9"/>
      <c r="D1015" s="9"/>
      <c r="E1015" s="5"/>
      <c r="F1015" s="8"/>
      <c r="G1015" s="5" t="s">
        <v>3465</v>
      </c>
      <c r="H1015" s="8"/>
      <c r="I1015" s="5"/>
      <c r="J1015" s="5">
        <v>40</v>
      </c>
      <c r="K1015" s="5" t="s">
        <v>196</v>
      </c>
      <c r="L1015" s="5"/>
      <c r="M1015" s="5"/>
    </row>
    <row r="1016" spans="1:13">
      <c r="A1016" s="9"/>
      <c r="B1016" s="5" t="s">
        <v>4528</v>
      </c>
      <c r="C1016" s="9"/>
      <c r="D1016" s="9"/>
      <c r="E1016" s="5"/>
      <c r="F1016" s="8"/>
      <c r="G1016" s="5" t="s">
        <v>3432</v>
      </c>
      <c r="H1016" s="8"/>
      <c r="I1016" s="5"/>
      <c r="J1016" s="5">
        <v>40</v>
      </c>
      <c r="K1016" s="5" t="s">
        <v>3433</v>
      </c>
      <c r="L1016" s="5"/>
      <c r="M1016" s="5"/>
    </row>
    <row r="1017" spans="1:13">
      <c r="A1017" s="9"/>
      <c r="B1017" s="5" t="s">
        <v>4529</v>
      </c>
      <c r="C1017" s="9"/>
      <c r="D1017" s="9"/>
      <c r="E1017" s="5"/>
      <c r="F1017" s="8"/>
      <c r="G1017" s="5" t="s">
        <v>3428</v>
      </c>
      <c r="H1017" s="8"/>
      <c r="I1017" s="5"/>
      <c r="J1017" s="5">
        <v>40</v>
      </c>
      <c r="K1017" s="5" t="s">
        <v>199</v>
      </c>
      <c r="L1017" s="5"/>
      <c r="M1017" s="5"/>
    </row>
    <row r="1018" spans="1:13">
      <c r="A1018" s="9"/>
      <c r="B1018" s="5" t="s">
        <v>4530</v>
      </c>
      <c r="C1018" s="9"/>
      <c r="D1018" s="9"/>
      <c r="E1018" s="5"/>
      <c r="F1018" s="8"/>
      <c r="G1018" s="5" t="s">
        <v>3450</v>
      </c>
      <c r="H1018" s="8"/>
      <c r="I1018" s="5"/>
      <c r="J1018" s="5">
        <v>20</v>
      </c>
      <c r="K1018" s="5" t="s">
        <v>199</v>
      </c>
      <c r="L1018" s="5"/>
      <c r="M1018" s="5"/>
    </row>
    <row r="1019" spans="1:13">
      <c r="A1019" s="9"/>
      <c r="B1019" s="5" t="s">
        <v>4531</v>
      </c>
      <c r="C1019" s="9"/>
      <c r="D1019" s="9"/>
      <c r="E1019" s="5"/>
      <c r="F1019" s="8"/>
      <c r="G1019" s="5" t="s">
        <v>3446</v>
      </c>
      <c r="H1019" s="8"/>
      <c r="I1019" s="5"/>
      <c r="J1019" s="5">
        <v>40</v>
      </c>
      <c r="K1019" s="5" t="s">
        <v>199</v>
      </c>
      <c r="L1019" s="5"/>
      <c r="M1019" s="5"/>
    </row>
    <row r="1020" spans="1:13">
      <c r="A1020" s="9"/>
      <c r="B1020" s="5" t="s">
        <v>4532</v>
      </c>
      <c r="C1020" s="9"/>
      <c r="D1020" s="9"/>
      <c r="E1020" s="5"/>
      <c r="F1020" s="8"/>
      <c r="G1020" s="5" t="s">
        <v>3982</v>
      </c>
      <c r="H1020" s="8"/>
      <c r="I1020" s="5"/>
      <c r="J1020" s="5">
        <v>40</v>
      </c>
      <c r="K1020" s="5" t="s">
        <v>3461</v>
      </c>
      <c r="L1020" s="5"/>
      <c r="M1020" s="5"/>
    </row>
    <row r="1021" spans="1:13">
      <c r="A1021" s="9"/>
      <c r="B1021" s="5" t="s">
        <v>4533</v>
      </c>
      <c r="C1021" s="9"/>
      <c r="D1021" s="9"/>
      <c r="E1021" s="5"/>
      <c r="F1021" s="8"/>
      <c r="G1021" s="5" t="s">
        <v>4534</v>
      </c>
      <c r="H1021" s="8"/>
      <c r="I1021" s="5"/>
      <c r="J1021" s="5">
        <v>40</v>
      </c>
      <c r="K1021" s="5" t="s">
        <v>199</v>
      </c>
      <c r="L1021" s="5"/>
      <c r="M1021" s="5"/>
    </row>
    <row r="1022" spans="1:13">
      <c r="A1022" s="9"/>
      <c r="B1022" s="5" t="s">
        <v>4535</v>
      </c>
      <c r="C1022" s="9"/>
      <c r="D1022" s="9"/>
      <c r="E1022" s="5"/>
      <c r="F1022" s="8"/>
      <c r="G1022" s="5" t="s">
        <v>3502</v>
      </c>
      <c r="H1022" s="8"/>
      <c r="I1022" s="5"/>
      <c r="J1022" s="5">
        <v>40</v>
      </c>
      <c r="K1022" s="5" t="s">
        <v>196</v>
      </c>
      <c r="L1022" s="5"/>
      <c r="M1022" s="5"/>
    </row>
    <row r="1023" spans="1:13">
      <c r="A1023" s="9"/>
      <c r="B1023" s="5" t="s">
        <v>4535</v>
      </c>
      <c r="C1023" s="9"/>
      <c r="D1023" s="9"/>
      <c r="E1023" s="5"/>
      <c r="F1023" s="8"/>
      <c r="G1023" s="5" t="s">
        <v>3502</v>
      </c>
      <c r="H1023" s="8"/>
      <c r="I1023" s="5"/>
      <c r="J1023" s="5">
        <v>20</v>
      </c>
      <c r="K1023" s="5" t="s">
        <v>196</v>
      </c>
      <c r="L1023" s="5"/>
      <c r="M1023" s="5"/>
    </row>
    <row r="1024" spans="1:13">
      <c r="A1024" s="9"/>
      <c r="B1024" s="5" t="s">
        <v>4536</v>
      </c>
      <c r="C1024" s="9"/>
      <c r="D1024" s="9"/>
      <c r="E1024" s="5"/>
      <c r="F1024" s="8"/>
      <c r="G1024" s="5" t="s">
        <v>3432</v>
      </c>
      <c r="H1024" s="8"/>
      <c r="I1024" s="5"/>
      <c r="J1024" s="5">
        <v>40</v>
      </c>
      <c r="K1024" s="5" t="s">
        <v>3433</v>
      </c>
      <c r="L1024" s="5"/>
      <c r="M1024" s="5"/>
    </row>
    <row r="1025" spans="1:13">
      <c r="A1025" s="9"/>
      <c r="B1025" s="5" t="s">
        <v>4537</v>
      </c>
      <c r="C1025" s="9"/>
      <c r="D1025" s="9"/>
      <c r="E1025" s="5"/>
      <c r="F1025" s="8"/>
      <c r="G1025" s="5" t="s">
        <v>3561</v>
      </c>
      <c r="H1025" s="8"/>
      <c r="I1025" s="5"/>
      <c r="J1025" s="5">
        <v>40</v>
      </c>
      <c r="K1025" s="5" t="s">
        <v>199</v>
      </c>
      <c r="L1025" s="5"/>
      <c r="M1025" s="5"/>
    </row>
    <row r="1026" spans="1:13">
      <c r="A1026" s="9"/>
      <c r="B1026" s="5" t="s">
        <v>4538</v>
      </c>
      <c r="C1026" s="9"/>
      <c r="D1026" s="9"/>
      <c r="E1026" s="5"/>
      <c r="F1026" s="8"/>
      <c r="G1026" s="5" t="s">
        <v>4022</v>
      </c>
      <c r="H1026" s="8"/>
      <c r="I1026" s="5"/>
      <c r="J1026" s="5">
        <v>40</v>
      </c>
      <c r="K1026" s="5" t="s">
        <v>199</v>
      </c>
      <c r="L1026" s="5"/>
      <c r="M1026" s="5"/>
    </row>
    <row r="1027" spans="1:13">
      <c r="A1027" s="9"/>
      <c r="B1027" s="5" t="s">
        <v>4539</v>
      </c>
      <c r="C1027" s="9"/>
      <c r="D1027" s="9"/>
      <c r="E1027" s="5"/>
      <c r="F1027" s="8"/>
      <c r="G1027" s="5" t="s">
        <v>3502</v>
      </c>
      <c r="H1027" s="8"/>
      <c r="I1027" s="5"/>
      <c r="J1027" s="5">
        <v>40</v>
      </c>
      <c r="K1027" s="5" t="s">
        <v>191</v>
      </c>
      <c r="L1027" s="5"/>
      <c r="M1027" s="5"/>
    </row>
    <row r="1028" spans="1:13">
      <c r="A1028" s="9"/>
      <c r="B1028" s="5" t="s">
        <v>4540</v>
      </c>
      <c r="C1028" s="9"/>
      <c r="D1028" s="9"/>
      <c r="E1028" s="5"/>
      <c r="F1028" s="8"/>
      <c r="G1028" s="5" t="s">
        <v>3436</v>
      </c>
      <c r="H1028" s="8"/>
      <c r="I1028" s="5"/>
      <c r="J1028" s="5">
        <v>40</v>
      </c>
      <c r="K1028" s="5" t="s">
        <v>199</v>
      </c>
      <c r="L1028" s="5"/>
      <c r="M1028" s="5"/>
    </row>
    <row r="1029" spans="1:13">
      <c r="A1029" s="9"/>
      <c r="B1029" s="5" t="s">
        <v>4541</v>
      </c>
      <c r="C1029" s="9"/>
      <c r="D1029" s="9"/>
      <c r="E1029" s="5"/>
      <c r="F1029" s="8"/>
      <c r="G1029" s="5" t="s">
        <v>3518</v>
      </c>
      <c r="H1029" s="8"/>
      <c r="I1029" s="5"/>
      <c r="J1029" s="5">
        <v>24</v>
      </c>
      <c r="K1029" s="5" t="s">
        <v>3433</v>
      </c>
      <c r="L1029" s="5"/>
      <c r="M1029" s="5"/>
    </row>
    <row r="1030" spans="1:13">
      <c r="A1030" s="9"/>
      <c r="B1030" s="5" t="s">
        <v>4542</v>
      </c>
      <c r="C1030" s="9"/>
      <c r="D1030" s="9"/>
      <c r="E1030" s="5"/>
      <c r="F1030" s="8"/>
      <c r="G1030" s="5" t="s">
        <v>3465</v>
      </c>
      <c r="H1030" s="8"/>
      <c r="I1030" s="5"/>
      <c r="J1030" s="5">
        <v>40</v>
      </c>
      <c r="K1030" s="5" t="s">
        <v>3433</v>
      </c>
      <c r="L1030" s="5"/>
      <c r="M1030" s="5"/>
    </row>
    <row r="1031" spans="1:13">
      <c r="A1031" s="9"/>
      <c r="B1031" s="5" t="s">
        <v>4543</v>
      </c>
      <c r="C1031" s="9"/>
      <c r="D1031" s="9"/>
      <c r="E1031" s="5"/>
      <c r="F1031" s="8"/>
      <c r="G1031" s="5" t="s">
        <v>3556</v>
      </c>
      <c r="H1031" s="8"/>
      <c r="I1031" s="5"/>
      <c r="J1031" s="5">
        <v>40</v>
      </c>
      <c r="K1031" s="5" t="s">
        <v>199</v>
      </c>
      <c r="L1031" s="5"/>
      <c r="M1031" s="5"/>
    </row>
    <row r="1032" spans="1:13">
      <c r="A1032" s="9"/>
      <c r="B1032" s="5" t="s">
        <v>4544</v>
      </c>
      <c r="C1032" s="9"/>
      <c r="D1032" s="9"/>
      <c r="E1032" s="5"/>
      <c r="F1032" s="8"/>
      <c r="G1032" s="5" t="s">
        <v>3492</v>
      </c>
      <c r="H1032" s="8"/>
      <c r="I1032" s="5"/>
      <c r="J1032" s="5">
        <v>40</v>
      </c>
      <c r="K1032" s="5" t="s">
        <v>199</v>
      </c>
      <c r="L1032" s="5"/>
      <c r="M1032" s="5"/>
    </row>
    <row r="1033" spans="1:13">
      <c r="A1033" s="9"/>
      <c r="B1033" s="5" t="s">
        <v>4545</v>
      </c>
      <c r="C1033" s="9"/>
      <c r="D1033" s="9"/>
      <c r="E1033" s="5"/>
      <c r="F1033" s="8"/>
      <c r="G1033" s="5" t="s">
        <v>3502</v>
      </c>
      <c r="H1033" s="8"/>
      <c r="I1033" s="5"/>
      <c r="J1033" s="5">
        <v>20</v>
      </c>
      <c r="K1033" s="5" t="s">
        <v>199</v>
      </c>
      <c r="L1033" s="5"/>
      <c r="M1033" s="5"/>
    </row>
    <row r="1034" spans="1:13">
      <c r="A1034" s="9"/>
      <c r="B1034" s="5" t="s">
        <v>4546</v>
      </c>
      <c r="C1034" s="9"/>
      <c r="D1034" s="9"/>
      <c r="E1034" s="5"/>
      <c r="F1034" s="8"/>
      <c r="G1034" s="5" t="s">
        <v>3458</v>
      </c>
      <c r="H1034" s="8"/>
      <c r="I1034" s="5"/>
      <c r="J1034" s="5">
        <v>40</v>
      </c>
      <c r="K1034" s="5" t="s">
        <v>199</v>
      </c>
      <c r="L1034" s="5"/>
      <c r="M1034" s="5"/>
    </row>
    <row r="1035" spans="1:13">
      <c r="A1035" s="9"/>
      <c r="B1035" s="5" t="s">
        <v>4547</v>
      </c>
      <c r="C1035" s="9"/>
      <c r="D1035" s="9"/>
      <c r="E1035" s="5"/>
      <c r="F1035" s="8"/>
      <c r="G1035" s="5" t="s">
        <v>3465</v>
      </c>
      <c r="H1035" s="8"/>
      <c r="I1035" s="5"/>
      <c r="J1035" s="5">
        <v>40</v>
      </c>
      <c r="K1035" s="5" t="s">
        <v>199</v>
      </c>
      <c r="L1035" s="5"/>
      <c r="M1035" s="5"/>
    </row>
    <row r="1036" spans="1:13">
      <c r="A1036" s="9"/>
      <c r="B1036" s="5" t="s">
        <v>4548</v>
      </c>
      <c r="C1036" s="9"/>
      <c r="D1036" s="9"/>
      <c r="E1036" s="5"/>
      <c r="F1036" s="8"/>
      <c r="G1036" s="5" t="s">
        <v>3550</v>
      </c>
      <c r="H1036" s="8"/>
      <c r="I1036" s="5"/>
      <c r="J1036" s="5">
        <v>40</v>
      </c>
      <c r="K1036" s="5" t="s">
        <v>199</v>
      </c>
      <c r="L1036" s="5"/>
      <c r="M1036" s="5"/>
    </row>
    <row r="1037" spans="1:13">
      <c r="A1037" s="9"/>
      <c r="B1037" s="5" t="s">
        <v>4549</v>
      </c>
      <c r="C1037" s="9"/>
      <c r="D1037" s="9"/>
      <c r="E1037" s="5"/>
      <c r="F1037" s="8"/>
      <c r="G1037" s="5" t="s">
        <v>3458</v>
      </c>
      <c r="H1037" s="8"/>
      <c r="I1037" s="5"/>
      <c r="J1037" s="5">
        <v>40</v>
      </c>
      <c r="K1037" s="5" t="s">
        <v>199</v>
      </c>
      <c r="L1037" s="5"/>
      <c r="M1037" s="5"/>
    </row>
    <row r="1038" spans="1:13">
      <c r="A1038" s="9"/>
      <c r="B1038" s="5" t="s">
        <v>4550</v>
      </c>
      <c r="C1038" s="9"/>
      <c r="D1038" s="9"/>
      <c r="E1038" s="5"/>
      <c r="F1038" s="8"/>
      <c r="G1038" s="5" t="s">
        <v>3502</v>
      </c>
      <c r="H1038" s="8"/>
      <c r="I1038" s="5"/>
      <c r="J1038" s="5">
        <v>40</v>
      </c>
      <c r="K1038" s="5" t="s">
        <v>199</v>
      </c>
      <c r="L1038" s="5"/>
      <c r="M1038" s="5"/>
    </row>
    <row r="1039" spans="1:13">
      <c r="A1039" s="9"/>
      <c r="B1039" s="5" t="s">
        <v>4551</v>
      </c>
      <c r="C1039" s="9"/>
      <c r="D1039" s="9"/>
      <c r="E1039" s="5"/>
      <c r="F1039" s="8"/>
      <c r="G1039" s="5" t="s">
        <v>3432</v>
      </c>
      <c r="H1039" s="8"/>
      <c r="I1039" s="5"/>
      <c r="J1039" s="5">
        <v>40</v>
      </c>
      <c r="K1039" s="5" t="s">
        <v>199</v>
      </c>
      <c r="L1039" s="5"/>
      <c r="M1039" s="5"/>
    </row>
    <row r="1040" spans="1:13">
      <c r="A1040" s="9"/>
      <c r="B1040" s="5" t="s">
        <v>4552</v>
      </c>
      <c r="C1040" s="9"/>
      <c r="D1040" s="9"/>
      <c r="E1040" s="5"/>
      <c r="F1040" s="8"/>
      <c r="G1040" s="5" t="s">
        <v>3438</v>
      </c>
      <c r="H1040" s="8"/>
      <c r="I1040" s="5"/>
      <c r="J1040" s="5">
        <v>40</v>
      </c>
      <c r="K1040" s="5" t="s">
        <v>199</v>
      </c>
      <c r="L1040" s="5"/>
      <c r="M1040" s="5"/>
    </row>
    <row r="1041" spans="1:13">
      <c r="A1041" s="9"/>
      <c r="B1041" s="5" t="s">
        <v>4553</v>
      </c>
      <c r="C1041" s="9"/>
      <c r="D1041" s="9"/>
      <c r="E1041" s="5"/>
      <c r="F1041" s="8"/>
      <c r="G1041" s="5" t="s">
        <v>3502</v>
      </c>
      <c r="H1041" s="8"/>
      <c r="I1041" s="5"/>
      <c r="J1041" s="5">
        <v>40</v>
      </c>
      <c r="K1041" s="5" t="s">
        <v>191</v>
      </c>
      <c r="L1041" s="5"/>
      <c r="M1041" s="5"/>
    </row>
    <row r="1042" spans="1:13">
      <c r="A1042" s="9"/>
      <c r="B1042" s="5" t="s">
        <v>4554</v>
      </c>
      <c r="C1042" s="9"/>
      <c r="D1042" s="9"/>
      <c r="E1042" s="5"/>
      <c r="F1042" s="8"/>
      <c r="G1042" s="5" t="s">
        <v>3717</v>
      </c>
      <c r="H1042" s="8"/>
      <c r="I1042" s="5"/>
      <c r="J1042" s="5">
        <v>40</v>
      </c>
      <c r="K1042" s="5" t="s">
        <v>199</v>
      </c>
      <c r="L1042" s="5"/>
      <c r="M1042" s="5"/>
    </row>
    <row r="1043" spans="1:13">
      <c r="A1043" s="9"/>
      <c r="B1043" s="5" t="s">
        <v>4555</v>
      </c>
      <c r="C1043" s="9"/>
      <c r="D1043" s="9"/>
      <c r="E1043" s="5"/>
      <c r="F1043" s="8"/>
      <c r="G1043" s="5" t="s">
        <v>3432</v>
      </c>
      <c r="H1043" s="8"/>
      <c r="I1043" s="5"/>
      <c r="J1043" s="5">
        <v>40</v>
      </c>
      <c r="K1043" s="5" t="s">
        <v>199</v>
      </c>
      <c r="L1043" s="5"/>
      <c r="M1043" s="5"/>
    </row>
    <row r="1044" spans="1:13">
      <c r="A1044" s="9"/>
      <c r="B1044" s="5" t="s">
        <v>4556</v>
      </c>
      <c r="C1044" s="9"/>
      <c r="D1044" s="9"/>
      <c r="E1044" s="5"/>
      <c r="F1044" s="8"/>
      <c r="G1044" s="5" t="s">
        <v>3456</v>
      </c>
      <c r="H1044" s="8"/>
      <c r="I1044" s="5"/>
      <c r="J1044" s="5">
        <v>40</v>
      </c>
      <c r="K1044" s="5" t="s">
        <v>199</v>
      </c>
      <c r="L1044" s="5"/>
      <c r="M1044" s="5"/>
    </row>
    <row r="1045" spans="1:13">
      <c r="A1045" s="9"/>
      <c r="B1045" s="5" t="s">
        <v>4557</v>
      </c>
      <c r="C1045" s="9"/>
      <c r="D1045" s="9"/>
      <c r="E1045" s="5"/>
      <c r="F1045" s="8"/>
      <c r="G1045" s="5" t="s">
        <v>3456</v>
      </c>
      <c r="H1045" s="8"/>
      <c r="I1045" s="5"/>
      <c r="J1045" s="5">
        <v>40</v>
      </c>
      <c r="K1045" s="5" t="s">
        <v>199</v>
      </c>
      <c r="L1045" s="5"/>
      <c r="M1045" s="5"/>
    </row>
    <row r="1046" spans="1:13">
      <c r="A1046" s="9"/>
      <c r="B1046" s="5" t="s">
        <v>4558</v>
      </c>
      <c r="C1046" s="9"/>
      <c r="D1046" s="9"/>
      <c r="E1046" s="5"/>
      <c r="F1046" s="8"/>
      <c r="G1046" s="5" t="s">
        <v>3465</v>
      </c>
      <c r="H1046" s="8"/>
      <c r="I1046" s="5"/>
      <c r="J1046" s="5">
        <v>40</v>
      </c>
      <c r="K1046" s="5" t="s">
        <v>3433</v>
      </c>
      <c r="L1046" s="5"/>
      <c r="M1046" s="5"/>
    </row>
    <row r="1047" spans="1:13">
      <c r="A1047" s="9"/>
      <c r="B1047" s="5" t="s">
        <v>4559</v>
      </c>
      <c r="C1047" s="9"/>
      <c r="D1047" s="9"/>
      <c r="E1047" s="5"/>
      <c r="F1047" s="8"/>
      <c r="G1047" s="5" t="s">
        <v>3456</v>
      </c>
      <c r="H1047" s="8"/>
      <c r="I1047" s="5"/>
      <c r="J1047" s="5">
        <v>40</v>
      </c>
      <c r="K1047" s="5" t="s">
        <v>199</v>
      </c>
      <c r="L1047" s="5"/>
      <c r="M1047" s="5"/>
    </row>
    <row r="1048" spans="1:13">
      <c r="A1048" s="9"/>
      <c r="B1048" s="5" t="s">
        <v>4560</v>
      </c>
      <c r="C1048" s="9"/>
      <c r="D1048" s="9"/>
      <c r="E1048" s="5"/>
      <c r="F1048" s="8"/>
      <c r="G1048" s="5" t="s">
        <v>3456</v>
      </c>
      <c r="H1048" s="8"/>
      <c r="I1048" s="5"/>
      <c r="J1048" s="5">
        <v>40</v>
      </c>
      <c r="K1048" s="5" t="s">
        <v>199</v>
      </c>
      <c r="L1048" s="5"/>
      <c r="M1048" s="5"/>
    </row>
    <row r="1049" spans="1:13">
      <c r="A1049" s="9"/>
      <c r="B1049" s="5" t="s">
        <v>4561</v>
      </c>
      <c r="C1049" s="9"/>
      <c r="D1049" s="9"/>
      <c r="E1049" s="5"/>
      <c r="F1049" s="8"/>
      <c r="G1049" s="5" t="s">
        <v>3432</v>
      </c>
      <c r="H1049" s="8"/>
      <c r="I1049" s="5"/>
      <c r="J1049" s="5">
        <v>40</v>
      </c>
      <c r="K1049" s="5" t="s">
        <v>199</v>
      </c>
      <c r="L1049" s="5"/>
      <c r="M1049" s="5"/>
    </row>
    <row r="1050" spans="1:13">
      <c r="A1050" s="9"/>
      <c r="B1050" s="5" t="s">
        <v>4562</v>
      </c>
      <c r="C1050" s="9"/>
      <c r="D1050" s="9"/>
      <c r="E1050" s="5"/>
      <c r="F1050" s="8"/>
      <c r="G1050" s="5" t="s">
        <v>3430</v>
      </c>
      <c r="H1050" s="8"/>
      <c r="I1050" s="5"/>
      <c r="J1050" s="5">
        <v>40</v>
      </c>
      <c r="K1050" s="5" t="s">
        <v>3433</v>
      </c>
      <c r="L1050" s="5"/>
      <c r="M1050" s="5"/>
    </row>
    <row r="1051" spans="1:13">
      <c r="A1051" s="9"/>
      <c r="B1051" s="5" t="s">
        <v>4563</v>
      </c>
      <c r="C1051" s="9"/>
      <c r="D1051" s="9"/>
      <c r="E1051" s="5"/>
      <c r="F1051" s="8"/>
      <c r="G1051" s="5" t="s">
        <v>3915</v>
      </c>
      <c r="H1051" s="8"/>
      <c r="I1051" s="5"/>
      <c r="J1051" s="5">
        <v>40</v>
      </c>
      <c r="K1051" s="5" t="s">
        <v>3433</v>
      </c>
      <c r="L1051" s="5"/>
      <c r="M1051" s="5"/>
    </row>
    <row r="1052" spans="1:13">
      <c r="A1052" s="9"/>
      <c r="B1052" s="5" t="s">
        <v>4564</v>
      </c>
      <c r="C1052" s="9"/>
      <c r="D1052" s="9"/>
      <c r="E1052" s="5"/>
      <c r="F1052" s="8"/>
      <c r="G1052" s="5" t="s">
        <v>3442</v>
      </c>
      <c r="H1052" s="8"/>
      <c r="I1052" s="5"/>
      <c r="J1052" s="5">
        <v>40</v>
      </c>
      <c r="K1052" s="5" t="s">
        <v>199</v>
      </c>
      <c r="L1052" s="5"/>
      <c r="M1052" s="5"/>
    </row>
    <row r="1053" spans="1:13">
      <c r="A1053" s="9"/>
      <c r="B1053" s="5" t="s">
        <v>4565</v>
      </c>
      <c r="C1053" s="9"/>
      <c r="D1053" s="9"/>
      <c r="E1053" s="5"/>
      <c r="F1053" s="8"/>
      <c r="G1053" s="5" t="s">
        <v>3513</v>
      </c>
      <c r="H1053" s="8"/>
      <c r="I1053" s="5"/>
      <c r="J1053" s="5">
        <v>40</v>
      </c>
      <c r="K1053" s="5" t="s">
        <v>199</v>
      </c>
      <c r="L1053" s="5"/>
      <c r="M1053" s="5"/>
    </row>
    <row r="1054" spans="1:13">
      <c r="A1054" s="9"/>
      <c r="B1054" s="5" t="s">
        <v>4566</v>
      </c>
      <c r="C1054" s="9"/>
      <c r="D1054" s="9"/>
      <c r="E1054" s="5"/>
      <c r="F1054" s="8"/>
      <c r="G1054" s="5" t="s">
        <v>3454</v>
      </c>
      <c r="H1054" s="8"/>
      <c r="I1054" s="5"/>
      <c r="J1054" s="5">
        <v>40</v>
      </c>
      <c r="K1054" s="5" t="s">
        <v>199</v>
      </c>
      <c r="L1054" s="5"/>
      <c r="M1054" s="5"/>
    </row>
    <row r="1055" spans="1:13">
      <c r="A1055" s="9"/>
      <c r="B1055" s="5" t="s">
        <v>4567</v>
      </c>
      <c r="C1055" s="9"/>
      <c r="D1055" s="9"/>
      <c r="E1055" s="5"/>
      <c r="F1055" s="8"/>
      <c r="G1055" s="5" t="s">
        <v>3438</v>
      </c>
      <c r="H1055" s="8"/>
      <c r="I1055" s="5"/>
      <c r="J1055" s="5">
        <v>40</v>
      </c>
      <c r="K1055" s="5" t="s">
        <v>199</v>
      </c>
      <c r="L1055" s="5"/>
      <c r="M1055" s="5"/>
    </row>
    <row r="1056" spans="1:13">
      <c r="A1056" s="9"/>
      <c r="B1056" s="5" t="s">
        <v>4568</v>
      </c>
      <c r="C1056" s="9"/>
      <c r="D1056" s="9"/>
      <c r="E1056" s="5"/>
      <c r="F1056" s="8"/>
      <c r="G1056" s="5" t="s">
        <v>3432</v>
      </c>
      <c r="H1056" s="8"/>
      <c r="I1056" s="5"/>
      <c r="J1056" s="5">
        <v>40</v>
      </c>
      <c r="K1056" s="5" t="s">
        <v>199</v>
      </c>
      <c r="L1056" s="5"/>
      <c r="M1056" s="5"/>
    </row>
    <row r="1057" spans="1:13">
      <c r="A1057" s="9"/>
      <c r="B1057" s="5" t="s">
        <v>4569</v>
      </c>
      <c r="C1057" s="9"/>
      <c r="D1057" s="9"/>
      <c r="E1057" s="5"/>
      <c r="F1057" s="8"/>
      <c r="G1057" s="5" t="s">
        <v>3442</v>
      </c>
      <c r="H1057" s="8"/>
      <c r="I1057" s="5"/>
      <c r="J1057" s="5">
        <v>40</v>
      </c>
      <c r="K1057" s="5" t="s">
        <v>199</v>
      </c>
      <c r="L1057" s="5"/>
      <c r="M1057" s="5"/>
    </row>
    <row r="1058" spans="1:13">
      <c r="A1058" s="9"/>
      <c r="B1058" s="5" t="s">
        <v>4570</v>
      </c>
      <c r="C1058" s="9"/>
      <c r="D1058" s="9"/>
      <c r="E1058" s="5"/>
      <c r="F1058" s="8"/>
      <c r="G1058" s="5" t="s">
        <v>3432</v>
      </c>
      <c r="H1058" s="8"/>
      <c r="I1058" s="5"/>
      <c r="J1058" s="5">
        <v>40</v>
      </c>
      <c r="K1058" s="5" t="s">
        <v>199</v>
      </c>
      <c r="L1058" s="5"/>
      <c r="M1058" s="5"/>
    </row>
    <row r="1059" spans="1:13">
      <c r="A1059" s="9"/>
      <c r="B1059" s="5" t="s">
        <v>4571</v>
      </c>
      <c r="C1059" s="9"/>
      <c r="D1059" s="9"/>
      <c r="E1059" s="5"/>
      <c r="F1059" s="8"/>
      <c r="G1059" s="5" t="s">
        <v>3454</v>
      </c>
      <c r="H1059" s="8"/>
      <c r="I1059" s="5"/>
      <c r="J1059" s="5">
        <v>40</v>
      </c>
      <c r="K1059" s="5" t="s">
        <v>199</v>
      </c>
      <c r="L1059" s="5"/>
      <c r="M1059" s="5"/>
    </row>
    <row r="1060" spans="1:13">
      <c r="A1060" s="9"/>
      <c r="B1060" s="5" t="s">
        <v>4572</v>
      </c>
      <c r="C1060" s="9"/>
      <c r="D1060" s="9"/>
      <c r="E1060" s="5"/>
      <c r="F1060" s="8"/>
      <c r="G1060" s="5" t="s">
        <v>3465</v>
      </c>
      <c r="H1060" s="8"/>
      <c r="I1060" s="5"/>
      <c r="J1060" s="5">
        <v>40</v>
      </c>
      <c r="K1060" s="5" t="s">
        <v>199</v>
      </c>
      <c r="L1060" s="5"/>
      <c r="M1060" s="5"/>
    </row>
    <row r="1061" spans="1:13">
      <c r="A1061" s="9"/>
      <c r="B1061" s="5" t="s">
        <v>4573</v>
      </c>
      <c r="C1061" s="9"/>
      <c r="D1061" s="9"/>
      <c r="E1061" s="5"/>
      <c r="F1061" s="8"/>
      <c r="G1061" s="5" t="s">
        <v>3454</v>
      </c>
      <c r="H1061" s="8"/>
      <c r="I1061" s="5"/>
      <c r="J1061" s="5">
        <v>40</v>
      </c>
      <c r="K1061" s="5" t="s">
        <v>199</v>
      </c>
      <c r="L1061" s="5"/>
      <c r="M1061" s="5"/>
    </row>
    <row r="1062" spans="1:13">
      <c r="A1062" s="9"/>
      <c r="B1062" s="5" t="s">
        <v>4574</v>
      </c>
      <c r="C1062" s="9"/>
      <c r="D1062" s="9"/>
      <c r="E1062" s="5"/>
      <c r="F1062" s="8"/>
      <c r="G1062" s="5" t="s">
        <v>3432</v>
      </c>
      <c r="H1062" s="8"/>
      <c r="I1062" s="5"/>
      <c r="J1062" s="5">
        <v>40</v>
      </c>
      <c r="K1062" s="5" t="s">
        <v>199</v>
      </c>
      <c r="L1062" s="5"/>
      <c r="M1062" s="5"/>
    </row>
    <row r="1063" spans="1:13">
      <c r="A1063" s="9"/>
      <c r="B1063" s="5" t="s">
        <v>4575</v>
      </c>
      <c r="C1063" s="9"/>
      <c r="D1063" s="9"/>
      <c r="E1063" s="5"/>
      <c r="F1063" s="8"/>
      <c r="G1063" s="5" t="s">
        <v>3438</v>
      </c>
      <c r="H1063" s="8"/>
      <c r="I1063" s="5"/>
      <c r="J1063" s="5">
        <v>40</v>
      </c>
      <c r="K1063" s="5" t="s">
        <v>199</v>
      </c>
      <c r="L1063" s="5"/>
      <c r="M1063" s="5"/>
    </row>
    <row r="1064" spans="1:13">
      <c r="A1064" s="9"/>
      <c r="B1064" s="5" t="s">
        <v>4576</v>
      </c>
      <c r="C1064" s="9"/>
      <c r="D1064" s="9"/>
      <c r="E1064" s="5"/>
      <c r="F1064" s="8"/>
      <c r="G1064" s="5" t="s">
        <v>3428</v>
      </c>
      <c r="H1064" s="8"/>
      <c r="I1064" s="5"/>
      <c r="J1064" s="5">
        <v>40</v>
      </c>
      <c r="K1064" s="5" t="s">
        <v>196</v>
      </c>
      <c r="L1064" s="5"/>
      <c r="M1064" s="5"/>
    </row>
    <row r="1065" spans="1:13">
      <c r="A1065" s="9"/>
      <c r="B1065" s="5" t="s">
        <v>4577</v>
      </c>
      <c r="C1065" s="9"/>
      <c r="D1065" s="9"/>
      <c r="E1065" s="5"/>
      <c r="F1065" s="8"/>
      <c r="G1065" s="5" t="s">
        <v>3556</v>
      </c>
      <c r="H1065" s="8"/>
      <c r="I1065" s="5"/>
      <c r="J1065" s="5">
        <v>40</v>
      </c>
      <c r="K1065" s="5" t="s">
        <v>199</v>
      </c>
      <c r="L1065" s="5"/>
      <c r="M1065" s="5"/>
    </row>
    <row r="1066" spans="1:13">
      <c r="A1066" s="9"/>
      <c r="B1066" s="5" t="s">
        <v>4578</v>
      </c>
      <c r="C1066" s="9"/>
      <c r="D1066" s="9"/>
      <c r="E1066" s="5"/>
      <c r="F1066" s="8"/>
      <c r="G1066" s="5" t="s">
        <v>3428</v>
      </c>
      <c r="H1066" s="8"/>
      <c r="I1066" s="5"/>
      <c r="J1066" s="5">
        <v>40</v>
      </c>
      <c r="K1066" s="5" t="s">
        <v>199</v>
      </c>
      <c r="L1066" s="5"/>
      <c r="M1066" s="5"/>
    </row>
    <row r="1067" spans="1:13">
      <c r="A1067" s="9"/>
      <c r="B1067" s="5" t="s">
        <v>4579</v>
      </c>
      <c r="C1067" s="9"/>
      <c r="D1067" s="9"/>
      <c r="E1067" s="5"/>
      <c r="F1067" s="8"/>
      <c r="G1067" s="5" t="s">
        <v>3432</v>
      </c>
      <c r="H1067" s="8"/>
      <c r="I1067" s="5"/>
      <c r="J1067" s="5">
        <v>40</v>
      </c>
      <c r="K1067" s="5" t="s">
        <v>3433</v>
      </c>
      <c r="L1067" s="5"/>
      <c r="M1067" s="5"/>
    </row>
    <row r="1068" spans="1:13">
      <c r="A1068" s="9"/>
      <c r="B1068" s="5" t="s">
        <v>4580</v>
      </c>
      <c r="C1068" s="9"/>
      <c r="D1068" s="9"/>
      <c r="E1068" s="5"/>
      <c r="F1068" s="8"/>
      <c r="G1068" s="5" t="s">
        <v>3502</v>
      </c>
      <c r="H1068" s="8"/>
      <c r="I1068" s="5"/>
      <c r="J1068" s="5">
        <v>40</v>
      </c>
      <c r="K1068" s="5" t="s">
        <v>199</v>
      </c>
      <c r="L1068" s="5"/>
      <c r="M1068" s="5"/>
    </row>
    <row r="1069" spans="1:13">
      <c r="A1069" s="9"/>
      <c r="B1069" s="5" t="s">
        <v>4581</v>
      </c>
      <c r="C1069" s="9"/>
      <c r="D1069" s="9"/>
      <c r="E1069" s="5"/>
      <c r="F1069" s="8"/>
      <c r="G1069" s="5" t="s">
        <v>3450</v>
      </c>
      <c r="H1069" s="8"/>
      <c r="I1069" s="5"/>
      <c r="J1069" s="5">
        <v>40</v>
      </c>
      <c r="K1069" s="5" t="s">
        <v>196</v>
      </c>
      <c r="L1069" s="5"/>
      <c r="M1069" s="5"/>
    </row>
    <row r="1070" spans="1:13">
      <c r="A1070" s="9"/>
      <c r="B1070" s="5" t="s">
        <v>4582</v>
      </c>
      <c r="C1070" s="9"/>
      <c r="D1070" s="9"/>
      <c r="E1070" s="5"/>
      <c r="F1070" s="8"/>
      <c r="G1070" s="5" t="s">
        <v>3465</v>
      </c>
      <c r="H1070" s="8"/>
      <c r="I1070" s="5"/>
      <c r="J1070" s="5">
        <v>40</v>
      </c>
      <c r="K1070" s="5" t="s">
        <v>3433</v>
      </c>
      <c r="L1070" s="5"/>
      <c r="M1070" s="5"/>
    </row>
    <row r="1071" spans="1:13">
      <c r="A1071" s="9"/>
      <c r="B1071" s="5" t="s">
        <v>4583</v>
      </c>
      <c r="C1071" s="9"/>
      <c r="D1071" s="9"/>
      <c r="E1071" s="5"/>
      <c r="F1071" s="8"/>
      <c r="G1071" s="5" t="s">
        <v>3428</v>
      </c>
      <c r="H1071" s="8"/>
      <c r="I1071" s="5"/>
      <c r="J1071" s="5">
        <v>40</v>
      </c>
      <c r="K1071" s="5" t="s">
        <v>199</v>
      </c>
      <c r="L1071" s="5"/>
      <c r="M1071" s="5"/>
    </row>
    <row r="1072" spans="1:13">
      <c r="A1072" s="9"/>
      <c r="B1072" s="5" t="s">
        <v>4584</v>
      </c>
      <c r="C1072" s="9"/>
      <c r="D1072" s="9"/>
      <c r="E1072" s="5"/>
      <c r="F1072" s="8"/>
      <c r="G1072" s="5" t="s">
        <v>3442</v>
      </c>
      <c r="H1072" s="8"/>
      <c r="I1072" s="5"/>
      <c r="J1072" s="5">
        <v>40</v>
      </c>
      <c r="K1072" s="5" t="s">
        <v>199</v>
      </c>
      <c r="L1072" s="5"/>
      <c r="M1072" s="5"/>
    </row>
    <row r="1073" spans="1:13">
      <c r="A1073" s="9"/>
      <c r="B1073" s="5" t="s">
        <v>4585</v>
      </c>
      <c r="C1073" s="9"/>
      <c r="D1073" s="9"/>
      <c r="E1073" s="5"/>
      <c r="F1073" s="8"/>
      <c r="G1073" s="5" t="s">
        <v>3456</v>
      </c>
      <c r="H1073" s="8"/>
      <c r="I1073" s="5"/>
      <c r="J1073" s="5">
        <v>40</v>
      </c>
      <c r="K1073" s="5" t="s">
        <v>199</v>
      </c>
      <c r="L1073" s="5"/>
      <c r="M1073" s="5"/>
    </row>
    <row r="1074" spans="1:13">
      <c r="A1074" s="9"/>
      <c r="B1074" s="5" t="s">
        <v>4586</v>
      </c>
      <c r="C1074" s="9"/>
      <c r="D1074" s="9"/>
      <c r="E1074" s="5"/>
      <c r="F1074" s="8"/>
      <c r="G1074" s="5" t="s">
        <v>3432</v>
      </c>
      <c r="H1074" s="8"/>
      <c r="I1074" s="5"/>
      <c r="J1074" s="5">
        <v>40</v>
      </c>
      <c r="K1074" s="5" t="s">
        <v>199</v>
      </c>
      <c r="L1074" s="5"/>
      <c r="M1074" s="5"/>
    </row>
    <row r="1075" spans="1:13">
      <c r="A1075" s="9"/>
      <c r="B1075" s="5" t="s">
        <v>4587</v>
      </c>
      <c r="C1075" s="9"/>
      <c r="D1075" s="9"/>
      <c r="E1075" s="5"/>
      <c r="F1075" s="8"/>
      <c r="G1075" s="5" t="s">
        <v>3525</v>
      </c>
      <c r="H1075" s="8"/>
      <c r="I1075" s="5"/>
      <c r="J1075" s="5">
        <v>40</v>
      </c>
      <c r="K1075" s="5" t="s">
        <v>199</v>
      </c>
      <c r="L1075" s="5"/>
      <c r="M1075" s="5"/>
    </row>
    <row r="1076" spans="1:13">
      <c r="A1076" s="9"/>
      <c r="B1076" s="5" t="s">
        <v>4588</v>
      </c>
      <c r="C1076" s="9"/>
      <c r="D1076" s="9"/>
      <c r="E1076" s="5"/>
      <c r="F1076" s="8"/>
      <c r="G1076" s="5" t="s">
        <v>3465</v>
      </c>
      <c r="H1076" s="8"/>
      <c r="I1076" s="5"/>
      <c r="J1076" s="5">
        <v>40</v>
      </c>
      <c r="K1076" s="5" t="s">
        <v>199</v>
      </c>
      <c r="L1076" s="5"/>
      <c r="M1076" s="5"/>
    </row>
    <row r="1077" spans="1:13">
      <c r="A1077" s="9"/>
      <c r="B1077" s="5" t="s">
        <v>4589</v>
      </c>
      <c r="C1077" s="9"/>
      <c r="D1077" s="9"/>
      <c r="E1077" s="5"/>
      <c r="F1077" s="8"/>
      <c r="G1077" s="5" t="s">
        <v>3428</v>
      </c>
      <c r="H1077" s="8"/>
      <c r="I1077" s="5"/>
      <c r="J1077" s="5">
        <v>40</v>
      </c>
      <c r="K1077" s="5" t="s">
        <v>196</v>
      </c>
      <c r="L1077" s="5"/>
      <c r="M1077" s="5"/>
    </row>
    <row r="1078" spans="1:13">
      <c r="A1078" s="9"/>
      <c r="B1078" s="5" t="s">
        <v>4590</v>
      </c>
      <c r="C1078" s="9"/>
      <c r="D1078" s="9"/>
      <c r="E1078" s="5"/>
      <c r="F1078" s="8"/>
      <c r="G1078" s="5" t="s">
        <v>3796</v>
      </c>
      <c r="H1078" s="8"/>
      <c r="I1078" s="5"/>
      <c r="J1078" s="5">
        <v>40</v>
      </c>
      <c r="K1078" s="5" t="s">
        <v>3433</v>
      </c>
      <c r="L1078" s="5"/>
      <c r="M1078" s="5"/>
    </row>
    <row r="1079" spans="1:13">
      <c r="A1079" s="9"/>
      <c r="B1079" s="5" t="s">
        <v>4591</v>
      </c>
      <c r="C1079" s="9"/>
      <c r="D1079" s="9"/>
      <c r="E1079" s="5"/>
      <c r="F1079" s="8"/>
      <c r="G1079" s="5" t="s">
        <v>3428</v>
      </c>
      <c r="H1079" s="8"/>
      <c r="I1079" s="5"/>
      <c r="J1079" s="5">
        <v>40</v>
      </c>
      <c r="K1079" s="5" t="s">
        <v>196</v>
      </c>
      <c r="L1079" s="5"/>
      <c r="M1079" s="5"/>
    </row>
    <row r="1080" spans="1:13">
      <c r="A1080" s="9"/>
      <c r="B1080" s="5" t="s">
        <v>4592</v>
      </c>
      <c r="C1080" s="9"/>
      <c r="D1080" s="9"/>
      <c r="E1080" s="5"/>
      <c r="F1080" s="8"/>
      <c r="G1080" s="5" t="s">
        <v>3442</v>
      </c>
      <c r="H1080" s="8"/>
      <c r="I1080" s="5"/>
      <c r="J1080" s="5">
        <v>40</v>
      </c>
      <c r="K1080" s="5" t="s">
        <v>199</v>
      </c>
      <c r="L1080" s="5"/>
      <c r="M1080" s="5"/>
    </row>
    <row r="1081" spans="1:13">
      <c r="A1081" s="9"/>
      <c r="B1081" s="5" t="s">
        <v>4593</v>
      </c>
      <c r="C1081" s="9"/>
      <c r="D1081" s="9"/>
      <c r="E1081" s="5"/>
      <c r="F1081" s="8"/>
      <c r="G1081" s="5" t="s">
        <v>3465</v>
      </c>
      <c r="H1081" s="8"/>
      <c r="I1081" s="5"/>
      <c r="J1081" s="5">
        <v>40</v>
      </c>
      <c r="K1081" s="5" t="s">
        <v>3433</v>
      </c>
      <c r="L1081" s="5"/>
      <c r="M1081" s="5"/>
    </row>
    <row r="1082" spans="1:13">
      <c r="A1082" s="9"/>
      <c r="B1082" s="5" t="s">
        <v>4594</v>
      </c>
      <c r="C1082" s="9"/>
      <c r="D1082" s="9"/>
      <c r="E1082" s="5"/>
      <c r="F1082" s="8"/>
      <c r="G1082" s="5" t="s">
        <v>3432</v>
      </c>
      <c r="H1082" s="8"/>
      <c r="I1082" s="5"/>
      <c r="J1082" s="5">
        <v>40</v>
      </c>
      <c r="K1082" s="5" t="s">
        <v>199</v>
      </c>
      <c r="L1082" s="5"/>
      <c r="M1082" s="5"/>
    </row>
    <row r="1083" spans="1:13">
      <c r="A1083" s="9"/>
      <c r="B1083" s="5" t="s">
        <v>4595</v>
      </c>
      <c r="C1083" s="9"/>
      <c r="D1083" s="9"/>
      <c r="E1083" s="5"/>
      <c r="F1083" s="8"/>
      <c r="G1083" s="5" t="s">
        <v>4596</v>
      </c>
      <c r="H1083" s="8"/>
      <c r="I1083" s="5"/>
      <c r="J1083" s="5">
        <v>40</v>
      </c>
      <c r="K1083" s="5" t="s">
        <v>3433</v>
      </c>
      <c r="L1083" s="5"/>
      <c r="M1083" s="5"/>
    </row>
    <row r="1084" spans="1:13">
      <c r="A1084" s="9"/>
      <c r="B1084" s="5" t="s">
        <v>4597</v>
      </c>
      <c r="C1084" s="9"/>
      <c r="D1084" s="9"/>
      <c r="E1084" s="5"/>
      <c r="F1084" s="8"/>
      <c r="G1084" s="5" t="s">
        <v>3518</v>
      </c>
      <c r="H1084" s="8"/>
      <c r="I1084" s="5"/>
      <c r="J1084" s="5">
        <v>24</v>
      </c>
      <c r="K1084" s="5" t="s">
        <v>3433</v>
      </c>
      <c r="L1084" s="5"/>
      <c r="M1084" s="5"/>
    </row>
    <row r="1085" spans="1:13">
      <c r="A1085" s="9"/>
      <c r="B1085" s="5" t="s">
        <v>4598</v>
      </c>
      <c r="C1085" s="9"/>
      <c r="D1085" s="9"/>
      <c r="E1085" s="5"/>
      <c r="F1085" s="8"/>
      <c r="G1085" s="5" t="s">
        <v>3444</v>
      </c>
      <c r="H1085" s="8"/>
      <c r="I1085" s="5"/>
      <c r="J1085" s="5">
        <v>40</v>
      </c>
      <c r="K1085" s="5" t="s">
        <v>199</v>
      </c>
      <c r="L1085" s="5"/>
      <c r="M1085" s="5"/>
    </row>
    <row r="1086" spans="1:13">
      <c r="A1086" s="9"/>
      <c r="B1086" s="5" t="s">
        <v>4599</v>
      </c>
      <c r="C1086" s="9"/>
      <c r="D1086" s="9"/>
      <c r="E1086" s="5"/>
      <c r="F1086" s="8"/>
      <c r="G1086" s="5" t="s">
        <v>3532</v>
      </c>
      <c r="H1086" s="8"/>
      <c r="I1086" s="5"/>
      <c r="J1086" s="5">
        <v>40</v>
      </c>
      <c r="K1086" s="5" t="s">
        <v>196</v>
      </c>
      <c r="L1086" s="5"/>
      <c r="M1086" s="5"/>
    </row>
    <row r="1087" spans="1:13">
      <c r="A1087" s="9"/>
      <c r="B1087" s="5" t="s">
        <v>4600</v>
      </c>
      <c r="C1087" s="9"/>
      <c r="D1087" s="9"/>
      <c r="E1087" s="5"/>
      <c r="F1087" s="8"/>
      <c r="G1087" s="5" t="s">
        <v>3456</v>
      </c>
      <c r="H1087" s="8"/>
      <c r="I1087" s="5"/>
      <c r="J1087" s="5">
        <v>40</v>
      </c>
      <c r="K1087" s="5" t="s">
        <v>199</v>
      </c>
      <c r="L1087" s="5"/>
      <c r="M1087" s="5"/>
    </row>
    <row r="1088" spans="1:13">
      <c r="A1088" s="9"/>
      <c r="B1088" s="5" t="s">
        <v>4601</v>
      </c>
      <c r="C1088" s="9"/>
      <c r="D1088" s="9"/>
      <c r="E1088" s="5"/>
      <c r="F1088" s="8"/>
      <c r="G1088" s="5" t="s">
        <v>3432</v>
      </c>
      <c r="H1088" s="8"/>
      <c r="I1088" s="5"/>
      <c r="J1088" s="5">
        <v>40</v>
      </c>
      <c r="K1088" s="5" t="s">
        <v>199</v>
      </c>
      <c r="L1088" s="5"/>
      <c r="M1088" s="5"/>
    </row>
    <row r="1089" spans="1:13">
      <c r="A1089" s="9"/>
      <c r="B1089" s="5" t="s">
        <v>4602</v>
      </c>
      <c r="C1089" s="9"/>
      <c r="D1089" s="9"/>
      <c r="E1089" s="5"/>
      <c r="F1089" s="8"/>
      <c r="G1089" s="5" t="s">
        <v>3450</v>
      </c>
      <c r="H1089" s="8"/>
      <c r="I1089" s="5"/>
      <c r="J1089" s="5">
        <v>40</v>
      </c>
      <c r="K1089" s="5" t="s">
        <v>191</v>
      </c>
      <c r="L1089" s="5"/>
      <c r="M1089" s="5"/>
    </row>
    <row r="1090" spans="1:13">
      <c r="A1090" s="9"/>
      <c r="B1090" s="5" t="s">
        <v>4603</v>
      </c>
      <c r="C1090" s="9"/>
      <c r="D1090" s="9"/>
      <c r="E1090" s="5"/>
      <c r="F1090" s="8"/>
      <c r="G1090" s="5" t="s">
        <v>3550</v>
      </c>
      <c r="H1090" s="8"/>
      <c r="I1090" s="5"/>
      <c r="J1090" s="5">
        <v>40</v>
      </c>
      <c r="K1090" s="5" t="s">
        <v>199</v>
      </c>
      <c r="L1090" s="5"/>
      <c r="M1090" s="5"/>
    </row>
    <row r="1091" spans="1:13">
      <c r="A1091" s="9"/>
      <c r="B1091" s="5" t="s">
        <v>4604</v>
      </c>
      <c r="C1091" s="9"/>
      <c r="D1091" s="9"/>
      <c r="E1091" s="5"/>
      <c r="F1091" s="8"/>
      <c r="G1091" s="5" t="s">
        <v>3432</v>
      </c>
      <c r="H1091" s="8"/>
      <c r="I1091" s="5"/>
      <c r="J1091" s="5">
        <v>40</v>
      </c>
      <c r="K1091" s="5" t="s">
        <v>199</v>
      </c>
      <c r="L1091" s="5"/>
      <c r="M1091" s="5"/>
    </row>
    <row r="1092" spans="1:13">
      <c r="A1092" s="9"/>
      <c r="B1092" s="5" t="s">
        <v>1149</v>
      </c>
      <c r="C1092" s="9"/>
      <c r="D1092" s="9"/>
      <c r="E1092" s="5"/>
      <c r="F1092" s="8"/>
      <c r="G1092" s="5" t="s">
        <v>3502</v>
      </c>
      <c r="H1092" s="8"/>
      <c r="I1092" s="5"/>
      <c r="J1092" s="5">
        <v>40</v>
      </c>
      <c r="K1092" s="5" t="s">
        <v>191</v>
      </c>
      <c r="L1092" s="5"/>
      <c r="M1092" s="5"/>
    </row>
    <row r="1093" spans="1:13">
      <c r="A1093" s="9"/>
      <c r="B1093" s="5" t="s">
        <v>4605</v>
      </c>
      <c r="C1093" s="9"/>
      <c r="D1093" s="9"/>
      <c r="E1093" s="5"/>
      <c r="F1093" s="8"/>
      <c r="G1093" s="5" t="s">
        <v>4606</v>
      </c>
      <c r="H1093" s="8"/>
      <c r="I1093" s="5"/>
      <c r="J1093" s="5">
        <v>40</v>
      </c>
      <c r="K1093" s="5" t="s">
        <v>3433</v>
      </c>
      <c r="L1093" s="5"/>
      <c r="M1093" s="5"/>
    </row>
    <row r="1094" spans="1:13">
      <c r="A1094" s="9"/>
      <c r="B1094" s="5" t="s">
        <v>4607</v>
      </c>
      <c r="C1094" s="9"/>
      <c r="D1094" s="9"/>
      <c r="E1094" s="5"/>
      <c r="F1094" s="8"/>
      <c r="G1094" s="5" t="s">
        <v>3456</v>
      </c>
      <c r="H1094" s="8"/>
      <c r="I1094" s="5"/>
      <c r="J1094" s="5">
        <v>40</v>
      </c>
      <c r="K1094" s="5" t="s">
        <v>199</v>
      </c>
      <c r="L1094" s="5"/>
      <c r="M1094" s="5"/>
    </row>
    <row r="1095" spans="1:13">
      <c r="A1095" s="9"/>
      <c r="B1095" s="5" t="s">
        <v>4608</v>
      </c>
      <c r="C1095" s="9"/>
      <c r="D1095" s="9"/>
      <c r="E1095" s="5"/>
      <c r="F1095" s="8"/>
      <c r="G1095" s="5" t="s">
        <v>3428</v>
      </c>
      <c r="H1095" s="8"/>
      <c r="I1095" s="5"/>
      <c r="J1095" s="5">
        <v>20</v>
      </c>
      <c r="K1095" s="5" t="s">
        <v>191</v>
      </c>
      <c r="L1095" s="5"/>
      <c r="M1095" s="5"/>
    </row>
    <row r="1096" spans="1:13">
      <c r="A1096" s="9"/>
      <c r="B1096" s="5" t="s">
        <v>4609</v>
      </c>
      <c r="C1096" s="9"/>
      <c r="D1096" s="9"/>
      <c r="E1096" s="5"/>
      <c r="F1096" s="8"/>
      <c r="G1096" s="5" t="s">
        <v>3428</v>
      </c>
      <c r="H1096" s="8"/>
      <c r="I1096" s="5"/>
      <c r="J1096" s="5">
        <v>40</v>
      </c>
      <c r="K1096" s="5" t="s">
        <v>199</v>
      </c>
      <c r="L1096" s="5"/>
      <c r="M1096" s="5"/>
    </row>
    <row r="1097" spans="1:13">
      <c r="A1097" s="9"/>
      <c r="B1097" s="5" t="s">
        <v>4610</v>
      </c>
      <c r="C1097" s="9"/>
      <c r="D1097" s="9"/>
      <c r="E1097" s="5"/>
      <c r="F1097" s="8"/>
      <c r="G1097" s="5" t="s">
        <v>3430</v>
      </c>
      <c r="H1097" s="8"/>
      <c r="I1097" s="5"/>
      <c r="J1097" s="5">
        <v>40</v>
      </c>
      <c r="K1097" s="5" t="s">
        <v>199</v>
      </c>
      <c r="L1097" s="5"/>
      <c r="M1097" s="5"/>
    </row>
    <row r="1098" spans="1:13">
      <c r="A1098" s="9"/>
      <c r="B1098" s="5" t="s">
        <v>4611</v>
      </c>
      <c r="C1098" s="9"/>
      <c r="D1098" s="9"/>
      <c r="E1098" s="5"/>
      <c r="F1098" s="8"/>
      <c r="G1098" s="5" t="s">
        <v>3432</v>
      </c>
      <c r="H1098" s="8"/>
      <c r="I1098" s="5"/>
      <c r="J1098" s="5">
        <v>40</v>
      </c>
      <c r="K1098" s="5" t="s">
        <v>199</v>
      </c>
      <c r="L1098" s="5"/>
      <c r="M1098" s="5"/>
    </row>
    <row r="1099" spans="1:13">
      <c r="A1099" s="9"/>
      <c r="B1099" s="5" t="s">
        <v>4612</v>
      </c>
      <c r="C1099" s="9"/>
      <c r="D1099" s="9"/>
      <c r="E1099" s="5"/>
      <c r="F1099" s="8"/>
      <c r="G1099" s="5" t="s">
        <v>3430</v>
      </c>
      <c r="H1099" s="8"/>
      <c r="I1099" s="5"/>
      <c r="J1099" s="5">
        <v>40</v>
      </c>
      <c r="K1099" s="5" t="s">
        <v>3433</v>
      </c>
      <c r="L1099" s="5"/>
      <c r="M1099" s="5"/>
    </row>
    <row r="1100" spans="1:13">
      <c r="A1100" s="9"/>
      <c r="B1100" s="5" t="s">
        <v>4613</v>
      </c>
      <c r="C1100" s="9"/>
      <c r="D1100" s="9"/>
      <c r="E1100" s="5"/>
      <c r="F1100" s="8"/>
      <c r="G1100" s="5" t="s">
        <v>3428</v>
      </c>
      <c r="H1100" s="8"/>
      <c r="I1100" s="5"/>
      <c r="J1100" s="5">
        <v>40</v>
      </c>
      <c r="K1100" s="5" t="s">
        <v>3433</v>
      </c>
      <c r="L1100" s="5"/>
      <c r="M1100" s="5"/>
    </row>
    <row r="1101" spans="1:13">
      <c r="A1101" s="9"/>
      <c r="B1101" s="5" t="s">
        <v>4614</v>
      </c>
      <c r="C1101" s="9"/>
      <c r="D1101" s="9"/>
      <c r="E1101" s="5"/>
      <c r="F1101" s="8"/>
      <c r="G1101" s="5" t="s">
        <v>3428</v>
      </c>
      <c r="H1101" s="8"/>
      <c r="I1101" s="5"/>
      <c r="J1101" s="5">
        <v>40</v>
      </c>
      <c r="K1101" s="5" t="s">
        <v>196</v>
      </c>
      <c r="L1101" s="5"/>
      <c r="M1101" s="5"/>
    </row>
    <row r="1102" spans="1:13">
      <c r="A1102" s="9"/>
      <c r="B1102" s="5" t="s">
        <v>4615</v>
      </c>
      <c r="C1102" s="9"/>
      <c r="D1102" s="9"/>
      <c r="E1102" s="5"/>
      <c r="F1102" s="8"/>
      <c r="G1102" s="5" t="s">
        <v>3442</v>
      </c>
      <c r="H1102" s="8"/>
      <c r="I1102" s="5"/>
      <c r="J1102" s="5">
        <v>40</v>
      </c>
      <c r="K1102" s="5" t="s">
        <v>3433</v>
      </c>
      <c r="L1102" s="5"/>
      <c r="M1102" s="5"/>
    </row>
    <row r="1103" spans="1:13">
      <c r="A1103" s="9"/>
      <c r="B1103" s="5" t="s">
        <v>4616</v>
      </c>
      <c r="C1103" s="9"/>
      <c r="D1103" s="9"/>
      <c r="E1103" s="5"/>
      <c r="F1103" s="8"/>
      <c r="G1103" s="5" t="s">
        <v>3454</v>
      </c>
      <c r="H1103" s="8"/>
      <c r="I1103" s="5"/>
      <c r="J1103" s="5">
        <v>40</v>
      </c>
      <c r="K1103" s="5" t="s">
        <v>199</v>
      </c>
      <c r="L1103" s="5"/>
      <c r="M1103" s="5"/>
    </row>
    <row r="1104" spans="1:13">
      <c r="A1104" s="9"/>
      <c r="B1104" s="5" t="s">
        <v>4617</v>
      </c>
      <c r="C1104" s="9"/>
      <c r="D1104" s="9"/>
      <c r="E1104" s="5"/>
      <c r="F1104" s="8"/>
      <c r="G1104" s="5" t="s">
        <v>3442</v>
      </c>
      <c r="H1104" s="8"/>
      <c r="I1104" s="5"/>
      <c r="J1104" s="5">
        <v>40</v>
      </c>
      <c r="K1104" s="5" t="s">
        <v>199</v>
      </c>
      <c r="L1104" s="5"/>
      <c r="M1104" s="5"/>
    </row>
    <row r="1105" spans="1:13">
      <c r="A1105" s="9"/>
      <c r="B1105" s="5" t="s">
        <v>4618</v>
      </c>
      <c r="C1105" s="9"/>
      <c r="D1105" s="9"/>
      <c r="E1105" s="5"/>
      <c r="F1105" s="8"/>
      <c r="G1105" s="5" t="s">
        <v>3432</v>
      </c>
      <c r="H1105" s="8"/>
      <c r="I1105" s="5"/>
      <c r="J1105" s="5">
        <v>40</v>
      </c>
      <c r="K1105" s="5" t="s">
        <v>199</v>
      </c>
      <c r="L1105" s="5"/>
      <c r="M1105" s="5"/>
    </row>
    <row r="1106" spans="1:13">
      <c r="A1106" s="9"/>
      <c r="B1106" s="5" t="s">
        <v>4619</v>
      </c>
      <c r="C1106" s="9"/>
      <c r="D1106" s="9"/>
      <c r="E1106" s="5"/>
      <c r="F1106" s="8"/>
      <c r="G1106" s="5" t="s">
        <v>3442</v>
      </c>
      <c r="H1106" s="8"/>
      <c r="I1106" s="5"/>
      <c r="J1106" s="5">
        <v>40</v>
      </c>
      <c r="K1106" s="5" t="s">
        <v>199</v>
      </c>
      <c r="L1106" s="5"/>
      <c r="M1106" s="5"/>
    </row>
    <row r="1107" spans="1:13">
      <c r="A1107" s="9"/>
      <c r="B1107" s="5" t="s">
        <v>4620</v>
      </c>
      <c r="C1107" s="9"/>
      <c r="D1107" s="9"/>
      <c r="E1107" s="5"/>
      <c r="F1107" s="8"/>
      <c r="G1107" s="5" t="s">
        <v>3432</v>
      </c>
      <c r="H1107" s="8"/>
      <c r="I1107" s="5"/>
      <c r="J1107" s="5">
        <v>40</v>
      </c>
      <c r="K1107" s="5" t="s">
        <v>199</v>
      </c>
      <c r="L1107" s="5"/>
      <c r="M1107" s="5"/>
    </row>
    <row r="1108" spans="1:13">
      <c r="A1108" s="9"/>
      <c r="B1108" s="5" t="s">
        <v>4621</v>
      </c>
      <c r="C1108" s="9"/>
      <c r="D1108" s="9"/>
      <c r="E1108" s="5"/>
      <c r="F1108" s="8"/>
      <c r="G1108" s="5" t="s">
        <v>3450</v>
      </c>
      <c r="H1108" s="8"/>
      <c r="I1108" s="5"/>
      <c r="J1108" s="5">
        <v>40</v>
      </c>
      <c r="K1108" s="5" t="s">
        <v>199</v>
      </c>
      <c r="L1108" s="5"/>
      <c r="M1108" s="5"/>
    </row>
    <row r="1109" spans="1:13">
      <c r="A1109" s="9"/>
      <c r="B1109" s="5" t="s">
        <v>4622</v>
      </c>
      <c r="C1109" s="9"/>
      <c r="D1109" s="9"/>
      <c r="E1109" s="5"/>
      <c r="F1109" s="8"/>
      <c r="G1109" s="5" t="s">
        <v>3432</v>
      </c>
      <c r="H1109" s="8"/>
      <c r="I1109" s="5"/>
      <c r="J1109" s="5">
        <v>40</v>
      </c>
      <c r="K1109" s="5" t="s">
        <v>199</v>
      </c>
      <c r="L1109" s="5"/>
      <c r="M1109" s="5"/>
    </row>
    <row r="1110" spans="1:13">
      <c r="A1110" s="9"/>
      <c r="B1110" s="5" t="s">
        <v>4623</v>
      </c>
      <c r="C1110" s="9"/>
      <c r="D1110" s="9"/>
      <c r="E1110" s="5"/>
      <c r="F1110" s="8"/>
      <c r="G1110" s="5" t="s">
        <v>3442</v>
      </c>
      <c r="H1110" s="8"/>
      <c r="I1110" s="5"/>
      <c r="J1110" s="5">
        <v>40</v>
      </c>
      <c r="K1110" s="5" t="s">
        <v>199</v>
      </c>
      <c r="L1110" s="5"/>
      <c r="M1110" s="5"/>
    </row>
    <row r="1111" spans="1:13">
      <c r="A1111" s="9"/>
      <c r="B1111" s="5" t="s">
        <v>4624</v>
      </c>
      <c r="C1111" s="9"/>
      <c r="D1111" s="9"/>
      <c r="E1111" s="5"/>
      <c r="F1111" s="8"/>
      <c r="G1111" s="5" t="s">
        <v>3442</v>
      </c>
      <c r="H1111" s="8"/>
      <c r="I1111" s="5"/>
      <c r="J1111" s="5">
        <v>40</v>
      </c>
      <c r="K1111" s="5" t="s">
        <v>199</v>
      </c>
      <c r="L1111" s="5"/>
      <c r="M1111" s="5"/>
    </row>
    <row r="1112" spans="1:13">
      <c r="A1112" s="9"/>
      <c r="B1112" s="5" t="s">
        <v>4625</v>
      </c>
      <c r="C1112" s="9"/>
      <c r="D1112" s="9"/>
      <c r="E1112" s="5"/>
      <c r="F1112" s="8"/>
      <c r="G1112" s="5" t="s">
        <v>3432</v>
      </c>
      <c r="H1112" s="8"/>
      <c r="I1112" s="5"/>
      <c r="J1112" s="5">
        <v>40</v>
      </c>
      <c r="K1112" s="5" t="s">
        <v>199</v>
      </c>
      <c r="L1112" s="5"/>
      <c r="M1112" s="5"/>
    </row>
    <row r="1113" spans="1:13">
      <c r="A1113" s="9"/>
      <c r="B1113" s="5" t="s">
        <v>4626</v>
      </c>
      <c r="C1113" s="9"/>
      <c r="D1113" s="9"/>
      <c r="E1113" s="5"/>
      <c r="F1113" s="8"/>
      <c r="G1113" s="5" t="s">
        <v>3442</v>
      </c>
      <c r="H1113" s="8"/>
      <c r="I1113" s="5"/>
      <c r="J1113" s="5">
        <v>40</v>
      </c>
      <c r="K1113" s="5" t="s">
        <v>3433</v>
      </c>
      <c r="L1113" s="5"/>
      <c r="M1113" s="5"/>
    </row>
    <row r="1114" spans="1:13">
      <c r="A1114" s="9"/>
      <c r="B1114" s="5" t="s">
        <v>4627</v>
      </c>
      <c r="C1114" s="9"/>
      <c r="D1114" s="9"/>
      <c r="E1114" s="5"/>
      <c r="F1114" s="8"/>
      <c r="G1114" s="5" t="s">
        <v>3456</v>
      </c>
      <c r="H1114" s="8"/>
      <c r="I1114" s="5"/>
      <c r="J1114" s="5">
        <v>40</v>
      </c>
      <c r="K1114" s="5" t="s">
        <v>199</v>
      </c>
      <c r="L1114" s="5"/>
      <c r="M1114" s="5"/>
    </row>
    <row r="1115" spans="1:13">
      <c r="A1115" s="9"/>
      <c r="B1115" s="5" t="s">
        <v>4628</v>
      </c>
      <c r="C1115" s="9"/>
      <c r="D1115" s="9"/>
      <c r="E1115" s="5"/>
      <c r="F1115" s="8"/>
      <c r="G1115" s="5" t="s">
        <v>4629</v>
      </c>
      <c r="H1115" s="8"/>
      <c r="I1115" s="5"/>
      <c r="J1115" s="5">
        <v>40</v>
      </c>
      <c r="K1115" s="5" t="s">
        <v>199</v>
      </c>
      <c r="L1115" s="5"/>
      <c r="M1115" s="5"/>
    </row>
    <row r="1116" spans="1:13">
      <c r="A1116" s="9"/>
      <c r="B1116" s="5" t="s">
        <v>4630</v>
      </c>
      <c r="C1116" s="9"/>
      <c r="D1116" s="9"/>
      <c r="E1116" s="5"/>
      <c r="F1116" s="8"/>
      <c r="G1116" s="5" t="s">
        <v>3494</v>
      </c>
      <c r="H1116" s="8"/>
      <c r="I1116" s="5"/>
      <c r="J1116" s="5">
        <v>25</v>
      </c>
      <c r="K1116" s="5" t="s">
        <v>196</v>
      </c>
      <c r="L1116" s="5"/>
      <c r="M1116" s="5"/>
    </row>
    <row r="1117" spans="1:13">
      <c r="A1117" s="9"/>
      <c r="B1117" s="5" t="s">
        <v>4631</v>
      </c>
      <c r="C1117" s="9"/>
      <c r="D1117" s="9"/>
      <c r="E1117" s="5"/>
      <c r="F1117" s="8"/>
      <c r="G1117" s="5" t="s">
        <v>3446</v>
      </c>
      <c r="H1117" s="8"/>
      <c r="I1117" s="5"/>
      <c r="J1117" s="5">
        <v>40</v>
      </c>
      <c r="K1117" s="5" t="s">
        <v>199</v>
      </c>
      <c r="L1117" s="5"/>
      <c r="M1117" s="5"/>
    </row>
    <row r="1118" spans="1:13">
      <c r="A1118" s="9"/>
      <c r="B1118" s="5" t="s">
        <v>4632</v>
      </c>
      <c r="C1118" s="9"/>
      <c r="D1118" s="9"/>
      <c r="E1118" s="5"/>
      <c r="F1118" s="8"/>
      <c r="G1118" s="5" t="s">
        <v>3532</v>
      </c>
      <c r="H1118" s="8"/>
      <c r="I1118" s="5"/>
      <c r="J1118" s="5">
        <v>40</v>
      </c>
      <c r="K1118" s="5" t="s">
        <v>199</v>
      </c>
      <c r="L1118" s="5"/>
      <c r="M1118" s="5"/>
    </row>
    <row r="1119" spans="1:13">
      <c r="A1119" s="9"/>
      <c r="B1119" s="5" t="s">
        <v>4633</v>
      </c>
      <c r="C1119" s="9"/>
      <c r="D1119" s="9"/>
      <c r="E1119" s="5"/>
      <c r="F1119" s="8"/>
      <c r="G1119" s="5" t="s">
        <v>3658</v>
      </c>
      <c r="H1119" s="8"/>
      <c r="I1119" s="5"/>
      <c r="J1119" s="5">
        <v>40</v>
      </c>
      <c r="K1119" s="5" t="s">
        <v>3433</v>
      </c>
      <c r="L1119" s="5"/>
      <c r="M1119" s="5"/>
    </row>
    <row r="1120" spans="1:13">
      <c r="A1120" s="9"/>
      <c r="B1120" s="5" t="s">
        <v>4634</v>
      </c>
      <c r="C1120" s="9"/>
      <c r="D1120" s="9"/>
      <c r="E1120" s="5"/>
      <c r="F1120" s="8"/>
      <c r="G1120" s="5" t="s">
        <v>3438</v>
      </c>
      <c r="H1120" s="8"/>
      <c r="I1120" s="5"/>
      <c r="J1120" s="5">
        <v>40</v>
      </c>
      <c r="K1120" s="5" t="s">
        <v>199</v>
      </c>
      <c r="L1120" s="5"/>
      <c r="M1120" s="5"/>
    </row>
    <row r="1121" spans="1:13">
      <c r="A1121" s="9"/>
      <c r="B1121" s="5" t="s">
        <v>4635</v>
      </c>
      <c r="C1121" s="9"/>
      <c r="D1121" s="9"/>
      <c r="E1121" s="5"/>
      <c r="F1121" s="8"/>
      <c r="G1121" s="5" t="s">
        <v>3484</v>
      </c>
      <c r="H1121" s="8"/>
      <c r="I1121" s="5"/>
      <c r="J1121" s="5">
        <v>30</v>
      </c>
      <c r="K1121" s="5" t="s">
        <v>191</v>
      </c>
      <c r="L1121" s="5"/>
      <c r="M1121" s="5"/>
    </row>
    <row r="1122" spans="1:13">
      <c r="A1122" s="9"/>
      <c r="B1122" s="5" t="s">
        <v>4636</v>
      </c>
      <c r="C1122" s="9"/>
      <c r="D1122" s="9"/>
      <c r="E1122" s="5"/>
      <c r="F1122" s="8"/>
      <c r="G1122" s="5" t="s">
        <v>3450</v>
      </c>
      <c r="H1122" s="8"/>
      <c r="I1122" s="5"/>
      <c r="J1122" s="5">
        <v>40</v>
      </c>
      <c r="K1122" s="5" t="s">
        <v>196</v>
      </c>
      <c r="L1122" s="5"/>
      <c r="M1122" s="5"/>
    </row>
    <row r="1123" spans="1:13">
      <c r="A1123" s="9"/>
      <c r="B1123" s="5" t="s">
        <v>4637</v>
      </c>
      <c r="C1123" s="9"/>
      <c r="D1123" s="9"/>
      <c r="E1123" s="5"/>
      <c r="F1123" s="8"/>
      <c r="G1123" s="5" t="s">
        <v>3430</v>
      </c>
      <c r="H1123" s="8"/>
      <c r="I1123" s="5"/>
      <c r="J1123" s="5">
        <v>40</v>
      </c>
      <c r="K1123" s="5" t="s">
        <v>3433</v>
      </c>
      <c r="L1123" s="5"/>
      <c r="M1123" s="5"/>
    </row>
    <row r="1124" spans="1:13">
      <c r="A1124" s="9"/>
      <c r="B1124" s="5" t="s">
        <v>4638</v>
      </c>
      <c r="C1124" s="9"/>
      <c r="D1124" s="9"/>
      <c r="E1124" s="5"/>
      <c r="F1124" s="8"/>
      <c r="G1124" s="5" t="s">
        <v>3450</v>
      </c>
      <c r="H1124" s="8"/>
      <c r="I1124" s="5"/>
      <c r="J1124" s="5">
        <v>40</v>
      </c>
      <c r="K1124" s="5" t="s">
        <v>199</v>
      </c>
      <c r="L1124" s="5"/>
      <c r="M1124" s="5"/>
    </row>
    <row r="1125" spans="1:13">
      <c r="A1125" s="9"/>
      <c r="B1125" s="5" t="s">
        <v>4639</v>
      </c>
      <c r="C1125" s="9"/>
      <c r="D1125" s="9"/>
      <c r="E1125" s="5"/>
      <c r="F1125" s="8"/>
      <c r="G1125" s="5" t="s">
        <v>3442</v>
      </c>
      <c r="H1125" s="8"/>
      <c r="I1125" s="5"/>
      <c r="J1125" s="5">
        <v>40</v>
      </c>
      <c r="K1125" s="5" t="s">
        <v>199</v>
      </c>
      <c r="L1125" s="5"/>
      <c r="M1125" s="5"/>
    </row>
    <row r="1126" spans="1:13">
      <c r="A1126" s="9"/>
      <c r="B1126" s="5" t="s">
        <v>4640</v>
      </c>
      <c r="C1126" s="9"/>
      <c r="D1126" s="9"/>
      <c r="E1126" s="5"/>
      <c r="F1126" s="8"/>
      <c r="G1126" s="5" t="s">
        <v>4480</v>
      </c>
      <c r="H1126" s="8"/>
      <c r="I1126" s="5"/>
      <c r="J1126" s="5">
        <v>40</v>
      </c>
      <c r="K1126" s="5" t="s">
        <v>3433</v>
      </c>
      <c r="L1126" s="5"/>
      <c r="M1126" s="5"/>
    </row>
    <row r="1127" spans="1:13">
      <c r="A1127" s="9"/>
      <c r="B1127" s="5" t="s">
        <v>4641</v>
      </c>
      <c r="C1127" s="9"/>
      <c r="D1127" s="9"/>
      <c r="E1127" s="5"/>
      <c r="F1127" s="8"/>
      <c r="G1127" s="5" t="s">
        <v>3442</v>
      </c>
      <c r="H1127" s="8"/>
      <c r="I1127" s="5"/>
      <c r="J1127" s="5">
        <v>40</v>
      </c>
      <c r="K1127" s="5" t="s">
        <v>199</v>
      </c>
      <c r="L1127" s="5"/>
      <c r="M1127" s="5"/>
    </row>
    <row r="1128" spans="1:13">
      <c r="A1128" s="9"/>
      <c r="B1128" s="5" t="s">
        <v>4642</v>
      </c>
      <c r="C1128" s="9"/>
      <c r="D1128" s="9"/>
      <c r="E1128" s="5"/>
      <c r="F1128" s="8"/>
      <c r="G1128" s="5" t="s">
        <v>3502</v>
      </c>
      <c r="H1128" s="8"/>
      <c r="I1128" s="5"/>
      <c r="J1128" s="5">
        <v>20</v>
      </c>
      <c r="K1128" s="5" t="s">
        <v>199</v>
      </c>
      <c r="L1128" s="5"/>
      <c r="M1128" s="5"/>
    </row>
    <row r="1129" spans="1:13">
      <c r="A1129" s="9"/>
      <c r="B1129" s="5" t="s">
        <v>4643</v>
      </c>
      <c r="C1129" s="9"/>
      <c r="D1129" s="9"/>
      <c r="E1129" s="5"/>
      <c r="F1129" s="8"/>
      <c r="G1129" s="5" t="s">
        <v>3456</v>
      </c>
      <c r="H1129" s="8"/>
      <c r="I1129" s="5"/>
      <c r="J1129" s="5">
        <v>40</v>
      </c>
      <c r="K1129" s="5" t="s">
        <v>3433</v>
      </c>
      <c r="L1129" s="5"/>
      <c r="M1129" s="5"/>
    </row>
    <row r="1130" spans="1:13">
      <c r="A1130" s="9"/>
      <c r="B1130" s="5" t="s">
        <v>4644</v>
      </c>
      <c r="C1130" s="9"/>
      <c r="D1130" s="9"/>
      <c r="E1130" s="5"/>
      <c r="F1130" s="8"/>
      <c r="G1130" s="5" t="s">
        <v>3450</v>
      </c>
      <c r="H1130" s="8"/>
      <c r="I1130" s="5"/>
      <c r="J1130" s="5">
        <v>40</v>
      </c>
      <c r="K1130" s="5" t="s">
        <v>196</v>
      </c>
      <c r="L1130" s="5"/>
      <c r="M1130" s="5"/>
    </row>
    <row r="1131" spans="1:13">
      <c r="A1131" s="9"/>
      <c r="B1131" s="5" t="s">
        <v>4645</v>
      </c>
      <c r="C1131" s="9"/>
      <c r="D1131" s="9"/>
      <c r="E1131" s="5"/>
      <c r="F1131" s="8"/>
      <c r="G1131" s="5" t="s">
        <v>3432</v>
      </c>
      <c r="H1131" s="8"/>
      <c r="I1131" s="5"/>
      <c r="J1131" s="5">
        <v>40</v>
      </c>
      <c r="K1131" s="5" t="s">
        <v>199</v>
      </c>
      <c r="L1131" s="5"/>
      <c r="M1131" s="5"/>
    </row>
    <row r="1132" spans="1:13">
      <c r="A1132" s="9"/>
      <c r="B1132" s="5" t="s">
        <v>4646</v>
      </c>
      <c r="C1132" s="9"/>
      <c r="D1132" s="9"/>
      <c r="E1132" s="5"/>
      <c r="F1132" s="8"/>
      <c r="G1132" s="5" t="s">
        <v>3432</v>
      </c>
      <c r="H1132" s="8"/>
      <c r="I1132" s="5"/>
      <c r="J1132" s="5">
        <v>40</v>
      </c>
      <c r="K1132" s="5" t="s">
        <v>199</v>
      </c>
      <c r="L1132" s="5"/>
      <c r="M1132" s="5"/>
    </row>
    <row r="1133" spans="1:13">
      <c r="A1133" s="9"/>
      <c r="B1133" s="5" t="s">
        <v>4647</v>
      </c>
      <c r="C1133" s="9"/>
      <c r="D1133" s="9"/>
      <c r="E1133" s="5"/>
      <c r="F1133" s="8"/>
      <c r="G1133" s="5" t="s">
        <v>3623</v>
      </c>
      <c r="H1133" s="8"/>
      <c r="I1133" s="5"/>
      <c r="J1133" s="5">
        <v>40</v>
      </c>
      <c r="K1133" s="5" t="s">
        <v>199</v>
      </c>
      <c r="L1133" s="5"/>
      <c r="M1133" s="5"/>
    </row>
    <row r="1134" spans="1:13">
      <c r="A1134" s="9"/>
      <c r="B1134" s="5" t="s">
        <v>4648</v>
      </c>
      <c r="C1134" s="9"/>
      <c r="D1134" s="9"/>
      <c r="E1134" s="5"/>
      <c r="F1134" s="8"/>
      <c r="G1134" s="5" t="s">
        <v>3432</v>
      </c>
      <c r="H1134" s="8"/>
      <c r="I1134" s="5"/>
      <c r="J1134" s="5">
        <v>40</v>
      </c>
      <c r="K1134" s="5" t="s">
        <v>199</v>
      </c>
      <c r="L1134" s="5"/>
      <c r="M1134" s="5"/>
    </row>
    <row r="1135" spans="1:13">
      <c r="A1135" s="9"/>
      <c r="B1135" s="5" t="s">
        <v>4649</v>
      </c>
      <c r="C1135" s="9"/>
      <c r="D1135" s="9"/>
      <c r="E1135" s="5"/>
      <c r="F1135" s="8"/>
      <c r="G1135" s="5" t="s">
        <v>3456</v>
      </c>
      <c r="H1135" s="8"/>
      <c r="I1135" s="5"/>
      <c r="J1135" s="5">
        <v>40</v>
      </c>
      <c r="K1135" s="5" t="s">
        <v>199</v>
      </c>
      <c r="L1135" s="5"/>
      <c r="M1135" s="5"/>
    </row>
    <row r="1136" spans="1:13">
      <c r="A1136" s="9"/>
      <c r="B1136" s="5" t="s">
        <v>4650</v>
      </c>
      <c r="C1136" s="9"/>
      <c r="D1136" s="9"/>
      <c r="E1136" s="5"/>
      <c r="F1136" s="8"/>
      <c r="G1136" s="5" t="s">
        <v>3502</v>
      </c>
      <c r="H1136" s="8"/>
      <c r="I1136" s="5"/>
      <c r="J1136" s="5">
        <v>40</v>
      </c>
      <c r="K1136" s="5" t="s">
        <v>199</v>
      </c>
      <c r="L1136" s="5"/>
      <c r="M1136" s="5"/>
    </row>
    <row r="1137" spans="1:13">
      <c r="A1137" s="9"/>
      <c r="B1137" s="5" t="s">
        <v>4651</v>
      </c>
      <c r="C1137" s="9"/>
      <c r="D1137" s="9"/>
      <c r="E1137" s="5"/>
      <c r="F1137" s="8"/>
      <c r="G1137" s="5" t="s">
        <v>3465</v>
      </c>
      <c r="H1137" s="8"/>
      <c r="I1137" s="5"/>
      <c r="J1137" s="5">
        <v>40</v>
      </c>
      <c r="K1137" s="5" t="s">
        <v>3433</v>
      </c>
      <c r="L1137" s="5"/>
      <c r="M1137" s="5"/>
    </row>
    <row r="1138" spans="1:13">
      <c r="A1138" s="9"/>
      <c r="B1138" s="5" t="s">
        <v>4652</v>
      </c>
      <c r="C1138" s="9"/>
      <c r="D1138" s="9"/>
      <c r="E1138" s="5"/>
      <c r="F1138" s="8"/>
      <c r="G1138" s="5" t="s">
        <v>3465</v>
      </c>
      <c r="H1138" s="8"/>
      <c r="I1138" s="5"/>
      <c r="J1138" s="5">
        <v>40</v>
      </c>
      <c r="K1138" s="5" t="s">
        <v>3433</v>
      </c>
      <c r="L1138" s="5"/>
      <c r="M1138" s="5"/>
    </row>
    <row r="1139" spans="1:13">
      <c r="A1139" s="9"/>
      <c r="B1139" s="5" t="s">
        <v>4653</v>
      </c>
      <c r="C1139" s="9"/>
      <c r="D1139" s="9"/>
      <c r="E1139" s="5"/>
      <c r="F1139" s="8"/>
      <c r="G1139" s="5" t="s">
        <v>4022</v>
      </c>
      <c r="H1139" s="8"/>
      <c r="I1139" s="5"/>
      <c r="J1139" s="5">
        <v>40</v>
      </c>
      <c r="K1139" s="5" t="s">
        <v>196</v>
      </c>
      <c r="L1139" s="5"/>
      <c r="M1139" s="5"/>
    </row>
    <row r="1140" spans="1:13">
      <c r="A1140" s="9"/>
      <c r="B1140" s="5" t="s">
        <v>4654</v>
      </c>
      <c r="C1140" s="9"/>
      <c r="D1140" s="9"/>
      <c r="E1140" s="5"/>
      <c r="F1140" s="8"/>
      <c r="G1140" s="5" t="s">
        <v>3432</v>
      </c>
      <c r="H1140" s="8"/>
      <c r="I1140" s="5"/>
      <c r="J1140" s="5">
        <v>40</v>
      </c>
      <c r="K1140" s="5" t="s">
        <v>199</v>
      </c>
      <c r="L1140" s="5"/>
      <c r="M1140" s="5"/>
    </row>
    <row r="1141" spans="1:13">
      <c r="A1141" s="9"/>
      <c r="B1141" s="5" t="s">
        <v>4655</v>
      </c>
      <c r="C1141" s="9"/>
      <c r="D1141" s="9"/>
      <c r="E1141" s="5"/>
      <c r="F1141" s="8"/>
      <c r="G1141" s="5" t="s">
        <v>3436</v>
      </c>
      <c r="H1141" s="8"/>
      <c r="I1141" s="5"/>
      <c r="J1141" s="5">
        <v>40</v>
      </c>
      <c r="K1141" s="5" t="s">
        <v>199</v>
      </c>
      <c r="L1141" s="5"/>
      <c r="M1141" s="5"/>
    </row>
    <row r="1142" spans="1:13">
      <c r="A1142" s="9"/>
      <c r="B1142" s="5" t="s">
        <v>4656</v>
      </c>
      <c r="C1142" s="9"/>
      <c r="D1142" s="9"/>
      <c r="E1142" s="5"/>
      <c r="F1142" s="8"/>
      <c r="G1142" s="5" t="s">
        <v>3899</v>
      </c>
      <c r="H1142" s="8"/>
      <c r="I1142" s="5"/>
      <c r="J1142" s="5">
        <v>40</v>
      </c>
      <c r="K1142" s="5" t="s">
        <v>196</v>
      </c>
      <c r="L1142" s="5"/>
      <c r="M1142" s="5"/>
    </row>
    <row r="1143" spans="1:13">
      <c r="A1143" s="9"/>
      <c r="B1143" s="5" t="s">
        <v>4657</v>
      </c>
      <c r="C1143" s="9"/>
      <c r="D1143" s="9"/>
      <c r="E1143" s="5"/>
      <c r="F1143" s="8"/>
      <c r="G1143" s="5" t="s">
        <v>3432</v>
      </c>
      <c r="H1143" s="8"/>
      <c r="I1143" s="5"/>
      <c r="J1143" s="5">
        <v>40</v>
      </c>
      <c r="K1143" s="5" t="s">
        <v>196</v>
      </c>
      <c r="L1143" s="5"/>
      <c r="M1143" s="5"/>
    </row>
    <row r="1144" spans="1:13">
      <c r="A1144" s="9"/>
      <c r="B1144" s="5" t="s">
        <v>4658</v>
      </c>
      <c r="C1144" s="9"/>
      <c r="D1144" s="9"/>
      <c r="E1144" s="5"/>
      <c r="F1144" s="8"/>
      <c r="G1144" s="5" t="s">
        <v>3450</v>
      </c>
      <c r="H1144" s="8"/>
      <c r="I1144" s="5"/>
      <c r="J1144" s="5">
        <v>40</v>
      </c>
      <c r="K1144" s="5" t="s">
        <v>199</v>
      </c>
      <c r="L1144" s="5"/>
      <c r="M1144" s="5"/>
    </row>
    <row r="1145" spans="1:13">
      <c r="A1145" s="9"/>
      <c r="B1145" s="5" t="s">
        <v>4659</v>
      </c>
      <c r="C1145" s="9"/>
      <c r="D1145" s="9"/>
      <c r="E1145" s="5"/>
      <c r="F1145" s="8"/>
      <c r="G1145" s="5" t="s">
        <v>3432</v>
      </c>
      <c r="H1145" s="8"/>
      <c r="I1145" s="5"/>
      <c r="J1145" s="5">
        <v>40</v>
      </c>
      <c r="K1145" s="5" t="s">
        <v>3433</v>
      </c>
      <c r="L1145" s="5"/>
      <c r="M1145" s="5"/>
    </row>
    <row r="1146" spans="1:13">
      <c r="A1146" s="9"/>
      <c r="B1146" s="5" t="s">
        <v>4660</v>
      </c>
      <c r="C1146" s="9"/>
      <c r="D1146" s="9"/>
      <c r="E1146" s="5"/>
      <c r="F1146" s="8"/>
      <c r="G1146" s="5" t="s">
        <v>3550</v>
      </c>
      <c r="H1146" s="8"/>
      <c r="I1146" s="5"/>
      <c r="J1146" s="5">
        <v>40</v>
      </c>
      <c r="K1146" s="5" t="s">
        <v>199</v>
      </c>
      <c r="L1146" s="5"/>
      <c r="M1146" s="5"/>
    </row>
    <row r="1147" spans="1:13">
      <c r="A1147" s="9"/>
      <c r="B1147" s="5" t="s">
        <v>4661</v>
      </c>
      <c r="C1147" s="9"/>
      <c r="D1147" s="9"/>
      <c r="E1147" s="5"/>
      <c r="F1147" s="8"/>
      <c r="G1147" s="5" t="s">
        <v>3428</v>
      </c>
      <c r="H1147" s="8"/>
      <c r="I1147" s="5"/>
      <c r="J1147" s="5">
        <v>40</v>
      </c>
      <c r="K1147" s="5" t="s">
        <v>199</v>
      </c>
      <c r="L1147" s="5"/>
      <c r="M1147" s="5"/>
    </row>
    <row r="1148" spans="1:13">
      <c r="A1148" s="9"/>
      <c r="B1148" s="5" t="s">
        <v>4662</v>
      </c>
      <c r="C1148" s="9"/>
      <c r="D1148" s="9"/>
      <c r="E1148" s="5"/>
      <c r="F1148" s="8"/>
      <c r="G1148" s="5" t="s">
        <v>3465</v>
      </c>
      <c r="H1148" s="8"/>
      <c r="I1148" s="5"/>
      <c r="J1148" s="5">
        <v>40</v>
      </c>
      <c r="K1148" s="5" t="s">
        <v>3433</v>
      </c>
      <c r="L1148" s="5"/>
      <c r="M1148" s="5"/>
    </row>
    <row r="1149" spans="1:13">
      <c r="A1149" s="9"/>
      <c r="B1149" s="5" t="s">
        <v>4663</v>
      </c>
      <c r="C1149" s="9"/>
      <c r="D1149" s="9"/>
      <c r="E1149" s="5"/>
      <c r="F1149" s="8"/>
      <c r="G1149" s="5" t="s">
        <v>3436</v>
      </c>
      <c r="H1149" s="8"/>
      <c r="I1149" s="5"/>
      <c r="J1149" s="5">
        <v>40</v>
      </c>
      <c r="K1149" s="5" t="s">
        <v>199</v>
      </c>
      <c r="L1149" s="5"/>
      <c r="M1149" s="5"/>
    </row>
    <row r="1150" spans="1:13">
      <c r="A1150" s="9"/>
      <c r="B1150" s="5" t="s">
        <v>4664</v>
      </c>
      <c r="C1150" s="9"/>
      <c r="D1150" s="9"/>
      <c r="E1150" s="5"/>
      <c r="F1150" s="8"/>
      <c r="G1150" s="5" t="s">
        <v>3432</v>
      </c>
      <c r="H1150" s="8"/>
      <c r="I1150" s="5"/>
      <c r="J1150" s="5">
        <v>40</v>
      </c>
      <c r="K1150" s="5" t="s">
        <v>199</v>
      </c>
      <c r="L1150" s="5"/>
      <c r="M1150" s="5"/>
    </row>
    <row r="1151" spans="1:13">
      <c r="A1151" s="9"/>
      <c r="B1151" s="5" t="s">
        <v>4665</v>
      </c>
      <c r="C1151" s="9"/>
      <c r="D1151" s="9"/>
      <c r="E1151" s="5"/>
      <c r="F1151" s="8"/>
      <c r="G1151" s="5" t="s">
        <v>3446</v>
      </c>
      <c r="H1151" s="8"/>
      <c r="I1151" s="5"/>
      <c r="J1151" s="5">
        <v>40</v>
      </c>
      <c r="K1151" s="5" t="s">
        <v>199</v>
      </c>
      <c r="L1151" s="5"/>
      <c r="M1151" s="5"/>
    </row>
    <row r="1152" spans="1:13">
      <c r="A1152" s="9"/>
      <c r="B1152" s="5" t="s">
        <v>4666</v>
      </c>
      <c r="C1152" s="9"/>
      <c r="D1152" s="9"/>
      <c r="E1152" s="5"/>
      <c r="F1152" s="8"/>
      <c r="G1152" s="5" t="s">
        <v>4076</v>
      </c>
      <c r="H1152" s="8"/>
      <c r="I1152" s="5"/>
      <c r="J1152" s="5">
        <v>40</v>
      </c>
      <c r="K1152" s="5" t="s">
        <v>3433</v>
      </c>
      <c r="L1152" s="5"/>
      <c r="M1152" s="5"/>
    </row>
    <row r="1153" spans="1:13">
      <c r="A1153" s="9"/>
      <c r="B1153" s="5" t="s">
        <v>4667</v>
      </c>
      <c r="C1153" s="9"/>
      <c r="D1153" s="9"/>
      <c r="E1153" s="5"/>
      <c r="F1153" s="8"/>
      <c r="G1153" s="5" t="s">
        <v>3432</v>
      </c>
      <c r="H1153" s="8"/>
      <c r="I1153" s="5"/>
      <c r="J1153" s="5">
        <v>40</v>
      </c>
      <c r="K1153" s="5" t="s">
        <v>199</v>
      </c>
      <c r="L1153" s="5"/>
      <c r="M1153" s="5"/>
    </row>
    <row r="1154" spans="1:13">
      <c r="A1154" s="9"/>
      <c r="B1154" s="5" t="s">
        <v>4668</v>
      </c>
      <c r="C1154" s="9"/>
      <c r="D1154" s="9"/>
      <c r="E1154" s="5"/>
      <c r="F1154" s="8"/>
      <c r="G1154" s="5" t="s">
        <v>3446</v>
      </c>
      <c r="H1154" s="8"/>
      <c r="I1154" s="5"/>
      <c r="J1154" s="5">
        <v>40</v>
      </c>
      <c r="K1154" s="5" t="s">
        <v>199</v>
      </c>
      <c r="L1154" s="5"/>
      <c r="M1154" s="5"/>
    </row>
    <row r="1155" spans="1:13">
      <c r="A1155" s="9"/>
      <c r="B1155" s="5" t="s">
        <v>4669</v>
      </c>
      <c r="C1155" s="9"/>
      <c r="D1155" s="9"/>
      <c r="E1155" s="5"/>
      <c r="F1155" s="8"/>
      <c r="G1155" s="5" t="s">
        <v>3442</v>
      </c>
      <c r="H1155" s="8"/>
      <c r="I1155" s="5"/>
      <c r="J1155" s="5">
        <v>40</v>
      </c>
      <c r="K1155" s="5" t="s">
        <v>3433</v>
      </c>
      <c r="L1155" s="5"/>
      <c r="M1155" s="5"/>
    </row>
    <row r="1156" spans="1:13">
      <c r="A1156" s="9"/>
      <c r="B1156" s="5" t="s">
        <v>4670</v>
      </c>
      <c r="C1156" s="9"/>
      <c r="D1156" s="9"/>
      <c r="E1156" s="5"/>
      <c r="F1156" s="8"/>
      <c r="G1156" s="5" t="s">
        <v>3450</v>
      </c>
      <c r="H1156" s="8"/>
      <c r="I1156" s="5"/>
      <c r="J1156" s="5">
        <v>40</v>
      </c>
      <c r="K1156" s="5" t="s">
        <v>196</v>
      </c>
      <c r="L1156" s="5"/>
      <c r="M1156" s="5"/>
    </row>
    <row r="1157" spans="1:13">
      <c r="A1157" s="9"/>
      <c r="B1157" s="5" t="s">
        <v>4671</v>
      </c>
      <c r="C1157" s="9"/>
      <c r="D1157" s="9"/>
      <c r="E1157" s="5"/>
      <c r="F1157" s="8"/>
      <c r="G1157" s="5" t="s">
        <v>3432</v>
      </c>
      <c r="H1157" s="8"/>
      <c r="I1157" s="5"/>
      <c r="J1157" s="5">
        <v>40</v>
      </c>
      <c r="K1157" s="5" t="s">
        <v>199</v>
      </c>
      <c r="L1157" s="5"/>
      <c r="M1157" s="5"/>
    </row>
    <row r="1158" spans="1:13">
      <c r="A1158" s="9"/>
      <c r="B1158" s="5" t="s">
        <v>4672</v>
      </c>
      <c r="C1158" s="9"/>
      <c r="D1158" s="9"/>
      <c r="E1158" s="5"/>
      <c r="F1158" s="8"/>
      <c r="G1158" s="5" t="s">
        <v>3428</v>
      </c>
      <c r="H1158" s="8"/>
      <c r="I1158" s="5"/>
      <c r="J1158" s="5">
        <v>40</v>
      </c>
      <c r="K1158" s="5" t="s">
        <v>199</v>
      </c>
      <c r="L1158" s="5"/>
      <c r="M1158" s="5"/>
    </row>
    <row r="1159" spans="1:13">
      <c r="A1159" s="9"/>
      <c r="B1159" s="5" t="s">
        <v>4673</v>
      </c>
      <c r="C1159" s="9"/>
      <c r="D1159" s="9"/>
      <c r="E1159" s="5"/>
      <c r="F1159" s="8"/>
      <c r="G1159" s="5" t="s">
        <v>3432</v>
      </c>
      <c r="H1159" s="8"/>
      <c r="I1159" s="5"/>
      <c r="J1159" s="5">
        <v>40</v>
      </c>
      <c r="K1159" s="5" t="s">
        <v>199</v>
      </c>
      <c r="L1159" s="5"/>
      <c r="M1159" s="5"/>
    </row>
    <row r="1160" spans="1:13">
      <c r="A1160" s="9"/>
      <c r="B1160" s="5" t="s">
        <v>4674</v>
      </c>
      <c r="C1160" s="9"/>
      <c r="D1160" s="9"/>
      <c r="E1160" s="5"/>
      <c r="F1160" s="8"/>
      <c r="G1160" s="5" t="s">
        <v>3430</v>
      </c>
      <c r="H1160" s="8"/>
      <c r="I1160" s="5"/>
      <c r="J1160" s="5">
        <v>40</v>
      </c>
      <c r="K1160" s="5" t="s">
        <v>3433</v>
      </c>
      <c r="L1160" s="5"/>
      <c r="M1160" s="5"/>
    </row>
    <row r="1161" spans="1:13">
      <c r="A1161" s="9"/>
      <c r="B1161" s="5" t="s">
        <v>4675</v>
      </c>
      <c r="C1161" s="9"/>
      <c r="D1161" s="9"/>
      <c r="E1161" s="5"/>
      <c r="F1161" s="8"/>
      <c r="G1161" s="5" t="s">
        <v>3539</v>
      </c>
      <c r="H1161" s="8"/>
      <c r="I1161" s="5"/>
      <c r="J1161" s="5">
        <v>40</v>
      </c>
      <c r="K1161" s="5" t="s">
        <v>199</v>
      </c>
      <c r="L1161" s="5"/>
      <c r="M1161" s="5"/>
    </row>
    <row r="1162" spans="1:13">
      <c r="A1162" s="9"/>
      <c r="B1162" s="5" t="s">
        <v>4676</v>
      </c>
      <c r="C1162" s="9"/>
      <c r="D1162" s="9"/>
      <c r="E1162" s="5"/>
      <c r="F1162" s="8"/>
      <c r="G1162" s="5" t="s">
        <v>3537</v>
      </c>
      <c r="H1162" s="8"/>
      <c r="I1162" s="5"/>
      <c r="J1162" s="5">
        <v>40</v>
      </c>
      <c r="K1162" s="5" t="s">
        <v>199</v>
      </c>
      <c r="L1162" s="5"/>
      <c r="M1162" s="5"/>
    </row>
    <row r="1163" spans="1:13">
      <c r="A1163" s="9"/>
      <c r="B1163" s="5" t="s">
        <v>4677</v>
      </c>
      <c r="C1163" s="9"/>
      <c r="D1163" s="9"/>
      <c r="E1163" s="5"/>
      <c r="F1163" s="8"/>
      <c r="G1163" s="5" t="s">
        <v>3465</v>
      </c>
      <c r="H1163" s="8"/>
      <c r="I1163" s="5"/>
      <c r="J1163" s="5">
        <v>40</v>
      </c>
      <c r="K1163" s="5" t="s">
        <v>199</v>
      </c>
      <c r="L1163" s="5"/>
      <c r="M1163" s="5"/>
    </row>
    <row r="1164" spans="1:13">
      <c r="A1164" s="9"/>
      <c r="B1164" s="5" t="s">
        <v>4678</v>
      </c>
      <c r="C1164" s="9"/>
      <c r="D1164" s="9"/>
      <c r="E1164" s="5"/>
      <c r="F1164" s="8"/>
      <c r="G1164" s="5" t="s">
        <v>3432</v>
      </c>
      <c r="H1164" s="8"/>
      <c r="I1164" s="5"/>
      <c r="J1164" s="5">
        <v>40</v>
      </c>
      <c r="K1164" s="5" t="s">
        <v>199</v>
      </c>
      <c r="L1164" s="5"/>
      <c r="M1164" s="5"/>
    </row>
    <row r="1165" spans="1:13">
      <c r="A1165" s="9"/>
      <c r="B1165" s="5" t="s">
        <v>4679</v>
      </c>
      <c r="C1165" s="9"/>
      <c r="D1165" s="9"/>
      <c r="E1165" s="5"/>
      <c r="F1165" s="8"/>
      <c r="G1165" s="5" t="s">
        <v>3465</v>
      </c>
      <c r="H1165" s="8"/>
      <c r="I1165" s="5"/>
      <c r="J1165" s="5">
        <v>40</v>
      </c>
      <c r="K1165" s="5" t="s">
        <v>196</v>
      </c>
      <c r="L1165" s="5"/>
      <c r="M1165" s="5"/>
    </row>
    <row r="1166" spans="1:13">
      <c r="A1166" s="9"/>
      <c r="B1166" s="5" t="s">
        <v>4680</v>
      </c>
      <c r="C1166" s="9"/>
      <c r="D1166" s="9"/>
      <c r="E1166" s="5"/>
      <c r="F1166" s="8"/>
      <c r="G1166" s="5" t="s">
        <v>3432</v>
      </c>
      <c r="H1166" s="8"/>
      <c r="I1166" s="5"/>
      <c r="J1166" s="5">
        <v>40</v>
      </c>
      <c r="K1166" s="5" t="s">
        <v>199</v>
      </c>
      <c r="L1166" s="5"/>
      <c r="M1166" s="5"/>
    </row>
    <row r="1167" spans="1:13">
      <c r="A1167" s="9"/>
      <c r="B1167" s="5" t="s">
        <v>4681</v>
      </c>
      <c r="C1167" s="9"/>
      <c r="D1167" s="9"/>
      <c r="E1167" s="5"/>
      <c r="F1167" s="8"/>
      <c r="G1167" s="5" t="s">
        <v>3446</v>
      </c>
      <c r="H1167" s="8"/>
      <c r="I1167" s="5"/>
      <c r="J1167" s="5">
        <v>40</v>
      </c>
      <c r="K1167" s="5" t="s">
        <v>199</v>
      </c>
      <c r="L1167" s="5"/>
      <c r="M1167" s="5"/>
    </row>
    <row r="1168" spans="1:13">
      <c r="A1168" s="9"/>
      <c r="B1168" s="5" t="s">
        <v>4682</v>
      </c>
      <c r="C1168" s="9"/>
      <c r="D1168" s="9"/>
      <c r="E1168" s="5"/>
      <c r="F1168" s="8"/>
      <c r="G1168" s="5" t="s">
        <v>3432</v>
      </c>
      <c r="H1168" s="8"/>
      <c r="I1168" s="5"/>
      <c r="J1168" s="5">
        <v>40</v>
      </c>
      <c r="K1168" s="5" t="s">
        <v>199</v>
      </c>
      <c r="L1168" s="5"/>
      <c r="M1168" s="5"/>
    </row>
    <row r="1169" spans="1:13">
      <c r="A1169" s="9"/>
      <c r="B1169" s="5" t="s">
        <v>4683</v>
      </c>
      <c r="C1169" s="9"/>
      <c r="D1169" s="9"/>
      <c r="E1169" s="5"/>
      <c r="F1169" s="8"/>
      <c r="G1169" s="5" t="s">
        <v>3456</v>
      </c>
      <c r="H1169" s="8"/>
      <c r="I1169" s="5"/>
      <c r="J1169" s="5">
        <v>40</v>
      </c>
      <c r="K1169" s="5" t="s">
        <v>3433</v>
      </c>
      <c r="L1169" s="5"/>
      <c r="M1169" s="5"/>
    </row>
    <row r="1170" spans="1:13">
      <c r="A1170" s="9"/>
      <c r="B1170" s="5" t="s">
        <v>4684</v>
      </c>
      <c r="C1170" s="9"/>
      <c r="D1170" s="9"/>
      <c r="E1170" s="5"/>
      <c r="F1170" s="8"/>
      <c r="G1170" s="5" t="s">
        <v>3432</v>
      </c>
      <c r="H1170" s="8"/>
      <c r="I1170" s="5"/>
      <c r="J1170" s="5">
        <v>40</v>
      </c>
      <c r="K1170" s="5" t="s">
        <v>199</v>
      </c>
      <c r="L1170" s="5"/>
      <c r="M1170" s="5"/>
    </row>
    <row r="1171" spans="1:13">
      <c r="A1171" s="9"/>
      <c r="B1171" s="5" t="s">
        <v>4685</v>
      </c>
      <c r="C1171" s="9"/>
      <c r="D1171" s="9"/>
      <c r="E1171" s="5"/>
      <c r="F1171" s="8"/>
      <c r="G1171" s="5" t="s">
        <v>3456</v>
      </c>
      <c r="H1171" s="8"/>
      <c r="I1171" s="5"/>
      <c r="J1171" s="5">
        <v>40</v>
      </c>
      <c r="K1171" s="5" t="s">
        <v>199</v>
      </c>
      <c r="L1171" s="5"/>
      <c r="M1171" s="5"/>
    </row>
    <row r="1172" spans="1:13">
      <c r="A1172" s="9"/>
      <c r="B1172" s="5" t="s">
        <v>4686</v>
      </c>
      <c r="C1172" s="9"/>
      <c r="D1172" s="9"/>
      <c r="E1172" s="5"/>
      <c r="F1172" s="8"/>
      <c r="G1172" s="5" t="s">
        <v>3550</v>
      </c>
      <c r="H1172" s="8"/>
      <c r="I1172" s="5"/>
      <c r="J1172" s="5">
        <v>40</v>
      </c>
      <c r="K1172" s="5" t="s">
        <v>196</v>
      </c>
      <c r="L1172" s="5"/>
      <c r="M1172" s="5"/>
    </row>
    <row r="1173" spans="1:13">
      <c r="A1173" s="9"/>
      <c r="B1173" s="5" t="s">
        <v>4687</v>
      </c>
      <c r="C1173" s="9"/>
      <c r="D1173" s="9"/>
      <c r="E1173" s="5"/>
      <c r="F1173" s="8"/>
      <c r="G1173" s="5" t="s">
        <v>3442</v>
      </c>
      <c r="H1173" s="8"/>
      <c r="I1173" s="5"/>
      <c r="J1173" s="5">
        <v>40</v>
      </c>
      <c r="K1173" s="5" t="s">
        <v>199</v>
      </c>
      <c r="L1173" s="5"/>
      <c r="M1173" s="5"/>
    </row>
    <row r="1174" spans="1:13">
      <c r="A1174" s="9"/>
      <c r="B1174" s="5" t="s">
        <v>4688</v>
      </c>
      <c r="C1174" s="9"/>
      <c r="D1174" s="9"/>
      <c r="E1174" s="5"/>
      <c r="F1174" s="8"/>
      <c r="G1174" s="5" t="s">
        <v>3450</v>
      </c>
      <c r="H1174" s="8"/>
      <c r="I1174" s="5"/>
      <c r="J1174" s="5">
        <v>40</v>
      </c>
      <c r="K1174" s="5" t="s">
        <v>196</v>
      </c>
      <c r="L1174" s="5"/>
      <c r="M1174" s="5"/>
    </row>
    <row r="1175" spans="1:13">
      <c r="A1175" s="9"/>
      <c r="B1175" s="5" t="s">
        <v>4689</v>
      </c>
      <c r="C1175" s="9"/>
      <c r="D1175" s="9"/>
      <c r="E1175" s="5"/>
      <c r="F1175" s="8"/>
      <c r="G1175" s="5" t="s">
        <v>3502</v>
      </c>
      <c r="H1175" s="8"/>
      <c r="I1175" s="5"/>
      <c r="J1175" s="5">
        <v>20</v>
      </c>
      <c r="K1175" s="5" t="s">
        <v>199</v>
      </c>
      <c r="L1175" s="5"/>
      <c r="M1175" s="5"/>
    </row>
    <row r="1176" spans="1:13">
      <c r="A1176" s="9"/>
      <c r="B1176" s="5" t="s">
        <v>4690</v>
      </c>
      <c r="C1176" s="9"/>
      <c r="D1176" s="9"/>
      <c r="E1176" s="5"/>
      <c r="F1176" s="8"/>
      <c r="G1176" s="5" t="s">
        <v>3442</v>
      </c>
      <c r="H1176" s="8"/>
      <c r="I1176" s="5"/>
      <c r="J1176" s="5">
        <v>20</v>
      </c>
      <c r="K1176" s="5" t="s">
        <v>199</v>
      </c>
      <c r="L1176" s="5"/>
      <c r="M1176" s="5"/>
    </row>
    <row r="1177" spans="1:13">
      <c r="A1177" s="9"/>
      <c r="B1177" s="5" t="s">
        <v>4691</v>
      </c>
      <c r="C1177" s="9"/>
      <c r="D1177" s="9"/>
      <c r="E1177" s="5"/>
      <c r="F1177" s="8"/>
      <c r="G1177" s="5" t="s">
        <v>4692</v>
      </c>
      <c r="H1177" s="8"/>
      <c r="I1177" s="5"/>
      <c r="J1177" s="5">
        <v>20</v>
      </c>
      <c r="K1177" s="5" t="s">
        <v>199</v>
      </c>
      <c r="L1177" s="5"/>
      <c r="M1177" s="5"/>
    </row>
    <row r="1178" spans="1:13">
      <c r="A1178" s="9"/>
      <c r="B1178" s="5" t="s">
        <v>4691</v>
      </c>
      <c r="C1178" s="9"/>
      <c r="D1178" s="9"/>
      <c r="E1178" s="5"/>
      <c r="F1178" s="8"/>
      <c r="G1178" s="5" t="s">
        <v>3502</v>
      </c>
      <c r="H1178" s="8"/>
      <c r="I1178" s="5"/>
      <c r="J1178" s="5">
        <v>20</v>
      </c>
      <c r="K1178" s="5" t="s">
        <v>199</v>
      </c>
      <c r="L1178" s="5"/>
      <c r="M1178" s="5"/>
    </row>
    <row r="1179" spans="1:13">
      <c r="A1179" s="9"/>
      <c r="B1179" s="5" t="s">
        <v>4693</v>
      </c>
      <c r="C1179" s="9"/>
      <c r="D1179" s="9"/>
      <c r="E1179" s="5"/>
      <c r="F1179" s="8"/>
      <c r="G1179" s="5" t="s">
        <v>3510</v>
      </c>
      <c r="H1179" s="8"/>
      <c r="I1179" s="5"/>
      <c r="J1179" s="5">
        <v>40</v>
      </c>
      <c r="K1179" s="5" t="s">
        <v>199</v>
      </c>
      <c r="L1179" s="5"/>
      <c r="M1179" s="5"/>
    </row>
    <row r="1180" spans="1:13">
      <c r="A1180" s="9"/>
      <c r="B1180" s="5" t="s">
        <v>4694</v>
      </c>
      <c r="C1180" s="9"/>
      <c r="D1180" s="9"/>
      <c r="E1180" s="5"/>
      <c r="F1180" s="8"/>
      <c r="G1180" s="5" t="s">
        <v>4325</v>
      </c>
      <c r="H1180" s="8"/>
      <c r="I1180" s="5"/>
      <c r="J1180" s="5">
        <v>30</v>
      </c>
      <c r="K1180" s="5" t="s">
        <v>191</v>
      </c>
      <c r="L1180" s="5"/>
      <c r="M1180" s="5"/>
    </row>
    <row r="1181" spans="1:13">
      <c r="A1181" s="9"/>
      <c r="B1181" s="5" t="s">
        <v>4695</v>
      </c>
      <c r="C1181" s="9"/>
      <c r="D1181" s="9"/>
      <c r="E1181" s="5"/>
      <c r="F1181" s="8"/>
      <c r="G1181" s="5" t="s">
        <v>3432</v>
      </c>
      <c r="H1181" s="8"/>
      <c r="I1181" s="5"/>
      <c r="J1181" s="5">
        <v>40</v>
      </c>
      <c r="K1181" s="5" t="s">
        <v>199</v>
      </c>
      <c r="L1181" s="5"/>
      <c r="M1181" s="5"/>
    </row>
    <row r="1182" spans="1:13">
      <c r="A1182" s="9"/>
      <c r="B1182" s="5" t="s">
        <v>4696</v>
      </c>
      <c r="C1182" s="9"/>
      <c r="D1182" s="9"/>
      <c r="E1182" s="5"/>
      <c r="F1182" s="8"/>
      <c r="G1182" s="5" t="s">
        <v>3442</v>
      </c>
      <c r="H1182" s="8"/>
      <c r="I1182" s="5"/>
      <c r="J1182" s="5">
        <v>40</v>
      </c>
      <c r="K1182" s="5" t="s">
        <v>199</v>
      </c>
      <c r="L1182" s="5"/>
      <c r="M1182" s="5"/>
    </row>
    <row r="1183" spans="1:13">
      <c r="A1183" s="9"/>
      <c r="B1183" s="5" t="s">
        <v>4697</v>
      </c>
      <c r="C1183" s="9"/>
      <c r="D1183" s="9"/>
      <c r="E1183" s="5"/>
      <c r="F1183" s="8"/>
      <c r="G1183" s="5" t="s">
        <v>3448</v>
      </c>
      <c r="H1183" s="8"/>
      <c r="I1183" s="5"/>
      <c r="J1183" s="5">
        <v>40</v>
      </c>
      <c r="K1183" s="5" t="s">
        <v>199</v>
      </c>
      <c r="L1183" s="5"/>
      <c r="M1183" s="5"/>
    </row>
    <row r="1184" spans="1:13">
      <c r="A1184" s="9"/>
      <c r="B1184" s="5" t="s">
        <v>4698</v>
      </c>
      <c r="C1184" s="9"/>
      <c r="D1184" s="9"/>
      <c r="E1184" s="5"/>
      <c r="F1184" s="8"/>
      <c r="G1184" s="5" t="s">
        <v>3680</v>
      </c>
      <c r="H1184" s="8"/>
      <c r="I1184" s="5"/>
      <c r="J1184" s="5">
        <v>40</v>
      </c>
      <c r="K1184" s="5" t="s">
        <v>196</v>
      </c>
      <c r="L1184" s="5"/>
      <c r="M1184" s="5"/>
    </row>
    <row r="1185" spans="1:13">
      <c r="A1185" s="9"/>
      <c r="B1185" s="5" t="s">
        <v>4699</v>
      </c>
      <c r="C1185" s="9"/>
      <c r="D1185" s="9"/>
      <c r="E1185" s="5"/>
      <c r="F1185" s="8"/>
      <c r="G1185" s="5" t="s">
        <v>3601</v>
      </c>
      <c r="H1185" s="8"/>
      <c r="I1185" s="5"/>
      <c r="J1185" s="5">
        <v>40</v>
      </c>
      <c r="K1185" s="5" t="s">
        <v>199</v>
      </c>
      <c r="L1185" s="5"/>
      <c r="M1185" s="5"/>
    </row>
    <row r="1186" spans="1:13">
      <c r="A1186" s="9"/>
      <c r="B1186" s="5" t="s">
        <v>4700</v>
      </c>
      <c r="C1186" s="9"/>
      <c r="D1186" s="9"/>
      <c r="E1186" s="5"/>
      <c r="F1186" s="8"/>
      <c r="G1186" s="5" t="s">
        <v>3432</v>
      </c>
      <c r="H1186" s="8"/>
      <c r="I1186" s="5"/>
      <c r="J1186" s="5">
        <v>40</v>
      </c>
      <c r="K1186" s="5" t="s">
        <v>199</v>
      </c>
      <c r="L1186" s="5"/>
      <c r="M1186" s="5"/>
    </row>
    <row r="1187" spans="1:13">
      <c r="A1187" s="9"/>
      <c r="B1187" s="5" t="s">
        <v>4701</v>
      </c>
      <c r="C1187" s="9"/>
      <c r="D1187" s="9"/>
      <c r="E1187" s="5"/>
      <c r="F1187" s="8"/>
      <c r="G1187" s="5" t="s">
        <v>3442</v>
      </c>
      <c r="H1187" s="8"/>
      <c r="I1187" s="5"/>
      <c r="J1187" s="5">
        <v>40</v>
      </c>
      <c r="K1187" s="5" t="s">
        <v>3433</v>
      </c>
      <c r="L1187" s="5"/>
      <c r="M1187" s="5"/>
    </row>
    <row r="1188" spans="1:13">
      <c r="A1188" s="9"/>
      <c r="B1188" s="5" t="s">
        <v>4702</v>
      </c>
      <c r="C1188" s="9"/>
      <c r="D1188" s="9"/>
      <c r="E1188" s="5"/>
      <c r="F1188" s="8"/>
      <c r="G1188" s="5" t="s">
        <v>3510</v>
      </c>
      <c r="H1188" s="8"/>
      <c r="I1188" s="5"/>
      <c r="J1188" s="5">
        <v>40</v>
      </c>
      <c r="K1188" s="5" t="s">
        <v>196</v>
      </c>
      <c r="L1188" s="5"/>
      <c r="M1188" s="5"/>
    </row>
    <row r="1189" spans="1:13">
      <c r="A1189" s="9"/>
      <c r="B1189" s="5" t="s">
        <v>4703</v>
      </c>
      <c r="C1189" s="9"/>
      <c r="D1189" s="9"/>
      <c r="E1189" s="5"/>
      <c r="F1189" s="8"/>
      <c r="G1189" s="5" t="s">
        <v>3432</v>
      </c>
      <c r="H1189" s="8"/>
      <c r="I1189" s="5"/>
      <c r="J1189" s="5">
        <v>40</v>
      </c>
      <c r="K1189" s="5" t="s">
        <v>199</v>
      </c>
      <c r="L1189" s="5"/>
      <c r="M1189" s="5"/>
    </row>
    <row r="1190" spans="1:13">
      <c r="A1190" s="9"/>
      <c r="B1190" s="5" t="s">
        <v>4704</v>
      </c>
      <c r="C1190" s="9"/>
      <c r="D1190" s="9"/>
      <c r="E1190" s="5"/>
      <c r="F1190" s="8"/>
      <c r="G1190" s="5" t="s">
        <v>3432</v>
      </c>
      <c r="H1190" s="8"/>
      <c r="I1190" s="5"/>
      <c r="J1190" s="5">
        <v>40</v>
      </c>
      <c r="K1190" s="5" t="s">
        <v>199</v>
      </c>
      <c r="L1190" s="5"/>
      <c r="M1190" s="5"/>
    </row>
    <row r="1191" spans="1:13">
      <c r="A1191" s="9"/>
      <c r="B1191" s="5" t="s">
        <v>4705</v>
      </c>
      <c r="C1191" s="9"/>
      <c r="D1191" s="9"/>
      <c r="E1191" s="5"/>
      <c r="F1191" s="8"/>
      <c r="G1191" s="5" t="s">
        <v>3450</v>
      </c>
      <c r="H1191" s="8"/>
      <c r="I1191" s="5"/>
      <c r="J1191" s="5">
        <v>40</v>
      </c>
      <c r="K1191" s="5" t="s">
        <v>196</v>
      </c>
      <c r="L1191" s="5"/>
      <c r="M1191" s="5"/>
    </row>
    <row r="1192" spans="1:13">
      <c r="A1192" s="9"/>
      <c r="B1192" s="5" t="s">
        <v>4706</v>
      </c>
      <c r="C1192" s="9"/>
      <c r="D1192" s="9"/>
      <c r="E1192" s="5"/>
      <c r="F1192" s="8"/>
      <c r="G1192" s="5" t="s">
        <v>3446</v>
      </c>
      <c r="H1192" s="8"/>
      <c r="I1192" s="5"/>
      <c r="J1192" s="5">
        <v>40</v>
      </c>
      <c r="K1192" s="5" t="s">
        <v>199</v>
      </c>
      <c r="L1192" s="5"/>
      <c r="M1192" s="5"/>
    </row>
    <row r="1193" spans="1:13">
      <c r="A1193" s="9"/>
      <c r="B1193" s="5" t="s">
        <v>4707</v>
      </c>
      <c r="C1193" s="9"/>
      <c r="D1193" s="9"/>
      <c r="E1193" s="5"/>
      <c r="F1193" s="8"/>
      <c r="G1193" s="5" t="s">
        <v>3465</v>
      </c>
      <c r="H1193" s="8"/>
      <c r="I1193" s="5"/>
      <c r="J1193" s="5">
        <v>40</v>
      </c>
      <c r="K1193" s="5" t="s">
        <v>199</v>
      </c>
      <c r="L1193" s="5"/>
      <c r="M1193" s="5"/>
    </row>
    <row r="1194" spans="1:13">
      <c r="A1194" s="9"/>
      <c r="B1194" s="5" t="s">
        <v>4708</v>
      </c>
      <c r="C1194" s="9"/>
      <c r="D1194" s="9"/>
      <c r="E1194" s="5"/>
      <c r="F1194" s="8"/>
      <c r="G1194" s="5" t="s">
        <v>3456</v>
      </c>
      <c r="H1194" s="8"/>
      <c r="I1194" s="5"/>
      <c r="J1194" s="5">
        <v>40</v>
      </c>
      <c r="K1194" s="5" t="s">
        <v>199</v>
      </c>
      <c r="L1194" s="5"/>
      <c r="M1194" s="5"/>
    </row>
    <row r="1195" spans="1:13">
      <c r="A1195" s="9"/>
      <c r="B1195" s="5" t="s">
        <v>4709</v>
      </c>
      <c r="C1195" s="9"/>
      <c r="D1195" s="9"/>
      <c r="E1195" s="5"/>
      <c r="F1195" s="8"/>
      <c r="G1195" s="5" t="s">
        <v>3550</v>
      </c>
      <c r="H1195" s="8"/>
      <c r="I1195" s="5"/>
      <c r="J1195" s="5">
        <v>40</v>
      </c>
      <c r="K1195" s="5" t="s">
        <v>196</v>
      </c>
      <c r="L1195" s="5"/>
      <c r="M1195" s="5"/>
    </row>
    <row r="1196" spans="1:13">
      <c r="A1196" s="9"/>
      <c r="B1196" s="5" t="s">
        <v>4710</v>
      </c>
      <c r="C1196" s="9"/>
      <c r="D1196" s="9"/>
      <c r="E1196" s="5"/>
      <c r="F1196" s="8"/>
      <c r="G1196" s="5" t="s">
        <v>3428</v>
      </c>
      <c r="H1196" s="8"/>
      <c r="I1196" s="5"/>
      <c r="J1196" s="5">
        <v>40</v>
      </c>
      <c r="K1196" s="5" t="s">
        <v>196</v>
      </c>
      <c r="L1196" s="5"/>
      <c r="M1196" s="5"/>
    </row>
    <row r="1197" spans="1:13">
      <c r="A1197" s="9"/>
      <c r="B1197" s="5" t="s">
        <v>4711</v>
      </c>
      <c r="C1197" s="9"/>
      <c r="D1197" s="9"/>
      <c r="E1197" s="5"/>
      <c r="F1197" s="8"/>
      <c r="G1197" s="5" t="s">
        <v>3432</v>
      </c>
      <c r="H1197" s="8"/>
      <c r="I1197" s="5"/>
      <c r="J1197" s="5">
        <v>40</v>
      </c>
      <c r="K1197" s="5" t="s">
        <v>199</v>
      </c>
      <c r="L1197" s="5"/>
      <c r="M1197" s="5"/>
    </row>
    <row r="1198" spans="1:13">
      <c r="A1198" s="9"/>
      <c r="B1198" s="5" t="s">
        <v>4712</v>
      </c>
      <c r="C1198" s="9"/>
      <c r="D1198" s="9"/>
      <c r="E1198" s="5"/>
      <c r="F1198" s="8"/>
      <c r="G1198" s="5" t="s">
        <v>3438</v>
      </c>
      <c r="H1198" s="8"/>
      <c r="I1198" s="5"/>
      <c r="J1198" s="5">
        <v>40</v>
      </c>
      <c r="K1198" s="5" t="s">
        <v>199</v>
      </c>
      <c r="L1198" s="5"/>
      <c r="M1198" s="5"/>
    </row>
    <row r="1199" spans="1:13">
      <c r="A1199" s="9"/>
      <c r="B1199" s="5" t="s">
        <v>4713</v>
      </c>
      <c r="C1199" s="9"/>
      <c r="D1199" s="9"/>
      <c r="E1199" s="5"/>
      <c r="F1199" s="8"/>
      <c r="G1199" s="5" t="s">
        <v>3442</v>
      </c>
      <c r="H1199" s="8"/>
      <c r="I1199" s="5"/>
      <c r="J1199" s="5">
        <v>40</v>
      </c>
      <c r="K1199" s="5" t="s">
        <v>199</v>
      </c>
      <c r="L1199" s="5"/>
      <c r="M1199" s="5"/>
    </row>
    <row r="1200" spans="1:13">
      <c r="A1200" s="9"/>
      <c r="B1200" s="5" t="s">
        <v>4714</v>
      </c>
      <c r="C1200" s="9"/>
      <c r="D1200" s="9"/>
      <c r="E1200" s="5"/>
      <c r="F1200" s="8"/>
      <c r="G1200" s="5" t="s">
        <v>3452</v>
      </c>
      <c r="H1200" s="8"/>
      <c r="I1200" s="5"/>
      <c r="J1200" s="5">
        <v>40</v>
      </c>
      <c r="K1200" s="5" t="s">
        <v>3433</v>
      </c>
      <c r="L1200" s="5"/>
      <c r="M1200" s="5"/>
    </row>
    <row r="1201" spans="1:13">
      <c r="A1201" s="9"/>
      <c r="B1201" s="5" t="s">
        <v>4715</v>
      </c>
      <c r="C1201" s="9"/>
      <c r="D1201" s="9"/>
      <c r="E1201" s="5"/>
      <c r="F1201" s="8"/>
      <c r="G1201" s="5" t="s">
        <v>3465</v>
      </c>
      <c r="H1201" s="8"/>
      <c r="I1201" s="5"/>
      <c r="J1201" s="5">
        <v>40</v>
      </c>
      <c r="K1201" s="5" t="s">
        <v>199</v>
      </c>
      <c r="L1201" s="5"/>
      <c r="M1201" s="5"/>
    </row>
    <row r="1202" spans="1:13">
      <c r="A1202" s="9"/>
      <c r="B1202" s="5" t="s">
        <v>4716</v>
      </c>
      <c r="C1202" s="9"/>
      <c r="D1202" s="9"/>
      <c r="E1202" s="5"/>
      <c r="F1202" s="8"/>
      <c r="G1202" s="5" t="s">
        <v>3452</v>
      </c>
      <c r="H1202" s="8"/>
      <c r="I1202" s="5"/>
      <c r="J1202" s="5">
        <v>40</v>
      </c>
      <c r="K1202" s="5" t="s">
        <v>199</v>
      </c>
      <c r="L1202" s="5"/>
      <c r="M1202" s="5"/>
    </row>
    <row r="1203" spans="1:13">
      <c r="A1203" s="9"/>
      <c r="B1203" s="5" t="s">
        <v>4717</v>
      </c>
      <c r="C1203" s="9"/>
      <c r="D1203" s="9"/>
      <c r="E1203" s="5"/>
      <c r="F1203" s="8"/>
      <c r="G1203" s="5" t="s">
        <v>3456</v>
      </c>
      <c r="H1203" s="8"/>
      <c r="I1203" s="5"/>
      <c r="J1203" s="5">
        <v>40</v>
      </c>
      <c r="K1203" s="5" t="s">
        <v>199</v>
      </c>
      <c r="L1203" s="5"/>
      <c r="M1203" s="5"/>
    </row>
    <row r="1204" spans="1:13">
      <c r="A1204" s="9"/>
      <c r="B1204" s="5" t="s">
        <v>4718</v>
      </c>
      <c r="C1204" s="9"/>
      <c r="D1204" s="9"/>
      <c r="E1204" s="5"/>
      <c r="F1204" s="8"/>
      <c r="G1204" s="5" t="s">
        <v>3550</v>
      </c>
      <c r="H1204" s="8"/>
      <c r="I1204" s="5"/>
      <c r="J1204" s="5">
        <v>40</v>
      </c>
      <c r="K1204" s="5" t="s">
        <v>199</v>
      </c>
      <c r="L1204" s="5"/>
      <c r="M1204" s="5"/>
    </row>
    <row r="1205" spans="1:13">
      <c r="A1205" s="9"/>
      <c r="B1205" s="5" t="s">
        <v>4719</v>
      </c>
      <c r="C1205" s="9"/>
      <c r="D1205" s="9"/>
      <c r="E1205" s="5"/>
      <c r="F1205" s="8"/>
      <c r="G1205" s="5" t="s">
        <v>3442</v>
      </c>
      <c r="H1205" s="8"/>
      <c r="I1205" s="5"/>
      <c r="J1205" s="5">
        <v>40</v>
      </c>
      <c r="K1205" s="5" t="s">
        <v>3433</v>
      </c>
      <c r="L1205" s="5"/>
      <c r="M1205" s="5"/>
    </row>
    <row r="1206" spans="1:13">
      <c r="A1206" s="9"/>
      <c r="B1206" s="5" t="s">
        <v>4720</v>
      </c>
      <c r="C1206" s="9"/>
      <c r="D1206" s="9"/>
      <c r="E1206" s="5"/>
      <c r="F1206" s="8"/>
      <c r="G1206" s="5" t="s">
        <v>3432</v>
      </c>
      <c r="H1206" s="8"/>
      <c r="I1206" s="5"/>
      <c r="J1206" s="5">
        <v>40</v>
      </c>
      <c r="K1206" s="5" t="s">
        <v>199</v>
      </c>
      <c r="L1206" s="5"/>
      <c r="M1206" s="5"/>
    </row>
    <row r="1207" spans="1:13">
      <c r="A1207" s="9"/>
      <c r="B1207" s="5" t="s">
        <v>4721</v>
      </c>
      <c r="C1207" s="9"/>
      <c r="D1207" s="9"/>
      <c r="E1207" s="5"/>
      <c r="F1207" s="8"/>
      <c r="G1207" s="5" t="s">
        <v>3510</v>
      </c>
      <c r="H1207" s="8"/>
      <c r="I1207" s="5"/>
      <c r="J1207" s="5">
        <v>40</v>
      </c>
      <c r="K1207" s="5" t="s">
        <v>199</v>
      </c>
      <c r="L1207" s="5"/>
      <c r="M1207" s="5"/>
    </row>
    <row r="1208" spans="1:13">
      <c r="A1208" s="9"/>
      <c r="B1208" s="5" t="s">
        <v>4722</v>
      </c>
      <c r="C1208" s="9"/>
      <c r="D1208" s="9"/>
      <c r="E1208" s="5"/>
      <c r="F1208" s="8"/>
      <c r="G1208" s="5" t="s">
        <v>3588</v>
      </c>
      <c r="H1208" s="8"/>
      <c r="I1208" s="5"/>
      <c r="J1208" s="5">
        <v>40</v>
      </c>
      <c r="K1208" s="5" t="s">
        <v>199</v>
      </c>
      <c r="L1208" s="5"/>
      <c r="M1208" s="5"/>
    </row>
    <row r="1209" spans="1:13">
      <c r="A1209" s="9"/>
      <c r="B1209" s="5" t="s">
        <v>4723</v>
      </c>
      <c r="C1209" s="9"/>
      <c r="D1209" s="9"/>
      <c r="E1209" s="5"/>
      <c r="F1209" s="8"/>
      <c r="G1209" s="5" t="s">
        <v>3442</v>
      </c>
      <c r="H1209" s="8"/>
      <c r="I1209" s="5"/>
      <c r="J1209" s="5">
        <v>40</v>
      </c>
      <c r="K1209" s="5" t="s">
        <v>3433</v>
      </c>
      <c r="L1209" s="5"/>
      <c r="M1209" s="5"/>
    </row>
    <row r="1210" spans="1:13">
      <c r="A1210" s="9"/>
      <c r="B1210" s="5" t="s">
        <v>4724</v>
      </c>
      <c r="C1210" s="9"/>
      <c r="D1210" s="9"/>
      <c r="E1210" s="5"/>
      <c r="F1210" s="8"/>
      <c r="G1210" s="5" t="s">
        <v>3430</v>
      </c>
      <c r="H1210" s="8"/>
      <c r="I1210" s="5"/>
      <c r="J1210" s="5">
        <v>40</v>
      </c>
      <c r="K1210" s="5" t="s">
        <v>3433</v>
      </c>
      <c r="L1210" s="5"/>
      <c r="M1210" s="5"/>
    </row>
    <row r="1211" spans="1:13">
      <c r="A1211" s="9"/>
      <c r="B1211" s="5" t="s">
        <v>4725</v>
      </c>
      <c r="C1211" s="9"/>
      <c r="D1211" s="9"/>
      <c r="E1211" s="5"/>
      <c r="F1211" s="8"/>
      <c r="G1211" s="5" t="s">
        <v>3456</v>
      </c>
      <c r="H1211" s="8"/>
      <c r="I1211" s="5"/>
      <c r="J1211" s="5">
        <v>40</v>
      </c>
      <c r="K1211" s="5" t="s">
        <v>199</v>
      </c>
      <c r="L1211" s="5"/>
      <c r="M1211" s="5"/>
    </row>
    <row r="1212" spans="1:13">
      <c r="A1212" s="9"/>
      <c r="B1212" s="5" t="s">
        <v>4726</v>
      </c>
      <c r="C1212" s="9"/>
      <c r="D1212" s="9"/>
      <c r="E1212" s="5"/>
      <c r="F1212" s="8"/>
      <c r="G1212" s="5" t="s">
        <v>3502</v>
      </c>
      <c r="H1212" s="8"/>
      <c r="I1212" s="5"/>
      <c r="J1212" s="5">
        <v>20</v>
      </c>
      <c r="K1212" s="5" t="s">
        <v>199</v>
      </c>
      <c r="L1212" s="5"/>
      <c r="M1212" s="5"/>
    </row>
    <row r="1213" spans="1:13">
      <c r="A1213" s="9"/>
      <c r="B1213" s="5" t="s">
        <v>4727</v>
      </c>
      <c r="C1213" s="9"/>
      <c r="D1213" s="9"/>
      <c r="E1213" s="5"/>
      <c r="F1213" s="8"/>
      <c r="G1213" s="5" t="s">
        <v>3432</v>
      </c>
      <c r="H1213" s="8"/>
      <c r="I1213" s="5"/>
      <c r="J1213" s="5">
        <v>40</v>
      </c>
      <c r="K1213" s="5" t="s">
        <v>199</v>
      </c>
      <c r="L1213" s="5"/>
      <c r="M1213" s="5"/>
    </row>
    <row r="1214" spans="1:13">
      <c r="A1214" s="9"/>
      <c r="B1214" s="5" t="s">
        <v>4728</v>
      </c>
      <c r="C1214" s="9"/>
      <c r="D1214" s="9"/>
      <c r="E1214" s="5"/>
      <c r="F1214" s="8"/>
      <c r="G1214" s="5" t="s">
        <v>3442</v>
      </c>
      <c r="H1214" s="8"/>
      <c r="I1214" s="5"/>
      <c r="J1214" s="5">
        <v>40</v>
      </c>
      <c r="K1214" s="5" t="s">
        <v>3433</v>
      </c>
      <c r="L1214" s="5"/>
      <c r="M1214" s="5"/>
    </row>
    <row r="1215" spans="1:13">
      <c r="A1215" s="9"/>
      <c r="B1215" s="5" t="s">
        <v>4729</v>
      </c>
      <c r="C1215" s="9"/>
      <c r="D1215" s="9"/>
      <c r="E1215" s="5"/>
      <c r="F1215" s="8"/>
      <c r="G1215" s="5" t="s">
        <v>3465</v>
      </c>
      <c r="H1215" s="8"/>
      <c r="I1215" s="5"/>
      <c r="J1215" s="5">
        <v>40</v>
      </c>
      <c r="K1215" s="5" t="s">
        <v>199</v>
      </c>
      <c r="L1215" s="5"/>
      <c r="M1215" s="5"/>
    </row>
    <row r="1216" spans="1:13">
      <c r="A1216" s="9"/>
      <c r="B1216" s="5" t="s">
        <v>4730</v>
      </c>
      <c r="C1216" s="9"/>
      <c r="D1216" s="9"/>
      <c r="E1216" s="5"/>
      <c r="F1216" s="8"/>
      <c r="G1216" s="5" t="s">
        <v>3465</v>
      </c>
      <c r="H1216" s="8"/>
      <c r="I1216" s="5"/>
      <c r="J1216" s="5">
        <v>40</v>
      </c>
      <c r="K1216" s="5" t="s">
        <v>199</v>
      </c>
      <c r="L1216" s="5"/>
      <c r="M1216" s="5"/>
    </row>
    <row r="1217" spans="1:13">
      <c r="A1217" s="9"/>
      <c r="B1217" s="5" t="s">
        <v>4731</v>
      </c>
      <c r="C1217" s="9"/>
      <c r="D1217" s="9"/>
      <c r="E1217" s="5"/>
      <c r="F1217" s="8"/>
      <c r="G1217" s="5" t="s">
        <v>3465</v>
      </c>
      <c r="H1217" s="8"/>
      <c r="I1217" s="5"/>
      <c r="J1217" s="5">
        <v>40</v>
      </c>
      <c r="K1217" s="5" t="s">
        <v>199</v>
      </c>
      <c r="L1217" s="5"/>
      <c r="M1217" s="5"/>
    </row>
    <row r="1218" spans="1:13">
      <c r="A1218" s="9"/>
      <c r="B1218" s="5" t="s">
        <v>4732</v>
      </c>
      <c r="C1218" s="9"/>
      <c r="D1218" s="9"/>
      <c r="E1218" s="5"/>
      <c r="F1218" s="8"/>
      <c r="G1218" s="5" t="s">
        <v>3442</v>
      </c>
      <c r="H1218" s="8"/>
      <c r="I1218" s="5"/>
      <c r="J1218" s="5">
        <v>40</v>
      </c>
      <c r="K1218" s="5" t="s">
        <v>3433</v>
      </c>
      <c r="L1218" s="5"/>
      <c r="M1218" s="5"/>
    </row>
    <row r="1219" spans="1:13">
      <c r="A1219" s="9"/>
      <c r="B1219" s="5" t="s">
        <v>4733</v>
      </c>
      <c r="C1219" s="9"/>
      <c r="D1219" s="9"/>
      <c r="E1219" s="5"/>
      <c r="F1219" s="8"/>
      <c r="G1219" s="5" t="s">
        <v>3438</v>
      </c>
      <c r="H1219" s="8"/>
      <c r="I1219" s="5"/>
      <c r="J1219" s="5">
        <v>40</v>
      </c>
      <c r="K1219" s="5" t="s">
        <v>199</v>
      </c>
      <c r="L1219" s="5"/>
      <c r="M1219" s="5"/>
    </row>
    <row r="1220" spans="1:13">
      <c r="A1220" s="9"/>
      <c r="B1220" s="5" t="s">
        <v>4734</v>
      </c>
      <c r="C1220" s="9"/>
      <c r="D1220" s="9"/>
      <c r="E1220" s="5"/>
      <c r="F1220" s="8"/>
      <c r="G1220" s="5" t="s">
        <v>3454</v>
      </c>
      <c r="H1220" s="8"/>
      <c r="I1220" s="5"/>
      <c r="J1220" s="5">
        <v>40</v>
      </c>
      <c r="K1220" s="5" t="s">
        <v>196</v>
      </c>
      <c r="L1220" s="5"/>
      <c r="M1220" s="5"/>
    </row>
    <row r="1221" spans="1:13">
      <c r="A1221" s="9"/>
      <c r="B1221" s="5" t="s">
        <v>4735</v>
      </c>
      <c r="C1221" s="9"/>
      <c r="D1221" s="9"/>
      <c r="E1221" s="5"/>
      <c r="F1221" s="8"/>
      <c r="G1221" s="5" t="s">
        <v>3502</v>
      </c>
      <c r="H1221" s="8"/>
      <c r="I1221" s="5"/>
      <c r="J1221" s="5">
        <v>40</v>
      </c>
      <c r="K1221" s="5" t="s">
        <v>199</v>
      </c>
      <c r="L1221" s="5"/>
      <c r="M1221" s="5"/>
    </row>
    <row r="1222" spans="1:13">
      <c r="A1222" s="9"/>
      <c r="B1222" s="5" t="s">
        <v>4736</v>
      </c>
      <c r="C1222" s="9"/>
      <c r="D1222" s="9"/>
      <c r="E1222" s="5"/>
      <c r="F1222" s="8"/>
      <c r="G1222" s="5" t="s">
        <v>4737</v>
      </c>
      <c r="H1222" s="8"/>
      <c r="I1222" s="5"/>
      <c r="J1222" s="5">
        <v>30</v>
      </c>
      <c r="K1222" s="5" t="s">
        <v>199</v>
      </c>
      <c r="L1222" s="5"/>
      <c r="M1222" s="5"/>
    </row>
    <row r="1223" spans="1:13">
      <c r="A1223" s="9"/>
      <c r="B1223" s="5" t="s">
        <v>4738</v>
      </c>
      <c r="C1223" s="9"/>
      <c r="D1223" s="9"/>
      <c r="E1223" s="5"/>
      <c r="F1223" s="8"/>
      <c r="G1223" s="5" t="s">
        <v>3432</v>
      </c>
      <c r="H1223" s="8"/>
      <c r="I1223" s="5"/>
      <c r="J1223" s="5">
        <v>40</v>
      </c>
      <c r="K1223" s="5" t="s">
        <v>196</v>
      </c>
      <c r="L1223" s="5"/>
      <c r="M1223" s="5"/>
    </row>
    <row r="1224" spans="1:13">
      <c r="A1224" s="9"/>
      <c r="B1224" s="5" t="s">
        <v>4739</v>
      </c>
      <c r="C1224" s="9"/>
      <c r="D1224" s="9"/>
      <c r="E1224" s="5"/>
      <c r="F1224" s="8"/>
      <c r="G1224" s="5" t="s">
        <v>3465</v>
      </c>
      <c r="H1224" s="8"/>
      <c r="I1224" s="5"/>
      <c r="J1224" s="5">
        <v>40</v>
      </c>
      <c r="K1224" s="5" t="s">
        <v>199</v>
      </c>
      <c r="L1224" s="5"/>
      <c r="M1224" s="5"/>
    </row>
    <row r="1225" spans="1:13">
      <c r="A1225" s="9"/>
      <c r="B1225" s="5" t="s">
        <v>4740</v>
      </c>
      <c r="C1225" s="9"/>
      <c r="D1225" s="9"/>
      <c r="E1225" s="5"/>
      <c r="F1225" s="8"/>
      <c r="G1225" s="5" t="s">
        <v>3456</v>
      </c>
      <c r="H1225" s="8"/>
      <c r="I1225" s="5"/>
      <c r="J1225" s="5">
        <v>40</v>
      </c>
      <c r="K1225" s="5" t="s">
        <v>199</v>
      </c>
      <c r="L1225" s="5"/>
      <c r="M1225" s="5"/>
    </row>
    <row r="1226" spans="1:13">
      <c r="A1226" s="9"/>
      <c r="B1226" s="5" t="s">
        <v>4741</v>
      </c>
      <c r="C1226" s="9"/>
      <c r="D1226" s="9"/>
      <c r="E1226" s="5"/>
      <c r="F1226" s="8"/>
      <c r="G1226" s="5" t="s">
        <v>3456</v>
      </c>
      <c r="H1226" s="8"/>
      <c r="I1226" s="5"/>
      <c r="J1226" s="5">
        <v>40</v>
      </c>
      <c r="K1226" s="5" t="s">
        <v>3433</v>
      </c>
      <c r="L1226" s="5"/>
      <c r="M1226" s="5"/>
    </row>
    <row r="1227" spans="1:13">
      <c r="A1227" s="9"/>
      <c r="B1227" s="5" t="s">
        <v>4742</v>
      </c>
      <c r="C1227" s="9"/>
      <c r="D1227" s="9"/>
      <c r="E1227" s="5"/>
      <c r="F1227" s="8"/>
      <c r="G1227" s="5" t="s">
        <v>3432</v>
      </c>
      <c r="H1227" s="8"/>
      <c r="I1227" s="5"/>
      <c r="J1227" s="5">
        <v>40</v>
      </c>
      <c r="K1227" s="5" t="s">
        <v>199</v>
      </c>
      <c r="L1227" s="5"/>
      <c r="M1227" s="5"/>
    </row>
    <row r="1228" spans="1:13">
      <c r="A1228" s="9"/>
      <c r="B1228" s="5" t="s">
        <v>4743</v>
      </c>
      <c r="C1228" s="9"/>
      <c r="D1228" s="9"/>
      <c r="E1228" s="5"/>
      <c r="F1228" s="8"/>
      <c r="G1228" s="5" t="s">
        <v>3513</v>
      </c>
      <c r="H1228" s="8"/>
      <c r="I1228" s="5"/>
      <c r="J1228" s="5">
        <v>40</v>
      </c>
      <c r="K1228" s="5" t="s">
        <v>199</v>
      </c>
      <c r="L1228" s="5"/>
      <c r="M1228" s="5"/>
    </row>
    <row r="1229" spans="1:13">
      <c r="A1229" s="9"/>
      <c r="B1229" s="5" t="s">
        <v>4744</v>
      </c>
      <c r="C1229" s="9"/>
      <c r="D1229" s="9"/>
      <c r="E1229" s="5"/>
      <c r="F1229" s="8"/>
      <c r="G1229" s="5" t="s">
        <v>3428</v>
      </c>
      <c r="H1229" s="8"/>
      <c r="I1229" s="5"/>
      <c r="J1229" s="5">
        <v>40</v>
      </c>
      <c r="K1229" s="5" t="s">
        <v>199</v>
      </c>
      <c r="L1229" s="5"/>
      <c r="M1229" s="5"/>
    </row>
    <row r="1230" spans="1:13">
      <c r="A1230" s="9"/>
      <c r="B1230" s="5" t="s">
        <v>4745</v>
      </c>
      <c r="C1230" s="9"/>
      <c r="D1230" s="9"/>
      <c r="E1230" s="5"/>
      <c r="F1230" s="8"/>
      <c r="G1230" s="5" t="s">
        <v>3432</v>
      </c>
      <c r="H1230" s="8"/>
      <c r="I1230" s="5"/>
      <c r="J1230" s="5">
        <v>40</v>
      </c>
      <c r="K1230" s="5" t="s">
        <v>199</v>
      </c>
      <c r="L1230" s="5"/>
      <c r="M1230" s="5"/>
    </row>
    <row r="1231" spans="1:13">
      <c r="A1231" s="9"/>
      <c r="B1231" s="5" t="s">
        <v>4746</v>
      </c>
      <c r="C1231" s="9"/>
      <c r="D1231" s="9"/>
      <c r="E1231" s="5"/>
      <c r="F1231" s="8"/>
      <c r="G1231" s="5" t="s">
        <v>3432</v>
      </c>
      <c r="H1231" s="8"/>
      <c r="I1231" s="5"/>
      <c r="J1231" s="5">
        <v>40</v>
      </c>
      <c r="K1231" s="5" t="s">
        <v>199</v>
      </c>
      <c r="L1231" s="5"/>
      <c r="M1231" s="5"/>
    </row>
    <row r="1232" spans="1:13">
      <c r="A1232" s="9"/>
      <c r="B1232" s="5" t="s">
        <v>4747</v>
      </c>
      <c r="C1232" s="9"/>
      <c r="D1232" s="9"/>
      <c r="E1232" s="5"/>
      <c r="F1232" s="8"/>
      <c r="G1232" s="5" t="s">
        <v>3428</v>
      </c>
      <c r="H1232" s="8"/>
      <c r="I1232" s="5"/>
      <c r="J1232" s="5">
        <v>40</v>
      </c>
      <c r="K1232" s="5" t="s">
        <v>3433</v>
      </c>
      <c r="L1232" s="5"/>
      <c r="M1232" s="5"/>
    </row>
    <row r="1233" spans="1:13">
      <c r="A1233" s="9"/>
      <c r="B1233" s="5" t="s">
        <v>1242</v>
      </c>
      <c r="C1233" s="9"/>
      <c r="D1233" s="9"/>
      <c r="E1233" s="5"/>
      <c r="F1233" s="8"/>
      <c r="G1233" s="5" t="s">
        <v>3513</v>
      </c>
      <c r="H1233" s="8"/>
      <c r="I1233" s="5"/>
      <c r="J1233" s="5">
        <v>40</v>
      </c>
      <c r="K1233" s="5" t="s">
        <v>196</v>
      </c>
      <c r="L1233" s="5"/>
      <c r="M1233" s="5"/>
    </row>
    <row r="1234" spans="1:13">
      <c r="A1234" s="9"/>
      <c r="B1234" s="5" t="s">
        <v>4748</v>
      </c>
      <c r="C1234" s="9"/>
      <c r="D1234" s="9"/>
      <c r="E1234" s="5"/>
      <c r="F1234" s="8"/>
      <c r="G1234" s="5" t="s">
        <v>3550</v>
      </c>
      <c r="H1234" s="8"/>
      <c r="I1234" s="5"/>
      <c r="J1234" s="5">
        <v>40</v>
      </c>
      <c r="K1234" s="5" t="s">
        <v>199</v>
      </c>
      <c r="L1234" s="5"/>
      <c r="M1234" s="5"/>
    </row>
    <row r="1235" spans="1:13">
      <c r="A1235" s="9"/>
      <c r="B1235" s="5" t="s">
        <v>4749</v>
      </c>
      <c r="C1235" s="9"/>
      <c r="D1235" s="9"/>
      <c r="E1235" s="5"/>
      <c r="F1235" s="8"/>
      <c r="G1235" s="5" t="s">
        <v>3428</v>
      </c>
      <c r="H1235" s="8"/>
      <c r="I1235" s="5"/>
      <c r="J1235" s="5">
        <v>40</v>
      </c>
      <c r="K1235" s="5" t="s">
        <v>199</v>
      </c>
      <c r="L1235" s="5"/>
      <c r="M1235" s="5"/>
    </row>
    <row r="1236" spans="1:13">
      <c r="A1236" s="9"/>
      <c r="B1236" s="5" t="s">
        <v>4750</v>
      </c>
      <c r="C1236" s="9"/>
      <c r="D1236" s="9"/>
      <c r="E1236" s="5"/>
      <c r="F1236" s="8"/>
      <c r="G1236" s="5" t="s">
        <v>3428</v>
      </c>
      <c r="H1236" s="8"/>
      <c r="I1236" s="5"/>
      <c r="J1236" s="5">
        <v>40</v>
      </c>
      <c r="K1236" s="5" t="s">
        <v>199</v>
      </c>
      <c r="L1236" s="5"/>
      <c r="M1236" s="5"/>
    </row>
    <row r="1237" spans="1:13">
      <c r="A1237" s="9"/>
      <c r="B1237" s="5" t="s">
        <v>4751</v>
      </c>
      <c r="C1237" s="9"/>
      <c r="D1237" s="9"/>
      <c r="E1237" s="5"/>
      <c r="F1237" s="8"/>
      <c r="G1237" s="5" t="s">
        <v>3430</v>
      </c>
      <c r="H1237" s="8"/>
      <c r="I1237" s="5"/>
      <c r="J1237" s="5">
        <v>40</v>
      </c>
      <c r="K1237" s="5" t="s">
        <v>3433</v>
      </c>
      <c r="L1237" s="5"/>
      <c r="M1237" s="5"/>
    </row>
    <row r="1238" spans="1:13">
      <c r="A1238" s="9"/>
      <c r="B1238" s="5" t="s">
        <v>4752</v>
      </c>
      <c r="C1238" s="9"/>
      <c r="D1238" s="9"/>
      <c r="E1238" s="5"/>
      <c r="F1238" s="8"/>
      <c r="G1238" s="5" t="s">
        <v>3432</v>
      </c>
      <c r="H1238" s="8"/>
      <c r="I1238" s="5"/>
      <c r="J1238" s="5">
        <v>40</v>
      </c>
      <c r="K1238" s="5" t="s">
        <v>3433</v>
      </c>
      <c r="L1238" s="5"/>
      <c r="M1238" s="5"/>
    </row>
    <row r="1239" spans="1:13">
      <c r="A1239" s="9"/>
      <c r="B1239" s="5" t="s">
        <v>4753</v>
      </c>
      <c r="C1239" s="9"/>
      <c r="D1239" s="9"/>
      <c r="E1239" s="5"/>
      <c r="F1239" s="8"/>
      <c r="G1239" s="5" t="s">
        <v>3450</v>
      </c>
      <c r="H1239" s="8"/>
      <c r="I1239" s="5"/>
      <c r="J1239" s="5">
        <v>40</v>
      </c>
      <c r="K1239" s="5" t="s">
        <v>199</v>
      </c>
      <c r="L1239" s="5"/>
      <c r="M1239" s="5"/>
    </row>
    <row r="1240" spans="1:13">
      <c r="A1240" s="9"/>
      <c r="B1240" s="5" t="s">
        <v>4754</v>
      </c>
      <c r="C1240" s="9"/>
      <c r="D1240" s="9"/>
      <c r="E1240" s="5"/>
      <c r="F1240" s="8"/>
      <c r="G1240" s="5" t="s">
        <v>3432</v>
      </c>
      <c r="H1240" s="8"/>
      <c r="I1240" s="5"/>
      <c r="J1240" s="5">
        <v>40</v>
      </c>
      <c r="K1240" s="5" t="s">
        <v>199</v>
      </c>
      <c r="L1240" s="5"/>
      <c r="M1240" s="5"/>
    </row>
    <row r="1241" spans="1:13">
      <c r="A1241" s="9"/>
      <c r="B1241" s="5" t="s">
        <v>4755</v>
      </c>
      <c r="C1241" s="9"/>
      <c r="D1241" s="9"/>
      <c r="E1241" s="5"/>
      <c r="F1241" s="8"/>
      <c r="G1241" s="5" t="s">
        <v>3432</v>
      </c>
      <c r="H1241" s="8"/>
      <c r="I1241" s="5"/>
      <c r="J1241" s="5">
        <v>40</v>
      </c>
      <c r="K1241" s="5" t="s">
        <v>199</v>
      </c>
      <c r="L1241" s="5"/>
      <c r="M1241" s="5"/>
    </row>
    <row r="1242" spans="1:13">
      <c r="A1242" s="9"/>
      <c r="B1242" s="5" t="s">
        <v>4756</v>
      </c>
      <c r="C1242" s="9"/>
      <c r="D1242" s="9"/>
      <c r="E1242" s="5"/>
      <c r="F1242" s="8"/>
      <c r="G1242" s="5" t="s">
        <v>3510</v>
      </c>
      <c r="H1242" s="8"/>
      <c r="I1242" s="5"/>
      <c r="J1242" s="5">
        <v>40</v>
      </c>
      <c r="K1242" s="5" t="s">
        <v>199</v>
      </c>
      <c r="L1242" s="5"/>
      <c r="M1242" s="5"/>
    </row>
    <row r="1243" spans="1:13">
      <c r="A1243" s="9"/>
      <c r="B1243" s="5" t="s">
        <v>4757</v>
      </c>
      <c r="C1243" s="9"/>
      <c r="D1243" s="9"/>
      <c r="E1243" s="5"/>
      <c r="F1243" s="8"/>
      <c r="G1243" s="5" t="s">
        <v>3556</v>
      </c>
      <c r="H1243" s="8"/>
      <c r="I1243" s="5"/>
      <c r="J1243" s="5">
        <v>40</v>
      </c>
      <c r="K1243" s="5" t="s">
        <v>199</v>
      </c>
      <c r="L1243" s="5"/>
      <c r="M1243" s="5"/>
    </row>
    <row r="1244" spans="1:13">
      <c r="A1244" s="9"/>
      <c r="B1244" s="5" t="s">
        <v>4758</v>
      </c>
      <c r="C1244" s="9"/>
      <c r="D1244" s="9"/>
      <c r="E1244" s="5"/>
      <c r="F1244" s="8"/>
      <c r="G1244" s="5" t="s">
        <v>3442</v>
      </c>
      <c r="H1244" s="8"/>
      <c r="I1244" s="5"/>
      <c r="J1244" s="5">
        <v>20</v>
      </c>
      <c r="K1244" s="5" t="s">
        <v>199</v>
      </c>
      <c r="L1244" s="5"/>
      <c r="M1244" s="5"/>
    </row>
    <row r="1245" spans="1:13">
      <c r="A1245" s="9"/>
      <c r="B1245" s="5" t="s">
        <v>4759</v>
      </c>
      <c r="C1245" s="9"/>
      <c r="D1245" s="9"/>
      <c r="E1245" s="5"/>
      <c r="F1245" s="8"/>
      <c r="G1245" s="5" t="s">
        <v>3442</v>
      </c>
      <c r="H1245" s="8"/>
      <c r="I1245" s="5"/>
      <c r="J1245" s="5">
        <v>40</v>
      </c>
      <c r="K1245" s="5" t="s">
        <v>199</v>
      </c>
      <c r="L1245" s="5"/>
      <c r="M1245" s="5"/>
    </row>
    <row r="1246" spans="1:13">
      <c r="A1246" s="9"/>
      <c r="B1246" s="5" t="s">
        <v>4760</v>
      </c>
      <c r="C1246" s="9"/>
      <c r="D1246" s="9"/>
      <c r="E1246" s="5"/>
      <c r="F1246" s="8"/>
      <c r="G1246" s="5" t="s">
        <v>3970</v>
      </c>
      <c r="H1246" s="8"/>
      <c r="I1246" s="5"/>
      <c r="J1246" s="5">
        <v>40</v>
      </c>
      <c r="K1246" s="5" t="s">
        <v>199</v>
      </c>
      <c r="L1246" s="5"/>
      <c r="M1246" s="5"/>
    </row>
    <row r="1247" spans="1:13">
      <c r="A1247" s="9"/>
      <c r="B1247" s="5" t="s">
        <v>4761</v>
      </c>
      <c r="C1247" s="9"/>
      <c r="D1247" s="9"/>
      <c r="E1247" s="5"/>
      <c r="F1247" s="8"/>
      <c r="G1247" s="5" t="s">
        <v>3438</v>
      </c>
      <c r="H1247" s="8"/>
      <c r="I1247" s="5"/>
      <c r="J1247" s="5">
        <v>40</v>
      </c>
      <c r="K1247" s="5" t="s">
        <v>199</v>
      </c>
      <c r="L1247" s="5"/>
      <c r="M1247" s="5"/>
    </row>
    <row r="1248" spans="1:13">
      <c r="A1248" s="9"/>
      <c r="B1248" s="5" t="s">
        <v>4762</v>
      </c>
      <c r="C1248" s="9"/>
      <c r="D1248" s="9"/>
      <c r="E1248" s="5"/>
      <c r="F1248" s="8"/>
      <c r="G1248" s="5" t="s">
        <v>3432</v>
      </c>
      <c r="H1248" s="8"/>
      <c r="I1248" s="5"/>
      <c r="J1248" s="5">
        <v>40</v>
      </c>
      <c r="K1248" s="5" t="s">
        <v>199</v>
      </c>
      <c r="L1248" s="5"/>
      <c r="M1248" s="5"/>
    </row>
    <row r="1249" spans="1:13">
      <c r="A1249" s="9"/>
      <c r="B1249" s="5" t="s">
        <v>4763</v>
      </c>
      <c r="C1249" s="9"/>
      <c r="D1249" s="9"/>
      <c r="E1249" s="5"/>
      <c r="F1249" s="8"/>
      <c r="G1249" s="5" t="s">
        <v>3432</v>
      </c>
      <c r="H1249" s="8"/>
      <c r="I1249" s="5"/>
      <c r="J1249" s="5">
        <v>40</v>
      </c>
      <c r="K1249" s="5" t="s">
        <v>199</v>
      </c>
      <c r="L1249" s="5"/>
      <c r="M1249" s="5"/>
    </row>
    <row r="1250" spans="1:13">
      <c r="A1250" s="9"/>
      <c r="B1250" s="5" t="s">
        <v>4764</v>
      </c>
      <c r="C1250" s="9"/>
      <c r="D1250" s="9"/>
      <c r="E1250" s="5"/>
      <c r="F1250" s="8"/>
      <c r="G1250" s="5" t="s">
        <v>3432</v>
      </c>
      <c r="H1250" s="8"/>
      <c r="I1250" s="5"/>
      <c r="J1250" s="5">
        <v>40</v>
      </c>
      <c r="K1250" s="5" t="s">
        <v>199</v>
      </c>
      <c r="L1250" s="5"/>
      <c r="M1250" s="5"/>
    </row>
    <row r="1251" spans="1:13">
      <c r="A1251" s="9"/>
      <c r="B1251" s="5" t="s">
        <v>4765</v>
      </c>
      <c r="C1251" s="9"/>
      <c r="D1251" s="9"/>
      <c r="E1251" s="5"/>
      <c r="F1251" s="8"/>
      <c r="G1251" s="5" t="s">
        <v>3458</v>
      </c>
      <c r="H1251" s="8"/>
      <c r="I1251" s="5"/>
      <c r="J1251" s="5">
        <v>40</v>
      </c>
      <c r="K1251" s="5" t="s">
        <v>191</v>
      </c>
      <c r="L1251" s="5"/>
      <c r="M1251" s="5"/>
    </row>
    <row r="1252" spans="1:13">
      <c r="A1252" s="9"/>
      <c r="B1252" s="5" t="s">
        <v>4766</v>
      </c>
      <c r="C1252" s="9"/>
      <c r="D1252" s="9"/>
      <c r="E1252" s="5"/>
      <c r="F1252" s="8"/>
      <c r="G1252" s="5" t="s">
        <v>3450</v>
      </c>
      <c r="H1252" s="8"/>
      <c r="I1252" s="5"/>
      <c r="J1252" s="5">
        <v>40</v>
      </c>
      <c r="K1252" s="5" t="s">
        <v>199</v>
      </c>
      <c r="L1252" s="5"/>
      <c r="M1252" s="5"/>
    </row>
    <row r="1253" spans="1:13">
      <c r="A1253" s="9"/>
      <c r="B1253" s="5" t="s">
        <v>4767</v>
      </c>
      <c r="C1253" s="9"/>
      <c r="D1253" s="9"/>
      <c r="E1253" s="5"/>
      <c r="F1253" s="8"/>
      <c r="G1253" s="5" t="s">
        <v>3428</v>
      </c>
      <c r="H1253" s="8"/>
      <c r="I1253" s="5"/>
      <c r="J1253" s="5">
        <v>40</v>
      </c>
      <c r="K1253" s="5" t="s">
        <v>199</v>
      </c>
      <c r="L1253" s="5"/>
      <c r="M1253" s="5"/>
    </row>
    <row r="1254" spans="1:13">
      <c r="A1254" s="9"/>
      <c r="B1254" s="5" t="s">
        <v>4768</v>
      </c>
      <c r="C1254" s="9"/>
      <c r="D1254" s="9"/>
      <c r="E1254" s="5"/>
      <c r="F1254" s="8"/>
      <c r="G1254" s="5" t="s">
        <v>3502</v>
      </c>
      <c r="H1254" s="8"/>
      <c r="I1254" s="5"/>
      <c r="J1254" s="5">
        <v>40</v>
      </c>
      <c r="K1254" s="5" t="s">
        <v>199</v>
      </c>
      <c r="L1254" s="5"/>
      <c r="M1254" s="5"/>
    </row>
    <row r="1255" spans="1:13">
      <c r="A1255" s="9"/>
      <c r="B1255" s="5" t="s">
        <v>4769</v>
      </c>
      <c r="C1255" s="9"/>
      <c r="D1255" s="9"/>
      <c r="E1255" s="5"/>
      <c r="F1255" s="8"/>
      <c r="G1255" s="5" t="s">
        <v>4330</v>
      </c>
      <c r="H1255" s="8"/>
      <c r="I1255" s="5"/>
      <c r="J1255" s="5">
        <v>40</v>
      </c>
      <c r="K1255" s="5" t="s">
        <v>199</v>
      </c>
      <c r="L1255" s="5"/>
      <c r="M1255" s="5"/>
    </row>
    <row r="1256" spans="1:13">
      <c r="A1256" s="9"/>
      <c r="B1256" s="5" t="s">
        <v>4770</v>
      </c>
      <c r="C1256" s="9"/>
      <c r="D1256" s="9"/>
      <c r="E1256" s="5"/>
      <c r="F1256" s="8"/>
      <c r="G1256" s="5" t="s">
        <v>3458</v>
      </c>
      <c r="H1256" s="8"/>
      <c r="I1256" s="5"/>
      <c r="J1256" s="5">
        <v>40</v>
      </c>
      <c r="K1256" s="5" t="s">
        <v>196</v>
      </c>
      <c r="L1256" s="5"/>
      <c r="M1256" s="5"/>
    </row>
    <row r="1257" spans="1:13">
      <c r="A1257" s="9"/>
      <c r="B1257" s="5" t="s">
        <v>4771</v>
      </c>
      <c r="C1257" s="9"/>
      <c r="D1257" s="9"/>
      <c r="E1257" s="5"/>
      <c r="F1257" s="8"/>
      <c r="G1257" s="5" t="s">
        <v>3502</v>
      </c>
      <c r="H1257" s="8"/>
      <c r="I1257" s="5"/>
      <c r="J1257" s="5">
        <v>20</v>
      </c>
      <c r="K1257" s="5" t="s">
        <v>191</v>
      </c>
      <c r="L1257" s="5"/>
      <c r="M1257" s="5"/>
    </row>
    <row r="1258" spans="1:13">
      <c r="A1258" s="9"/>
      <c r="B1258" s="5" t="s">
        <v>4772</v>
      </c>
      <c r="C1258" s="9"/>
      <c r="D1258" s="9"/>
      <c r="E1258" s="5"/>
      <c r="F1258" s="8"/>
      <c r="G1258" s="5" t="s">
        <v>3432</v>
      </c>
      <c r="H1258" s="8"/>
      <c r="I1258" s="5"/>
      <c r="J1258" s="5">
        <v>40</v>
      </c>
      <c r="K1258" s="5" t="s">
        <v>199</v>
      </c>
      <c r="L1258" s="5"/>
      <c r="M1258" s="5"/>
    </row>
    <row r="1259" spans="1:13">
      <c r="A1259" s="9"/>
      <c r="B1259" s="5" t="s">
        <v>4773</v>
      </c>
      <c r="C1259" s="9"/>
      <c r="D1259" s="9"/>
      <c r="E1259" s="5"/>
      <c r="F1259" s="8"/>
      <c r="G1259" s="5" t="s">
        <v>3452</v>
      </c>
      <c r="H1259" s="8"/>
      <c r="I1259" s="5"/>
      <c r="J1259" s="5">
        <v>40</v>
      </c>
      <c r="K1259" s="5" t="s">
        <v>3461</v>
      </c>
      <c r="L1259" s="5"/>
      <c r="M1259" s="5"/>
    </row>
    <row r="1260" spans="1:13">
      <c r="A1260" s="9"/>
      <c r="B1260" s="5" t="s">
        <v>4774</v>
      </c>
      <c r="C1260" s="9"/>
      <c r="D1260" s="9"/>
      <c r="E1260" s="5"/>
      <c r="F1260" s="8"/>
      <c r="G1260" s="5" t="s">
        <v>3428</v>
      </c>
      <c r="H1260" s="8"/>
      <c r="I1260" s="5"/>
      <c r="J1260" s="5">
        <v>40</v>
      </c>
      <c r="K1260" s="5" t="s">
        <v>199</v>
      </c>
      <c r="L1260" s="5"/>
      <c r="M1260" s="5"/>
    </row>
    <row r="1261" spans="1:13">
      <c r="A1261" s="9"/>
      <c r="B1261" s="5" t="s">
        <v>4775</v>
      </c>
      <c r="C1261" s="9"/>
      <c r="D1261" s="9"/>
      <c r="E1261" s="5"/>
      <c r="F1261" s="8"/>
      <c r="G1261" s="5" t="s">
        <v>3532</v>
      </c>
      <c r="H1261" s="8"/>
      <c r="I1261" s="5"/>
      <c r="J1261" s="5">
        <v>40</v>
      </c>
      <c r="K1261" s="5" t="s">
        <v>196</v>
      </c>
      <c r="L1261" s="5"/>
      <c r="M1261" s="5"/>
    </row>
    <row r="1262" spans="1:13">
      <c r="A1262" s="9"/>
      <c r="B1262" s="5" t="s">
        <v>4776</v>
      </c>
      <c r="C1262" s="9"/>
      <c r="D1262" s="9"/>
      <c r="E1262" s="5"/>
      <c r="F1262" s="8"/>
      <c r="G1262" s="5" t="s">
        <v>3438</v>
      </c>
      <c r="H1262" s="8"/>
      <c r="I1262" s="5"/>
      <c r="J1262" s="5">
        <v>40</v>
      </c>
      <c r="K1262" s="5" t="s">
        <v>199</v>
      </c>
      <c r="L1262" s="5"/>
      <c r="M1262" s="5"/>
    </row>
    <row r="1263" spans="1:13">
      <c r="A1263" s="9"/>
      <c r="B1263" s="5" t="s">
        <v>4777</v>
      </c>
      <c r="C1263" s="9"/>
      <c r="D1263" s="9"/>
      <c r="E1263" s="5"/>
      <c r="F1263" s="8"/>
      <c r="G1263" s="5" t="s">
        <v>3432</v>
      </c>
      <c r="H1263" s="8"/>
      <c r="I1263" s="5"/>
      <c r="J1263" s="5">
        <v>40</v>
      </c>
      <c r="K1263" s="5" t="s">
        <v>199</v>
      </c>
      <c r="L1263" s="5"/>
      <c r="M1263" s="5"/>
    </row>
    <row r="1264" spans="1:13">
      <c r="A1264" s="9"/>
      <c r="B1264" s="5" t="s">
        <v>4778</v>
      </c>
      <c r="C1264" s="9"/>
      <c r="D1264" s="9"/>
      <c r="E1264" s="5"/>
      <c r="F1264" s="8"/>
      <c r="G1264" s="5" t="s">
        <v>3436</v>
      </c>
      <c r="H1264" s="8"/>
      <c r="I1264" s="5"/>
      <c r="J1264" s="5">
        <v>40</v>
      </c>
      <c r="K1264" s="5" t="s">
        <v>199</v>
      </c>
      <c r="L1264" s="5"/>
      <c r="M1264" s="5"/>
    </row>
    <row r="1265" spans="1:13">
      <c r="A1265" s="9"/>
      <c r="B1265" s="5" t="s">
        <v>4779</v>
      </c>
      <c r="C1265" s="9"/>
      <c r="D1265" s="9"/>
      <c r="E1265" s="5"/>
      <c r="F1265" s="8"/>
      <c r="G1265" s="5" t="s">
        <v>3432</v>
      </c>
      <c r="H1265" s="8"/>
      <c r="I1265" s="5"/>
      <c r="J1265" s="5">
        <v>40</v>
      </c>
      <c r="K1265" s="5" t="s">
        <v>199</v>
      </c>
      <c r="L1265" s="5"/>
      <c r="M1265" s="5"/>
    </row>
    <row r="1266" spans="1:13">
      <c r="A1266" s="9"/>
      <c r="B1266" s="5" t="s">
        <v>4780</v>
      </c>
      <c r="C1266" s="9"/>
      <c r="D1266" s="9"/>
      <c r="E1266" s="5"/>
      <c r="F1266" s="8"/>
      <c r="G1266" s="5" t="s">
        <v>3428</v>
      </c>
      <c r="H1266" s="8"/>
      <c r="I1266" s="5"/>
      <c r="J1266" s="5">
        <v>40</v>
      </c>
      <c r="K1266" s="5" t="s">
        <v>199</v>
      </c>
      <c r="L1266" s="5"/>
      <c r="M1266" s="5"/>
    </row>
    <row r="1267" spans="1:13">
      <c r="A1267" s="9"/>
      <c r="B1267" s="5" t="s">
        <v>4781</v>
      </c>
      <c r="C1267" s="9"/>
      <c r="D1267" s="9"/>
      <c r="E1267" s="5"/>
      <c r="F1267" s="8"/>
      <c r="G1267" s="5" t="s">
        <v>3442</v>
      </c>
      <c r="H1267" s="8"/>
      <c r="I1267" s="5"/>
      <c r="J1267" s="5">
        <v>40</v>
      </c>
      <c r="K1267" s="5" t="s">
        <v>3433</v>
      </c>
      <c r="L1267" s="5"/>
      <c r="M1267" s="5"/>
    </row>
    <row r="1268" spans="1:13">
      <c r="A1268" s="9"/>
      <c r="B1268" s="5" t="s">
        <v>4782</v>
      </c>
      <c r="C1268" s="9"/>
      <c r="D1268" s="9"/>
      <c r="E1268" s="5"/>
      <c r="F1268" s="8"/>
      <c r="G1268" s="5" t="s">
        <v>3428</v>
      </c>
      <c r="H1268" s="8"/>
      <c r="I1268" s="5"/>
      <c r="J1268" s="5">
        <v>40</v>
      </c>
      <c r="K1268" s="5" t="s">
        <v>3433</v>
      </c>
      <c r="L1268" s="5"/>
      <c r="M1268" s="5"/>
    </row>
    <row r="1269" spans="1:13">
      <c r="A1269" s="9"/>
      <c r="B1269" s="5" t="s">
        <v>4783</v>
      </c>
      <c r="C1269" s="9"/>
      <c r="D1269" s="9"/>
      <c r="E1269" s="5"/>
      <c r="F1269" s="8"/>
      <c r="G1269" s="5" t="s">
        <v>3428</v>
      </c>
      <c r="H1269" s="8"/>
      <c r="I1269" s="5"/>
      <c r="J1269" s="5">
        <v>40</v>
      </c>
      <c r="K1269" s="5" t="s">
        <v>191</v>
      </c>
      <c r="L1269" s="5"/>
      <c r="M1269" s="5"/>
    </row>
    <row r="1270" spans="1:13">
      <c r="A1270" s="9"/>
      <c r="B1270" s="5" t="s">
        <v>4784</v>
      </c>
      <c r="C1270" s="9"/>
      <c r="D1270" s="9"/>
      <c r="E1270" s="5"/>
      <c r="F1270" s="8"/>
      <c r="G1270" s="5" t="s">
        <v>3442</v>
      </c>
      <c r="H1270" s="8"/>
      <c r="I1270" s="5"/>
      <c r="J1270" s="5">
        <v>40</v>
      </c>
      <c r="K1270" s="5" t="s">
        <v>3433</v>
      </c>
      <c r="L1270" s="5"/>
      <c r="M1270" s="5"/>
    </row>
    <row r="1271" spans="1:13">
      <c r="A1271" s="9"/>
      <c r="B1271" s="5" t="s">
        <v>4785</v>
      </c>
      <c r="C1271" s="9"/>
      <c r="D1271" s="9"/>
      <c r="E1271" s="5"/>
      <c r="F1271" s="8"/>
      <c r="G1271" s="5" t="s">
        <v>3669</v>
      </c>
      <c r="H1271" s="8"/>
      <c r="I1271" s="5"/>
      <c r="J1271" s="5">
        <v>40</v>
      </c>
      <c r="K1271" s="5" t="s">
        <v>3433</v>
      </c>
      <c r="L1271" s="5"/>
      <c r="M1271" s="5"/>
    </row>
    <row r="1272" spans="1:13">
      <c r="A1272" s="9"/>
      <c r="B1272" s="5" t="s">
        <v>4786</v>
      </c>
      <c r="C1272" s="9"/>
      <c r="D1272" s="9"/>
      <c r="E1272" s="5"/>
      <c r="F1272" s="8"/>
      <c r="G1272" s="5" t="s">
        <v>3442</v>
      </c>
      <c r="H1272" s="8"/>
      <c r="I1272" s="5"/>
      <c r="J1272" s="5">
        <v>40</v>
      </c>
      <c r="K1272" s="5" t="s">
        <v>199</v>
      </c>
      <c r="L1272" s="5"/>
      <c r="M1272" s="5"/>
    </row>
    <row r="1273" spans="1:13">
      <c r="A1273" s="9"/>
      <c r="B1273" s="5" t="s">
        <v>4787</v>
      </c>
      <c r="C1273" s="9"/>
      <c r="D1273" s="9"/>
      <c r="E1273" s="5"/>
      <c r="F1273" s="8"/>
      <c r="G1273" s="5" t="s">
        <v>3436</v>
      </c>
      <c r="H1273" s="8"/>
      <c r="I1273" s="5"/>
      <c r="J1273" s="5">
        <v>40</v>
      </c>
      <c r="K1273" s="5" t="s">
        <v>199</v>
      </c>
      <c r="L1273" s="5"/>
      <c r="M1273" s="5"/>
    </row>
    <row r="1274" spans="1:13">
      <c r="A1274" s="9"/>
      <c r="B1274" s="5" t="s">
        <v>4788</v>
      </c>
      <c r="C1274" s="9"/>
      <c r="D1274" s="9"/>
      <c r="E1274" s="5"/>
      <c r="F1274" s="8"/>
      <c r="G1274" s="5" t="s">
        <v>3454</v>
      </c>
      <c r="H1274" s="8"/>
      <c r="I1274" s="5"/>
      <c r="J1274" s="5">
        <v>40</v>
      </c>
      <c r="K1274" s="5" t="s">
        <v>199</v>
      </c>
      <c r="L1274" s="5"/>
      <c r="M1274" s="5"/>
    </row>
    <row r="1275" spans="1:13">
      <c r="A1275" s="9"/>
      <c r="B1275" s="5" t="s">
        <v>4789</v>
      </c>
      <c r="C1275" s="9"/>
      <c r="D1275" s="9"/>
      <c r="E1275" s="5"/>
      <c r="F1275" s="8"/>
      <c r="G1275" s="5" t="s">
        <v>3428</v>
      </c>
      <c r="H1275" s="8"/>
      <c r="I1275" s="5"/>
      <c r="J1275" s="5">
        <v>40</v>
      </c>
      <c r="K1275" s="5" t="s">
        <v>199</v>
      </c>
      <c r="L1275" s="5"/>
      <c r="M1275" s="5"/>
    </row>
    <row r="1276" spans="1:13">
      <c r="A1276" s="9"/>
      <c r="B1276" s="5" t="s">
        <v>4790</v>
      </c>
      <c r="C1276" s="9"/>
      <c r="D1276" s="9"/>
      <c r="E1276" s="5"/>
      <c r="F1276" s="8"/>
      <c r="G1276" s="5" t="s">
        <v>3601</v>
      </c>
      <c r="H1276" s="8"/>
      <c r="I1276" s="5"/>
      <c r="J1276" s="5">
        <v>40</v>
      </c>
      <c r="K1276" s="5" t="s">
        <v>3433</v>
      </c>
      <c r="L1276" s="5"/>
      <c r="M1276" s="5"/>
    </row>
    <row r="1277" spans="1:13">
      <c r="A1277" s="9"/>
      <c r="B1277" s="5" t="s">
        <v>4791</v>
      </c>
      <c r="C1277" s="9"/>
      <c r="D1277" s="9"/>
      <c r="E1277" s="5"/>
      <c r="F1277" s="8"/>
      <c r="G1277" s="5" t="s">
        <v>3465</v>
      </c>
      <c r="H1277" s="8"/>
      <c r="I1277" s="5"/>
      <c r="J1277" s="5">
        <v>40</v>
      </c>
      <c r="K1277" s="5" t="s">
        <v>199</v>
      </c>
      <c r="L1277" s="5"/>
      <c r="M1277" s="5"/>
    </row>
    <row r="1278" spans="1:13">
      <c r="A1278" s="9"/>
      <c r="B1278" s="5" t="s">
        <v>4792</v>
      </c>
      <c r="C1278" s="9"/>
      <c r="D1278" s="9"/>
      <c r="E1278" s="5"/>
      <c r="F1278" s="8"/>
      <c r="G1278" s="5" t="s">
        <v>3623</v>
      </c>
      <c r="H1278" s="8"/>
      <c r="I1278" s="5"/>
      <c r="J1278" s="5">
        <v>40</v>
      </c>
      <c r="K1278" s="5" t="s">
        <v>199</v>
      </c>
      <c r="L1278" s="5"/>
      <c r="M1278" s="5"/>
    </row>
    <row r="1279" spans="1:13">
      <c r="A1279" s="9"/>
      <c r="B1279" s="5" t="s">
        <v>4793</v>
      </c>
      <c r="C1279" s="9"/>
      <c r="D1279" s="9"/>
      <c r="E1279" s="5"/>
      <c r="F1279" s="8"/>
      <c r="G1279" s="5" t="s">
        <v>3432</v>
      </c>
      <c r="H1279" s="8"/>
      <c r="I1279" s="5"/>
      <c r="J1279" s="5">
        <v>40</v>
      </c>
      <c r="K1279" s="5" t="s">
        <v>3433</v>
      </c>
      <c r="L1279" s="5"/>
      <c r="M1279" s="5"/>
    </row>
    <row r="1280" spans="1:13">
      <c r="A1280" s="9"/>
      <c r="B1280" s="5" t="s">
        <v>4794</v>
      </c>
      <c r="C1280" s="9"/>
      <c r="D1280" s="9"/>
      <c r="E1280" s="5"/>
      <c r="F1280" s="8"/>
      <c r="G1280" s="5" t="s">
        <v>3432</v>
      </c>
      <c r="H1280" s="8"/>
      <c r="I1280" s="5"/>
      <c r="J1280" s="5">
        <v>40</v>
      </c>
      <c r="K1280" s="5" t="s">
        <v>199</v>
      </c>
      <c r="L1280" s="5"/>
      <c r="M1280" s="5"/>
    </row>
    <row r="1281" spans="1:13">
      <c r="A1281" s="9"/>
      <c r="B1281" s="5" t="s">
        <v>4795</v>
      </c>
      <c r="C1281" s="9"/>
      <c r="D1281" s="9"/>
      <c r="E1281" s="5"/>
      <c r="F1281" s="8"/>
      <c r="G1281" s="5" t="s">
        <v>3556</v>
      </c>
      <c r="H1281" s="8"/>
      <c r="I1281" s="5"/>
      <c r="J1281" s="5">
        <v>40</v>
      </c>
      <c r="K1281" s="5" t="s">
        <v>199</v>
      </c>
      <c r="L1281" s="5"/>
      <c r="M1281" s="5"/>
    </row>
    <row r="1282" spans="1:13">
      <c r="A1282" s="9"/>
      <c r="B1282" s="5" t="s">
        <v>4796</v>
      </c>
      <c r="C1282" s="9"/>
      <c r="D1282" s="9"/>
      <c r="E1282" s="5"/>
      <c r="F1282" s="8"/>
      <c r="G1282" s="5" t="s">
        <v>3556</v>
      </c>
      <c r="H1282" s="8"/>
      <c r="I1282" s="5"/>
      <c r="J1282" s="5">
        <v>40</v>
      </c>
      <c r="K1282" s="5" t="s">
        <v>196</v>
      </c>
      <c r="L1282" s="5"/>
      <c r="M1282" s="5"/>
    </row>
    <row r="1283" spans="1:13">
      <c r="A1283" s="9"/>
      <c r="B1283" s="5" t="s">
        <v>4797</v>
      </c>
      <c r="C1283" s="9"/>
      <c r="D1283" s="9"/>
      <c r="E1283" s="5"/>
      <c r="F1283" s="8"/>
      <c r="G1283" s="5" t="s">
        <v>3530</v>
      </c>
      <c r="H1283" s="8"/>
      <c r="I1283" s="5"/>
      <c r="J1283" s="5">
        <v>40</v>
      </c>
      <c r="K1283" s="5" t="s">
        <v>196</v>
      </c>
      <c r="L1283" s="5"/>
      <c r="M1283" s="5"/>
    </row>
    <row r="1284" spans="1:13">
      <c r="A1284" s="9"/>
      <c r="B1284" s="5" t="s">
        <v>4798</v>
      </c>
      <c r="C1284" s="9"/>
      <c r="D1284" s="9"/>
      <c r="E1284" s="5"/>
      <c r="F1284" s="8"/>
      <c r="G1284" s="5" t="s">
        <v>3428</v>
      </c>
      <c r="H1284" s="8"/>
      <c r="I1284" s="5"/>
      <c r="J1284" s="5">
        <v>40</v>
      </c>
      <c r="K1284" s="5" t="s">
        <v>196</v>
      </c>
      <c r="L1284" s="5"/>
      <c r="M1284" s="5"/>
    </row>
    <row r="1285" spans="1:13">
      <c r="A1285" s="9"/>
      <c r="B1285" s="5" t="s">
        <v>4799</v>
      </c>
      <c r="C1285" s="9"/>
      <c r="D1285" s="9"/>
      <c r="E1285" s="5"/>
      <c r="F1285" s="8"/>
      <c r="G1285" s="5" t="s">
        <v>3432</v>
      </c>
      <c r="H1285" s="8"/>
      <c r="I1285" s="5"/>
      <c r="J1285" s="5">
        <v>40</v>
      </c>
      <c r="K1285" s="5" t="s">
        <v>199</v>
      </c>
      <c r="L1285" s="5"/>
      <c r="M1285" s="5"/>
    </row>
    <row r="1286" spans="1:13">
      <c r="A1286" s="9"/>
      <c r="B1286" s="5" t="s">
        <v>4800</v>
      </c>
      <c r="C1286" s="9"/>
      <c r="D1286" s="9"/>
      <c r="E1286" s="5"/>
      <c r="F1286" s="8"/>
      <c r="G1286" s="5" t="s">
        <v>3465</v>
      </c>
      <c r="H1286" s="8"/>
      <c r="I1286" s="5"/>
      <c r="J1286" s="5">
        <v>40</v>
      </c>
      <c r="K1286" s="5" t="s">
        <v>199</v>
      </c>
      <c r="L1286" s="5"/>
      <c r="M1286" s="5"/>
    </row>
    <row r="1287" spans="1:13">
      <c r="A1287" s="9"/>
      <c r="B1287" s="5" t="s">
        <v>4801</v>
      </c>
      <c r="C1287" s="9"/>
      <c r="D1287" s="9"/>
      <c r="E1287" s="5"/>
      <c r="F1287" s="8"/>
      <c r="G1287" s="5" t="s">
        <v>3432</v>
      </c>
      <c r="H1287" s="8"/>
      <c r="I1287" s="5"/>
      <c r="J1287" s="5">
        <v>40</v>
      </c>
      <c r="K1287" s="5" t="s">
        <v>199</v>
      </c>
      <c r="L1287" s="5"/>
      <c r="M1287" s="5"/>
    </row>
    <row r="1288" spans="1:13">
      <c r="A1288" s="9"/>
      <c r="B1288" s="5" t="s">
        <v>4802</v>
      </c>
      <c r="C1288" s="9"/>
      <c r="D1288" s="9"/>
      <c r="E1288" s="5"/>
      <c r="F1288" s="8"/>
      <c r="G1288" s="5" t="s">
        <v>3432</v>
      </c>
      <c r="H1288" s="8"/>
      <c r="I1288" s="5"/>
      <c r="J1288" s="5">
        <v>40</v>
      </c>
      <c r="K1288" s="5" t="s">
        <v>199</v>
      </c>
      <c r="L1288" s="5"/>
      <c r="M1288" s="5"/>
    </row>
    <row r="1289" spans="1:13">
      <c r="A1289" s="9"/>
      <c r="B1289" s="5" t="s">
        <v>4803</v>
      </c>
      <c r="C1289" s="9"/>
      <c r="D1289" s="9"/>
      <c r="E1289" s="5"/>
      <c r="F1289" s="8"/>
      <c r="G1289" s="5" t="s">
        <v>3465</v>
      </c>
      <c r="H1289" s="8"/>
      <c r="I1289" s="5"/>
      <c r="J1289" s="5">
        <v>40</v>
      </c>
      <c r="K1289" s="5" t="s">
        <v>199</v>
      </c>
      <c r="L1289" s="5"/>
      <c r="M1289" s="5"/>
    </row>
    <row r="1290" spans="1:13">
      <c r="A1290" s="9"/>
      <c r="B1290" s="5" t="s">
        <v>4804</v>
      </c>
      <c r="C1290" s="9"/>
      <c r="D1290" s="9"/>
      <c r="E1290" s="5"/>
      <c r="F1290" s="8"/>
      <c r="G1290" s="5" t="s">
        <v>3428</v>
      </c>
      <c r="H1290" s="8"/>
      <c r="I1290" s="5"/>
      <c r="J1290" s="5">
        <v>40</v>
      </c>
      <c r="K1290" s="5" t="s">
        <v>199</v>
      </c>
      <c r="L1290" s="5"/>
      <c r="M1290" s="5"/>
    </row>
    <row r="1291" spans="1:13">
      <c r="A1291" s="9"/>
      <c r="B1291" s="5" t="s">
        <v>4805</v>
      </c>
      <c r="C1291" s="9"/>
      <c r="D1291" s="9"/>
      <c r="E1291" s="5"/>
      <c r="F1291" s="8"/>
      <c r="G1291" s="5" t="s">
        <v>3646</v>
      </c>
      <c r="H1291" s="8"/>
      <c r="I1291" s="5"/>
      <c r="J1291" s="5">
        <v>40</v>
      </c>
      <c r="K1291" s="5" t="s">
        <v>199</v>
      </c>
      <c r="L1291" s="5"/>
      <c r="M1291" s="5"/>
    </row>
    <row r="1292" spans="1:13">
      <c r="A1292" s="9"/>
      <c r="B1292" s="5" t="s">
        <v>4806</v>
      </c>
      <c r="C1292" s="9"/>
      <c r="D1292" s="9"/>
      <c r="E1292" s="5"/>
      <c r="F1292" s="8"/>
      <c r="G1292" s="5" t="s">
        <v>3454</v>
      </c>
      <c r="H1292" s="8"/>
      <c r="I1292" s="5"/>
      <c r="J1292" s="5">
        <v>40</v>
      </c>
      <c r="K1292" s="5" t="s">
        <v>199</v>
      </c>
      <c r="L1292" s="5"/>
      <c r="M1292" s="5"/>
    </row>
    <row r="1293" spans="1:13">
      <c r="A1293" s="9"/>
      <c r="B1293" s="5" t="s">
        <v>4807</v>
      </c>
      <c r="C1293" s="9"/>
      <c r="D1293" s="9"/>
      <c r="E1293" s="5"/>
      <c r="F1293" s="8"/>
      <c r="G1293" s="5" t="s">
        <v>4737</v>
      </c>
      <c r="H1293" s="8"/>
      <c r="I1293" s="5"/>
      <c r="J1293" s="5">
        <v>30</v>
      </c>
      <c r="K1293" s="5" t="s">
        <v>199</v>
      </c>
      <c r="L1293" s="5"/>
      <c r="M1293" s="5"/>
    </row>
    <row r="1294" spans="1:13">
      <c r="A1294" s="9"/>
      <c r="B1294" s="5" t="s">
        <v>4808</v>
      </c>
      <c r="C1294" s="9"/>
      <c r="D1294" s="9"/>
      <c r="E1294" s="5"/>
      <c r="F1294" s="8"/>
      <c r="G1294" s="5" t="s">
        <v>3432</v>
      </c>
      <c r="H1294" s="8"/>
      <c r="I1294" s="5"/>
      <c r="J1294" s="5">
        <v>30</v>
      </c>
      <c r="K1294" s="5" t="s">
        <v>199</v>
      </c>
      <c r="L1294" s="5"/>
      <c r="M1294" s="5"/>
    </row>
    <row r="1295" spans="1:13">
      <c r="A1295" s="9"/>
      <c r="B1295" s="5" t="s">
        <v>4809</v>
      </c>
      <c r="C1295" s="9"/>
      <c r="D1295" s="9"/>
      <c r="E1295" s="5"/>
      <c r="F1295" s="8"/>
      <c r="G1295" s="5" t="s">
        <v>3432</v>
      </c>
      <c r="H1295" s="8"/>
      <c r="I1295" s="5"/>
      <c r="J1295" s="5">
        <v>40</v>
      </c>
      <c r="K1295" s="5" t="s">
        <v>199</v>
      </c>
      <c r="L1295" s="5"/>
      <c r="M1295" s="5"/>
    </row>
    <row r="1296" spans="1:13">
      <c r="A1296" s="9"/>
      <c r="B1296" s="5" t="s">
        <v>4810</v>
      </c>
      <c r="C1296" s="9"/>
      <c r="D1296" s="9"/>
      <c r="E1296" s="5"/>
      <c r="F1296" s="8"/>
      <c r="G1296" s="5" t="s">
        <v>3432</v>
      </c>
      <c r="H1296" s="8"/>
      <c r="I1296" s="5"/>
      <c r="J1296" s="5">
        <v>40</v>
      </c>
      <c r="K1296" s="5" t="s">
        <v>199</v>
      </c>
      <c r="L1296" s="5"/>
      <c r="M1296" s="5"/>
    </row>
    <row r="1297" spans="1:13">
      <c r="A1297" s="9"/>
      <c r="B1297" s="5" t="s">
        <v>4811</v>
      </c>
      <c r="C1297" s="9"/>
      <c r="D1297" s="9"/>
      <c r="E1297" s="5"/>
      <c r="F1297" s="8"/>
      <c r="G1297" s="5" t="s">
        <v>3432</v>
      </c>
      <c r="H1297" s="8"/>
      <c r="I1297" s="5"/>
      <c r="J1297" s="5">
        <v>40</v>
      </c>
      <c r="K1297" s="5" t="s">
        <v>199</v>
      </c>
      <c r="L1297" s="5"/>
      <c r="M1297" s="5"/>
    </row>
    <row r="1298" spans="1:13">
      <c r="A1298" s="9"/>
      <c r="B1298" s="5" t="s">
        <v>4812</v>
      </c>
      <c r="C1298" s="9"/>
      <c r="D1298" s="9"/>
      <c r="E1298" s="5"/>
      <c r="F1298" s="8"/>
      <c r="G1298" s="5" t="s">
        <v>3537</v>
      </c>
      <c r="H1298" s="8"/>
      <c r="I1298" s="5"/>
      <c r="J1298" s="5">
        <v>40</v>
      </c>
      <c r="K1298" s="5" t="s">
        <v>199</v>
      </c>
      <c r="L1298" s="5"/>
      <c r="M1298" s="5"/>
    </row>
    <row r="1299" spans="1:13">
      <c r="A1299" s="9"/>
      <c r="B1299" s="5" t="s">
        <v>4813</v>
      </c>
      <c r="C1299" s="9"/>
      <c r="D1299" s="9"/>
      <c r="E1299" s="5"/>
      <c r="F1299" s="8"/>
      <c r="G1299" s="5" t="s">
        <v>3446</v>
      </c>
      <c r="H1299" s="8"/>
      <c r="I1299" s="5"/>
      <c r="J1299" s="5">
        <v>40</v>
      </c>
      <c r="K1299" s="5" t="s">
        <v>199</v>
      </c>
      <c r="L1299" s="5"/>
      <c r="M1299" s="5"/>
    </row>
    <row r="1300" spans="1:13">
      <c r="A1300" s="9"/>
      <c r="B1300" s="5" t="s">
        <v>4814</v>
      </c>
      <c r="C1300" s="9"/>
      <c r="D1300" s="9"/>
      <c r="E1300" s="5"/>
      <c r="F1300" s="8"/>
      <c r="G1300" s="5" t="s">
        <v>3442</v>
      </c>
      <c r="H1300" s="8"/>
      <c r="I1300" s="5"/>
      <c r="J1300" s="5">
        <v>40</v>
      </c>
      <c r="K1300" s="5" t="s">
        <v>3433</v>
      </c>
      <c r="L1300" s="5"/>
      <c r="M1300" s="5"/>
    </row>
    <row r="1301" spans="1:13">
      <c r="A1301" s="9"/>
      <c r="B1301" s="5" t="s">
        <v>4815</v>
      </c>
      <c r="C1301" s="9"/>
      <c r="D1301" s="9"/>
      <c r="E1301" s="5"/>
      <c r="F1301" s="8"/>
      <c r="G1301" s="5" t="s">
        <v>3432</v>
      </c>
      <c r="H1301" s="8"/>
      <c r="I1301" s="5"/>
      <c r="J1301" s="5">
        <v>40</v>
      </c>
      <c r="K1301" s="5" t="s">
        <v>199</v>
      </c>
      <c r="L1301" s="5"/>
      <c r="M1301" s="5"/>
    </row>
    <row r="1302" spans="1:13">
      <c r="A1302" s="9"/>
      <c r="B1302" s="5" t="s">
        <v>4816</v>
      </c>
      <c r="C1302" s="9"/>
      <c r="D1302" s="9"/>
      <c r="E1302" s="5"/>
      <c r="F1302" s="8"/>
      <c r="G1302" s="5" t="s">
        <v>3518</v>
      </c>
      <c r="H1302" s="8"/>
      <c r="I1302" s="5"/>
      <c r="J1302" s="5">
        <v>24</v>
      </c>
      <c r="K1302" s="5" t="s">
        <v>196</v>
      </c>
      <c r="L1302" s="5"/>
      <c r="M1302" s="5"/>
    </row>
    <row r="1303" spans="1:13">
      <c r="A1303" s="9"/>
      <c r="B1303" s="5" t="s">
        <v>4817</v>
      </c>
      <c r="C1303" s="9"/>
      <c r="D1303" s="9"/>
      <c r="E1303" s="5"/>
      <c r="F1303" s="8"/>
      <c r="G1303" s="5" t="s">
        <v>3442</v>
      </c>
      <c r="H1303" s="8"/>
      <c r="I1303" s="5"/>
      <c r="J1303" s="5">
        <v>40</v>
      </c>
      <c r="K1303" s="5" t="s">
        <v>199</v>
      </c>
      <c r="L1303" s="5"/>
      <c r="M1303" s="5"/>
    </row>
    <row r="1304" spans="1:13">
      <c r="A1304" s="9"/>
      <c r="B1304" s="5" t="s">
        <v>4818</v>
      </c>
      <c r="C1304" s="9"/>
      <c r="D1304" s="9"/>
      <c r="E1304" s="5"/>
      <c r="F1304" s="8"/>
      <c r="G1304" s="5" t="s">
        <v>3458</v>
      </c>
      <c r="H1304" s="8"/>
      <c r="I1304" s="5"/>
      <c r="J1304" s="5">
        <v>40</v>
      </c>
      <c r="K1304" s="5" t="s">
        <v>199</v>
      </c>
      <c r="L1304" s="5"/>
      <c r="M1304" s="5"/>
    </row>
    <row r="1305" spans="1:13">
      <c r="A1305" s="9"/>
      <c r="B1305" s="5" t="s">
        <v>4819</v>
      </c>
      <c r="C1305" s="9"/>
      <c r="D1305" s="9"/>
      <c r="E1305" s="5"/>
      <c r="F1305" s="8"/>
      <c r="G1305" s="5" t="s">
        <v>3432</v>
      </c>
      <c r="H1305" s="8"/>
      <c r="I1305" s="5"/>
      <c r="J1305" s="5">
        <v>40</v>
      </c>
      <c r="K1305" s="5" t="s">
        <v>3433</v>
      </c>
      <c r="L1305" s="5"/>
      <c r="M1305" s="5"/>
    </row>
    <row r="1306" spans="1:13">
      <c r="A1306" s="9"/>
      <c r="B1306" s="5" t="s">
        <v>4820</v>
      </c>
      <c r="C1306" s="9"/>
      <c r="D1306" s="9"/>
      <c r="E1306" s="5"/>
      <c r="F1306" s="8"/>
      <c r="G1306" s="5" t="s">
        <v>3669</v>
      </c>
      <c r="H1306" s="8"/>
      <c r="I1306" s="5"/>
      <c r="J1306" s="5">
        <v>40</v>
      </c>
      <c r="K1306" s="5" t="s">
        <v>199</v>
      </c>
      <c r="L1306" s="5"/>
      <c r="M1306" s="5"/>
    </row>
    <row r="1307" spans="1:13">
      <c r="A1307" s="9"/>
      <c r="B1307" s="5" t="s">
        <v>4821</v>
      </c>
      <c r="C1307" s="9"/>
      <c r="D1307" s="9"/>
      <c r="E1307" s="5"/>
      <c r="F1307" s="8"/>
      <c r="G1307" s="5" t="s">
        <v>3446</v>
      </c>
      <c r="H1307" s="8"/>
      <c r="I1307" s="5"/>
      <c r="J1307" s="5">
        <v>40</v>
      </c>
      <c r="K1307" s="5" t="s">
        <v>199</v>
      </c>
      <c r="L1307" s="5"/>
      <c r="M1307" s="5"/>
    </row>
    <row r="1308" spans="1:13">
      <c r="A1308" s="9"/>
      <c r="B1308" s="5" t="s">
        <v>4822</v>
      </c>
      <c r="C1308" s="9"/>
      <c r="D1308" s="9"/>
      <c r="E1308" s="5"/>
      <c r="F1308" s="8"/>
      <c r="G1308" s="5" t="s">
        <v>3432</v>
      </c>
      <c r="H1308" s="8"/>
      <c r="I1308" s="5"/>
      <c r="J1308" s="5">
        <v>40</v>
      </c>
      <c r="K1308" s="5" t="s">
        <v>199</v>
      </c>
      <c r="L1308" s="5"/>
      <c r="M1308" s="5"/>
    </row>
    <row r="1309" spans="1:13">
      <c r="A1309" s="9"/>
      <c r="B1309" s="5" t="s">
        <v>4823</v>
      </c>
      <c r="C1309" s="9"/>
      <c r="D1309" s="9"/>
      <c r="E1309" s="5"/>
      <c r="F1309" s="8"/>
      <c r="G1309" s="5" t="s">
        <v>3432</v>
      </c>
      <c r="H1309" s="8"/>
      <c r="I1309" s="5"/>
      <c r="J1309" s="5">
        <v>40</v>
      </c>
      <c r="K1309" s="5" t="s">
        <v>3433</v>
      </c>
      <c r="L1309" s="5"/>
      <c r="M1309" s="5"/>
    </row>
    <row r="1310" spans="1:13">
      <c r="A1310" s="9"/>
      <c r="B1310" s="5" t="s">
        <v>4824</v>
      </c>
      <c r="C1310" s="9"/>
      <c r="D1310" s="9"/>
      <c r="E1310" s="5"/>
      <c r="F1310" s="8"/>
      <c r="G1310" s="5" t="s">
        <v>3513</v>
      </c>
      <c r="H1310" s="8"/>
      <c r="I1310" s="5"/>
      <c r="J1310" s="5">
        <v>40</v>
      </c>
      <c r="K1310" s="5" t="s">
        <v>191</v>
      </c>
      <c r="L1310" s="5"/>
      <c r="M1310" s="5"/>
    </row>
    <row r="1311" spans="1:13">
      <c r="A1311" s="9"/>
      <c r="B1311" s="5" t="s">
        <v>4825</v>
      </c>
      <c r="C1311" s="9"/>
      <c r="D1311" s="9"/>
      <c r="E1311" s="5"/>
      <c r="F1311" s="8"/>
      <c r="G1311" s="5" t="s">
        <v>3432</v>
      </c>
      <c r="H1311" s="8"/>
      <c r="I1311" s="5"/>
      <c r="J1311" s="5">
        <v>40</v>
      </c>
      <c r="K1311" s="5" t="s">
        <v>199</v>
      </c>
      <c r="L1311" s="5"/>
      <c r="M1311" s="5"/>
    </row>
    <row r="1312" spans="1:13">
      <c r="A1312" s="9"/>
      <c r="B1312" s="5" t="s">
        <v>4826</v>
      </c>
      <c r="C1312" s="9"/>
      <c r="D1312" s="9"/>
      <c r="E1312" s="5"/>
      <c r="F1312" s="8"/>
      <c r="G1312" s="5" t="s">
        <v>3465</v>
      </c>
      <c r="H1312" s="8"/>
      <c r="I1312" s="5"/>
      <c r="J1312" s="5">
        <v>40</v>
      </c>
      <c r="K1312" s="5" t="s">
        <v>196</v>
      </c>
      <c r="L1312" s="5"/>
      <c r="M1312" s="5"/>
    </row>
    <row r="1313" spans="1:13">
      <c r="A1313" s="9"/>
      <c r="B1313" s="5" t="s">
        <v>4827</v>
      </c>
      <c r="C1313" s="9"/>
      <c r="D1313" s="9"/>
      <c r="E1313" s="5"/>
      <c r="F1313" s="8"/>
      <c r="G1313" s="5" t="s">
        <v>3432</v>
      </c>
      <c r="H1313" s="8"/>
      <c r="I1313" s="5"/>
      <c r="J1313" s="5">
        <v>40</v>
      </c>
      <c r="K1313" s="5" t="s">
        <v>3433</v>
      </c>
      <c r="L1313" s="5"/>
      <c r="M1313" s="5"/>
    </row>
    <row r="1314" spans="1:13">
      <c r="A1314" s="9"/>
      <c r="B1314" s="5" t="s">
        <v>4828</v>
      </c>
      <c r="C1314" s="9"/>
      <c r="D1314" s="9"/>
      <c r="E1314" s="5"/>
      <c r="F1314" s="8"/>
      <c r="G1314" s="5" t="s">
        <v>4480</v>
      </c>
      <c r="H1314" s="8"/>
      <c r="I1314" s="5"/>
      <c r="J1314" s="5">
        <v>40</v>
      </c>
      <c r="K1314" s="5" t="s">
        <v>199</v>
      </c>
      <c r="L1314" s="5"/>
      <c r="M1314" s="5"/>
    </row>
    <row r="1315" spans="1:13">
      <c r="A1315" s="9"/>
      <c r="B1315" s="5" t="s">
        <v>4829</v>
      </c>
      <c r="C1315" s="9"/>
      <c r="D1315" s="9"/>
      <c r="E1315" s="5"/>
      <c r="F1315" s="8"/>
      <c r="G1315" s="5" t="s">
        <v>3432</v>
      </c>
      <c r="H1315" s="8"/>
      <c r="I1315" s="5"/>
      <c r="J1315" s="5">
        <v>40</v>
      </c>
      <c r="K1315" s="5" t="s">
        <v>196</v>
      </c>
      <c r="L1315" s="5"/>
      <c r="M1315" s="5"/>
    </row>
    <row r="1316" spans="1:13">
      <c r="A1316" s="9"/>
      <c r="B1316" s="5" t="s">
        <v>4830</v>
      </c>
      <c r="C1316" s="9"/>
      <c r="D1316" s="9"/>
      <c r="E1316" s="5"/>
      <c r="F1316" s="8"/>
      <c r="G1316" s="5" t="s">
        <v>3432</v>
      </c>
      <c r="H1316" s="8"/>
      <c r="I1316" s="5"/>
      <c r="J1316" s="5">
        <v>40</v>
      </c>
      <c r="K1316" s="5" t="s">
        <v>199</v>
      </c>
      <c r="L1316" s="5"/>
      <c r="M1316" s="5"/>
    </row>
    <row r="1317" spans="1:13">
      <c r="A1317" s="9"/>
      <c r="B1317" s="5" t="s">
        <v>4831</v>
      </c>
      <c r="C1317" s="9"/>
      <c r="D1317" s="9"/>
      <c r="E1317" s="5"/>
      <c r="F1317" s="8"/>
      <c r="G1317" s="5" t="s">
        <v>3430</v>
      </c>
      <c r="H1317" s="8"/>
      <c r="I1317" s="5"/>
      <c r="J1317" s="5">
        <v>40</v>
      </c>
      <c r="K1317" s="5" t="s">
        <v>199</v>
      </c>
      <c r="L1317" s="5"/>
      <c r="M1317" s="5"/>
    </row>
    <row r="1318" spans="1:13">
      <c r="A1318" s="9"/>
      <c r="B1318" s="5" t="s">
        <v>4832</v>
      </c>
      <c r="C1318" s="9"/>
      <c r="D1318" s="9"/>
      <c r="E1318" s="5"/>
      <c r="F1318" s="8"/>
      <c r="G1318" s="5" t="s">
        <v>3432</v>
      </c>
      <c r="H1318" s="8"/>
      <c r="I1318" s="5"/>
      <c r="J1318" s="5">
        <v>40</v>
      </c>
      <c r="K1318" s="5" t="s">
        <v>199</v>
      </c>
      <c r="L1318" s="5"/>
      <c r="M1318" s="5"/>
    </row>
    <row r="1319" spans="1:13">
      <c r="A1319" s="9"/>
      <c r="B1319" s="5" t="s">
        <v>4833</v>
      </c>
      <c r="C1319" s="9"/>
      <c r="D1319" s="9"/>
      <c r="E1319" s="5"/>
      <c r="F1319" s="8"/>
      <c r="G1319" s="5" t="s">
        <v>3432</v>
      </c>
      <c r="H1319" s="8"/>
      <c r="I1319" s="5"/>
      <c r="J1319" s="5">
        <v>40</v>
      </c>
      <c r="K1319" s="5" t="s">
        <v>3433</v>
      </c>
      <c r="L1319" s="5"/>
      <c r="M1319" s="5"/>
    </row>
    <row r="1320" spans="1:13">
      <c r="A1320" s="9"/>
      <c r="B1320" s="5" t="s">
        <v>4834</v>
      </c>
      <c r="C1320" s="9"/>
      <c r="D1320" s="9"/>
      <c r="E1320" s="5"/>
      <c r="F1320" s="8"/>
      <c r="G1320" s="5" t="s">
        <v>3465</v>
      </c>
      <c r="H1320" s="8"/>
      <c r="I1320" s="5"/>
      <c r="J1320" s="5">
        <v>40</v>
      </c>
      <c r="K1320" s="5" t="s">
        <v>199</v>
      </c>
      <c r="L1320" s="5"/>
      <c r="M1320" s="5"/>
    </row>
    <row r="1321" spans="1:13">
      <c r="A1321" s="9"/>
      <c r="B1321" s="5" t="s">
        <v>4835</v>
      </c>
      <c r="C1321" s="9"/>
      <c r="D1321" s="9"/>
      <c r="E1321" s="5"/>
      <c r="F1321" s="8"/>
      <c r="G1321" s="5" t="s">
        <v>3432</v>
      </c>
      <c r="H1321" s="8"/>
      <c r="I1321" s="5"/>
      <c r="J1321" s="5">
        <v>40</v>
      </c>
      <c r="K1321" s="5" t="s">
        <v>199</v>
      </c>
      <c r="L1321" s="5"/>
      <c r="M1321" s="5"/>
    </row>
    <row r="1322" spans="1:13">
      <c r="A1322" s="9"/>
      <c r="B1322" s="5" t="s">
        <v>4836</v>
      </c>
      <c r="C1322" s="9"/>
      <c r="D1322" s="9"/>
      <c r="E1322" s="5"/>
      <c r="F1322" s="8"/>
      <c r="G1322" s="5" t="s">
        <v>3430</v>
      </c>
      <c r="H1322" s="8"/>
      <c r="I1322" s="5"/>
      <c r="J1322" s="5">
        <v>40</v>
      </c>
      <c r="K1322" s="5" t="s">
        <v>3461</v>
      </c>
      <c r="L1322" s="5"/>
      <c r="M1322" s="5"/>
    </row>
    <row r="1323" spans="1:13">
      <c r="A1323" s="9"/>
      <c r="B1323" s="5" t="s">
        <v>4837</v>
      </c>
      <c r="C1323" s="9"/>
      <c r="D1323" s="9"/>
      <c r="E1323" s="5"/>
      <c r="F1323" s="8"/>
      <c r="G1323" s="5" t="s">
        <v>4838</v>
      </c>
      <c r="H1323" s="8"/>
      <c r="I1323" s="5"/>
      <c r="J1323" s="5">
        <v>25</v>
      </c>
      <c r="K1323" s="5" t="s">
        <v>196</v>
      </c>
      <c r="L1323" s="5"/>
      <c r="M1323" s="5"/>
    </row>
    <row r="1324" spans="1:13">
      <c r="A1324" s="9"/>
      <c r="B1324" s="5" t="s">
        <v>4839</v>
      </c>
      <c r="C1324" s="9"/>
      <c r="D1324" s="9"/>
      <c r="E1324" s="5"/>
      <c r="F1324" s="8"/>
      <c r="G1324" s="5" t="s">
        <v>3432</v>
      </c>
      <c r="H1324" s="8"/>
      <c r="I1324" s="5"/>
      <c r="J1324" s="5">
        <v>40</v>
      </c>
      <c r="K1324" s="5" t="s">
        <v>199</v>
      </c>
      <c r="L1324" s="5"/>
      <c r="M1324" s="5"/>
    </row>
    <row r="1325" spans="1:13">
      <c r="A1325" s="9"/>
      <c r="B1325" s="5" t="s">
        <v>4840</v>
      </c>
      <c r="C1325" s="9"/>
      <c r="D1325" s="9"/>
      <c r="E1325" s="5"/>
      <c r="F1325" s="8"/>
      <c r="G1325" s="5" t="s">
        <v>3428</v>
      </c>
      <c r="H1325" s="8"/>
      <c r="I1325" s="5"/>
      <c r="J1325" s="5">
        <v>40</v>
      </c>
      <c r="K1325" s="5" t="s">
        <v>3433</v>
      </c>
      <c r="L1325" s="5"/>
      <c r="M1325" s="5"/>
    </row>
    <row r="1326" spans="1:13">
      <c r="A1326" s="9"/>
      <c r="B1326" s="5" t="s">
        <v>4841</v>
      </c>
      <c r="C1326" s="9"/>
      <c r="D1326" s="9"/>
      <c r="E1326" s="5"/>
      <c r="F1326" s="8"/>
      <c r="G1326" s="5" t="s">
        <v>3667</v>
      </c>
      <c r="H1326" s="8"/>
      <c r="I1326" s="5"/>
      <c r="J1326" s="5">
        <v>40</v>
      </c>
      <c r="K1326" s="5" t="s">
        <v>199</v>
      </c>
      <c r="L1326" s="5"/>
      <c r="M1326" s="5"/>
    </row>
    <row r="1327" spans="1:13">
      <c r="A1327" s="9"/>
      <c r="B1327" s="5" t="s">
        <v>4842</v>
      </c>
      <c r="C1327" s="9"/>
      <c r="D1327" s="9"/>
      <c r="E1327" s="5"/>
      <c r="F1327" s="8"/>
      <c r="G1327" s="5" t="s">
        <v>3525</v>
      </c>
      <c r="H1327" s="8"/>
      <c r="I1327" s="5"/>
      <c r="J1327" s="5">
        <v>40</v>
      </c>
      <c r="K1327" s="5" t="s">
        <v>196</v>
      </c>
      <c r="L1327" s="5"/>
      <c r="M1327" s="5"/>
    </row>
    <row r="1328" spans="1:13">
      <c r="A1328" s="9"/>
      <c r="B1328" s="5" t="s">
        <v>4843</v>
      </c>
      <c r="C1328" s="9"/>
      <c r="D1328" s="9"/>
      <c r="E1328" s="5"/>
      <c r="F1328" s="8"/>
      <c r="G1328" s="5" t="s">
        <v>3458</v>
      </c>
      <c r="H1328" s="8"/>
      <c r="I1328" s="5"/>
      <c r="J1328" s="5">
        <v>40</v>
      </c>
      <c r="K1328" s="5" t="s">
        <v>199</v>
      </c>
      <c r="L1328" s="5"/>
      <c r="M1328" s="5"/>
    </row>
    <row r="1329" spans="1:13">
      <c r="A1329" s="9"/>
      <c r="B1329" s="5" t="s">
        <v>4844</v>
      </c>
      <c r="C1329" s="9"/>
      <c r="D1329" s="9"/>
      <c r="E1329" s="5"/>
      <c r="F1329" s="8"/>
      <c r="G1329" s="5" t="s">
        <v>3502</v>
      </c>
      <c r="H1329" s="8"/>
      <c r="I1329" s="5"/>
      <c r="J1329" s="5">
        <v>40</v>
      </c>
      <c r="K1329" s="5" t="s">
        <v>199</v>
      </c>
      <c r="L1329" s="5"/>
      <c r="M1329" s="5"/>
    </row>
    <row r="1330" spans="1:13">
      <c r="A1330" s="9"/>
      <c r="B1330" s="5" t="s">
        <v>4845</v>
      </c>
      <c r="C1330" s="9"/>
      <c r="D1330" s="9"/>
      <c r="E1330" s="5"/>
      <c r="F1330" s="8"/>
      <c r="G1330" s="5" t="s">
        <v>3428</v>
      </c>
      <c r="H1330" s="8"/>
      <c r="I1330" s="5"/>
      <c r="J1330" s="5">
        <v>40</v>
      </c>
      <c r="K1330" s="5" t="s">
        <v>199</v>
      </c>
      <c r="L1330" s="5"/>
      <c r="M1330" s="5"/>
    </row>
    <row r="1331" spans="1:13">
      <c r="A1331" s="9"/>
      <c r="B1331" s="5" t="s">
        <v>4846</v>
      </c>
      <c r="C1331" s="9"/>
      <c r="D1331" s="9"/>
      <c r="E1331" s="5"/>
      <c r="F1331" s="8"/>
      <c r="G1331" s="5" t="s">
        <v>3432</v>
      </c>
      <c r="H1331" s="8"/>
      <c r="I1331" s="5"/>
      <c r="J1331" s="5">
        <v>40</v>
      </c>
      <c r="K1331" s="5" t="s">
        <v>199</v>
      </c>
      <c r="L1331" s="5"/>
      <c r="M1331" s="5"/>
    </row>
    <row r="1332" spans="1:13">
      <c r="A1332" s="9"/>
      <c r="B1332" s="5" t="s">
        <v>4847</v>
      </c>
      <c r="C1332" s="9"/>
      <c r="D1332" s="9"/>
      <c r="E1332" s="5"/>
      <c r="F1332" s="8"/>
      <c r="G1332" s="5" t="s">
        <v>3609</v>
      </c>
      <c r="H1332" s="8"/>
      <c r="I1332" s="5"/>
      <c r="J1332" s="5">
        <v>40</v>
      </c>
      <c r="K1332" s="5" t="s">
        <v>199</v>
      </c>
      <c r="L1332" s="5"/>
      <c r="M1332" s="5"/>
    </row>
    <row r="1333" spans="1:13">
      <c r="A1333" s="9"/>
      <c r="B1333" s="5" t="s">
        <v>4848</v>
      </c>
      <c r="C1333" s="9"/>
      <c r="D1333" s="9"/>
      <c r="E1333" s="5"/>
      <c r="F1333" s="8"/>
      <c r="G1333" s="5" t="s">
        <v>3428</v>
      </c>
      <c r="H1333" s="8"/>
      <c r="I1333" s="5"/>
      <c r="J1333" s="5">
        <v>40</v>
      </c>
      <c r="K1333" s="5" t="s">
        <v>199</v>
      </c>
      <c r="L1333" s="5"/>
      <c r="M1333" s="5"/>
    </row>
    <row r="1334" spans="1:13">
      <c r="A1334" s="9"/>
      <c r="B1334" s="5" t="s">
        <v>4849</v>
      </c>
      <c r="C1334" s="9"/>
      <c r="D1334" s="9"/>
      <c r="E1334" s="5"/>
      <c r="F1334" s="8"/>
      <c r="G1334" s="5" t="s">
        <v>3432</v>
      </c>
      <c r="H1334" s="8"/>
      <c r="I1334" s="5"/>
      <c r="J1334" s="5">
        <v>40</v>
      </c>
      <c r="K1334" s="5" t="s">
        <v>199</v>
      </c>
      <c r="L1334" s="5"/>
      <c r="M1334" s="5"/>
    </row>
    <row r="1335" spans="1:13">
      <c r="A1335" s="9"/>
      <c r="B1335" s="5" t="s">
        <v>4850</v>
      </c>
      <c r="C1335" s="9"/>
      <c r="D1335" s="9"/>
      <c r="E1335" s="5"/>
      <c r="F1335" s="8"/>
      <c r="G1335" s="5" t="s">
        <v>3442</v>
      </c>
      <c r="H1335" s="8"/>
      <c r="I1335" s="5"/>
      <c r="J1335" s="5">
        <v>40</v>
      </c>
      <c r="K1335" s="5" t="s">
        <v>3433</v>
      </c>
      <c r="L1335" s="5"/>
      <c r="M1335" s="5"/>
    </row>
    <row r="1336" spans="1:13">
      <c r="A1336" s="9"/>
      <c r="B1336" s="5" t="s">
        <v>4851</v>
      </c>
      <c r="C1336" s="9"/>
      <c r="D1336" s="9"/>
      <c r="E1336" s="5"/>
      <c r="F1336" s="8"/>
      <c r="G1336" s="5" t="s">
        <v>3638</v>
      </c>
      <c r="H1336" s="8"/>
      <c r="I1336" s="5"/>
      <c r="J1336" s="5">
        <v>40</v>
      </c>
      <c r="K1336" s="5" t="s">
        <v>196</v>
      </c>
      <c r="L1336" s="5"/>
      <c r="M1336" s="5"/>
    </row>
    <row r="1337" spans="1:13">
      <c r="A1337" s="9"/>
      <c r="B1337" s="5" t="s">
        <v>4852</v>
      </c>
      <c r="C1337" s="9"/>
      <c r="D1337" s="9"/>
      <c r="E1337" s="5"/>
      <c r="F1337" s="8"/>
      <c r="G1337" s="5" t="s">
        <v>3502</v>
      </c>
      <c r="H1337" s="8"/>
      <c r="I1337" s="5"/>
      <c r="J1337" s="5">
        <v>40</v>
      </c>
      <c r="K1337" s="5" t="s">
        <v>191</v>
      </c>
      <c r="L1337" s="5"/>
      <c r="M1337" s="5"/>
    </row>
    <row r="1338" spans="1:13">
      <c r="A1338" s="9"/>
      <c r="B1338" s="5" t="s">
        <v>4853</v>
      </c>
      <c r="C1338" s="9"/>
      <c r="D1338" s="9"/>
      <c r="E1338" s="5"/>
      <c r="F1338" s="8"/>
      <c r="G1338" s="5" t="s">
        <v>3561</v>
      </c>
      <c r="H1338" s="8"/>
      <c r="I1338" s="5"/>
      <c r="J1338" s="5">
        <v>40</v>
      </c>
      <c r="K1338" s="5" t="s">
        <v>196</v>
      </c>
      <c r="L1338" s="5"/>
      <c r="M1338" s="5"/>
    </row>
    <row r="1339" spans="1:13">
      <c r="A1339" s="9"/>
      <c r="B1339" s="5" t="s">
        <v>4854</v>
      </c>
      <c r="C1339" s="9"/>
      <c r="D1339" s="9"/>
      <c r="E1339" s="5"/>
      <c r="F1339" s="8"/>
      <c r="G1339" s="5" t="s">
        <v>3550</v>
      </c>
      <c r="H1339" s="8"/>
      <c r="I1339" s="5"/>
      <c r="J1339" s="5">
        <v>40</v>
      </c>
      <c r="K1339" s="5" t="s">
        <v>196</v>
      </c>
      <c r="L1339" s="5"/>
      <c r="M1339" s="5"/>
    </row>
    <row r="1340" spans="1:13">
      <c r="A1340" s="9"/>
      <c r="B1340" s="5" t="s">
        <v>4855</v>
      </c>
      <c r="C1340" s="9"/>
      <c r="D1340" s="9"/>
      <c r="E1340" s="5"/>
      <c r="F1340" s="8"/>
      <c r="G1340" s="5" t="s">
        <v>3450</v>
      </c>
      <c r="H1340" s="8"/>
      <c r="I1340" s="5"/>
      <c r="J1340" s="5">
        <v>40</v>
      </c>
      <c r="K1340" s="5" t="s">
        <v>199</v>
      </c>
      <c r="L1340" s="5"/>
      <c r="M1340" s="5"/>
    </row>
    <row r="1341" spans="1:13">
      <c r="A1341" s="9"/>
      <c r="B1341" s="5" t="s">
        <v>4856</v>
      </c>
      <c r="C1341" s="9"/>
      <c r="D1341" s="9"/>
      <c r="E1341" s="5"/>
      <c r="F1341" s="8"/>
      <c r="G1341" s="5" t="s">
        <v>3465</v>
      </c>
      <c r="H1341" s="8"/>
      <c r="I1341" s="5"/>
      <c r="J1341" s="5">
        <v>40</v>
      </c>
      <c r="K1341" s="5" t="s">
        <v>199</v>
      </c>
      <c r="L1341" s="5"/>
      <c r="M1341" s="5"/>
    </row>
    <row r="1342" spans="1:13">
      <c r="A1342" s="9"/>
      <c r="B1342" s="5" t="s">
        <v>4857</v>
      </c>
      <c r="C1342" s="9"/>
      <c r="D1342" s="9"/>
      <c r="E1342" s="5"/>
      <c r="F1342" s="8"/>
      <c r="G1342" s="5" t="s">
        <v>3432</v>
      </c>
      <c r="H1342" s="8"/>
      <c r="I1342" s="5"/>
      <c r="J1342" s="5">
        <v>40</v>
      </c>
      <c r="K1342" s="5" t="s">
        <v>199</v>
      </c>
      <c r="L1342" s="5"/>
      <c r="M1342" s="5"/>
    </row>
    <row r="1343" spans="1:13">
      <c r="A1343" s="9"/>
      <c r="B1343" s="5" t="s">
        <v>4858</v>
      </c>
      <c r="C1343" s="9"/>
      <c r="D1343" s="9"/>
      <c r="E1343" s="5"/>
      <c r="F1343" s="8"/>
      <c r="G1343" s="5" t="s">
        <v>3450</v>
      </c>
      <c r="H1343" s="8"/>
      <c r="I1343" s="5"/>
      <c r="J1343" s="5">
        <v>40</v>
      </c>
      <c r="K1343" s="5" t="s">
        <v>191</v>
      </c>
      <c r="L1343" s="5"/>
      <c r="M1343" s="5"/>
    </row>
    <row r="1344" spans="1:13">
      <c r="A1344" s="9"/>
      <c r="B1344" s="5" t="s">
        <v>4859</v>
      </c>
      <c r="C1344" s="9"/>
      <c r="D1344" s="9"/>
      <c r="E1344" s="5"/>
      <c r="F1344" s="8"/>
      <c r="G1344" s="5" t="s">
        <v>3432</v>
      </c>
      <c r="H1344" s="8"/>
      <c r="I1344" s="5"/>
      <c r="J1344" s="5">
        <v>40</v>
      </c>
      <c r="K1344" s="5" t="s">
        <v>199</v>
      </c>
      <c r="L1344" s="5"/>
      <c r="M1344" s="5"/>
    </row>
    <row r="1345" spans="1:13">
      <c r="A1345" s="9"/>
      <c r="B1345" s="5" t="s">
        <v>4860</v>
      </c>
      <c r="C1345" s="9"/>
      <c r="D1345" s="9"/>
      <c r="E1345" s="5"/>
      <c r="F1345" s="8"/>
      <c r="G1345" s="5" t="s">
        <v>3432</v>
      </c>
      <c r="H1345" s="8"/>
      <c r="I1345" s="5"/>
      <c r="J1345" s="5">
        <v>40</v>
      </c>
      <c r="K1345" s="5" t="s">
        <v>199</v>
      </c>
      <c r="L1345" s="5"/>
      <c r="M1345" s="5"/>
    </row>
    <row r="1346" spans="1:13">
      <c r="A1346" s="9"/>
      <c r="B1346" s="5" t="s">
        <v>4861</v>
      </c>
      <c r="C1346" s="9"/>
      <c r="D1346" s="9"/>
      <c r="E1346" s="5"/>
      <c r="F1346" s="8"/>
      <c r="G1346" s="5" t="s">
        <v>3450</v>
      </c>
      <c r="H1346" s="8"/>
      <c r="I1346" s="5"/>
      <c r="J1346" s="5">
        <v>40</v>
      </c>
      <c r="K1346" s="5" t="s">
        <v>199</v>
      </c>
      <c r="L1346" s="5"/>
      <c r="M1346" s="5"/>
    </row>
    <row r="1347" spans="1:13">
      <c r="A1347" s="9"/>
      <c r="B1347" s="5" t="s">
        <v>4862</v>
      </c>
      <c r="C1347" s="9"/>
      <c r="D1347" s="9"/>
      <c r="E1347" s="5"/>
      <c r="F1347" s="8"/>
      <c r="G1347" s="5" t="s">
        <v>3432</v>
      </c>
      <c r="H1347" s="8"/>
      <c r="I1347" s="5"/>
      <c r="J1347" s="5">
        <v>40</v>
      </c>
      <c r="K1347" s="5" t="s">
        <v>199</v>
      </c>
      <c r="L1347" s="5"/>
      <c r="M1347" s="5"/>
    </row>
    <row r="1348" spans="1:13">
      <c r="A1348" s="9"/>
      <c r="B1348" s="5" t="s">
        <v>4863</v>
      </c>
      <c r="C1348" s="9"/>
      <c r="D1348" s="9"/>
      <c r="E1348" s="5"/>
      <c r="F1348" s="8"/>
      <c r="G1348" s="5" t="s">
        <v>3432</v>
      </c>
      <c r="H1348" s="8"/>
      <c r="I1348" s="5"/>
      <c r="J1348" s="5">
        <v>40</v>
      </c>
      <c r="K1348" s="5" t="s">
        <v>199</v>
      </c>
      <c r="L1348" s="5"/>
      <c r="M1348" s="5"/>
    </row>
    <row r="1349" spans="1:13">
      <c r="A1349" s="9"/>
      <c r="B1349" s="5" t="s">
        <v>4864</v>
      </c>
      <c r="C1349" s="9"/>
      <c r="D1349" s="9"/>
      <c r="E1349" s="5"/>
      <c r="F1349" s="8"/>
      <c r="G1349" s="5" t="s">
        <v>3960</v>
      </c>
      <c r="H1349" s="8"/>
      <c r="I1349" s="5"/>
      <c r="J1349" s="5">
        <v>40</v>
      </c>
      <c r="K1349" s="5" t="s">
        <v>196</v>
      </c>
      <c r="L1349" s="5"/>
      <c r="M1349" s="5"/>
    </row>
    <row r="1350" spans="1:13">
      <c r="A1350" s="9"/>
      <c r="B1350" s="5" t="s">
        <v>4865</v>
      </c>
      <c r="C1350" s="9"/>
      <c r="D1350" s="9"/>
      <c r="E1350" s="5"/>
      <c r="F1350" s="8"/>
      <c r="G1350" s="5" t="s">
        <v>3465</v>
      </c>
      <c r="H1350" s="8"/>
      <c r="I1350" s="5"/>
      <c r="J1350" s="5">
        <v>40</v>
      </c>
      <c r="K1350" s="5" t="s">
        <v>199</v>
      </c>
      <c r="L1350" s="5"/>
      <c r="M1350" s="5"/>
    </row>
    <row r="1351" spans="1:13">
      <c r="A1351" s="9"/>
      <c r="B1351" s="5" t="s">
        <v>4866</v>
      </c>
      <c r="C1351" s="9"/>
      <c r="D1351" s="9"/>
      <c r="E1351" s="5"/>
      <c r="F1351" s="8"/>
      <c r="G1351" s="5" t="s">
        <v>4867</v>
      </c>
      <c r="H1351" s="8"/>
      <c r="I1351" s="5"/>
      <c r="J1351" s="5">
        <v>40</v>
      </c>
      <c r="K1351" s="5" t="s">
        <v>199</v>
      </c>
      <c r="L1351" s="5"/>
      <c r="M1351" s="5"/>
    </row>
    <row r="1352" spans="1:13">
      <c r="A1352" s="9"/>
      <c r="B1352" s="5" t="s">
        <v>1364</v>
      </c>
      <c r="C1352" s="9"/>
      <c r="D1352" s="9"/>
      <c r="E1352" s="5"/>
      <c r="F1352" s="8"/>
      <c r="G1352" s="5" t="s">
        <v>3502</v>
      </c>
      <c r="H1352" s="8"/>
      <c r="I1352" s="5"/>
      <c r="J1352" s="5">
        <v>40</v>
      </c>
      <c r="K1352" s="5" t="s">
        <v>199</v>
      </c>
      <c r="L1352" s="5"/>
      <c r="M1352" s="5"/>
    </row>
    <row r="1353" spans="1:13">
      <c r="A1353" s="9"/>
      <c r="B1353" s="5" t="s">
        <v>4868</v>
      </c>
      <c r="C1353" s="9"/>
      <c r="D1353" s="9"/>
      <c r="E1353" s="5"/>
      <c r="F1353" s="8"/>
      <c r="G1353" s="5" t="s">
        <v>3465</v>
      </c>
      <c r="H1353" s="8"/>
      <c r="I1353" s="5"/>
      <c r="J1353" s="5">
        <v>40</v>
      </c>
      <c r="K1353" s="5" t="s">
        <v>3433</v>
      </c>
      <c r="L1353" s="5"/>
      <c r="M1353" s="5"/>
    </row>
    <row r="1354" spans="1:13">
      <c r="A1354" s="9"/>
      <c r="B1354" s="5" t="s">
        <v>4869</v>
      </c>
      <c r="C1354" s="9"/>
      <c r="D1354" s="9"/>
      <c r="E1354" s="5"/>
      <c r="F1354" s="8"/>
      <c r="G1354" s="5" t="s">
        <v>3458</v>
      </c>
      <c r="H1354" s="8"/>
      <c r="I1354" s="5"/>
      <c r="J1354" s="5">
        <v>40</v>
      </c>
      <c r="K1354" s="5" t="s">
        <v>199</v>
      </c>
      <c r="L1354" s="5"/>
      <c r="M1354" s="5"/>
    </row>
    <row r="1355" spans="1:13">
      <c r="A1355" s="9"/>
      <c r="B1355" s="5" t="s">
        <v>4870</v>
      </c>
      <c r="C1355" s="9"/>
      <c r="D1355" s="9"/>
      <c r="E1355" s="5"/>
      <c r="F1355" s="8"/>
      <c r="G1355" s="5" t="s">
        <v>3593</v>
      </c>
      <c r="H1355" s="8"/>
      <c r="I1355" s="5"/>
      <c r="J1355" s="5">
        <v>40</v>
      </c>
      <c r="K1355" s="5" t="s">
        <v>199</v>
      </c>
      <c r="L1355" s="5"/>
      <c r="M1355" s="5"/>
    </row>
    <row r="1356" spans="1:13">
      <c r="A1356" s="9"/>
      <c r="B1356" s="5" t="s">
        <v>4871</v>
      </c>
      <c r="C1356" s="9"/>
      <c r="D1356" s="9"/>
      <c r="E1356" s="5"/>
      <c r="F1356" s="8"/>
      <c r="G1356" s="5" t="s">
        <v>3432</v>
      </c>
      <c r="H1356" s="8"/>
      <c r="I1356" s="5"/>
      <c r="J1356" s="5">
        <v>40</v>
      </c>
      <c r="K1356" s="5" t="s">
        <v>199</v>
      </c>
      <c r="L1356" s="5"/>
      <c r="M1356" s="5"/>
    </row>
    <row r="1357" spans="1:13">
      <c r="A1357" s="9"/>
      <c r="B1357" s="5" t="s">
        <v>4872</v>
      </c>
      <c r="C1357" s="9"/>
      <c r="D1357" s="9"/>
      <c r="E1357" s="5"/>
      <c r="F1357" s="8"/>
      <c r="G1357" s="5" t="s">
        <v>3442</v>
      </c>
      <c r="H1357" s="8"/>
      <c r="I1357" s="5"/>
      <c r="J1357" s="5">
        <v>40</v>
      </c>
      <c r="K1357" s="5" t="s">
        <v>199</v>
      </c>
      <c r="L1357" s="5"/>
      <c r="M1357" s="5"/>
    </row>
    <row r="1358" spans="1:13">
      <c r="A1358" s="9"/>
      <c r="B1358" s="5" t="s">
        <v>4873</v>
      </c>
      <c r="C1358" s="9"/>
      <c r="D1358" s="9"/>
      <c r="E1358" s="5"/>
      <c r="F1358" s="8"/>
      <c r="G1358" s="5" t="s">
        <v>3432</v>
      </c>
      <c r="H1358" s="8"/>
      <c r="I1358" s="5"/>
      <c r="J1358" s="5">
        <v>40</v>
      </c>
      <c r="K1358" s="5" t="s">
        <v>199</v>
      </c>
      <c r="L1358" s="5"/>
      <c r="M1358" s="5"/>
    </row>
    <row r="1359" spans="1:13">
      <c r="A1359" s="9"/>
      <c r="B1359" s="5" t="s">
        <v>4874</v>
      </c>
      <c r="C1359" s="9"/>
      <c r="D1359" s="9"/>
      <c r="E1359" s="5"/>
      <c r="F1359" s="8"/>
      <c r="G1359" s="5" t="s">
        <v>3518</v>
      </c>
      <c r="H1359" s="8"/>
      <c r="I1359" s="5"/>
      <c r="J1359" s="5">
        <v>24</v>
      </c>
      <c r="K1359" s="5" t="s">
        <v>199</v>
      </c>
      <c r="L1359" s="5"/>
      <c r="M1359" s="5"/>
    </row>
    <row r="1360" spans="1:13">
      <c r="A1360" s="9"/>
      <c r="B1360" s="5" t="s">
        <v>4875</v>
      </c>
      <c r="C1360" s="9"/>
      <c r="D1360" s="9"/>
      <c r="E1360" s="5"/>
      <c r="F1360" s="8"/>
      <c r="G1360" s="5" t="s">
        <v>3456</v>
      </c>
      <c r="H1360" s="8"/>
      <c r="I1360" s="5"/>
      <c r="J1360" s="5">
        <v>40</v>
      </c>
      <c r="K1360" s="5" t="s">
        <v>199</v>
      </c>
      <c r="L1360" s="5"/>
      <c r="M1360" s="5"/>
    </row>
    <row r="1361" spans="1:13">
      <c r="A1361" s="9"/>
      <c r="B1361" s="5" t="s">
        <v>4876</v>
      </c>
      <c r="C1361" s="9"/>
      <c r="D1361" s="9"/>
      <c r="E1361" s="5"/>
      <c r="F1361" s="8"/>
      <c r="G1361" s="5" t="s">
        <v>3539</v>
      </c>
      <c r="H1361" s="8"/>
      <c r="I1361" s="5"/>
      <c r="J1361" s="5">
        <v>40</v>
      </c>
      <c r="K1361" s="5" t="s">
        <v>199</v>
      </c>
      <c r="L1361" s="5"/>
      <c r="M1361" s="5"/>
    </row>
    <row r="1362" spans="1:13">
      <c r="A1362" s="9"/>
      <c r="B1362" s="5" t="s">
        <v>4877</v>
      </c>
      <c r="C1362" s="9"/>
      <c r="D1362" s="9"/>
      <c r="E1362" s="5"/>
      <c r="F1362" s="8"/>
      <c r="G1362" s="5" t="s">
        <v>3450</v>
      </c>
      <c r="H1362" s="8"/>
      <c r="I1362" s="5"/>
      <c r="J1362" s="5">
        <v>40</v>
      </c>
      <c r="K1362" s="5" t="s">
        <v>196</v>
      </c>
      <c r="L1362" s="5"/>
      <c r="M1362" s="5"/>
    </row>
    <row r="1363" spans="1:13">
      <c r="A1363" s="9"/>
      <c r="B1363" s="5" t="s">
        <v>4878</v>
      </c>
      <c r="C1363" s="9"/>
      <c r="D1363" s="9"/>
      <c r="E1363" s="5"/>
      <c r="F1363" s="8"/>
      <c r="G1363" s="5" t="s">
        <v>3428</v>
      </c>
      <c r="H1363" s="8"/>
      <c r="I1363" s="5"/>
      <c r="J1363" s="5">
        <v>40</v>
      </c>
      <c r="K1363" s="5" t="s">
        <v>3433</v>
      </c>
      <c r="L1363" s="5"/>
      <c r="M1363" s="5"/>
    </row>
    <row r="1364" spans="1:13">
      <c r="A1364" s="9"/>
      <c r="B1364" s="5" t="s">
        <v>4879</v>
      </c>
      <c r="C1364" s="9"/>
      <c r="D1364" s="9"/>
      <c r="E1364" s="5"/>
      <c r="F1364" s="8"/>
      <c r="G1364" s="5" t="s">
        <v>3609</v>
      </c>
      <c r="H1364" s="8"/>
      <c r="I1364" s="5"/>
      <c r="J1364" s="5">
        <v>40</v>
      </c>
      <c r="K1364" s="5" t="s">
        <v>199</v>
      </c>
      <c r="L1364" s="5"/>
      <c r="M1364" s="5"/>
    </row>
    <row r="1365" spans="1:13">
      <c r="A1365" s="9"/>
      <c r="B1365" s="5" t="s">
        <v>4880</v>
      </c>
      <c r="C1365" s="9"/>
      <c r="D1365" s="9"/>
      <c r="E1365" s="5"/>
      <c r="F1365" s="8"/>
      <c r="G1365" s="5" t="s">
        <v>3456</v>
      </c>
      <c r="H1365" s="8"/>
      <c r="I1365" s="5"/>
      <c r="J1365" s="5">
        <v>40</v>
      </c>
      <c r="K1365" s="5" t="s">
        <v>3433</v>
      </c>
      <c r="L1365" s="5"/>
      <c r="M1365" s="5"/>
    </row>
    <row r="1366" spans="1:13">
      <c r="A1366" s="9"/>
      <c r="B1366" s="5" t="s">
        <v>4881</v>
      </c>
      <c r="C1366" s="9"/>
      <c r="D1366" s="9"/>
      <c r="E1366" s="5"/>
      <c r="F1366" s="8"/>
      <c r="G1366" s="5" t="s">
        <v>3442</v>
      </c>
      <c r="H1366" s="8"/>
      <c r="I1366" s="5"/>
      <c r="J1366" s="5">
        <v>40</v>
      </c>
      <c r="K1366" s="5" t="s">
        <v>199</v>
      </c>
      <c r="L1366" s="5"/>
      <c r="M1366" s="5"/>
    </row>
    <row r="1367" spans="1:13">
      <c r="A1367" s="9"/>
      <c r="B1367" s="5" t="s">
        <v>4882</v>
      </c>
      <c r="C1367" s="9"/>
      <c r="D1367" s="9"/>
      <c r="E1367" s="5"/>
      <c r="F1367" s="8"/>
      <c r="G1367" s="5" t="s">
        <v>3430</v>
      </c>
      <c r="H1367" s="8"/>
      <c r="I1367" s="5"/>
      <c r="J1367" s="5">
        <v>40</v>
      </c>
      <c r="K1367" s="5" t="s">
        <v>3433</v>
      </c>
      <c r="L1367" s="5"/>
      <c r="M1367" s="5"/>
    </row>
    <row r="1368" spans="1:13">
      <c r="A1368" s="9"/>
      <c r="B1368" s="5" t="s">
        <v>4883</v>
      </c>
      <c r="C1368" s="9"/>
      <c r="D1368" s="9"/>
      <c r="E1368" s="5"/>
      <c r="F1368" s="8"/>
      <c r="G1368" s="5" t="s">
        <v>3432</v>
      </c>
      <c r="H1368" s="8"/>
      <c r="I1368" s="5"/>
      <c r="J1368" s="5">
        <v>40</v>
      </c>
      <c r="K1368" s="5" t="s">
        <v>199</v>
      </c>
      <c r="L1368" s="5"/>
      <c r="M1368" s="5"/>
    </row>
    <row r="1369" spans="1:13">
      <c r="A1369" s="9"/>
      <c r="B1369" s="5" t="s">
        <v>4884</v>
      </c>
      <c r="C1369" s="9"/>
      <c r="D1369" s="9"/>
      <c r="E1369" s="5"/>
      <c r="F1369" s="8"/>
      <c r="G1369" s="5" t="s">
        <v>3456</v>
      </c>
      <c r="H1369" s="8"/>
      <c r="I1369" s="5"/>
      <c r="J1369" s="5">
        <v>40</v>
      </c>
      <c r="K1369" s="5" t="s">
        <v>3433</v>
      </c>
      <c r="L1369" s="5"/>
      <c r="M1369" s="5"/>
    </row>
    <row r="1370" spans="1:13">
      <c r="A1370" s="9"/>
      <c r="B1370" s="5" t="s">
        <v>4885</v>
      </c>
      <c r="C1370" s="9"/>
      <c r="D1370" s="9"/>
      <c r="E1370" s="5"/>
      <c r="F1370" s="8"/>
      <c r="G1370" s="5" t="s">
        <v>4886</v>
      </c>
      <c r="H1370" s="8"/>
      <c r="I1370" s="5"/>
      <c r="J1370" s="5">
        <v>40</v>
      </c>
      <c r="K1370" s="5" t="s">
        <v>3433</v>
      </c>
      <c r="L1370" s="5"/>
      <c r="M1370" s="5"/>
    </row>
    <row r="1371" spans="1:13">
      <c r="A1371" s="9"/>
      <c r="B1371" s="5" t="s">
        <v>4887</v>
      </c>
      <c r="C1371" s="9"/>
      <c r="D1371" s="9"/>
      <c r="E1371" s="5"/>
      <c r="F1371" s="8"/>
      <c r="G1371" s="5" t="s">
        <v>3648</v>
      </c>
      <c r="H1371" s="8"/>
      <c r="I1371" s="5"/>
      <c r="J1371" s="5">
        <v>40</v>
      </c>
      <c r="K1371" s="5" t="s">
        <v>199</v>
      </c>
      <c r="L1371" s="5"/>
      <c r="M1371" s="5"/>
    </row>
    <row r="1372" spans="1:13">
      <c r="A1372" s="9"/>
      <c r="B1372" s="5" t="s">
        <v>4888</v>
      </c>
      <c r="C1372" s="9"/>
      <c r="D1372" s="9"/>
      <c r="E1372" s="5"/>
      <c r="F1372" s="8"/>
      <c r="G1372" s="5" t="s">
        <v>3456</v>
      </c>
      <c r="H1372" s="8"/>
      <c r="I1372" s="5"/>
      <c r="J1372" s="5">
        <v>40</v>
      </c>
      <c r="K1372" s="5" t="s">
        <v>3433</v>
      </c>
      <c r="L1372" s="5"/>
      <c r="M1372" s="5"/>
    </row>
    <row r="1373" spans="1:13">
      <c r="A1373" s="9"/>
      <c r="B1373" s="5" t="s">
        <v>4889</v>
      </c>
      <c r="C1373" s="9"/>
      <c r="D1373" s="9"/>
      <c r="E1373" s="5"/>
      <c r="F1373" s="8"/>
      <c r="G1373" s="5" t="s">
        <v>3456</v>
      </c>
      <c r="H1373" s="8"/>
      <c r="I1373" s="5"/>
      <c r="J1373" s="5">
        <v>40</v>
      </c>
      <c r="K1373" s="5" t="s">
        <v>199</v>
      </c>
      <c r="L1373" s="5"/>
      <c r="M1373" s="5"/>
    </row>
    <row r="1374" spans="1:13">
      <c r="A1374" s="9"/>
      <c r="B1374" s="5" t="s">
        <v>4890</v>
      </c>
      <c r="C1374" s="9"/>
      <c r="D1374" s="9"/>
      <c r="E1374" s="5"/>
      <c r="F1374" s="8"/>
      <c r="G1374" s="5" t="s">
        <v>3465</v>
      </c>
      <c r="H1374" s="8"/>
      <c r="I1374" s="5"/>
      <c r="J1374" s="5">
        <v>40</v>
      </c>
      <c r="K1374" s="5" t="s">
        <v>3433</v>
      </c>
      <c r="L1374" s="5"/>
      <c r="M1374" s="5"/>
    </row>
    <row r="1375" spans="1:13">
      <c r="A1375" s="9"/>
      <c r="B1375" s="5" t="s">
        <v>4891</v>
      </c>
      <c r="C1375" s="9"/>
      <c r="D1375" s="9"/>
      <c r="E1375" s="5"/>
      <c r="F1375" s="8"/>
      <c r="G1375" s="5" t="s">
        <v>3458</v>
      </c>
      <c r="H1375" s="8"/>
      <c r="I1375" s="5"/>
      <c r="J1375" s="5">
        <v>40</v>
      </c>
      <c r="K1375" s="5" t="s">
        <v>196</v>
      </c>
      <c r="L1375" s="5"/>
      <c r="M1375" s="5"/>
    </row>
    <row r="1376" spans="1:13">
      <c r="A1376" s="9"/>
      <c r="B1376" s="5" t="s">
        <v>4892</v>
      </c>
      <c r="C1376" s="9"/>
      <c r="D1376" s="9"/>
      <c r="E1376" s="5"/>
      <c r="F1376" s="8"/>
      <c r="G1376" s="5" t="s">
        <v>3428</v>
      </c>
      <c r="H1376" s="8"/>
      <c r="I1376" s="5"/>
      <c r="J1376" s="5">
        <v>40</v>
      </c>
      <c r="K1376" s="5" t="s">
        <v>196</v>
      </c>
      <c r="L1376" s="5"/>
      <c r="M1376" s="5"/>
    </row>
    <row r="1377" spans="1:13">
      <c r="A1377" s="9"/>
      <c r="B1377" s="5" t="s">
        <v>4893</v>
      </c>
      <c r="C1377" s="9"/>
      <c r="D1377" s="9"/>
      <c r="E1377" s="5"/>
      <c r="F1377" s="8"/>
      <c r="G1377" s="5" t="s">
        <v>3432</v>
      </c>
      <c r="H1377" s="8"/>
      <c r="I1377" s="5"/>
      <c r="J1377" s="5">
        <v>40</v>
      </c>
      <c r="K1377" s="5" t="s">
        <v>199</v>
      </c>
      <c r="L1377" s="5"/>
      <c r="M1377" s="5"/>
    </row>
    <row r="1378" spans="1:13">
      <c r="A1378" s="9"/>
      <c r="B1378" s="5" t="s">
        <v>4894</v>
      </c>
      <c r="C1378" s="9"/>
      <c r="D1378" s="9"/>
      <c r="E1378" s="5"/>
      <c r="F1378" s="8"/>
      <c r="G1378" s="5" t="s">
        <v>3452</v>
      </c>
      <c r="H1378" s="8"/>
      <c r="I1378" s="5"/>
      <c r="J1378" s="5">
        <v>40</v>
      </c>
      <c r="K1378" s="5" t="s">
        <v>3433</v>
      </c>
      <c r="L1378" s="5"/>
      <c r="M1378" s="5"/>
    </row>
    <row r="1379" spans="1:13">
      <c r="A1379" s="9"/>
      <c r="B1379" s="5" t="s">
        <v>4895</v>
      </c>
      <c r="C1379" s="9"/>
      <c r="D1379" s="9"/>
      <c r="E1379" s="5"/>
      <c r="F1379" s="8"/>
      <c r="G1379" s="5" t="s">
        <v>3432</v>
      </c>
      <c r="H1379" s="8"/>
      <c r="I1379" s="5"/>
      <c r="J1379" s="5">
        <v>40</v>
      </c>
      <c r="K1379" s="5" t="s">
        <v>199</v>
      </c>
      <c r="L1379" s="5"/>
      <c r="M1379" s="5"/>
    </row>
    <row r="1380" spans="1:13">
      <c r="A1380" s="9"/>
      <c r="B1380" s="5" t="s">
        <v>4896</v>
      </c>
      <c r="C1380" s="9"/>
      <c r="D1380" s="9"/>
      <c r="E1380" s="5"/>
      <c r="F1380" s="8"/>
      <c r="G1380" s="5" t="s">
        <v>4042</v>
      </c>
      <c r="H1380" s="8"/>
      <c r="I1380" s="5"/>
      <c r="J1380" s="5">
        <v>40</v>
      </c>
      <c r="K1380" s="5" t="s">
        <v>199</v>
      </c>
      <c r="L1380" s="5"/>
      <c r="M1380" s="5"/>
    </row>
    <row r="1381" spans="1:13">
      <c r="A1381" s="9"/>
      <c r="B1381" s="5" t="s">
        <v>4897</v>
      </c>
      <c r="C1381" s="9"/>
      <c r="D1381" s="9"/>
      <c r="E1381" s="5"/>
      <c r="F1381" s="8"/>
      <c r="G1381" s="5" t="s">
        <v>3945</v>
      </c>
      <c r="H1381" s="8"/>
      <c r="I1381" s="5"/>
      <c r="J1381" s="5">
        <v>40</v>
      </c>
      <c r="K1381" s="5" t="s">
        <v>199</v>
      </c>
      <c r="L1381" s="5"/>
      <c r="M1381" s="5"/>
    </row>
    <row r="1382" spans="1:13">
      <c r="A1382" s="9"/>
      <c r="B1382" s="5" t="s">
        <v>4898</v>
      </c>
      <c r="C1382" s="9"/>
      <c r="D1382" s="9"/>
      <c r="E1382" s="5"/>
      <c r="F1382" s="8"/>
      <c r="G1382" s="5" t="s">
        <v>3476</v>
      </c>
      <c r="H1382" s="8"/>
      <c r="I1382" s="5"/>
      <c r="J1382" s="5">
        <v>40</v>
      </c>
      <c r="K1382" s="5" t="s">
        <v>196</v>
      </c>
      <c r="L1382" s="5"/>
      <c r="M1382" s="5"/>
    </row>
    <row r="1383" spans="1:13">
      <c r="A1383" s="9"/>
      <c r="B1383" s="5" t="s">
        <v>4899</v>
      </c>
      <c r="C1383" s="9"/>
      <c r="D1383" s="9"/>
      <c r="E1383" s="5"/>
      <c r="F1383" s="8"/>
      <c r="G1383" s="5" t="s">
        <v>3502</v>
      </c>
      <c r="H1383" s="8"/>
      <c r="I1383" s="5"/>
      <c r="J1383" s="5">
        <v>20</v>
      </c>
      <c r="K1383" s="5" t="s">
        <v>199</v>
      </c>
      <c r="L1383" s="5"/>
      <c r="M1383" s="5"/>
    </row>
    <row r="1384" spans="1:13">
      <c r="A1384" s="9"/>
      <c r="B1384" s="5" t="s">
        <v>4900</v>
      </c>
      <c r="C1384" s="9"/>
      <c r="D1384" s="9"/>
      <c r="E1384" s="5"/>
      <c r="F1384" s="8"/>
      <c r="G1384" s="5" t="s">
        <v>3432</v>
      </c>
      <c r="H1384" s="8"/>
      <c r="I1384" s="5"/>
      <c r="J1384" s="5">
        <v>40</v>
      </c>
      <c r="K1384" s="5" t="s">
        <v>199</v>
      </c>
      <c r="L1384" s="5"/>
      <c r="M1384" s="5"/>
    </row>
    <row r="1385" spans="1:13">
      <c r="A1385" s="9"/>
      <c r="B1385" s="5" t="s">
        <v>4901</v>
      </c>
      <c r="C1385" s="9"/>
      <c r="D1385" s="9"/>
      <c r="E1385" s="5"/>
      <c r="F1385" s="8"/>
      <c r="G1385" s="5" t="s">
        <v>3432</v>
      </c>
      <c r="H1385" s="8"/>
      <c r="I1385" s="5"/>
      <c r="J1385" s="5">
        <v>40</v>
      </c>
      <c r="K1385" s="5" t="s">
        <v>199</v>
      </c>
      <c r="L1385" s="5"/>
      <c r="M1385" s="5"/>
    </row>
    <row r="1386" spans="1:13">
      <c r="A1386" s="9"/>
      <c r="B1386" s="5" t="s">
        <v>4902</v>
      </c>
      <c r="C1386" s="9"/>
      <c r="D1386" s="9"/>
      <c r="E1386" s="5"/>
      <c r="F1386" s="8"/>
      <c r="G1386" s="5" t="s">
        <v>3502</v>
      </c>
      <c r="H1386" s="8"/>
      <c r="I1386" s="5"/>
      <c r="J1386" s="5">
        <v>40</v>
      </c>
      <c r="K1386" s="5" t="s">
        <v>199</v>
      </c>
      <c r="L1386" s="5"/>
      <c r="M1386" s="5"/>
    </row>
    <row r="1387" spans="1:13">
      <c r="A1387" s="9"/>
      <c r="B1387" s="5" t="s">
        <v>4903</v>
      </c>
      <c r="C1387" s="9"/>
      <c r="D1387" s="9"/>
      <c r="E1387" s="5"/>
      <c r="F1387" s="8"/>
      <c r="G1387" s="5" t="s">
        <v>3452</v>
      </c>
      <c r="H1387" s="8"/>
      <c r="I1387" s="5"/>
      <c r="J1387" s="5">
        <v>40</v>
      </c>
      <c r="K1387" s="5" t="s">
        <v>3433</v>
      </c>
      <c r="L1387" s="5"/>
      <c r="M1387" s="5"/>
    </row>
    <row r="1388" spans="1:13">
      <c r="A1388" s="9"/>
      <c r="B1388" s="5" t="s">
        <v>4904</v>
      </c>
      <c r="C1388" s="9"/>
      <c r="D1388" s="9"/>
      <c r="E1388" s="5"/>
      <c r="F1388" s="8"/>
      <c r="G1388" s="5" t="s">
        <v>3601</v>
      </c>
      <c r="H1388" s="8"/>
      <c r="I1388" s="5"/>
      <c r="J1388" s="5">
        <v>40</v>
      </c>
      <c r="K1388" s="5" t="s">
        <v>199</v>
      </c>
      <c r="L1388" s="5"/>
      <c r="M1388" s="5"/>
    </row>
    <row r="1389" spans="1:13">
      <c r="A1389" s="9"/>
      <c r="B1389" s="5" t="s">
        <v>4905</v>
      </c>
      <c r="C1389" s="9"/>
      <c r="D1389" s="9"/>
      <c r="E1389" s="5"/>
      <c r="F1389" s="8"/>
      <c r="G1389" s="5" t="s">
        <v>3454</v>
      </c>
      <c r="H1389" s="8"/>
      <c r="I1389" s="5"/>
      <c r="J1389" s="5">
        <v>40</v>
      </c>
      <c r="K1389" s="5" t="s">
        <v>199</v>
      </c>
      <c r="L1389" s="5"/>
      <c r="M1389" s="5"/>
    </row>
    <row r="1390" spans="1:13">
      <c r="A1390" s="9"/>
      <c r="B1390" s="5" t="s">
        <v>4906</v>
      </c>
      <c r="C1390" s="9"/>
      <c r="D1390" s="9"/>
      <c r="E1390" s="5"/>
      <c r="F1390" s="8"/>
      <c r="G1390" s="5" t="s">
        <v>3428</v>
      </c>
      <c r="H1390" s="8"/>
      <c r="I1390" s="5"/>
      <c r="J1390" s="5">
        <v>40</v>
      </c>
      <c r="K1390" s="5" t="s">
        <v>196</v>
      </c>
      <c r="L1390" s="5"/>
      <c r="M1390" s="5"/>
    </row>
    <row r="1391" spans="1:13">
      <c r="A1391" s="9"/>
      <c r="B1391" s="5" t="s">
        <v>4907</v>
      </c>
      <c r="C1391" s="9"/>
      <c r="D1391" s="9"/>
      <c r="E1391" s="5"/>
      <c r="F1391" s="8"/>
      <c r="G1391" s="5" t="s">
        <v>3458</v>
      </c>
      <c r="H1391" s="8"/>
      <c r="I1391" s="5"/>
      <c r="J1391" s="5">
        <v>40</v>
      </c>
      <c r="K1391" s="5" t="s">
        <v>196</v>
      </c>
      <c r="L1391" s="5"/>
      <c r="M1391" s="5"/>
    </row>
    <row r="1392" spans="1:13">
      <c r="A1392" s="9"/>
      <c r="B1392" s="5" t="s">
        <v>4908</v>
      </c>
      <c r="C1392" s="9"/>
      <c r="D1392" s="9"/>
      <c r="E1392" s="5"/>
      <c r="F1392" s="8"/>
      <c r="G1392" s="5" t="s">
        <v>3428</v>
      </c>
      <c r="H1392" s="8"/>
      <c r="I1392" s="5"/>
      <c r="J1392" s="5">
        <v>40</v>
      </c>
      <c r="K1392" s="5" t="s">
        <v>191</v>
      </c>
      <c r="L1392" s="5"/>
      <c r="M1392" s="5"/>
    </row>
    <row r="1393" spans="1:13">
      <c r="A1393" s="9"/>
      <c r="B1393" s="5" t="s">
        <v>4909</v>
      </c>
      <c r="C1393" s="9"/>
      <c r="D1393" s="9"/>
      <c r="E1393" s="5"/>
      <c r="F1393" s="8"/>
      <c r="G1393" s="5" t="s">
        <v>3436</v>
      </c>
      <c r="H1393" s="8"/>
      <c r="I1393" s="5"/>
      <c r="J1393" s="5">
        <v>40</v>
      </c>
      <c r="K1393" s="5" t="s">
        <v>196</v>
      </c>
      <c r="L1393" s="5"/>
      <c r="M1393" s="5"/>
    </row>
    <row r="1394" spans="1:13">
      <c r="A1394" s="9"/>
      <c r="B1394" s="5" t="s">
        <v>4910</v>
      </c>
      <c r="C1394" s="9"/>
      <c r="D1394" s="9"/>
      <c r="E1394" s="5"/>
      <c r="F1394" s="8"/>
      <c r="G1394" s="5" t="s">
        <v>3465</v>
      </c>
      <c r="H1394" s="8"/>
      <c r="I1394" s="5"/>
      <c r="J1394" s="5">
        <v>40</v>
      </c>
      <c r="K1394" s="5" t="s">
        <v>199</v>
      </c>
      <c r="L1394" s="5"/>
      <c r="M1394" s="5"/>
    </row>
    <row r="1395" spans="1:13">
      <c r="A1395" s="9"/>
      <c r="B1395" s="5" t="s">
        <v>4911</v>
      </c>
      <c r="C1395" s="9"/>
      <c r="D1395" s="9"/>
      <c r="E1395" s="5"/>
      <c r="F1395" s="8"/>
      <c r="G1395" s="5" t="s">
        <v>3601</v>
      </c>
      <c r="H1395" s="8"/>
      <c r="I1395" s="5"/>
      <c r="J1395" s="5">
        <v>40</v>
      </c>
      <c r="K1395" s="5" t="s">
        <v>3433</v>
      </c>
      <c r="L1395" s="5"/>
      <c r="M1395" s="5"/>
    </row>
    <row r="1396" spans="1:13">
      <c r="A1396" s="9"/>
      <c r="B1396" s="5" t="s">
        <v>4912</v>
      </c>
      <c r="C1396" s="9"/>
      <c r="D1396" s="9"/>
      <c r="E1396" s="5"/>
      <c r="F1396" s="8"/>
      <c r="G1396" s="5" t="s">
        <v>3428</v>
      </c>
      <c r="H1396" s="8"/>
      <c r="I1396" s="5"/>
      <c r="J1396" s="5">
        <v>40</v>
      </c>
      <c r="K1396" s="5" t="s">
        <v>191</v>
      </c>
      <c r="L1396" s="5"/>
      <c r="M1396" s="5"/>
    </row>
    <row r="1397" spans="1:13">
      <c r="A1397" s="9"/>
      <c r="B1397" s="5" t="s">
        <v>4913</v>
      </c>
      <c r="C1397" s="9"/>
      <c r="D1397" s="9"/>
      <c r="E1397" s="5"/>
      <c r="F1397" s="8"/>
      <c r="G1397" s="5" t="s">
        <v>3502</v>
      </c>
      <c r="H1397" s="8"/>
      <c r="I1397" s="5"/>
      <c r="J1397" s="5">
        <v>20</v>
      </c>
      <c r="K1397" s="5" t="s">
        <v>199</v>
      </c>
      <c r="L1397" s="5"/>
      <c r="M1397" s="5"/>
    </row>
    <row r="1398" spans="1:13">
      <c r="A1398" s="9"/>
      <c r="B1398" s="5" t="s">
        <v>4914</v>
      </c>
      <c r="C1398" s="9"/>
      <c r="D1398" s="9"/>
      <c r="E1398" s="5"/>
      <c r="F1398" s="8"/>
      <c r="G1398" s="5" t="s">
        <v>3593</v>
      </c>
      <c r="H1398" s="8"/>
      <c r="I1398" s="5"/>
      <c r="J1398" s="5">
        <v>40</v>
      </c>
      <c r="K1398" s="5" t="s">
        <v>199</v>
      </c>
      <c r="L1398" s="5"/>
      <c r="M1398" s="5"/>
    </row>
    <row r="1399" spans="1:13">
      <c r="A1399" s="9"/>
      <c r="B1399" s="5" t="s">
        <v>4915</v>
      </c>
      <c r="C1399" s="9"/>
      <c r="D1399" s="9"/>
      <c r="E1399" s="5"/>
      <c r="F1399" s="8"/>
      <c r="G1399" s="5" t="s">
        <v>3432</v>
      </c>
      <c r="H1399" s="8"/>
      <c r="I1399" s="5"/>
      <c r="J1399" s="5">
        <v>40</v>
      </c>
      <c r="K1399" s="5" t="s">
        <v>199</v>
      </c>
      <c r="L1399" s="5"/>
      <c r="M1399" s="5"/>
    </row>
    <row r="1400" spans="1:13">
      <c r="A1400" s="9"/>
      <c r="B1400" s="5" t="s">
        <v>4916</v>
      </c>
      <c r="C1400" s="9"/>
      <c r="D1400" s="9"/>
      <c r="E1400" s="5"/>
      <c r="F1400" s="8"/>
      <c r="G1400" s="5" t="s">
        <v>3432</v>
      </c>
      <c r="H1400" s="8"/>
      <c r="I1400" s="5"/>
      <c r="J1400" s="5">
        <v>40</v>
      </c>
      <c r="K1400" s="5" t="s">
        <v>199</v>
      </c>
      <c r="L1400" s="5"/>
      <c r="M1400" s="5"/>
    </row>
    <row r="1401" spans="1:13">
      <c r="A1401" s="9"/>
      <c r="B1401" s="5" t="s">
        <v>4917</v>
      </c>
      <c r="C1401" s="9"/>
      <c r="D1401" s="9"/>
      <c r="E1401" s="5"/>
      <c r="F1401" s="8"/>
      <c r="G1401" s="5" t="s">
        <v>3432</v>
      </c>
      <c r="H1401" s="8"/>
      <c r="I1401" s="5"/>
      <c r="J1401" s="5">
        <v>40</v>
      </c>
      <c r="K1401" s="5" t="s">
        <v>199</v>
      </c>
      <c r="L1401" s="5"/>
      <c r="M1401" s="5"/>
    </row>
    <row r="1402" spans="1:13">
      <c r="A1402" s="9"/>
      <c r="B1402" s="5" t="s">
        <v>4918</v>
      </c>
      <c r="C1402" s="9"/>
      <c r="D1402" s="9"/>
      <c r="E1402" s="5"/>
      <c r="F1402" s="8"/>
      <c r="G1402" s="5" t="s">
        <v>3450</v>
      </c>
      <c r="H1402" s="8"/>
      <c r="I1402" s="5"/>
      <c r="J1402" s="5">
        <v>40</v>
      </c>
      <c r="K1402" s="5" t="s">
        <v>196</v>
      </c>
      <c r="L1402" s="5"/>
      <c r="M1402" s="5"/>
    </row>
    <row r="1403" spans="1:13">
      <c r="A1403" s="9"/>
      <c r="B1403" s="5" t="s">
        <v>4919</v>
      </c>
      <c r="C1403" s="9"/>
      <c r="D1403" s="9"/>
      <c r="E1403" s="5"/>
      <c r="F1403" s="8"/>
      <c r="G1403" s="5" t="s">
        <v>3432</v>
      </c>
      <c r="H1403" s="8"/>
      <c r="I1403" s="5"/>
      <c r="J1403" s="5">
        <v>40</v>
      </c>
      <c r="K1403" s="5" t="s">
        <v>199</v>
      </c>
      <c r="L1403" s="5"/>
      <c r="M1403" s="5"/>
    </row>
    <row r="1404" spans="1:13">
      <c r="A1404" s="9"/>
      <c r="B1404" s="5" t="s">
        <v>4920</v>
      </c>
      <c r="C1404" s="9"/>
      <c r="D1404" s="9"/>
      <c r="E1404" s="5"/>
      <c r="F1404" s="8"/>
      <c r="G1404" s="5" t="s">
        <v>3550</v>
      </c>
      <c r="H1404" s="8"/>
      <c r="I1404" s="5"/>
      <c r="J1404" s="5">
        <v>40</v>
      </c>
      <c r="K1404" s="5" t="s">
        <v>199</v>
      </c>
      <c r="L1404" s="5"/>
      <c r="M1404" s="5"/>
    </row>
    <row r="1405" spans="1:13">
      <c r="A1405" s="9"/>
      <c r="B1405" s="5" t="s">
        <v>4921</v>
      </c>
      <c r="C1405" s="9"/>
      <c r="D1405" s="9"/>
      <c r="E1405" s="5"/>
      <c r="F1405" s="8"/>
      <c r="G1405" s="5" t="s">
        <v>3432</v>
      </c>
      <c r="H1405" s="8"/>
      <c r="I1405" s="5"/>
      <c r="J1405" s="5">
        <v>40</v>
      </c>
      <c r="K1405" s="5" t="s">
        <v>199</v>
      </c>
      <c r="L1405" s="5"/>
      <c r="M1405" s="5"/>
    </row>
    <row r="1406" spans="1:13">
      <c r="A1406" s="9"/>
      <c r="B1406" s="5" t="s">
        <v>4922</v>
      </c>
      <c r="C1406" s="9"/>
      <c r="D1406" s="9"/>
      <c r="E1406" s="5"/>
      <c r="F1406" s="8"/>
      <c r="G1406" s="5" t="s">
        <v>3442</v>
      </c>
      <c r="H1406" s="8"/>
      <c r="I1406" s="5"/>
      <c r="J1406" s="5">
        <v>40</v>
      </c>
      <c r="K1406" s="5" t="s">
        <v>196</v>
      </c>
      <c r="L1406" s="5"/>
      <c r="M1406" s="5"/>
    </row>
    <row r="1407" spans="1:13">
      <c r="A1407" s="9"/>
      <c r="B1407" s="5" t="s">
        <v>4923</v>
      </c>
      <c r="C1407" s="9"/>
      <c r="D1407" s="9"/>
      <c r="E1407" s="5"/>
      <c r="F1407" s="8"/>
      <c r="G1407" s="5" t="s">
        <v>3432</v>
      </c>
      <c r="H1407" s="8"/>
      <c r="I1407" s="5"/>
      <c r="J1407" s="5">
        <v>40</v>
      </c>
      <c r="K1407" s="5" t="s">
        <v>199</v>
      </c>
      <c r="L1407" s="5"/>
      <c r="M1407" s="5"/>
    </row>
    <row r="1408" spans="1:13">
      <c r="A1408" s="9"/>
      <c r="B1408" s="5" t="s">
        <v>4924</v>
      </c>
      <c r="C1408" s="9"/>
      <c r="D1408" s="9"/>
      <c r="E1408" s="5"/>
      <c r="F1408" s="8"/>
      <c r="G1408" s="5" t="s">
        <v>3465</v>
      </c>
      <c r="H1408" s="8"/>
      <c r="I1408" s="5"/>
      <c r="J1408" s="5">
        <v>40</v>
      </c>
      <c r="K1408" s="5" t="s">
        <v>199</v>
      </c>
      <c r="L1408" s="5"/>
      <c r="M1408" s="5"/>
    </row>
    <row r="1409" spans="1:13">
      <c r="A1409" s="9"/>
      <c r="B1409" s="5" t="s">
        <v>4925</v>
      </c>
      <c r="C1409" s="9"/>
      <c r="D1409" s="9"/>
      <c r="E1409" s="5"/>
      <c r="F1409" s="8"/>
      <c r="G1409" s="5" t="s">
        <v>3450</v>
      </c>
      <c r="H1409" s="8"/>
      <c r="I1409" s="5"/>
      <c r="J1409" s="5">
        <v>40</v>
      </c>
      <c r="K1409" s="5" t="s">
        <v>199</v>
      </c>
      <c r="L1409" s="5"/>
      <c r="M1409" s="5"/>
    </row>
    <row r="1410" spans="1:13">
      <c r="A1410" s="9"/>
      <c r="B1410" s="5" t="s">
        <v>4926</v>
      </c>
      <c r="C1410" s="9"/>
      <c r="D1410" s="9"/>
      <c r="E1410" s="5"/>
      <c r="F1410" s="8"/>
      <c r="G1410" s="5" t="s">
        <v>4480</v>
      </c>
      <c r="H1410" s="8"/>
      <c r="I1410" s="5"/>
      <c r="J1410" s="5">
        <v>40</v>
      </c>
      <c r="K1410" s="5" t="s">
        <v>3433</v>
      </c>
      <c r="L1410" s="5"/>
      <c r="M1410" s="5"/>
    </row>
    <row r="1411" spans="1:13">
      <c r="A1411" s="9"/>
      <c r="B1411" s="5" t="s">
        <v>4927</v>
      </c>
      <c r="C1411" s="9"/>
      <c r="D1411" s="9"/>
      <c r="E1411" s="5"/>
      <c r="F1411" s="8"/>
      <c r="G1411" s="5" t="s">
        <v>3436</v>
      </c>
      <c r="H1411" s="8"/>
      <c r="I1411" s="5"/>
      <c r="J1411" s="5">
        <v>40</v>
      </c>
      <c r="K1411" s="5" t="s">
        <v>196</v>
      </c>
      <c r="L1411" s="5"/>
      <c r="M1411" s="5"/>
    </row>
    <row r="1412" spans="1:13">
      <c r="A1412" s="9"/>
      <c r="B1412" s="5" t="s">
        <v>4928</v>
      </c>
      <c r="C1412" s="9"/>
      <c r="D1412" s="9"/>
      <c r="E1412" s="5"/>
      <c r="F1412" s="8"/>
      <c r="G1412" s="5" t="s">
        <v>3456</v>
      </c>
      <c r="H1412" s="8"/>
      <c r="I1412" s="5"/>
      <c r="J1412" s="5">
        <v>40</v>
      </c>
      <c r="K1412" s="5" t="s">
        <v>3433</v>
      </c>
      <c r="L1412" s="5"/>
      <c r="M1412" s="5"/>
    </row>
    <row r="1413" spans="1:13">
      <c r="A1413" s="9"/>
      <c r="B1413" s="5" t="s">
        <v>4929</v>
      </c>
      <c r="C1413" s="9"/>
      <c r="D1413" s="9"/>
      <c r="E1413" s="5"/>
      <c r="F1413" s="8"/>
      <c r="G1413" s="5" t="s">
        <v>3667</v>
      </c>
      <c r="H1413" s="8"/>
      <c r="I1413" s="5"/>
      <c r="J1413" s="5">
        <v>40</v>
      </c>
      <c r="K1413" s="5" t="s">
        <v>3433</v>
      </c>
      <c r="L1413" s="5"/>
      <c r="M1413" s="5"/>
    </row>
    <row r="1414" spans="1:13">
      <c r="A1414" s="9"/>
      <c r="B1414" s="5" t="s">
        <v>4930</v>
      </c>
      <c r="C1414" s="9"/>
      <c r="D1414" s="9"/>
      <c r="E1414" s="5"/>
      <c r="F1414" s="8"/>
      <c r="G1414" s="5" t="s">
        <v>3432</v>
      </c>
      <c r="H1414" s="8"/>
      <c r="I1414" s="5"/>
      <c r="J1414" s="5">
        <v>40</v>
      </c>
      <c r="K1414" s="5" t="s">
        <v>3433</v>
      </c>
      <c r="L1414" s="5"/>
      <c r="M1414" s="5"/>
    </row>
    <row r="1415" spans="1:13">
      <c r="A1415" s="9"/>
      <c r="B1415" s="5" t="s">
        <v>4931</v>
      </c>
      <c r="C1415" s="9"/>
      <c r="D1415" s="9"/>
      <c r="E1415" s="5"/>
      <c r="F1415" s="8"/>
      <c r="G1415" s="5" t="s">
        <v>3432</v>
      </c>
      <c r="H1415" s="8"/>
      <c r="I1415" s="5"/>
      <c r="J1415" s="5">
        <v>40</v>
      </c>
      <c r="K1415" s="5" t="s">
        <v>199</v>
      </c>
      <c r="L1415" s="5"/>
      <c r="M1415" s="5"/>
    </row>
    <row r="1416" spans="1:13">
      <c r="A1416" s="9"/>
      <c r="B1416" s="5" t="s">
        <v>4932</v>
      </c>
      <c r="C1416" s="9"/>
      <c r="D1416" s="9"/>
      <c r="E1416" s="5"/>
      <c r="F1416" s="8"/>
      <c r="G1416" s="5" t="s">
        <v>3432</v>
      </c>
      <c r="H1416" s="8"/>
      <c r="I1416" s="5"/>
      <c r="J1416" s="5">
        <v>40</v>
      </c>
      <c r="K1416" s="5" t="s">
        <v>196</v>
      </c>
      <c r="L1416" s="5"/>
      <c r="M1416" s="5"/>
    </row>
    <row r="1417" spans="1:13">
      <c r="A1417" s="9"/>
      <c r="B1417" s="5" t="s">
        <v>4933</v>
      </c>
      <c r="C1417" s="9"/>
      <c r="D1417" s="9"/>
      <c r="E1417" s="5"/>
      <c r="F1417" s="8"/>
      <c r="G1417" s="5" t="s">
        <v>4934</v>
      </c>
      <c r="H1417" s="8"/>
      <c r="I1417" s="5"/>
      <c r="J1417" s="5">
        <v>40</v>
      </c>
      <c r="K1417" s="5" t="s">
        <v>199</v>
      </c>
      <c r="L1417" s="5"/>
      <c r="M1417" s="5"/>
    </row>
    <row r="1418" spans="1:13">
      <c r="A1418" s="9"/>
      <c r="B1418" s="5" t="s">
        <v>4935</v>
      </c>
      <c r="C1418" s="9"/>
      <c r="D1418" s="9"/>
      <c r="E1418" s="5"/>
      <c r="F1418" s="8"/>
      <c r="G1418" s="5" t="s">
        <v>3465</v>
      </c>
      <c r="H1418" s="8"/>
      <c r="I1418" s="5"/>
      <c r="J1418" s="5">
        <v>40</v>
      </c>
      <c r="K1418" s="5" t="s">
        <v>3433</v>
      </c>
      <c r="L1418" s="5"/>
      <c r="M1418" s="5"/>
    </row>
    <row r="1419" spans="1:13">
      <c r="A1419" s="9"/>
      <c r="B1419" s="5" t="s">
        <v>4936</v>
      </c>
      <c r="C1419" s="9"/>
      <c r="D1419" s="9"/>
      <c r="E1419" s="5"/>
      <c r="F1419" s="8"/>
      <c r="G1419" s="5" t="s">
        <v>3648</v>
      </c>
      <c r="H1419" s="8"/>
      <c r="I1419" s="5"/>
      <c r="J1419" s="5">
        <v>40</v>
      </c>
      <c r="K1419" s="5" t="s">
        <v>191</v>
      </c>
      <c r="L1419" s="5"/>
      <c r="M1419" s="5"/>
    </row>
    <row r="1420" spans="1:13">
      <c r="A1420" s="9"/>
      <c r="B1420" s="5" t="s">
        <v>4937</v>
      </c>
      <c r="C1420" s="9"/>
      <c r="D1420" s="9"/>
      <c r="E1420" s="5"/>
      <c r="F1420" s="8"/>
      <c r="G1420" s="5" t="s">
        <v>3432</v>
      </c>
      <c r="H1420" s="8"/>
      <c r="I1420" s="5"/>
      <c r="J1420" s="5">
        <v>40</v>
      </c>
      <c r="K1420" s="5" t="s">
        <v>199</v>
      </c>
      <c r="L1420" s="5"/>
      <c r="M1420" s="5"/>
    </row>
    <row r="1421" spans="1:13">
      <c r="A1421" s="9"/>
      <c r="B1421" s="5" t="s">
        <v>4938</v>
      </c>
      <c r="C1421" s="9"/>
      <c r="D1421" s="9"/>
      <c r="E1421" s="5"/>
      <c r="F1421" s="8"/>
      <c r="G1421" s="5" t="s">
        <v>3550</v>
      </c>
      <c r="H1421" s="8"/>
      <c r="I1421" s="5"/>
      <c r="J1421" s="5">
        <v>40</v>
      </c>
      <c r="K1421" s="5" t="s">
        <v>196</v>
      </c>
      <c r="L1421" s="5"/>
      <c r="M1421" s="5"/>
    </row>
    <row r="1422" spans="1:13">
      <c r="A1422" s="9"/>
      <c r="B1422" s="5" t="s">
        <v>4939</v>
      </c>
      <c r="C1422" s="9"/>
      <c r="D1422" s="9"/>
      <c r="E1422" s="5"/>
      <c r="F1422" s="8"/>
      <c r="G1422" s="5" t="s">
        <v>3430</v>
      </c>
      <c r="H1422" s="8"/>
      <c r="I1422" s="5"/>
      <c r="J1422" s="5">
        <v>40</v>
      </c>
      <c r="K1422" s="5" t="s">
        <v>199</v>
      </c>
      <c r="L1422" s="5"/>
      <c r="M1422" s="5"/>
    </row>
    <row r="1423" spans="1:13">
      <c r="A1423" s="9"/>
      <c r="B1423" s="5" t="s">
        <v>4940</v>
      </c>
      <c r="C1423" s="9"/>
      <c r="D1423" s="9"/>
      <c r="E1423" s="5"/>
      <c r="F1423" s="8"/>
      <c r="G1423" s="5" t="s">
        <v>3518</v>
      </c>
      <c r="H1423" s="8"/>
      <c r="I1423" s="5"/>
      <c r="J1423" s="5">
        <v>24</v>
      </c>
      <c r="K1423" s="5" t="s">
        <v>199</v>
      </c>
      <c r="L1423" s="5"/>
      <c r="M1423" s="5"/>
    </row>
    <row r="1424" spans="1:13">
      <c r="A1424" s="9"/>
      <c r="B1424" s="5" t="s">
        <v>4941</v>
      </c>
      <c r="C1424" s="9"/>
      <c r="D1424" s="9"/>
      <c r="E1424" s="5"/>
      <c r="F1424" s="8"/>
      <c r="G1424" s="5" t="s">
        <v>3442</v>
      </c>
      <c r="H1424" s="8"/>
      <c r="I1424" s="5"/>
      <c r="J1424" s="5">
        <v>40</v>
      </c>
      <c r="K1424" s="5" t="s">
        <v>3433</v>
      </c>
      <c r="L1424" s="5"/>
      <c r="M1424" s="5"/>
    </row>
    <row r="1425" spans="1:13">
      <c r="A1425" s="9"/>
      <c r="B1425" s="5" t="s">
        <v>4942</v>
      </c>
      <c r="C1425" s="9"/>
      <c r="D1425" s="9"/>
      <c r="E1425" s="5"/>
      <c r="F1425" s="8"/>
      <c r="G1425" s="5" t="s">
        <v>3450</v>
      </c>
      <c r="H1425" s="8"/>
      <c r="I1425" s="5"/>
      <c r="J1425" s="5">
        <v>40</v>
      </c>
      <c r="K1425" s="5" t="s">
        <v>196</v>
      </c>
      <c r="L1425" s="5"/>
      <c r="M1425" s="5"/>
    </row>
    <row r="1426" spans="1:13">
      <c r="A1426" s="9"/>
      <c r="B1426" s="5" t="s">
        <v>4943</v>
      </c>
      <c r="C1426" s="9"/>
      <c r="D1426" s="9"/>
      <c r="E1426" s="5"/>
      <c r="F1426" s="8"/>
      <c r="G1426" s="5" t="s">
        <v>3505</v>
      </c>
      <c r="H1426" s="8"/>
      <c r="I1426" s="5"/>
      <c r="J1426" s="5">
        <v>40</v>
      </c>
      <c r="K1426" s="5" t="s">
        <v>3433</v>
      </c>
      <c r="L1426" s="5"/>
      <c r="M1426" s="5"/>
    </row>
    <row r="1427" spans="1:13">
      <c r="A1427" s="9"/>
      <c r="B1427" s="5" t="s">
        <v>4944</v>
      </c>
      <c r="C1427" s="9"/>
      <c r="D1427" s="9"/>
      <c r="E1427" s="5"/>
      <c r="F1427" s="8"/>
      <c r="G1427" s="5" t="s">
        <v>3623</v>
      </c>
      <c r="H1427" s="8"/>
      <c r="I1427" s="5"/>
      <c r="J1427" s="5">
        <v>40</v>
      </c>
      <c r="K1427" s="5" t="s">
        <v>199</v>
      </c>
      <c r="L1427" s="5"/>
      <c r="M1427" s="5"/>
    </row>
    <row r="1428" spans="1:13">
      <c r="A1428" s="9"/>
      <c r="B1428" s="5" t="s">
        <v>4945</v>
      </c>
      <c r="C1428" s="9"/>
      <c r="D1428" s="9"/>
      <c r="E1428" s="5"/>
      <c r="F1428" s="8"/>
      <c r="G1428" s="5" t="s">
        <v>3502</v>
      </c>
      <c r="H1428" s="8"/>
      <c r="I1428" s="5"/>
      <c r="J1428" s="5">
        <v>40</v>
      </c>
      <c r="K1428" s="5" t="s">
        <v>199</v>
      </c>
      <c r="L1428" s="5"/>
      <c r="M1428" s="5"/>
    </row>
    <row r="1429" spans="1:13">
      <c r="A1429" s="9"/>
      <c r="B1429" s="5" t="s">
        <v>4946</v>
      </c>
      <c r="C1429" s="9"/>
      <c r="D1429" s="9"/>
      <c r="E1429" s="5"/>
      <c r="F1429" s="8"/>
      <c r="G1429" s="5" t="s">
        <v>3456</v>
      </c>
      <c r="H1429" s="8"/>
      <c r="I1429" s="5"/>
      <c r="J1429" s="5">
        <v>40</v>
      </c>
      <c r="K1429" s="5" t="s">
        <v>3433</v>
      </c>
      <c r="L1429" s="5"/>
      <c r="M1429" s="5"/>
    </row>
    <row r="1430" spans="1:13">
      <c r="A1430" s="9"/>
      <c r="B1430" s="5" t="s">
        <v>4947</v>
      </c>
      <c r="C1430" s="9"/>
      <c r="D1430" s="9"/>
      <c r="E1430" s="5"/>
      <c r="F1430" s="8"/>
      <c r="G1430" s="5" t="s">
        <v>3465</v>
      </c>
      <c r="H1430" s="8"/>
      <c r="I1430" s="5"/>
      <c r="J1430" s="5">
        <v>40</v>
      </c>
      <c r="K1430" s="5" t="s">
        <v>3433</v>
      </c>
      <c r="L1430" s="5"/>
      <c r="M1430" s="5"/>
    </row>
    <row r="1431" spans="1:13">
      <c r="A1431" s="9"/>
      <c r="B1431" s="5" t="s">
        <v>4948</v>
      </c>
      <c r="C1431" s="9"/>
      <c r="D1431" s="9"/>
      <c r="E1431" s="5"/>
      <c r="F1431" s="8"/>
      <c r="G1431" s="5" t="s">
        <v>3834</v>
      </c>
      <c r="H1431" s="8"/>
      <c r="I1431" s="5"/>
      <c r="J1431" s="5">
        <v>40</v>
      </c>
      <c r="K1431" s="5" t="s">
        <v>199</v>
      </c>
      <c r="L1431" s="5"/>
      <c r="M1431" s="5"/>
    </row>
    <row r="1432" spans="1:13">
      <c r="A1432" s="9"/>
      <c r="B1432" s="5" t="s">
        <v>4949</v>
      </c>
      <c r="C1432" s="9"/>
      <c r="D1432" s="9"/>
      <c r="E1432" s="5"/>
      <c r="F1432" s="8"/>
      <c r="G1432" s="5" t="s">
        <v>3550</v>
      </c>
      <c r="H1432" s="8"/>
      <c r="I1432" s="5"/>
      <c r="J1432" s="5">
        <v>40</v>
      </c>
      <c r="K1432" s="5" t="s">
        <v>199</v>
      </c>
      <c r="L1432" s="5"/>
      <c r="M1432" s="5"/>
    </row>
    <row r="1433" spans="1:13">
      <c r="A1433" s="9"/>
      <c r="B1433" s="5" t="s">
        <v>4950</v>
      </c>
      <c r="C1433" s="9"/>
      <c r="D1433" s="9"/>
      <c r="E1433" s="5"/>
      <c r="F1433" s="8"/>
      <c r="G1433" s="5" t="s">
        <v>3438</v>
      </c>
      <c r="H1433" s="8"/>
      <c r="I1433" s="5"/>
      <c r="J1433" s="5">
        <v>40</v>
      </c>
      <c r="K1433" s="5" t="s">
        <v>199</v>
      </c>
      <c r="L1433" s="5"/>
      <c r="M1433" s="5"/>
    </row>
    <row r="1434" spans="1:13">
      <c r="A1434" s="9"/>
      <c r="B1434" s="5" t="s">
        <v>4951</v>
      </c>
      <c r="C1434" s="9"/>
      <c r="D1434" s="9"/>
      <c r="E1434" s="5"/>
      <c r="F1434" s="8"/>
      <c r="G1434" s="5" t="s">
        <v>3465</v>
      </c>
      <c r="H1434" s="8"/>
      <c r="I1434" s="5"/>
      <c r="J1434" s="5">
        <v>40</v>
      </c>
      <c r="K1434" s="5" t="s">
        <v>199</v>
      </c>
      <c r="L1434" s="5"/>
      <c r="M1434" s="5"/>
    </row>
    <row r="1435" spans="1:13">
      <c r="A1435" s="9"/>
      <c r="B1435" s="5" t="s">
        <v>4952</v>
      </c>
      <c r="C1435" s="9"/>
      <c r="D1435" s="9"/>
      <c r="E1435" s="5"/>
      <c r="F1435" s="8"/>
      <c r="G1435" s="5" t="s">
        <v>3465</v>
      </c>
      <c r="H1435" s="8"/>
      <c r="I1435" s="5"/>
      <c r="J1435" s="5">
        <v>40</v>
      </c>
      <c r="K1435" s="5" t="s">
        <v>199</v>
      </c>
      <c r="L1435" s="5"/>
      <c r="M1435" s="5"/>
    </row>
    <row r="1436" spans="1:13">
      <c r="A1436" s="9"/>
      <c r="B1436" s="5" t="s">
        <v>4953</v>
      </c>
      <c r="C1436" s="9"/>
      <c r="D1436" s="9"/>
      <c r="E1436" s="5"/>
      <c r="F1436" s="8"/>
      <c r="G1436" s="5" t="s">
        <v>3648</v>
      </c>
      <c r="H1436" s="8"/>
      <c r="I1436" s="5"/>
      <c r="J1436" s="5">
        <v>40</v>
      </c>
      <c r="K1436" s="5" t="s">
        <v>3433</v>
      </c>
      <c r="L1436" s="5"/>
      <c r="M1436" s="5"/>
    </row>
    <row r="1437" spans="1:13">
      <c r="A1437" s="9"/>
      <c r="B1437" s="5" t="s">
        <v>4954</v>
      </c>
      <c r="C1437" s="9"/>
      <c r="D1437" s="9"/>
      <c r="E1437" s="5"/>
      <c r="F1437" s="8"/>
      <c r="G1437" s="5" t="s">
        <v>3432</v>
      </c>
      <c r="H1437" s="8"/>
      <c r="I1437" s="5"/>
      <c r="J1437" s="5">
        <v>40</v>
      </c>
      <c r="K1437" s="5" t="s">
        <v>199</v>
      </c>
      <c r="L1437" s="5"/>
      <c r="M1437" s="5"/>
    </row>
    <row r="1438" spans="1:13">
      <c r="A1438" s="9"/>
      <c r="B1438" s="5" t="s">
        <v>4955</v>
      </c>
      <c r="C1438" s="9"/>
      <c r="D1438" s="9"/>
      <c r="E1438" s="5"/>
      <c r="F1438" s="8"/>
      <c r="G1438" s="5" t="s">
        <v>3456</v>
      </c>
      <c r="H1438" s="8"/>
      <c r="I1438" s="5"/>
      <c r="J1438" s="5">
        <v>40</v>
      </c>
      <c r="K1438" s="5" t="s">
        <v>199</v>
      </c>
      <c r="L1438" s="5"/>
      <c r="M1438" s="5"/>
    </row>
    <row r="1439" spans="1:13">
      <c r="A1439" s="9"/>
      <c r="B1439" s="5" t="s">
        <v>4956</v>
      </c>
      <c r="C1439" s="9"/>
      <c r="D1439" s="9"/>
      <c r="E1439" s="5"/>
      <c r="F1439" s="8"/>
      <c r="G1439" s="5" t="s">
        <v>3432</v>
      </c>
      <c r="H1439" s="8"/>
      <c r="I1439" s="5"/>
      <c r="J1439" s="5">
        <v>40</v>
      </c>
      <c r="K1439" s="5" t="s">
        <v>199</v>
      </c>
      <c r="L1439" s="5"/>
      <c r="M1439" s="5"/>
    </row>
    <row r="1440" spans="1:13">
      <c r="A1440" s="9"/>
      <c r="B1440" s="5" t="s">
        <v>4957</v>
      </c>
      <c r="C1440" s="9"/>
      <c r="D1440" s="9"/>
      <c r="E1440" s="5"/>
      <c r="F1440" s="8"/>
      <c r="G1440" s="5" t="s">
        <v>3456</v>
      </c>
      <c r="H1440" s="8"/>
      <c r="I1440" s="5"/>
      <c r="J1440" s="5">
        <v>40</v>
      </c>
      <c r="K1440" s="5" t="s">
        <v>199</v>
      </c>
      <c r="L1440" s="5"/>
      <c r="M1440" s="5"/>
    </row>
    <row r="1441" spans="1:13">
      <c r="A1441" s="9"/>
      <c r="B1441" s="5" t="s">
        <v>4958</v>
      </c>
      <c r="C1441" s="9"/>
      <c r="D1441" s="9"/>
      <c r="E1441" s="5"/>
      <c r="F1441" s="8"/>
      <c r="G1441" s="5" t="s">
        <v>3442</v>
      </c>
      <c r="H1441" s="8"/>
      <c r="I1441" s="5"/>
      <c r="J1441" s="5">
        <v>40</v>
      </c>
      <c r="K1441" s="5" t="s">
        <v>199</v>
      </c>
      <c r="L1441" s="5"/>
      <c r="M1441" s="5"/>
    </row>
    <row r="1442" spans="1:13">
      <c r="A1442" s="9"/>
      <c r="B1442" s="5" t="s">
        <v>4959</v>
      </c>
      <c r="C1442" s="9"/>
      <c r="D1442" s="9"/>
      <c r="E1442" s="5"/>
      <c r="F1442" s="8"/>
      <c r="G1442" s="5" t="s">
        <v>3456</v>
      </c>
      <c r="H1442" s="8"/>
      <c r="I1442" s="5"/>
      <c r="J1442" s="5">
        <v>40</v>
      </c>
      <c r="K1442" s="5" t="s">
        <v>199</v>
      </c>
      <c r="L1442" s="5"/>
      <c r="M1442" s="5"/>
    </row>
    <row r="1443" spans="1:13">
      <c r="A1443" s="9"/>
      <c r="B1443" s="5" t="s">
        <v>4960</v>
      </c>
      <c r="C1443" s="9"/>
      <c r="D1443" s="9"/>
      <c r="E1443" s="5"/>
      <c r="F1443" s="8"/>
      <c r="G1443" s="5" t="s">
        <v>3454</v>
      </c>
      <c r="H1443" s="8"/>
      <c r="I1443" s="5"/>
      <c r="J1443" s="5">
        <v>40</v>
      </c>
      <c r="K1443" s="5" t="s">
        <v>199</v>
      </c>
      <c r="L1443" s="5"/>
      <c r="M1443" s="5"/>
    </row>
    <row r="1444" spans="1:13">
      <c r="A1444" s="9"/>
      <c r="B1444" s="5" t="s">
        <v>4961</v>
      </c>
      <c r="C1444" s="9"/>
      <c r="D1444" s="9"/>
      <c r="E1444" s="5"/>
      <c r="F1444" s="8"/>
      <c r="G1444" s="5" t="s">
        <v>3432</v>
      </c>
      <c r="H1444" s="8"/>
      <c r="I1444" s="5"/>
      <c r="J1444" s="5">
        <v>40</v>
      </c>
      <c r="K1444" s="5" t="s">
        <v>199</v>
      </c>
      <c r="L1444" s="5"/>
      <c r="M1444" s="5"/>
    </row>
    <row r="1445" spans="1:13">
      <c r="A1445" s="9"/>
      <c r="B1445" s="5" t="s">
        <v>4962</v>
      </c>
      <c r="C1445" s="9"/>
      <c r="D1445" s="9"/>
      <c r="E1445" s="5"/>
      <c r="F1445" s="8"/>
      <c r="G1445" s="5" t="s">
        <v>4963</v>
      </c>
      <c r="H1445" s="8"/>
      <c r="I1445" s="5"/>
      <c r="J1445" s="5">
        <v>40</v>
      </c>
      <c r="K1445" s="5" t="s">
        <v>3461</v>
      </c>
      <c r="L1445" s="5"/>
      <c r="M1445" s="5"/>
    </row>
    <row r="1446" spans="1:13">
      <c r="A1446" s="9"/>
      <c r="B1446" s="5" t="s">
        <v>4964</v>
      </c>
      <c r="C1446" s="9"/>
      <c r="D1446" s="9"/>
      <c r="E1446" s="5"/>
      <c r="F1446" s="8"/>
      <c r="G1446" s="5" t="s">
        <v>3518</v>
      </c>
      <c r="H1446" s="8"/>
      <c r="I1446" s="5"/>
      <c r="J1446" s="5">
        <v>24</v>
      </c>
      <c r="K1446" s="5" t="s">
        <v>3433</v>
      </c>
      <c r="L1446" s="5"/>
      <c r="M1446" s="5"/>
    </row>
    <row r="1447" spans="1:13">
      <c r="A1447" s="9"/>
      <c r="B1447" s="5" t="s">
        <v>4965</v>
      </c>
      <c r="C1447" s="9"/>
      <c r="D1447" s="9"/>
      <c r="E1447" s="5"/>
      <c r="F1447" s="8"/>
      <c r="G1447" s="5" t="s">
        <v>3432</v>
      </c>
      <c r="H1447" s="8"/>
      <c r="I1447" s="5"/>
      <c r="J1447" s="5">
        <v>40</v>
      </c>
      <c r="K1447" s="5" t="s">
        <v>199</v>
      </c>
      <c r="L1447" s="5"/>
      <c r="M1447" s="5"/>
    </row>
    <row r="1448" spans="1:13">
      <c r="A1448" s="9"/>
      <c r="B1448" s="5" t="s">
        <v>4966</v>
      </c>
      <c r="C1448" s="9"/>
      <c r="D1448" s="9"/>
      <c r="E1448" s="5"/>
      <c r="F1448" s="8"/>
      <c r="G1448" s="5" t="s">
        <v>3432</v>
      </c>
      <c r="H1448" s="8"/>
      <c r="I1448" s="5"/>
      <c r="J1448" s="5">
        <v>40</v>
      </c>
      <c r="K1448" s="5" t="s">
        <v>199</v>
      </c>
      <c r="L1448" s="5"/>
      <c r="M1448" s="5"/>
    </row>
    <row r="1449" spans="1:13">
      <c r="A1449" s="9"/>
      <c r="B1449" s="5" t="s">
        <v>4967</v>
      </c>
      <c r="C1449" s="9"/>
      <c r="D1449" s="9"/>
      <c r="E1449" s="5"/>
      <c r="F1449" s="8"/>
      <c r="G1449" s="5" t="s">
        <v>3476</v>
      </c>
      <c r="H1449" s="8"/>
      <c r="I1449" s="5"/>
      <c r="J1449" s="5">
        <v>20</v>
      </c>
      <c r="K1449" s="5" t="s">
        <v>199</v>
      </c>
      <c r="L1449" s="5"/>
      <c r="M1449" s="5"/>
    </row>
    <row r="1450" spans="1:13">
      <c r="A1450" s="9"/>
      <c r="B1450" s="5" t="s">
        <v>4968</v>
      </c>
      <c r="C1450" s="9"/>
      <c r="D1450" s="9"/>
      <c r="E1450" s="5"/>
      <c r="F1450" s="8"/>
      <c r="G1450" s="5" t="s">
        <v>3502</v>
      </c>
      <c r="H1450" s="8"/>
      <c r="I1450" s="5"/>
      <c r="J1450" s="5">
        <v>20</v>
      </c>
      <c r="K1450" s="5" t="s">
        <v>196</v>
      </c>
      <c r="L1450" s="5"/>
      <c r="M1450" s="5"/>
    </row>
    <row r="1451" spans="1:13">
      <c r="A1451" s="9"/>
      <c r="B1451" s="5" t="s">
        <v>4969</v>
      </c>
      <c r="C1451" s="9"/>
      <c r="D1451" s="9"/>
      <c r="E1451" s="5"/>
      <c r="F1451" s="8"/>
      <c r="G1451" s="5" t="s">
        <v>4970</v>
      </c>
      <c r="H1451" s="8"/>
      <c r="I1451" s="5"/>
      <c r="J1451" s="5">
        <v>40</v>
      </c>
      <c r="K1451" s="5" t="s">
        <v>3433</v>
      </c>
      <c r="L1451" s="5"/>
      <c r="M1451" s="5"/>
    </row>
    <row r="1452" spans="1:13">
      <c r="A1452" s="9"/>
      <c r="B1452" s="5" t="s">
        <v>4971</v>
      </c>
      <c r="C1452" s="9"/>
      <c r="D1452" s="9"/>
      <c r="E1452" s="5"/>
      <c r="F1452" s="8"/>
      <c r="G1452" s="5" t="s">
        <v>3456</v>
      </c>
      <c r="H1452" s="8"/>
      <c r="I1452" s="5"/>
      <c r="J1452" s="5">
        <v>40</v>
      </c>
      <c r="K1452" s="5" t="s">
        <v>199</v>
      </c>
      <c r="L1452" s="5"/>
      <c r="M1452" s="5"/>
    </row>
    <row r="1453" spans="1:13">
      <c r="A1453" s="9"/>
      <c r="B1453" s="5" t="s">
        <v>4972</v>
      </c>
      <c r="C1453" s="9"/>
      <c r="D1453" s="9"/>
      <c r="E1453" s="5"/>
      <c r="F1453" s="8"/>
      <c r="G1453" s="5" t="s">
        <v>3432</v>
      </c>
      <c r="H1453" s="8"/>
      <c r="I1453" s="5"/>
      <c r="J1453" s="5">
        <v>40</v>
      </c>
      <c r="K1453" s="5" t="s">
        <v>199</v>
      </c>
      <c r="L1453" s="5"/>
      <c r="M1453" s="5"/>
    </row>
    <row r="1454" spans="1:13">
      <c r="A1454" s="9"/>
      <c r="B1454" s="5" t="s">
        <v>4973</v>
      </c>
      <c r="C1454" s="9"/>
      <c r="D1454" s="9"/>
      <c r="E1454" s="5"/>
      <c r="F1454" s="8"/>
      <c r="G1454" s="5" t="s">
        <v>3550</v>
      </c>
      <c r="H1454" s="8"/>
      <c r="I1454" s="5"/>
      <c r="J1454" s="5">
        <v>40</v>
      </c>
      <c r="K1454" s="5" t="s">
        <v>199</v>
      </c>
      <c r="L1454" s="5"/>
      <c r="M1454" s="5"/>
    </row>
    <row r="1455" spans="1:13">
      <c r="A1455" s="9"/>
      <c r="B1455" s="5" t="s">
        <v>4974</v>
      </c>
      <c r="C1455" s="9"/>
      <c r="D1455" s="9"/>
      <c r="E1455" s="5"/>
      <c r="F1455" s="8"/>
      <c r="G1455" s="5" t="s">
        <v>3456</v>
      </c>
      <c r="H1455" s="8"/>
      <c r="I1455" s="5"/>
      <c r="J1455" s="5">
        <v>40</v>
      </c>
      <c r="K1455" s="5" t="s">
        <v>199</v>
      </c>
      <c r="L1455" s="5"/>
      <c r="M1455" s="5"/>
    </row>
    <row r="1456" spans="1:13">
      <c r="A1456" s="9"/>
      <c r="B1456" s="5" t="s">
        <v>4975</v>
      </c>
      <c r="C1456" s="9"/>
      <c r="D1456" s="9"/>
      <c r="E1456" s="5"/>
      <c r="F1456" s="8"/>
      <c r="G1456" s="5" t="s">
        <v>3465</v>
      </c>
      <c r="H1456" s="8"/>
      <c r="I1456" s="5"/>
      <c r="J1456" s="5">
        <v>40</v>
      </c>
      <c r="K1456" s="5" t="s">
        <v>199</v>
      </c>
      <c r="L1456" s="5"/>
      <c r="M1456" s="5"/>
    </row>
    <row r="1457" spans="1:13">
      <c r="A1457" s="9"/>
      <c r="B1457" s="5" t="s">
        <v>4976</v>
      </c>
      <c r="C1457" s="9"/>
      <c r="D1457" s="9"/>
      <c r="E1457" s="5"/>
      <c r="F1457" s="8"/>
      <c r="G1457" s="5" t="s">
        <v>3450</v>
      </c>
      <c r="H1457" s="8"/>
      <c r="I1457" s="5"/>
      <c r="J1457" s="5">
        <v>40</v>
      </c>
      <c r="K1457" s="5" t="s">
        <v>199</v>
      </c>
      <c r="L1457" s="5"/>
      <c r="M1457" s="5"/>
    </row>
    <row r="1458" spans="1:13">
      <c r="A1458" s="9"/>
      <c r="B1458" s="5" t="s">
        <v>4977</v>
      </c>
      <c r="C1458" s="9"/>
      <c r="D1458" s="9"/>
      <c r="E1458" s="5"/>
      <c r="F1458" s="8"/>
      <c r="G1458" s="5" t="s">
        <v>3680</v>
      </c>
      <c r="H1458" s="8"/>
      <c r="I1458" s="5"/>
      <c r="J1458" s="5">
        <v>40</v>
      </c>
      <c r="K1458" s="5" t="s">
        <v>3433</v>
      </c>
      <c r="L1458" s="5"/>
      <c r="M1458" s="5"/>
    </row>
    <row r="1459" spans="1:13">
      <c r="A1459" s="9"/>
      <c r="B1459" s="5" t="s">
        <v>4978</v>
      </c>
      <c r="C1459" s="9"/>
      <c r="D1459" s="9"/>
      <c r="E1459" s="5"/>
      <c r="F1459" s="8"/>
      <c r="G1459" s="5" t="s">
        <v>3465</v>
      </c>
      <c r="H1459" s="8"/>
      <c r="I1459" s="5"/>
      <c r="J1459" s="5">
        <v>40</v>
      </c>
      <c r="K1459" s="5" t="s">
        <v>199</v>
      </c>
      <c r="L1459" s="5"/>
      <c r="M1459" s="5"/>
    </row>
    <row r="1460" spans="1:13">
      <c r="A1460" s="9"/>
      <c r="B1460" s="5" t="s">
        <v>4979</v>
      </c>
      <c r="C1460" s="9"/>
      <c r="D1460" s="9"/>
      <c r="E1460" s="5"/>
      <c r="F1460" s="8"/>
      <c r="G1460" s="5" t="s">
        <v>3446</v>
      </c>
      <c r="H1460" s="8"/>
      <c r="I1460" s="5"/>
      <c r="J1460" s="5">
        <v>40</v>
      </c>
      <c r="K1460" s="5" t="s">
        <v>199</v>
      </c>
      <c r="L1460" s="5"/>
      <c r="M1460" s="5"/>
    </row>
    <row r="1461" spans="1:13">
      <c r="A1461" s="9"/>
      <c r="B1461" s="5" t="s">
        <v>4980</v>
      </c>
      <c r="C1461" s="9"/>
      <c r="D1461" s="9"/>
      <c r="E1461" s="5"/>
      <c r="F1461" s="8"/>
      <c r="G1461" s="5" t="s">
        <v>3550</v>
      </c>
      <c r="H1461" s="8"/>
      <c r="I1461" s="5"/>
      <c r="J1461" s="5">
        <v>40</v>
      </c>
      <c r="K1461" s="5" t="s">
        <v>196</v>
      </c>
      <c r="L1461" s="5"/>
      <c r="M1461" s="5"/>
    </row>
    <row r="1462" spans="1:13">
      <c r="A1462" s="9"/>
      <c r="B1462" s="5" t="s">
        <v>4981</v>
      </c>
      <c r="C1462" s="9"/>
      <c r="D1462" s="9"/>
      <c r="E1462" s="5"/>
      <c r="F1462" s="8"/>
      <c r="G1462" s="5" t="s">
        <v>3450</v>
      </c>
      <c r="H1462" s="8"/>
      <c r="I1462" s="5"/>
      <c r="J1462" s="5">
        <v>40</v>
      </c>
      <c r="K1462" s="5" t="s">
        <v>199</v>
      </c>
      <c r="L1462" s="5"/>
      <c r="M1462" s="5"/>
    </row>
    <row r="1463" spans="1:13">
      <c r="A1463" s="9"/>
      <c r="B1463" s="5" t="s">
        <v>4982</v>
      </c>
      <c r="C1463" s="9"/>
      <c r="D1463" s="9"/>
      <c r="E1463" s="5"/>
      <c r="F1463" s="8"/>
      <c r="G1463" s="5" t="s">
        <v>3432</v>
      </c>
      <c r="H1463" s="8"/>
      <c r="I1463" s="5"/>
      <c r="J1463" s="5">
        <v>40</v>
      </c>
      <c r="K1463" s="5" t="s">
        <v>199</v>
      </c>
      <c r="L1463" s="5"/>
      <c r="M1463" s="5"/>
    </row>
    <row r="1464" spans="1:13">
      <c r="A1464" s="9"/>
      <c r="B1464" s="5" t="s">
        <v>1454</v>
      </c>
      <c r="C1464" s="9"/>
      <c r="D1464" s="9"/>
      <c r="E1464" s="5"/>
      <c r="F1464" s="8"/>
      <c r="G1464" s="5" t="s">
        <v>3502</v>
      </c>
      <c r="H1464" s="8"/>
      <c r="I1464" s="5"/>
      <c r="J1464" s="5">
        <v>40</v>
      </c>
      <c r="K1464" s="5" t="s">
        <v>196</v>
      </c>
      <c r="L1464" s="5"/>
      <c r="M1464" s="5"/>
    </row>
    <row r="1465" spans="1:13">
      <c r="A1465" s="9"/>
      <c r="B1465" s="5" t="s">
        <v>4983</v>
      </c>
      <c r="C1465" s="9"/>
      <c r="D1465" s="9"/>
      <c r="E1465" s="5"/>
      <c r="F1465" s="8"/>
      <c r="G1465" s="5" t="s">
        <v>3456</v>
      </c>
      <c r="H1465" s="8"/>
      <c r="I1465" s="5"/>
      <c r="J1465" s="5">
        <v>40</v>
      </c>
      <c r="K1465" s="5" t="s">
        <v>199</v>
      </c>
      <c r="L1465" s="5"/>
      <c r="M1465" s="5"/>
    </row>
    <row r="1466" spans="1:13">
      <c r="A1466" s="9"/>
      <c r="B1466" s="5" t="s">
        <v>4984</v>
      </c>
      <c r="C1466" s="9"/>
      <c r="D1466" s="9"/>
      <c r="E1466" s="5"/>
      <c r="F1466" s="8"/>
      <c r="G1466" s="5" t="s">
        <v>3432</v>
      </c>
      <c r="H1466" s="8"/>
      <c r="I1466" s="5"/>
      <c r="J1466" s="5">
        <v>40</v>
      </c>
      <c r="K1466" s="5" t="s">
        <v>199</v>
      </c>
      <c r="L1466" s="5"/>
      <c r="M1466" s="5"/>
    </row>
    <row r="1467" spans="1:13">
      <c r="A1467" s="9"/>
      <c r="B1467" s="5" t="s">
        <v>4985</v>
      </c>
      <c r="C1467" s="9"/>
      <c r="D1467" s="9"/>
      <c r="E1467" s="5"/>
      <c r="F1467" s="8"/>
      <c r="G1467" s="5" t="s">
        <v>3432</v>
      </c>
      <c r="H1467" s="8"/>
      <c r="I1467" s="5"/>
      <c r="J1467" s="5">
        <v>40</v>
      </c>
      <c r="K1467" s="5" t="s">
        <v>3433</v>
      </c>
      <c r="L1467" s="5"/>
      <c r="M1467" s="5"/>
    </row>
    <row r="1468" spans="1:13">
      <c r="A1468" s="9"/>
      <c r="B1468" s="5" t="s">
        <v>4986</v>
      </c>
      <c r="C1468" s="9"/>
      <c r="D1468" s="9"/>
      <c r="E1468" s="5"/>
      <c r="F1468" s="8"/>
      <c r="G1468" s="5" t="s">
        <v>4987</v>
      </c>
      <c r="H1468" s="8"/>
      <c r="I1468" s="5"/>
      <c r="J1468" s="5">
        <v>40</v>
      </c>
      <c r="K1468" s="5" t="s">
        <v>3433</v>
      </c>
      <c r="L1468" s="5"/>
      <c r="M1468" s="5"/>
    </row>
    <row r="1469" spans="1:13">
      <c r="A1469" s="9"/>
      <c r="B1469" s="5" t="s">
        <v>4988</v>
      </c>
      <c r="C1469" s="9"/>
      <c r="D1469" s="9"/>
      <c r="E1469" s="5"/>
      <c r="F1469" s="8"/>
      <c r="G1469" s="5" t="s">
        <v>3428</v>
      </c>
      <c r="H1469" s="8"/>
      <c r="I1469" s="5"/>
      <c r="J1469" s="5">
        <v>40</v>
      </c>
      <c r="K1469" s="5" t="s">
        <v>3433</v>
      </c>
      <c r="L1469" s="5"/>
      <c r="M1469" s="5"/>
    </row>
    <row r="1470" spans="1:13">
      <c r="A1470" s="9"/>
      <c r="B1470" s="5" t="s">
        <v>4989</v>
      </c>
      <c r="C1470" s="9"/>
      <c r="D1470" s="9"/>
      <c r="E1470" s="5"/>
      <c r="F1470" s="8"/>
      <c r="G1470" s="5" t="s">
        <v>3518</v>
      </c>
      <c r="H1470" s="8"/>
      <c r="I1470" s="5"/>
      <c r="J1470" s="5">
        <v>24</v>
      </c>
      <c r="K1470" s="5" t="s">
        <v>199</v>
      </c>
      <c r="L1470" s="5"/>
      <c r="M1470" s="5"/>
    </row>
    <row r="1471" spans="1:13">
      <c r="A1471" s="9"/>
      <c r="B1471" s="5" t="s">
        <v>4990</v>
      </c>
      <c r="C1471" s="9"/>
      <c r="D1471" s="9"/>
      <c r="E1471" s="5"/>
      <c r="F1471" s="8"/>
      <c r="G1471" s="5" t="s">
        <v>3438</v>
      </c>
      <c r="H1471" s="8"/>
      <c r="I1471" s="5"/>
      <c r="J1471" s="5">
        <v>40</v>
      </c>
      <c r="K1471" s="5" t="s">
        <v>199</v>
      </c>
      <c r="L1471" s="5"/>
      <c r="M1471" s="5"/>
    </row>
    <row r="1472" spans="1:13">
      <c r="A1472" s="9"/>
      <c r="B1472" s="5" t="s">
        <v>4991</v>
      </c>
      <c r="C1472" s="9"/>
      <c r="D1472" s="9"/>
      <c r="E1472" s="5"/>
      <c r="F1472" s="8"/>
      <c r="G1472" s="5" t="s">
        <v>3450</v>
      </c>
      <c r="H1472" s="8"/>
      <c r="I1472" s="5"/>
      <c r="J1472" s="5">
        <v>40</v>
      </c>
      <c r="K1472" s="5" t="s">
        <v>196</v>
      </c>
      <c r="L1472" s="5"/>
      <c r="M1472" s="5"/>
    </row>
    <row r="1473" spans="1:13">
      <c r="A1473" s="9"/>
      <c r="B1473" s="5" t="s">
        <v>4992</v>
      </c>
      <c r="C1473" s="9"/>
      <c r="D1473" s="9"/>
      <c r="E1473" s="5"/>
      <c r="F1473" s="8"/>
      <c r="G1473" s="5" t="s">
        <v>3442</v>
      </c>
      <c r="H1473" s="8"/>
      <c r="I1473" s="5"/>
      <c r="J1473" s="5">
        <v>40</v>
      </c>
      <c r="K1473" s="5" t="s">
        <v>191</v>
      </c>
      <c r="L1473" s="5"/>
      <c r="M1473" s="5"/>
    </row>
    <row r="1474" spans="1:13">
      <c r="A1474" s="9"/>
      <c r="B1474" s="5" t="s">
        <v>4993</v>
      </c>
      <c r="C1474" s="9"/>
      <c r="D1474" s="9"/>
      <c r="E1474" s="5"/>
      <c r="F1474" s="8"/>
      <c r="G1474" s="5" t="s">
        <v>3456</v>
      </c>
      <c r="H1474" s="8"/>
      <c r="I1474" s="5"/>
      <c r="J1474" s="5">
        <v>40</v>
      </c>
      <c r="K1474" s="5" t="s">
        <v>3433</v>
      </c>
      <c r="L1474" s="5"/>
      <c r="M1474" s="5"/>
    </row>
    <row r="1475" spans="1:13">
      <c r="A1475" s="9"/>
      <c r="B1475" s="5" t="s">
        <v>4994</v>
      </c>
      <c r="C1475" s="9"/>
      <c r="D1475" s="9"/>
      <c r="E1475" s="5"/>
      <c r="F1475" s="8"/>
      <c r="G1475" s="5" t="s">
        <v>4995</v>
      </c>
      <c r="H1475" s="8"/>
      <c r="I1475" s="5"/>
      <c r="J1475" s="5">
        <v>40</v>
      </c>
      <c r="K1475" s="5" t="s">
        <v>3433</v>
      </c>
      <c r="L1475" s="5"/>
      <c r="M1475" s="5"/>
    </row>
    <row r="1476" spans="1:13">
      <c r="A1476" s="9"/>
      <c r="B1476" s="5" t="s">
        <v>4996</v>
      </c>
      <c r="C1476" s="9"/>
      <c r="D1476" s="9"/>
      <c r="E1476" s="5"/>
      <c r="F1476" s="8"/>
      <c r="G1476" s="5" t="s">
        <v>3442</v>
      </c>
      <c r="H1476" s="8"/>
      <c r="I1476" s="5"/>
      <c r="J1476" s="5">
        <v>40</v>
      </c>
      <c r="K1476" s="5" t="s">
        <v>199</v>
      </c>
      <c r="L1476" s="5"/>
      <c r="M1476" s="5"/>
    </row>
    <row r="1477" spans="1:13">
      <c r="A1477" s="9"/>
      <c r="B1477" s="5" t="s">
        <v>4997</v>
      </c>
      <c r="C1477" s="9"/>
      <c r="D1477" s="9"/>
      <c r="E1477" s="5"/>
      <c r="F1477" s="8"/>
      <c r="G1477" s="5" t="s">
        <v>3454</v>
      </c>
      <c r="H1477" s="8"/>
      <c r="I1477" s="5"/>
      <c r="J1477" s="5">
        <v>40</v>
      </c>
      <c r="K1477" s="5" t="s">
        <v>199</v>
      </c>
      <c r="L1477" s="5"/>
      <c r="M1477" s="5"/>
    </row>
    <row r="1478" spans="1:13">
      <c r="A1478" s="9"/>
      <c r="B1478" s="5" t="s">
        <v>4998</v>
      </c>
      <c r="C1478" s="9"/>
      <c r="D1478" s="9"/>
      <c r="E1478" s="5"/>
      <c r="F1478" s="8"/>
      <c r="G1478" s="5" t="s">
        <v>3561</v>
      </c>
      <c r="H1478" s="8"/>
      <c r="I1478" s="5"/>
      <c r="J1478" s="5">
        <v>40</v>
      </c>
      <c r="K1478" s="5" t="s">
        <v>191</v>
      </c>
      <c r="L1478" s="5"/>
      <c r="M1478" s="5"/>
    </row>
    <row r="1479" spans="1:13">
      <c r="A1479" s="9"/>
      <c r="B1479" s="5" t="s">
        <v>4999</v>
      </c>
      <c r="C1479" s="9"/>
      <c r="D1479" s="9"/>
      <c r="E1479" s="5"/>
      <c r="F1479" s="8"/>
      <c r="G1479" s="5" t="s">
        <v>3465</v>
      </c>
      <c r="H1479" s="8"/>
      <c r="I1479" s="5"/>
      <c r="J1479" s="5">
        <v>40</v>
      </c>
      <c r="K1479" s="5" t="s">
        <v>199</v>
      </c>
      <c r="L1479" s="5"/>
      <c r="M1479" s="5"/>
    </row>
    <row r="1480" spans="1:13">
      <c r="A1480" s="9"/>
      <c r="B1480" s="5" t="s">
        <v>5000</v>
      </c>
      <c r="C1480" s="9"/>
      <c r="D1480" s="9"/>
      <c r="E1480" s="5"/>
      <c r="F1480" s="8"/>
      <c r="G1480" s="5" t="s">
        <v>3502</v>
      </c>
      <c r="H1480" s="8"/>
      <c r="I1480" s="5"/>
      <c r="J1480" s="5">
        <v>40</v>
      </c>
      <c r="K1480" s="5" t="s">
        <v>196</v>
      </c>
      <c r="L1480" s="5"/>
      <c r="M1480" s="5"/>
    </row>
    <row r="1481" spans="1:13">
      <c r="A1481" s="9"/>
      <c r="B1481" s="5" t="s">
        <v>5001</v>
      </c>
      <c r="C1481" s="9"/>
      <c r="D1481" s="9"/>
      <c r="E1481" s="5"/>
      <c r="F1481" s="8"/>
      <c r="G1481" s="5" t="s">
        <v>3970</v>
      </c>
      <c r="H1481" s="8"/>
      <c r="I1481" s="5"/>
      <c r="J1481" s="5">
        <v>40</v>
      </c>
      <c r="K1481" s="5" t="s">
        <v>3461</v>
      </c>
      <c r="L1481" s="5"/>
      <c r="M1481" s="5"/>
    </row>
    <row r="1482" spans="1:13">
      <c r="A1482" s="9"/>
      <c r="B1482" s="5" t="s">
        <v>5002</v>
      </c>
      <c r="C1482" s="9"/>
      <c r="D1482" s="9"/>
      <c r="E1482" s="5"/>
      <c r="F1482" s="8"/>
      <c r="G1482" s="5" t="s">
        <v>3450</v>
      </c>
      <c r="H1482" s="8"/>
      <c r="I1482" s="5"/>
      <c r="J1482" s="5">
        <v>40</v>
      </c>
      <c r="K1482" s="5" t="s">
        <v>199</v>
      </c>
      <c r="L1482" s="5"/>
      <c r="M1482" s="5"/>
    </row>
    <row r="1483" spans="1:13">
      <c r="A1483" s="9"/>
      <c r="B1483" s="5" t="s">
        <v>5003</v>
      </c>
      <c r="C1483" s="9"/>
      <c r="D1483" s="9"/>
      <c r="E1483" s="5"/>
      <c r="F1483" s="8"/>
      <c r="G1483" s="5" t="s">
        <v>3465</v>
      </c>
      <c r="H1483" s="8"/>
      <c r="I1483" s="5"/>
      <c r="J1483" s="5">
        <v>40</v>
      </c>
      <c r="K1483" s="5" t="s">
        <v>199</v>
      </c>
      <c r="L1483" s="5"/>
      <c r="M1483" s="5"/>
    </row>
    <row r="1484" spans="1:13">
      <c r="A1484" s="9"/>
      <c r="B1484" s="5" t="s">
        <v>5004</v>
      </c>
      <c r="C1484" s="9"/>
      <c r="D1484" s="9"/>
      <c r="E1484" s="5"/>
      <c r="F1484" s="8"/>
      <c r="G1484" s="5" t="s">
        <v>3446</v>
      </c>
      <c r="H1484" s="8"/>
      <c r="I1484" s="5"/>
      <c r="J1484" s="5">
        <v>40</v>
      </c>
      <c r="K1484" s="5" t="s">
        <v>199</v>
      </c>
      <c r="L1484" s="5"/>
      <c r="M1484" s="5"/>
    </row>
    <row r="1485" spans="1:13">
      <c r="A1485" s="9"/>
      <c r="B1485" s="5" t="s">
        <v>5005</v>
      </c>
      <c r="C1485" s="9"/>
      <c r="D1485" s="9"/>
      <c r="E1485" s="5"/>
      <c r="F1485" s="8"/>
      <c r="G1485" s="5" t="s">
        <v>3428</v>
      </c>
      <c r="H1485" s="8"/>
      <c r="I1485" s="5"/>
      <c r="J1485" s="5">
        <v>40</v>
      </c>
      <c r="K1485" s="5" t="s">
        <v>196</v>
      </c>
      <c r="L1485" s="5"/>
      <c r="M1485" s="5"/>
    </row>
    <row r="1486" spans="1:13">
      <c r="A1486" s="9"/>
      <c r="B1486" s="5" t="s">
        <v>5006</v>
      </c>
      <c r="C1486" s="9"/>
      <c r="D1486" s="9"/>
      <c r="E1486" s="5"/>
      <c r="F1486" s="8"/>
      <c r="G1486" s="5" t="s">
        <v>3432</v>
      </c>
      <c r="H1486" s="8"/>
      <c r="I1486" s="5"/>
      <c r="J1486" s="5">
        <v>40</v>
      </c>
      <c r="K1486" s="5" t="s">
        <v>199</v>
      </c>
      <c r="L1486" s="5"/>
      <c r="M1486" s="5"/>
    </row>
    <row r="1487" spans="1:13">
      <c r="A1487" s="9"/>
      <c r="B1487" s="5" t="s">
        <v>5007</v>
      </c>
      <c r="C1487" s="9"/>
      <c r="D1487" s="9"/>
      <c r="E1487" s="5"/>
      <c r="F1487" s="8"/>
      <c r="G1487" s="5" t="s">
        <v>3428</v>
      </c>
      <c r="H1487" s="8"/>
      <c r="I1487" s="5"/>
      <c r="J1487" s="5">
        <v>40</v>
      </c>
      <c r="K1487" s="5" t="s">
        <v>191</v>
      </c>
      <c r="L1487" s="5"/>
      <c r="M1487" s="5"/>
    </row>
    <row r="1488" spans="1:13">
      <c r="A1488" s="9"/>
      <c r="B1488" s="5" t="s">
        <v>5008</v>
      </c>
      <c r="C1488" s="9"/>
      <c r="D1488" s="9"/>
      <c r="E1488" s="5"/>
      <c r="F1488" s="8"/>
      <c r="G1488" s="5" t="s">
        <v>3456</v>
      </c>
      <c r="H1488" s="8"/>
      <c r="I1488" s="5"/>
      <c r="J1488" s="5">
        <v>40</v>
      </c>
      <c r="K1488" s="5" t="s">
        <v>199</v>
      </c>
      <c r="L1488" s="5"/>
      <c r="M1488" s="5"/>
    </row>
    <row r="1489" spans="1:13">
      <c r="A1489" s="9"/>
      <c r="B1489" s="5" t="s">
        <v>5009</v>
      </c>
      <c r="C1489" s="9"/>
      <c r="D1489" s="9"/>
      <c r="E1489" s="5"/>
      <c r="F1489" s="8"/>
      <c r="G1489" s="5" t="s">
        <v>3432</v>
      </c>
      <c r="H1489" s="8"/>
      <c r="I1489" s="5"/>
      <c r="J1489" s="5">
        <v>40</v>
      </c>
      <c r="K1489" s="5" t="s">
        <v>199</v>
      </c>
      <c r="L1489" s="5"/>
      <c r="M1489" s="5"/>
    </row>
    <row r="1490" spans="1:13">
      <c r="A1490" s="9"/>
      <c r="B1490" s="5" t="s">
        <v>5010</v>
      </c>
      <c r="C1490" s="9"/>
      <c r="D1490" s="9"/>
      <c r="E1490" s="5"/>
      <c r="F1490" s="8"/>
      <c r="G1490" s="5" t="s">
        <v>3432</v>
      </c>
      <c r="H1490" s="8"/>
      <c r="I1490" s="5"/>
      <c r="J1490" s="5">
        <v>40</v>
      </c>
      <c r="K1490" s="5" t="s">
        <v>199</v>
      </c>
      <c r="L1490" s="5"/>
      <c r="M1490" s="5"/>
    </row>
    <row r="1491" spans="1:13">
      <c r="A1491" s="9"/>
      <c r="B1491" s="5" t="s">
        <v>5011</v>
      </c>
      <c r="C1491" s="9"/>
      <c r="D1491" s="9"/>
      <c r="E1491" s="5"/>
      <c r="F1491" s="8"/>
      <c r="G1491" s="5" t="s">
        <v>3454</v>
      </c>
      <c r="H1491" s="8"/>
      <c r="I1491" s="5"/>
      <c r="J1491" s="5">
        <v>40</v>
      </c>
      <c r="K1491" s="5" t="s">
        <v>199</v>
      </c>
      <c r="L1491" s="5"/>
      <c r="M1491" s="5"/>
    </row>
    <row r="1492" spans="1:13">
      <c r="A1492" s="9"/>
      <c r="B1492" s="5" t="s">
        <v>5012</v>
      </c>
      <c r="C1492" s="9"/>
      <c r="D1492" s="9"/>
      <c r="E1492" s="5"/>
      <c r="F1492" s="8"/>
      <c r="G1492" s="5" t="s">
        <v>3442</v>
      </c>
      <c r="H1492" s="8"/>
      <c r="I1492" s="5"/>
      <c r="J1492" s="5">
        <v>40</v>
      </c>
      <c r="K1492" s="5" t="s">
        <v>199</v>
      </c>
      <c r="L1492" s="5"/>
      <c r="M1492" s="5"/>
    </row>
    <row r="1493" spans="1:13">
      <c r="A1493" s="9"/>
      <c r="B1493" s="5" t="s">
        <v>5013</v>
      </c>
      <c r="C1493" s="9"/>
      <c r="D1493" s="9"/>
      <c r="E1493" s="5"/>
      <c r="F1493" s="8"/>
      <c r="G1493" s="5" t="s">
        <v>3646</v>
      </c>
      <c r="H1493" s="8"/>
      <c r="I1493" s="5"/>
      <c r="J1493" s="5">
        <v>40</v>
      </c>
      <c r="K1493" s="5" t="s">
        <v>196</v>
      </c>
      <c r="L1493" s="5"/>
      <c r="M1493" s="5"/>
    </row>
    <row r="1494" spans="1:13">
      <c r="A1494" s="9"/>
      <c r="B1494" s="5" t="s">
        <v>5014</v>
      </c>
      <c r="C1494" s="9"/>
      <c r="D1494" s="9"/>
      <c r="E1494" s="5"/>
      <c r="F1494" s="8"/>
      <c r="G1494" s="5" t="s">
        <v>3442</v>
      </c>
      <c r="H1494" s="8"/>
      <c r="I1494" s="5"/>
      <c r="J1494" s="5">
        <v>40</v>
      </c>
      <c r="K1494" s="5" t="s">
        <v>3433</v>
      </c>
      <c r="L1494" s="5"/>
      <c r="M1494" s="5"/>
    </row>
    <row r="1495" spans="1:13">
      <c r="A1495" s="9"/>
      <c r="B1495" s="5" t="s">
        <v>5015</v>
      </c>
      <c r="C1495" s="9"/>
      <c r="D1495" s="9"/>
      <c r="E1495" s="5"/>
      <c r="F1495" s="8"/>
      <c r="G1495" s="5" t="s">
        <v>3446</v>
      </c>
      <c r="H1495" s="8"/>
      <c r="I1495" s="5"/>
      <c r="J1495" s="5">
        <v>40</v>
      </c>
      <c r="K1495" s="5" t="s">
        <v>199</v>
      </c>
      <c r="L1495" s="5"/>
      <c r="M1495" s="5"/>
    </row>
    <row r="1496" spans="1:13">
      <c r="A1496" s="9"/>
      <c r="B1496" s="5" t="s">
        <v>5016</v>
      </c>
      <c r="C1496" s="9"/>
      <c r="D1496" s="9"/>
      <c r="E1496" s="5"/>
      <c r="F1496" s="8"/>
      <c r="G1496" s="5" t="s">
        <v>3502</v>
      </c>
      <c r="H1496" s="8"/>
      <c r="I1496" s="5"/>
      <c r="J1496" s="5">
        <v>40</v>
      </c>
      <c r="K1496" s="5" t="s">
        <v>199</v>
      </c>
      <c r="L1496" s="5"/>
      <c r="M1496" s="5"/>
    </row>
    <row r="1497" spans="1:13">
      <c r="A1497" s="9"/>
      <c r="B1497" s="5" t="s">
        <v>5017</v>
      </c>
      <c r="C1497" s="9"/>
      <c r="D1497" s="9"/>
      <c r="E1497" s="5"/>
      <c r="F1497" s="8"/>
      <c r="G1497" s="5" t="s">
        <v>3432</v>
      </c>
      <c r="H1497" s="8"/>
      <c r="I1497" s="5"/>
      <c r="J1497" s="5">
        <v>40</v>
      </c>
      <c r="K1497" s="5" t="s">
        <v>199</v>
      </c>
      <c r="L1497" s="5"/>
      <c r="M1497" s="5"/>
    </row>
    <row r="1498" spans="1:13">
      <c r="A1498" s="9"/>
      <c r="B1498" s="5" t="s">
        <v>5018</v>
      </c>
      <c r="C1498" s="9"/>
      <c r="D1498" s="9"/>
      <c r="E1498" s="5"/>
      <c r="F1498" s="8"/>
      <c r="G1498" s="5" t="s">
        <v>3648</v>
      </c>
      <c r="H1498" s="8"/>
      <c r="I1498" s="5"/>
      <c r="J1498" s="5">
        <v>40</v>
      </c>
      <c r="K1498" s="5" t="s">
        <v>199</v>
      </c>
      <c r="L1498" s="5"/>
      <c r="M1498" s="5"/>
    </row>
    <row r="1499" spans="1:13">
      <c r="A1499" s="9"/>
      <c r="B1499" s="5" t="s">
        <v>5019</v>
      </c>
      <c r="C1499" s="9"/>
      <c r="D1499" s="9"/>
      <c r="E1499" s="5"/>
      <c r="F1499" s="8"/>
      <c r="G1499" s="5" t="s">
        <v>3465</v>
      </c>
      <c r="H1499" s="8"/>
      <c r="I1499" s="5"/>
      <c r="J1499" s="5">
        <v>40</v>
      </c>
      <c r="K1499" s="5" t="s">
        <v>199</v>
      </c>
      <c r="L1499" s="5"/>
      <c r="M1499" s="5"/>
    </row>
    <row r="1500" spans="1:13">
      <c r="A1500" s="9"/>
      <c r="B1500" s="5" t="s">
        <v>5020</v>
      </c>
      <c r="C1500" s="9"/>
      <c r="D1500" s="9"/>
      <c r="E1500" s="5"/>
      <c r="F1500" s="8"/>
      <c r="G1500" s="5" t="s">
        <v>3456</v>
      </c>
      <c r="H1500" s="8"/>
      <c r="I1500" s="5"/>
      <c r="J1500" s="5">
        <v>40</v>
      </c>
      <c r="K1500" s="5" t="s">
        <v>199</v>
      </c>
      <c r="L1500" s="5"/>
      <c r="M1500" s="5"/>
    </row>
    <row r="1501" spans="1:13">
      <c r="A1501" s="9"/>
      <c r="B1501" s="5" t="s">
        <v>5021</v>
      </c>
      <c r="C1501" s="9"/>
      <c r="D1501" s="9"/>
      <c r="E1501" s="5"/>
      <c r="F1501" s="8"/>
      <c r="G1501" s="5" t="s">
        <v>3450</v>
      </c>
      <c r="H1501" s="8"/>
      <c r="I1501" s="5"/>
      <c r="J1501" s="5">
        <v>40</v>
      </c>
      <c r="K1501" s="5" t="s">
        <v>199</v>
      </c>
      <c r="L1501" s="5"/>
      <c r="M1501" s="5"/>
    </row>
    <row r="1502" spans="1:13">
      <c r="A1502" s="9"/>
      <c r="B1502" s="5" t="s">
        <v>5022</v>
      </c>
      <c r="C1502" s="9"/>
      <c r="D1502" s="9"/>
      <c r="E1502" s="5"/>
      <c r="F1502" s="8"/>
      <c r="G1502" s="5" t="s">
        <v>3438</v>
      </c>
      <c r="H1502" s="8"/>
      <c r="I1502" s="5"/>
      <c r="J1502" s="5">
        <v>40</v>
      </c>
      <c r="K1502" s="5" t="s">
        <v>199</v>
      </c>
      <c r="L1502" s="5"/>
      <c r="M1502" s="5"/>
    </row>
    <row r="1503" spans="1:13">
      <c r="A1503" s="9"/>
      <c r="B1503" s="5" t="s">
        <v>5023</v>
      </c>
      <c r="C1503" s="9"/>
      <c r="D1503" s="9"/>
      <c r="E1503" s="5"/>
      <c r="F1503" s="8"/>
      <c r="G1503" s="5" t="s">
        <v>3532</v>
      </c>
      <c r="H1503" s="8"/>
      <c r="I1503" s="5"/>
      <c r="J1503" s="5">
        <v>40</v>
      </c>
      <c r="K1503" s="5" t="s">
        <v>196</v>
      </c>
      <c r="L1503" s="5"/>
      <c r="M1503" s="5"/>
    </row>
    <row r="1504" spans="1:13">
      <c r="A1504" s="9"/>
      <c r="B1504" s="5" t="s">
        <v>5024</v>
      </c>
      <c r="C1504" s="9"/>
      <c r="D1504" s="9"/>
      <c r="E1504" s="5"/>
      <c r="F1504" s="8"/>
      <c r="G1504" s="5" t="s">
        <v>3438</v>
      </c>
      <c r="H1504" s="8"/>
      <c r="I1504" s="5"/>
      <c r="J1504" s="5">
        <v>40</v>
      </c>
      <c r="K1504" s="5" t="s">
        <v>199</v>
      </c>
      <c r="L1504" s="5"/>
      <c r="M1504" s="5"/>
    </row>
    <row r="1505" spans="1:13">
      <c r="A1505" s="9"/>
      <c r="B1505" s="5" t="s">
        <v>5025</v>
      </c>
      <c r="C1505" s="9"/>
      <c r="D1505" s="9"/>
      <c r="E1505" s="5"/>
      <c r="F1505" s="8"/>
      <c r="G1505" s="5" t="s">
        <v>3438</v>
      </c>
      <c r="H1505" s="8"/>
      <c r="I1505" s="5"/>
      <c r="J1505" s="5">
        <v>40</v>
      </c>
      <c r="K1505" s="5" t="s">
        <v>199</v>
      </c>
      <c r="L1505" s="5"/>
      <c r="M1505" s="5"/>
    </row>
    <row r="1506" spans="1:13">
      <c r="A1506" s="9"/>
      <c r="B1506" s="5" t="s">
        <v>5026</v>
      </c>
      <c r="C1506" s="9"/>
      <c r="D1506" s="9"/>
      <c r="E1506" s="5"/>
      <c r="F1506" s="8"/>
      <c r="G1506" s="5" t="s">
        <v>3436</v>
      </c>
      <c r="H1506" s="8"/>
      <c r="I1506" s="5"/>
      <c r="J1506" s="5">
        <v>40</v>
      </c>
      <c r="K1506" s="5" t="s">
        <v>199</v>
      </c>
      <c r="L1506" s="5"/>
      <c r="M1506" s="5"/>
    </row>
    <row r="1507" spans="1:13">
      <c r="A1507" s="9"/>
      <c r="B1507" s="5" t="s">
        <v>5027</v>
      </c>
      <c r="C1507" s="9"/>
      <c r="D1507" s="9"/>
      <c r="E1507" s="5"/>
      <c r="F1507" s="8"/>
      <c r="G1507" s="5" t="s">
        <v>3432</v>
      </c>
      <c r="H1507" s="8"/>
      <c r="I1507" s="5"/>
      <c r="J1507" s="5">
        <v>40</v>
      </c>
      <c r="K1507" s="5" t="s">
        <v>199</v>
      </c>
      <c r="L1507" s="5"/>
      <c r="M1507" s="5"/>
    </row>
    <row r="1508" spans="1:13">
      <c r="A1508" s="9"/>
      <c r="B1508" s="5" t="s">
        <v>5028</v>
      </c>
      <c r="C1508" s="9"/>
      <c r="D1508" s="9"/>
      <c r="E1508" s="5"/>
      <c r="F1508" s="8"/>
      <c r="G1508" s="5" t="s">
        <v>3556</v>
      </c>
      <c r="H1508" s="8"/>
      <c r="I1508" s="5"/>
      <c r="J1508" s="5">
        <v>40</v>
      </c>
      <c r="K1508" s="5" t="s">
        <v>196</v>
      </c>
      <c r="L1508" s="5"/>
      <c r="M1508" s="5"/>
    </row>
    <row r="1509" spans="1:13">
      <c r="A1509" s="9"/>
      <c r="B1509" s="5" t="s">
        <v>5029</v>
      </c>
      <c r="C1509" s="9"/>
      <c r="D1509" s="9"/>
      <c r="E1509" s="5"/>
      <c r="F1509" s="8"/>
      <c r="G1509" s="5" t="s">
        <v>3502</v>
      </c>
      <c r="H1509" s="8"/>
      <c r="I1509" s="5"/>
      <c r="J1509" s="5">
        <v>20</v>
      </c>
      <c r="K1509" s="5" t="s">
        <v>199</v>
      </c>
      <c r="L1509" s="5"/>
      <c r="M1509" s="5"/>
    </row>
    <row r="1510" spans="1:13">
      <c r="A1510" s="9"/>
      <c r="B1510" s="5" t="s">
        <v>5030</v>
      </c>
      <c r="C1510" s="9"/>
      <c r="D1510" s="9"/>
      <c r="E1510" s="5"/>
      <c r="F1510" s="8"/>
      <c r="G1510" s="5" t="s">
        <v>3446</v>
      </c>
      <c r="H1510" s="8"/>
      <c r="I1510" s="5"/>
      <c r="J1510" s="5">
        <v>40</v>
      </c>
      <c r="K1510" s="5" t="s">
        <v>199</v>
      </c>
      <c r="L1510" s="5"/>
      <c r="M1510" s="5"/>
    </row>
    <row r="1511" spans="1:13">
      <c r="A1511" s="9"/>
      <c r="B1511" s="5" t="s">
        <v>5031</v>
      </c>
      <c r="C1511" s="9"/>
      <c r="D1511" s="9"/>
      <c r="E1511" s="5"/>
      <c r="F1511" s="8"/>
      <c r="G1511" s="5" t="s">
        <v>3525</v>
      </c>
      <c r="H1511" s="8"/>
      <c r="I1511" s="5"/>
      <c r="J1511" s="5">
        <v>40</v>
      </c>
      <c r="K1511" s="5" t="s">
        <v>199</v>
      </c>
      <c r="L1511" s="5"/>
      <c r="M1511" s="5"/>
    </row>
    <row r="1512" spans="1:13">
      <c r="A1512" s="9"/>
      <c r="B1512" s="5" t="s">
        <v>5032</v>
      </c>
      <c r="C1512" s="9"/>
      <c r="D1512" s="9"/>
      <c r="E1512" s="5"/>
      <c r="F1512" s="8"/>
      <c r="G1512" s="5" t="s">
        <v>3432</v>
      </c>
      <c r="H1512" s="8"/>
      <c r="I1512" s="5"/>
      <c r="J1512" s="5">
        <v>40</v>
      </c>
      <c r="K1512" s="5" t="s">
        <v>199</v>
      </c>
      <c r="L1512" s="5"/>
      <c r="M1512" s="5"/>
    </row>
    <row r="1513" spans="1:13">
      <c r="A1513" s="9"/>
      <c r="B1513" s="5" t="s">
        <v>5033</v>
      </c>
      <c r="C1513" s="9"/>
      <c r="D1513" s="9"/>
      <c r="E1513" s="5"/>
      <c r="F1513" s="8"/>
      <c r="G1513" s="5" t="s">
        <v>3465</v>
      </c>
      <c r="H1513" s="8"/>
      <c r="I1513" s="5"/>
      <c r="J1513" s="5">
        <v>40</v>
      </c>
      <c r="K1513" s="5" t="s">
        <v>199</v>
      </c>
      <c r="L1513" s="5"/>
      <c r="M1513" s="5"/>
    </row>
    <row r="1514" spans="1:13">
      <c r="A1514" s="9"/>
      <c r="B1514" s="5" t="s">
        <v>5034</v>
      </c>
      <c r="C1514" s="9"/>
      <c r="D1514" s="9"/>
      <c r="E1514" s="5"/>
      <c r="F1514" s="8"/>
      <c r="G1514" s="5" t="s">
        <v>4360</v>
      </c>
      <c r="H1514" s="8"/>
      <c r="I1514" s="5"/>
      <c r="J1514" s="5">
        <v>40</v>
      </c>
      <c r="K1514" s="5" t="s">
        <v>199</v>
      </c>
      <c r="L1514" s="5"/>
      <c r="M1514" s="5"/>
    </row>
    <row r="1515" spans="1:13">
      <c r="A1515" s="9"/>
      <c r="B1515" s="5" t="s">
        <v>5035</v>
      </c>
      <c r="C1515" s="9"/>
      <c r="D1515" s="9"/>
      <c r="E1515" s="5"/>
      <c r="F1515" s="8"/>
      <c r="G1515" s="5" t="s">
        <v>3432</v>
      </c>
      <c r="H1515" s="8"/>
      <c r="I1515" s="5"/>
      <c r="J1515" s="5">
        <v>40</v>
      </c>
      <c r="K1515" s="5" t="s">
        <v>3433</v>
      </c>
      <c r="L1515" s="5"/>
      <c r="M1515" s="5"/>
    </row>
    <row r="1516" spans="1:13">
      <c r="A1516" s="9"/>
      <c r="B1516" s="5" t="s">
        <v>5036</v>
      </c>
      <c r="C1516" s="9"/>
      <c r="D1516" s="9"/>
      <c r="E1516" s="5"/>
      <c r="F1516" s="8"/>
      <c r="G1516" s="5" t="s">
        <v>3432</v>
      </c>
      <c r="H1516" s="8"/>
      <c r="I1516" s="5"/>
      <c r="J1516" s="5">
        <v>40</v>
      </c>
      <c r="K1516" s="5" t="s">
        <v>199</v>
      </c>
      <c r="L1516" s="5"/>
      <c r="M1516" s="5"/>
    </row>
    <row r="1517" spans="1:13">
      <c r="A1517" s="9"/>
      <c r="B1517" s="5" t="s">
        <v>5037</v>
      </c>
      <c r="C1517" s="9"/>
      <c r="D1517" s="9"/>
      <c r="E1517" s="5"/>
      <c r="F1517" s="8"/>
      <c r="G1517" s="5" t="s">
        <v>3502</v>
      </c>
      <c r="H1517" s="8"/>
      <c r="I1517" s="5"/>
      <c r="J1517" s="5">
        <v>40</v>
      </c>
      <c r="K1517" s="5" t="s">
        <v>199</v>
      </c>
      <c r="L1517" s="5"/>
      <c r="M1517" s="5"/>
    </row>
    <row r="1518" spans="1:13">
      <c r="A1518" s="9"/>
      <c r="B1518" s="5" t="s">
        <v>5038</v>
      </c>
      <c r="C1518" s="9"/>
      <c r="D1518" s="9"/>
      <c r="E1518" s="5"/>
      <c r="F1518" s="8"/>
      <c r="G1518" s="5" t="s">
        <v>3494</v>
      </c>
      <c r="H1518" s="8"/>
      <c r="I1518" s="5"/>
      <c r="J1518" s="5">
        <v>25</v>
      </c>
      <c r="K1518" s="5" t="s">
        <v>199</v>
      </c>
      <c r="L1518" s="5"/>
      <c r="M1518" s="5"/>
    </row>
    <row r="1519" spans="1:13">
      <c r="A1519" s="9"/>
      <c r="B1519" s="5" t="s">
        <v>5039</v>
      </c>
      <c r="C1519" s="9"/>
      <c r="D1519" s="9"/>
      <c r="E1519" s="5"/>
      <c r="F1519" s="8"/>
      <c r="G1519" s="5" t="s">
        <v>3502</v>
      </c>
      <c r="H1519" s="8"/>
      <c r="I1519" s="5"/>
      <c r="J1519" s="5">
        <v>40</v>
      </c>
      <c r="K1519" s="5" t="s">
        <v>199</v>
      </c>
      <c r="L1519" s="5"/>
      <c r="M1519" s="5"/>
    </row>
    <row r="1520" spans="1:13">
      <c r="A1520" s="9"/>
      <c r="B1520" s="5" t="s">
        <v>5040</v>
      </c>
      <c r="C1520" s="9"/>
      <c r="D1520" s="9"/>
      <c r="E1520" s="5"/>
      <c r="F1520" s="8"/>
      <c r="G1520" s="5" t="s">
        <v>3593</v>
      </c>
      <c r="H1520" s="8"/>
      <c r="I1520" s="5"/>
      <c r="J1520" s="5">
        <v>40</v>
      </c>
      <c r="K1520" s="5" t="s">
        <v>199</v>
      </c>
      <c r="L1520" s="5"/>
      <c r="M1520" s="5"/>
    </row>
    <row r="1521" spans="1:13">
      <c r="A1521" s="9"/>
      <c r="B1521" s="5" t="s">
        <v>5041</v>
      </c>
      <c r="C1521" s="9"/>
      <c r="D1521" s="9"/>
      <c r="E1521" s="5"/>
      <c r="F1521" s="8"/>
      <c r="G1521" s="5" t="s">
        <v>3432</v>
      </c>
      <c r="H1521" s="8"/>
      <c r="I1521" s="5"/>
      <c r="J1521" s="5">
        <v>40</v>
      </c>
      <c r="K1521" s="5" t="s">
        <v>199</v>
      </c>
      <c r="L1521" s="5"/>
      <c r="M1521" s="5"/>
    </row>
    <row r="1522" spans="1:13">
      <c r="A1522" s="9"/>
      <c r="B1522" s="5" t="s">
        <v>5042</v>
      </c>
      <c r="C1522" s="9"/>
      <c r="D1522" s="9"/>
      <c r="E1522" s="5"/>
      <c r="F1522" s="8"/>
      <c r="G1522" s="5" t="s">
        <v>3623</v>
      </c>
      <c r="H1522" s="8"/>
      <c r="I1522" s="5"/>
      <c r="J1522" s="5">
        <v>40</v>
      </c>
      <c r="K1522" s="5" t="s">
        <v>199</v>
      </c>
      <c r="L1522" s="5"/>
      <c r="M1522" s="5"/>
    </row>
    <row r="1523" spans="1:13">
      <c r="A1523" s="9"/>
      <c r="B1523" s="5" t="s">
        <v>5043</v>
      </c>
      <c r="C1523" s="9"/>
      <c r="D1523" s="9"/>
      <c r="E1523" s="5"/>
      <c r="F1523" s="8"/>
      <c r="G1523" s="5" t="s">
        <v>3465</v>
      </c>
      <c r="H1523" s="8"/>
      <c r="I1523" s="5"/>
      <c r="J1523" s="5">
        <v>40</v>
      </c>
      <c r="K1523" s="5" t="s">
        <v>199</v>
      </c>
      <c r="L1523" s="5"/>
      <c r="M1523" s="5"/>
    </row>
    <row r="1524" spans="1:13">
      <c r="A1524" s="9"/>
      <c r="B1524" s="5" t="s">
        <v>5044</v>
      </c>
      <c r="C1524" s="9"/>
      <c r="D1524" s="9"/>
      <c r="E1524" s="5"/>
      <c r="F1524" s="8"/>
      <c r="G1524" s="5" t="s">
        <v>3982</v>
      </c>
      <c r="H1524" s="8"/>
      <c r="I1524" s="5"/>
      <c r="J1524" s="5">
        <v>40</v>
      </c>
      <c r="K1524" s="5" t="s">
        <v>3461</v>
      </c>
      <c r="L1524" s="5"/>
      <c r="M1524" s="5"/>
    </row>
    <row r="1525" spans="1:13">
      <c r="A1525" s="9"/>
      <c r="B1525" s="5" t="s">
        <v>5045</v>
      </c>
      <c r="C1525" s="9"/>
      <c r="D1525" s="9"/>
      <c r="E1525" s="5"/>
      <c r="F1525" s="8"/>
      <c r="G1525" s="5" t="s">
        <v>3502</v>
      </c>
      <c r="H1525" s="8"/>
      <c r="I1525" s="5"/>
      <c r="J1525" s="5">
        <v>40</v>
      </c>
      <c r="K1525" s="5" t="s">
        <v>199</v>
      </c>
      <c r="L1525" s="5"/>
      <c r="M1525" s="5"/>
    </row>
    <row r="1526" spans="1:13">
      <c r="A1526" s="9"/>
      <c r="B1526" s="5" t="s">
        <v>5046</v>
      </c>
      <c r="C1526" s="9"/>
      <c r="D1526" s="9"/>
      <c r="E1526" s="5"/>
      <c r="F1526" s="8"/>
      <c r="G1526" s="5" t="s">
        <v>3502</v>
      </c>
      <c r="H1526" s="8"/>
      <c r="I1526" s="5"/>
      <c r="J1526" s="5">
        <v>40</v>
      </c>
      <c r="K1526" s="5" t="s">
        <v>199</v>
      </c>
      <c r="L1526" s="5"/>
      <c r="M1526" s="5"/>
    </row>
    <row r="1527" spans="1:13">
      <c r="A1527" s="9"/>
      <c r="B1527" s="5" t="s">
        <v>5047</v>
      </c>
      <c r="C1527" s="9"/>
      <c r="D1527" s="9"/>
      <c r="E1527" s="5"/>
      <c r="F1527" s="8"/>
      <c r="G1527" s="5" t="s">
        <v>3428</v>
      </c>
      <c r="H1527" s="8"/>
      <c r="I1527" s="5"/>
      <c r="J1527" s="5">
        <v>40</v>
      </c>
      <c r="K1527" s="5" t="s">
        <v>199</v>
      </c>
      <c r="L1527" s="5"/>
      <c r="M1527" s="5"/>
    </row>
    <row r="1528" spans="1:13">
      <c r="A1528" s="9"/>
      <c r="B1528" s="5" t="s">
        <v>5048</v>
      </c>
      <c r="C1528" s="9"/>
      <c r="D1528" s="9"/>
      <c r="E1528" s="5"/>
      <c r="F1528" s="8"/>
      <c r="G1528" s="5" t="s">
        <v>5049</v>
      </c>
      <c r="H1528" s="8"/>
      <c r="I1528" s="5"/>
      <c r="J1528" s="5">
        <v>40</v>
      </c>
      <c r="K1528" s="5" t="s">
        <v>199</v>
      </c>
      <c r="L1528" s="5"/>
      <c r="M1528" s="5"/>
    </row>
    <row r="1529" spans="1:13">
      <c r="A1529" s="9"/>
      <c r="B1529" s="5" t="s">
        <v>5050</v>
      </c>
      <c r="C1529" s="9"/>
      <c r="D1529" s="9"/>
      <c r="E1529" s="5"/>
      <c r="F1529" s="8"/>
      <c r="G1529" s="5" t="s">
        <v>3502</v>
      </c>
      <c r="H1529" s="8"/>
      <c r="I1529" s="5"/>
      <c r="J1529" s="5">
        <v>20</v>
      </c>
      <c r="K1529" s="5" t="s">
        <v>199</v>
      </c>
      <c r="L1529" s="5"/>
      <c r="M1529" s="5"/>
    </row>
    <row r="1530" spans="1:13">
      <c r="A1530" s="9"/>
      <c r="B1530" s="5" t="s">
        <v>5051</v>
      </c>
      <c r="C1530" s="9"/>
      <c r="D1530" s="9"/>
      <c r="E1530" s="5"/>
      <c r="F1530" s="8"/>
      <c r="G1530" s="5" t="s">
        <v>3432</v>
      </c>
      <c r="H1530" s="8"/>
      <c r="I1530" s="5"/>
      <c r="J1530" s="5">
        <v>40</v>
      </c>
      <c r="K1530" s="5" t="s">
        <v>199</v>
      </c>
      <c r="L1530" s="5"/>
      <c r="M1530" s="5"/>
    </row>
    <row r="1531" spans="1:13">
      <c r="A1531" s="9"/>
      <c r="B1531" s="5" t="s">
        <v>5052</v>
      </c>
      <c r="C1531" s="9"/>
      <c r="D1531" s="9"/>
      <c r="E1531" s="5"/>
      <c r="F1531" s="8"/>
      <c r="G1531" s="5" t="s">
        <v>3432</v>
      </c>
      <c r="H1531" s="8"/>
      <c r="I1531" s="5"/>
      <c r="J1531" s="5">
        <v>40</v>
      </c>
      <c r="K1531" s="5" t="s">
        <v>3433</v>
      </c>
      <c r="L1531" s="5"/>
      <c r="M1531" s="5"/>
    </row>
    <row r="1532" spans="1:13">
      <c r="A1532" s="9"/>
      <c r="B1532" s="5" t="s">
        <v>5053</v>
      </c>
      <c r="C1532" s="9"/>
      <c r="D1532" s="9"/>
      <c r="E1532" s="5"/>
      <c r="F1532" s="8"/>
      <c r="G1532" s="5" t="s">
        <v>3428</v>
      </c>
      <c r="H1532" s="8"/>
      <c r="I1532" s="5"/>
      <c r="J1532" s="5">
        <v>40</v>
      </c>
      <c r="K1532" s="5" t="s">
        <v>199</v>
      </c>
      <c r="L1532" s="5"/>
      <c r="M1532" s="5"/>
    </row>
    <row r="1533" spans="1:13">
      <c r="A1533" s="9"/>
      <c r="B1533" s="5" t="s">
        <v>5054</v>
      </c>
      <c r="C1533" s="9"/>
      <c r="D1533" s="9"/>
      <c r="E1533" s="5"/>
      <c r="F1533" s="8"/>
      <c r="G1533" s="5" t="s">
        <v>3465</v>
      </c>
      <c r="H1533" s="8"/>
      <c r="I1533" s="5"/>
      <c r="J1533" s="5">
        <v>40</v>
      </c>
      <c r="K1533" s="5" t="s">
        <v>196</v>
      </c>
      <c r="L1533" s="5"/>
      <c r="M1533" s="5"/>
    </row>
    <row r="1534" spans="1:13">
      <c r="A1534" s="9"/>
      <c r="B1534" s="5" t="s">
        <v>5055</v>
      </c>
      <c r="C1534" s="9"/>
      <c r="D1534" s="9"/>
      <c r="E1534" s="5"/>
      <c r="F1534" s="8"/>
      <c r="G1534" s="5" t="s">
        <v>3432</v>
      </c>
      <c r="H1534" s="8"/>
      <c r="I1534" s="5"/>
      <c r="J1534" s="5">
        <v>40</v>
      </c>
      <c r="K1534" s="5" t="s">
        <v>199</v>
      </c>
      <c r="L1534" s="5"/>
      <c r="M1534" s="5"/>
    </row>
    <row r="1535" spans="1:13">
      <c r="A1535" s="9"/>
      <c r="B1535" s="5" t="s">
        <v>5056</v>
      </c>
      <c r="C1535" s="9"/>
      <c r="D1535" s="9"/>
      <c r="E1535" s="5"/>
      <c r="F1535" s="8"/>
      <c r="G1535" s="5" t="s">
        <v>3465</v>
      </c>
      <c r="H1535" s="8"/>
      <c r="I1535" s="5"/>
      <c r="J1535" s="5">
        <v>40</v>
      </c>
      <c r="K1535" s="5" t="s">
        <v>3433</v>
      </c>
      <c r="L1535" s="5"/>
      <c r="M1535" s="5"/>
    </row>
    <row r="1536" spans="1:13">
      <c r="A1536" s="9"/>
      <c r="B1536" s="5" t="s">
        <v>5057</v>
      </c>
      <c r="C1536" s="9"/>
      <c r="D1536" s="9"/>
      <c r="E1536" s="5"/>
      <c r="F1536" s="8"/>
      <c r="G1536" s="5" t="s">
        <v>3428</v>
      </c>
      <c r="H1536" s="8"/>
      <c r="I1536" s="5"/>
      <c r="J1536" s="5">
        <v>40</v>
      </c>
      <c r="K1536" s="5" t="s">
        <v>199</v>
      </c>
      <c r="L1536" s="5"/>
      <c r="M1536" s="5"/>
    </row>
    <row r="1537" spans="1:13">
      <c r="A1537" s="9"/>
      <c r="B1537" s="5" t="s">
        <v>5058</v>
      </c>
      <c r="C1537" s="9"/>
      <c r="D1537" s="9"/>
      <c r="E1537" s="5"/>
      <c r="F1537" s="8"/>
      <c r="G1537" s="5" t="s">
        <v>3438</v>
      </c>
      <c r="H1537" s="8"/>
      <c r="I1537" s="5"/>
      <c r="J1537" s="5">
        <v>40</v>
      </c>
      <c r="K1537" s="5" t="s">
        <v>196</v>
      </c>
      <c r="L1537" s="5"/>
      <c r="M1537" s="5"/>
    </row>
    <row r="1538" spans="1:13">
      <c r="A1538" s="9"/>
      <c r="B1538" s="5" t="s">
        <v>5059</v>
      </c>
      <c r="C1538" s="9"/>
      <c r="D1538" s="9"/>
      <c r="E1538" s="5"/>
      <c r="F1538" s="8"/>
      <c r="G1538" s="5" t="s">
        <v>4596</v>
      </c>
      <c r="H1538" s="8"/>
      <c r="I1538" s="5"/>
      <c r="J1538" s="5">
        <v>40</v>
      </c>
      <c r="K1538" s="5" t="s">
        <v>3433</v>
      </c>
      <c r="L1538" s="5"/>
      <c r="M1538" s="5"/>
    </row>
    <row r="1539" spans="1:13">
      <c r="A1539" s="9"/>
      <c r="B1539" s="5" t="s">
        <v>5060</v>
      </c>
      <c r="C1539" s="9"/>
      <c r="D1539" s="9"/>
      <c r="E1539" s="5"/>
      <c r="F1539" s="8"/>
      <c r="G1539" s="5" t="s">
        <v>3430</v>
      </c>
      <c r="H1539" s="8"/>
      <c r="I1539" s="5"/>
      <c r="J1539" s="5">
        <v>40</v>
      </c>
      <c r="K1539" s="5" t="s">
        <v>3461</v>
      </c>
      <c r="L1539" s="5"/>
      <c r="M1539" s="5"/>
    </row>
    <row r="1540" spans="1:13">
      <c r="A1540" s="9"/>
      <c r="B1540" s="5" t="s">
        <v>5061</v>
      </c>
      <c r="C1540" s="9"/>
      <c r="D1540" s="9"/>
      <c r="E1540" s="5"/>
      <c r="F1540" s="8"/>
      <c r="G1540" s="5" t="s">
        <v>3465</v>
      </c>
      <c r="H1540" s="8"/>
      <c r="I1540" s="5"/>
      <c r="J1540" s="5">
        <v>40</v>
      </c>
      <c r="K1540" s="5" t="s">
        <v>199</v>
      </c>
      <c r="L1540" s="5"/>
      <c r="M1540" s="5"/>
    </row>
    <row r="1541" spans="1:13">
      <c r="A1541" s="9"/>
      <c r="B1541" s="5" t="s">
        <v>5062</v>
      </c>
      <c r="C1541" s="9"/>
      <c r="D1541" s="9"/>
      <c r="E1541" s="5"/>
      <c r="F1541" s="8"/>
      <c r="G1541" s="5" t="s">
        <v>3432</v>
      </c>
      <c r="H1541" s="8"/>
      <c r="I1541" s="5"/>
      <c r="J1541" s="5">
        <v>40</v>
      </c>
      <c r="K1541" s="5" t="s">
        <v>199</v>
      </c>
      <c r="L1541" s="5"/>
      <c r="M1541" s="5"/>
    </row>
    <row r="1542" spans="1:13">
      <c r="A1542" s="9"/>
      <c r="B1542" s="5" t="s">
        <v>5063</v>
      </c>
      <c r="C1542" s="9"/>
      <c r="D1542" s="9"/>
      <c r="E1542" s="5"/>
      <c r="F1542" s="8"/>
      <c r="G1542" s="5" t="s">
        <v>3428</v>
      </c>
      <c r="H1542" s="8"/>
      <c r="I1542" s="5"/>
      <c r="J1542" s="5">
        <v>40</v>
      </c>
      <c r="K1542" s="5" t="s">
        <v>191</v>
      </c>
      <c r="L1542" s="5"/>
      <c r="M1542" s="5"/>
    </row>
    <row r="1543" spans="1:13">
      <c r="A1543" s="9"/>
      <c r="B1543" s="5" t="s">
        <v>5064</v>
      </c>
      <c r="C1543" s="9"/>
      <c r="D1543" s="9"/>
      <c r="E1543" s="5"/>
      <c r="F1543" s="8"/>
      <c r="G1543" s="5" t="s">
        <v>3432</v>
      </c>
      <c r="H1543" s="8"/>
      <c r="I1543" s="5"/>
      <c r="J1543" s="5">
        <v>40</v>
      </c>
      <c r="K1543" s="5" t="s">
        <v>199</v>
      </c>
      <c r="L1543" s="5"/>
      <c r="M1543" s="5"/>
    </row>
    <row r="1544" spans="1:13">
      <c r="A1544" s="9"/>
      <c r="B1544" s="5" t="s">
        <v>5065</v>
      </c>
      <c r="C1544" s="9"/>
      <c r="D1544" s="9"/>
      <c r="E1544" s="5"/>
      <c r="F1544" s="8"/>
      <c r="G1544" s="5" t="s">
        <v>3432</v>
      </c>
      <c r="H1544" s="8"/>
      <c r="I1544" s="5"/>
      <c r="J1544" s="5">
        <v>40</v>
      </c>
      <c r="K1544" s="5" t="s">
        <v>199</v>
      </c>
      <c r="L1544" s="5"/>
      <c r="M1544" s="5"/>
    </row>
    <row r="1545" spans="1:13">
      <c r="A1545" s="9"/>
      <c r="B1545" s="5" t="s">
        <v>5066</v>
      </c>
      <c r="C1545" s="9"/>
      <c r="D1545" s="9"/>
      <c r="E1545" s="5"/>
      <c r="F1545" s="8"/>
      <c r="G1545" s="5" t="s">
        <v>3713</v>
      </c>
      <c r="H1545" s="8"/>
      <c r="I1545" s="5"/>
      <c r="J1545" s="5">
        <v>40</v>
      </c>
      <c r="K1545" s="5" t="s">
        <v>199</v>
      </c>
      <c r="L1545" s="5"/>
      <c r="M1545" s="5"/>
    </row>
    <row r="1546" spans="1:13">
      <c r="A1546" s="9"/>
      <c r="B1546" s="5" t="s">
        <v>5067</v>
      </c>
      <c r="C1546" s="9"/>
      <c r="D1546" s="9"/>
      <c r="E1546" s="5"/>
      <c r="F1546" s="8"/>
      <c r="G1546" s="5" t="s">
        <v>3432</v>
      </c>
      <c r="H1546" s="8"/>
      <c r="I1546" s="5"/>
      <c r="J1546" s="5">
        <v>40</v>
      </c>
      <c r="K1546" s="5" t="s">
        <v>196</v>
      </c>
      <c r="L1546" s="5"/>
      <c r="M1546" s="5"/>
    </row>
    <row r="1547" spans="1:13">
      <c r="A1547" s="9"/>
      <c r="B1547" s="5" t="s">
        <v>5068</v>
      </c>
      <c r="C1547" s="9"/>
      <c r="D1547" s="9"/>
      <c r="E1547" s="5"/>
      <c r="F1547" s="8"/>
      <c r="G1547" s="5" t="s">
        <v>3454</v>
      </c>
      <c r="H1547" s="8"/>
      <c r="I1547" s="5"/>
      <c r="J1547" s="5">
        <v>40</v>
      </c>
      <c r="K1547" s="5" t="s">
        <v>199</v>
      </c>
      <c r="L1547" s="5"/>
      <c r="M1547" s="5"/>
    </row>
    <row r="1548" spans="1:13">
      <c r="A1548" s="9"/>
      <c r="B1548" s="5" t="s">
        <v>5069</v>
      </c>
      <c r="C1548" s="9"/>
      <c r="D1548" s="9"/>
      <c r="E1548" s="5"/>
      <c r="F1548" s="8"/>
      <c r="G1548" s="5" t="s">
        <v>3430</v>
      </c>
      <c r="H1548" s="8"/>
      <c r="I1548" s="5"/>
      <c r="J1548" s="5">
        <v>40</v>
      </c>
      <c r="K1548" s="5" t="s">
        <v>3461</v>
      </c>
      <c r="L1548" s="5"/>
      <c r="M1548" s="5"/>
    </row>
    <row r="1549" spans="1:13">
      <c r="A1549" s="9"/>
      <c r="B1549" s="5" t="s">
        <v>5070</v>
      </c>
      <c r="C1549" s="9"/>
      <c r="D1549" s="9"/>
      <c r="E1549" s="5"/>
      <c r="F1549" s="8"/>
      <c r="G1549" s="5" t="s">
        <v>4264</v>
      </c>
      <c r="H1549" s="8"/>
      <c r="I1549" s="5"/>
      <c r="J1549" s="5">
        <v>40</v>
      </c>
      <c r="K1549" s="5" t="s">
        <v>3433</v>
      </c>
      <c r="L1549" s="5"/>
      <c r="M1549" s="5"/>
    </row>
    <row r="1550" spans="1:13">
      <c r="A1550" s="9"/>
      <c r="B1550" s="5" t="s">
        <v>5071</v>
      </c>
      <c r="C1550" s="9"/>
      <c r="D1550" s="9"/>
      <c r="E1550" s="5"/>
      <c r="F1550" s="8"/>
      <c r="G1550" s="5" t="s">
        <v>3465</v>
      </c>
      <c r="H1550" s="8"/>
      <c r="I1550" s="5"/>
      <c r="J1550" s="5">
        <v>40</v>
      </c>
      <c r="K1550" s="5" t="s">
        <v>3433</v>
      </c>
      <c r="L1550" s="5"/>
      <c r="M1550" s="5"/>
    </row>
    <row r="1551" spans="1:13">
      <c r="A1551" s="9"/>
      <c r="B1551" s="5" t="s">
        <v>5072</v>
      </c>
      <c r="C1551" s="9"/>
      <c r="D1551" s="9"/>
      <c r="E1551" s="5"/>
      <c r="F1551" s="8"/>
      <c r="G1551" s="5" t="s">
        <v>3442</v>
      </c>
      <c r="H1551" s="8"/>
      <c r="I1551" s="5"/>
      <c r="J1551" s="5">
        <v>40</v>
      </c>
      <c r="K1551" s="5" t="s">
        <v>3433</v>
      </c>
      <c r="L1551" s="5"/>
      <c r="M1551" s="5"/>
    </row>
    <row r="1552" spans="1:13">
      <c r="A1552" s="9"/>
      <c r="B1552" s="5" t="s">
        <v>5073</v>
      </c>
      <c r="C1552" s="9"/>
      <c r="D1552" s="9"/>
      <c r="E1552" s="5"/>
      <c r="F1552" s="8"/>
      <c r="G1552" s="5" t="s">
        <v>3465</v>
      </c>
      <c r="H1552" s="8"/>
      <c r="I1552" s="5"/>
      <c r="J1552" s="5">
        <v>40</v>
      </c>
      <c r="K1552" s="5" t="s">
        <v>196</v>
      </c>
      <c r="L1552" s="5"/>
      <c r="M1552" s="5"/>
    </row>
    <row r="1553" spans="1:13">
      <c r="A1553" s="9"/>
      <c r="B1553" s="5" t="s">
        <v>5074</v>
      </c>
      <c r="C1553" s="9"/>
      <c r="D1553" s="9"/>
      <c r="E1553" s="5"/>
      <c r="F1553" s="8"/>
      <c r="G1553" s="5" t="s">
        <v>3438</v>
      </c>
      <c r="H1553" s="8"/>
      <c r="I1553" s="5"/>
      <c r="J1553" s="5">
        <v>40</v>
      </c>
      <c r="K1553" s="5" t="s">
        <v>199</v>
      </c>
      <c r="L1553" s="5"/>
      <c r="M1553" s="5"/>
    </row>
    <row r="1554" spans="1:13">
      <c r="A1554" s="9"/>
      <c r="B1554" s="5" t="s">
        <v>5075</v>
      </c>
      <c r="C1554" s="9"/>
      <c r="D1554" s="9"/>
      <c r="E1554" s="5"/>
      <c r="F1554" s="8"/>
      <c r="G1554" s="5" t="s">
        <v>3442</v>
      </c>
      <c r="H1554" s="8"/>
      <c r="I1554" s="5"/>
      <c r="J1554" s="5">
        <v>40</v>
      </c>
      <c r="K1554" s="5" t="s">
        <v>199</v>
      </c>
      <c r="L1554" s="5"/>
      <c r="M1554" s="5"/>
    </row>
    <row r="1555" spans="1:13">
      <c r="A1555" s="9"/>
      <c r="B1555" s="5" t="s">
        <v>5076</v>
      </c>
      <c r="C1555" s="9"/>
      <c r="D1555" s="9"/>
      <c r="E1555" s="5"/>
      <c r="F1555" s="8"/>
      <c r="G1555" s="5" t="s">
        <v>3428</v>
      </c>
      <c r="H1555" s="8"/>
      <c r="I1555" s="5"/>
      <c r="J1555" s="5">
        <v>40</v>
      </c>
      <c r="K1555" s="5" t="s">
        <v>199</v>
      </c>
      <c r="L1555" s="5"/>
      <c r="M1555" s="5"/>
    </row>
    <row r="1556" spans="1:13">
      <c r="A1556" s="9"/>
      <c r="B1556" s="5" t="s">
        <v>5077</v>
      </c>
      <c r="C1556" s="9"/>
      <c r="D1556" s="9"/>
      <c r="E1556" s="5"/>
      <c r="F1556" s="8"/>
      <c r="G1556" s="5" t="s">
        <v>3456</v>
      </c>
      <c r="H1556" s="8"/>
      <c r="I1556" s="5"/>
      <c r="J1556" s="5">
        <v>40</v>
      </c>
      <c r="K1556" s="5" t="s">
        <v>199</v>
      </c>
      <c r="L1556" s="5"/>
      <c r="M1556" s="5"/>
    </row>
    <row r="1557" spans="1:13">
      <c r="A1557" s="9"/>
      <c r="B1557" s="5" t="s">
        <v>5078</v>
      </c>
      <c r="C1557" s="9"/>
      <c r="D1557" s="9"/>
      <c r="E1557" s="5"/>
      <c r="F1557" s="8"/>
      <c r="G1557" s="5" t="s">
        <v>3502</v>
      </c>
      <c r="H1557" s="8"/>
      <c r="I1557" s="5"/>
      <c r="J1557" s="5">
        <v>20</v>
      </c>
      <c r="K1557" s="5" t="s">
        <v>196</v>
      </c>
      <c r="L1557" s="5"/>
      <c r="M1557" s="5"/>
    </row>
    <row r="1558" spans="1:13">
      <c r="A1558" s="9"/>
      <c r="B1558" s="5" t="s">
        <v>5079</v>
      </c>
      <c r="C1558" s="9"/>
      <c r="D1558" s="9"/>
      <c r="E1558" s="5"/>
      <c r="F1558" s="8"/>
      <c r="G1558" s="5" t="s">
        <v>3432</v>
      </c>
      <c r="H1558" s="8"/>
      <c r="I1558" s="5"/>
      <c r="J1558" s="5">
        <v>40</v>
      </c>
      <c r="K1558" s="5" t="s">
        <v>199</v>
      </c>
      <c r="L1558" s="5"/>
      <c r="M1558" s="5"/>
    </row>
    <row r="1559" spans="1:13">
      <c r="A1559" s="9"/>
      <c r="B1559" s="5" t="s">
        <v>5080</v>
      </c>
      <c r="C1559" s="9"/>
      <c r="D1559" s="9"/>
      <c r="E1559" s="5"/>
      <c r="F1559" s="8"/>
      <c r="G1559" s="5" t="s">
        <v>3510</v>
      </c>
      <c r="H1559" s="8"/>
      <c r="I1559" s="5"/>
      <c r="J1559" s="5">
        <v>40</v>
      </c>
      <c r="K1559" s="5" t="s">
        <v>199</v>
      </c>
      <c r="L1559" s="5"/>
      <c r="M1559" s="5"/>
    </row>
    <row r="1560" spans="1:13">
      <c r="A1560" s="9"/>
      <c r="B1560" s="5" t="s">
        <v>5081</v>
      </c>
      <c r="C1560" s="9"/>
      <c r="D1560" s="9"/>
      <c r="E1560" s="5"/>
      <c r="F1560" s="8"/>
      <c r="G1560" s="5" t="s">
        <v>3432</v>
      </c>
      <c r="H1560" s="8"/>
      <c r="I1560" s="5"/>
      <c r="J1560" s="5">
        <v>40</v>
      </c>
      <c r="K1560" s="5" t="s">
        <v>199</v>
      </c>
      <c r="L1560" s="5"/>
      <c r="M1560" s="5"/>
    </row>
    <row r="1561" spans="1:13">
      <c r="A1561" s="9"/>
      <c r="B1561" s="5" t="s">
        <v>5082</v>
      </c>
      <c r="C1561" s="9"/>
      <c r="D1561" s="9"/>
      <c r="E1561" s="5"/>
      <c r="F1561" s="8"/>
      <c r="G1561" s="5" t="s">
        <v>3838</v>
      </c>
      <c r="H1561" s="8"/>
      <c r="I1561" s="5"/>
      <c r="J1561" s="5">
        <v>40</v>
      </c>
      <c r="K1561" s="5" t="s">
        <v>199</v>
      </c>
      <c r="L1561" s="5"/>
      <c r="M1561" s="5"/>
    </row>
    <row r="1562" spans="1:13">
      <c r="A1562" s="9"/>
      <c r="B1562" s="5" t="s">
        <v>5083</v>
      </c>
      <c r="C1562" s="9"/>
      <c r="D1562" s="9"/>
      <c r="E1562" s="5"/>
      <c r="F1562" s="8"/>
      <c r="G1562" s="5" t="s">
        <v>3446</v>
      </c>
      <c r="H1562" s="8"/>
      <c r="I1562" s="5"/>
      <c r="J1562" s="5">
        <v>40</v>
      </c>
      <c r="K1562" s="5" t="s">
        <v>199</v>
      </c>
      <c r="L1562" s="5"/>
      <c r="M1562" s="5"/>
    </row>
    <row r="1563" spans="1:13">
      <c r="A1563" s="9"/>
      <c r="B1563" s="5" t="s">
        <v>5084</v>
      </c>
      <c r="C1563" s="9"/>
      <c r="D1563" s="9"/>
      <c r="E1563" s="5"/>
      <c r="F1563" s="8"/>
      <c r="G1563" s="5" t="s">
        <v>3550</v>
      </c>
      <c r="H1563" s="8"/>
      <c r="I1563" s="5"/>
      <c r="J1563" s="5">
        <v>40</v>
      </c>
      <c r="K1563" s="5" t="s">
        <v>199</v>
      </c>
      <c r="L1563" s="5"/>
      <c r="M1563" s="5"/>
    </row>
    <row r="1564" spans="1:13">
      <c r="A1564" s="9"/>
      <c r="B1564" s="5" t="s">
        <v>5085</v>
      </c>
      <c r="C1564" s="9"/>
      <c r="D1564" s="9"/>
      <c r="E1564" s="5"/>
      <c r="F1564" s="8"/>
      <c r="G1564" s="5" t="s">
        <v>3432</v>
      </c>
      <c r="H1564" s="8"/>
      <c r="I1564" s="5"/>
      <c r="J1564" s="5">
        <v>40</v>
      </c>
      <c r="K1564" s="5" t="s">
        <v>3433</v>
      </c>
      <c r="L1564" s="5"/>
      <c r="M1564" s="5"/>
    </row>
    <row r="1565" spans="1:13">
      <c r="A1565" s="9"/>
      <c r="B1565" s="5" t="s">
        <v>5086</v>
      </c>
      <c r="C1565" s="9"/>
      <c r="D1565" s="9"/>
      <c r="E1565" s="5"/>
      <c r="F1565" s="8"/>
      <c r="G1565" s="5" t="s">
        <v>3456</v>
      </c>
      <c r="H1565" s="8"/>
      <c r="I1565" s="5"/>
      <c r="J1565" s="5">
        <v>40</v>
      </c>
      <c r="K1565" s="5" t="s">
        <v>199</v>
      </c>
      <c r="L1565" s="5"/>
      <c r="M1565" s="5"/>
    </row>
    <row r="1566" spans="1:13">
      <c r="A1566" s="9"/>
      <c r="B1566" s="5" t="s">
        <v>5087</v>
      </c>
      <c r="C1566" s="9"/>
      <c r="D1566" s="9"/>
      <c r="E1566" s="5"/>
      <c r="F1566" s="8"/>
      <c r="G1566" s="5" t="s">
        <v>3428</v>
      </c>
      <c r="H1566" s="8"/>
      <c r="I1566" s="5"/>
      <c r="J1566" s="5">
        <v>40</v>
      </c>
      <c r="K1566" s="5" t="s">
        <v>199</v>
      </c>
      <c r="L1566" s="5"/>
      <c r="M1566" s="5"/>
    </row>
    <row r="1567" spans="1:13">
      <c r="A1567" s="9"/>
      <c r="B1567" s="5" t="s">
        <v>5088</v>
      </c>
      <c r="C1567" s="9"/>
      <c r="D1567" s="9"/>
      <c r="E1567" s="5"/>
      <c r="F1567" s="8"/>
      <c r="G1567" s="5" t="s">
        <v>3588</v>
      </c>
      <c r="H1567" s="8"/>
      <c r="I1567" s="5"/>
      <c r="J1567" s="5">
        <v>40</v>
      </c>
      <c r="K1567" s="5" t="s">
        <v>199</v>
      </c>
      <c r="L1567" s="5"/>
      <c r="M1567" s="5"/>
    </row>
    <row r="1568" spans="1:13">
      <c r="A1568" s="9"/>
      <c r="B1568" s="5" t="s">
        <v>5089</v>
      </c>
      <c r="C1568" s="9"/>
      <c r="D1568" s="9"/>
      <c r="E1568" s="5"/>
      <c r="F1568" s="8"/>
      <c r="G1568" s="5" t="s">
        <v>3465</v>
      </c>
      <c r="H1568" s="8"/>
      <c r="I1568" s="5"/>
      <c r="J1568" s="5">
        <v>40</v>
      </c>
      <c r="K1568" s="5" t="s">
        <v>199</v>
      </c>
      <c r="L1568" s="5"/>
      <c r="M1568" s="5"/>
    </row>
    <row r="1569" spans="1:13">
      <c r="A1569" s="9"/>
      <c r="B1569" s="5" t="s">
        <v>5090</v>
      </c>
      <c r="C1569" s="9"/>
      <c r="D1569" s="9"/>
      <c r="E1569" s="5"/>
      <c r="F1569" s="8"/>
      <c r="G1569" s="5" t="s">
        <v>3458</v>
      </c>
      <c r="H1569" s="8"/>
      <c r="I1569" s="5"/>
      <c r="J1569" s="5">
        <v>40</v>
      </c>
      <c r="K1569" s="5" t="s">
        <v>199</v>
      </c>
      <c r="L1569" s="5"/>
      <c r="M1569" s="5"/>
    </row>
    <row r="1570" spans="1:13">
      <c r="A1570" s="9"/>
      <c r="B1570" s="5" t="s">
        <v>5091</v>
      </c>
      <c r="C1570" s="9"/>
      <c r="D1570" s="9"/>
      <c r="E1570" s="5"/>
      <c r="F1570" s="8"/>
      <c r="G1570" s="5" t="s">
        <v>3432</v>
      </c>
      <c r="H1570" s="8"/>
      <c r="I1570" s="5"/>
      <c r="J1570" s="5">
        <v>40</v>
      </c>
      <c r="K1570" s="5" t="s">
        <v>199</v>
      </c>
      <c r="L1570" s="5"/>
      <c r="M1570" s="5"/>
    </row>
    <row r="1571" spans="1:13">
      <c r="A1571" s="9"/>
      <c r="B1571" s="5" t="s">
        <v>5092</v>
      </c>
      <c r="C1571" s="9"/>
      <c r="D1571" s="9"/>
      <c r="E1571" s="5"/>
      <c r="F1571" s="8"/>
      <c r="G1571" s="5" t="s">
        <v>3432</v>
      </c>
      <c r="H1571" s="8"/>
      <c r="I1571" s="5"/>
      <c r="J1571" s="5">
        <v>40</v>
      </c>
      <c r="K1571" s="5" t="s">
        <v>199</v>
      </c>
      <c r="L1571" s="5"/>
      <c r="M1571" s="5"/>
    </row>
    <row r="1572" spans="1:13">
      <c r="A1572" s="9"/>
      <c r="B1572" s="5" t="s">
        <v>5093</v>
      </c>
      <c r="C1572" s="9"/>
      <c r="D1572" s="9"/>
      <c r="E1572" s="5"/>
      <c r="F1572" s="8"/>
      <c r="G1572" s="5" t="s">
        <v>3525</v>
      </c>
      <c r="H1572" s="8"/>
      <c r="I1572" s="5"/>
      <c r="J1572" s="5">
        <v>40</v>
      </c>
      <c r="K1572" s="5" t="s">
        <v>196</v>
      </c>
      <c r="L1572" s="5"/>
      <c r="M1572" s="5"/>
    </row>
    <row r="1573" spans="1:13">
      <c r="A1573" s="9"/>
      <c r="B1573" s="5" t="s">
        <v>5094</v>
      </c>
      <c r="C1573" s="9"/>
      <c r="D1573" s="9"/>
      <c r="E1573" s="5"/>
      <c r="F1573" s="8"/>
      <c r="G1573" s="5" t="s">
        <v>3992</v>
      </c>
      <c r="H1573" s="8"/>
      <c r="I1573" s="5"/>
      <c r="J1573" s="5">
        <v>40</v>
      </c>
      <c r="K1573" s="5" t="s">
        <v>3461</v>
      </c>
      <c r="L1573" s="5"/>
      <c r="M1573" s="5"/>
    </row>
    <row r="1574" spans="1:13">
      <c r="A1574" s="9"/>
      <c r="B1574" s="5" t="s">
        <v>5095</v>
      </c>
      <c r="C1574" s="9"/>
      <c r="D1574" s="9"/>
      <c r="E1574" s="5"/>
      <c r="F1574" s="8"/>
      <c r="G1574" s="5" t="s">
        <v>3502</v>
      </c>
      <c r="H1574" s="8"/>
      <c r="I1574" s="5"/>
      <c r="J1574" s="5">
        <v>20</v>
      </c>
      <c r="K1574" s="5" t="s">
        <v>199</v>
      </c>
      <c r="L1574" s="5"/>
      <c r="M1574" s="5"/>
    </row>
    <row r="1575" spans="1:13">
      <c r="A1575" s="9"/>
      <c r="B1575" s="5" t="s">
        <v>5096</v>
      </c>
      <c r="C1575" s="9"/>
      <c r="D1575" s="9"/>
      <c r="E1575" s="5"/>
      <c r="F1575" s="8"/>
      <c r="G1575" s="5" t="s">
        <v>3442</v>
      </c>
      <c r="H1575" s="8"/>
      <c r="I1575" s="5"/>
      <c r="J1575" s="5">
        <v>40</v>
      </c>
      <c r="K1575" s="5" t="s">
        <v>199</v>
      </c>
      <c r="L1575" s="5"/>
      <c r="M1575" s="5"/>
    </row>
    <row r="1576" spans="1:13">
      <c r="A1576" s="9"/>
      <c r="B1576" s="5" t="s">
        <v>5097</v>
      </c>
      <c r="C1576" s="9"/>
      <c r="D1576" s="9"/>
      <c r="E1576" s="5"/>
      <c r="F1576" s="8"/>
      <c r="G1576" s="5" t="s">
        <v>3436</v>
      </c>
      <c r="H1576" s="8"/>
      <c r="I1576" s="5"/>
      <c r="J1576" s="5">
        <v>40</v>
      </c>
      <c r="K1576" s="5" t="s">
        <v>199</v>
      </c>
      <c r="L1576" s="5"/>
      <c r="M1576" s="5"/>
    </row>
    <row r="1577" spans="1:13">
      <c r="A1577" s="9"/>
      <c r="B1577" s="5" t="s">
        <v>5098</v>
      </c>
      <c r="C1577" s="9"/>
      <c r="D1577" s="9"/>
      <c r="E1577" s="5"/>
      <c r="F1577" s="8"/>
      <c r="G1577" s="5" t="s">
        <v>3625</v>
      </c>
      <c r="H1577" s="8"/>
      <c r="I1577" s="5"/>
      <c r="J1577" s="5">
        <v>40</v>
      </c>
      <c r="K1577" s="5" t="s">
        <v>3433</v>
      </c>
      <c r="L1577" s="5"/>
      <c r="M1577" s="5"/>
    </row>
    <row r="1578" spans="1:13">
      <c r="A1578" s="9"/>
      <c r="B1578" s="5" t="s">
        <v>5099</v>
      </c>
      <c r="C1578" s="9"/>
      <c r="D1578" s="9"/>
      <c r="E1578" s="5"/>
      <c r="F1578" s="8"/>
      <c r="G1578" s="5" t="s">
        <v>3432</v>
      </c>
      <c r="H1578" s="8"/>
      <c r="I1578" s="5"/>
      <c r="J1578" s="5">
        <v>40</v>
      </c>
      <c r="K1578" s="5" t="s">
        <v>199</v>
      </c>
      <c r="L1578" s="5"/>
      <c r="M1578" s="5"/>
    </row>
    <row r="1579" spans="1:13">
      <c r="A1579" s="9"/>
      <c r="B1579" s="5" t="s">
        <v>5100</v>
      </c>
      <c r="C1579" s="9"/>
      <c r="D1579" s="9"/>
      <c r="E1579" s="5"/>
      <c r="F1579" s="8"/>
      <c r="G1579" s="5" t="s">
        <v>3550</v>
      </c>
      <c r="H1579" s="8"/>
      <c r="I1579" s="5"/>
      <c r="J1579" s="5">
        <v>40</v>
      </c>
      <c r="K1579" s="5" t="s">
        <v>199</v>
      </c>
      <c r="L1579" s="5"/>
      <c r="M1579" s="5"/>
    </row>
    <row r="1580" spans="1:13">
      <c r="A1580" s="9"/>
      <c r="B1580" s="5" t="s">
        <v>5101</v>
      </c>
      <c r="C1580" s="9"/>
      <c r="D1580" s="9"/>
      <c r="E1580" s="5"/>
      <c r="F1580" s="8"/>
      <c r="G1580" s="5" t="s">
        <v>3456</v>
      </c>
      <c r="H1580" s="8"/>
      <c r="I1580" s="5"/>
      <c r="J1580" s="5">
        <v>40</v>
      </c>
      <c r="K1580" s="5" t="s">
        <v>199</v>
      </c>
      <c r="L1580" s="5"/>
      <c r="M1580" s="5"/>
    </row>
    <row r="1581" spans="1:13">
      <c r="A1581" s="9"/>
      <c r="B1581" s="5" t="s">
        <v>5102</v>
      </c>
      <c r="C1581" s="9"/>
      <c r="D1581" s="9"/>
      <c r="E1581" s="5"/>
      <c r="F1581" s="8"/>
      <c r="G1581" s="5" t="s">
        <v>3432</v>
      </c>
      <c r="H1581" s="8"/>
      <c r="I1581" s="5"/>
      <c r="J1581" s="5">
        <v>40</v>
      </c>
      <c r="K1581" s="5" t="s">
        <v>199</v>
      </c>
      <c r="L1581" s="5"/>
      <c r="M1581" s="5"/>
    </row>
    <row r="1582" spans="1:13">
      <c r="A1582" s="9"/>
      <c r="B1582" s="5" t="s">
        <v>5103</v>
      </c>
      <c r="C1582" s="9"/>
      <c r="D1582" s="9"/>
      <c r="E1582" s="5"/>
      <c r="F1582" s="8"/>
      <c r="G1582" s="5" t="s">
        <v>3476</v>
      </c>
      <c r="H1582" s="8"/>
      <c r="I1582" s="5"/>
      <c r="J1582" s="5">
        <v>40</v>
      </c>
      <c r="K1582" s="5" t="s">
        <v>199</v>
      </c>
      <c r="L1582" s="5"/>
      <c r="M1582" s="5"/>
    </row>
    <row r="1583" spans="1:13">
      <c r="A1583" s="9"/>
      <c r="B1583" s="5" t="s">
        <v>5104</v>
      </c>
      <c r="C1583" s="9"/>
      <c r="D1583" s="9"/>
      <c r="E1583" s="5"/>
      <c r="F1583" s="8"/>
      <c r="G1583" s="5" t="s">
        <v>3458</v>
      </c>
      <c r="H1583" s="8"/>
      <c r="I1583" s="5"/>
      <c r="J1583" s="5">
        <v>40</v>
      </c>
      <c r="K1583" s="5" t="s">
        <v>199</v>
      </c>
      <c r="L1583" s="5"/>
      <c r="M1583" s="5"/>
    </row>
    <row r="1584" spans="1:13">
      <c r="A1584" s="9"/>
      <c r="B1584" s="5" t="s">
        <v>5105</v>
      </c>
      <c r="C1584" s="9"/>
      <c r="D1584" s="9"/>
      <c r="E1584" s="5"/>
      <c r="F1584" s="8"/>
      <c r="G1584" s="5" t="s">
        <v>3428</v>
      </c>
      <c r="H1584" s="8"/>
      <c r="I1584" s="5"/>
      <c r="J1584" s="5">
        <v>40</v>
      </c>
      <c r="K1584" s="5" t="s">
        <v>196</v>
      </c>
      <c r="L1584" s="5"/>
      <c r="M1584" s="5"/>
    </row>
    <row r="1585" spans="1:13">
      <c r="A1585" s="9"/>
      <c r="B1585" s="5" t="s">
        <v>5106</v>
      </c>
      <c r="C1585" s="9"/>
      <c r="D1585" s="9"/>
      <c r="E1585" s="5"/>
      <c r="F1585" s="8"/>
      <c r="G1585" s="5" t="s">
        <v>3432</v>
      </c>
      <c r="H1585" s="8"/>
      <c r="I1585" s="5"/>
      <c r="J1585" s="5">
        <v>40</v>
      </c>
      <c r="K1585" s="5" t="s">
        <v>199</v>
      </c>
      <c r="L1585" s="5"/>
      <c r="M1585" s="5"/>
    </row>
    <row r="1586" spans="1:13">
      <c r="A1586" s="9"/>
      <c r="B1586" s="5" t="s">
        <v>5107</v>
      </c>
      <c r="C1586" s="9"/>
      <c r="D1586" s="9"/>
      <c r="E1586" s="5"/>
      <c r="F1586" s="8"/>
      <c r="G1586" s="5" t="s">
        <v>3442</v>
      </c>
      <c r="H1586" s="8"/>
      <c r="I1586" s="5"/>
      <c r="J1586" s="5">
        <v>40</v>
      </c>
      <c r="K1586" s="5" t="s">
        <v>199</v>
      </c>
      <c r="L1586" s="5"/>
      <c r="M1586" s="5"/>
    </row>
    <row r="1587" spans="1:13">
      <c r="A1587" s="9"/>
      <c r="B1587" s="5" t="s">
        <v>5108</v>
      </c>
      <c r="C1587" s="9"/>
      <c r="D1587" s="9"/>
      <c r="E1587" s="5"/>
      <c r="F1587" s="8"/>
      <c r="G1587" s="5" t="s">
        <v>4255</v>
      </c>
      <c r="H1587" s="8"/>
      <c r="I1587" s="5"/>
      <c r="J1587" s="5">
        <v>30</v>
      </c>
      <c r="K1587" s="5" t="s">
        <v>199</v>
      </c>
      <c r="L1587" s="5"/>
      <c r="M1587" s="5"/>
    </row>
    <row r="1588" spans="1:13">
      <c r="A1588" s="9"/>
      <c r="B1588" s="5" t="s">
        <v>5109</v>
      </c>
      <c r="C1588" s="9"/>
      <c r="D1588" s="9"/>
      <c r="E1588" s="5"/>
      <c r="F1588" s="8"/>
      <c r="G1588" s="5" t="s">
        <v>3432</v>
      </c>
      <c r="H1588" s="8"/>
      <c r="I1588" s="5"/>
      <c r="J1588" s="5">
        <v>40</v>
      </c>
      <c r="K1588" s="5" t="s">
        <v>3433</v>
      </c>
      <c r="L1588" s="5"/>
      <c r="M1588" s="5"/>
    </row>
    <row r="1589" spans="1:13">
      <c r="A1589" s="9"/>
      <c r="B1589" s="5" t="s">
        <v>5110</v>
      </c>
      <c r="C1589" s="9"/>
      <c r="D1589" s="9"/>
      <c r="E1589" s="5"/>
      <c r="F1589" s="8"/>
      <c r="G1589" s="5" t="s">
        <v>3438</v>
      </c>
      <c r="H1589" s="8"/>
      <c r="I1589" s="5"/>
      <c r="J1589" s="5">
        <v>40</v>
      </c>
      <c r="K1589" s="5" t="s">
        <v>199</v>
      </c>
      <c r="L1589" s="5"/>
      <c r="M1589" s="5"/>
    </row>
    <row r="1590" spans="1:13">
      <c r="A1590" s="9"/>
      <c r="B1590" s="5" t="s">
        <v>5111</v>
      </c>
      <c r="C1590" s="9"/>
      <c r="D1590" s="9"/>
      <c r="E1590" s="5"/>
      <c r="F1590" s="8"/>
      <c r="G1590" s="5" t="s">
        <v>3432</v>
      </c>
      <c r="H1590" s="8"/>
      <c r="I1590" s="5"/>
      <c r="J1590" s="5">
        <v>40</v>
      </c>
      <c r="K1590" s="5" t="s">
        <v>199</v>
      </c>
      <c r="L1590" s="5"/>
      <c r="M1590" s="5"/>
    </row>
    <row r="1591" spans="1:13">
      <c r="A1591" s="9"/>
      <c r="B1591" s="5" t="s">
        <v>5112</v>
      </c>
      <c r="C1591" s="9"/>
      <c r="D1591" s="9"/>
      <c r="E1591" s="5"/>
      <c r="F1591" s="8"/>
      <c r="G1591" s="5" t="s">
        <v>3428</v>
      </c>
      <c r="H1591" s="8"/>
      <c r="I1591" s="5"/>
      <c r="J1591" s="5">
        <v>40</v>
      </c>
      <c r="K1591" s="5" t="s">
        <v>3433</v>
      </c>
      <c r="L1591" s="5"/>
      <c r="M1591" s="5"/>
    </row>
    <row r="1592" spans="1:13">
      <c r="A1592" s="9"/>
      <c r="B1592" s="5" t="s">
        <v>5113</v>
      </c>
      <c r="C1592" s="9"/>
      <c r="D1592" s="9"/>
      <c r="E1592" s="5"/>
      <c r="F1592" s="8"/>
      <c r="G1592" s="5" t="s">
        <v>3680</v>
      </c>
      <c r="H1592" s="8"/>
      <c r="I1592" s="5"/>
      <c r="J1592" s="5">
        <v>40</v>
      </c>
      <c r="K1592" s="5" t="s">
        <v>3433</v>
      </c>
      <c r="L1592" s="5"/>
      <c r="M1592" s="5"/>
    </row>
    <row r="1593" spans="1:13">
      <c r="A1593" s="9"/>
      <c r="B1593" s="5" t="s">
        <v>5114</v>
      </c>
      <c r="C1593" s="9"/>
      <c r="D1593" s="9"/>
      <c r="E1593" s="5"/>
      <c r="F1593" s="8"/>
      <c r="G1593" s="5" t="s">
        <v>3432</v>
      </c>
      <c r="H1593" s="8"/>
      <c r="I1593" s="5"/>
      <c r="J1593" s="5">
        <v>40</v>
      </c>
      <c r="K1593" s="5" t="s">
        <v>199</v>
      </c>
      <c r="L1593" s="5"/>
      <c r="M1593" s="5"/>
    </row>
    <row r="1594" spans="1:13">
      <c r="A1594" s="9"/>
      <c r="B1594" s="5" t="s">
        <v>5115</v>
      </c>
      <c r="C1594" s="9"/>
      <c r="D1594" s="9"/>
      <c r="E1594" s="5"/>
      <c r="F1594" s="8"/>
      <c r="G1594" s="5" t="s">
        <v>3561</v>
      </c>
      <c r="H1594" s="8"/>
      <c r="I1594" s="5"/>
      <c r="J1594" s="5">
        <v>40</v>
      </c>
      <c r="K1594" s="5" t="s">
        <v>199</v>
      </c>
      <c r="L1594" s="5"/>
      <c r="M1594" s="5"/>
    </row>
    <row r="1595" spans="1:13">
      <c r="A1595" s="9"/>
      <c r="B1595" s="5" t="s">
        <v>5116</v>
      </c>
      <c r="C1595" s="9"/>
      <c r="D1595" s="9"/>
      <c r="E1595" s="5"/>
      <c r="F1595" s="8"/>
      <c r="G1595" s="5" t="s">
        <v>4076</v>
      </c>
      <c r="H1595" s="8"/>
      <c r="I1595" s="5"/>
      <c r="J1595" s="5">
        <v>40</v>
      </c>
      <c r="K1595" s="5" t="s">
        <v>3433</v>
      </c>
      <c r="L1595" s="5"/>
      <c r="M1595" s="5"/>
    </row>
    <row r="1596" spans="1:13">
      <c r="A1596" s="9"/>
      <c r="B1596" s="5" t="s">
        <v>5117</v>
      </c>
      <c r="C1596" s="9"/>
      <c r="D1596" s="9"/>
      <c r="E1596" s="5"/>
      <c r="F1596" s="8"/>
      <c r="G1596" s="5" t="s">
        <v>3432</v>
      </c>
      <c r="H1596" s="8"/>
      <c r="I1596" s="5"/>
      <c r="J1596" s="5">
        <v>40</v>
      </c>
      <c r="K1596" s="5" t="s">
        <v>199</v>
      </c>
      <c r="L1596" s="5"/>
      <c r="M1596" s="5"/>
    </row>
    <row r="1597" spans="1:13">
      <c r="A1597" s="9"/>
      <c r="B1597" s="5" t="s">
        <v>5118</v>
      </c>
      <c r="C1597" s="9"/>
      <c r="D1597" s="9"/>
      <c r="E1597" s="5"/>
      <c r="F1597" s="8"/>
      <c r="G1597" s="5" t="s">
        <v>3465</v>
      </c>
      <c r="H1597" s="8"/>
      <c r="I1597" s="5"/>
      <c r="J1597" s="5">
        <v>40</v>
      </c>
      <c r="K1597" s="5" t="s">
        <v>199</v>
      </c>
      <c r="L1597" s="5"/>
      <c r="M1597" s="5"/>
    </row>
    <row r="1598" spans="1:13">
      <c r="A1598" s="9"/>
      <c r="B1598" s="5" t="s">
        <v>5119</v>
      </c>
      <c r="C1598" s="9"/>
      <c r="D1598" s="9"/>
      <c r="E1598" s="5"/>
      <c r="F1598" s="8"/>
      <c r="G1598" s="5" t="s">
        <v>3525</v>
      </c>
      <c r="H1598" s="8"/>
      <c r="I1598" s="5"/>
      <c r="J1598" s="5">
        <v>40</v>
      </c>
      <c r="K1598" s="5" t="s">
        <v>196</v>
      </c>
      <c r="L1598" s="5"/>
      <c r="M1598" s="5"/>
    </row>
    <row r="1599" spans="1:13">
      <c r="A1599" s="9"/>
      <c r="B1599" s="5" t="s">
        <v>5120</v>
      </c>
      <c r="C1599" s="9"/>
      <c r="D1599" s="9"/>
      <c r="E1599" s="5"/>
      <c r="F1599" s="8"/>
      <c r="G1599" s="5" t="s">
        <v>3432</v>
      </c>
      <c r="H1599" s="8"/>
      <c r="I1599" s="5"/>
      <c r="J1599" s="5">
        <v>40</v>
      </c>
      <c r="K1599" s="5" t="s">
        <v>196</v>
      </c>
      <c r="L1599" s="5"/>
      <c r="M1599" s="5"/>
    </row>
    <row r="1600" spans="1:13">
      <c r="A1600" s="9"/>
      <c r="B1600" s="5" t="s">
        <v>5121</v>
      </c>
      <c r="C1600" s="9"/>
      <c r="D1600" s="9"/>
      <c r="E1600" s="5"/>
      <c r="F1600" s="8"/>
      <c r="G1600" s="5" t="s">
        <v>3442</v>
      </c>
      <c r="H1600" s="8"/>
      <c r="I1600" s="5"/>
      <c r="J1600" s="5">
        <v>40</v>
      </c>
      <c r="K1600" s="5" t="s">
        <v>199</v>
      </c>
      <c r="L1600" s="5"/>
      <c r="M1600" s="5"/>
    </row>
    <row r="1601" spans="1:13">
      <c r="A1601" s="9"/>
      <c r="B1601" s="5" t="s">
        <v>5122</v>
      </c>
      <c r="C1601" s="9"/>
      <c r="D1601" s="9"/>
      <c r="E1601" s="5"/>
      <c r="F1601" s="8"/>
      <c r="G1601" s="5" t="s">
        <v>3438</v>
      </c>
      <c r="H1601" s="8"/>
      <c r="I1601" s="5"/>
      <c r="J1601" s="5">
        <v>40</v>
      </c>
      <c r="K1601" s="5" t="s">
        <v>199</v>
      </c>
      <c r="L1601" s="5"/>
      <c r="M1601" s="5"/>
    </row>
    <row r="1602" spans="1:13">
      <c r="A1602" s="9"/>
      <c r="B1602" s="5" t="s">
        <v>5123</v>
      </c>
      <c r="C1602" s="9"/>
      <c r="D1602" s="9"/>
      <c r="E1602" s="5"/>
      <c r="F1602" s="8"/>
      <c r="G1602" s="5" t="s">
        <v>3432</v>
      </c>
      <c r="H1602" s="8"/>
      <c r="I1602" s="5"/>
      <c r="J1602" s="5">
        <v>40</v>
      </c>
      <c r="K1602" s="5" t="s">
        <v>199</v>
      </c>
      <c r="L1602" s="5"/>
      <c r="M1602" s="5"/>
    </row>
    <row r="1603" spans="1:13">
      <c r="A1603" s="9"/>
      <c r="B1603" s="5" t="s">
        <v>5124</v>
      </c>
      <c r="C1603" s="9"/>
      <c r="D1603" s="9"/>
      <c r="E1603" s="5"/>
      <c r="F1603" s="8"/>
      <c r="G1603" s="5" t="s">
        <v>3465</v>
      </c>
      <c r="H1603" s="8"/>
      <c r="I1603" s="5"/>
      <c r="J1603" s="5">
        <v>40</v>
      </c>
      <c r="K1603" s="5" t="s">
        <v>199</v>
      </c>
      <c r="L1603" s="5"/>
      <c r="M1603" s="5"/>
    </row>
    <row r="1604" spans="1:13">
      <c r="A1604" s="9"/>
      <c r="B1604" s="5" t="s">
        <v>5125</v>
      </c>
      <c r="C1604" s="9"/>
      <c r="D1604" s="9"/>
      <c r="E1604" s="5"/>
      <c r="F1604" s="8"/>
      <c r="G1604" s="5" t="s">
        <v>3442</v>
      </c>
      <c r="H1604" s="8"/>
      <c r="I1604" s="5"/>
      <c r="J1604" s="5">
        <v>40</v>
      </c>
      <c r="K1604" s="5" t="s">
        <v>196</v>
      </c>
      <c r="L1604" s="5"/>
      <c r="M1604" s="5"/>
    </row>
    <row r="1605" spans="1:13">
      <c r="A1605" s="9"/>
      <c r="B1605" s="5" t="s">
        <v>5126</v>
      </c>
      <c r="C1605" s="9"/>
      <c r="D1605" s="9"/>
      <c r="E1605" s="5"/>
      <c r="F1605" s="8"/>
      <c r="G1605" s="5" t="s">
        <v>3456</v>
      </c>
      <c r="H1605" s="8"/>
      <c r="I1605" s="5"/>
      <c r="J1605" s="5">
        <v>40</v>
      </c>
      <c r="K1605" s="5" t="s">
        <v>199</v>
      </c>
      <c r="L1605" s="5"/>
      <c r="M1605" s="5"/>
    </row>
    <row r="1606" spans="1:13">
      <c r="A1606" s="9"/>
      <c r="B1606" s="5" t="s">
        <v>5127</v>
      </c>
      <c r="C1606" s="9"/>
      <c r="D1606" s="9"/>
      <c r="E1606" s="5"/>
      <c r="F1606" s="8"/>
      <c r="G1606" s="5" t="s">
        <v>3432</v>
      </c>
      <c r="H1606" s="8"/>
      <c r="I1606" s="5"/>
      <c r="J1606" s="5">
        <v>40</v>
      </c>
      <c r="K1606" s="5" t="s">
        <v>199</v>
      </c>
      <c r="L1606" s="5"/>
      <c r="M1606" s="5"/>
    </row>
    <row r="1607" spans="1:13">
      <c r="A1607" s="9"/>
      <c r="B1607" s="5" t="s">
        <v>5128</v>
      </c>
      <c r="C1607" s="9"/>
      <c r="D1607" s="9"/>
      <c r="E1607" s="5"/>
      <c r="F1607" s="8"/>
      <c r="G1607" s="5" t="s">
        <v>3510</v>
      </c>
      <c r="H1607" s="8"/>
      <c r="I1607" s="5"/>
      <c r="J1607" s="5">
        <v>40</v>
      </c>
      <c r="K1607" s="5" t="s">
        <v>196</v>
      </c>
      <c r="L1607" s="5"/>
      <c r="M1607" s="5"/>
    </row>
    <row r="1608" spans="1:13">
      <c r="A1608" s="9"/>
      <c r="B1608" s="5" t="s">
        <v>5129</v>
      </c>
      <c r="C1608" s="9"/>
      <c r="D1608" s="9"/>
      <c r="E1608" s="5"/>
      <c r="F1608" s="8"/>
      <c r="G1608" s="5" t="s">
        <v>3601</v>
      </c>
      <c r="H1608" s="8"/>
      <c r="I1608" s="5"/>
      <c r="J1608" s="5">
        <v>40</v>
      </c>
      <c r="K1608" s="5" t="s">
        <v>3433</v>
      </c>
      <c r="L1608" s="5"/>
      <c r="M1608" s="5"/>
    </row>
    <row r="1609" spans="1:13">
      <c r="A1609" s="9"/>
      <c r="B1609" s="5" t="s">
        <v>5130</v>
      </c>
      <c r="C1609" s="9"/>
      <c r="D1609" s="9"/>
      <c r="E1609" s="5"/>
      <c r="F1609" s="8"/>
      <c r="G1609" s="5" t="s">
        <v>3465</v>
      </c>
      <c r="H1609" s="8"/>
      <c r="I1609" s="5"/>
      <c r="J1609" s="5">
        <v>40</v>
      </c>
      <c r="K1609" s="5" t="s">
        <v>199</v>
      </c>
      <c r="L1609" s="5"/>
      <c r="M1609" s="5"/>
    </row>
    <row r="1610" spans="1:13">
      <c r="A1610" s="9"/>
      <c r="B1610" s="5" t="s">
        <v>5131</v>
      </c>
      <c r="C1610" s="9"/>
      <c r="D1610" s="9"/>
      <c r="E1610" s="5"/>
      <c r="F1610" s="8"/>
      <c r="G1610" s="5" t="s">
        <v>3446</v>
      </c>
      <c r="H1610" s="8"/>
      <c r="I1610" s="5"/>
      <c r="J1610" s="5">
        <v>40</v>
      </c>
      <c r="K1610" s="5" t="s">
        <v>199</v>
      </c>
      <c r="L1610" s="5"/>
      <c r="M1610" s="5"/>
    </row>
    <row r="1611" spans="1:13">
      <c r="A1611" s="9"/>
      <c r="B1611" s="5" t="s">
        <v>5132</v>
      </c>
      <c r="C1611" s="9"/>
      <c r="D1611" s="9"/>
      <c r="E1611" s="5"/>
      <c r="F1611" s="8"/>
      <c r="G1611" s="5" t="s">
        <v>3428</v>
      </c>
      <c r="H1611" s="8"/>
      <c r="I1611" s="5"/>
      <c r="J1611" s="5">
        <v>40</v>
      </c>
      <c r="K1611" s="5" t="s">
        <v>199</v>
      </c>
      <c r="L1611" s="5"/>
      <c r="M1611" s="5"/>
    </row>
    <row r="1612" spans="1:13">
      <c r="A1612" s="9"/>
      <c r="B1612" s="5" t="s">
        <v>5133</v>
      </c>
      <c r="C1612" s="9"/>
      <c r="D1612" s="9"/>
      <c r="E1612" s="5"/>
      <c r="F1612" s="8"/>
      <c r="G1612" s="5" t="s">
        <v>3510</v>
      </c>
      <c r="H1612" s="8"/>
      <c r="I1612" s="5"/>
      <c r="J1612" s="5">
        <v>40</v>
      </c>
      <c r="K1612" s="5" t="s">
        <v>199</v>
      </c>
      <c r="L1612" s="5"/>
      <c r="M1612" s="5"/>
    </row>
    <row r="1613" spans="1:13">
      <c r="A1613" s="9"/>
      <c r="B1613" s="5" t="s">
        <v>5134</v>
      </c>
      <c r="C1613" s="9"/>
      <c r="D1613" s="9"/>
      <c r="E1613" s="5"/>
      <c r="F1613" s="8"/>
      <c r="G1613" s="5" t="s">
        <v>3634</v>
      </c>
      <c r="H1613" s="8"/>
      <c r="I1613" s="5"/>
      <c r="J1613" s="5">
        <v>40</v>
      </c>
      <c r="K1613" s="5" t="s">
        <v>196</v>
      </c>
      <c r="L1613" s="5"/>
      <c r="M1613" s="5"/>
    </row>
    <row r="1614" spans="1:13">
      <c r="A1614" s="9"/>
      <c r="B1614" s="5" t="s">
        <v>5135</v>
      </c>
      <c r="C1614" s="9"/>
      <c r="D1614" s="9"/>
      <c r="E1614" s="5"/>
      <c r="F1614" s="8"/>
      <c r="G1614" s="5" t="s">
        <v>3448</v>
      </c>
      <c r="H1614" s="8"/>
      <c r="I1614" s="5"/>
      <c r="J1614" s="5">
        <v>40</v>
      </c>
      <c r="K1614" s="5" t="s">
        <v>196</v>
      </c>
      <c r="L1614" s="5"/>
      <c r="M1614" s="5"/>
    </row>
    <row r="1615" spans="1:13">
      <c r="A1615" s="9"/>
      <c r="B1615" s="5" t="s">
        <v>5136</v>
      </c>
      <c r="C1615" s="9"/>
      <c r="D1615" s="9"/>
      <c r="E1615" s="5"/>
      <c r="F1615" s="8"/>
      <c r="G1615" s="5" t="s">
        <v>3539</v>
      </c>
      <c r="H1615" s="8"/>
      <c r="I1615" s="5"/>
      <c r="J1615" s="5">
        <v>40</v>
      </c>
      <c r="K1615" s="5" t="s">
        <v>196</v>
      </c>
      <c r="L1615" s="5"/>
      <c r="M1615" s="5"/>
    </row>
    <row r="1616" spans="1:13">
      <c r="A1616" s="9"/>
      <c r="B1616" s="5" t="s">
        <v>5137</v>
      </c>
      <c r="C1616" s="9"/>
      <c r="D1616" s="9"/>
      <c r="E1616" s="5"/>
      <c r="F1616" s="8"/>
      <c r="G1616" s="5" t="s">
        <v>3442</v>
      </c>
      <c r="H1616" s="8"/>
      <c r="I1616" s="5"/>
      <c r="J1616" s="5">
        <v>40</v>
      </c>
      <c r="K1616" s="5" t="s">
        <v>199</v>
      </c>
      <c r="L1616" s="5"/>
      <c r="M1616" s="5"/>
    </row>
    <row r="1617" spans="1:13">
      <c r="A1617" s="9"/>
      <c r="B1617" s="5" t="s">
        <v>5138</v>
      </c>
      <c r="C1617" s="9"/>
      <c r="D1617" s="9"/>
      <c r="E1617" s="5"/>
      <c r="F1617" s="8"/>
      <c r="G1617" s="5" t="s">
        <v>3432</v>
      </c>
      <c r="H1617" s="8"/>
      <c r="I1617" s="5"/>
      <c r="J1617" s="5">
        <v>40</v>
      </c>
      <c r="K1617" s="5" t="s">
        <v>199</v>
      </c>
      <c r="L1617" s="5"/>
      <c r="M1617" s="5"/>
    </row>
    <row r="1618" spans="1:13">
      <c r="A1618" s="9"/>
      <c r="B1618" s="5" t="s">
        <v>5139</v>
      </c>
      <c r="C1618" s="9"/>
      <c r="D1618" s="9"/>
      <c r="E1618" s="5"/>
      <c r="F1618" s="8"/>
      <c r="G1618" s="5" t="s">
        <v>3442</v>
      </c>
      <c r="H1618" s="8"/>
      <c r="I1618" s="5"/>
      <c r="J1618" s="5">
        <v>40</v>
      </c>
      <c r="K1618" s="5" t="s">
        <v>199</v>
      </c>
      <c r="L1618" s="5"/>
      <c r="M1618" s="5"/>
    </row>
    <row r="1619" spans="1:13">
      <c r="A1619" s="9"/>
      <c r="B1619" s="5" t="s">
        <v>5140</v>
      </c>
      <c r="C1619" s="9"/>
      <c r="D1619" s="9"/>
      <c r="E1619" s="5"/>
      <c r="F1619" s="8"/>
      <c r="G1619" s="5" t="s">
        <v>3432</v>
      </c>
      <c r="H1619" s="8"/>
      <c r="I1619" s="5"/>
      <c r="J1619" s="5">
        <v>40</v>
      </c>
      <c r="K1619" s="5" t="s">
        <v>199</v>
      </c>
      <c r="L1619" s="5"/>
      <c r="M1619" s="5"/>
    </row>
    <row r="1620" spans="1:13">
      <c r="A1620" s="9"/>
      <c r="B1620" s="5" t="s">
        <v>5141</v>
      </c>
      <c r="C1620" s="9"/>
      <c r="D1620" s="9"/>
      <c r="E1620" s="5"/>
      <c r="F1620" s="8"/>
      <c r="G1620" s="5" t="s">
        <v>3510</v>
      </c>
      <c r="H1620" s="8"/>
      <c r="I1620" s="5"/>
      <c r="J1620" s="5">
        <v>40</v>
      </c>
      <c r="K1620" s="5" t="s">
        <v>199</v>
      </c>
      <c r="L1620" s="5"/>
      <c r="M1620" s="5"/>
    </row>
    <row r="1621" spans="1:13">
      <c r="A1621" s="9"/>
      <c r="B1621" s="5" t="s">
        <v>5142</v>
      </c>
      <c r="C1621" s="9"/>
      <c r="D1621" s="9"/>
      <c r="E1621" s="5"/>
      <c r="F1621" s="8"/>
      <c r="G1621" s="5" t="s">
        <v>3428</v>
      </c>
      <c r="H1621" s="8"/>
      <c r="I1621" s="5"/>
      <c r="J1621" s="5">
        <v>40</v>
      </c>
      <c r="K1621" s="5" t="s">
        <v>3433</v>
      </c>
      <c r="L1621" s="5"/>
      <c r="M1621" s="5"/>
    </row>
    <row r="1622" spans="1:13">
      <c r="A1622" s="9"/>
      <c r="B1622" s="5" t="s">
        <v>5143</v>
      </c>
      <c r="C1622" s="9"/>
      <c r="D1622" s="9"/>
      <c r="E1622" s="5"/>
      <c r="F1622" s="8"/>
      <c r="G1622" s="5" t="s">
        <v>3430</v>
      </c>
      <c r="H1622" s="8"/>
      <c r="I1622" s="5"/>
      <c r="J1622" s="5">
        <v>40</v>
      </c>
      <c r="K1622" s="5" t="s">
        <v>3461</v>
      </c>
      <c r="L1622" s="5"/>
      <c r="M1622" s="5"/>
    </row>
    <row r="1623" spans="1:13">
      <c r="A1623" s="9"/>
      <c r="B1623" s="5" t="s">
        <v>5144</v>
      </c>
      <c r="C1623" s="9"/>
      <c r="D1623" s="9"/>
      <c r="E1623" s="5"/>
      <c r="F1623" s="8"/>
      <c r="G1623" s="5" t="s">
        <v>3539</v>
      </c>
      <c r="H1623" s="8"/>
      <c r="I1623" s="5"/>
      <c r="J1623" s="5">
        <v>40</v>
      </c>
      <c r="K1623" s="5" t="s">
        <v>196</v>
      </c>
      <c r="L1623" s="5"/>
      <c r="M1623" s="5"/>
    </row>
    <row r="1624" spans="1:13">
      <c r="A1624" s="9"/>
      <c r="B1624" s="5" t="s">
        <v>5145</v>
      </c>
      <c r="C1624" s="9"/>
      <c r="D1624" s="9"/>
      <c r="E1624" s="5"/>
      <c r="F1624" s="8"/>
      <c r="G1624" s="5" t="s">
        <v>4629</v>
      </c>
      <c r="H1624" s="8"/>
      <c r="I1624" s="5"/>
      <c r="J1624" s="5">
        <v>40</v>
      </c>
      <c r="K1624" s="5" t="s">
        <v>199</v>
      </c>
      <c r="L1624" s="5"/>
      <c r="M1624" s="5"/>
    </row>
    <row r="1625" spans="1:13">
      <c r="A1625" s="9"/>
      <c r="B1625" s="5" t="s">
        <v>5146</v>
      </c>
      <c r="C1625" s="9"/>
      <c r="D1625" s="9"/>
      <c r="E1625" s="5"/>
      <c r="F1625" s="8"/>
      <c r="G1625" s="5" t="s">
        <v>3432</v>
      </c>
      <c r="H1625" s="8"/>
      <c r="I1625" s="5"/>
      <c r="J1625" s="5">
        <v>40</v>
      </c>
      <c r="K1625" s="5" t="s">
        <v>199</v>
      </c>
      <c r="L1625" s="5"/>
      <c r="M1625" s="5"/>
    </row>
    <row r="1626" spans="1:13">
      <c r="A1626" s="9"/>
      <c r="B1626" s="5" t="s">
        <v>5147</v>
      </c>
      <c r="C1626" s="9"/>
      <c r="D1626" s="9"/>
      <c r="E1626" s="5"/>
      <c r="F1626" s="8"/>
      <c r="G1626" s="5" t="s">
        <v>3432</v>
      </c>
      <c r="H1626" s="8"/>
      <c r="I1626" s="5"/>
      <c r="J1626" s="5">
        <v>40</v>
      </c>
      <c r="K1626" s="5" t="s">
        <v>199</v>
      </c>
      <c r="L1626" s="5"/>
      <c r="M1626" s="5"/>
    </row>
    <row r="1627" spans="1:13">
      <c r="A1627" s="9"/>
      <c r="B1627" s="5" t="s">
        <v>5148</v>
      </c>
      <c r="C1627" s="9"/>
      <c r="D1627" s="9"/>
      <c r="E1627" s="5"/>
      <c r="F1627" s="8"/>
      <c r="G1627" s="5" t="s">
        <v>3432</v>
      </c>
      <c r="H1627" s="8"/>
      <c r="I1627" s="5"/>
      <c r="J1627" s="5">
        <v>40</v>
      </c>
      <c r="K1627" s="5" t="s">
        <v>199</v>
      </c>
      <c r="L1627" s="5"/>
      <c r="M1627" s="5"/>
    </row>
    <row r="1628" spans="1:13">
      <c r="A1628" s="9"/>
      <c r="B1628" s="5" t="s">
        <v>5149</v>
      </c>
      <c r="C1628" s="9"/>
      <c r="D1628" s="9"/>
      <c r="E1628" s="5"/>
      <c r="F1628" s="8"/>
      <c r="G1628" s="5" t="s">
        <v>3430</v>
      </c>
      <c r="H1628" s="8"/>
      <c r="I1628" s="5"/>
      <c r="J1628" s="5">
        <v>40</v>
      </c>
      <c r="K1628" s="5" t="s">
        <v>3433</v>
      </c>
      <c r="L1628" s="5"/>
      <c r="M1628" s="5"/>
    </row>
    <row r="1629" spans="1:13">
      <c r="A1629" s="9"/>
      <c r="B1629" s="5" t="s">
        <v>5150</v>
      </c>
      <c r="C1629" s="9"/>
      <c r="D1629" s="9"/>
      <c r="E1629" s="5"/>
      <c r="F1629" s="8"/>
      <c r="G1629" s="5" t="s">
        <v>3436</v>
      </c>
      <c r="H1629" s="8"/>
      <c r="I1629" s="5"/>
      <c r="J1629" s="5">
        <v>40</v>
      </c>
      <c r="K1629" s="5" t="s">
        <v>199</v>
      </c>
      <c r="L1629" s="5"/>
      <c r="M1629" s="5"/>
    </row>
    <row r="1630" spans="1:13">
      <c r="A1630" s="9"/>
      <c r="B1630" s="5" t="s">
        <v>5151</v>
      </c>
      <c r="C1630" s="9"/>
      <c r="D1630" s="9"/>
      <c r="E1630" s="5"/>
      <c r="F1630" s="8"/>
      <c r="G1630" s="5" t="s">
        <v>3518</v>
      </c>
      <c r="H1630" s="8"/>
      <c r="I1630" s="5"/>
      <c r="J1630" s="5">
        <v>24</v>
      </c>
      <c r="K1630" s="5" t="s">
        <v>199</v>
      </c>
      <c r="L1630" s="5"/>
      <c r="M1630" s="5"/>
    </row>
    <row r="1631" spans="1:13">
      <c r="A1631" s="9"/>
      <c r="B1631" s="5" t="s">
        <v>5152</v>
      </c>
      <c r="C1631" s="9"/>
      <c r="D1631" s="9"/>
      <c r="E1631" s="5"/>
      <c r="F1631" s="8"/>
      <c r="G1631" s="5" t="s">
        <v>3673</v>
      </c>
      <c r="H1631" s="8"/>
      <c r="I1631" s="5"/>
      <c r="J1631" s="5">
        <v>40</v>
      </c>
      <c r="K1631" s="5" t="s">
        <v>199</v>
      </c>
      <c r="L1631" s="5"/>
      <c r="M1631" s="5"/>
    </row>
    <row r="1632" spans="1:13">
      <c r="A1632" s="9"/>
      <c r="B1632" s="5" t="s">
        <v>5153</v>
      </c>
      <c r="C1632" s="9"/>
      <c r="D1632" s="9"/>
      <c r="E1632" s="5"/>
      <c r="F1632" s="8"/>
      <c r="G1632" s="5" t="s">
        <v>3432</v>
      </c>
      <c r="H1632" s="8"/>
      <c r="I1632" s="5"/>
      <c r="J1632" s="5">
        <v>40</v>
      </c>
      <c r="K1632" s="5" t="s">
        <v>199</v>
      </c>
      <c r="L1632" s="5"/>
      <c r="M1632" s="5"/>
    </row>
    <row r="1633" spans="1:13">
      <c r="A1633" s="9"/>
      <c r="B1633" s="5" t="s">
        <v>5154</v>
      </c>
      <c r="C1633" s="9"/>
      <c r="D1633" s="9"/>
      <c r="E1633" s="5"/>
      <c r="F1633" s="8"/>
      <c r="G1633" s="5" t="s">
        <v>3651</v>
      </c>
      <c r="H1633" s="8"/>
      <c r="I1633" s="5"/>
      <c r="J1633" s="5">
        <v>40</v>
      </c>
      <c r="K1633" s="5" t="s">
        <v>196</v>
      </c>
      <c r="L1633" s="5"/>
      <c r="M1633" s="5"/>
    </row>
    <row r="1634" spans="1:13">
      <c r="A1634" s="9"/>
      <c r="B1634" s="5" t="s">
        <v>5155</v>
      </c>
      <c r="C1634" s="9"/>
      <c r="D1634" s="9"/>
      <c r="E1634" s="5"/>
      <c r="F1634" s="8"/>
      <c r="G1634" s="5" t="s">
        <v>3446</v>
      </c>
      <c r="H1634" s="8"/>
      <c r="I1634" s="5"/>
      <c r="J1634" s="5">
        <v>40</v>
      </c>
      <c r="K1634" s="5" t="s">
        <v>199</v>
      </c>
      <c r="L1634" s="5"/>
      <c r="M1634" s="5"/>
    </row>
    <row r="1635" spans="1:13">
      <c r="A1635" s="9"/>
      <c r="B1635" s="5" t="s">
        <v>5156</v>
      </c>
      <c r="C1635" s="9"/>
      <c r="D1635" s="9"/>
      <c r="E1635" s="5"/>
      <c r="F1635" s="8"/>
      <c r="G1635" s="5" t="s">
        <v>3450</v>
      </c>
      <c r="H1635" s="8"/>
      <c r="I1635" s="5"/>
      <c r="J1635" s="5">
        <v>40</v>
      </c>
      <c r="K1635" s="5" t="s">
        <v>196</v>
      </c>
      <c r="L1635" s="5"/>
      <c r="M1635" s="5"/>
    </row>
    <row r="1636" spans="1:13">
      <c r="A1636" s="9"/>
      <c r="B1636" s="5" t="s">
        <v>5157</v>
      </c>
      <c r="C1636" s="9"/>
      <c r="D1636" s="9"/>
      <c r="E1636" s="5"/>
      <c r="F1636" s="8"/>
      <c r="G1636" s="5" t="s">
        <v>3432</v>
      </c>
      <c r="H1636" s="8"/>
      <c r="I1636" s="5"/>
      <c r="J1636" s="5">
        <v>40</v>
      </c>
      <c r="K1636" s="5" t="s">
        <v>199</v>
      </c>
      <c r="L1636" s="5"/>
      <c r="M1636" s="5"/>
    </row>
    <row r="1637" spans="1:13">
      <c r="A1637" s="9"/>
      <c r="B1637" s="5" t="s">
        <v>5158</v>
      </c>
      <c r="C1637" s="9"/>
      <c r="D1637" s="9"/>
      <c r="E1637" s="5"/>
      <c r="F1637" s="8"/>
      <c r="G1637" s="5" t="s">
        <v>3550</v>
      </c>
      <c r="H1637" s="8"/>
      <c r="I1637" s="5"/>
      <c r="J1637" s="5">
        <v>40</v>
      </c>
      <c r="K1637" s="5" t="s">
        <v>196</v>
      </c>
      <c r="L1637" s="5"/>
      <c r="M1637" s="5"/>
    </row>
    <row r="1638" spans="1:13">
      <c r="A1638" s="9"/>
      <c r="B1638" s="5" t="s">
        <v>5159</v>
      </c>
      <c r="C1638" s="9"/>
      <c r="D1638" s="9"/>
      <c r="E1638" s="5"/>
      <c r="F1638" s="8"/>
      <c r="G1638" s="5" t="s">
        <v>3502</v>
      </c>
      <c r="H1638" s="8"/>
      <c r="I1638" s="5"/>
      <c r="J1638" s="5">
        <v>40</v>
      </c>
      <c r="K1638" s="5" t="s">
        <v>199</v>
      </c>
      <c r="L1638" s="5"/>
      <c r="M1638" s="5"/>
    </row>
    <row r="1639" spans="1:13">
      <c r="A1639" s="9"/>
      <c r="B1639" s="5" t="s">
        <v>5160</v>
      </c>
      <c r="C1639" s="9"/>
      <c r="D1639" s="9"/>
      <c r="E1639" s="5"/>
      <c r="F1639" s="8"/>
      <c r="G1639" s="5" t="s">
        <v>3432</v>
      </c>
      <c r="H1639" s="8"/>
      <c r="I1639" s="5"/>
      <c r="J1639" s="5">
        <v>40</v>
      </c>
      <c r="K1639" s="5" t="s">
        <v>3433</v>
      </c>
      <c r="L1639" s="5"/>
      <c r="M1639" s="5"/>
    </row>
    <row r="1640" spans="1:13">
      <c r="A1640" s="9"/>
      <c r="B1640" s="5" t="s">
        <v>5161</v>
      </c>
      <c r="C1640" s="9"/>
      <c r="D1640" s="9"/>
      <c r="E1640" s="5"/>
      <c r="F1640" s="8"/>
      <c r="G1640" s="5" t="s">
        <v>3438</v>
      </c>
      <c r="H1640" s="8"/>
      <c r="I1640" s="5"/>
      <c r="J1640" s="5">
        <v>40</v>
      </c>
      <c r="K1640" s="5" t="s">
        <v>199</v>
      </c>
      <c r="L1640" s="5"/>
      <c r="M1640" s="5"/>
    </row>
    <row r="1641" spans="1:13">
      <c r="A1641" s="9"/>
      <c r="B1641" s="5" t="s">
        <v>5162</v>
      </c>
      <c r="C1641" s="9"/>
      <c r="D1641" s="9"/>
      <c r="E1641" s="5"/>
      <c r="F1641" s="8"/>
      <c r="G1641" s="5" t="s">
        <v>3432</v>
      </c>
      <c r="H1641" s="8"/>
      <c r="I1641" s="5"/>
      <c r="J1641" s="5">
        <v>40</v>
      </c>
      <c r="K1641" s="5" t="s">
        <v>199</v>
      </c>
      <c r="L1641" s="5"/>
      <c r="M1641" s="5"/>
    </row>
    <row r="1642" spans="1:13">
      <c r="A1642" s="9"/>
      <c r="B1642" s="5" t="s">
        <v>5163</v>
      </c>
      <c r="C1642" s="9"/>
      <c r="D1642" s="9"/>
      <c r="E1642" s="5"/>
      <c r="F1642" s="8"/>
      <c r="G1642" s="5" t="s">
        <v>3465</v>
      </c>
      <c r="H1642" s="8"/>
      <c r="I1642" s="5"/>
      <c r="J1642" s="5">
        <v>40</v>
      </c>
      <c r="K1642" s="5" t="s">
        <v>199</v>
      </c>
      <c r="L1642" s="5"/>
      <c r="M1642" s="5"/>
    </row>
    <row r="1643" spans="1:13">
      <c r="A1643" s="9"/>
      <c r="B1643" s="5" t="s">
        <v>5164</v>
      </c>
      <c r="C1643" s="9"/>
      <c r="D1643" s="9"/>
      <c r="E1643" s="5"/>
      <c r="F1643" s="8"/>
      <c r="G1643" s="5" t="s">
        <v>3432</v>
      </c>
      <c r="H1643" s="8"/>
      <c r="I1643" s="5"/>
      <c r="J1643" s="5">
        <v>40</v>
      </c>
      <c r="K1643" s="5" t="s">
        <v>199</v>
      </c>
      <c r="L1643" s="5"/>
      <c r="M1643" s="5"/>
    </row>
    <row r="1644" spans="1:13">
      <c r="A1644" s="9"/>
      <c r="B1644" s="5" t="s">
        <v>5165</v>
      </c>
      <c r="C1644" s="9"/>
      <c r="D1644" s="9"/>
      <c r="E1644" s="5"/>
      <c r="F1644" s="8"/>
      <c r="G1644" s="5" t="s">
        <v>3502</v>
      </c>
      <c r="H1644" s="8"/>
      <c r="I1644" s="5"/>
      <c r="J1644" s="5">
        <v>20</v>
      </c>
      <c r="K1644" s="5" t="s">
        <v>199</v>
      </c>
      <c r="L1644" s="5"/>
      <c r="M1644" s="5"/>
    </row>
    <row r="1645" spans="1:13">
      <c r="A1645" s="9"/>
      <c r="B1645" s="5" t="s">
        <v>5166</v>
      </c>
      <c r="C1645" s="9"/>
      <c r="D1645" s="9"/>
      <c r="E1645" s="5"/>
      <c r="F1645" s="8"/>
      <c r="G1645" s="5" t="s">
        <v>3550</v>
      </c>
      <c r="H1645" s="8"/>
      <c r="I1645" s="5"/>
      <c r="J1645" s="5">
        <v>40</v>
      </c>
      <c r="K1645" s="5" t="s">
        <v>199</v>
      </c>
      <c r="L1645" s="5"/>
      <c r="M1645" s="5"/>
    </row>
    <row r="1646" spans="1:13">
      <c r="A1646" s="9"/>
      <c r="B1646" s="5" t="s">
        <v>5167</v>
      </c>
      <c r="C1646" s="9"/>
      <c r="D1646" s="9"/>
      <c r="E1646" s="5"/>
      <c r="F1646" s="8"/>
      <c r="G1646" s="5" t="s">
        <v>3438</v>
      </c>
      <c r="H1646" s="8"/>
      <c r="I1646" s="5"/>
      <c r="J1646" s="5">
        <v>40</v>
      </c>
      <c r="K1646" s="5" t="s">
        <v>199</v>
      </c>
      <c r="L1646" s="5"/>
      <c r="M1646" s="5"/>
    </row>
    <row r="1647" spans="1:13">
      <c r="A1647" s="9"/>
      <c r="B1647" s="5" t="s">
        <v>5168</v>
      </c>
      <c r="C1647" s="9"/>
      <c r="D1647" s="9"/>
      <c r="E1647" s="5"/>
      <c r="F1647" s="8"/>
      <c r="G1647" s="5" t="s">
        <v>3465</v>
      </c>
      <c r="H1647" s="8"/>
      <c r="I1647" s="5"/>
      <c r="J1647" s="5">
        <v>40</v>
      </c>
      <c r="K1647" s="5" t="s">
        <v>199</v>
      </c>
      <c r="L1647" s="5"/>
      <c r="M1647" s="5"/>
    </row>
    <row r="1648" spans="1:13">
      <c r="A1648" s="9"/>
      <c r="B1648" s="5" t="s">
        <v>5169</v>
      </c>
      <c r="C1648" s="9"/>
      <c r="D1648" s="9"/>
      <c r="E1648" s="5"/>
      <c r="F1648" s="8"/>
      <c r="G1648" s="5" t="s">
        <v>3646</v>
      </c>
      <c r="H1648" s="8"/>
      <c r="I1648" s="5"/>
      <c r="J1648" s="5">
        <v>40</v>
      </c>
      <c r="K1648" s="5" t="s">
        <v>191</v>
      </c>
      <c r="L1648" s="5"/>
      <c r="M1648" s="5"/>
    </row>
    <row r="1649" spans="1:13">
      <c r="A1649" s="9"/>
      <c r="B1649" s="5" t="s">
        <v>5170</v>
      </c>
      <c r="C1649" s="9"/>
      <c r="D1649" s="9"/>
      <c r="E1649" s="5"/>
      <c r="F1649" s="8"/>
      <c r="G1649" s="5" t="s">
        <v>3539</v>
      </c>
      <c r="H1649" s="8"/>
      <c r="I1649" s="5"/>
      <c r="J1649" s="5">
        <v>40</v>
      </c>
      <c r="K1649" s="5" t="s">
        <v>196</v>
      </c>
      <c r="L1649" s="5"/>
      <c r="M1649" s="5"/>
    </row>
    <row r="1650" spans="1:13">
      <c r="A1650" s="9"/>
      <c r="B1650" s="5" t="s">
        <v>5171</v>
      </c>
      <c r="C1650" s="9"/>
      <c r="D1650" s="9"/>
      <c r="E1650" s="5"/>
      <c r="F1650" s="8"/>
      <c r="G1650" s="5" t="s">
        <v>3438</v>
      </c>
      <c r="H1650" s="8"/>
      <c r="I1650" s="5"/>
      <c r="J1650" s="5">
        <v>40</v>
      </c>
      <c r="K1650" s="5" t="s">
        <v>199</v>
      </c>
      <c r="L1650" s="5"/>
      <c r="M1650" s="5"/>
    </row>
    <row r="1651" spans="1:13">
      <c r="A1651" s="9"/>
      <c r="B1651" s="5" t="s">
        <v>5172</v>
      </c>
      <c r="C1651" s="9"/>
      <c r="D1651" s="9"/>
      <c r="E1651" s="5"/>
      <c r="F1651" s="8"/>
      <c r="G1651" s="5" t="s">
        <v>3648</v>
      </c>
      <c r="H1651" s="8"/>
      <c r="I1651" s="5"/>
      <c r="J1651" s="5">
        <v>40</v>
      </c>
      <c r="K1651" s="5" t="s">
        <v>199</v>
      </c>
      <c r="L1651" s="5"/>
      <c r="M1651" s="5"/>
    </row>
    <row r="1652" spans="1:13">
      <c r="A1652" s="9"/>
      <c r="B1652" s="5" t="s">
        <v>5173</v>
      </c>
      <c r="C1652" s="9"/>
      <c r="D1652" s="9"/>
      <c r="E1652" s="5"/>
      <c r="F1652" s="8"/>
      <c r="G1652" s="5" t="s">
        <v>3556</v>
      </c>
      <c r="H1652" s="8"/>
      <c r="I1652" s="5"/>
      <c r="J1652" s="5">
        <v>40</v>
      </c>
      <c r="K1652" s="5" t="s">
        <v>199</v>
      </c>
      <c r="L1652" s="5"/>
      <c r="M1652" s="5"/>
    </row>
    <row r="1653" spans="1:13">
      <c r="A1653" s="9"/>
      <c r="B1653" s="5" t="s">
        <v>5174</v>
      </c>
      <c r="C1653" s="9"/>
      <c r="D1653" s="9"/>
      <c r="E1653" s="5"/>
      <c r="F1653" s="8"/>
      <c r="G1653" s="5" t="s">
        <v>3518</v>
      </c>
      <c r="H1653" s="8"/>
      <c r="I1653" s="5"/>
      <c r="J1653" s="5">
        <v>24</v>
      </c>
      <c r="K1653" s="5" t="s">
        <v>199</v>
      </c>
      <c r="L1653" s="5"/>
      <c r="M1653" s="5"/>
    </row>
    <row r="1654" spans="1:13">
      <c r="A1654" s="9"/>
      <c r="B1654" s="5" t="s">
        <v>5175</v>
      </c>
      <c r="C1654" s="9"/>
      <c r="D1654" s="9"/>
      <c r="E1654" s="5"/>
      <c r="F1654" s="8"/>
      <c r="G1654" s="5" t="s">
        <v>3492</v>
      </c>
      <c r="H1654" s="8"/>
      <c r="I1654" s="5"/>
      <c r="J1654" s="5">
        <v>40</v>
      </c>
      <c r="K1654" s="5" t="s">
        <v>199</v>
      </c>
      <c r="L1654" s="5"/>
      <c r="M1654" s="5"/>
    </row>
    <row r="1655" spans="1:13">
      <c r="A1655" s="9"/>
      <c r="B1655" s="5" t="s">
        <v>5176</v>
      </c>
      <c r="C1655" s="9"/>
      <c r="D1655" s="9"/>
      <c r="E1655" s="5"/>
      <c r="F1655" s="8"/>
      <c r="G1655" s="5" t="s">
        <v>3502</v>
      </c>
      <c r="H1655" s="8"/>
      <c r="I1655" s="5"/>
      <c r="J1655" s="5">
        <v>40</v>
      </c>
      <c r="K1655" s="5" t="s">
        <v>199</v>
      </c>
      <c r="L1655" s="5"/>
      <c r="M1655" s="5"/>
    </row>
    <row r="1656" spans="1:13">
      <c r="A1656" s="9"/>
      <c r="B1656" s="5" t="s">
        <v>5177</v>
      </c>
      <c r="C1656" s="9"/>
      <c r="D1656" s="9"/>
      <c r="E1656" s="5"/>
      <c r="F1656" s="8"/>
      <c r="G1656" s="5" t="s">
        <v>3646</v>
      </c>
      <c r="H1656" s="8"/>
      <c r="I1656" s="5"/>
      <c r="J1656" s="5">
        <v>40</v>
      </c>
      <c r="K1656" s="5" t="s">
        <v>191</v>
      </c>
      <c r="L1656" s="5"/>
      <c r="M1656" s="5"/>
    </row>
    <row r="1657" spans="1:13">
      <c r="A1657" s="9"/>
      <c r="B1657" s="5" t="s">
        <v>5178</v>
      </c>
      <c r="C1657" s="9"/>
      <c r="D1657" s="9"/>
      <c r="E1657" s="5"/>
      <c r="F1657" s="8"/>
      <c r="G1657" s="5" t="s">
        <v>3428</v>
      </c>
      <c r="H1657" s="8"/>
      <c r="I1657" s="5"/>
      <c r="J1657" s="5">
        <v>40</v>
      </c>
      <c r="K1657" s="5" t="s">
        <v>196</v>
      </c>
      <c r="L1657" s="5"/>
      <c r="M1657" s="5"/>
    </row>
    <row r="1658" spans="1:13">
      <c r="A1658" s="9"/>
      <c r="B1658" s="5" t="s">
        <v>5179</v>
      </c>
      <c r="C1658" s="9"/>
      <c r="D1658" s="9"/>
      <c r="E1658" s="5"/>
      <c r="F1658" s="8"/>
      <c r="G1658" s="5" t="s">
        <v>3492</v>
      </c>
      <c r="H1658" s="8"/>
      <c r="I1658" s="5"/>
      <c r="J1658" s="5">
        <v>40</v>
      </c>
      <c r="K1658" s="5" t="s">
        <v>199</v>
      </c>
      <c r="L1658" s="5"/>
      <c r="M1658" s="5"/>
    </row>
    <row r="1659" spans="1:13">
      <c r="A1659" s="9"/>
      <c r="B1659" s="5" t="s">
        <v>5180</v>
      </c>
      <c r="C1659" s="9"/>
      <c r="D1659" s="9"/>
      <c r="E1659" s="5"/>
      <c r="F1659" s="8"/>
      <c r="G1659" s="5" t="s">
        <v>3436</v>
      </c>
      <c r="H1659" s="8"/>
      <c r="I1659" s="5"/>
      <c r="J1659" s="5">
        <v>40</v>
      </c>
      <c r="K1659" s="5" t="s">
        <v>3433</v>
      </c>
      <c r="L1659" s="5"/>
      <c r="M1659" s="5"/>
    </row>
    <row r="1660" spans="1:13">
      <c r="A1660" s="9"/>
      <c r="B1660" s="5" t="s">
        <v>5181</v>
      </c>
      <c r="C1660" s="9"/>
      <c r="D1660" s="9"/>
      <c r="E1660" s="5"/>
      <c r="F1660" s="8"/>
      <c r="G1660" s="5" t="s">
        <v>3456</v>
      </c>
      <c r="H1660" s="8"/>
      <c r="I1660" s="5"/>
      <c r="J1660" s="5">
        <v>40</v>
      </c>
      <c r="K1660" s="5" t="s">
        <v>199</v>
      </c>
      <c r="L1660" s="5"/>
      <c r="M1660" s="5"/>
    </row>
    <row r="1661" spans="1:13">
      <c r="A1661" s="9"/>
      <c r="B1661" s="5" t="s">
        <v>5182</v>
      </c>
      <c r="C1661" s="9"/>
      <c r="D1661" s="9"/>
      <c r="E1661" s="5"/>
      <c r="F1661" s="8"/>
      <c r="G1661" s="5" t="s">
        <v>3456</v>
      </c>
      <c r="H1661" s="8"/>
      <c r="I1661" s="5"/>
      <c r="J1661" s="5">
        <v>40</v>
      </c>
      <c r="K1661" s="5" t="s">
        <v>3433</v>
      </c>
      <c r="L1661" s="5"/>
      <c r="M1661" s="5"/>
    </row>
    <row r="1662" spans="1:13">
      <c r="A1662" s="9"/>
      <c r="B1662" s="5" t="s">
        <v>5183</v>
      </c>
      <c r="C1662" s="9"/>
      <c r="D1662" s="9"/>
      <c r="E1662" s="5"/>
      <c r="F1662" s="8"/>
      <c r="G1662" s="5" t="s">
        <v>3456</v>
      </c>
      <c r="H1662" s="8"/>
      <c r="I1662" s="5"/>
      <c r="J1662" s="5">
        <v>40</v>
      </c>
      <c r="K1662" s="5" t="s">
        <v>199</v>
      </c>
      <c r="L1662" s="5"/>
      <c r="M1662" s="5"/>
    </row>
    <row r="1663" spans="1:13">
      <c r="A1663" s="9"/>
      <c r="B1663" s="5" t="s">
        <v>5184</v>
      </c>
      <c r="C1663" s="9"/>
      <c r="D1663" s="9"/>
      <c r="E1663" s="5"/>
      <c r="F1663" s="8"/>
      <c r="G1663" s="5" t="s">
        <v>3442</v>
      </c>
      <c r="H1663" s="8"/>
      <c r="I1663" s="5"/>
      <c r="J1663" s="5">
        <v>40</v>
      </c>
      <c r="K1663" s="5" t="s">
        <v>199</v>
      </c>
      <c r="L1663" s="5"/>
      <c r="M1663" s="5"/>
    </row>
    <row r="1664" spans="1:13">
      <c r="A1664" s="9"/>
      <c r="B1664" s="5" t="s">
        <v>5185</v>
      </c>
      <c r="C1664" s="9"/>
      <c r="D1664" s="9"/>
      <c r="E1664" s="5"/>
      <c r="F1664" s="8"/>
      <c r="G1664" s="5" t="s">
        <v>3796</v>
      </c>
      <c r="H1664" s="8"/>
      <c r="I1664" s="5"/>
      <c r="J1664" s="5">
        <v>40</v>
      </c>
      <c r="K1664" s="5" t="s">
        <v>3433</v>
      </c>
      <c r="L1664" s="5"/>
      <c r="M1664" s="5"/>
    </row>
    <row r="1665" spans="1:13">
      <c r="A1665" s="9"/>
      <c r="B1665" s="5" t="s">
        <v>5186</v>
      </c>
      <c r="C1665" s="9"/>
      <c r="D1665" s="9"/>
      <c r="E1665" s="5"/>
      <c r="F1665" s="8"/>
      <c r="G1665" s="5" t="s">
        <v>3465</v>
      </c>
      <c r="H1665" s="8"/>
      <c r="I1665" s="5"/>
      <c r="J1665" s="5">
        <v>40</v>
      </c>
      <c r="K1665" s="5" t="s">
        <v>199</v>
      </c>
      <c r="L1665" s="5"/>
      <c r="M1665" s="5"/>
    </row>
    <row r="1666" spans="1:13">
      <c r="A1666" s="9"/>
      <c r="B1666" s="5" t="s">
        <v>5187</v>
      </c>
      <c r="C1666" s="9"/>
      <c r="D1666" s="9"/>
      <c r="E1666" s="5"/>
      <c r="F1666" s="8"/>
      <c r="G1666" s="5" t="s">
        <v>3432</v>
      </c>
      <c r="H1666" s="8"/>
      <c r="I1666" s="5"/>
      <c r="J1666" s="5">
        <v>40</v>
      </c>
      <c r="K1666" s="5" t="s">
        <v>196</v>
      </c>
      <c r="L1666" s="5"/>
      <c r="M1666" s="5"/>
    </row>
    <row r="1667" spans="1:13">
      <c r="A1667" s="9"/>
      <c r="B1667" s="5" t="s">
        <v>5188</v>
      </c>
      <c r="C1667" s="9"/>
      <c r="D1667" s="9"/>
      <c r="E1667" s="5"/>
      <c r="F1667" s="8"/>
      <c r="G1667" s="5" t="s">
        <v>3432</v>
      </c>
      <c r="H1667" s="8"/>
      <c r="I1667" s="5"/>
      <c r="J1667" s="5">
        <v>40</v>
      </c>
      <c r="K1667" s="5" t="s">
        <v>199</v>
      </c>
      <c r="L1667" s="5"/>
      <c r="M1667" s="5"/>
    </row>
    <row r="1668" spans="1:13">
      <c r="A1668" s="9"/>
      <c r="B1668" s="5" t="s">
        <v>5189</v>
      </c>
      <c r="C1668" s="9"/>
      <c r="D1668" s="9"/>
      <c r="E1668" s="5"/>
      <c r="F1668" s="8"/>
      <c r="G1668" s="5" t="s">
        <v>3505</v>
      </c>
      <c r="H1668" s="8"/>
      <c r="I1668" s="5"/>
      <c r="J1668" s="5">
        <v>40</v>
      </c>
      <c r="K1668" s="5" t="s">
        <v>199</v>
      </c>
      <c r="L1668" s="5"/>
      <c r="M1668" s="5"/>
    </row>
    <row r="1669" spans="1:13">
      <c r="A1669" s="9"/>
      <c r="B1669" s="5" t="s">
        <v>5190</v>
      </c>
      <c r="C1669" s="9"/>
      <c r="D1669" s="9"/>
      <c r="E1669" s="5"/>
      <c r="F1669" s="8"/>
      <c r="G1669" s="5" t="s">
        <v>3510</v>
      </c>
      <c r="H1669" s="8"/>
      <c r="I1669" s="5"/>
      <c r="J1669" s="5">
        <v>40</v>
      </c>
      <c r="K1669" s="5" t="s">
        <v>199</v>
      </c>
      <c r="L1669" s="5"/>
      <c r="M1669" s="5"/>
    </row>
    <row r="1670" spans="1:13">
      <c r="A1670" s="9"/>
      <c r="B1670" s="5" t="s">
        <v>5191</v>
      </c>
      <c r="C1670" s="9"/>
      <c r="D1670" s="9"/>
      <c r="E1670" s="5"/>
      <c r="F1670" s="8"/>
      <c r="G1670" s="5" t="s">
        <v>3432</v>
      </c>
      <c r="H1670" s="8"/>
      <c r="I1670" s="5"/>
      <c r="J1670" s="5">
        <v>40</v>
      </c>
      <c r="K1670" s="5" t="s">
        <v>199</v>
      </c>
      <c r="L1670" s="5"/>
      <c r="M1670" s="5"/>
    </row>
    <row r="1671" spans="1:13">
      <c r="A1671" s="9"/>
      <c r="B1671" s="5" t="s">
        <v>5192</v>
      </c>
      <c r="C1671" s="9"/>
      <c r="D1671" s="9"/>
      <c r="E1671" s="5"/>
      <c r="F1671" s="8"/>
      <c r="G1671" s="5" t="s">
        <v>3465</v>
      </c>
      <c r="H1671" s="8"/>
      <c r="I1671" s="5"/>
      <c r="J1671" s="5">
        <v>40</v>
      </c>
      <c r="K1671" s="5" t="s">
        <v>3433</v>
      </c>
      <c r="L1671" s="5"/>
      <c r="M1671" s="5"/>
    </row>
    <row r="1672" spans="1:13">
      <c r="A1672" s="9"/>
      <c r="B1672" s="5" t="s">
        <v>5193</v>
      </c>
      <c r="C1672" s="9"/>
      <c r="D1672" s="9"/>
      <c r="E1672" s="5"/>
      <c r="F1672" s="8"/>
      <c r="G1672" s="5" t="s">
        <v>5194</v>
      </c>
      <c r="H1672" s="8"/>
      <c r="I1672" s="5"/>
      <c r="J1672" s="5">
        <v>40</v>
      </c>
      <c r="K1672" s="5" t="s">
        <v>199</v>
      </c>
      <c r="L1672" s="5"/>
      <c r="M1672" s="5"/>
    </row>
    <row r="1673" spans="1:13">
      <c r="A1673" s="9"/>
      <c r="B1673" s="5" t="s">
        <v>5195</v>
      </c>
      <c r="C1673" s="9"/>
      <c r="D1673" s="9"/>
      <c r="E1673" s="5"/>
      <c r="F1673" s="8"/>
      <c r="G1673" s="5" t="s">
        <v>3428</v>
      </c>
      <c r="H1673" s="8"/>
      <c r="I1673" s="5"/>
      <c r="J1673" s="5">
        <v>40</v>
      </c>
      <c r="K1673" s="5" t="s">
        <v>199</v>
      </c>
      <c r="L1673" s="5"/>
      <c r="M1673" s="5"/>
    </row>
    <row r="1674" spans="1:13">
      <c r="A1674" s="9"/>
      <c r="B1674" s="5" t="s">
        <v>5196</v>
      </c>
      <c r="C1674" s="9"/>
      <c r="D1674" s="9"/>
      <c r="E1674" s="5"/>
      <c r="F1674" s="8"/>
      <c r="G1674" s="5" t="s">
        <v>3601</v>
      </c>
      <c r="H1674" s="8"/>
      <c r="I1674" s="5"/>
      <c r="J1674" s="5">
        <v>40</v>
      </c>
      <c r="K1674" s="5" t="s">
        <v>199</v>
      </c>
      <c r="L1674" s="5"/>
      <c r="M1674" s="5"/>
    </row>
    <row r="1675" spans="1:13">
      <c r="A1675" s="9"/>
      <c r="B1675" s="5" t="s">
        <v>5197</v>
      </c>
      <c r="C1675" s="9"/>
      <c r="D1675" s="9"/>
      <c r="E1675" s="5"/>
      <c r="F1675" s="8"/>
      <c r="G1675" s="5" t="s">
        <v>3428</v>
      </c>
      <c r="H1675" s="8"/>
      <c r="I1675" s="5"/>
      <c r="J1675" s="5">
        <v>40</v>
      </c>
      <c r="K1675" s="5" t="s">
        <v>196</v>
      </c>
      <c r="L1675" s="5"/>
      <c r="M1675" s="5"/>
    </row>
    <row r="1676" spans="1:13">
      <c r="A1676" s="9"/>
      <c r="B1676" s="5" t="s">
        <v>5198</v>
      </c>
      <c r="C1676" s="9"/>
      <c r="D1676" s="9"/>
      <c r="E1676" s="5"/>
      <c r="F1676" s="8"/>
      <c r="G1676" s="5" t="s">
        <v>3432</v>
      </c>
      <c r="H1676" s="8"/>
      <c r="I1676" s="5"/>
      <c r="J1676" s="5">
        <v>40</v>
      </c>
      <c r="K1676" s="5" t="s">
        <v>199</v>
      </c>
      <c r="L1676" s="5"/>
      <c r="M1676" s="5"/>
    </row>
    <row r="1677" spans="1:13">
      <c r="A1677" s="9"/>
      <c r="B1677" s="5" t="s">
        <v>5199</v>
      </c>
      <c r="C1677" s="9"/>
      <c r="D1677" s="9"/>
      <c r="E1677" s="5"/>
      <c r="F1677" s="8"/>
      <c r="G1677" s="5" t="s">
        <v>3465</v>
      </c>
      <c r="H1677" s="8"/>
      <c r="I1677" s="5"/>
      <c r="J1677" s="5">
        <v>40</v>
      </c>
      <c r="K1677" s="5" t="s">
        <v>199</v>
      </c>
      <c r="L1677" s="5"/>
      <c r="M1677" s="5"/>
    </row>
    <row r="1678" spans="1:13">
      <c r="A1678" s="9"/>
      <c r="B1678" s="5" t="s">
        <v>5200</v>
      </c>
      <c r="C1678" s="9"/>
      <c r="D1678" s="9"/>
      <c r="E1678" s="5"/>
      <c r="F1678" s="8"/>
      <c r="G1678" s="5" t="s">
        <v>3432</v>
      </c>
      <c r="H1678" s="8"/>
      <c r="I1678" s="5"/>
      <c r="J1678" s="5">
        <v>40</v>
      </c>
      <c r="K1678" s="5" t="s">
        <v>199</v>
      </c>
      <c r="L1678" s="5"/>
      <c r="M1678" s="5"/>
    </row>
    <row r="1679" spans="1:13">
      <c r="A1679" s="9"/>
      <c r="B1679" s="5" t="s">
        <v>5201</v>
      </c>
      <c r="C1679" s="9"/>
      <c r="D1679" s="9"/>
      <c r="E1679" s="5"/>
      <c r="F1679" s="8"/>
      <c r="G1679" s="5" t="s">
        <v>4325</v>
      </c>
      <c r="H1679" s="8"/>
      <c r="I1679" s="5"/>
      <c r="J1679" s="5">
        <v>30</v>
      </c>
      <c r="K1679" s="5" t="s">
        <v>196</v>
      </c>
      <c r="L1679" s="5"/>
      <c r="M1679" s="5"/>
    </row>
    <row r="1680" spans="1:13">
      <c r="A1680" s="9"/>
      <c r="B1680" s="5" t="s">
        <v>5202</v>
      </c>
      <c r="C1680" s="9"/>
      <c r="D1680" s="9"/>
      <c r="E1680" s="5"/>
      <c r="F1680" s="8"/>
      <c r="G1680" s="5" t="s">
        <v>3432</v>
      </c>
      <c r="H1680" s="8"/>
      <c r="I1680" s="5"/>
      <c r="J1680" s="5">
        <v>40</v>
      </c>
      <c r="K1680" s="5" t="s">
        <v>199</v>
      </c>
      <c r="L1680" s="5"/>
      <c r="M1680" s="5"/>
    </row>
    <row r="1681" spans="1:13">
      <c r="A1681" s="9"/>
      <c r="B1681" s="5" t="s">
        <v>5203</v>
      </c>
      <c r="C1681" s="9"/>
      <c r="D1681" s="9"/>
      <c r="E1681" s="5"/>
      <c r="F1681" s="8"/>
      <c r="G1681" s="5" t="s">
        <v>3593</v>
      </c>
      <c r="H1681" s="8"/>
      <c r="I1681" s="5"/>
      <c r="J1681" s="5">
        <v>40</v>
      </c>
      <c r="K1681" s="5" t="s">
        <v>199</v>
      </c>
      <c r="L1681" s="5"/>
      <c r="M1681" s="5"/>
    </row>
    <row r="1682" spans="1:13">
      <c r="A1682" s="9"/>
      <c r="B1682" s="5" t="s">
        <v>5204</v>
      </c>
      <c r="C1682" s="9"/>
      <c r="D1682" s="9"/>
      <c r="E1682" s="5"/>
      <c r="F1682" s="8"/>
      <c r="G1682" s="5" t="s">
        <v>3432</v>
      </c>
      <c r="H1682" s="8"/>
      <c r="I1682" s="5"/>
      <c r="J1682" s="5">
        <v>40</v>
      </c>
      <c r="K1682" s="5" t="s">
        <v>199</v>
      </c>
      <c r="L1682" s="5"/>
      <c r="M1682" s="5"/>
    </row>
    <row r="1683" spans="1:13">
      <c r="A1683" s="9"/>
      <c r="B1683" s="5" t="s">
        <v>5205</v>
      </c>
      <c r="C1683" s="9"/>
      <c r="D1683" s="9"/>
      <c r="E1683" s="5"/>
      <c r="F1683" s="8"/>
      <c r="G1683" s="5" t="s">
        <v>3442</v>
      </c>
      <c r="H1683" s="8"/>
      <c r="I1683" s="5"/>
      <c r="J1683" s="5">
        <v>40</v>
      </c>
      <c r="K1683" s="5" t="s">
        <v>199</v>
      </c>
      <c r="L1683" s="5"/>
      <c r="M1683" s="5"/>
    </row>
    <row r="1684" spans="1:13">
      <c r="A1684" s="9"/>
      <c r="B1684" s="5" t="s">
        <v>5206</v>
      </c>
      <c r="C1684" s="9"/>
      <c r="D1684" s="9"/>
      <c r="E1684" s="5"/>
      <c r="F1684" s="8"/>
      <c r="G1684" s="5" t="s">
        <v>3430</v>
      </c>
      <c r="H1684" s="8"/>
      <c r="I1684" s="5"/>
      <c r="J1684" s="5">
        <v>40</v>
      </c>
      <c r="K1684" s="5" t="s">
        <v>3461</v>
      </c>
      <c r="L1684" s="5"/>
      <c r="M1684" s="5"/>
    </row>
    <row r="1685" spans="1:13">
      <c r="A1685" s="9"/>
      <c r="B1685" s="5" t="s">
        <v>5207</v>
      </c>
      <c r="C1685" s="9"/>
      <c r="D1685" s="9"/>
      <c r="E1685" s="5"/>
      <c r="F1685" s="8"/>
      <c r="G1685" s="5" t="s">
        <v>3539</v>
      </c>
      <c r="H1685" s="8"/>
      <c r="I1685" s="5"/>
      <c r="J1685" s="5">
        <v>40</v>
      </c>
      <c r="K1685" s="5" t="s">
        <v>199</v>
      </c>
      <c r="L1685" s="5"/>
      <c r="M1685" s="5"/>
    </row>
    <row r="1686" spans="1:13">
      <c r="A1686" s="9"/>
      <c r="B1686" s="5" t="s">
        <v>5208</v>
      </c>
      <c r="C1686" s="9"/>
      <c r="D1686" s="9"/>
      <c r="E1686" s="5"/>
      <c r="F1686" s="8"/>
      <c r="G1686" s="5" t="s">
        <v>3432</v>
      </c>
      <c r="H1686" s="8"/>
      <c r="I1686" s="5"/>
      <c r="J1686" s="5">
        <v>40</v>
      </c>
      <c r="K1686" s="5" t="s">
        <v>199</v>
      </c>
      <c r="L1686" s="5"/>
      <c r="M1686" s="5"/>
    </row>
    <row r="1687" spans="1:13">
      <c r="A1687" s="9"/>
      <c r="B1687" s="5" t="s">
        <v>5209</v>
      </c>
      <c r="C1687" s="9"/>
      <c r="D1687" s="9"/>
      <c r="E1687" s="5"/>
      <c r="F1687" s="8"/>
      <c r="G1687" s="5" t="s">
        <v>3456</v>
      </c>
      <c r="H1687" s="8"/>
      <c r="I1687" s="5"/>
      <c r="J1687" s="5">
        <v>40</v>
      </c>
      <c r="K1687" s="5" t="s">
        <v>199</v>
      </c>
      <c r="L1687" s="5"/>
      <c r="M1687" s="5"/>
    </row>
    <row r="1688" spans="1:13">
      <c r="A1688" s="9"/>
      <c r="B1688" s="5" t="s">
        <v>5210</v>
      </c>
      <c r="C1688" s="9"/>
      <c r="D1688" s="9"/>
      <c r="E1688" s="5"/>
      <c r="F1688" s="8"/>
      <c r="G1688" s="5" t="s">
        <v>3430</v>
      </c>
      <c r="H1688" s="8"/>
      <c r="I1688" s="5"/>
      <c r="J1688" s="5">
        <v>40</v>
      </c>
      <c r="K1688" s="5" t="s">
        <v>3461</v>
      </c>
      <c r="L1688" s="5"/>
      <c r="M1688" s="5"/>
    </row>
    <row r="1689" spans="1:13">
      <c r="A1689" s="9"/>
      <c r="B1689" s="5" t="s">
        <v>5211</v>
      </c>
      <c r="C1689" s="9"/>
      <c r="D1689" s="9"/>
      <c r="E1689" s="5"/>
      <c r="F1689" s="8"/>
      <c r="G1689" s="5" t="s">
        <v>3430</v>
      </c>
      <c r="H1689" s="8"/>
      <c r="I1689" s="5"/>
      <c r="J1689" s="5">
        <v>40</v>
      </c>
      <c r="K1689" s="5" t="s">
        <v>3461</v>
      </c>
      <c r="L1689" s="5"/>
      <c r="M1689" s="5"/>
    </row>
    <row r="1690" spans="1:13">
      <c r="A1690" s="9"/>
      <c r="B1690" s="5" t="s">
        <v>5212</v>
      </c>
      <c r="C1690" s="9"/>
      <c r="D1690" s="9"/>
      <c r="E1690" s="5"/>
      <c r="F1690" s="8"/>
      <c r="G1690" s="5" t="s">
        <v>3430</v>
      </c>
      <c r="H1690" s="8"/>
      <c r="I1690" s="5"/>
      <c r="J1690" s="5">
        <v>40</v>
      </c>
      <c r="K1690" s="5" t="s">
        <v>3433</v>
      </c>
      <c r="L1690" s="5"/>
      <c r="M1690" s="5"/>
    </row>
    <row r="1691" spans="1:13">
      <c r="A1691" s="9"/>
      <c r="B1691" s="5" t="s">
        <v>5213</v>
      </c>
      <c r="C1691" s="9"/>
      <c r="D1691" s="9"/>
      <c r="E1691" s="5"/>
      <c r="F1691" s="8"/>
      <c r="G1691" s="5" t="s">
        <v>3432</v>
      </c>
      <c r="H1691" s="8"/>
      <c r="I1691" s="5"/>
      <c r="J1691" s="5">
        <v>40</v>
      </c>
      <c r="K1691" s="5" t="s">
        <v>199</v>
      </c>
      <c r="L1691" s="5"/>
      <c r="M1691" s="5"/>
    </row>
    <row r="1692" spans="1:13">
      <c r="A1692" s="9"/>
      <c r="B1692" s="5" t="s">
        <v>5214</v>
      </c>
      <c r="C1692" s="9"/>
      <c r="D1692" s="9"/>
      <c r="E1692" s="5"/>
      <c r="F1692" s="8"/>
      <c r="G1692" s="5" t="s">
        <v>3456</v>
      </c>
      <c r="H1692" s="8"/>
      <c r="I1692" s="5"/>
      <c r="J1692" s="5">
        <v>40</v>
      </c>
      <c r="K1692" s="5" t="s">
        <v>3433</v>
      </c>
      <c r="L1692" s="5"/>
      <c r="M1692" s="5"/>
    </row>
    <row r="1693" spans="1:13">
      <c r="A1693" s="9"/>
      <c r="B1693" s="5" t="s">
        <v>5215</v>
      </c>
      <c r="C1693" s="9"/>
      <c r="D1693" s="9"/>
      <c r="E1693" s="5"/>
      <c r="F1693" s="8"/>
      <c r="G1693" s="5" t="s">
        <v>3438</v>
      </c>
      <c r="H1693" s="8"/>
      <c r="I1693" s="5"/>
      <c r="J1693" s="5">
        <v>40</v>
      </c>
      <c r="K1693" s="5" t="s">
        <v>3433</v>
      </c>
      <c r="L1693" s="5"/>
      <c r="M1693" s="5"/>
    </row>
    <row r="1694" spans="1:13">
      <c r="A1694" s="9"/>
      <c r="B1694" s="5" t="s">
        <v>5216</v>
      </c>
      <c r="C1694" s="9"/>
      <c r="D1694" s="9"/>
      <c r="E1694" s="5"/>
      <c r="F1694" s="8"/>
      <c r="G1694" s="5" t="s">
        <v>3456</v>
      </c>
      <c r="H1694" s="8"/>
      <c r="I1694" s="5"/>
      <c r="J1694" s="5">
        <v>40</v>
      </c>
      <c r="K1694" s="5" t="s">
        <v>199</v>
      </c>
      <c r="L1694" s="5"/>
      <c r="M1694" s="5"/>
    </row>
    <row r="1695" spans="1:13">
      <c r="A1695" s="9"/>
      <c r="B1695" s="5" t="s">
        <v>5217</v>
      </c>
      <c r="C1695" s="9"/>
      <c r="D1695" s="9"/>
      <c r="E1695" s="5"/>
      <c r="F1695" s="8"/>
      <c r="G1695" s="5" t="s">
        <v>3442</v>
      </c>
      <c r="H1695" s="8"/>
      <c r="I1695" s="5"/>
      <c r="J1695" s="5">
        <v>20</v>
      </c>
      <c r="K1695" s="5" t="s">
        <v>199</v>
      </c>
      <c r="L1695" s="5"/>
      <c r="M1695" s="5"/>
    </row>
    <row r="1696" spans="1:13">
      <c r="A1696" s="9"/>
      <c r="B1696" s="5" t="s">
        <v>5218</v>
      </c>
      <c r="C1696" s="9"/>
      <c r="D1696" s="9"/>
      <c r="E1696" s="5"/>
      <c r="F1696" s="8"/>
      <c r="G1696" s="5" t="s">
        <v>3442</v>
      </c>
      <c r="H1696" s="8"/>
      <c r="I1696" s="5"/>
      <c r="J1696" s="5">
        <v>40</v>
      </c>
      <c r="K1696" s="5" t="s">
        <v>3433</v>
      </c>
      <c r="L1696" s="5"/>
      <c r="M1696" s="5"/>
    </row>
    <row r="1697" spans="1:13">
      <c r="A1697" s="9"/>
      <c r="B1697" s="5" t="s">
        <v>5219</v>
      </c>
      <c r="C1697" s="9"/>
      <c r="D1697" s="9"/>
      <c r="E1697" s="5"/>
      <c r="F1697" s="8"/>
      <c r="G1697" s="5" t="s">
        <v>3432</v>
      </c>
      <c r="H1697" s="8"/>
      <c r="I1697" s="5"/>
      <c r="J1697" s="5">
        <v>40</v>
      </c>
      <c r="K1697" s="5" t="s">
        <v>199</v>
      </c>
      <c r="L1697" s="5"/>
      <c r="M1697" s="5"/>
    </row>
    <row r="1698" spans="1:13">
      <c r="A1698" s="9"/>
      <c r="B1698" s="5" t="s">
        <v>5220</v>
      </c>
      <c r="C1698" s="9"/>
      <c r="D1698" s="9"/>
      <c r="E1698" s="5"/>
      <c r="F1698" s="8"/>
      <c r="G1698" s="5" t="s">
        <v>3450</v>
      </c>
      <c r="H1698" s="8"/>
      <c r="I1698" s="5"/>
      <c r="J1698" s="5">
        <v>40</v>
      </c>
      <c r="K1698" s="5" t="s">
        <v>196</v>
      </c>
      <c r="L1698" s="5"/>
      <c r="M1698" s="5"/>
    </row>
    <row r="1699" spans="1:13">
      <c r="A1699" s="9"/>
      <c r="B1699" s="5" t="s">
        <v>5221</v>
      </c>
      <c r="C1699" s="9"/>
      <c r="D1699" s="9"/>
      <c r="E1699" s="5"/>
      <c r="F1699" s="8"/>
      <c r="G1699" s="5" t="s">
        <v>3436</v>
      </c>
      <c r="H1699" s="8"/>
      <c r="I1699" s="5"/>
      <c r="J1699" s="5">
        <v>40</v>
      </c>
      <c r="K1699" s="5" t="s">
        <v>199</v>
      </c>
      <c r="L1699" s="5"/>
      <c r="M1699" s="5"/>
    </row>
    <row r="1700" spans="1:13">
      <c r="A1700" s="9"/>
      <c r="B1700" s="5" t="s">
        <v>5222</v>
      </c>
      <c r="C1700" s="9"/>
      <c r="D1700" s="9"/>
      <c r="E1700" s="5"/>
      <c r="F1700" s="8"/>
      <c r="G1700" s="5" t="s">
        <v>3442</v>
      </c>
      <c r="H1700" s="8"/>
      <c r="I1700" s="5"/>
      <c r="J1700" s="5">
        <v>40</v>
      </c>
      <c r="K1700" s="5" t="s">
        <v>199</v>
      </c>
      <c r="L1700" s="5"/>
      <c r="M1700" s="5"/>
    </row>
    <row r="1701" spans="1:13">
      <c r="A1701" s="9"/>
      <c r="B1701" s="5" t="s">
        <v>5223</v>
      </c>
      <c r="C1701" s="9"/>
      <c r="D1701" s="9"/>
      <c r="E1701" s="5"/>
      <c r="F1701" s="8"/>
      <c r="G1701" s="5" t="s">
        <v>4480</v>
      </c>
      <c r="H1701" s="8"/>
      <c r="I1701" s="5"/>
      <c r="J1701" s="5">
        <v>40</v>
      </c>
      <c r="K1701" s="5" t="s">
        <v>3433</v>
      </c>
      <c r="L1701" s="5"/>
      <c r="M1701" s="5"/>
    </row>
    <row r="1702" spans="1:13">
      <c r="A1702" s="9"/>
      <c r="B1702" s="5" t="s">
        <v>5224</v>
      </c>
      <c r="C1702" s="9"/>
      <c r="D1702" s="9"/>
      <c r="E1702" s="5"/>
      <c r="F1702" s="8"/>
      <c r="G1702" s="5" t="s">
        <v>3430</v>
      </c>
      <c r="H1702" s="8"/>
      <c r="I1702" s="5"/>
      <c r="J1702" s="5">
        <v>40</v>
      </c>
      <c r="K1702" s="5" t="s">
        <v>3433</v>
      </c>
      <c r="L1702" s="5"/>
      <c r="M1702" s="5"/>
    </row>
    <row r="1703" spans="1:13">
      <c r="A1703" s="9"/>
      <c r="B1703" s="5" t="s">
        <v>5225</v>
      </c>
      <c r="C1703" s="9"/>
      <c r="D1703" s="9"/>
      <c r="E1703" s="5"/>
      <c r="F1703" s="8"/>
      <c r="G1703" s="5" t="s">
        <v>5226</v>
      </c>
      <c r="H1703" s="8"/>
      <c r="I1703" s="5"/>
      <c r="J1703" s="5">
        <v>40</v>
      </c>
      <c r="K1703" s="5" t="s">
        <v>3433</v>
      </c>
      <c r="L1703" s="5"/>
      <c r="M1703" s="5"/>
    </row>
    <row r="1704" spans="1:13">
      <c r="A1704" s="9"/>
      <c r="B1704" s="5" t="s">
        <v>5227</v>
      </c>
      <c r="C1704" s="9"/>
      <c r="D1704" s="9"/>
      <c r="E1704" s="5"/>
      <c r="F1704" s="8"/>
      <c r="G1704" s="5" t="s">
        <v>3432</v>
      </c>
      <c r="H1704" s="8"/>
      <c r="I1704" s="5"/>
      <c r="J1704" s="5">
        <v>40</v>
      </c>
      <c r="K1704" s="5" t="s">
        <v>199</v>
      </c>
      <c r="L1704" s="5"/>
      <c r="M1704" s="5"/>
    </row>
    <row r="1705" spans="1:13">
      <c r="A1705" s="9"/>
      <c r="B1705" s="5" t="s">
        <v>5228</v>
      </c>
      <c r="C1705" s="9"/>
      <c r="D1705" s="9"/>
      <c r="E1705" s="5"/>
      <c r="F1705" s="8"/>
      <c r="G1705" s="5" t="s">
        <v>3428</v>
      </c>
      <c r="H1705" s="8"/>
      <c r="I1705" s="5"/>
      <c r="J1705" s="5">
        <v>40</v>
      </c>
      <c r="K1705" s="5" t="s">
        <v>199</v>
      </c>
      <c r="L1705" s="5"/>
      <c r="M1705" s="5"/>
    </row>
    <row r="1706" spans="1:13">
      <c r="A1706" s="9"/>
      <c r="B1706" s="5" t="s">
        <v>5229</v>
      </c>
      <c r="C1706" s="9"/>
      <c r="D1706" s="9"/>
      <c r="E1706" s="5"/>
      <c r="F1706" s="8"/>
      <c r="G1706" s="5" t="s">
        <v>3561</v>
      </c>
      <c r="H1706" s="8"/>
      <c r="I1706" s="5"/>
      <c r="J1706" s="5">
        <v>40</v>
      </c>
      <c r="K1706" s="5" t="s">
        <v>199</v>
      </c>
      <c r="L1706" s="5"/>
      <c r="M1706" s="5"/>
    </row>
    <row r="1707" spans="1:13">
      <c r="A1707" s="9"/>
      <c r="B1707" s="5" t="s">
        <v>5230</v>
      </c>
      <c r="C1707" s="9"/>
      <c r="D1707" s="9"/>
      <c r="E1707" s="5"/>
      <c r="F1707" s="8"/>
      <c r="G1707" s="5" t="s">
        <v>3465</v>
      </c>
      <c r="H1707" s="8"/>
      <c r="I1707" s="5"/>
      <c r="J1707" s="5">
        <v>40</v>
      </c>
      <c r="K1707" s="5" t="s">
        <v>199</v>
      </c>
      <c r="L1707" s="5"/>
      <c r="M1707" s="5"/>
    </row>
    <row r="1708" spans="1:13">
      <c r="A1708" s="9"/>
      <c r="B1708" s="5" t="s">
        <v>5231</v>
      </c>
      <c r="C1708" s="9"/>
      <c r="D1708" s="9"/>
      <c r="E1708" s="5"/>
      <c r="F1708" s="8"/>
      <c r="G1708" s="5" t="s">
        <v>3442</v>
      </c>
      <c r="H1708" s="8"/>
      <c r="I1708" s="5"/>
      <c r="J1708" s="5">
        <v>40</v>
      </c>
      <c r="K1708" s="5" t="s">
        <v>199</v>
      </c>
      <c r="L1708" s="5"/>
      <c r="M1708" s="5"/>
    </row>
    <row r="1709" spans="1:13">
      <c r="A1709" s="9"/>
      <c r="B1709" s="5" t="s">
        <v>5232</v>
      </c>
      <c r="C1709" s="9"/>
      <c r="D1709" s="9"/>
      <c r="E1709" s="5"/>
      <c r="F1709" s="8"/>
      <c r="G1709" s="5" t="s">
        <v>3430</v>
      </c>
      <c r="H1709" s="8"/>
      <c r="I1709" s="5"/>
      <c r="J1709" s="5">
        <v>40</v>
      </c>
      <c r="K1709" s="5" t="s">
        <v>199</v>
      </c>
      <c r="L1709" s="5"/>
      <c r="M1709" s="5"/>
    </row>
    <row r="1710" spans="1:13">
      <c r="A1710" s="9"/>
      <c r="B1710" s="5" t="s">
        <v>5233</v>
      </c>
      <c r="C1710" s="9"/>
      <c r="D1710" s="9"/>
      <c r="E1710" s="5"/>
      <c r="F1710" s="8"/>
      <c r="G1710" s="5" t="s">
        <v>3456</v>
      </c>
      <c r="H1710" s="8"/>
      <c r="I1710" s="5"/>
      <c r="J1710" s="5">
        <v>40</v>
      </c>
      <c r="K1710" s="5" t="s">
        <v>199</v>
      </c>
      <c r="L1710" s="5"/>
      <c r="M1710" s="5"/>
    </row>
    <row r="1711" spans="1:13">
      <c r="A1711" s="9"/>
      <c r="B1711" s="5" t="s">
        <v>5234</v>
      </c>
      <c r="C1711" s="9"/>
      <c r="D1711" s="9"/>
      <c r="E1711" s="5"/>
      <c r="F1711" s="8"/>
      <c r="G1711" s="5" t="s">
        <v>3456</v>
      </c>
      <c r="H1711" s="8"/>
      <c r="I1711" s="5"/>
      <c r="J1711" s="5">
        <v>40</v>
      </c>
      <c r="K1711" s="5" t="s">
        <v>199</v>
      </c>
      <c r="L1711" s="5"/>
      <c r="M1711" s="5"/>
    </row>
    <row r="1712" spans="1:13">
      <c r="A1712" s="9"/>
      <c r="B1712" s="5" t="s">
        <v>5235</v>
      </c>
      <c r="C1712" s="9"/>
      <c r="D1712" s="9"/>
      <c r="E1712" s="5"/>
      <c r="F1712" s="8"/>
      <c r="G1712" s="5" t="s">
        <v>3532</v>
      </c>
      <c r="H1712" s="8"/>
      <c r="I1712" s="5"/>
      <c r="J1712" s="5">
        <v>40</v>
      </c>
      <c r="K1712" s="5" t="s">
        <v>191</v>
      </c>
      <c r="L1712" s="5"/>
      <c r="M1712" s="5"/>
    </row>
    <row r="1713" spans="1:13">
      <c r="A1713" s="9"/>
      <c r="B1713" s="5" t="s">
        <v>5236</v>
      </c>
      <c r="C1713" s="9"/>
      <c r="D1713" s="9"/>
      <c r="E1713" s="5"/>
      <c r="F1713" s="8"/>
      <c r="G1713" s="5" t="s">
        <v>3450</v>
      </c>
      <c r="H1713" s="8"/>
      <c r="I1713" s="5"/>
      <c r="J1713" s="5">
        <v>40</v>
      </c>
      <c r="K1713" s="5" t="s">
        <v>199</v>
      </c>
      <c r="L1713" s="5"/>
      <c r="M1713" s="5"/>
    </row>
    <row r="1714" spans="1:13">
      <c r="A1714" s="9"/>
      <c r="B1714" s="5" t="s">
        <v>5237</v>
      </c>
      <c r="C1714" s="9"/>
      <c r="D1714" s="9"/>
      <c r="E1714" s="5"/>
      <c r="F1714" s="8"/>
      <c r="G1714" s="5" t="s">
        <v>3454</v>
      </c>
      <c r="H1714" s="8"/>
      <c r="I1714" s="5"/>
      <c r="J1714" s="5">
        <v>40</v>
      </c>
      <c r="K1714" s="5" t="s">
        <v>196</v>
      </c>
      <c r="L1714" s="5"/>
      <c r="M1714" s="5"/>
    </row>
    <row r="1715" spans="1:13">
      <c r="A1715" s="9"/>
      <c r="B1715" s="5" t="s">
        <v>5238</v>
      </c>
      <c r="C1715" s="9"/>
      <c r="D1715" s="9"/>
      <c r="E1715" s="5"/>
      <c r="F1715" s="8"/>
      <c r="G1715" s="5" t="s">
        <v>3432</v>
      </c>
      <c r="H1715" s="8"/>
      <c r="I1715" s="5"/>
      <c r="J1715" s="5">
        <v>40</v>
      </c>
      <c r="K1715" s="5" t="s">
        <v>199</v>
      </c>
      <c r="L1715" s="5"/>
      <c r="M1715" s="5"/>
    </row>
    <row r="1716" spans="1:13">
      <c r="A1716" s="9"/>
      <c r="B1716" s="5" t="s">
        <v>5239</v>
      </c>
      <c r="C1716" s="9"/>
      <c r="D1716" s="9"/>
      <c r="E1716" s="5"/>
      <c r="F1716" s="8"/>
      <c r="G1716" s="5" t="s">
        <v>3539</v>
      </c>
      <c r="H1716" s="8"/>
      <c r="I1716" s="5"/>
      <c r="J1716" s="5">
        <v>40</v>
      </c>
      <c r="K1716" s="5" t="s">
        <v>199</v>
      </c>
      <c r="L1716" s="5"/>
      <c r="M1716" s="5"/>
    </row>
    <row r="1717" spans="1:13">
      <c r="A1717" s="9"/>
      <c r="B1717" s="5" t="s">
        <v>5240</v>
      </c>
      <c r="C1717" s="9"/>
      <c r="D1717" s="9"/>
      <c r="E1717" s="5"/>
      <c r="F1717" s="8"/>
      <c r="G1717" s="5" t="s">
        <v>3430</v>
      </c>
      <c r="H1717" s="8"/>
      <c r="I1717" s="5"/>
      <c r="J1717" s="5">
        <v>40</v>
      </c>
      <c r="K1717" s="5" t="s">
        <v>199</v>
      </c>
      <c r="L1717" s="5"/>
      <c r="M1717" s="5"/>
    </row>
    <row r="1718" spans="1:13">
      <c r="A1718" s="9"/>
      <c r="B1718" s="5" t="s">
        <v>5241</v>
      </c>
      <c r="C1718" s="9"/>
      <c r="D1718" s="9"/>
      <c r="E1718" s="5"/>
      <c r="F1718" s="8"/>
      <c r="G1718" s="5" t="s">
        <v>3450</v>
      </c>
      <c r="H1718" s="8"/>
      <c r="I1718" s="5"/>
      <c r="J1718" s="5">
        <v>40</v>
      </c>
      <c r="K1718" s="5" t="s">
        <v>199</v>
      </c>
      <c r="L1718" s="5"/>
      <c r="M1718" s="5"/>
    </row>
    <row r="1719" spans="1:13">
      <c r="A1719" s="9"/>
      <c r="B1719" s="5" t="s">
        <v>5242</v>
      </c>
      <c r="C1719" s="9"/>
      <c r="D1719" s="9"/>
      <c r="E1719" s="5"/>
      <c r="F1719" s="8"/>
      <c r="G1719" s="5" t="s">
        <v>3458</v>
      </c>
      <c r="H1719" s="8"/>
      <c r="I1719" s="5"/>
      <c r="J1719" s="5">
        <v>40</v>
      </c>
      <c r="K1719" s="5" t="s">
        <v>196</v>
      </c>
      <c r="L1719" s="5"/>
      <c r="M1719" s="5"/>
    </row>
    <row r="1720" spans="1:13">
      <c r="A1720" s="9"/>
      <c r="B1720" s="5" t="s">
        <v>5243</v>
      </c>
      <c r="C1720" s="9"/>
      <c r="D1720" s="9"/>
      <c r="E1720" s="5"/>
      <c r="F1720" s="8"/>
      <c r="G1720" s="5" t="s">
        <v>3432</v>
      </c>
      <c r="H1720" s="8"/>
      <c r="I1720" s="5"/>
      <c r="J1720" s="5">
        <v>40</v>
      </c>
      <c r="K1720" s="5" t="s">
        <v>199</v>
      </c>
      <c r="L1720" s="5"/>
      <c r="M1720" s="5"/>
    </row>
    <row r="1721" spans="1:13">
      <c r="A1721" s="9"/>
      <c r="B1721" s="5" t="s">
        <v>5244</v>
      </c>
      <c r="C1721" s="9"/>
      <c r="D1721" s="9"/>
      <c r="E1721" s="5"/>
      <c r="F1721" s="8"/>
      <c r="G1721" s="5" t="s">
        <v>3550</v>
      </c>
      <c r="H1721" s="8"/>
      <c r="I1721" s="5"/>
      <c r="J1721" s="5">
        <v>40</v>
      </c>
      <c r="K1721" s="5" t="s">
        <v>199</v>
      </c>
      <c r="L1721" s="5"/>
      <c r="M1721" s="5"/>
    </row>
    <row r="1722" spans="1:13">
      <c r="A1722" s="9"/>
      <c r="B1722" s="5" t="s">
        <v>5245</v>
      </c>
      <c r="C1722" s="9"/>
      <c r="D1722" s="9"/>
      <c r="E1722" s="5"/>
      <c r="F1722" s="8"/>
      <c r="G1722" s="5" t="s">
        <v>3956</v>
      </c>
      <c r="H1722" s="8"/>
      <c r="I1722" s="5"/>
      <c r="J1722" s="5">
        <v>40</v>
      </c>
      <c r="K1722" s="5" t="s">
        <v>196</v>
      </c>
      <c r="L1722" s="5"/>
      <c r="M1722" s="5"/>
    </row>
    <row r="1723" spans="1:13">
      <c r="A1723" s="9"/>
      <c r="B1723" s="5" t="s">
        <v>5246</v>
      </c>
      <c r="C1723" s="9"/>
      <c r="D1723" s="9"/>
      <c r="E1723" s="5"/>
      <c r="F1723" s="8"/>
      <c r="G1723" s="5" t="s">
        <v>3450</v>
      </c>
      <c r="H1723" s="8"/>
      <c r="I1723" s="5"/>
      <c r="J1723" s="5">
        <v>40</v>
      </c>
      <c r="K1723" s="5" t="s">
        <v>199</v>
      </c>
      <c r="L1723" s="5"/>
      <c r="M1723" s="5"/>
    </row>
    <row r="1724" spans="1:13">
      <c r="A1724" s="9"/>
      <c r="B1724" s="5" t="s">
        <v>5247</v>
      </c>
      <c r="C1724" s="9"/>
      <c r="D1724" s="9"/>
      <c r="E1724" s="5"/>
      <c r="F1724" s="8"/>
      <c r="G1724" s="5" t="s">
        <v>3432</v>
      </c>
      <c r="H1724" s="8"/>
      <c r="I1724" s="5"/>
      <c r="J1724" s="5">
        <v>40</v>
      </c>
      <c r="K1724" s="5" t="s">
        <v>199</v>
      </c>
      <c r="L1724" s="5"/>
      <c r="M1724" s="5"/>
    </row>
    <row r="1725" spans="1:13">
      <c r="A1725" s="9"/>
      <c r="B1725" s="5" t="s">
        <v>5248</v>
      </c>
      <c r="C1725" s="9"/>
      <c r="D1725" s="9"/>
      <c r="E1725" s="5"/>
      <c r="F1725" s="8"/>
      <c r="G1725" s="5" t="s">
        <v>3456</v>
      </c>
      <c r="H1725" s="8"/>
      <c r="I1725" s="5"/>
      <c r="J1725" s="5">
        <v>40</v>
      </c>
      <c r="K1725" s="5" t="s">
        <v>199</v>
      </c>
      <c r="L1725" s="5"/>
      <c r="M1725" s="5"/>
    </row>
    <row r="1726" spans="1:13">
      <c r="A1726" s="9"/>
      <c r="B1726" s="5" t="s">
        <v>5249</v>
      </c>
      <c r="C1726" s="9"/>
      <c r="D1726" s="9"/>
      <c r="E1726" s="5"/>
      <c r="F1726" s="8"/>
      <c r="G1726" s="5" t="s">
        <v>3456</v>
      </c>
      <c r="H1726" s="8"/>
      <c r="I1726" s="5"/>
      <c r="J1726" s="5">
        <v>40</v>
      </c>
      <c r="K1726" s="5" t="s">
        <v>199</v>
      </c>
      <c r="L1726" s="5"/>
      <c r="M1726" s="5"/>
    </row>
    <row r="1727" spans="1:13">
      <c r="A1727" s="9"/>
      <c r="B1727" s="5" t="s">
        <v>5250</v>
      </c>
      <c r="C1727" s="9"/>
      <c r="D1727" s="9"/>
      <c r="E1727" s="5"/>
      <c r="F1727" s="8"/>
      <c r="G1727" s="5" t="s">
        <v>3450</v>
      </c>
      <c r="H1727" s="8"/>
      <c r="I1727" s="5"/>
      <c r="J1727" s="5">
        <v>40</v>
      </c>
      <c r="K1727" s="5" t="s">
        <v>199</v>
      </c>
      <c r="L1727" s="5"/>
      <c r="M1727" s="5"/>
    </row>
    <row r="1728" spans="1:13">
      <c r="A1728" s="9"/>
      <c r="B1728" s="5" t="s">
        <v>5251</v>
      </c>
      <c r="C1728" s="9"/>
      <c r="D1728" s="9"/>
      <c r="E1728" s="5"/>
      <c r="F1728" s="8"/>
      <c r="G1728" s="5" t="s">
        <v>4737</v>
      </c>
      <c r="H1728" s="8"/>
      <c r="I1728" s="5"/>
      <c r="J1728" s="5">
        <v>30</v>
      </c>
      <c r="K1728" s="5" t="s">
        <v>191</v>
      </c>
      <c r="L1728" s="5"/>
      <c r="M1728" s="5"/>
    </row>
    <row r="1729" spans="1:13">
      <c r="A1729" s="9"/>
      <c r="B1729" s="5" t="s">
        <v>5252</v>
      </c>
      <c r="C1729" s="9"/>
      <c r="D1729" s="9"/>
      <c r="E1729" s="5"/>
      <c r="F1729" s="8"/>
      <c r="G1729" s="5" t="s">
        <v>3432</v>
      </c>
      <c r="H1729" s="8"/>
      <c r="I1729" s="5"/>
      <c r="J1729" s="5">
        <v>40</v>
      </c>
      <c r="K1729" s="5" t="s">
        <v>199</v>
      </c>
      <c r="L1729" s="5"/>
      <c r="M1729" s="5"/>
    </row>
    <row r="1730" spans="1:13">
      <c r="A1730" s="9"/>
      <c r="B1730" s="5" t="s">
        <v>5253</v>
      </c>
      <c r="C1730" s="9"/>
      <c r="D1730" s="9"/>
      <c r="E1730" s="5"/>
      <c r="F1730" s="8"/>
      <c r="G1730" s="5" t="s">
        <v>3532</v>
      </c>
      <c r="H1730" s="8"/>
      <c r="I1730" s="5"/>
      <c r="J1730" s="5">
        <v>40</v>
      </c>
      <c r="K1730" s="5" t="s">
        <v>199</v>
      </c>
      <c r="L1730" s="5"/>
      <c r="M1730" s="5"/>
    </row>
    <row r="1731" spans="1:13">
      <c r="A1731" s="9"/>
      <c r="B1731" s="5" t="s">
        <v>5254</v>
      </c>
      <c r="C1731" s="9"/>
      <c r="D1731" s="9"/>
      <c r="E1731" s="5"/>
      <c r="F1731" s="8"/>
      <c r="G1731" s="5" t="s">
        <v>3556</v>
      </c>
      <c r="H1731" s="8"/>
      <c r="I1731" s="5"/>
      <c r="J1731" s="5">
        <v>40</v>
      </c>
      <c r="K1731" s="5" t="s">
        <v>199</v>
      </c>
      <c r="L1731" s="5"/>
      <c r="M1731" s="5"/>
    </row>
    <row r="1732" spans="1:13">
      <c r="A1732" s="9"/>
      <c r="B1732" s="5" t="s">
        <v>5255</v>
      </c>
      <c r="C1732" s="9"/>
      <c r="D1732" s="9"/>
      <c r="E1732" s="5"/>
      <c r="F1732" s="8"/>
      <c r="G1732" s="5" t="s">
        <v>3465</v>
      </c>
      <c r="H1732" s="8"/>
      <c r="I1732" s="5"/>
      <c r="J1732" s="5">
        <v>40</v>
      </c>
      <c r="K1732" s="5" t="s">
        <v>199</v>
      </c>
      <c r="L1732" s="5"/>
      <c r="M1732" s="5"/>
    </row>
    <row r="1733" spans="1:13">
      <c r="A1733" s="9"/>
      <c r="B1733" s="5" t="s">
        <v>5256</v>
      </c>
      <c r="C1733" s="9"/>
      <c r="D1733" s="9"/>
      <c r="E1733" s="5"/>
      <c r="F1733" s="8"/>
      <c r="G1733" s="5" t="s">
        <v>3465</v>
      </c>
      <c r="H1733" s="8"/>
      <c r="I1733" s="5"/>
      <c r="J1733" s="5">
        <v>40</v>
      </c>
      <c r="K1733" s="5" t="s">
        <v>199</v>
      </c>
      <c r="L1733" s="5"/>
      <c r="M1733" s="5"/>
    </row>
    <row r="1734" spans="1:13">
      <c r="A1734" s="9"/>
      <c r="B1734" s="5" t="s">
        <v>5257</v>
      </c>
      <c r="C1734" s="9"/>
      <c r="D1734" s="9"/>
      <c r="E1734" s="5"/>
      <c r="F1734" s="8"/>
      <c r="G1734" s="5" t="s">
        <v>3438</v>
      </c>
      <c r="H1734" s="8"/>
      <c r="I1734" s="5"/>
      <c r="J1734" s="5">
        <v>40</v>
      </c>
      <c r="K1734" s="5" t="s">
        <v>199</v>
      </c>
      <c r="L1734" s="5"/>
      <c r="M1734" s="5"/>
    </row>
    <row r="1735" spans="1:13">
      <c r="A1735" s="9"/>
      <c r="B1735" s="5" t="s">
        <v>5258</v>
      </c>
      <c r="C1735" s="9"/>
      <c r="D1735" s="9"/>
      <c r="E1735" s="5"/>
      <c r="F1735" s="8"/>
      <c r="G1735" s="5" t="s">
        <v>3442</v>
      </c>
      <c r="H1735" s="8"/>
      <c r="I1735" s="5"/>
      <c r="J1735" s="5">
        <v>40</v>
      </c>
      <c r="K1735" s="5" t="s">
        <v>199</v>
      </c>
      <c r="L1735" s="5"/>
      <c r="M1735" s="5"/>
    </row>
    <row r="1736" spans="1:13">
      <c r="A1736" s="9"/>
      <c r="B1736" s="5" t="s">
        <v>5259</v>
      </c>
      <c r="C1736" s="9"/>
      <c r="D1736" s="9"/>
      <c r="E1736" s="5"/>
      <c r="F1736" s="8"/>
      <c r="G1736" s="5" t="s">
        <v>3432</v>
      </c>
      <c r="H1736" s="8"/>
      <c r="I1736" s="5"/>
      <c r="J1736" s="5">
        <v>40</v>
      </c>
      <c r="K1736" s="5" t="s">
        <v>199</v>
      </c>
      <c r="L1736" s="5"/>
      <c r="M1736" s="5"/>
    </row>
    <row r="1737" spans="1:13">
      <c r="A1737" s="9"/>
      <c r="B1737" s="5" t="s">
        <v>5260</v>
      </c>
      <c r="C1737" s="9"/>
      <c r="D1737" s="9"/>
      <c r="E1737" s="5"/>
      <c r="F1737" s="8"/>
      <c r="G1737" s="5" t="s">
        <v>3428</v>
      </c>
      <c r="H1737" s="8"/>
      <c r="I1737" s="5"/>
      <c r="J1737" s="5">
        <v>40</v>
      </c>
      <c r="K1737" s="5" t="s">
        <v>199</v>
      </c>
      <c r="L1737" s="5"/>
      <c r="M1737" s="5"/>
    </row>
    <row r="1738" spans="1:13">
      <c r="A1738" s="9"/>
      <c r="B1738" s="5" t="s">
        <v>5261</v>
      </c>
      <c r="C1738" s="9"/>
      <c r="D1738" s="9"/>
      <c r="E1738" s="5"/>
      <c r="F1738" s="8"/>
      <c r="G1738" s="5" t="s">
        <v>3550</v>
      </c>
      <c r="H1738" s="8"/>
      <c r="I1738" s="5"/>
      <c r="J1738" s="5">
        <v>40</v>
      </c>
      <c r="K1738" s="5" t="s">
        <v>199</v>
      </c>
      <c r="L1738" s="5"/>
      <c r="M1738" s="5"/>
    </row>
    <row r="1739" spans="1:13">
      <c r="A1739" s="9"/>
      <c r="B1739" s="5" t="s">
        <v>5262</v>
      </c>
      <c r="C1739" s="9"/>
      <c r="D1739" s="9"/>
      <c r="E1739" s="5"/>
      <c r="F1739" s="8"/>
      <c r="G1739" s="5" t="s">
        <v>3442</v>
      </c>
      <c r="H1739" s="8"/>
      <c r="I1739" s="5"/>
      <c r="J1739" s="5">
        <v>40</v>
      </c>
      <c r="K1739" s="5" t="s">
        <v>3433</v>
      </c>
      <c r="L1739" s="5"/>
      <c r="M1739" s="5"/>
    </row>
    <row r="1740" spans="1:13">
      <c r="A1740" s="9"/>
      <c r="B1740" s="5" t="s">
        <v>5263</v>
      </c>
      <c r="C1740" s="9"/>
      <c r="D1740" s="9"/>
      <c r="E1740" s="5"/>
      <c r="F1740" s="8"/>
      <c r="G1740" s="5" t="s">
        <v>3456</v>
      </c>
      <c r="H1740" s="8"/>
      <c r="I1740" s="5"/>
      <c r="J1740" s="5">
        <v>40</v>
      </c>
      <c r="K1740" s="5" t="s">
        <v>199</v>
      </c>
      <c r="L1740" s="5"/>
      <c r="M1740" s="5"/>
    </row>
    <row r="1741" spans="1:13">
      <c r="A1741" s="9"/>
      <c r="B1741" s="5" t="s">
        <v>5264</v>
      </c>
      <c r="C1741" s="9"/>
      <c r="D1741" s="9"/>
      <c r="E1741" s="5"/>
      <c r="F1741" s="8"/>
      <c r="G1741" s="5" t="s">
        <v>3465</v>
      </c>
      <c r="H1741" s="8"/>
      <c r="I1741" s="5"/>
      <c r="J1741" s="5">
        <v>40</v>
      </c>
      <c r="K1741" s="5" t="s">
        <v>199</v>
      </c>
      <c r="L1741" s="5"/>
      <c r="M1741" s="5"/>
    </row>
    <row r="1742" spans="1:13">
      <c r="A1742" s="9"/>
      <c r="B1742" s="5" t="s">
        <v>5265</v>
      </c>
      <c r="C1742" s="9"/>
      <c r="D1742" s="9"/>
      <c r="E1742" s="5"/>
      <c r="F1742" s="8"/>
      <c r="G1742" s="5" t="s">
        <v>3456</v>
      </c>
      <c r="H1742" s="8"/>
      <c r="I1742" s="5"/>
      <c r="J1742" s="5">
        <v>40</v>
      </c>
      <c r="K1742" s="5" t="s">
        <v>3433</v>
      </c>
      <c r="L1742" s="5"/>
      <c r="M1742" s="5"/>
    </row>
    <row r="1743" spans="1:13">
      <c r="A1743" s="9"/>
      <c r="B1743" s="5" t="s">
        <v>5266</v>
      </c>
      <c r="C1743" s="9"/>
      <c r="D1743" s="9"/>
      <c r="E1743" s="5"/>
      <c r="F1743" s="8"/>
      <c r="G1743" s="5" t="s">
        <v>3442</v>
      </c>
      <c r="H1743" s="8"/>
      <c r="I1743" s="5"/>
      <c r="J1743" s="5">
        <v>40</v>
      </c>
      <c r="K1743" s="5" t="s">
        <v>199</v>
      </c>
      <c r="L1743" s="5"/>
      <c r="M1743" s="5"/>
    </row>
    <row r="1744" spans="1:13">
      <c r="A1744" s="9"/>
      <c r="B1744" s="5" t="s">
        <v>5267</v>
      </c>
      <c r="C1744" s="9"/>
      <c r="D1744" s="9"/>
      <c r="E1744" s="5"/>
      <c r="F1744" s="8"/>
      <c r="G1744" s="5" t="s">
        <v>3432</v>
      </c>
      <c r="H1744" s="8"/>
      <c r="I1744" s="5"/>
      <c r="J1744" s="5">
        <v>40</v>
      </c>
      <c r="K1744" s="5" t="s">
        <v>3433</v>
      </c>
      <c r="L1744" s="5"/>
      <c r="M1744" s="5"/>
    </row>
    <row r="1745" spans="1:13">
      <c r="A1745" s="9"/>
      <c r="B1745" s="5" t="s">
        <v>5268</v>
      </c>
      <c r="C1745" s="9"/>
      <c r="D1745" s="9"/>
      <c r="E1745" s="5"/>
      <c r="F1745" s="8"/>
      <c r="G1745" s="5" t="s">
        <v>3442</v>
      </c>
      <c r="H1745" s="8"/>
      <c r="I1745" s="5"/>
      <c r="J1745" s="5">
        <v>40</v>
      </c>
      <c r="K1745" s="5" t="s">
        <v>199</v>
      </c>
      <c r="L1745" s="5"/>
      <c r="M1745" s="5"/>
    </row>
    <row r="1746" spans="1:13">
      <c r="A1746" s="9"/>
      <c r="B1746" s="5" t="s">
        <v>5269</v>
      </c>
      <c r="C1746" s="9"/>
      <c r="D1746" s="9"/>
      <c r="E1746" s="5"/>
      <c r="F1746" s="8"/>
      <c r="G1746" s="5" t="s">
        <v>3428</v>
      </c>
      <c r="H1746" s="8"/>
      <c r="I1746" s="5"/>
      <c r="J1746" s="5">
        <v>40</v>
      </c>
      <c r="K1746" s="5" t="s">
        <v>199</v>
      </c>
      <c r="L1746" s="5"/>
      <c r="M1746" s="5"/>
    </row>
    <row r="1747" spans="1:13">
      <c r="A1747" s="9"/>
      <c r="B1747" s="5" t="s">
        <v>5270</v>
      </c>
      <c r="C1747" s="9"/>
      <c r="D1747" s="9"/>
      <c r="E1747" s="5"/>
      <c r="F1747" s="8"/>
      <c r="G1747" s="5" t="s">
        <v>4606</v>
      </c>
      <c r="H1747" s="8"/>
      <c r="I1747" s="5"/>
      <c r="J1747" s="5">
        <v>40</v>
      </c>
      <c r="K1747" s="5" t="s">
        <v>199</v>
      </c>
      <c r="L1747" s="5"/>
      <c r="M1747" s="5"/>
    </row>
    <row r="1748" spans="1:13">
      <c r="A1748" s="9"/>
      <c r="B1748" s="5" t="s">
        <v>5271</v>
      </c>
      <c r="C1748" s="9"/>
      <c r="D1748" s="9"/>
      <c r="E1748" s="5"/>
      <c r="F1748" s="8"/>
      <c r="G1748" s="5" t="s">
        <v>3432</v>
      </c>
      <c r="H1748" s="8"/>
      <c r="I1748" s="5"/>
      <c r="J1748" s="5">
        <v>40</v>
      </c>
      <c r="K1748" s="5" t="s">
        <v>199</v>
      </c>
      <c r="L1748" s="5"/>
      <c r="M1748" s="5"/>
    </row>
    <row r="1749" spans="1:13">
      <c r="A1749" s="9"/>
      <c r="B1749" s="5" t="s">
        <v>5272</v>
      </c>
      <c r="C1749" s="9"/>
      <c r="D1749" s="9"/>
      <c r="E1749" s="5"/>
      <c r="F1749" s="8"/>
      <c r="G1749" s="5" t="s">
        <v>3436</v>
      </c>
      <c r="H1749" s="8"/>
      <c r="I1749" s="5"/>
      <c r="J1749" s="5">
        <v>40</v>
      </c>
      <c r="K1749" s="5" t="s">
        <v>199</v>
      </c>
      <c r="L1749" s="5"/>
      <c r="M1749" s="5"/>
    </row>
    <row r="1750" spans="1:13">
      <c r="A1750" s="9"/>
      <c r="B1750" s="5" t="s">
        <v>1642</v>
      </c>
      <c r="C1750" s="9"/>
      <c r="D1750" s="9"/>
      <c r="E1750" s="5"/>
      <c r="F1750" s="8"/>
      <c r="G1750" s="5" t="s">
        <v>3502</v>
      </c>
      <c r="H1750" s="8"/>
      <c r="I1750" s="5"/>
      <c r="J1750" s="5">
        <v>40</v>
      </c>
      <c r="K1750" s="5" t="s">
        <v>191</v>
      </c>
      <c r="L1750" s="5"/>
      <c r="M1750" s="5"/>
    </row>
    <row r="1751" spans="1:13">
      <c r="A1751" s="9"/>
      <c r="B1751" s="5" t="s">
        <v>5273</v>
      </c>
      <c r="C1751" s="9"/>
      <c r="D1751" s="9"/>
      <c r="E1751" s="5"/>
      <c r="F1751" s="8"/>
      <c r="G1751" s="5" t="s">
        <v>3442</v>
      </c>
      <c r="H1751" s="8"/>
      <c r="I1751" s="5"/>
      <c r="J1751" s="5">
        <v>40</v>
      </c>
      <c r="K1751" s="5" t="s">
        <v>3433</v>
      </c>
      <c r="L1751" s="5"/>
      <c r="M1751" s="5"/>
    </row>
    <row r="1752" spans="1:13">
      <c r="A1752" s="9"/>
      <c r="B1752" s="5" t="s">
        <v>5274</v>
      </c>
      <c r="C1752" s="9"/>
      <c r="D1752" s="9"/>
      <c r="E1752" s="5"/>
      <c r="F1752" s="8"/>
      <c r="G1752" s="5" t="s">
        <v>3432</v>
      </c>
      <c r="H1752" s="8"/>
      <c r="I1752" s="5"/>
      <c r="J1752" s="5">
        <v>40</v>
      </c>
      <c r="K1752" s="5" t="s">
        <v>199</v>
      </c>
      <c r="L1752" s="5"/>
      <c r="M1752" s="5"/>
    </row>
    <row r="1753" spans="1:13">
      <c r="A1753" s="9"/>
      <c r="B1753" s="5" t="s">
        <v>5275</v>
      </c>
      <c r="C1753" s="9"/>
      <c r="D1753" s="9"/>
      <c r="E1753" s="5"/>
      <c r="F1753" s="8"/>
      <c r="G1753" s="5" t="s">
        <v>3525</v>
      </c>
      <c r="H1753" s="8"/>
      <c r="I1753" s="5"/>
      <c r="J1753" s="5">
        <v>40</v>
      </c>
      <c r="K1753" s="5" t="s">
        <v>196</v>
      </c>
      <c r="L1753" s="5"/>
      <c r="M1753" s="5"/>
    </row>
    <row r="1754" spans="1:13">
      <c r="A1754" s="9"/>
      <c r="B1754" s="5" t="s">
        <v>5276</v>
      </c>
      <c r="C1754" s="9"/>
      <c r="D1754" s="9"/>
      <c r="E1754" s="5"/>
      <c r="F1754" s="8"/>
      <c r="G1754" s="5" t="s">
        <v>3556</v>
      </c>
      <c r="H1754" s="8"/>
      <c r="I1754" s="5"/>
      <c r="J1754" s="5">
        <v>40</v>
      </c>
      <c r="K1754" s="5" t="s">
        <v>199</v>
      </c>
      <c r="L1754" s="5"/>
      <c r="M1754" s="5"/>
    </row>
    <row r="1755" spans="1:13">
      <c r="A1755" s="9"/>
      <c r="B1755" s="5" t="s">
        <v>5277</v>
      </c>
      <c r="C1755" s="9"/>
      <c r="D1755" s="9"/>
      <c r="E1755" s="5"/>
      <c r="F1755" s="8"/>
      <c r="G1755" s="5" t="s">
        <v>3428</v>
      </c>
      <c r="H1755" s="8"/>
      <c r="I1755" s="5"/>
      <c r="J1755" s="5">
        <v>40</v>
      </c>
      <c r="K1755" s="5" t="s">
        <v>191</v>
      </c>
      <c r="L1755" s="5"/>
      <c r="M1755" s="5"/>
    </row>
    <row r="1756" spans="1:13">
      <c r="A1756" s="9"/>
      <c r="B1756" s="5" t="s">
        <v>5278</v>
      </c>
      <c r="C1756" s="9"/>
      <c r="D1756" s="9"/>
      <c r="E1756" s="5"/>
      <c r="F1756" s="8"/>
      <c r="G1756" s="5" t="s">
        <v>3428</v>
      </c>
      <c r="H1756" s="8"/>
      <c r="I1756" s="5"/>
      <c r="J1756" s="5">
        <v>40</v>
      </c>
      <c r="K1756" s="5" t="s">
        <v>3433</v>
      </c>
      <c r="L1756" s="5"/>
      <c r="M1756" s="5"/>
    </row>
    <row r="1757" spans="1:13">
      <c r="A1757" s="9"/>
      <c r="B1757" s="5" t="s">
        <v>5279</v>
      </c>
      <c r="C1757" s="9"/>
      <c r="D1757" s="9"/>
      <c r="E1757" s="5"/>
      <c r="F1757" s="8"/>
      <c r="G1757" s="5" t="s">
        <v>3432</v>
      </c>
      <c r="H1757" s="8"/>
      <c r="I1757" s="5"/>
      <c r="J1757" s="5">
        <v>40</v>
      </c>
      <c r="K1757" s="5" t="s">
        <v>199</v>
      </c>
      <c r="L1757" s="5"/>
      <c r="M1757" s="5"/>
    </row>
    <row r="1758" spans="1:13">
      <c r="A1758" s="9"/>
      <c r="B1758" s="5" t="s">
        <v>5280</v>
      </c>
      <c r="C1758" s="9"/>
      <c r="D1758" s="9"/>
      <c r="E1758" s="5"/>
      <c r="F1758" s="8"/>
      <c r="G1758" s="5" t="s">
        <v>3539</v>
      </c>
      <c r="H1758" s="8"/>
      <c r="I1758" s="5"/>
      <c r="J1758" s="5">
        <v>40</v>
      </c>
      <c r="K1758" s="5" t="s">
        <v>199</v>
      </c>
      <c r="L1758" s="5"/>
      <c r="M1758" s="5"/>
    </row>
    <row r="1759" spans="1:13">
      <c r="A1759" s="9"/>
      <c r="B1759" s="5" t="s">
        <v>5281</v>
      </c>
      <c r="C1759" s="9"/>
      <c r="D1759" s="9"/>
      <c r="E1759" s="5"/>
      <c r="F1759" s="8"/>
      <c r="G1759" s="5" t="s">
        <v>3438</v>
      </c>
      <c r="H1759" s="8"/>
      <c r="I1759" s="5"/>
      <c r="J1759" s="5">
        <v>40</v>
      </c>
      <c r="K1759" s="5" t="s">
        <v>199</v>
      </c>
      <c r="L1759" s="5"/>
      <c r="M1759" s="5"/>
    </row>
    <row r="1760" spans="1:13">
      <c r="A1760" s="9"/>
      <c r="B1760" s="5" t="s">
        <v>5282</v>
      </c>
      <c r="C1760" s="9"/>
      <c r="D1760" s="9"/>
      <c r="E1760" s="5"/>
      <c r="F1760" s="8"/>
      <c r="G1760" s="5" t="s">
        <v>3450</v>
      </c>
      <c r="H1760" s="8"/>
      <c r="I1760" s="5"/>
      <c r="J1760" s="5">
        <v>40</v>
      </c>
      <c r="K1760" s="5" t="s">
        <v>199</v>
      </c>
      <c r="L1760" s="5"/>
      <c r="M1760" s="5"/>
    </row>
    <row r="1761" spans="1:13">
      <c r="A1761" s="9"/>
      <c r="B1761" s="5" t="s">
        <v>5283</v>
      </c>
      <c r="C1761" s="9"/>
      <c r="D1761" s="9"/>
      <c r="E1761" s="5"/>
      <c r="F1761" s="8"/>
      <c r="G1761" s="5" t="s">
        <v>3438</v>
      </c>
      <c r="H1761" s="8"/>
      <c r="I1761" s="5"/>
      <c r="J1761" s="5">
        <v>40</v>
      </c>
      <c r="K1761" s="5" t="s">
        <v>199</v>
      </c>
      <c r="L1761" s="5"/>
      <c r="M1761" s="5"/>
    </row>
    <row r="1762" spans="1:13">
      <c r="A1762" s="9"/>
      <c r="B1762" s="5" t="s">
        <v>5284</v>
      </c>
      <c r="C1762" s="9"/>
      <c r="D1762" s="9"/>
      <c r="E1762" s="5"/>
      <c r="F1762" s="8"/>
      <c r="G1762" s="5" t="s">
        <v>3432</v>
      </c>
      <c r="H1762" s="8"/>
      <c r="I1762" s="5"/>
      <c r="J1762" s="5">
        <v>40</v>
      </c>
      <c r="K1762" s="5" t="s">
        <v>196</v>
      </c>
      <c r="L1762" s="5"/>
      <c r="M1762" s="5"/>
    </row>
    <row r="1763" spans="1:13">
      <c r="A1763" s="9"/>
      <c r="B1763" s="5" t="s">
        <v>5285</v>
      </c>
      <c r="C1763" s="9"/>
      <c r="D1763" s="9"/>
      <c r="E1763" s="5"/>
      <c r="F1763" s="8"/>
      <c r="G1763" s="5" t="s">
        <v>3502</v>
      </c>
      <c r="H1763" s="8"/>
      <c r="I1763" s="5"/>
      <c r="J1763" s="5">
        <v>20</v>
      </c>
      <c r="K1763" s="5" t="s">
        <v>196</v>
      </c>
      <c r="L1763" s="5"/>
      <c r="M1763" s="5"/>
    </row>
    <row r="1764" spans="1:13">
      <c r="A1764" s="9"/>
      <c r="B1764" s="5" t="s">
        <v>5286</v>
      </c>
      <c r="C1764" s="9"/>
      <c r="D1764" s="9"/>
      <c r="E1764" s="5"/>
      <c r="F1764" s="8"/>
      <c r="G1764" s="5" t="s">
        <v>3444</v>
      </c>
      <c r="H1764" s="8"/>
      <c r="I1764" s="5"/>
      <c r="J1764" s="5">
        <v>40</v>
      </c>
      <c r="K1764" s="5" t="s">
        <v>3433</v>
      </c>
      <c r="L1764" s="5"/>
      <c r="M1764" s="5"/>
    </row>
    <row r="1765" spans="1:13">
      <c r="A1765" s="9"/>
      <c r="B1765" s="5" t="s">
        <v>5287</v>
      </c>
      <c r="C1765" s="9"/>
      <c r="D1765" s="9"/>
      <c r="E1765" s="5"/>
      <c r="F1765" s="8"/>
      <c r="G1765" s="5" t="s">
        <v>3432</v>
      </c>
      <c r="H1765" s="8"/>
      <c r="I1765" s="5"/>
      <c r="J1765" s="5">
        <v>40</v>
      </c>
      <c r="K1765" s="5" t="s">
        <v>199</v>
      </c>
      <c r="L1765" s="5"/>
      <c r="M1765" s="5"/>
    </row>
    <row r="1766" spans="1:13">
      <c r="A1766" s="9"/>
      <c r="B1766" s="5" t="s">
        <v>5288</v>
      </c>
      <c r="C1766" s="9"/>
      <c r="D1766" s="9"/>
      <c r="E1766" s="5"/>
      <c r="F1766" s="8"/>
      <c r="G1766" s="5" t="s">
        <v>3465</v>
      </c>
      <c r="H1766" s="8"/>
      <c r="I1766" s="5"/>
      <c r="J1766" s="5">
        <v>40</v>
      </c>
      <c r="K1766" s="5" t="s">
        <v>3433</v>
      </c>
      <c r="L1766" s="5"/>
      <c r="M1766" s="5"/>
    </row>
    <row r="1767" spans="1:13">
      <c r="A1767" s="9"/>
      <c r="B1767" s="5" t="s">
        <v>5289</v>
      </c>
      <c r="C1767" s="9"/>
      <c r="D1767" s="9"/>
      <c r="E1767" s="5"/>
      <c r="F1767" s="8"/>
      <c r="G1767" s="5" t="s">
        <v>3465</v>
      </c>
      <c r="H1767" s="8"/>
      <c r="I1767" s="5"/>
      <c r="J1767" s="5">
        <v>40</v>
      </c>
      <c r="K1767" s="5" t="s">
        <v>199</v>
      </c>
      <c r="L1767" s="5"/>
      <c r="M1767" s="5"/>
    </row>
    <row r="1768" spans="1:13">
      <c r="A1768" s="9"/>
      <c r="B1768" s="5" t="s">
        <v>5290</v>
      </c>
      <c r="C1768" s="9"/>
      <c r="D1768" s="9"/>
      <c r="E1768" s="5"/>
      <c r="F1768" s="8"/>
      <c r="G1768" s="5" t="s">
        <v>3450</v>
      </c>
      <c r="H1768" s="8"/>
      <c r="I1768" s="5"/>
      <c r="J1768" s="5">
        <v>40</v>
      </c>
      <c r="K1768" s="5" t="s">
        <v>199</v>
      </c>
      <c r="L1768" s="5"/>
      <c r="M1768" s="5"/>
    </row>
    <row r="1769" spans="1:13">
      <c r="A1769" s="9"/>
      <c r="B1769" s="5" t="s">
        <v>5291</v>
      </c>
      <c r="C1769" s="9"/>
      <c r="D1769" s="9"/>
      <c r="E1769" s="5"/>
      <c r="F1769" s="8"/>
      <c r="G1769" s="5" t="s">
        <v>3456</v>
      </c>
      <c r="H1769" s="8"/>
      <c r="I1769" s="5"/>
      <c r="J1769" s="5">
        <v>40</v>
      </c>
      <c r="K1769" s="5" t="s">
        <v>199</v>
      </c>
      <c r="L1769" s="5"/>
      <c r="M1769" s="5"/>
    </row>
    <row r="1770" spans="1:13">
      <c r="A1770" s="9"/>
      <c r="B1770" s="5" t="s">
        <v>5292</v>
      </c>
      <c r="C1770" s="9"/>
      <c r="D1770" s="9"/>
      <c r="E1770" s="5"/>
      <c r="F1770" s="8"/>
      <c r="G1770" s="5" t="s">
        <v>3432</v>
      </c>
      <c r="H1770" s="8"/>
      <c r="I1770" s="5"/>
      <c r="J1770" s="5">
        <v>40</v>
      </c>
      <c r="K1770" s="5" t="s">
        <v>196</v>
      </c>
      <c r="L1770" s="5"/>
      <c r="M1770" s="5"/>
    </row>
    <row r="1771" spans="1:13">
      <c r="A1771" s="9"/>
      <c r="B1771" s="5" t="s">
        <v>5293</v>
      </c>
      <c r="C1771" s="9"/>
      <c r="D1771" s="9"/>
      <c r="E1771" s="5"/>
      <c r="F1771" s="8"/>
      <c r="G1771" s="5" t="s">
        <v>3442</v>
      </c>
      <c r="H1771" s="8"/>
      <c r="I1771" s="5"/>
      <c r="J1771" s="5">
        <v>40</v>
      </c>
      <c r="K1771" s="5" t="s">
        <v>199</v>
      </c>
      <c r="L1771" s="5"/>
      <c r="M1771" s="5"/>
    </row>
    <row r="1772" spans="1:13">
      <c r="A1772" s="9"/>
      <c r="B1772" s="5" t="s">
        <v>5294</v>
      </c>
      <c r="C1772" s="9"/>
      <c r="D1772" s="9"/>
      <c r="E1772" s="5"/>
      <c r="F1772" s="8"/>
      <c r="G1772" s="5" t="s">
        <v>3442</v>
      </c>
      <c r="H1772" s="8"/>
      <c r="I1772" s="5"/>
      <c r="J1772" s="5">
        <v>40</v>
      </c>
      <c r="K1772" s="5" t="s">
        <v>199</v>
      </c>
      <c r="L1772" s="5"/>
      <c r="M1772" s="5"/>
    </row>
    <row r="1773" spans="1:13">
      <c r="A1773" s="9"/>
      <c r="B1773" s="5" t="s">
        <v>5295</v>
      </c>
      <c r="C1773" s="9"/>
      <c r="D1773" s="9"/>
      <c r="E1773" s="5"/>
      <c r="F1773" s="8"/>
      <c r="G1773" s="5" t="s">
        <v>3456</v>
      </c>
      <c r="H1773" s="8"/>
      <c r="I1773" s="5"/>
      <c r="J1773" s="5">
        <v>40</v>
      </c>
      <c r="K1773" s="5" t="s">
        <v>199</v>
      </c>
      <c r="L1773" s="5"/>
      <c r="M1773" s="5"/>
    </row>
    <row r="1774" spans="1:13">
      <c r="A1774" s="9"/>
      <c r="B1774" s="5" t="s">
        <v>5296</v>
      </c>
      <c r="C1774" s="9"/>
      <c r="D1774" s="9"/>
      <c r="E1774" s="5"/>
      <c r="F1774" s="8"/>
      <c r="G1774" s="5" t="s">
        <v>3432</v>
      </c>
      <c r="H1774" s="8"/>
      <c r="I1774" s="5"/>
      <c r="J1774" s="5">
        <v>40</v>
      </c>
      <c r="K1774" s="5" t="s">
        <v>199</v>
      </c>
      <c r="L1774" s="5"/>
      <c r="M1774" s="5"/>
    </row>
    <row r="1775" spans="1:13">
      <c r="A1775" s="9"/>
      <c r="B1775" s="5" t="s">
        <v>5297</v>
      </c>
      <c r="C1775" s="9"/>
      <c r="D1775" s="9"/>
      <c r="E1775" s="5"/>
      <c r="F1775" s="8"/>
      <c r="G1775" s="5" t="s">
        <v>3796</v>
      </c>
      <c r="H1775" s="8"/>
      <c r="I1775" s="5"/>
      <c r="J1775" s="5">
        <v>40</v>
      </c>
      <c r="K1775" s="5" t="s">
        <v>3433</v>
      </c>
      <c r="L1775" s="5"/>
      <c r="M1775" s="5"/>
    </row>
    <row r="1776" spans="1:13">
      <c r="A1776" s="9"/>
      <c r="B1776" s="5" t="s">
        <v>5298</v>
      </c>
      <c r="C1776" s="9"/>
      <c r="D1776" s="9"/>
      <c r="E1776" s="5"/>
      <c r="F1776" s="8"/>
      <c r="G1776" s="5" t="s">
        <v>3992</v>
      </c>
      <c r="H1776" s="8"/>
      <c r="I1776" s="5"/>
      <c r="J1776" s="5">
        <v>40</v>
      </c>
      <c r="K1776" s="5" t="s">
        <v>3461</v>
      </c>
      <c r="L1776" s="5"/>
      <c r="M1776" s="5"/>
    </row>
    <row r="1777" spans="1:13">
      <c r="A1777" s="9"/>
      <c r="B1777" s="5" t="s">
        <v>5299</v>
      </c>
      <c r="C1777" s="9"/>
      <c r="D1777" s="9"/>
      <c r="E1777" s="5"/>
      <c r="F1777" s="8"/>
      <c r="G1777" s="5" t="s">
        <v>3432</v>
      </c>
      <c r="H1777" s="8"/>
      <c r="I1777" s="5"/>
      <c r="J1777" s="5">
        <v>40</v>
      </c>
      <c r="K1777" s="5" t="s">
        <v>199</v>
      </c>
      <c r="L1777" s="5"/>
      <c r="M1777" s="5"/>
    </row>
    <row r="1778" spans="1:13">
      <c r="A1778" s="9"/>
      <c r="B1778" s="5" t="s">
        <v>5300</v>
      </c>
      <c r="C1778" s="9"/>
      <c r="D1778" s="9"/>
      <c r="E1778" s="5"/>
      <c r="F1778" s="8"/>
      <c r="G1778" s="5" t="s">
        <v>3456</v>
      </c>
      <c r="H1778" s="8"/>
      <c r="I1778" s="5"/>
      <c r="J1778" s="5">
        <v>40</v>
      </c>
      <c r="K1778" s="5" t="s">
        <v>3433</v>
      </c>
      <c r="L1778" s="5"/>
      <c r="M1778" s="5"/>
    </row>
    <row r="1779" spans="1:13">
      <c r="A1779" s="9"/>
      <c r="B1779" s="5" t="s">
        <v>5301</v>
      </c>
      <c r="C1779" s="9"/>
      <c r="D1779" s="9"/>
      <c r="E1779" s="5"/>
      <c r="F1779" s="8"/>
      <c r="G1779" s="5" t="s">
        <v>4934</v>
      </c>
      <c r="H1779" s="8"/>
      <c r="I1779" s="5"/>
      <c r="J1779" s="5">
        <v>40</v>
      </c>
      <c r="K1779" s="5" t="s">
        <v>199</v>
      </c>
      <c r="L1779" s="5"/>
      <c r="M1779" s="5"/>
    </row>
    <row r="1780" spans="1:13">
      <c r="A1780" s="9"/>
      <c r="B1780" s="5" t="s">
        <v>5302</v>
      </c>
      <c r="C1780" s="9"/>
      <c r="D1780" s="9"/>
      <c r="E1780" s="5"/>
      <c r="F1780" s="8"/>
      <c r="G1780" s="5" t="s">
        <v>3673</v>
      </c>
      <c r="H1780" s="8"/>
      <c r="I1780" s="5"/>
      <c r="J1780" s="5">
        <v>40</v>
      </c>
      <c r="K1780" s="5" t="s">
        <v>199</v>
      </c>
      <c r="L1780" s="5"/>
      <c r="M1780" s="5"/>
    </row>
    <row r="1781" spans="1:13">
      <c r="A1781" s="9"/>
      <c r="B1781" s="5" t="s">
        <v>5303</v>
      </c>
      <c r="C1781" s="9"/>
      <c r="D1781" s="9"/>
      <c r="E1781" s="5"/>
      <c r="F1781" s="8"/>
      <c r="G1781" s="5" t="s">
        <v>3432</v>
      </c>
      <c r="H1781" s="8"/>
      <c r="I1781" s="5"/>
      <c r="J1781" s="5">
        <v>40</v>
      </c>
      <c r="K1781" s="5" t="s">
        <v>199</v>
      </c>
      <c r="L1781" s="5"/>
      <c r="M1781" s="5"/>
    </row>
    <row r="1782" spans="1:13">
      <c r="A1782" s="9"/>
      <c r="B1782" s="5" t="s">
        <v>5304</v>
      </c>
      <c r="C1782" s="9"/>
      <c r="D1782" s="9"/>
      <c r="E1782" s="5"/>
      <c r="F1782" s="8"/>
      <c r="G1782" s="5" t="s">
        <v>3518</v>
      </c>
      <c r="H1782" s="8"/>
      <c r="I1782" s="5"/>
      <c r="J1782" s="5">
        <v>24</v>
      </c>
      <c r="K1782" s="5" t="s">
        <v>199</v>
      </c>
      <c r="L1782" s="5"/>
      <c r="M1782" s="5"/>
    </row>
    <row r="1783" spans="1:13">
      <c r="A1783" s="9"/>
      <c r="B1783" s="5" t="s">
        <v>5305</v>
      </c>
      <c r="C1783" s="9"/>
      <c r="D1783" s="9"/>
      <c r="E1783" s="5"/>
      <c r="F1783" s="8"/>
      <c r="G1783" s="5" t="s">
        <v>3432</v>
      </c>
      <c r="H1783" s="8"/>
      <c r="I1783" s="5"/>
      <c r="J1783" s="5">
        <v>40</v>
      </c>
      <c r="K1783" s="5" t="s">
        <v>199</v>
      </c>
      <c r="L1783" s="5"/>
      <c r="M1783" s="5"/>
    </row>
    <row r="1784" spans="1:13">
      <c r="A1784" s="9"/>
      <c r="B1784" s="5" t="s">
        <v>5306</v>
      </c>
      <c r="C1784" s="9"/>
      <c r="D1784" s="9"/>
      <c r="E1784" s="5"/>
      <c r="F1784" s="8"/>
      <c r="G1784" s="5" t="s">
        <v>3456</v>
      </c>
      <c r="H1784" s="8"/>
      <c r="I1784" s="5"/>
      <c r="J1784" s="5">
        <v>40</v>
      </c>
      <c r="K1784" s="5" t="s">
        <v>199</v>
      </c>
      <c r="L1784" s="5"/>
      <c r="M1784" s="5"/>
    </row>
    <row r="1785" spans="1:13">
      <c r="A1785" s="9"/>
      <c r="B1785" s="5" t="s">
        <v>5307</v>
      </c>
      <c r="C1785" s="9"/>
      <c r="D1785" s="9"/>
      <c r="E1785" s="5"/>
      <c r="F1785" s="8"/>
      <c r="G1785" s="5" t="s">
        <v>3502</v>
      </c>
      <c r="H1785" s="8"/>
      <c r="I1785" s="5"/>
      <c r="J1785" s="5">
        <v>20</v>
      </c>
      <c r="K1785" s="5" t="s">
        <v>199</v>
      </c>
      <c r="L1785" s="5"/>
      <c r="M1785" s="5"/>
    </row>
    <row r="1786" spans="1:13">
      <c r="A1786" s="9"/>
      <c r="B1786" s="5" t="s">
        <v>5308</v>
      </c>
      <c r="C1786" s="9"/>
      <c r="D1786" s="9"/>
      <c r="E1786" s="5"/>
      <c r="F1786" s="8"/>
      <c r="G1786" s="5" t="s">
        <v>3556</v>
      </c>
      <c r="H1786" s="8"/>
      <c r="I1786" s="5"/>
      <c r="J1786" s="5">
        <v>40</v>
      </c>
      <c r="K1786" s="5" t="s">
        <v>199</v>
      </c>
      <c r="L1786" s="5"/>
      <c r="M1786" s="5"/>
    </row>
    <row r="1787" spans="1:13">
      <c r="A1787" s="9"/>
      <c r="B1787" s="5" t="s">
        <v>5309</v>
      </c>
      <c r="C1787" s="9"/>
      <c r="D1787" s="9"/>
      <c r="E1787" s="5"/>
      <c r="F1787" s="8"/>
      <c r="G1787" s="5" t="s">
        <v>3601</v>
      </c>
      <c r="H1787" s="8"/>
      <c r="I1787" s="5"/>
      <c r="J1787" s="5">
        <v>40</v>
      </c>
      <c r="K1787" s="5" t="s">
        <v>199</v>
      </c>
      <c r="L1787" s="5"/>
      <c r="M1787" s="5"/>
    </row>
    <row r="1788" spans="1:13">
      <c r="A1788" s="9"/>
      <c r="B1788" s="5" t="s">
        <v>5310</v>
      </c>
      <c r="C1788" s="9"/>
      <c r="D1788" s="9"/>
      <c r="E1788" s="5"/>
      <c r="F1788" s="8"/>
      <c r="G1788" s="5" t="s">
        <v>3442</v>
      </c>
      <c r="H1788" s="8"/>
      <c r="I1788" s="5"/>
      <c r="J1788" s="5">
        <v>40</v>
      </c>
      <c r="K1788" s="5" t="s">
        <v>199</v>
      </c>
      <c r="L1788" s="5"/>
      <c r="M1788" s="5"/>
    </row>
    <row r="1789" spans="1:13">
      <c r="A1789" s="9"/>
      <c r="B1789" s="5" t="s">
        <v>5311</v>
      </c>
      <c r="C1789" s="9"/>
      <c r="D1789" s="9"/>
      <c r="E1789" s="5"/>
      <c r="F1789" s="8"/>
      <c r="G1789" s="5" t="s">
        <v>3432</v>
      </c>
      <c r="H1789" s="8"/>
      <c r="I1789" s="5"/>
      <c r="J1789" s="5">
        <v>40</v>
      </c>
      <c r="K1789" s="5" t="s">
        <v>199</v>
      </c>
      <c r="L1789" s="5"/>
      <c r="M1789" s="5"/>
    </row>
    <row r="1790" spans="1:13">
      <c r="A1790" s="9"/>
      <c r="B1790" s="5" t="s">
        <v>5312</v>
      </c>
      <c r="C1790" s="9"/>
      <c r="D1790" s="9"/>
      <c r="E1790" s="5"/>
      <c r="F1790" s="8"/>
      <c r="G1790" s="5" t="s">
        <v>3550</v>
      </c>
      <c r="H1790" s="8"/>
      <c r="I1790" s="5"/>
      <c r="J1790" s="5">
        <v>40</v>
      </c>
      <c r="K1790" s="5" t="s">
        <v>196</v>
      </c>
      <c r="L1790" s="5"/>
      <c r="M1790" s="5"/>
    </row>
    <row r="1791" spans="1:13">
      <c r="A1791" s="9"/>
      <c r="B1791" s="5" t="s">
        <v>5313</v>
      </c>
      <c r="C1791" s="9"/>
      <c r="D1791" s="9"/>
      <c r="E1791" s="5"/>
      <c r="F1791" s="8"/>
      <c r="G1791" s="5" t="s">
        <v>3510</v>
      </c>
      <c r="H1791" s="8"/>
      <c r="I1791" s="5"/>
      <c r="J1791" s="5">
        <v>40</v>
      </c>
      <c r="K1791" s="5" t="s">
        <v>196</v>
      </c>
      <c r="L1791" s="5"/>
      <c r="M1791" s="5"/>
    </row>
    <row r="1792" spans="1:13">
      <c r="A1792" s="9"/>
      <c r="B1792" s="5" t="s">
        <v>5314</v>
      </c>
      <c r="C1792" s="9"/>
      <c r="D1792" s="9"/>
      <c r="E1792" s="5"/>
      <c r="F1792" s="8"/>
      <c r="G1792" s="5" t="s">
        <v>3956</v>
      </c>
      <c r="H1792" s="8"/>
      <c r="I1792" s="5"/>
      <c r="J1792" s="5">
        <v>40</v>
      </c>
      <c r="K1792" s="5" t="s">
        <v>199</v>
      </c>
      <c r="L1792" s="5"/>
      <c r="M1792" s="5"/>
    </row>
    <row r="1793" spans="1:13">
      <c r="A1793" s="9"/>
      <c r="B1793" s="5" t="s">
        <v>5315</v>
      </c>
      <c r="C1793" s="9"/>
      <c r="D1793" s="9"/>
      <c r="E1793" s="5"/>
      <c r="F1793" s="8"/>
      <c r="G1793" s="5" t="s">
        <v>3432</v>
      </c>
      <c r="H1793" s="8"/>
      <c r="I1793" s="5"/>
      <c r="J1793" s="5">
        <v>40</v>
      </c>
      <c r="K1793" s="5" t="s">
        <v>199</v>
      </c>
      <c r="L1793" s="5"/>
      <c r="M1793" s="5"/>
    </row>
    <row r="1794" spans="1:13">
      <c r="A1794" s="9"/>
      <c r="B1794" s="5" t="s">
        <v>5316</v>
      </c>
      <c r="C1794" s="9"/>
      <c r="D1794" s="9"/>
      <c r="E1794" s="5"/>
      <c r="F1794" s="8"/>
      <c r="G1794" s="5" t="s">
        <v>3456</v>
      </c>
      <c r="H1794" s="8"/>
      <c r="I1794" s="5"/>
      <c r="J1794" s="5">
        <v>40</v>
      </c>
      <c r="K1794" s="5" t="s">
        <v>3433</v>
      </c>
      <c r="L1794" s="5"/>
      <c r="M1794" s="5"/>
    </row>
    <row r="1795" spans="1:13">
      <c r="A1795" s="9"/>
      <c r="B1795" s="5" t="s">
        <v>5317</v>
      </c>
      <c r="C1795" s="9"/>
      <c r="D1795" s="9"/>
      <c r="E1795" s="5"/>
      <c r="F1795" s="8"/>
      <c r="G1795" s="5" t="s">
        <v>3442</v>
      </c>
      <c r="H1795" s="8"/>
      <c r="I1795" s="5"/>
      <c r="J1795" s="5">
        <v>40</v>
      </c>
      <c r="K1795" s="5" t="s">
        <v>199</v>
      </c>
      <c r="L1795" s="5"/>
      <c r="M1795" s="5"/>
    </row>
    <row r="1796" spans="1:13">
      <c r="A1796" s="9"/>
      <c r="B1796" s="5" t="s">
        <v>5318</v>
      </c>
      <c r="C1796" s="9"/>
      <c r="D1796" s="9"/>
      <c r="E1796" s="5"/>
      <c r="F1796" s="8"/>
      <c r="G1796" s="5" t="s">
        <v>3442</v>
      </c>
      <c r="H1796" s="8"/>
      <c r="I1796" s="5"/>
      <c r="J1796" s="5">
        <v>40</v>
      </c>
      <c r="K1796" s="5" t="s">
        <v>3433</v>
      </c>
      <c r="L1796" s="5"/>
      <c r="M1796" s="5"/>
    </row>
    <row r="1797" spans="1:13">
      <c r="A1797" s="9"/>
      <c r="B1797" s="5" t="s">
        <v>5319</v>
      </c>
      <c r="C1797" s="9"/>
      <c r="D1797" s="9"/>
      <c r="E1797" s="5"/>
      <c r="F1797" s="8"/>
      <c r="G1797" s="5" t="s">
        <v>3454</v>
      </c>
      <c r="H1797" s="8"/>
      <c r="I1797" s="5"/>
      <c r="J1797" s="5">
        <v>40</v>
      </c>
      <c r="K1797" s="5" t="s">
        <v>199</v>
      </c>
      <c r="L1797" s="5"/>
      <c r="M1797" s="5"/>
    </row>
    <row r="1798" spans="1:13">
      <c r="A1798" s="9"/>
      <c r="B1798" s="5" t="s">
        <v>5320</v>
      </c>
      <c r="C1798" s="9"/>
      <c r="D1798" s="9"/>
      <c r="E1798" s="5"/>
      <c r="F1798" s="8"/>
      <c r="G1798" s="5" t="s">
        <v>4360</v>
      </c>
      <c r="H1798" s="8"/>
      <c r="I1798" s="5"/>
      <c r="J1798" s="5">
        <v>40</v>
      </c>
      <c r="K1798" s="5" t="s">
        <v>196</v>
      </c>
      <c r="L1798" s="5"/>
      <c r="M1798" s="5"/>
    </row>
    <row r="1799" spans="1:13">
      <c r="A1799" s="9"/>
      <c r="B1799" s="5" t="s">
        <v>5321</v>
      </c>
      <c r="C1799" s="9"/>
      <c r="D1799" s="9"/>
      <c r="E1799" s="5"/>
      <c r="F1799" s="8"/>
      <c r="G1799" s="5" t="s">
        <v>3518</v>
      </c>
      <c r="H1799" s="8"/>
      <c r="I1799" s="5"/>
      <c r="J1799" s="5">
        <v>24</v>
      </c>
      <c r="K1799" s="5" t="s">
        <v>3433</v>
      </c>
      <c r="L1799" s="5"/>
      <c r="M1799" s="5"/>
    </row>
    <row r="1800" spans="1:13">
      <c r="A1800" s="9"/>
      <c r="B1800" s="5" t="s">
        <v>5322</v>
      </c>
      <c r="C1800" s="9"/>
      <c r="D1800" s="9"/>
      <c r="E1800" s="5"/>
      <c r="F1800" s="8"/>
      <c r="G1800" s="5" t="s">
        <v>3432</v>
      </c>
      <c r="H1800" s="8"/>
      <c r="I1800" s="5"/>
      <c r="J1800" s="5">
        <v>40</v>
      </c>
      <c r="K1800" s="5" t="s">
        <v>191</v>
      </c>
      <c r="L1800" s="5"/>
      <c r="M1800" s="5"/>
    </row>
    <row r="1801" spans="1:13">
      <c r="A1801" s="9"/>
      <c r="B1801" s="5" t="s">
        <v>5323</v>
      </c>
      <c r="C1801" s="9"/>
      <c r="D1801" s="9"/>
      <c r="E1801" s="5"/>
      <c r="F1801" s="8"/>
      <c r="G1801" s="5" t="s">
        <v>3428</v>
      </c>
      <c r="H1801" s="8"/>
      <c r="I1801" s="5"/>
      <c r="J1801" s="5">
        <v>40</v>
      </c>
      <c r="K1801" s="5" t="s">
        <v>199</v>
      </c>
      <c r="L1801" s="5"/>
      <c r="M1801" s="5"/>
    </row>
    <row r="1802" spans="1:13">
      <c r="A1802" s="9"/>
      <c r="B1802" s="5" t="s">
        <v>5324</v>
      </c>
      <c r="C1802" s="9"/>
      <c r="D1802" s="9"/>
      <c r="E1802" s="5"/>
      <c r="F1802" s="8"/>
      <c r="G1802" s="5" t="s">
        <v>3510</v>
      </c>
      <c r="H1802" s="8"/>
      <c r="I1802" s="5"/>
      <c r="J1802" s="5">
        <v>40</v>
      </c>
      <c r="K1802" s="5" t="s">
        <v>199</v>
      </c>
      <c r="L1802" s="5"/>
      <c r="M1802" s="5"/>
    </row>
    <row r="1803" spans="1:13">
      <c r="A1803" s="9"/>
      <c r="B1803" s="5" t="s">
        <v>5325</v>
      </c>
      <c r="C1803" s="9"/>
      <c r="D1803" s="9"/>
      <c r="E1803" s="5"/>
      <c r="F1803" s="8"/>
      <c r="G1803" s="5" t="s">
        <v>3646</v>
      </c>
      <c r="H1803" s="8"/>
      <c r="I1803" s="5"/>
      <c r="J1803" s="5">
        <v>40</v>
      </c>
      <c r="K1803" s="5" t="s">
        <v>199</v>
      </c>
      <c r="L1803" s="5"/>
      <c r="M1803" s="5"/>
    </row>
    <row r="1804" spans="1:13">
      <c r="A1804" s="9"/>
      <c r="B1804" s="5" t="s">
        <v>5326</v>
      </c>
      <c r="C1804" s="9"/>
      <c r="D1804" s="9"/>
      <c r="E1804" s="5"/>
      <c r="F1804" s="8"/>
      <c r="G1804" s="5" t="s">
        <v>3465</v>
      </c>
      <c r="H1804" s="8"/>
      <c r="I1804" s="5"/>
      <c r="J1804" s="5">
        <v>40</v>
      </c>
      <c r="K1804" s="5" t="s">
        <v>3433</v>
      </c>
      <c r="L1804" s="5"/>
      <c r="M1804" s="5"/>
    </row>
    <row r="1805" spans="1:13">
      <c r="A1805" s="9"/>
      <c r="B1805" s="5" t="s">
        <v>5327</v>
      </c>
      <c r="C1805" s="9"/>
      <c r="D1805" s="9"/>
      <c r="E1805" s="5"/>
      <c r="F1805" s="8"/>
      <c r="G1805" s="5" t="s">
        <v>3646</v>
      </c>
      <c r="H1805" s="8"/>
      <c r="I1805" s="5"/>
      <c r="J1805" s="5">
        <v>40</v>
      </c>
      <c r="K1805" s="5" t="s">
        <v>199</v>
      </c>
      <c r="L1805" s="5"/>
      <c r="M1805" s="5"/>
    </row>
    <row r="1806" spans="1:13">
      <c r="A1806" s="9"/>
      <c r="B1806" s="5" t="s">
        <v>5328</v>
      </c>
      <c r="C1806" s="9"/>
      <c r="D1806" s="9"/>
      <c r="E1806" s="5"/>
      <c r="F1806" s="8"/>
      <c r="G1806" s="5" t="s">
        <v>3438</v>
      </c>
      <c r="H1806" s="8"/>
      <c r="I1806" s="5"/>
      <c r="J1806" s="5">
        <v>40</v>
      </c>
      <c r="K1806" s="5" t="s">
        <v>199</v>
      </c>
      <c r="L1806" s="5"/>
      <c r="M1806" s="5"/>
    </row>
    <row r="1807" spans="1:13">
      <c r="A1807" s="9"/>
      <c r="B1807" s="5" t="s">
        <v>5329</v>
      </c>
      <c r="C1807" s="9"/>
      <c r="D1807" s="9"/>
      <c r="E1807" s="5"/>
      <c r="F1807" s="8"/>
      <c r="G1807" s="5" t="s">
        <v>3556</v>
      </c>
      <c r="H1807" s="8"/>
      <c r="I1807" s="5"/>
      <c r="J1807" s="5">
        <v>40</v>
      </c>
      <c r="K1807" s="5" t="s">
        <v>196</v>
      </c>
      <c r="L1807" s="5"/>
      <c r="M1807" s="5"/>
    </row>
    <row r="1808" spans="1:13">
      <c r="A1808" s="9"/>
      <c r="B1808" s="5" t="s">
        <v>5330</v>
      </c>
      <c r="C1808" s="9"/>
      <c r="D1808" s="9"/>
      <c r="E1808" s="5"/>
      <c r="F1808" s="8"/>
      <c r="G1808" s="5" t="s">
        <v>3442</v>
      </c>
      <c r="H1808" s="8"/>
      <c r="I1808" s="5"/>
      <c r="J1808" s="5">
        <v>40</v>
      </c>
      <c r="K1808" s="5" t="s">
        <v>199</v>
      </c>
      <c r="L1808" s="5"/>
      <c r="M1808" s="5"/>
    </row>
    <row r="1809" spans="1:13">
      <c r="A1809" s="9"/>
      <c r="B1809" s="5" t="s">
        <v>5331</v>
      </c>
      <c r="C1809" s="9"/>
      <c r="D1809" s="9"/>
      <c r="E1809" s="5"/>
      <c r="F1809" s="8"/>
      <c r="G1809" s="5" t="s">
        <v>3492</v>
      </c>
      <c r="H1809" s="8"/>
      <c r="I1809" s="5"/>
      <c r="J1809" s="5">
        <v>40</v>
      </c>
      <c r="K1809" s="5" t="s">
        <v>199</v>
      </c>
      <c r="L1809" s="5"/>
      <c r="M1809" s="5"/>
    </row>
    <row r="1810" spans="1:13">
      <c r="A1810" s="9"/>
      <c r="B1810" s="5" t="s">
        <v>5331</v>
      </c>
      <c r="C1810" s="9"/>
      <c r="D1810" s="9"/>
      <c r="E1810" s="5"/>
      <c r="F1810" s="8"/>
      <c r="G1810" s="5" t="s">
        <v>3446</v>
      </c>
      <c r="H1810" s="8"/>
      <c r="I1810" s="5"/>
      <c r="J1810" s="5">
        <v>40</v>
      </c>
      <c r="K1810" s="5" t="s">
        <v>199</v>
      </c>
      <c r="L1810" s="5"/>
      <c r="M1810" s="5"/>
    </row>
    <row r="1811" spans="1:13">
      <c r="A1811" s="9"/>
      <c r="B1811" s="5" t="s">
        <v>5332</v>
      </c>
      <c r="C1811" s="9"/>
      <c r="D1811" s="9"/>
      <c r="E1811" s="5"/>
      <c r="F1811" s="8"/>
      <c r="G1811" s="5" t="s">
        <v>3432</v>
      </c>
      <c r="H1811" s="8"/>
      <c r="I1811" s="5"/>
      <c r="J1811" s="5">
        <v>40</v>
      </c>
      <c r="K1811" s="5" t="s">
        <v>199</v>
      </c>
      <c r="L1811" s="5"/>
      <c r="M1811" s="5"/>
    </row>
    <row r="1812" spans="1:13">
      <c r="A1812" s="9"/>
      <c r="B1812" s="5" t="s">
        <v>5333</v>
      </c>
      <c r="C1812" s="9"/>
      <c r="D1812" s="9"/>
      <c r="E1812" s="5"/>
      <c r="F1812" s="8"/>
      <c r="G1812" s="5" t="s">
        <v>3432</v>
      </c>
      <c r="H1812" s="8"/>
      <c r="I1812" s="5"/>
      <c r="J1812" s="5">
        <v>40</v>
      </c>
      <c r="K1812" s="5" t="s">
        <v>199</v>
      </c>
      <c r="L1812" s="5"/>
      <c r="M1812" s="5"/>
    </row>
    <row r="1813" spans="1:13">
      <c r="A1813" s="9"/>
      <c r="B1813" s="5" t="s">
        <v>5334</v>
      </c>
      <c r="C1813" s="9"/>
      <c r="D1813" s="9"/>
      <c r="E1813" s="5"/>
      <c r="F1813" s="8"/>
      <c r="G1813" s="5" t="s">
        <v>3432</v>
      </c>
      <c r="H1813" s="8"/>
      <c r="I1813" s="5"/>
      <c r="J1813" s="5">
        <v>40</v>
      </c>
      <c r="K1813" s="5" t="s">
        <v>199</v>
      </c>
      <c r="L1813" s="5"/>
      <c r="M1813" s="5"/>
    </row>
    <row r="1814" spans="1:13">
      <c r="A1814" s="9"/>
      <c r="B1814" s="5" t="s">
        <v>5335</v>
      </c>
      <c r="C1814" s="9"/>
      <c r="D1814" s="9"/>
      <c r="E1814" s="5"/>
      <c r="F1814" s="8"/>
      <c r="G1814" s="5" t="s">
        <v>3454</v>
      </c>
      <c r="H1814" s="8"/>
      <c r="I1814" s="5"/>
      <c r="J1814" s="5">
        <v>40</v>
      </c>
      <c r="K1814" s="5" t="s">
        <v>199</v>
      </c>
      <c r="L1814" s="5"/>
      <c r="M1814" s="5"/>
    </row>
    <row r="1815" spans="1:13">
      <c r="A1815" s="9"/>
      <c r="B1815" s="5" t="s">
        <v>5336</v>
      </c>
      <c r="C1815" s="9"/>
      <c r="D1815" s="9"/>
      <c r="E1815" s="5"/>
      <c r="F1815" s="8"/>
      <c r="G1815" s="5" t="s">
        <v>3465</v>
      </c>
      <c r="H1815" s="8"/>
      <c r="I1815" s="5"/>
      <c r="J1815" s="5">
        <v>40</v>
      </c>
      <c r="K1815" s="5" t="s">
        <v>199</v>
      </c>
      <c r="L1815" s="5"/>
      <c r="M1815" s="5"/>
    </row>
    <row r="1816" spans="1:13">
      <c r="A1816" s="9"/>
      <c r="B1816" s="5" t="s">
        <v>5337</v>
      </c>
      <c r="C1816" s="9"/>
      <c r="D1816" s="9"/>
      <c r="E1816" s="5"/>
      <c r="F1816" s="8"/>
      <c r="G1816" s="5" t="s">
        <v>3446</v>
      </c>
      <c r="H1816" s="8"/>
      <c r="I1816" s="5"/>
      <c r="J1816" s="5">
        <v>40</v>
      </c>
      <c r="K1816" s="5" t="s">
        <v>199</v>
      </c>
      <c r="L1816" s="5"/>
      <c r="M1816" s="5"/>
    </row>
    <row r="1817" spans="1:13">
      <c r="A1817" s="9"/>
      <c r="B1817" s="5" t="s">
        <v>5338</v>
      </c>
      <c r="C1817" s="9"/>
      <c r="D1817" s="9"/>
      <c r="E1817" s="5"/>
      <c r="F1817" s="8"/>
      <c r="G1817" s="5" t="s">
        <v>3456</v>
      </c>
      <c r="H1817" s="8"/>
      <c r="I1817" s="5"/>
      <c r="J1817" s="5">
        <v>40</v>
      </c>
      <c r="K1817" s="5" t="s">
        <v>199</v>
      </c>
      <c r="L1817" s="5"/>
      <c r="M1817" s="5"/>
    </row>
    <row r="1818" spans="1:13">
      <c r="A1818" s="9"/>
      <c r="B1818" s="5" t="s">
        <v>5339</v>
      </c>
      <c r="C1818" s="9"/>
      <c r="D1818" s="9"/>
      <c r="E1818" s="5"/>
      <c r="F1818" s="8"/>
      <c r="G1818" s="5" t="s">
        <v>3450</v>
      </c>
      <c r="H1818" s="8"/>
      <c r="I1818" s="5"/>
      <c r="J1818" s="5">
        <v>40</v>
      </c>
      <c r="K1818" s="5" t="s">
        <v>199</v>
      </c>
      <c r="L1818" s="5"/>
      <c r="M1818" s="5"/>
    </row>
    <row r="1819" spans="1:13">
      <c r="A1819" s="9"/>
      <c r="B1819" s="5" t="s">
        <v>5340</v>
      </c>
      <c r="C1819" s="9"/>
      <c r="D1819" s="9"/>
      <c r="E1819" s="5"/>
      <c r="F1819" s="8"/>
      <c r="G1819" s="5" t="s">
        <v>3442</v>
      </c>
      <c r="H1819" s="8"/>
      <c r="I1819" s="5"/>
      <c r="J1819" s="5">
        <v>40</v>
      </c>
      <c r="K1819" s="5" t="s">
        <v>3433</v>
      </c>
      <c r="L1819" s="5"/>
      <c r="M1819" s="5"/>
    </row>
    <row r="1820" spans="1:13">
      <c r="A1820" s="9"/>
      <c r="B1820" s="5" t="s">
        <v>5341</v>
      </c>
      <c r="C1820" s="9"/>
      <c r="D1820" s="9"/>
      <c r="E1820" s="5"/>
      <c r="F1820" s="8"/>
      <c r="G1820" s="5" t="s">
        <v>3502</v>
      </c>
      <c r="H1820" s="8"/>
      <c r="I1820" s="5"/>
      <c r="J1820" s="5">
        <v>40</v>
      </c>
      <c r="K1820" s="5" t="s">
        <v>191</v>
      </c>
      <c r="L1820" s="5"/>
      <c r="M1820" s="5"/>
    </row>
    <row r="1821" spans="1:13">
      <c r="A1821" s="9"/>
      <c r="B1821" s="5" t="s">
        <v>5342</v>
      </c>
      <c r="C1821" s="9"/>
      <c r="D1821" s="9"/>
      <c r="E1821" s="5"/>
      <c r="F1821" s="8"/>
      <c r="G1821" s="5" t="s">
        <v>3428</v>
      </c>
      <c r="H1821" s="8"/>
      <c r="I1821" s="5"/>
      <c r="J1821" s="5">
        <v>40</v>
      </c>
      <c r="K1821" s="5" t="s">
        <v>199</v>
      </c>
      <c r="L1821" s="5"/>
      <c r="M1821" s="5"/>
    </row>
    <row r="1822" spans="1:13">
      <c r="A1822" s="9"/>
      <c r="B1822" s="5" t="s">
        <v>5343</v>
      </c>
      <c r="C1822" s="9"/>
      <c r="D1822" s="9"/>
      <c r="E1822" s="5"/>
      <c r="F1822" s="8"/>
      <c r="G1822" s="5" t="s">
        <v>3796</v>
      </c>
      <c r="H1822" s="8"/>
      <c r="I1822" s="5"/>
      <c r="J1822" s="5">
        <v>40</v>
      </c>
      <c r="K1822" s="5" t="s">
        <v>3461</v>
      </c>
      <c r="L1822" s="5"/>
      <c r="M1822" s="5"/>
    </row>
    <row r="1823" spans="1:13">
      <c r="A1823" s="9"/>
      <c r="B1823" s="5" t="s">
        <v>5344</v>
      </c>
      <c r="C1823" s="9"/>
      <c r="D1823" s="9"/>
      <c r="E1823" s="5"/>
      <c r="F1823" s="8"/>
      <c r="G1823" s="5" t="s">
        <v>3450</v>
      </c>
      <c r="H1823" s="8"/>
      <c r="I1823" s="5"/>
      <c r="J1823" s="5">
        <v>40</v>
      </c>
      <c r="K1823" s="5" t="s">
        <v>199</v>
      </c>
      <c r="L1823" s="5"/>
      <c r="M1823" s="5"/>
    </row>
    <row r="1824" spans="1:13">
      <c r="A1824" s="9"/>
      <c r="B1824" s="5" t="s">
        <v>5345</v>
      </c>
      <c r="C1824" s="9"/>
      <c r="D1824" s="9"/>
      <c r="E1824" s="5"/>
      <c r="F1824" s="8"/>
      <c r="G1824" s="5" t="s">
        <v>3432</v>
      </c>
      <c r="H1824" s="8"/>
      <c r="I1824" s="5"/>
      <c r="J1824" s="5">
        <v>40</v>
      </c>
      <c r="K1824" s="5" t="s">
        <v>196</v>
      </c>
      <c r="L1824" s="5"/>
      <c r="M1824" s="5"/>
    </row>
    <row r="1825" spans="1:13">
      <c r="A1825" s="9"/>
      <c r="B1825" s="5" t="s">
        <v>5346</v>
      </c>
      <c r="C1825" s="9"/>
      <c r="D1825" s="9"/>
      <c r="E1825" s="5"/>
      <c r="F1825" s="8"/>
      <c r="G1825" s="5" t="s">
        <v>3432</v>
      </c>
      <c r="H1825" s="8"/>
      <c r="I1825" s="5"/>
      <c r="J1825" s="5">
        <v>40</v>
      </c>
      <c r="K1825" s="5" t="s">
        <v>199</v>
      </c>
      <c r="L1825" s="5"/>
      <c r="M1825" s="5"/>
    </row>
    <row r="1826" spans="1:13">
      <c r="A1826" s="9"/>
      <c r="B1826" s="5" t="s">
        <v>5347</v>
      </c>
      <c r="C1826" s="9"/>
      <c r="D1826" s="9"/>
      <c r="E1826" s="5"/>
      <c r="F1826" s="8"/>
      <c r="G1826" s="5" t="s">
        <v>3432</v>
      </c>
      <c r="H1826" s="8"/>
      <c r="I1826" s="5"/>
      <c r="J1826" s="5">
        <v>40</v>
      </c>
      <c r="K1826" s="5" t="s">
        <v>3433</v>
      </c>
      <c r="L1826" s="5"/>
      <c r="M1826" s="5"/>
    </row>
    <row r="1827" spans="1:13">
      <c r="A1827" s="9"/>
      <c r="B1827" s="5" t="s">
        <v>5348</v>
      </c>
      <c r="C1827" s="9"/>
      <c r="D1827" s="9"/>
      <c r="E1827" s="5"/>
      <c r="F1827" s="8"/>
      <c r="G1827" s="5" t="s">
        <v>4360</v>
      </c>
      <c r="H1827" s="8"/>
      <c r="I1827" s="5"/>
      <c r="J1827" s="5">
        <v>40</v>
      </c>
      <c r="K1827" s="5" t="s">
        <v>199</v>
      </c>
      <c r="L1827" s="5"/>
      <c r="M1827" s="5"/>
    </row>
    <row r="1828" spans="1:13">
      <c r="A1828" s="9"/>
      <c r="B1828" s="5" t="s">
        <v>5349</v>
      </c>
      <c r="C1828" s="9"/>
      <c r="D1828" s="9"/>
      <c r="E1828" s="5"/>
      <c r="F1828" s="8"/>
      <c r="G1828" s="5" t="s">
        <v>3601</v>
      </c>
      <c r="H1828" s="8"/>
      <c r="I1828" s="5"/>
      <c r="J1828" s="5">
        <v>40</v>
      </c>
      <c r="K1828" s="5" t="s">
        <v>199</v>
      </c>
      <c r="L1828" s="5"/>
      <c r="M1828" s="5"/>
    </row>
    <row r="1829" spans="1:13">
      <c r="A1829" s="9"/>
      <c r="B1829" s="5" t="s">
        <v>5350</v>
      </c>
      <c r="C1829" s="9"/>
      <c r="D1829" s="9"/>
      <c r="E1829" s="5"/>
      <c r="F1829" s="8"/>
      <c r="G1829" s="5" t="s">
        <v>3428</v>
      </c>
      <c r="H1829" s="8"/>
      <c r="I1829" s="5"/>
      <c r="J1829" s="5">
        <v>40</v>
      </c>
      <c r="K1829" s="5" t="s">
        <v>199</v>
      </c>
      <c r="L1829" s="5"/>
      <c r="M1829" s="5"/>
    </row>
    <row r="1830" spans="1:13">
      <c r="A1830" s="9"/>
      <c r="B1830" s="5" t="s">
        <v>5351</v>
      </c>
      <c r="C1830" s="9"/>
      <c r="D1830" s="9"/>
      <c r="E1830" s="5"/>
      <c r="F1830" s="8"/>
      <c r="G1830" s="5" t="s">
        <v>3465</v>
      </c>
      <c r="H1830" s="8"/>
      <c r="I1830" s="5"/>
      <c r="J1830" s="5">
        <v>40</v>
      </c>
      <c r="K1830" s="5" t="s">
        <v>3461</v>
      </c>
      <c r="L1830" s="5"/>
      <c r="M1830" s="5"/>
    </row>
    <row r="1831" spans="1:13">
      <c r="A1831" s="9"/>
      <c r="B1831" s="5" t="s">
        <v>5352</v>
      </c>
      <c r="C1831" s="9"/>
      <c r="D1831" s="9"/>
      <c r="E1831" s="5"/>
      <c r="F1831" s="8"/>
      <c r="G1831" s="5" t="s">
        <v>3432</v>
      </c>
      <c r="H1831" s="8"/>
      <c r="I1831" s="5"/>
      <c r="J1831" s="5">
        <v>40</v>
      </c>
      <c r="K1831" s="5" t="s">
        <v>199</v>
      </c>
      <c r="L1831" s="5"/>
      <c r="M1831" s="5"/>
    </row>
    <row r="1832" spans="1:13">
      <c r="A1832" s="9"/>
      <c r="B1832" s="5" t="s">
        <v>5353</v>
      </c>
      <c r="C1832" s="9"/>
      <c r="D1832" s="9"/>
      <c r="E1832" s="5"/>
      <c r="F1832" s="8"/>
      <c r="G1832" s="5" t="s">
        <v>3476</v>
      </c>
      <c r="H1832" s="8"/>
      <c r="I1832" s="5"/>
      <c r="J1832" s="5">
        <v>20</v>
      </c>
      <c r="K1832" s="5" t="s">
        <v>196</v>
      </c>
      <c r="L1832" s="5"/>
      <c r="M1832" s="5"/>
    </row>
    <row r="1833" spans="1:13">
      <c r="A1833" s="9"/>
      <c r="B1833" s="5" t="s">
        <v>5354</v>
      </c>
      <c r="C1833" s="9"/>
      <c r="D1833" s="9"/>
      <c r="E1833" s="5"/>
      <c r="F1833" s="8"/>
      <c r="G1833" s="5" t="s">
        <v>3436</v>
      </c>
      <c r="H1833" s="8"/>
      <c r="I1833" s="5"/>
      <c r="J1833" s="5">
        <v>40</v>
      </c>
      <c r="K1833" s="5" t="s">
        <v>199</v>
      </c>
      <c r="L1833" s="5"/>
      <c r="M1833" s="5"/>
    </row>
    <row r="1834" spans="1:13">
      <c r="A1834" s="9"/>
      <c r="B1834" s="5" t="s">
        <v>5355</v>
      </c>
      <c r="C1834" s="9"/>
      <c r="D1834" s="9"/>
      <c r="E1834" s="5"/>
      <c r="F1834" s="8"/>
      <c r="G1834" s="5" t="s">
        <v>3502</v>
      </c>
      <c r="H1834" s="8"/>
      <c r="I1834" s="5"/>
      <c r="J1834" s="5">
        <v>20</v>
      </c>
      <c r="K1834" s="5" t="s">
        <v>196</v>
      </c>
      <c r="L1834" s="5"/>
      <c r="M1834" s="5"/>
    </row>
    <row r="1835" spans="1:13">
      <c r="A1835" s="9"/>
      <c r="B1835" s="5" t="s">
        <v>5356</v>
      </c>
      <c r="C1835" s="9"/>
      <c r="D1835" s="9"/>
      <c r="E1835" s="5"/>
      <c r="F1835" s="8"/>
      <c r="G1835" s="5" t="s">
        <v>3428</v>
      </c>
      <c r="H1835" s="8"/>
      <c r="I1835" s="5"/>
      <c r="J1835" s="5">
        <v>40</v>
      </c>
      <c r="K1835" s="5" t="s">
        <v>199</v>
      </c>
      <c r="L1835" s="5"/>
      <c r="M1835" s="5"/>
    </row>
    <row r="1836" spans="1:13">
      <c r="A1836" s="9"/>
      <c r="B1836" s="5" t="s">
        <v>5357</v>
      </c>
      <c r="C1836" s="9"/>
      <c r="D1836" s="9"/>
      <c r="E1836" s="5"/>
      <c r="F1836" s="8"/>
      <c r="G1836" s="5" t="s">
        <v>3432</v>
      </c>
      <c r="H1836" s="8"/>
      <c r="I1836" s="5"/>
      <c r="J1836" s="5">
        <v>40</v>
      </c>
      <c r="K1836" s="5" t="s">
        <v>3433</v>
      </c>
      <c r="L1836" s="5"/>
      <c r="M1836" s="5"/>
    </row>
    <row r="1837" spans="1:13">
      <c r="A1837" s="9"/>
      <c r="B1837" s="5" t="s">
        <v>5358</v>
      </c>
      <c r="C1837" s="9"/>
      <c r="D1837" s="9"/>
      <c r="E1837" s="5"/>
      <c r="F1837" s="8"/>
      <c r="G1837" s="5" t="s">
        <v>3428</v>
      </c>
      <c r="H1837" s="8"/>
      <c r="I1837" s="5"/>
      <c r="J1837" s="5">
        <v>40</v>
      </c>
      <c r="K1837" s="5" t="s">
        <v>199</v>
      </c>
      <c r="L1837" s="5"/>
      <c r="M1837" s="5"/>
    </row>
    <row r="1838" spans="1:13">
      <c r="A1838" s="9"/>
      <c r="B1838" s="5" t="s">
        <v>5359</v>
      </c>
      <c r="C1838" s="9"/>
      <c r="D1838" s="9"/>
      <c r="E1838" s="5"/>
      <c r="F1838" s="8"/>
      <c r="G1838" s="5" t="s">
        <v>3680</v>
      </c>
      <c r="H1838" s="8"/>
      <c r="I1838" s="5"/>
      <c r="J1838" s="5">
        <v>40</v>
      </c>
      <c r="K1838" s="5" t="s">
        <v>199</v>
      </c>
      <c r="L1838" s="5"/>
      <c r="M1838" s="5"/>
    </row>
    <row r="1839" spans="1:13">
      <c r="A1839" s="9"/>
      <c r="B1839" s="5" t="s">
        <v>5360</v>
      </c>
      <c r="C1839" s="9"/>
      <c r="D1839" s="9"/>
      <c r="E1839" s="5"/>
      <c r="F1839" s="8"/>
      <c r="G1839" s="5" t="s">
        <v>4934</v>
      </c>
      <c r="H1839" s="8"/>
      <c r="I1839" s="5"/>
      <c r="J1839" s="5">
        <v>40</v>
      </c>
      <c r="K1839" s="5" t="s">
        <v>196</v>
      </c>
      <c r="L1839" s="5"/>
      <c r="M1839" s="5"/>
    </row>
    <row r="1840" spans="1:13">
      <c r="A1840" s="9"/>
      <c r="B1840" s="5" t="s">
        <v>5361</v>
      </c>
      <c r="C1840" s="9"/>
      <c r="D1840" s="9"/>
      <c r="E1840" s="5"/>
      <c r="F1840" s="8"/>
      <c r="G1840" s="5" t="s">
        <v>3432</v>
      </c>
      <c r="H1840" s="8"/>
      <c r="I1840" s="5"/>
      <c r="J1840" s="5">
        <v>40</v>
      </c>
      <c r="K1840" s="5" t="s">
        <v>199</v>
      </c>
      <c r="L1840" s="5"/>
      <c r="M1840" s="5"/>
    </row>
    <row r="1841" spans="1:13">
      <c r="A1841" s="9"/>
      <c r="B1841" s="5" t="s">
        <v>5362</v>
      </c>
      <c r="C1841" s="9"/>
      <c r="D1841" s="9"/>
      <c r="E1841" s="5"/>
      <c r="F1841" s="8"/>
      <c r="G1841" s="5" t="s">
        <v>3623</v>
      </c>
      <c r="H1841" s="8"/>
      <c r="I1841" s="5"/>
      <c r="J1841" s="5">
        <v>40</v>
      </c>
      <c r="K1841" s="5" t="s">
        <v>199</v>
      </c>
      <c r="L1841" s="5"/>
      <c r="M1841" s="5"/>
    </row>
    <row r="1842" spans="1:13">
      <c r="A1842" s="9"/>
      <c r="B1842" s="5" t="s">
        <v>5363</v>
      </c>
      <c r="C1842" s="9"/>
      <c r="D1842" s="9"/>
      <c r="E1842" s="5"/>
      <c r="F1842" s="8"/>
      <c r="G1842" s="5" t="s">
        <v>3456</v>
      </c>
      <c r="H1842" s="8"/>
      <c r="I1842" s="5"/>
      <c r="J1842" s="5">
        <v>40</v>
      </c>
      <c r="K1842" s="5" t="s">
        <v>199</v>
      </c>
      <c r="L1842" s="5"/>
      <c r="M1842" s="5"/>
    </row>
    <row r="1843" spans="1:13">
      <c r="A1843" s="9"/>
      <c r="B1843" s="5" t="s">
        <v>5364</v>
      </c>
      <c r="C1843" s="9"/>
      <c r="D1843" s="9"/>
      <c r="E1843" s="5"/>
      <c r="F1843" s="8"/>
      <c r="G1843" s="5" t="s">
        <v>4360</v>
      </c>
      <c r="H1843" s="8"/>
      <c r="I1843" s="5"/>
      <c r="J1843" s="5">
        <v>40</v>
      </c>
      <c r="K1843" s="5" t="s">
        <v>199</v>
      </c>
      <c r="L1843" s="5"/>
      <c r="M1843" s="5"/>
    </row>
    <row r="1844" spans="1:13">
      <c r="A1844" s="9"/>
      <c r="B1844" s="5" t="s">
        <v>5365</v>
      </c>
      <c r="C1844" s="9"/>
      <c r="D1844" s="9"/>
      <c r="E1844" s="5"/>
      <c r="F1844" s="8"/>
      <c r="G1844" s="5" t="s">
        <v>3658</v>
      </c>
      <c r="H1844" s="8"/>
      <c r="I1844" s="5"/>
      <c r="J1844" s="5">
        <v>40</v>
      </c>
      <c r="K1844" s="5" t="s">
        <v>3433</v>
      </c>
      <c r="L1844" s="5"/>
      <c r="M1844" s="5"/>
    </row>
    <row r="1845" spans="1:13">
      <c r="A1845" s="9"/>
      <c r="B1845" s="5" t="s">
        <v>5366</v>
      </c>
      <c r="C1845" s="9"/>
      <c r="D1845" s="9"/>
      <c r="E1845" s="5"/>
      <c r="F1845" s="8"/>
      <c r="G1845" s="5" t="s">
        <v>3432</v>
      </c>
      <c r="H1845" s="8"/>
      <c r="I1845" s="5"/>
      <c r="J1845" s="5">
        <v>40</v>
      </c>
      <c r="K1845" s="5" t="s">
        <v>3433</v>
      </c>
      <c r="L1845" s="5"/>
      <c r="M1845" s="5"/>
    </row>
    <row r="1846" spans="1:13">
      <c r="A1846" s="9"/>
      <c r="B1846" s="5" t="s">
        <v>5367</v>
      </c>
      <c r="C1846" s="9"/>
      <c r="D1846" s="9"/>
      <c r="E1846" s="5"/>
      <c r="F1846" s="8"/>
      <c r="G1846" s="5" t="s">
        <v>3432</v>
      </c>
      <c r="H1846" s="8"/>
      <c r="I1846" s="5"/>
      <c r="J1846" s="5">
        <v>40</v>
      </c>
      <c r="K1846" s="5" t="s">
        <v>3433</v>
      </c>
      <c r="L1846" s="5"/>
      <c r="M1846" s="5"/>
    </row>
    <row r="1847" spans="1:13">
      <c r="A1847" s="9"/>
      <c r="B1847" s="5" t="s">
        <v>5368</v>
      </c>
      <c r="C1847" s="9"/>
      <c r="D1847" s="9"/>
      <c r="E1847" s="5"/>
      <c r="F1847" s="8"/>
      <c r="G1847" s="5" t="s">
        <v>3428</v>
      </c>
      <c r="H1847" s="8"/>
      <c r="I1847" s="5"/>
      <c r="J1847" s="5">
        <v>40</v>
      </c>
      <c r="K1847" s="5" t="s">
        <v>199</v>
      </c>
      <c r="L1847" s="5"/>
      <c r="M1847" s="5"/>
    </row>
    <row r="1848" spans="1:13">
      <c r="A1848" s="9"/>
      <c r="B1848" s="5" t="s">
        <v>5369</v>
      </c>
      <c r="C1848" s="9"/>
      <c r="D1848" s="9"/>
      <c r="E1848" s="5"/>
      <c r="F1848" s="8"/>
      <c r="G1848" s="5" t="s">
        <v>3465</v>
      </c>
      <c r="H1848" s="8"/>
      <c r="I1848" s="5"/>
      <c r="J1848" s="5">
        <v>40</v>
      </c>
      <c r="K1848" s="5" t="s">
        <v>3433</v>
      </c>
      <c r="L1848" s="5"/>
      <c r="M1848" s="5"/>
    </row>
    <row r="1849" spans="1:13">
      <c r="A1849" s="9"/>
      <c r="B1849" s="5" t="s">
        <v>5370</v>
      </c>
      <c r="C1849" s="9"/>
      <c r="D1849" s="9"/>
      <c r="E1849" s="5"/>
      <c r="F1849" s="8"/>
      <c r="G1849" s="5" t="s">
        <v>5371</v>
      </c>
      <c r="H1849" s="8"/>
      <c r="I1849" s="5"/>
      <c r="J1849" s="5">
        <v>40</v>
      </c>
      <c r="K1849" s="5" t="s">
        <v>3433</v>
      </c>
      <c r="L1849" s="5"/>
      <c r="M1849" s="5"/>
    </row>
    <row r="1850" spans="1:13">
      <c r="A1850" s="9"/>
      <c r="B1850" s="5" t="s">
        <v>5372</v>
      </c>
      <c r="C1850" s="9"/>
      <c r="D1850" s="9"/>
      <c r="E1850" s="5"/>
      <c r="F1850" s="8"/>
      <c r="G1850" s="5" t="s">
        <v>3456</v>
      </c>
      <c r="H1850" s="8"/>
      <c r="I1850" s="5"/>
      <c r="J1850" s="5">
        <v>40</v>
      </c>
      <c r="K1850" s="5" t="s">
        <v>199</v>
      </c>
      <c r="L1850" s="5"/>
      <c r="M1850" s="5"/>
    </row>
    <row r="1851" spans="1:13">
      <c r="A1851" s="9"/>
      <c r="B1851" s="5" t="s">
        <v>5373</v>
      </c>
      <c r="C1851" s="9"/>
      <c r="D1851" s="9"/>
      <c r="E1851" s="5"/>
      <c r="F1851" s="8"/>
      <c r="G1851" s="5" t="s">
        <v>3465</v>
      </c>
      <c r="H1851" s="8"/>
      <c r="I1851" s="5"/>
      <c r="J1851" s="5">
        <v>40</v>
      </c>
      <c r="K1851" s="5" t="s">
        <v>3461</v>
      </c>
      <c r="L1851" s="5"/>
      <c r="M1851" s="5"/>
    </row>
    <row r="1852" spans="1:13">
      <c r="A1852" s="9"/>
      <c r="B1852" s="5" t="s">
        <v>5374</v>
      </c>
      <c r="C1852" s="9"/>
      <c r="D1852" s="9"/>
      <c r="E1852" s="5"/>
      <c r="F1852" s="8"/>
      <c r="G1852" s="5" t="s">
        <v>3456</v>
      </c>
      <c r="H1852" s="8"/>
      <c r="I1852" s="5"/>
      <c r="J1852" s="5">
        <v>40</v>
      </c>
      <c r="K1852" s="5" t="s">
        <v>199</v>
      </c>
      <c r="L1852" s="5"/>
      <c r="M1852" s="5"/>
    </row>
    <row r="1853" spans="1:13">
      <c r="A1853" s="9"/>
      <c r="B1853" s="5" t="s">
        <v>5375</v>
      </c>
      <c r="C1853" s="9"/>
      <c r="D1853" s="9"/>
      <c r="E1853" s="5"/>
      <c r="F1853" s="8"/>
      <c r="G1853" s="5" t="s">
        <v>3446</v>
      </c>
      <c r="H1853" s="8"/>
      <c r="I1853" s="5"/>
      <c r="J1853" s="5">
        <v>40</v>
      </c>
      <c r="K1853" s="5" t="s">
        <v>199</v>
      </c>
      <c r="L1853" s="5"/>
      <c r="M1853" s="5"/>
    </row>
    <row r="1854" spans="1:13">
      <c r="A1854" s="9"/>
      <c r="B1854" s="5" t="s">
        <v>5376</v>
      </c>
      <c r="C1854" s="9"/>
      <c r="D1854" s="9"/>
      <c r="E1854" s="5"/>
      <c r="F1854" s="8"/>
      <c r="G1854" s="5" t="s">
        <v>3456</v>
      </c>
      <c r="H1854" s="8"/>
      <c r="I1854" s="5"/>
      <c r="J1854" s="5">
        <v>40</v>
      </c>
      <c r="K1854" s="5" t="s">
        <v>199</v>
      </c>
      <c r="L1854" s="5"/>
      <c r="M1854" s="5"/>
    </row>
    <row r="1855" spans="1:13">
      <c r="A1855" s="9"/>
      <c r="B1855" s="5" t="s">
        <v>5377</v>
      </c>
      <c r="C1855" s="9"/>
      <c r="D1855" s="9"/>
      <c r="E1855" s="5"/>
      <c r="F1855" s="8"/>
      <c r="G1855" s="5" t="s">
        <v>3561</v>
      </c>
      <c r="H1855" s="8"/>
      <c r="I1855" s="5"/>
      <c r="J1855" s="5">
        <v>40</v>
      </c>
      <c r="K1855" s="5" t="s">
        <v>199</v>
      </c>
      <c r="L1855" s="5"/>
      <c r="M1855" s="5"/>
    </row>
    <row r="1856" spans="1:13">
      <c r="A1856" s="9"/>
      <c r="B1856" s="5" t="s">
        <v>5378</v>
      </c>
      <c r="C1856" s="9"/>
      <c r="D1856" s="9"/>
      <c r="E1856" s="5"/>
      <c r="F1856" s="8"/>
      <c r="G1856" s="5" t="s">
        <v>3929</v>
      </c>
      <c r="H1856" s="8"/>
      <c r="I1856" s="5"/>
      <c r="J1856" s="5">
        <v>40</v>
      </c>
      <c r="K1856" s="5" t="s">
        <v>3461</v>
      </c>
      <c r="L1856" s="5"/>
      <c r="M1856" s="5"/>
    </row>
    <row r="1857" spans="1:13">
      <c r="A1857" s="9"/>
      <c r="B1857" s="5" t="s">
        <v>5379</v>
      </c>
      <c r="C1857" s="9"/>
      <c r="D1857" s="9"/>
      <c r="E1857" s="5"/>
      <c r="F1857" s="8"/>
      <c r="G1857" s="5" t="s">
        <v>3428</v>
      </c>
      <c r="H1857" s="8"/>
      <c r="I1857" s="5"/>
      <c r="J1857" s="5">
        <v>40</v>
      </c>
      <c r="K1857" s="5" t="s">
        <v>3433</v>
      </c>
      <c r="L1857" s="5"/>
      <c r="M1857" s="5"/>
    </row>
    <row r="1858" spans="1:13">
      <c r="A1858" s="9"/>
      <c r="B1858" s="5" t="s">
        <v>5380</v>
      </c>
      <c r="C1858" s="9"/>
      <c r="D1858" s="9"/>
      <c r="E1858" s="5"/>
      <c r="F1858" s="8"/>
      <c r="G1858" s="5" t="s">
        <v>3432</v>
      </c>
      <c r="H1858" s="8"/>
      <c r="I1858" s="5"/>
      <c r="J1858" s="5">
        <v>40</v>
      </c>
      <c r="K1858" s="5" t="s">
        <v>3433</v>
      </c>
      <c r="L1858" s="5"/>
      <c r="M1858" s="5"/>
    </row>
    <row r="1859" spans="1:13">
      <c r="A1859" s="9"/>
      <c r="B1859" s="5" t="s">
        <v>5381</v>
      </c>
      <c r="C1859" s="9"/>
      <c r="D1859" s="9"/>
      <c r="E1859" s="5"/>
      <c r="F1859" s="8"/>
      <c r="G1859" s="5" t="s">
        <v>3601</v>
      </c>
      <c r="H1859" s="8"/>
      <c r="I1859" s="5"/>
      <c r="J1859" s="5">
        <v>40</v>
      </c>
      <c r="K1859" s="5" t="s">
        <v>3433</v>
      </c>
      <c r="L1859" s="5"/>
      <c r="M1859" s="5"/>
    </row>
    <row r="1860" spans="1:13">
      <c r="A1860" s="9"/>
      <c r="B1860" s="5" t="s">
        <v>5382</v>
      </c>
      <c r="C1860" s="9"/>
      <c r="D1860" s="9"/>
      <c r="E1860" s="5"/>
      <c r="F1860" s="8"/>
      <c r="G1860" s="5" t="s">
        <v>3428</v>
      </c>
      <c r="H1860" s="8"/>
      <c r="I1860" s="5"/>
      <c r="J1860" s="5">
        <v>40</v>
      </c>
      <c r="K1860" s="5" t="s">
        <v>199</v>
      </c>
      <c r="L1860" s="5"/>
      <c r="M1860" s="5"/>
    </row>
    <row r="1861" spans="1:13">
      <c r="A1861" s="9"/>
      <c r="B1861" s="5" t="s">
        <v>5383</v>
      </c>
      <c r="C1861" s="9"/>
      <c r="D1861" s="9"/>
      <c r="E1861" s="5"/>
      <c r="F1861" s="8"/>
      <c r="G1861" s="5" t="s">
        <v>3432</v>
      </c>
      <c r="H1861" s="8"/>
      <c r="I1861" s="5"/>
      <c r="J1861" s="5">
        <v>40</v>
      </c>
      <c r="K1861" s="5" t="s">
        <v>199</v>
      </c>
      <c r="L1861" s="5"/>
      <c r="M1861" s="5"/>
    </row>
    <row r="1862" spans="1:13">
      <c r="A1862" s="9"/>
      <c r="B1862" s="5" t="s">
        <v>5384</v>
      </c>
      <c r="C1862" s="9"/>
      <c r="D1862" s="9"/>
      <c r="E1862" s="5"/>
      <c r="F1862" s="8"/>
      <c r="G1862" s="5" t="s">
        <v>3432</v>
      </c>
      <c r="H1862" s="8"/>
      <c r="I1862" s="5"/>
      <c r="J1862" s="5">
        <v>40</v>
      </c>
      <c r="K1862" s="5" t="s">
        <v>196</v>
      </c>
      <c r="L1862" s="5"/>
      <c r="M1862" s="5"/>
    </row>
    <row r="1863" spans="1:13">
      <c r="A1863" s="9"/>
      <c r="B1863" s="5" t="s">
        <v>5385</v>
      </c>
      <c r="C1863" s="9"/>
      <c r="D1863" s="9"/>
      <c r="E1863" s="5"/>
      <c r="F1863" s="8"/>
      <c r="G1863" s="5" t="s">
        <v>3430</v>
      </c>
      <c r="H1863" s="8"/>
      <c r="I1863" s="5"/>
      <c r="J1863" s="5">
        <v>40</v>
      </c>
      <c r="K1863" s="5" t="s">
        <v>3433</v>
      </c>
      <c r="L1863" s="5"/>
      <c r="M1863" s="5"/>
    </row>
    <row r="1864" spans="1:13">
      <c r="A1864" s="9"/>
      <c r="B1864" s="5" t="s">
        <v>5386</v>
      </c>
      <c r="C1864" s="9"/>
      <c r="D1864" s="9"/>
      <c r="E1864" s="5"/>
      <c r="F1864" s="8"/>
      <c r="G1864" s="5" t="s">
        <v>3436</v>
      </c>
      <c r="H1864" s="8"/>
      <c r="I1864" s="5"/>
      <c r="J1864" s="5">
        <v>40</v>
      </c>
      <c r="K1864" s="5" t="s">
        <v>196</v>
      </c>
      <c r="L1864" s="5"/>
      <c r="M1864" s="5"/>
    </row>
    <row r="1865" spans="1:13">
      <c r="A1865" s="9"/>
      <c r="B1865" s="5" t="s">
        <v>5387</v>
      </c>
      <c r="C1865" s="9"/>
      <c r="D1865" s="9"/>
      <c r="E1865" s="5"/>
      <c r="F1865" s="8"/>
      <c r="G1865" s="5" t="s">
        <v>3428</v>
      </c>
      <c r="H1865" s="8"/>
      <c r="I1865" s="5"/>
      <c r="J1865" s="5">
        <v>40</v>
      </c>
      <c r="K1865" s="5" t="s">
        <v>191</v>
      </c>
      <c r="L1865" s="5"/>
      <c r="M1865" s="5"/>
    </row>
    <row r="1866" spans="1:13">
      <c r="A1866" s="9"/>
      <c r="B1866" s="5" t="s">
        <v>5388</v>
      </c>
      <c r="C1866" s="9"/>
      <c r="D1866" s="9"/>
      <c r="E1866" s="5"/>
      <c r="F1866" s="8"/>
      <c r="G1866" s="5" t="s">
        <v>3432</v>
      </c>
      <c r="H1866" s="8"/>
      <c r="I1866" s="5"/>
      <c r="J1866" s="5">
        <v>40</v>
      </c>
      <c r="K1866" s="5" t="s">
        <v>199</v>
      </c>
      <c r="L1866" s="5"/>
      <c r="M1866" s="5"/>
    </row>
    <row r="1867" spans="1:13">
      <c r="A1867" s="9"/>
      <c r="B1867" s="5" t="s">
        <v>5389</v>
      </c>
      <c r="C1867" s="9"/>
      <c r="D1867" s="9"/>
      <c r="E1867" s="5"/>
      <c r="F1867" s="8"/>
      <c r="G1867" s="5" t="s">
        <v>3502</v>
      </c>
      <c r="H1867" s="8"/>
      <c r="I1867" s="5"/>
      <c r="J1867" s="5">
        <v>40</v>
      </c>
      <c r="K1867" s="5" t="s">
        <v>199</v>
      </c>
      <c r="L1867" s="5"/>
      <c r="M1867" s="5"/>
    </row>
    <row r="1868" spans="1:13">
      <c r="A1868" s="9"/>
      <c r="B1868" s="5" t="s">
        <v>5390</v>
      </c>
      <c r="C1868" s="9"/>
      <c r="D1868" s="9"/>
      <c r="E1868" s="5"/>
      <c r="F1868" s="8"/>
      <c r="G1868" s="5" t="s">
        <v>5391</v>
      </c>
      <c r="H1868" s="8"/>
      <c r="I1868" s="5"/>
      <c r="J1868" s="5">
        <v>40</v>
      </c>
      <c r="K1868" s="5" t="s">
        <v>262</v>
      </c>
      <c r="L1868" s="5"/>
      <c r="M1868" s="5"/>
    </row>
    <row r="1869" spans="1:13">
      <c r="A1869" s="9"/>
      <c r="B1869" s="5" t="s">
        <v>5392</v>
      </c>
      <c r="C1869" s="9"/>
      <c r="D1869" s="9"/>
      <c r="E1869" s="5"/>
      <c r="F1869" s="8"/>
      <c r="G1869" s="5" t="s">
        <v>3561</v>
      </c>
      <c r="H1869" s="8"/>
      <c r="I1869" s="5"/>
      <c r="J1869" s="5">
        <v>20</v>
      </c>
      <c r="K1869" s="5" t="s">
        <v>199</v>
      </c>
      <c r="L1869" s="5"/>
      <c r="M1869" s="5"/>
    </row>
    <row r="1870" spans="1:13">
      <c r="A1870" s="9"/>
      <c r="B1870" s="5" t="s">
        <v>5393</v>
      </c>
      <c r="C1870" s="9"/>
      <c r="D1870" s="9"/>
      <c r="E1870" s="5"/>
      <c r="F1870" s="8"/>
      <c r="G1870" s="5" t="s">
        <v>3432</v>
      </c>
      <c r="H1870" s="8"/>
      <c r="I1870" s="5"/>
      <c r="J1870" s="5">
        <v>40</v>
      </c>
      <c r="K1870" s="5" t="s">
        <v>199</v>
      </c>
      <c r="L1870" s="5"/>
      <c r="M1870" s="5"/>
    </row>
    <row r="1871" spans="1:13">
      <c r="A1871" s="9"/>
      <c r="B1871" s="5" t="s">
        <v>5394</v>
      </c>
      <c r="C1871" s="9"/>
      <c r="D1871" s="9"/>
      <c r="E1871" s="5"/>
      <c r="F1871" s="8"/>
      <c r="G1871" s="5" t="s">
        <v>3444</v>
      </c>
      <c r="H1871" s="8"/>
      <c r="I1871" s="5"/>
      <c r="J1871" s="5">
        <v>40</v>
      </c>
      <c r="K1871" s="5" t="s">
        <v>3433</v>
      </c>
      <c r="L1871" s="5"/>
      <c r="M1871" s="5"/>
    </row>
    <row r="1872" spans="1:13">
      <c r="A1872" s="9"/>
      <c r="B1872" s="5" t="s">
        <v>5395</v>
      </c>
      <c r="C1872" s="9"/>
      <c r="D1872" s="9"/>
      <c r="E1872" s="5"/>
      <c r="F1872" s="8"/>
      <c r="G1872" s="5" t="s">
        <v>3465</v>
      </c>
      <c r="H1872" s="8"/>
      <c r="I1872" s="5"/>
      <c r="J1872" s="5">
        <v>40</v>
      </c>
      <c r="K1872" s="5" t="s">
        <v>199</v>
      </c>
      <c r="L1872" s="5"/>
      <c r="M1872" s="5"/>
    </row>
    <row r="1873" spans="1:13">
      <c r="A1873" s="9"/>
      <c r="B1873" s="5" t="s">
        <v>5396</v>
      </c>
      <c r="C1873" s="9"/>
      <c r="D1873" s="9"/>
      <c r="E1873" s="5"/>
      <c r="F1873" s="8"/>
      <c r="G1873" s="5" t="s">
        <v>4867</v>
      </c>
      <c r="H1873" s="8"/>
      <c r="I1873" s="5"/>
      <c r="J1873" s="5">
        <v>40</v>
      </c>
      <c r="K1873" s="5" t="s">
        <v>3433</v>
      </c>
      <c r="L1873" s="5"/>
      <c r="M1873" s="5"/>
    </row>
    <row r="1874" spans="1:13">
      <c r="A1874" s="9"/>
      <c r="B1874" s="5" t="s">
        <v>5397</v>
      </c>
      <c r="C1874" s="9"/>
      <c r="D1874" s="9"/>
      <c r="E1874" s="5"/>
      <c r="F1874" s="8"/>
      <c r="G1874" s="5" t="s">
        <v>3901</v>
      </c>
      <c r="H1874" s="8"/>
      <c r="I1874" s="5"/>
      <c r="J1874" s="5">
        <v>40</v>
      </c>
      <c r="K1874" s="5" t="s">
        <v>3433</v>
      </c>
      <c r="L1874" s="5"/>
      <c r="M1874" s="5"/>
    </row>
    <row r="1875" spans="1:13">
      <c r="A1875" s="9"/>
      <c r="B1875" s="5" t="s">
        <v>5398</v>
      </c>
      <c r="C1875" s="9"/>
      <c r="D1875" s="9"/>
      <c r="E1875" s="5"/>
      <c r="F1875" s="8"/>
      <c r="G1875" s="5" t="s">
        <v>3484</v>
      </c>
      <c r="H1875" s="8"/>
      <c r="I1875" s="5"/>
      <c r="J1875" s="5">
        <v>30</v>
      </c>
      <c r="K1875" s="5" t="s">
        <v>199</v>
      </c>
      <c r="L1875" s="5"/>
      <c r="M1875" s="5"/>
    </row>
    <row r="1876" spans="1:13">
      <c r="A1876" s="9"/>
      <c r="B1876" s="5" t="s">
        <v>5399</v>
      </c>
      <c r="C1876" s="9"/>
      <c r="D1876" s="9"/>
      <c r="E1876" s="5"/>
      <c r="F1876" s="8"/>
      <c r="G1876" s="5" t="s">
        <v>3465</v>
      </c>
      <c r="H1876" s="8"/>
      <c r="I1876" s="5"/>
      <c r="J1876" s="5">
        <v>40</v>
      </c>
      <c r="K1876" s="5" t="s">
        <v>199</v>
      </c>
      <c r="L1876" s="5"/>
      <c r="M1876" s="5"/>
    </row>
    <row r="1877" spans="1:13">
      <c r="A1877" s="9"/>
      <c r="B1877" s="5" t="s">
        <v>5400</v>
      </c>
      <c r="C1877" s="9"/>
      <c r="D1877" s="9"/>
      <c r="E1877" s="5"/>
      <c r="F1877" s="8"/>
      <c r="G1877" s="5" t="s">
        <v>3430</v>
      </c>
      <c r="H1877" s="8"/>
      <c r="I1877" s="5"/>
      <c r="J1877" s="5">
        <v>40</v>
      </c>
      <c r="K1877" s="5" t="s">
        <v>3433</v>
      </c>
      <c r="L1877" s="5"/>
      <c r="M1877" s="5"/>
    </row>
    <row r="1878" spans="1:13">
      <c r="A1878" s="9"/>
      <c r="B1878" s="5" t="s">
        <v>5401</v>
      </c>
      <c r="C1878" s="9"/>
      <c r="D1878" s="9"/>
      <c r="E1878" s="5"/>
      <c r="F1878" s="8"/>
      <c r="G1878" s="5" t="s">
        <v>3438</v>
      </c>
      <c r="H1878" s="8"/>
      <c r="I1878" s="5"/>
      <c r="J1878" s="5">
        <v>40</v>
      </c>
      <c r="K1878" s="5" t="s">
        <v>5402</v>
      </c>
      <c r="L1878" s="5"/>
      <c r="M1878" s="5"/>
    </row>
    <row r="1879" spans="1:13">
      <c r="A1879" s="9"/>
      <c r="B1879" s="5" t="s">
        <v>5403</v>
      </c>
      <c r="C1879" s="9"/>
      <c r="D1879" s="9"/>
      <c r="E1879" s="5"/>
      <c r="F1879" s="8"/>
      <c r="G1879" s="5" t="s">
        <v>4480</v>
      </c>
      <c r="H1879" s="8"/>
      <c r="I1879" s="5"/>
      <c r="J1879" s="5">
        <v>40</v>
      </c>
      <c r="K1879" s="5" t="s">
        <v>199</v>
      </c>
      <c r="L1879" s="5"/>
      <c r="M1879" s="5"/>
    </row>
    <row r="1880" spans="1:13">
      <c r="A1880" s="9"/>
      <c r="B1880" s="5" t="s">
        <v>5404</v>
      </c>
      <c r="C1880" s="9"/>
      <c r="D1880" s="9"/>
      <c r="E1880" s="5"/>
      <c r="F1880" s="8"/>
      <c r="G1880" s="5" t="s">
        <v>3550</v>
      </c>
      <c r="H1880" s="8"/>
      <c r="I1880" s="5"/>
      <c r="J1880" s="5">
        <v>40</v>
      </c>
      <c r="K1880" s="5" t="s">
        <v>196</v>
      </c>
      <c r="L1880" s="5"/>
      <c r="M1880" s="5"/>
    </row>
    <row r="1881" spans="1:13">
      <c r="A1881" s="9"/>
      <c r="B1881" s="5" t="s">
        <v>5405</v>
      </c>
      <c r="C1881" s="9"/>
      <c r="D1881" s="9"/>
      <c r="E1881" s="5"/>
      <c r="F1881" s="8"/>
      <c r="G1881" s="5" t="s">
        <v>5406</v>
      </c>
      <c r="H1881" s="8"/>
      <c r="I1881" s="5"/>
      <c r="J1881" s="5">
        <v>40</v>
      </c>
      <c r="K1881" s="5" t="s">
        <v>199</v>
      </c>
      <c r="L1881" s="5"/>
      <c r="M1881" s="5"/>
    </row>
    <row r="1882" spans="1:13">
      <c r="A1882" s="9"/>
      <c r="B1882" s="5" t="s">
        <v>5407</v>
      </c>
      <c r="C1882" s="9"/>
      <c r="D1882" s="9"/>
      <c r="E1882" s="5"/>
      <c r="F1882" s="8"/>
      <c r="G1882" s="5" t="s">
        <v>3539</v>
      </c>
      <c r="H1882" s="8"/>
      <c r="I1882" s="5"/>
      <c r="J1882" s="5">
        <v>40</v>
      </c>
      <c r="K1882" s="5" t="s">
        <v>199</v>
      </c>
      <c r="L1882" s="5"/>
      <c r="M1882" s="5"/>
    </row>
    <row r="1883" spans="1:13">
      <c r="A1883" s="9"/>
      <c r="B1883" s="5" t="s">
        <v>5408</v>
      </c>
      <c r="C1883" s="9"/>
      <c r="D1883" s="9"/>
      <c r="E1883" s="5"/>
      <c r="F1883" s="8"/>
      <c r="G1883" s="5" t="s">
        <v>3428</v>
      </c>
      <c r="H1883" s="8"/>
      <c r="I1883" s="5"/>
      <c r="J1883" s="5">
        <v>40</v>
      </c>
      <c r="K1883" s="5" t="s">
        <v>3433</v>
      </c>
      <c r="L1883" s="5"/>
      <c r="M1883" s="5"/>
    </row>
    <row r="1884" spans="1:13">
      <c r="A1884" s="9"/>
      <c r="B1884" s="5" t="s">
        <v>5409</v>
      </c>
      <c r="C1884" s="9"/>
      <c r="D1884" s="9"/>
      <c r="E1884" s="5"/>
      <c r="F1884" s="8"/>
      <c r="G1884" s="5" t="s">
        <v>3450</v>
      </c>
      <c r="H1884" s="8"/>
      <c r="I1884" s="5"/>
      <c r="J1884" s="5">
        <v>40</v>
      </c>
      <c r="K1884" s="5" t="s">
        <v>196</v>
      </c>
      <c r="L1884" s="5"/>
      <c r="M1884" s="5"/>
    </row>
    <row r="1885" spans="1:13">
      <c r="A1885" s="9"/>
      <c r="B1885" s="5" t="s">
        <v>5410</v>
      </c>
      <c r="C1885" s="9"/>
      <c r="D1885" s="9"/>
      <c r="E1885" s="5"/>
      <c r="F1885" s="8"/>
      <c r="G1885" s="5" t="s">
        <v>3432</v>
      </c>
      <c r="H1885" s="8"/>
      <c r="I1885" s="5"/>
      <c r="J1885" s="5">
        <v>40</v>
      </c>
      <c r="K1885" s="5" t="s">
        <v>196</v>
      </c>
      <c r="L1885" s="5"/>
      <c r="M1885" s="5"/>
    </row>
    <row r="1886" spans="1:13">
      <c r="A1886" s="9"/>
      <c r="B1886" s="5" t="s">
        <v>5411</v>
      </c>
      <c r="C1886" s="9"/>
      <c r="D1886" s="9"/>
      <c r="E1886" s="5"/>
      <c r="F1886" s="8"/>
      <c r="G1886" s="5" t="s">
        <v>3658</v>
      </c>
      <c r="H1886" s="8"/>
      <c r="I1886" s="5"/>
      <c r="J1886" s="5">
        <v>40</v>
      </c>
      <c r="K1886" s="5" t="s">
        <v>199</v>
      </c>
      <c r="L1886" s="5"/>
      <c r="M1886" s="5"/>
    </row>
    <row r="1887" spans="1:13">
      <c r="A1887" s="9"/>
      <c r="B1887" s="5" t="s">
        <v>5412</v>
      </c>
      <c r="C1887" s="9"/>
      <c r="D1887" s="9"/>
      <c r="E1887" s="5"/>
      <c r="F1887" s="8"/>
      <c r="G1887" s="5" t="s">
        <v>3432</v>
      </c>
      <c r="H1887" s="8"/>
      <c r="I1887" s="5"/>
      <c r="J1887" s="5">
        <v>40</v>
      </c>
      <c r="K1887" s="5" t="s">
        <v>196</v>
      </c>
      <c r="L1887" s="5"/>
      <c r="M1887" s="5"/>
    </row>
    <row r="1888" spans="1:13">
      <c r="A1888" s="9"/>
      <c r="B1888" s="5" t="s">
        <v>5413</v>
      </c>
      <c r="C1888" s="9"/>
      <c r="D1888" s="9"/>
      <c r="E1888" s="5"/>
      <c r="F1888" s="8"/>
      <c r="G1888" s="5" t="s">
        <v>3448</v>
      </c>
      <c r="H1888" s="8"/>
      <c r="I1888" s="5"/>
      <c r="J1888" s="5">
        <v>40</v>
      </c>
      <c r="K1888" s="5" t="s">
        <v>199</v>
      </c>
      <c r="L1888" s="5"/>
      <c r="M1888" s="5"/>
    </row>
    <row r="1889" spans="1:13">
      <c r="A1889" s="9"/>
      <c r="B1889" s="5" t="s">
        <v>5414</v>
      </c>
      <c r="C1889" s="9"/>
      <c r="D1889" s="9"/>
      <c r="E1889" s="5"/>
      <c r="F1889" s="8"/>
      <c r="G1889" s="5" t="s">
        <v>3454</v>
      </c>
      <c r="H1889" s="8"/>
      <c r="I1889" s="5"/>
      <c r="J1889" s="5">
        <v>40</v>
      </c>
      <c r="K1889" s="5" t="s">
        <v>196</v>
      </c>
      <c r="L1889" s="5"/>
      <c r="M1889" s="5"/>
    </row>
    <row r="1890" spans="1:13">
      <c r="A1890" s="9"/>
      <c r="B1890" s="5" t="s">
        <v>5415</v>
      </c>
      <c r="C1890" s="9"/>
      <c r="D1890" s="9"/>
      <c r="E1890" s="5"/>
      <c r="F1890" s="8"/>
      <c r="G1890" s="5" t="s">
        <v>3432</v>
      </c>
      <c r="H1890" s="8"/>
      <c r="I1890" s="5"/>
      <c r="J1890" s="5">
        <v>40</v>
      </c>
      <c r="K1890" s="5" t="s">
        <v>199</v>
      </c>
      <c r="L1890" s="5"/>
      <c r="M1890" s="5"/>
    </row>
    <row r="1891" spans="1:13">
      <c r="A1891" s="9"/>
      <c r="B1891" s="5" t="s">
        <v>5416</v>
      </c>
      <c r="C1891" s="9"/>
      <c r="D1891" s="9"/>
      <c r="E1891" s="5"/>
      <c r="F1891" s="8"/>
      <c r="G1891" s="5" t="s">
        <v>4606</v>
      </c>
      <c r="H1891" s="8"/>
      <c r="I1891" s="5"/>
      <c r="J1891" s="5">
        <v>40</v>
      </c>
      <c r="K1891" s="5" t="s">
        <v>199</v>
      </c>
      <c r="L1891" s="5"/>
      <c r="M1891" s="5"/>
    </row>
    <row r="1892" spans="1:13">
      <c r="A1892" s="9"/>
      <c r="B1892" s="5" t="s">
        <v>5417</v>
      </c>
      <c r="C1892" s="9"/>
      <c r="D1892" s="9"/>
      <c r="E1892" s="5"/>
      <c r="F1892" s="8"/>
      <c r="G1892" s="5" t="s">
        <v>3428</v>
      </c>
      <c r="H1892" s="8"/>
      <c r="I1892" s="5"/>
      <c r="J1892" s="5">
        <v>40</v>
      </c>
      <c r="K1892" s="5" t="s">
        <v>199</v>
      </c>
      <c r="L1892" s="5"/>
      <c r="M1892" s="5"/>
    </row>
    <row r="1893" spans="1:13">
      <c r="A1893" s="9"/>
      <c r="B1893" s="5" t="s">
        <v>5418</v>
      </c>
      <c r="C1893" s="9"/>
      <c r="D1893" s="9"/>
      <c r="E1893" s="5"/>
      <c r="F1893" s="8"/>
      <c r="G1893" s="5" t="s">
        <v>3537</v>
      </c>
      <c r="H1893" s="8"/>
      <c r="I1893" s="5"/>
      <c r="J1893" s="5">
        <v>40</v>
      </c>
      <c r="K1893" s="5" t="s">
        <v>199</v>
      </c>
      <c r="L1893" s="5"/>
      <c r="M1893" s="5"/>
    </row>
    <row r="1894" spans="1:13">
      <c r="A1894" s="9"/>
      <c r="B1894" s="5" t="s">
        <v>5419</v>
      </c>
      <c r="C1894" s="9"/>
      <c r="D1894" s="9"/>
      <c r="E1894" s="5"/>
      <c r="F1894" s="8"/>
      <c r="G1894" s="5" t="s">
        <v>3428</v>
      </c>
      <c r="H1894" s="8"/>
      <c r="I1894" s="5"/>
      <c r="J1894" s="5">
        <v>40</v>
      </c>
      <c r="K1894" s="5" t="s">
        <v>199</v>
      </c>
      <c r="L1894" s="5"/>
      <c r="M1894" s="5"/>
    </row>
    <row r="1895" spans="1:13">
      <c r="A1895" s="9"/>
      <c r="B1895" s="5" t="s">
        <v>5420</v>
      </c>
      <c r="C1895" s="9"/>
      <c r="D1895" s="9"/>
      <c r="E1895" s="5"/>
      <c r="F1895" s="8"/>
      <c r="G1895" s="5" t="s">
        <v>3834</v>
      </c>
      <c r="H1895" s="8"/>
      <c r="I1895" s="5"/>
      <c r="J1895" s="5">
        <v>40</v>
      </c>
      <c r="K1895" s="5" t="s">
        <v>199</v>
      </c>
      <c r="L1895" s="5"/>
      <c r="M1895" s="5"/>
    </row>
    <row r="1896" spans="1:13">
      <c r="A1896" s="9"/>
      <c r="B1896" s="5" t="s">
        <v>5421</v>
      </c>
      <c r="C1896" s="9"/>
      <c r="D1896" s="9"/>
      <c r="E1896" s="5"/>
      <c r="F1896" s="8"/>
      <c r="G1896" s="5" t="s">
        <v>3556</v>
      </c>
      <c r="H1896" s="8"/>
      <c r="I1896" s="5"/>
      <c r="J1896" s="5">
        <v>40</v>
      </c>
      <c r="K1896" s="5" t="s">
        <v>196</v>
      </c>
      <c r="L1896" s="5"/>
      <c r="M1896" s="5"/>
    </row>
    <row r="1897" spans="1:13">
      <c r="A1897" s="9"/>
      <c r="B1897" s="5" t="s">
        <v>5422</v>
      </c>
      <c r="C1897" s="9"/>
      <c r="D1897" s="9"/>
      <c r="E1897" s="5"/>
      <c r="F1897" s="8"/>
      <c r="G1897" s="5" t="s">
        <v>3428</v>
      </c>
      <c r="H1897" s="8"/>
      <c r="I1897" s="5"/>
      <c r="J1897" s="5">
        <v>40</v>
      </c>
      <c r="K1897" s="5" t="s">
        <v>199</v>
      </c>
      <c r="L1897" s="5"/>
      <c r="M1897" s="5"/>
    </row>
    <row r="1898" spans="1:13">
      <c r="A1898" s="9"/>
      <c r="B1898" s="5" t="s">
        <v>5423</v>
      </c>
      <c r="C1898" s="9"/>
      <c r="D1898" s="9"/>
      <c r="E1898" s="5"/>
      <c r="F1898" s="8"/>
      <c r="G1898" s="5" t="s">
        <v>3456</v>
      </c>
      <c r="H1898" s="8"/>
      <c r="I1898" s="5"/>
      <c r="J1898" s="5">
        <v>40</v>
      </c>
      <c r="K1898" s="5" t="s">
        <v>199</v>
      </c>
      <c r="L1898" s="5"/>
      <c r="M1898" s="5"/>
    </row>
    <row r="1899" spans="1:13">
      <c r="A1899" s="9"/>
      <c r="B1899" s="5" t="s">
        <v>5424</v>
      </c>
      <c r="C1899" s="9"/>
      <c r="D1899" s="9"/>
      <c r="E1899" s="5"/>
      <c r="F1899" s="8"/>
      <c r="G1899" s="5" t="s">
        <v>3432</v>
      </c>
      <c r="H1899" s="8"/>
      <c r="I1899" s="5"/>
      <c r="J1899" s="5">
        <v>40</v>
      </c>
      <c r="K1899" s="5" t="s">
        <v>199</v>
      </c>
      <c r="L1899" s="5"/>
      <c r="M1899" s="5"/>
    </row>
    <row r="1900" spans="1:13">
      <c r="A1900" s="9"/>
      <c r="B1900" s="5" t="s">
        <v>5425</v>
      </c>
      <c r="C1900" s="9"/>
      <c r="D1900" s="9"/>
      <c r="E1900" s="5"/>
      <c r="F1900" s="8"/>
      <c r="G1900" s="5" t="s">
        <v>3502</v>
      </c>
      <c r="H1900" s="8"/>
      <c r="I1900" s="5"/>
      <c r="J1900" s="5">
        <v>20</v>
      </c>
      <c r="K1900" s="5" t="s">
        <v>199</v>
      </c>
      <c r="L1900" s="5"/>
      <c r="M1900" s="5"/>
    </row>
    <row r="1901" spans="1:13">
      <c r="A1901" s="9"/>
      <c r="B1901" s="5" t="s">
        <v>5426</v>
      </c>
      <c r="C1901" s="9"/>
      <c r="D1901" s="9"/>
      <c r="E1901" s="5"/>
      <c r="F1901" s="8"/>
      <c r="G1901" s="5" t="s">
        <v>3456</v>
      </c>
      <c r="H1901" s="8"/>
      <c r="I1901" s="5"/>
      <c r="J1901" s="5">
        <v>40</v>
      </c>
      <c r="K1901" s="5" t="s">
        <v>199</v>
      </c>
      <c r="L1901" s="5"/>
      <c r="M1901" s="5"/>
    </row>
    <row r="1902" spans="1:13">
      <c r="A1902" s="9"/>
      <c r="B1902" s="5" t="s">
        <v>5427</v>
      </c>
      <c r="C1902" s="9"/>
      <c r="D1902" s="9"/>
      <c r="E1902" s="5"/>
      <c r="F1902" s="8"/>
      <c r="G1902" s="5" t="s">
        <v>3465</v>
      </c>
      <c r="H1902" s="8"/>
      <c r="I1902" s="5"/>
      <c r="J1902" s="5">
        <v>40</v>
      </c>
      <c r="K1902" s="5" t="s">
        <v>3433</v>
      </c>
      <c r="L1902" s="5"/>
      <c r="M1902" s="5"/>
    </row>
    <row r="1903" spans="1:13">
      <c r="A1903" s="9"/>
      <c r="B1903" s="5" t="s">
        <v>5428</v>
      </c>
      <c r="C1903" s="9"/>
      <c r="D1903" s="9"/>
      <c r="E1903" s="5"/>
      <c r="F1903" s="8"/>
      <c r="G1903" s="5" t="s">
        <v>3456</v>
      </c>
      <c r="H1903" s="8"/>
      <c r="I1903" s="5"/>
      <c r="J1903" s="5">
        <v>40</v>
      </c>
      <c r="K1903" s="5" t="s">
        <v>199</v>
      </c>
      <c r="L1903" s="5"/>
      <c r="M1903" s="5"/>
    </row>
    <row r="1904" spans="1:13">
      <c r="A1904" s="9"/>
      <c r="B1904" s="5" t="s">
        <v>5429</v>
      </c>
      <c r="C1904" s="9"/>
      <c r="D1904" s="9"/>
      <c r="E1904" s="5"/>
      <c r="F1904" s="8"/>
      <c r="G1904" s="5" t="s">
        <v>3436</v>
      </c>
      <c r="H1904" s="8"/>
      <c r="I1904" s="5"/>
      <c r="J1904" s="5">
        <v>40</v>
      </c>
      <c r="K1904" s="5" t="s">
        <v>196</v>
      </c>
      <c r="L1904" s="5"/>
      <c r="M1904" s="5"/>
    </row>
    <row r="1905" spans="1:13">
      <c r="A1905" s="9"/>
      <c r="B1905" s="5" t="s">
        <v>5430</v>
      </c>
      <c r="C1905" s="9"/>
      <c r="D1905" s="9"/>
      <c r="E1905" s="5"/>
      <c r="F1905" s="8"/>
      <c r="G1905" s="5" t="s">
        <v>3456</v>
      </c>
      <c r="H1905" s="8"/>
      <c r="I1905" s="5"/>
      <c r="J1905" s="5">
        <v>40</v>
      </c>
      <c r="K1905" s="5" t="s">
        <v>3433</v>
      </c>
      <c r="L1905" s="5"/>
      <c r="M1905" s="5"/>
    </row>
    <row r="1906" spans="1:13">
      <c r="A1906" s="9"/>
      <c r="B1906" s="5" t="s">
        <v>5431</v>
      </c>
      <c r="C1906" s="9"/>
      <c r="D1906" s="9"/>
      <c r="E1906" s="5"/>
      <c r="F1906" s="8"/>
      <c r="G1906" s="5" t="s">
        <v>3669</v>
      </c>
      <c r="H1906" s="8"/>
      <c r="I1906" s="5"/>
      <c r="J1906" s="5">
        <v>40</v>
      </c>
      <c r="K1906" s="5" t="s">
        <v>3433</v>
      </c>
      <c r="L1906" s="5"/>
      <c r="M1906" s="5"/>
    </row>
    <row r="1907" spans="1:13">
      <c r="A1907" s="9"/>
      <c r="B1907" s="5" t="s">
        <v>5432</v>
      </c>
      <c r="C1907" s="9"/>
      <c r="D1907" s="9"/>
      <c r="E1907" s="5"/>
      <c r="F1907" s="8"/>
      <c r="G1907" s="5" t="s">
        <v>3428</v>
      </c>
      <c r="H1907" s="8"/>
      <c r="I1907" s="5"/>
      <c r="J1907" s="5">
        <v>40</v>
      </c>
      <c r="K1907" s="5" t="s">
        <v>199</v>
      </c>
      <c r="L1907" s="5"/>
      <c r="M1907" s="5"/>
    </row>
    <row r="1908" spans="1:13">
      <c r="A1908" s="9"/>
      <c r="B1908" s="5" t="s">
        <v>5433</v>
      </c>
      <c r="C1908" s="9"/>
      <c r="D1908" s="9"/>
      <c r="E1908" s="5"/>
      <c r="F1908" s="8"/>
      <c r="G1908" s="5" t="s">
        <v>3432</v>
      </c>
      <c r="H1908" s="8"/>
      <c r="I1908" s="5"/>
      <c r="J1908" s="5">
        <v>40</v>
      </c>
      <c r="K1908" s="5" t="s">
        <v>196</v>
      </c>
      <c r="L1908" s="5"/>
      <c r="M1908" s="5"/>
    </row>
    <row r="1909" spans="1:13">
      <c r="A1909" s="9"/>
      <c r="B1909" s="5" t="s">
        <v>5434</v>
      </c>
      <c r="C1909" s="9"/>
      <c r="D1909" s="9"/>
      <c r="E1909" s="5"/>
      <c r="F1909" s="8"/>
      <c r="G1909" s="5" t="s">
        <v>3550</v>
      </c>
      <c r="H1909" s="8"/>
      <c r="I1909" s="5"/>
      <c r="J1909" s="5">
        <v>40</v>
      </c>
      <c r="K1909" s="5" t="s">
        <v>191</v>
      </c>
      <c r="L1909" s="5"/>
      <c r="M1909" s="5"/>
    </row>
    <row r="1910" spans="1:13">
      <c r="A1910" s="9"/>
      <c r="B1910" s="5" t="s">
        <v>5435</v>
      </c>
      <c r="C1910" s="9"/>
      <c r="D1910" s="9"/>
      <c r="E1910" s="5"/>
      <c r="F1910" s="8"/>
      <c r="G1910" s="5" t="s">
        <v>3456</v>
      </c>
      <c r="H1910" s="8"/>
      <c r="I1910" s="5"/>
      <c r="J1910" s="5">
        <v>40</v>
      </c>
      <c r="K1910" s="5" t="s">
        <v>199</v>
      </c>
      <c r="L1910" s="5"/>
      <c r="M1910" s="5"/>
    </row>
    <row r="1911" spans="1:13">
      <c r="A1911" s="9"/>
      <c r="B1911" s="5" t="s">
        <v>5436</v>
      </c>
      <c r="C1911" s="9"/>
      <c r="D1911" s="9"/>
      <c r="E1911" s="5"/>
      <c r="F1911" s="8"/>
      <c r="G1911" s="5" t="s">
        <v>3454</v>
      </c>
      <c r="H1911" s="8"/>
      <c r="I1911" s="5"/>
      <c r="J1911" s="5">
        <v>40</v>
      </c>
      <c r="K1911" s="5" t="s">
        <v>199</v>
      </c>
      <c r="L1911" s="5"/>
      <c r="M1911" s="5"/>
    </row>
    <row r="1912" spans="1:13">
      <c r="A1912" s="9"/>
      <c r="B1912" s="5" t="s">
        <v>5437</v>
      </c>
      <c r="C1912" s="9"/>
      <c r="D1912" s="9"/>
      <c r="E1912" s="5"/>
      <c r="F1912" s="8"/>
      <c r="G1912" s="5" t="s">
        <v>3430</v>
      </c>
      <c r="H1912" s="8"/>
      <c r="I1912" s="5"/>
      <c r="J1912" s="5">
        <v>40</v>
      </c>
      <c r="K1912" s="5" t="s">
        <v>3433</v>
      </c>
      <c r="L1912" s="5"/>
      <c r="M1912" s="5"/>
    </row>
    <row r="1913" spans="1:13">
      <c r="A1913" s="9"/>
      <c r="B1913" s="5" t="s">
        <v>5438</v>
      </c>
      <c r="C1913" s="9"/>
      <c r="D1913" s="9"/>
      <c r="E1913" s="5"/>
      <c r="F1913" s="8"/>
      <c r="G1913" s="5" t="s">
        <v>3432</v>
      </c>
      <c r="H1913" s="8"/>
      <c r="I1913" s="5"/>
      <c r="J1913" s="5">
        <v>40</v>
      </c>
      <c r="K1913" s="5" t="s">
        <v>196</v>
      </c>
      <c r="L1913" s="5"/>
      <c r="M1913" s="5"/>
    </row>
    <row r="1914" spans="1:13">
      <c r="A1914" s="9"/>
      <c r="B1914" s="5" t="s">
        <v>5439</v>
      </c>
      <c r="C1914" s="9"/>
      <c r="D1914" s="9"/>
      <c r="E1914" s="5"/>
      <c r="F1914" s="8"/>
      <c r="G1914" s="5" t="s">
        <v>3465</v>
      </c>
      <c r="H1914" s="8"/>
      <c r="I1914" s="5"/>
      <c r="J1914" s="5">
        <v>40</v>
      </c>
      <c r="K1914" s="5" t="s">
        <v>199</v>
      </c>
      <c r="L1914" s="5"/>
      <c r="M1914" s="5"/>
    </row>
    <row r="1915" spans="1:13">
      <c r="A1915" s="9"/>
      <c r="B1915" s="5" t="s">
        <v>5440</v>
      </c>
      <c r="C1915" s="9"/>
      <c r="D1915" s="9"/>
      <c r="E1915" s="5"/>
      <c r="F1915" s="8"/>
      <c r="G1915" s="5" t="s">
        <v>3465</v>
      </c>
      <c r="H1915" s="8"/>
      <c r="I1915" s="5"/>
      <c r="J1915" s="5">
        <v>40</v>
      </c>
      <c r="K1915" s="5" t="s">
        <v>3433</v>
      </c>
      <c r="L1915" s="5"/>
      <c r="M1915" s="5"/>
    </row>
    <row r="1916" spans="1:13">
      <c r="A1916" s="9"/>
      <c r="B1916" s="5" t="s">
        <v>5441</v>
      </c>
      <c r="C1916" s="9"/>
      <c r="D1916" s="9"/>
      <c r="E1916" s="5"/>
      <c r="F1916" s="8"/>
      <c r="G1916" s="5" t="s">
        <v>3465</v>
      </c>
      <c r="H1916" s="8"/>
      <c r="I1916" s="5"/>
      <c r="J1916" s="5">
        <v>40</v>
      </c>
      <c r="K1916" s="5" t="s">
        <v>199</v>
      </c>
      <c r="L1916" s="5"/>
      <c r="M1916" s="5"/>
    </row>
    <row r="1917" spans="1:13">
      <c r="A1917" s="9"/>
      <c r="B1917" s="5" t="s">
        <v>5442</v>
      </c>
      <c r="C1917" s="9"/>
      <c r="D1917" s="9"/>
      <c r="E1917" s="5"/>
      <c r="F1917" s="8"/>
      <c r="G1917" s="5" t="s">
        <v>3432</v>
      </c>
      <c r="H1917" s="8"/>
      <c r="I1917" s="5"/>
      <c r="J1917" s="5">
        <v>40</v>
      </c>
      <c r="K1917" s="5" t="s">
        <v>199</v>
      </c>
      <c r="L1917" s="5"/>
      <c r="M1917" s="5"/>
    </row>
    <row r="1918" spans="1:13">
      <c r="A1918" s="9"/>
      <c r="B1918" s="5" t="s">
        <v>5443</v>
      </c>
      <c r="C1918" s="9"/>
      <c r="D1918" s="9"/>
      <c r="E1918" s="5"/>
      <c r="F1918" s="8"/>
      <c r="G1918" s="5" t="s">
        <v>3436</v>
      </c>
      <c r="H1918" s="8"/>
      <c r="I1918" s="5"/>
      <c r="J1918" s="5">
        <v>40</v>
      </c>
      <c r="K1918" s="5" t="s">
        <v>3433</v>
      </c>
      <c r="L1918" s="5"/>
      <c r="M1918" s="5"/>
    </row>
    <row r="1919" spans="1:13">
      <c r="A1919" s="9"/>
      <c r="B1919" s="5" t="s">
        <v>5444</v>
      </c>
      <c r="C1919" s="9"/>
      <c r="D1919" s="9"/>
      <c r="E1919" s="5"/>
      <c r="F1919" s="8"/>
      <c r="G1919" s="5" t="s">
        <v>3465</v>
      </c>
      <c r="H1919" s="8"/>
      <c r="I1919" s="5"/>
      <c r="J1919" s="5">
        <v>40</v>
      </c>
      <c r="K1919" s="5" t="s">
        <v>199</v>
      </c>
      <c r="L1919" s="5"/>
      <c r="M1919" s="5"/>
    </row>
    <row r="1920" spans="1:13">
      <c r="A1920" s="9"/>
      <c r="B1920" s="5" t="s">
        <v>5445</v>
      </c>
      <c r="C1920" s="9"/>
      <c r="D1920" s="9"/>
      <c r="E1920" s="5"/>
      <c r="F1920" s="8"/>
      <c r="G1920" s="5" t="s">
        <v>3432</v>
      </c>
      <c r="H1920" s="8"/>
      <c r="I1920" s="5"/>
      <c r="J1920" s="5">
        <v>40</v>
      </c>
      <c r="K1920" s="5" t="s">
        <v>3433</v>
      </c>
      <c r="L1920" s="5"/>
      <c r="M1920" s="5"/>
    </row>
    <row r="1921" spans="1:13">
      <c r="A1921" s="9"/>
      <c r="B1921" s="5" t="s">
        <v>5446</v>
      </c>
      <c r="C1921" s="9"/>
      <c r="D1921" s="9"/>
      <c r="E1921" s="5"/>
      <c r="F1921" s="8"/>
      <c r="G1921" s="5" t="s">
        <v>3465</v>
      </c>
      <c r="H1921" s="8"/>
      <c r="I1921" s="5"/>
      <c r="J1921" s="5">
        <v>40</v>
      </c>
      <c r="K1921" s="5" t="s">
        <v>199</v>
      </c>
      <c r="L1921" s="5"/>
      <c r="M1921" s="5"/>
    </row>
    <row r="1922" spans="1:13">
      <c r="A1922" s="9"/>
      <c r="B1922" s="5" t="s">
        <v>5447</v>
      </c>
      <c r="C1922" s="9"/>
      <c r="D1922" s="9"/>
      <c r="E1922" s="5"/>
      <c r="F1922" s="8"/>
      <c r="G1922" s="5" t="s">
        <v>5448</v>
      </c>
      <c r="H1922" s="8"/>
      <c r="I1922" s="5"/>
      <c r="J1922" s="5">
        <v>40</v>
      </c>
      <c r="K1922" s="5" t="s">
        <v>199</v>
      </c>
      <c r="L1922" s="5"/>
      <c r="M1922" s="5"/>
    </row>
    <row r="1923" spans="1:13">
      <c r="A1923" s="9"/>
      <c r="B1923" s="5" t="s">
        <v>5449</v>
      </c>
      <c r="C1923" s="9"/>
      <c r="D1923" s="9"/>
      <c r="E1923" s="5"/>
      <c r="F1923" s="8"/>
      <c r="G1923" s="5" t="s">
        <v>3432</v>
      </c>
      <c r="H1923" s="8"/>
      <c r="I1923" s="5"/>
      <c r="J1923" s="5">
        <v>40</v>
      </c>
      <c r="K1923" s="5" t="s">
        <v>199</v>
      </c>
      <c r="L1923" s="5"/>
      <c r="M1923" s="5"/>
    </row>
    <row r="1924" spans="1:13">
      <c r="A1924" s="9"/>
      <c r="B1924" s="5" t="s">
        <v>5450</v>
      </c>
      <c r="C1924" s="9"/>
      <c r="D1924" s="9"/>
      <c r="E1924" s="5"/>
      <c r="F1924" s="8"/>
      <c r="G1924" s="5" t="s">
        <v>3432</v>
      </c>
      <c r="H1924" s="8"/>
      <c r="I1924" s="5"/>
      <c r="J1924" s="5">
        <v>40</v>
      </c>
      <c r="K1924" s="5" t="s">
        <v>3433</v>
      </c>
      <c r="L1924" s="5"/>
      <c r="M1924" s="5"/>
    </row>
    <row r="1925" spans="1:13">
      <c r="A1925" s="9"/>
      <c r="B1925" s="5" t="s">
        <v>5451</v>
      </c>
      <c r="C1925" s="9"/>
      <c r="D1925" s="9"/>
      <c r="E1925" s="5"/>
      <c r="F1925" s="8"/>
      <c r="G1925" s="5" t="s">
        <v>3446</v>
      </c>
      <c r="H1925" s="8"/>
      <c r="I1925" s="5"/>
      <c r="J1925" s="5">
        <v>40</v>
      </c>
      <c r="K1925" s="5" t="s">
        <v>3433</v>
      </c>
      <c r="L1925" s="5"/>
      <c r="M1925" s="5"/>
    </row>
    <row r="1926" spans="1:13">
      <c r="A1926" s="9"/>
      <c r="B1926" s="5" t="s">
        <v>5452</v>
      </c>
      <c r="C1926" s="9"/>
      <c r="D1926" s="9"/>
      <c r="E1926" s="5"/>
      <c r="F1926" s="8"/>
      <c r="G1926" s="5" t="s">
        <v>3465</v>
      </c>
      <c r="H1926" s="8"/>
      <c r="I1926" s="5"/>
      <c r="J1926" s="5">
        <v>40</v>
      </c>
      <c r="K1926" s="5" t="s">
        <v>3433</v>
      </c>
      <c r="L1926" s="5"/>
      <c r="M1926" s="5"/>
    </row>
    <row r="1927" spans="1:13">
      <c r="A1927" s="9"/>
      <c r="B1927" s="5" t="s">
        <v>5453</v>
      </c>
      <c r="C1927" s="9"/>
      <c r="D1927" s="9"/>
      <c r="E1927" s="5"/>
      <c r="F1927" s="8"/>
      <c r="G1927" s="5" t="s">
        <v>3648</v>
      </c>
      <c r="H1927" s="8"/>
      <c r="I1927" s="5"/>
      <c r="J1927" s="5">
        <v>40</v>
      </c>
      <c r="K1927" s="5" t="s">
        <v>3461</v>
      </c>
      <c r="L1927" s="5"/>
      <c r="M1927" s="5"/>
    </row>
    <row r="1928" spans="1:13">
      <c r="A1928" s="9"/>
      <c r="B1928" s="5" t="s">
        <v>5454</v>
      </c>
      <c r="C1928" s="9"/>
      <c r="D1928" s="9"/>
      <c r="E1928" s="5"/>
      <c r="F1928" s="8"/>
      <c r="G1928" s="5" t="s">
        <v>3432</v>
      </c>
      <c r="H1928" s="8"/>
      <c r="I1928" s="5"/>
      <c r="J1928" s="5">
        <v>40</v>
      </c>
      <c r="K1928" s="5" t="s">
        <v>199</v>
      </c>
      <c r="L1928" s="5"/>
      <c r="M1928" s="5"/>
    </row>
    <row r="1929" spans="1:13">
      <c r="A1929" s="9"/>
      <c r="B1929" s="5" t="s">
        <v>5455</v>
      </c>
      <c r="C1929" s="9"/>
      <c r="D1929" s="9"/>
      <c r="E1929" s="5"/>
      <c r="F1929" s="8"/>
      <c r="G1929" s="5" t="s">
        <v>3428</v>
      </c>
      <c r="H1929" s="8"/>
      <c r="I1929" s="5"/>
      <c r="J1929" s="5">
        <v>40</v>
      </c>
      <c r="K1929" s="5" t="s">
        <v>199</v>
      </c>
      <c r="L1929" s="5"/>
      <c r="M1929" s="5"/>
    </row>
    <row r="1930" spans="1:13">
      <c r="A1930" s="9"/>
      <c r="B1930" s="5" t="s">
        <v>5456</v>
      </c>
      <c r="C1930" s="9"/>
      <c r="D1930" s="9"/>
      <c r="E1930" s="5"/>
      <c r="F1930" s="8"/>
      <c r="G1930" s="5" t="s">
        <v>3992</v>
      </c>
      <c r="H1930" s="8"/>
      <c r="I1930" s="5"/>
      <c r="J1930" s="5">
        <v>40</v>
      </c>
      <c r="K1930" s="5" t="s">
        <v>3433</v>
      </c>
      <c r="L1930" s="5"/>
      <c r="M1930" s="5"/>
    </row>
    <row r="1931" spans="1:13">
      <c r="A1931" s="9"/>
      <c r="B1931" s="5" t="s">
        <v>5457</v>
      </c>
      <c r="C1931" s="9"/>
      <c r="D1931" s="9"/>
      <c r="E1931" s="5"/>
      <c r="F1931" s="8"/>
      <c r="G1931" s="5" t="s">
        <v>5458</v>
      </c>
      <c r="H1931" s="8"/>
      <c r="I1931" s="5"/>
      <c r="J1931" s="5">
        <v>40</v>
      </c>
      <c r="K1931" s="5" t="s">
        <v>3433</v>
      </c>
      <c r="L1931" s="5"/>
      <c r="M1931" s="5"/>
    </row>
    <row r="1932" spans="1:13">
      <c r="A1932" s="9"/>
      <c r="B1932" s="5" t="s">
        <v>5459</v>
      </c>
      <c r="C1932" s="9"/>
      <c r="D1932" s="9"/>
      <c r="E1932" s="5"/>
      <c r="F1932" s="8"/>
      <c r="G1932" s="5" t="s">
        <v>3465</v>
      </c>
      <c r="H1932" s="8"/>
      <c r="I1932" s="5"/>
      <c r="J1932" s="5">
        <v>40</v>
      </c>
      <c r="K1932" s="5" t="s">
        <v>199</v>
      </c>
      <c r="L1932" s="5"/>
      <c r="M1932" s="5"/>
    </row>
    <row r="1933" spans="1:13">
      <c r="A1933" s="9"/>
      <c r="B1933" s="5" t="s">
        <v>5460</v>
      </c>
      <c r="C1933" s="9"/>
      <c r="D1933" s="9"/>
      <c r="E1933" s="5"/>
      <c r="F1933" s="8"/>
      <c r="G1933" s="5" t="s">
        <v>3452</v>
      </c>
      <c r="H1933" s="8"/>
      <c r="I1933" s="5"/>
      <c r="J1933" s="5">
        <v>40</v>
      </c>
      <c r="K1933" s="5" t="s">
        <v>3433</v>
      </c>
      <c r="L1933" s="5"/>
      <c r="M1933" s="5"/>
    </row>
    <row r="1934" spans="1:13">
      <c r="A1934" s="9"/>
      <c r="B1934" s="5" t="s">
        <v>5461</v>
      </c>
      <c r="C1934" s="9"/>
      <c r="D1934" s="9"/>
      <c r="E1934" s="5"/>
      <c r="F1934" s="8"/>
      <c r="G1934" s="5" t="s">
        <v>3550</v>
      </c>
      <c r="H1934" s="8"/>
      <c r="I1934" s="5"/>
      <c r="J1934" s="5">
        <v>40</v>
      </c>
      <c r="K1934" s="5" t="s">
        <v>196</v>
      </c>
      <c r="L1934" s="5"/>
      <c r="M1934" s="5"/>
    </row>
    <row r="1935" spans="1:13">
      <c r="A1935" s="9"/>
      <c r="B1935" s="5" t="s">
        <v>1760</v>
      </c>
      <c r="C1935" s="9"/>
      <c r="D1935" s="9"/>
      <c r="E1935" s="5"/>
      <c r="F1935" s="8"/>
      <c r="G1935" s="5" t="s">
        <v>3456</v>
      </c>
      <c r="H1935" s="8"/>
      <c r="I1935" s="5"/>
      <c r="J1935" s="5">
        <v>40</v>
      </c>
      <c r="K1935" s="5" t="s">
        <v>199</v>
      </c>
      <c r="L1935" s="5"/>
      <c r="M1935" s="5"/>
    </row>
    <row r="1936" spans="1:13">
      <c r="A1936" s="9"/>
      <c r="B1936" s="5" t="s">
        <v>5462</v>
      </c>
      <c r="C1936" s="9"/>
      <c r="D1936" s="9"/>
      <c r="E1936" s="5"/>
      <c r="F1936" s="8"/>
      <c r="G1936" s="5" t="s">
        <v>3428</v>
      </c>
      <c r="H1936" s="8"/>
      <c r="I1936" s="5"/>
      <c r="J1936" s="5">
        <v>40</v>
      </c>
      <c r="K1936" s="5" t="s">
        <v>199</v>
      </c>
      <c r="L1936" s="5"/>
      <c r="M1936" s="5"/>
    </row>
    <row r="1937" spans="1:13">
      <c r="A1937" s="9"/>
      <c r="B1937" s="5" t="s">
        <v>5463</v>
      </c>
      <c r="C1937" s="9"/>
      <c r="D1937" s="9"/>
      <c r="E1937" s="5"/>
      <c r="F1937" s="8"/>
      <c r="G1937" s="5" t="s">
        <v>3432</v>
      </c>
      <c r="H1937" s="8"/>
      <c r="I1937" s="5"/>
      <c r="J1937" s="5">
        <v>40</v>
      </c>
      <c r="K1937" s="5" t="s">
        <v>199</v>
      </c>
      <c r="L1937" s="5"/>
      <c r="M1937" s="5"/>
    </row>
    <row r="1938" spans="1:13">
      <c r="A1938" s="9"/>
      <c r="B1938" s="5" t="s">
        <v>5464</v>
      </c>
      <c r="C1938" s="9"/>
      <c r="D1938" s="9"/>
      <c r="E1938" s="5"/>
      <c r="F1938" s="8"/>
      <c r="G1938" s="5" t="s">
        <v>3432</v>
      </c>
      <c r="H1938" s="8"/>
      <c r="I1938" s="5"/>
      <c r="J1938" s="5">
        <v>40</v>
      </c>
      <c r="K1938" s="5" t="s">
        <v>196</v>
      </c>
      <c r="L1938" s="5"/>
      <c r="M1938" s="5"/>
    </row>
    <row r="1939" spans="1:13">
      <c r="A1939" s="9"/>
      <c r="B1939" s="5" t="s">
        <v>5465</v>
      </c>
      <c r="C1939" s="9"/>
      <c r="D1939" s="9"/>
      <c r="E1939" s="5"/>
      <c r="F1939" s="8"/>
      <c r="G1939" s="5" t="s">
        <v>3432</v>
      </c>
      <c r="H1939" s="8"/>
      <c r="I1939" s="5"/>
      <c r="J1939" s="5">
        <v>40</v>
      </c>
      <c r="K1939" s="5" t="s">
        <v>199</v>
      </c>
      <c r="L1939" s="5"/>
      <c r="M1939" s="5"/>
    </row>
    <row r="1940" spans="1:13">
      <c r="A1940" s="9"/>
      <c r="B1940" s="5" t="s">
        <v>5466</v>
      </c>
      <c r="C1940" s="9"/>
      <c r="D1940" s="9"/>
      <c r="E1940" s="5"/>
      <c r="F1940" s="8"/>
      <c r="G1940" s="5" t="s">
        <v>3436</v>
      </c>
      <c r="H1940" s="8"/>
      <c r="I1940" s="5"/>
      <c r="J1940" s="5">
        <v>40</v>
      </c>
      <c r="K1940" s="5" t="s">
        <v>199</v>
      </c>
      <c r="L1940" s="5"/>
      <c r="M1940" s="5"/>
    </row>
    <row r="1941" spans="1:13">
      <c r="A1941" s="9"/>
      <c r="B1941" s="5" t="s">
        <v>5467</v>
      </c>
      <c r="C1941" s="9"/>
      <c r="D1941" s="9"/>
      <c r="E1941" s="5"/>
      <c r="F1941" s="8"/>
      <c r="G1941" s="5" t="s">
        <v>4185</v>
      </c>
      <c r="H1941" s="8"/>
      <c r="I1941" s="5"/>
      <c r="J1941" s="5">
        <v>40</v>
      </c>
      <c r="K1941" s="5" t="s">
        <v>199</v>
      </c>
      <c r="L1941" s="5"/>
      <c r="M1941" s="5"/>
    </row>
    <row r="1942" spans="1:13">
      <c r="A1942" s="9"/>
      <c r="B1942" s="5" t="s">
        <v>5468</v>
      </c>
      <c r="C1942" s="9"/>
      <c r="D1942" s="9"/>
      <c r="E1942" s="5"/>
      <c r="F1942" s="8"/>
      <c r="G1942" s="5" t="s">
        <v>3456</v>
      </c>
      <c r="H1942" s="8"/>
      <c r="I1942" s="5"/>
      <c r="J1942" s="5">
        <v>40</v>
      </c>
      <c r="K1942" s="5" t="s">
        <v>199</v>
      </c>
      <c r="L1942" s="5"/>
      <c r="M1942" s="5"/>
    </row>
    <row r="1943" spans="1:13">
      <c r="A1943" s="9"/>
      <c r="B1943" s="5" t="s">
        <v>5469</v>
      </c>
      <c r="C1943" s="9"/>
      <c r="D1943" s="9"/>
      <c r="E1943" s="5"/>
      <c r="F1943" s="8"/>
      <c r="G1943" s="5" t="s">
        <v>3432</v>
      </c>
      <c r="H1943" s="8"/>
      <c r="I1943" s="5"/>
      <c r="J1943" s="5">
        <v>40</v>
      </c>
      <c r="K1943" s="5" t="s">
        <v>199</v>
      </c>
      <c r="L1943" s="5"/>
      <c r="M1943" s="5"/>
    </row>
    <row r="1944" spans="1:13">
      <c r="A1944" s="9"/>
      <c r="B1944" s="5" t="s">
        <v>5470</v>
      </c>
      <c r="C1944" s="9"/>
      <c r="D1944" s="9"/>
      <c r="E1944" s="5"/>
      <c r="F1944" s="8"/>
      <c r="G1944" s="5" t="s">
        <v>3456</v>
      </c>
      <c r="H1944" s="8"/>
      <c r="I1944" s="5"/>
      <c r="J1944" s="5">
        <v>40</v>
      </c>
      <c r="K1944" s="5" t="s">
        <v>199</v>
      </c>
      <c r="L1944" s="5"/>
      <c r="M1944" s="5"/>
    </row>
    <row r="1945" spans="1:13">
      <c r="A1945" s="9"/>
      <c r="B1945" s="5" t="s">
        <v>5471</v>
      </c>
      <c r="C1945" s="9"/>
      <c r="D1945" s="9"/>
      <c r="E1945" s="5"/>
      <c r="F1945" s="8"/>
      <c r="G1945" s="5" t="s">
        <v>3456</v>
      </c>
      <c r="H1945" s="8"/>
      <c r="I1945" s="5"/>
      <c r="J1945" s="5">
        <v>40</v>
      </c>
      <c r="K1945" s="5" t="s">
        <v>3433</v>
      </c>
      <c r="L1945" s="5"/>
      <c r="M1945" s="5"/>
    </row>
    <row r="1946" spans="1:13">
      <c r="A1946" s="9"/>
      <c r="B1946" s="5" t="s">
        <v>5472</v>
      </c>
      <c r="C1946" s="9"/>
      <c r="D1946" s="9"/>
      <c r="E1946" s="5"/>
      <c r="F1946" s="8"/>
      <c r="G1946" s="5" t="s">
        <v>3532</v>
      </c>
      <c r="H1946" s="8"/>
      <c r="I1946" s="5"/>
      <c r="J1946" s="5">
        <v>40</v>
      </c>
      <c r="K1946" s="5" t="s">
        <v>199</v>
      </c>
      <c r="L1946" s="5"/>
      <c r="M1946" s="5"/>
    </row>
    <row r="1947" spans="1:13">
      <c r="A1947" s="9"/>
      <c r="B1947" s="5" t="s">
        <v>5473</v>
      </c>
      <c r="C1947" s="9"/>
      <c r="D1947" s="9"/>
      <c r="E1947" s="5"/>
      <c r="F1947" s="8"/>
      <c r="G1947" s="5" t="s">
        <v>3456</v>
      </c>
      <c r="H1947" s="8"/>
      <c r="I1947" s="5"/>
      <c r="J1947" s="5">
        <v>40</v>
      </c>
      <c r="K1947" s="5" t="s">
        <v>3433</v>
      </c>
      <c r="L1947" s="5"/>
      <c r="M1947" s="5"/>
    </row>
    <row r="1948" spans="1:13">
      <c r="A1948" s="9"/>
      <c r="B1948" s="5" t="s">
        <v>5474</v>
      </c>
      <c r="C1948" s="9"/>
      <c r="D1948" s="9"/>
      <c r="E1948" s="5"/>
      <c r="F1948" s="8"/>
      <c r="G1948" s="5" t="s">
        <v>3458</v>
      </c>
      <c r="H1948" s="8"/>
      <c r="I1948" s="5"/>
      <c r="J1948" s="5">
        <v>40</v>
      </c>
      <c r="K1948" s="5" t="s">
        <v>199</v>
      </c>
      <c r="L1948" s="5"/>
      <c r="M1948" s="5"/>
    </row>
    <row r="1949" spans="1:13">
      <c r="A1949" s="9"/>
      <c r="B1949" s="5" t="s">
        <v>5475</v>
      </c>
      <c r="C1949" s="9"/>
      <c r="D1949" s="9"/>
      <c r="E1949" s="5"/>
      <c r="F1949" s="8"/>
      <c r="G1949" s="5" t="s">
        <v>4692</v>
      </c>
      <c r="H1949" s="8"/>
      <c r="I1949" s="5"/>
      <c r="J1949" s="5">
        <v>20</v>
      </c>
      <c r="K1949" s="5" t="s">
        <v>199</v>
      </c>
      <c r="L1949" s="5"/>
      <c r="M1949" s="5"/>
    </row>
    <row r="1950" spans="1:13">
      <c r="A1950" s="9"/>
      <c r="B1950" s="5" t="s">
        <v>5475</v>
      </c>
      <c r="C1950" s="9"/>
      <c r="D1950" s="9"/>
      <c r="E1950" s="5"/>
      <c r="F1950" s="8"/>
      <c r="G1950" s="5" t="s">
        <v>3502</v>
      </c>
      <c r="H1950" s="8"/>
      <c r="I1950" s="5"/>
      <c r="J1950" s="5">
        <v>20</v>
      </c>
      <c r="K1950" s="5" t="s">
        <v>191</v>
      </c>
      <c r="L1950" s="5"/>
      <c r="M1950" s="5"/>
    </row>
    <row r="1951" spans="1:13">
      <c r="A1951" s="9"/>
      <c r="B1951" s="5" t="s">
        <v>5476</v>
      </c>
      <c r="C1951" s="9"/>
      <c r="D1951" s="9"/>
      <c r="E1951" s="5"/>
      <c r="F1951" s="8"/>
      <c r="G1951" s="5" t="s">
        <v>3456</v>
      </c>
      <c r="H1951" s="8"/>
      <c r="I1951" s="5"/>
      <c r="J1951" s="5">
        <v>40</v>
      </c>
      <c r="K1951" s="5" t="s">
        <v>199</v>
      </c>
      <c r="L1951" s="5"/>
      <c r="M1951" s="5"/>
    </row>
    <row r="1952" spans="1:13">
      <c r="A1952" s="9"/>
      <c r="B1952" s="5" t="s">
        <v>5476</v>
      </c>
      <c r="C1952" s="9"/>
      <c r="D1952" s="9"/>
      <c r="E1952" s="5"/>
      <c r="F1952" s="8"/>
      <c r="G1952" s="5" t="s">
        <v>3456</v>
      </c>
      <c r="H1952" s="8"/>
      <c r="I1952" s="5"/>
      <c r="J1952" s="5">
        <v>40</v>
      </c>
      <c r="K1952" s="5" t="s">
        <v>199</v>
      </c>
      <c r="L1952" s="5"/>
      <c r="M1952" s="5"/>
    </row>
    <row r="1953" spans="1:13">
      <c r="A1953" s="9"/>
      <c r="B1953" s="5" t="s">
        <v>5477</v>
      </c>
      <c r="C1953" s="9"/>
      <c r="D1953" s="9"/>
      <c r="E1953" s="5"/>
      <c r="F1953" s="8"/>
      <c r="G1953" s="5" t="s">
        <v>3456</v>
      </c>
      <c r="H1953" s="8"/>
      <c r="I1953" s="5"/>
      <c r="J1953" s="5">
        <v>40</v>
      </c>
      <c r="K1953" s="5" t="s">
        <v>3433</v>
      </c>
      <c r="L1953" s="5"/>
      <c r="M1953" s="5"/>
    </row>
    <row r="1954" spans="1:13">
      <c r="A1954" s="9"/>
      <c r="B1954" s="5" t="s">
        <v>5478</v>
      </c>
      <c r="C1954" s="9"/>
      <c r="D1954" s="9"/>
      <c r="E1954" s="5"/>
      <c r="F1954" s="8"/>
      <c r="G1954" s="5" t="s">
        <v>3530</v>
      </c>
      <c r="H1954" s="8"/>
      <c r="I1954" s="5"/>
      <c r="J1954" s="5">
        <v>40</v>
      </c>
      <c r="K1954" s="5" t="s">
        <v>3433</v>
      </c>
      <c r="L1954" s="5"/>
      <c r="M1954" s="5"/>
    </row>
    <row r="1955" spans="1:13">
      <c r="A1955" s="9"/>
      <c r="B1955" s="5" t="s">
        <v>5479</v>
      </c>
      <c r="C1955" s="9"/>
      <c r="D1955" s="9"/>
      <c r="E1955" s="5"/>
      <c r="F1955" s="8"/>
      <c r="G1955" s="5" t="s">
        <v>3428</v>
      </c>
      <c r="H1955" s="8"/>
      <c r="I1955" s="5"/>
      <c r="J1955" s="5">
        <v>40</v>
      </c>
      <c r="K1955" s="5" t="s">
        <v>199</v>
      </c>
      <c r="L1955" s="5"/>
      <c r="M1955" s="5"/>
    </row>
    <row r="1956" spans="1:13">
      <c r="A1956" s="9"/>
      <c r="B1956" s="5" t="s">
        <v>5480</v>
      </c>
      <c r="C1956" s="9"/>
      <c r="D1956" s="9"/>
      <c r="E1956" s="5"/>
      <c r="F1956" s="8"/>
      <c r="G1956" s="5" t="s">
        <v>3438</v>
      </c>
      <c r="H1956" s="8"/>
      <c r="I1956" s="5"/>
      <c r="J1956" s="5">
        <v>40</v>
      </c>
      <c r="K1956" s="5" t="s">
        <v>199</v>
      </c>
      <c r="L1956" s="5"/>
      <c r="M1956" s="5"/>
    </row>
    <row r="1957" spans="1:13">
      <c r="A1957" s="9"/>
      <c r="B1957" s="5" t="s">
        <v>5481</v>
      </c>
      <c r="C1957" s="9"/>
      <c r="D1957" s="9"/>
      <c r="E1957" s="5"/>
      <c r="F1957" s="8"/>
      <c r="G1957" s="5" t="s">
        <v>3428</v>
      </c>
      <c r="H1957" s="8"/>
      <c r="I1957" s="5"/>
      <c r="J1957" s="5">
        <v>40</v>
      </c>
      <c r="K1957" s="5" t="s">
        <v>199</v>
      </c>
      <c r="L1957" s="5"/>
      <c r="M1957" s="5"/>
    </row>
    <row r="1958" spans="1:13">
      <c r="A1958" s="9"/>
      <c r="B1958" s="5" t="s">
        <v>5482</v>
      </c>
      <c r="C1958" s="9"/>
      <c r="D1958" s="9"/>
      <c r="E1958" s="5"/>
      <c r="F1958" s="8"/>
      <c r="G1958" s="5" t="s">
        <v>3432</v>
      </c>
      <c r="H1958" s="8"/>
      <c r="I1958" s="5"/>
      <c r="J1958" s="5">
        <v>40</v>
      </c>
      <c r="K1958" s="5" t="s">
        <v>199</v>
      </c>
      <c r="L1958" s="5"/>
      <c r="M1958" s="5"/>
    </row>
    <row r="1959" spans="1:13">
      <c r="A1959" s="9"/>
      <c r="B1959" s="5" t="s">
        <v>5483</v>
      </c>
      <c r="C1959" s="9"/>
      <c r="D1959" s="9"/>
      <c r="E1959" s="5"/>
      <c r="F1959" s="8"/>
      <c r="G1959" s="5" t="s">
        <v>3432</v>
      </c>
      <c r="H1959" s="8"/>
      <c r="I1959" s="5"/>
      <c r="J1959" s="5">
        <v>40</v>
      </c>
      <c r="K1959" s="5" t="s">
        <v>199</v>
      </c>
      <c r="L1959" s="5"/>
      <c r="M1959" s="5"/>
    </row>
    <row r="1960" spans="1:13">
      <c r="A1960" s="9"/>
      <c r="B1960" s="5" t="s">
        <v>5484</v>
      </c>
      <c r="C1960" s="9"/>
      <c r="D1960" s="9"/>
      <c r="E1960" s="5"/>
      <c r="F1960" s="8"/>
      <c r="G1960" s="5" t="s">
        <v>3465</v>
      </c>
      <c r="H1960" s="8"/>
      <c r="I1960" s="5"/>
      <c r="J1960" s="5">
        <v>40</v>
      </c>
      <c r="K1960" s="5" t="s">
        <v>3433</v>
      </c>
      <c r="L1960" s="5"/>
      <c r="M1960" s="5"/>
    </row>
    <row r="1961" spans="1:13">
      <c r="A1961" s="9"/>
      <c r="B1961" s="5" t="s">
        <v>5485</v>
      </c>
      <c r="C1961" s="9"/>
      <c r="D1961" s="9"/>
      <c r="E1961" s="5"/>
      <c r="F1961" s="8"/>
      <c r="G1961" s="5" t="s">
        <v>3428</v>
      </c>
      <c r="H1961" s="8"/>
      <c r="I1961" s="5"/>
      <c r="J1961" s="5">
        <v>40</v>
      </c>
      <c r="K1961" s="5" t="s">
        <v>5402</v>
      </c>
      <c r="L1961" s="5"/>
      <c r="M1961" s="5"/>
    </row>
    <row r="1962" spans="1:13">
      <c r="A1962" s="9"/>
      <c r="B1962" s="5" t="s">
        <v>5486</v>
      </c>
      <c r="C1962" s="9"/>
      <c r="D1962" s="9"/>
      <c r="E1962" s="5"/>
      <c r="F1962" s="8"/>
      <c r="G1962" s="5" t="s">
        <v>3465</v>
      </c>
      <c r="H1962" s="8"/>
      <c r="I1962" s="5"/>
      <c r="J1962" s="5">
        <v>40</v>
      </c>
      <c r="K1962" s="5" t="s">
        <v>199</v>
      </c>
      <c r="L1962" s="5"/>
      <c r="M1962" s="5"/>
    </row>
    <row r="1963" spans="1:13">
      <c r="A1963" s="9"/>
      <c r="B1963" s="5" t="s">
        <v>5487</v>
      </c>
      <c r="C1963" s="9"/>
      <c r="D1963" s="9"/>
      <c r="E1963" s="5"/>
      <c r="F1963" s="8"/>
      <c r="G1963" s="5" t="s">
        <v>3432</v>
      </c>
      <c r="H1963" s="8"/>
      <c r="I1963" s="5"/>
      <c r="J1963" s="5">
        <v>40</v>
      </c>
      <c r="K1963" s="5" t="s">
        <v>199</v>
      </c>
      <c r="L1963" s="5"/>
      <c r="M1963" s="5"/>
    </row>
    <row r="1964" spans="1:13">
      <c r="A1964" s="9"/>
      <c r="B1964" s="5" t="s">
        <v>5488</v>
      </c>
      <c r="C1964" s="9"/>
      <c r="D1964" s="9"/>
      <c r="E1964" s="5"/>
      <c r="F1964" s="8"/>
      <c r="G1964" s="5" t="s">
        <v>3456</v>
      </c>
      <c r="H1964" s="8"/>
      <c r="I1964" s="5"/>
      <c r="J1964" s="5">
        <v>40</v>
      </c>
      <c r="K1964" s="5" t="s">
        <v>199</v>
      </c>
      <c r="L1964" s="5"/>
      <c r="M1964" s="5"/>
    </row>
    <row r="1965" spans="1:13">
      <c r="A1965" s="9"/>
      <c r="B1965" s="5" t="s">
        <v>5489</v>
      </c>
      <c r="C1965" s="9"/>
      <c r="D1965" s="9"/>
      <c r="E1965" s="5"/>
      <c r="F1965" s="8"/>
      <c r="G1965" s="5" t="s">
        <v>3432</v>
      </c>
      <c r="H1965" s="8"/>
      <c r="I1965" s="5"/>
      <c r="J1965" s="5">
        <v>40</v>
      </c>
      <c r="K1965" s="5" t="s">
        <v>3433</v>
      </c>
      <c r="L1965" s="5"/>
      <c r="M1965" s="5"/>
    </row>
    <row r="1966" spans="1:13">
      <c r="A1966" s="9"/>
      <c r="B1966" s="5" t="s">
        <v>5490</v>
      </c>
      <c r="C1966" s="9"/>
      <c r="D1966" s="9"/>
      <c r="E1966" s="5"/>
      <c r="F1966" s="8"/>
      <c r="G1966" s="5" t="s">
        <v>3465</v>
      </c>
      <c r="H1966" s="8"/>
      <c r="I1966" s="5"/>
      <c r="J1966" s="5">
        <v>40</v>
      </c>
      <c r="K1966" s="5" t="s">
        <v>3433</v>
      </c>
      <c r="L1966" s="5"/>
      <c r="M1966" s="5"/>
    </row>
    <row r="1967" spans="1:13">
      <c r="A1967" s="9"/>
      <c r="B1967" s="5" t="s">
        <v>5491</v>
      </c>
      <c r="C1967" s="9"/>
      <c r="D1967" s="9"/>
      <c r="E1967" s="5"/>
      <c r="F1967" s="8"/>
      <c r="G1967" s="5" t="s">
        <v>4596</v>
      </c>
      <c r="H1967" s="8"/>
      <c r="I1967" s="5"/>
      <c r="J1967" s="5">
        <v>40</v>
      </c>
      <c r="K1967" s="5" t="s">
        <v>3433</v>
      </c>
      <c r="L1967" s="5"/>
      <c r="M1967" s="5"/>
    </row>
    <row r="1968" spans="1:13">
      <c r="A1968" s="9"/>
      <c r="B1968" s="5" t="s">
        <v>5492</v>
      </c>
      <c r="C1968" s="9"/>
      <c r="D1968" s="9"/>
      <c r="E1968" s="5"/>
      <c r="F1968" s="8"/>
      <c r="G1968" s="5" t="s">
        <v>3456</v>
      </c>
      <c r="H1968" s="8"/>
      <c r="I1968" s="5"/>
      <c r="J1968" s="5">
        <v>40</v>
      </c>
      <c r="K1968" s="5" t="s">
        <v>199</v>
      </c>
      <c r="L1968" s="5"/>
      <c r="M1968" s="5"/>
    </row>
    <row r="1969" spans="1:13">
      <c r="A1969" s="9"/>
      <c r="B1969" s="5" t="s">
        <v>5493</v>
      </c>
      <c r="C1969" s="9"/>
      <c r="D1969" s="9"/>
      <c r="E1969" s="5"/>
      <c r="F1969" s="8"/>
      <c r="G1969" s="5" t="s">
        <v>5494</v>
      </c>
      <c r="H1969" s="8"/>
      <c r="I1969" s="5"/>
      <c r="J1969" s="5">
        <v>40</v>
      </c>
      <c r="K1969" s="5" t="s">
        <v>199</v>
      </c>
      <c r="L1969" s="5"/>
      <c r="M1969" s="5"/>
    </row>
    <row r="1970" spans="1:13">
      <c r="A1970" s="9"/>
      <c r="B1970" s="5" t="s">
        <v>1779</v>
      </c>
      <c r="C1970" s="9"/>
      <c r="D1970" s="9"/>
      <c r="E1970" s="5"/>
      <c r="F1970" s="8"/>
      <c r="G1970" s="5" t="s">
        <v>3502</v>
      </c>
      <c r="H1970" s="8"/>
      <c r="I1970" s="5"/>
      <c r="J1970" s="5">
        <v>40</v>
      </c>
      <c r="K1970" s="5" t="s">
        <v>199</v>
      </c>
      <c r="L1970" s="5"/>
      <c r="M1970" s="5"/>
    </row>
    <row r="1971" spans="1:13">
      <c r="A1971" s="9"/>
      <c r="B1971" s="5" t="s">
        <v>5495</v>
      </c>
      <c r="C1971" s="9"/>
      <c r="D1971" s="9"/>
      <c r="E1971" s="5"/>
      <c r="F1971" s="8"/>
      <c r="G1971" s="5" t="s">
        <v>4838</v>
      </c>
      <c r="H1971" s="8"/>
      <c r="I1971" s="5"/>
      <c r="J1971" s="5">
        <v>25</v>
      </c>
      <c r="K1971" s="5" t="s">
        <v>191</v>
      </c>
      <c r="L1971" s="5"/>
      <c r="M1971" s="5"/>
    </row>
    <row r="1972" spans="1:13">
      <c r="A1972" s="9"/>
      <c r="B1972" s="5" t="s">
        <v>5496</v>
      </c>
      <c r="C1972" s="9"/>
      <c r="D1972" s="9"/>
      <c r="E1972" s="5"/>
      <c r="F1972" s="8"/>
      <c r="G1972" s="5" t="s">
        <v>3502</v>
      </c>
      <c r="H1972" s="8"/>
      <c r="I1972" s="5"/>
      <c r="J1972" s="5">
        <v>40</v>
      </c>
      <c r="K1972" s="5" t="s">
        <v>191</v>
      </c>
      <c r="L1972" s="5"/>
      <c r="M1972" s="5"/>
    </row>
    <row r="1973" spans="1:13">
      <c r="A1973" s="9"/>
      <c r="B1973" s="5" t="s">
        <v>5497</v>
      </c>
      <c r="C1973" s="9"/>
      <c r="D1973" s="9"/>
      <c r="E1973" s="5"/>
      <c r="F1973" s="8"/>
      <c r="G1973" s="5" t="s">
        <v>3428</v>
      </c>
      <c r="H1973" s="8"/>
      <c r="I1973" s="5"/>
      <c r="J1973" s="5">
        <v>40</v>
      </c>
      <c r="K1973" s="5" t="s">
        <v>196</v>
      </c>
      <c r="L1973" s="5"/>
      <c r="M1973" s="5"/>
    </row>
    <row r="1974" spans="1:13">
      <c r="A1974" s="9"/>
      <c r="B1974" s="5" t="s">
        <v>5498</v>
      </c>
      <c r="C1974" s="9"/>
      <c r="D1974" s="9"/>
      <c r="E1974" s="5"/>
      <c r="F1974" s="8"/>
      <c r="G1974" s="5" t="s">
        <v>3432</v>
      </c>
      <c r="H1974" s="8"/>
      <c r="I1974" s="5"/>
      <c r="J1974" s="5">
        <v>40</v>
      </c>
      <c r="K1974" s="5" t="s">
        <v>191</v>
      </c>
      <c r="L1974" s="5"/>
      <c r="M1974" s="5"/>
    </row>
    <row r="1975" spans="1:13">
      <c r="A1975" s="9"/>
      <c r="B1975" s="5" t="s">
        <v>5499</v>
      </c>
      <c r="C1975" s="9"/>
      <c r="D1975" s="9"/>
      <c r="E1975" s="5"/>
      <c r="F1975" s="8"/>
      <c r="G1975" s="5" t="s">
        <v>3992</v>
      </c>
      <c r="H1975" s="8"/>
      <c r="I1975" s="5"/>
      <c r="J1975" s="5">
        <v>40</v>
      </c>
      <c r="K1975" s="5" t="s">
        <v>3461</v>
      </c>
      <c r="L1975" s="5"/>
      <c r="M1975" s="5"/>
    </row>
    <row r="1976" spans="1:13">
      <c r="A1976" s="9"/>
      <c r="B1976" s="5" t="s">
        <v>5500</v>
      </c>
      <c r="C1976" s="9"/>
      <c r="D1976" s="9"/>
      <c r="E1976" s="5"/>
      <c r="F1976" s="8"/>
      <c r="G1976" s="5" t="s">
        <v>3454</v>
      </c>
      <c r="H1976" s="8"/>
      <c r="I1976" s="5"/>
      <c r="J1976" s="5">
        <v>40</v>
      </c>
      <c r="K1976" s="5" t="s">
        <v>199</v>
      </c>
      <c r="L1976" s="5"/>
      <c r="M1976" s="5"/>
    </row>
    <row r="1977" spans="1:13">
      <c r="A1977" s="9"/>
      <c r="B1977" s="5" t="s">
        <v>5501</v>
      </c>
      <c r="C1977" s="9"/>
      <c r="D1977" s="9"/>
      <c r="E1977" s="5"/>
      <c r="F1977" s="8"/>
      <c r="G1977" s="5" t="s">
        <v>3456</v>
      </c>
      <c r="H1977" s="8"/>
      <c r="I1977" s="5"/>
      <c r="J1977" s="5">
        <v>40</v>
      </c>
      <c r="K1977" s="5" t="s">
        <v>199</v>
      </c>
      <c r="L1977" s="5"/>
      <c r="M1977" s="5"/>
    </row>
    <row r="1978" spans="1:13">
      <c r="A1978" s="9"/>
      <c r="B1978" s="5" t="s">
        <v>5502</v>
      </c>
      <c r="C1978" s="9"/>
      <c r="D1978" s="9"/>
      <c r="E1978" s="5"/>
      <c r="F1978" s="8"/>
      <c r="G1978" s="5" t="s">
        <v>3432</v>
      </c>
      <c r="H1978" s="8"/>
      <c r="I1978" s="5"/>
      <c r="J1978" s="5">
        <v>40</v>
      </c>
      <c r="K1978" s="5" t="s">
        <v>3433</v>
      </c>
      <c r="L1978" s="5"/>
      <c r="M1978" s="5"/>
    </row>
    <row r="1979" spans="1:13">
      <c r="A1979" s="9"/>
      <c r="B1979" s="5" t="s">
        <v>5503</v>
      </c>
      <c r="C1979" s="9"/>
      <c r="D1979" s="9"/>
      <c r="E1979" s="5"/>
      <c r="F1979" s="8"/>
      <c r="G1979" s="5" t="s">
        <v>3456</v>
      </c>
      <c r="H1979" s="8"/>
      <c r="I1979" s="5"/>
      <c r="J1979" s="5">
        <v>40</v>
      </c>
      <c r="K1979" s="5" t="s">
        <v>3433</v>
      </c>
      <c r="L1979" s="5"/>
      <c r="M1979" s="5"/>
    </row>
    <row r="1980" spans="1:13">
      <c r="A1980" s="9"/>
      <c r="B1980" s="5" t="s">
        <v>5504</v>
      </c>
      <c r="C1980" s="9"/>
      <c r="D1980" s="9"/>
      <c r="E1980" s="5"/>
      <c r="F1980" s="8"/>
      <c r="G1980" s="5" t="s">
        <v>3456</v>
      </c>
      <c r="H1980" s="8"/>
      <c r="I1980" s="5"/>
      <c r="J1980" s="5">
        <v>40</v>
      </c>
      <c r="K1980" s="5" t="s">
        <v>3433</v>
      </c>
      <c r="L1980" s="5"/>
      <c r="M1980" s="5"/>
    </row>
    <row r="1981" spans="1:13">
      <c r="A1981" s="9"/>
      <c r="B1981" s="5" t="s">
        <v>5505</v>
      </c>
      <c r="C1981" s="9"/>
      <c r="D1981" s="9"/>
      <c r="E1981" s="5"/>
      <c r="F1981" s="8"/>
      <c r="G1981" s="5" t="s">
        <v>3496</v>
      </c>
      <c r="H1981" s="8"/>
      <c r="I1981" s="5"/>
      <c r="J1981" s="5">
        <v>40</v>
      </c>
      <c r="K1981" s="5" t="s">
        <v>199</v>
      </c>
      <c r="L1981" s="5"/>
      <c r="M1981" s="5"/>
    </row>
    <row r="1982" spans="1:13">
      <c r="A1982" s="9"/>
      <c r="B1982" s="5" t="s">
        <v>5506</v>
      </c>
      <c r="C1982" s="9"/>
      <c r="D1982" s="9"/>
      <c r="E1982" s="5"/>
      <c r="F1982" s="8"/>
      <c r="G1982" s="5" t="s">
        <v>5507</v>
      </c>
      <c r="H1982" s="8"/>
      <c r="I1982" s="5"/>
      <c r="J1982" s="5">
        <v>40</v>
      </c>
      <c r="K1982" s="5" t="s">
        <v>199</v>
      </c>
      <c r="L1982" s="5"/>
      <c r="M1982" s="5"/>
    </row>
    <row r="1983" spans="1:13">
      <c r="A1983" s="9"/>
      <c r="B1983" s="5" t="s">
        <v>5508</v>
      </c>
      <c r="C1983" s="9"/>
      <c r="D1983" s="9"/>
      <c r="E1983" s="5"/>
      <c r="F1983" s="8"/>
      <c r="G1983" s="5" t="s">
        <v>3456</v>
      </c>
      <c r="H1983" s="8"/>
      <c r="I1983" s="5"/>
      <c r="J1983" s="5">
        <v>40</v>
      </c>
      <c r="K1983" s="5" t="s">
        <v>3433</v>
      </c>
      <c r="L1983" s="5"/>
      <c r="M1983" s="5"/>
    </row>
    <row r="1984" spans="1:13">
      <c r="A1984" s="9"/>
      <c r="B1984" s="5" t="s">
        <v>5509</v>
      </c>
      <c r="C1984" s="9"/>
      <c r="D1984" s="9"/>
      <c r="E1984" s="5"/>
      <c r="F1984" s="8"/>
      <c r="G1984" s="5" t="s">
        <v>3432</v>
      </c>
      <c r="H1984" s="8"/>
      <c r="I1984" s="5"/>
      <c r="J1984" s="5">
        <v>40</v>
      </c>
      <c r="K1984" s="5" t="s">
        <v>199</v>
      </c>
      <c r="L1984" s="5"/>
      <c r="M1984" s="5"/>
    </row>
    <row r="1985" spans="1:13">
      <c r="A1985" s="9"/>
      <c r="B1985" s="5" t="s">
        <v>5510</v>
      </c>
      <c r="C1985" s="9"/>
      <c r="D1985" s="9"/>
      <c r="E1985" s="5"/>
      <c r="F1985" s="8"/>
      <c r="G1985" s="5" t="s">
        <v>3658</v>
      </c>
      <c r="H1985" s="8"/>
      <c r="I1985" s="5"/>
      <c r="J1985" s="5">
        <v>40</v>
      </c>
      <c r="K1985" s="5" t="s">
        <v>3461</v>
      </c>
      <c r="L1985" s="5"/>
      <c r="M1985" s="5"/>
    </row>
    <row r="1986" spans="1:13">
      <c r="A1986" s="9"/>
      <c r="B1986" s="5" t="s">
        <v>5511</v>
      </c>
      <c r="C1986" s="9"/>
      <c r="D1986" s="9"/>
      <c r="E1986" s="5"/>
      <c r="F1986" s="8"/>
      <c r="G1986" s="5" t="s">
        <v>3436</v>
      </c>
      <c r="H1986" s="8"/>
      <c r="I1986" s="5"/>
      <c r="J1986" s="5">
        <v>40</v>
      </c>
      <c r="K1986" s="5" t="s">
        <v>199</v>
      </c>
      <c r="L1986" s="5"/>
      <c r="M1986" s="5"/>
    </row>
    <row r="1987" spans="1:13">
      <c r="A1987" s="9"/>
      <c r="B1987" s="5" t="s">
        <v>5512</v>
      </c>
      <c r="C1987" s="9"/>
      <c r="D1987" s="9"/>
      <c r="E1987" s="5"/>
      <c r="F1987" s="8"/>
      <c r="G1987" s="5" t="s">
        <v>3436</v>
      </c>
      <c r="H1987" s="8"/>
      <c r="I1987" s="5"/>
      <c r="J1987" s="5">
        <v>40</v>
      </c>
      <c r="K1987" s="5" t="s">
        <v>199</v>
      </c>
      <c r="L1987" s="5"/>
      <c r="M1987" s="5"/>
    </row>
    <row r="1988" spans="1:13">
      <c r="A1988" s="9"/>
      <c r="B1988" s="5" t="s">
        <v>5513</v>
      </c>
      <c r="C1988" s="9"/>
      <c r="D1988" s="9"/>
      <c r="E1988" s="5"/>
      <c r="F1988" s="8"/>
      <c r="G1988" s="5" t="s">
        <v>3532</v>
      </c>
      <c r="H1988" s="8"/>
      <c r="I1988" s="5"/>
      <c r="J1988" s="5">
        <v>40</v>
      </c>
      <c r="K1988" s="5" t="s">
        <v>199</v>
      </c>
      <c r="L1988" s="5"/>
      <c r="M1988" s="5"/>
    </row>
    <row r="1989" spans="1:13">
      <c r="A1989" s="9"/>
      <c r="B1989" s="5" t="s">
        <v>5514</v>
      </c>
      <c r="C1989" s="9"/>
      <c r="D1989" s="9"/>
      <c r="E1989" s="5"/>
      <c r="F1989" s="8"/>
      <c r="G1989" s="5" t="s">
        <v>3502</v>
      </c>
      <c r="H1989" s="8"/>
      <c r="I1989" s="5"/>
      <c r="J1989" s="5">
        <v>40</v>
      </c>
      <c r="K1989" s="5" t="s">
        <v>199</v>
      </c>
      <c r="L1989" s="5"/>
      <c r="M1989" s="5"/>
    </row>
    <row r="1990" spans="1:13">
      <c r="A1990" s="9"/>
      <c r="B1990" s="5" t="s">
        <v>5515</v>
      </c>
      <c r="C1990" s="9"/>
      <c r="D1990" s="9"/>
      <c r="E1990" s="5"/>
      <c r="F1990" s="8"/>
      <c r="G1990" s="5" t="s">
        <v>3432</v>
      </c>
      <c r="H1990" s="8"/>
      <c r="I1990" s="5"/>
      <c r="J1990" s="5">
        <v>40</v>
      </c>
      <c r="K1990" s="5" t="s">
        <v>199</v>
      </c>
      <c r="L1990" s="5"/>
      <c r="M1990" s="5"/>
    </row>
    <row r="1991" spans="1:13">
      <c r="A1991" s="9"/>
      <c r="B1991" s="5" t="s">
        <v>5516</v>
      </c>
      <c r="C1991" s="9"/>
      <c r="D1991" s="9"/>
      <c r="E1991" s="5"/>
      <c r="F1991" s="8"/>
      <c r="G1991" s="5" t="s">
        <v>4867</v>
      </c>
      <c r="H1991" s="8"/>
      <c r="I1991" s="5"/>
      <c r="J1991" s="5">
        <v>40</v>
      </c>
      <c r="K1991" s="5" t="s">
        <v>3433</v>
      </c>
      <c r="L1991" s="5"/>
      <c r="M1991" s="5"/>
    </row>
    <row r="1992" spans="1:13">
      <c r="A1992" s="9"/>
      <c r="B1992" s="5" t="s">
        <v>5517</v>
      </c>
      <c r="C1992" s="9"/>
      <c r="D1992" s="9"/>
      <c r="E1992" s="5"/>
      <c r="F1992" s="8"/>
      <c r="G1992" s="5" t="s">
        <v>4508</v>
      </c>
      <c r="H1992" s="8"/>
      <c r="I1992" s="5"/>
      <c r="J1992" s="5">
        <v>40</v>
      </c>
      <c r="K1992" s="5" t="s">
        <v>3433</v>
      </c>
      <c r="L1992" s="5"/>
      <c r="M1992" s="5"/>
    </row>
    <row r="1993" spans="1:13">
      <c r="A1993" s="9"/>
      <c r="B1993" s="5" t="s">
        <v>5518</v>
      </c>
      <c r="C1993" s="9"/>
      <c r="D1993" s="9"/>
      <c r="E1993" s="5"/>
      <c r="F1993" s="8"/>
      <c r="G1993" s="5" t="s">
        <v>3456</v>
      </c>
      <c r="H1993" s="8"/>
      <c r="I1993" s="5"/>
      <c r="J1993" s="5">
        <v>40</v>
      </c>
      <c r="K1993" s="5" t="s">
        <v>199</v>
      </c>
      <c r="L1993" s="5"/>
      <c r="M1993" s="5"/>
    </row>
    <row r="1994" spans="1:13">
      <c r="A1994" s="9"/>
      <c r="B1994" s="5" t="s">
        <v>5519</v>
      </c>
      <c r="C1994" s="9"/>
      <c r="D1994" s="9"/>
      <c r="E1994" s="5"/>
      <c r="F1994" s="8"/>
      <c r="G1994" s="5" t="s">
        <v>3432</v>
      </c>
      <c r="H1994" s="8"/>
      <c r="I1994" s="5"/>
      <c r="J1994" s="5">
        <v>40</v>
      </c>
      <c r="K1994" s="5" t="s">
        <v>199</v>
      </c>
      <c r="L1994" s="5"/>
      <c r="M1994" s="5"/>
    </row>
    <row r="1995" spans="1:13">
      <c r="A1995" s="9"/>
      <c r="B1995" s="5" t="s">
        <v>5520</v>
      </c>
      <c r="C1995" s="9"/>
      <c r="D1995" s="9"/>
      <c r="E1995" s="5"/>
      <c r="F1995" s="8"/>
      <c r="G1995" s="5" t="s">
        <v>3432</v>
      </c>
      <c r="H1995" s="8"/>
      <c r="I1995" s="5"/>
      <c r="J1995" s="5">
        <v>40</v>
      </c>
      <c r="K1995" s="5" t="s">
        <v>3433</v>
      </c>
      <c r="L1995" s="5"/>
      <c r="M1995" s="5"/>
    </row>
    <row r="1996" spans="1:13">
      <c r="A1996" s="9"/>
      <c r="B1996" s="5" t="s">
        <v>5521</v>
      </c>
      <c r="C1996" s="9"/>
      <c r="D1996" s="9"/>
      <c r="E1996" s="5"/>
      <c r="F1996" s="8"/>
      <c r="G1996" s="5" t="s">
        <v>3446</v>
      </c>
      <c r="H1996" s="8"/>
      <c r="I1996" s="5"/>
      <c r="J1996" s="5">
        <v>40</v>
      </c>
      <c r="K1996" s="5" t="s">
        <v>199</v>
      </c>
      <c r="L1996" s="5"/>
      <c r="M1996" s="5"/>
    </row>
    <row r="1997" spans="1:13">
      <c r="A1997" s="9"/>
      <c r="B1997" s="5" t="s">
        <v>5522</v>
      </c>
      <c r="C1997" s="9"/>
      <c r="D1997" s="9"/>
      <c r="E1997" s="5"/>
      <c r="F1997" s="8"/>
      <c r="G1997" s="5" t="s">
        <v>3456</v>
      </c>
      <c r="H1997" s="8"/>
      <c r="I1997" s="5"/>
      <c r="J1997" s="5">
        <v>40</v>
      </c>
      <c r="K1997" s="5" t="s">
        <v>199</v>
      </c>
      <c r="L1997" s="5"/>
      <c r="M1997" s="5"/>
    </row>
    <row r="1998" spans="1:13">
      <c r="A1998" s="9"/>
      <c r="B1998" s="5" t="s">
        <v>5523</v>
      </c>
      <c r="C1998" s="9"/>
      <c r="D1998" s="9"/>
      <c r="E1998" s="5"/>
      <c r="F1998" s="8"/>
      <c r="G1998" s="5" t="s">
        <v>3432</v>
      </c>
      <c r="H1998" s="8"/>
      <c r="I1998" s="5"/>
      <c r="J1998" s="5">
        <v>40</v>
      </c>
      <c r="K1998" s="5" t="s">
        <v>199</v>
      </c>
      <c r="L1998" s="5"/>
      <c r="M1998" s="5"/>
    </row>
    <row r="1999" spans="1:13">
      <c r="A1999" s="9"/>
      <c r="B1999" s="5" t="s">
        <v>5524</v>
      </c>
      <c r="C1999" s="9"/>
      <c r="D1999" s="9"/>
      <c r="E1999" s="5"/>
      <c r="F1999" s="8"/>
      <c r="G1999" s="5" t="s">
        <v>3428</v>
      </c>
      <c r="H1999" s="8"/>
      <c r="I1999" s="5"/>
      <c r="J1999" s="5">
        <v>40</v>
      </c>
      <c r="K1999" s="5" t="s">
        <v>199</v>
      </c>
      <c r="L1999" s="5"/>
      <c r="M1999" s="5"/>
    </row>
    <row r="2000" spans="1:13">
      <c r="A2000" s="9"/>
      <c r="B2000" s="5" t="s">
        <v>5525</v>
      </c>
      <c r="C2000" s="9"/>
      <c r="D2000" s="9"/>
      <c r="E2000" s="5"/>
      <c r="F2000" s="8"/>
      <c r="G2000" s="5" t="s">
        <v>3456</v>
      </c>
      <c r="H2000" s="8"/>
      <c r="I2000" s="5"/>
      <c r="J2000" s="5">
        <v>40</v>
      </c>
      <c r="K2000" s="5" t="s">
        <v>3433</v>
      </c>
      <c r="L2000" s="5"/>
      <c r="M2000" s="5"/>
    </row>
    <row r="2001" spans="1:13">
      <c r="A2001" s="9"/>
      <c r="B2001" s="5" t="s">
        <v>5526</v>
      </c>
      <c r="C2001" s="9"/>
      <c r="D2001" s="9"/>
      <c r="E2001" s="5"/>
      <c r="F2001" s="8"/>
      <c r="G2001" s="5" t="s">
        <v>3465</v>
      </c>
      <c r="H2001" s="8"/>
      <c r="I2001" s="5"/>
      <c r="J2001" s="5">
        <v>40</v>
      </c>
      <c r="K2001" s="5" t="s">
        <v>199</v>
      </c>
      <c r="L2001" s="5"/>
      <c r="M2001" s="5"/>
    </row>
    <row r="2002" spans="1:13">
      <c r="A2002" s="9"/>
      <c r="B2002" s="5" t="s">
        <v>5527</v>
      </c>
      <c r="C2002" s="9"/>
      <c r="D2002" s="9"/>
      <c r="E2002" s="5"/>
      <c r="F2002" s="8"/>
      <c r="G2002" s="5" t="s">
        <v>3432</v>
      </c>
      <c r="H2002" s="8"/>
      <c r="I2002" s="5"/>
      <c r="J2002" s="5">
        <v>40</v>
      </c>
      <c r="K2002" s="5" t="s">
        <v>199</v>
      </c>
      <c r="L2002" s="5"/>
      <c r="M2002" s="5"/>
    </row>
    <row r="2003" spans="1:13">
      <c r="A2003" s="9"/>
      <c r="B2003" s="5" t="s">
        <v>5528</v>
      </c>
      <c r="C2003" s="9"/>
      <c r="D2003" s="9"/>
      <c r="E2003" s="5"/>
      <c r="F2003" s="8"/>
      <c r="G2003" s="5" t="s">
        <v>3456</v>
      </c>
      <c r="H2003" s="8"/>
      <c r="I2003" s="5"/>
      <c r="J2003" s="5">
        <v>40</v>
      </c>
      <c r="K2003" s="5" t="s">
        <v>199</v>
      </c>
      <c r="L2003" s="5"/>
      <c r="M2003" s="5"/>
    </row>
    <row r="2004" spans="1:13">
      <c r="A2004" s="9"/>
      <c r="B2004" s="5" t="s">
        <v>5529</v>
      </c>
      <c r="C2004" s="9"/>
      <c r="D2004" s="9"/>
      <c r="E2004" s="5"/>
      <c r="F2004" s="8"/>
      <c r="G2004" s="5" t="s">
        <v>3438</v>
      </c>
      <c r="H2004" s="8"/>
      <c r="I2004" s="5"/>
      <c r="J2004" s="5">
        <v>40</v>
      </c>
      <c r="K2004" s="5" t="s">
        <v>196</v>
      </c>
      <c r="L2004" s="5"/>
      <c r="M2004" s="5"/>
    </row>
    <row r="2005" spans="1:13">
      <c r="A2005" s="9"/>
      <c r="B2005" s="5" t="s">
        <v>5530</v>
      </c>
      <c r="C2005" s="9"/>
      <c r="D2005" s="9"/>
      <c r="E2005" s="5"/>
      <c r="F2005" s="8"/>
      <c r="G2005" s="5" t="s">
        <v>3432</v>
      </c>
      <c r="H2005" s="8"/>
      <c r="I2005" s="5"/>
      <c r="J2005" s="5">
        <v>40</v>
      </c>
      <c r="K2005" s="5" t="s">
        <v>199</v>
      </c>
      <c r="L2005" s="5"/>
      <c r="M2005" s="5"/>
    </row>
    <row r="2006" spans="1:13">
      <c r="A2006" s="9"/>
      <c r="B2006" s="5" t="s">
        <v>5531</v>
      </c>
      <c r="C2006" s="9"/>
      <c r="D2006" s="9"/>
      <c r="E2006" s="5"/>
      <c r="F2006" s="8"/>
      <c r="G2006" s="5" t="s">
        <v>3456</v>
      </c>
      <c r="H2006" s="8"/>
      <c r="I2006" s="5"/>
      <c r="J2006" s="5">
        <v>40</v>
      </c>
      <c r="K2006" s="5" t="s">
        <v>199</v>
      </c>
      <c r="L2006" s="5"/>
      <c r="M2006" s="5"/>
    </row>
    <row r="2007" spans="1:13">
      <c r="A2007" s="9"/>
      <c r="B2007" s="5" t="s">
        <v>5532</v>
      </c>
      <c r="C2007" s="9"/>
      <c r="D2007" s="9"/>
      <c r="E2007" s="5"/>
      <c r="F2007" s="8"/>
      <c r="G2007" s="5" t="s">
        <v>3561</v>
      </c>
      <c r="H2007" s="8"/>
      <c r="I2007" s="5"/>
      <c r="J2007" s="5">
        <v>40</v>
      </c>
      <c r="K2007" s="5" t="s">
        <v>199</v>
      </c>
      <c r="L2007" s="5"/>
      <c r="M2007" s="5"/>
    </row>
    <row r="2008" spans="1:13">
      <c r="A2008" s="9"/>
      <c r="B2008" s="5" t="s">
        <v>5533</v>
      </c>
      <c r="C2008" s="9"/>
      <c r="D2008" s="9"/>
      <c r="E2008" s="5"/>
      <c r="F2008" s="8"/>
      <c r="G2008" s="5" t="s">
        <v>3456</v>
      </c>
      <c r="H2008" s="8"/>
      <c r="I2008" s="5"/>
      <c r="J2008" s="5">
        <v>40</v>
      </c>
      <c r="K2008" s="5" t="s">
        <v>199</v>
      </c>
      <c r="L2008" s="5"/>
      <c r="M2008" s="5"/>
    </row>
    <row r="2009" spans="1:13">
      <c r="A2009" s="9"/>
      <c r="B2009" s="5" t="s">
        <v>5534</v>
      </c>
      <c r="C2009" s="9"/>
      <c r="D2009" s="9"/>
      <c r="E2009" s="5"/>
      <c r="F2009" s="8"/>
      <c r="G2009" s="5" t="s">
        <v>3432</v>
      </c>
      <c r="H2009" s="8"/>
      <c r="I2009" s="5"/>
      <c r="J2009" s="5">
        <v>40</v>
      </c>
      <c r="K2009" s="5" t="s">
        <v>199</v>
      </c>
      <c r="L2009" s="5"/>
      <c r="M2009" s="5"/>
    </row>
    <row r="2010" spans="1:13">
      <c r="A2010" s="9"/>
      <c r="B2010" s="5" t="s">
        <v>5535</v>
      </c>
      <c r="C2010" s="9"/>
      <c r="D2010" s="9"/>
      <c r="E2010" s="5"/>
      <c r="F2010" s="8"/>
      <c r="G2010" s="5" t="s">
        <v>3452</v>
      </c>
      <c r="H2010" s="8"/>
      <c r="I2010" s="5"/>
      <c r="J2010" s="5">
        <v>40</v>
      </c>
      <c r="K2010" s="5" t="s">
        <v>3433</v>
      </c>
      <c r="L2010" s="5"/>
      <c r="M2010" s="5"/>
    </row>
    <row r="2011" spans="1:13">
      <c r="A2011" s="9"/>
      <c r="B2011" s="5" t="s">
        <v>5536</v>
      </c>
      <c r="C2011" s="9"/>
      <c r="D2011" s="9"/>
      <c r="E2011" s="5"/>
      <c r="F2011" s="8"/>
      <c r="G2011" s="5" t="s">
        <v>3432</v>
      </c>
      <c r="H2011" s="8"/>
      <c r="I2011" s="5"/>
      <c r="J2011" s="5">
        <v>40</v>
      </c>
      <c r="K2011" s="5" t="s">
        <v>3433</v>
      </c>
      <c r="L2011" s="5"/>
      <c r="M2011" s="5"/>
    </row>
    <row r="2012" spans="1:13">
      <c r="A2012" s="9"/>
      <c r="B2012" s="5" t="s">
        <v>5537</v>
      </c>
      <c r="C2012" s="9"/>
      <c r="D2012" s="9"/>
      <c r="E2012" s="5"/>
      <c r="F2012" s="8"/>
      <c r="G2012" s="5" t="s">
        <v>3465</v>
      </c>
      <c r="H2012" s="8"/>
      <c r="I2012" s="5"/>
      <c r="J2012" s="5">
        <v>40</v>
      </c>
      <c r="K2012" s="5" t="s">
        <v>196</v>
      </c>
      <c r="L2012" s="5"/>
      <c r="M2012" s="5"/>
    </row>
    <row r="2013" spans="1:13">
      <c r="A2013" s="9"/>
      <c r="B2013" s="5" t="s">
        <v>5538</v>
      </c>
      <c r="C2013" s="9"/>
      <c r="D2013" s="9"/>
      <c r="E2013" s="5"/>
      <c r="F2013" s="8"/>
      <c r="G2013" s="5" t="s">
        <v>3915</v>
      </c>
      <c r="H2013" s="8"/>
      <c r="I2013" s="5"/>
      <c r="J2013" s="5">
        <v>40</v>
      </c>
      <c r="K2013" s="5" t="s">
        <v>3433</v>
      </c>
      <c r="L2013" s="5"/>
      <c r="M2013" s="5"/>
    </row>
    <row r="2014" spans="1:13">
      <c r="A2014" s="9"/>
      <c r="B2014" s="5" t="s">
        <v>5539</v>
      </c>
      <c r="C2014" s="9"/>
      <c r="D2014" s="9"/>
      <c r="E2014" s="5"/>
      <c r="F2014" s="8"/>
      <c r="G2014" s="5" t="s">
        <v>3502</v>
      </c>
      <c r="H2014" s="8"/>
      <c r="I2014" s="5"/>
      <c r="J2014" s="5">
        <v>20</v>
      </c>
      <c r="K2014" s="5" t="s">
        <v>199</v>
      </c>
      <c r="L2014" s="5"/>
      <c r="M2014" s="5"/>
    </row>
    <row r="2015" spans="1:13">
      <c r="A2015" s="9"/>
      <c r="B2015" s="5" t="s">
        <v>5540</v>
      </c>
      <c r="C2015" s="9"/>
      <c r="D2015" s="9"/>
      <c r="E2015" s="5"/>
      <c r="F2015" s="8"/>
      <c r="G2015" s="5" t="s">
        <v>3432</v>
      </c>
      <c r="H2015" s="8"/>
      <c r="I2015" s="5"/>
      <c r="J2015" s="5">
        <v>40</v>
      </c>
      <c r="K2015" s="5" t="s">
        <v>199</v>
      </c>
      <c r="L2015" s="5"/>
      <c r="M2015" s="5"/>
    </row>
    <row r="2016" spans="1:13">
      <c r="A2016" s="9"/>
      <c r="B2016" s="5" t="s">
        <v>5541</v>
      </c>
      <c r="C2016" s="9"/>
      <c r="D2016" s="9"/>
      <c r="E2016" s="5"/>
      <c r="F2016" s="8"/>
      <c r="G2016" s="5" t="s">
        <v>3456</v>
      </c>
      <c r="H2016" s="8"/>
      <c r="I2016" s="5"/>
      <c r="J2016" s="5">
        <v>40</v>
      </c>
      <c r="K2016" s="5" t="s">
        <v>199</v>
      </c>
      <c r="L2016" s="5"/>
      <c r="M2016" s="5"/>
    </row>
    <row r="2017" spans="1:13">
      <c r="A2017" s="9"/>
      <c r="B2017" s="5" t="s">
        <v>5542</v>
      </c>
      <c r="C2017" s="9"/>
      <c r="D2017" s="9"/>
      <c r="E2017" s="5"/>
      <c r="F2017" s="8"/>
      <c r="G2017" s="5" t="s">
        <v>3428</v>
      </c>
      <c r="H2017" s="8"/>
      <c r="I2017" s="5"/>
      <c r="J2017" s="5">
        <v>40</v>
      </c>
      <c r="K2017" s="5" t="s">
        <v>199</v>
      </c>
      <c r="L2017" s="5"/>
      <c r="M2017" s="5"/>
    </row>
    <row r="2018" spans="1:13">
      <c r="A2018" s="9"/>
      <c r="B2018" s="5" t="s">
        <v>5543</v>
      </c>
      <c r="C2018" s="9"/>
      <c r="D2018" s="9"/>
      <c r="E2018" s="5"/>
      <c r="F2018" s="8"/>
      <c r="G2018" s="5" t="s">
        <v>4185</v>
      </c>
      <c r="H2018" s="8"/>
      <c r="I2018" s="5"/>
      <c r="J2018" s="5">
        <v>40</v>
      </c>
      <c r="K2018" s="5" t="s">
        <v>3461</v>
      </c>
      <c r="L2018" s="5"/>
      <c r="M2018" s="5"/>
    </row>
    <row r="2019" spans="1:13">
      <c r="A2019" s="9"/>
      <c r="B2019" s="5" t="s">
        <v>5544</v>
      </c>
      <c r="C2019" s="9"/>
      <c r="D2019" s="9"/>
      <c r="E2019" s="5"/>
      <c r="F2019" s="8"/>
      <c r="G2019" s="5" t="s">
        <v>3518</v>
      </c>
      <c r="H2019" s="8"/>
      <c r="I2019" s="5"/>
      <c r="J2019" s="5">
        <v>24</v>
      </c>
      <c r="K2019" s="5" t="s">
        <v>199</v>
      </c>
      <c r="L2019" s="5"/>
      <c r="M2019" s="5"/>
    </row>
    <row r="2020" spans="1:13">
      <c r="A2020" s="9"/>
      <c r="B2020" s="5" t="s">
        <v>5545</v>
      </c>
      <c r="C2020" s="9"/>
      <c r="D2020" s="9"/>
      <c r="E2020" s="5"/>
      <c r="F2020" s="8"/>
      <c r="G2020" s="5" t="s">
        <v>3465</v>
      </c>
      <c r="H2020" s="8"/>
      <c r="I2020" s="5"/>
      <c r="J2020" s="5">
        <v>40</v>
      </c>
      <c r="K2020" s="5" t="s">
        <v>199</v>
      </c>
      <c r="L2020" s="5"/>
      <c r="M2020" s="5"/>
    </row>
    <row r="2021" spans="1:13">
      <c r="A2021" s="9"/>
      <c r="B2021" s="5" t="s">
        <v>5546</v>
      </c>
      <c r="C2021" s="9"/>
      <c r="D2021" s="9"/>
      <c r="E2021" s="5"/>
      <c r="F2021" s="8"/>
      <c r="G2021" s="5" t="s">
        <v>3456</v>
      </c>
      <c r="H2021" s="8"/>
      <c r="I2021" s="5"/>
      <c r="J2021" s="5">
        <v>40</v>
      </c>
      <c r="K2021" s="5" t="s">
        <v>199</v>
      </c>
      <c r="L2021" s="5"/>
      <c r="M2021" s="5"/>
    </row>
    <row r="2022" spans="1:13">
      <c r="A2022" s="9"/>
      <c r="B2022" s="5" t="s">
        <v>5547</v>
      </c>
      <c r="C2022" s="9"/>
      <c r="D2022" s="9"/>
      <c r="E2022" s="5"/>
      <c r="F2022" s="8"/>
      <c r="G2022" s="5" t="s">
        <v>3432</v>
      </c>
      <c r="H2022" s="8"/>
      <c r="I2022" s="5"/>
      <c r="J2022" s="5">
        <v>40</v>
      </c>
      <c r="K2022" s="5" t="s">
        <v>199</v>
      </c>
      <c r="L2022" s="5"/>
      <c r="M2022" s="5"/>
    </row>
    <row r="2023" spans="1:13">
      <c r="A2023" s="9"/>
      <c r="B2023" s="5" t="s">
        <v>5548</v>
      </c>
      <c r="C2023" s="9"/>
      <c r="D2023" s="9"/>
      <c r="E2023" s="5"/>
      <c r="F2023" s="8"/>
      <c r="G2023" s="5" t="s">
        <v>4230</v>
      </c>
      <c r="H2023" s="8"/>
      <c r="I2023" s="5"/>
      <c r="J2023" s="5">
        <v>40</v>
      </c>
      <c r="K2023" s="5" t="s">
        <v>3433</v>
      </c>
      <c r="L2023" s="5"/>
      <c r="M2023" s="5"/>
    </row>
    <row r="2024" spans="1:13">
      <c r="A2024" s="9"/>
      <c r="B2024" s="5" t="s">
        <v>5549</v>
      </c>
      <c r="C2024" s="9"/>
      <c r="D2024" s="9"/>
      <c r="E2024" s="5"/>
      <c r="F2024" s="8"/>
      <c r="G2024" s="5" t="s">
        <v>3432</v>
      </c>
      <c r="H2024" s="8"/>
      <c r="I2024" s="5"/>
      <c r="J2024" s="5">
        <v>40</v>
      </c>
      <c r="K2024" s="5" t="s">
        <v>199</v>
      </c>
      <c r="L2024" s="5"/>
      <c r="M2024" s="5"/>
    </row>
    <row r="2025" spans="1:13">
      <c r="A2025" s="9"/>
      <c r="B2025" s="5" t="s">
        <v>5550</v>
      </c>
      <c r="C2025" s="9"/>
      <c r="D2025" s="9"/>
      <c r="E2025" s="5"/>
      <c r="F2025" s="8"/>
      <c r="G2025" s="5" t="s">
        <v>3450</v>
      </c>
      <c r="H2025" s="8"/>
      <c r="I2025" s="5"/>
      <c r="J2025" s="5">
        <v>40</v>
      </c>
      <c r="K2025" s="5" t="s">
        <v>196</v>
      </c>
      <c r="L2025" s="5"/>
      <c r="M2025" s="5"/>
    </row>
    <row r="2026" spans="1:13">
      <c r="A2026" s="9"/>
      <c r="B2026" s="5" t="s">
        <v>5551</v>
      </c>
      <c r="C2026" s="9"/>
      <c r="D2026" s="9"/>
      <c r="E2026" s="5"/>
      <c r="F2026" s="8"/>
      <c r="G2026" s="5" t="s">
        <v>3456</v>
      </c>
      <c r="H2026" s="8"/>
      <c r="I2026" s="5"/>
      <c r="J2026" s="5">
        <v>40</v>
      </c>
      <c r="K2026" s="5" t="s">
        <v>199</v>
      </c>
      <c r="L2026" s="5"/>
      <c r="M2026" s="5"/>
    </row>
    <row r="2027" spans="1:13">
      <c r="A2027" s="9"/>
      <c r="B2027" s="5" t="s">
        <v>5552</v>
      </c>
      <c r="C2027" s="9"/>
      <c r="D2027" s="9"/>
      <c r="E2027" s="5"/>
      <c r="F2027" s="8"/>
      <c r="G2027" s="5" t="s">
        <v>3502</v>
      </c>
      <c r="H2027" s="8"/>
      <c r="I2027" s="5"/>
      <c r="J2027" s="5">
        <v>20</v>
      </c>
      <c r="K2027" s="5" t="s">
        <v>199</v>
      </c>
      <c r="L2027" s="5"/>
      <c r="M2027" s="5"/>
    </row>
    <row r="2028" spans="1:13">
      <c r="A2028" s="9"/>
      <c r="B2028" s="5" t="s">
        <v>5553</v>
      </c>
      <c r="C2028" s="9"/>
      <c r="D2028" s="9"/>
      <c r="E2028" s="5"/>
      <c r="F2028" s="8"/>
      <c r="G2028" s="5" t="s">
        <v>3484</v>
      </c>
      <c r="H2028" s="8"/>
      <c r="I2028" s="5"/>
      <c r="J2028" s="5">
        <v>30</v>
      </c>
      <c r="K2028" s="5" t="s">
        <v>199</v>
      </c>
      <c r="L2028" s="5"/>
      <c r="M2028" s="5"/>
    </row>
    <row r="2029" spans="1:13">
      <c r="A2029" s="9"/>
      <c r="B2029" s="5" t="s">
        <v>1823</v>
      </c>
      <c r="C2029" s="9"/>
      <c r="D2029" s="9"/>
      <c r="E2029" s="5"/>
      <c r="F2029" s="8"/>
      <c r="G2029" s="5" t="s">
        <v>3673</v>
      </c>
      <c r="H2029" s="8"/>
      <c r="I2029" s="5"/>
      <c r="J2029" s="5">
        <v>40</v>
      </c>
      <c r="K2029" s="5" t="s">
        <v>199</v>
      </c>
      <c r="L2029" s="5"/>
      <c r="M2029" s="5"/>
    </row>
    <row r="2030" spans="1:13">
      <c r="A2030" s="9"/>
      <c r="B2030" s="5" t="s">
        <v>5554</v>
      </c>
      <c r="C2030" s="9"/>
      <c r="D2030" s="9"/>
      <c r="E2030" s="5"/>
      <c r="F2030" s="8"/>
      <c r="G2030" s="5" t="s">
        <v>3915</v>
      </c>
      <c r="H2030" s="8"/>
      <c r="I2030" s="5"/>
      <c r="J2030" s="5">
        <v>40</v>
      </c>
      <c r="K2030" s="5" t="s">
        <v>3433</v>
      </c>
      <c r="L2030" s="5"/>
      <c r="M2030" s="5"/>
    </row>
    <row r="2031" spans="1:13">
      <c r="A2031" s="9"/>
      <c r="B2031" s="5" t="s">
        <v>5555</v>
      </c>
      <c r="C2031" s="9"/>
      <c r="D2031" s="9"/>
      <c r="E2031" s="5"/>
      <c r="F2031" s="8"/>
      <c r="G2031" s="5" t="s">
        <v>4596</v>
      </c>
      <c r="H2031" s="8"/>
      <c r="I2031" s="5"/>
      <c r="J2031" s="5">
        <v>40</v>
      </c>
      <c r="K2031" s="5" t="s">
        <v>3461</v>
      </c>
      <c r="L2031" s="5"/>
      <c r="M2031" s="5"/>
    </row>
    <row r="2032" spans="1:13">
      <c r="A2032" s="9"/>
      <c r="B2032" s="5" t="s">
        <v>5555</v>
      </c>
      <c r="C2032" s="9"/>
      <c r="D2032" s="9"/>
      <c r="E2032" s="5"/>
      <c r="F2032" s="8"/>
      <c r="G2032" s="5" t="s">
        <v>3456</v>
      </c>
      <c r="H2032" s="8"/>
      <c r="I2032" s="5"/>
      <c r="J2032" s="5">
        <v>40</v>
      </c>
      <c r="K2032" s="5" t="s">
        <v>199</v>
      </c>
      <c r="L2032" s="5"/>
      <c r="M2032" s="5"/>
    </row>
    <row r="2033" spans="1:13">
      <c r="A2033" s="9"/>
      <c r="B2033" s="5" t="s">
        <v>5556</v>
      </c>
      <c r="C2033" s="9"/>
      <c r="D2033" s="9"/>
      <c r="E2033" s="5"/>
      <c r="F2033" s="8"/>
      <c r="G2033" s="5" t="s">
        <v>3823</v>
      </c>
      <c r="H2033" s="8"/>
      <c r="I2033" s="5"/>
      <c r="J2033" s="5">
        <v>40</v>
      </c>
      <c r="K2033" s="5" t="s">
        <v>196</v>
      </c>
      <c r="L2033" s="5"/>
      <c r="M2033" s="5"/>
    </row>
    <row r="2034" spans="1:13">
      <c r="A2034" s="9"/>
      <c r="B2034" s="5" t="s">
        <v>5557</v>
      </c>
      <c r="C2034" s="9"/>
      <c r="D2034" s="9"/>
      <c r="E2034" s="5"/>
      <c r="F2034" s="8"/>
      <c r="G2034" s="5" t="s">
        <v>3456</v>
      </c>
      <c r="H2034" s="8"/>
      <c r="I2034" s="5"/>
      <c r="J2034" s="5">
        <v>40</v>
      </c>
      <c r="K2034" s="5" t="s">
        <v>199</v>
      </c>
      <c r="L2034" s="5"/>
      <c r="M2034" s="5"/>
    </row>
    <row r="2035" spans="1:13">
      <c r="A2035" s="9"/>
      <c r="B2035" s="5" t="s">
        <v>5558</v>
      </c>
      <c r="C2035" s="9"/>
      <c r="D2035" s="9"/>
      <c r="E2035" s="5"/>
      <c r="F2035" s="8"/>
      <c r="G2035" s="5" t="s">
        <v>3432</v>
      </c>
      <c r="H2035" s="8"/>
      <c r="I2035" s="5"/>
      <c r="J2035" s="5">
        <v>40</v>
      </c>
      <c r="K2035" s="5" t="s">
        <v>199</v>
      </c>
      <c r="L2035" s="5"/>
      <c r="M2035" s="5"/>
    </row>
    <row r="2036" spans="1:13">
      <c r="A2036" s="9"/>
      <c r="B2036" s="5" t="s">
        <v>5559</v>
      </c>
      <c r="C2036" s="9"/>
      <c r="D2036" s="9"/>
      <c r="E2036" s="5"/>
      <c r="F2036" s="8"/>
      <c r="G2036" s="5" t="s">
        <v>3432</v>
      </c>
      <c r="H2036" s="8"/>
      <c r="I2036" s="5"/>
      <c r="J2036" s="5">
        <v>40</v>
      </c>
      <c r="K2036" s="5" t="s">
        <v>199</v>
      </c>
      <c r="L2036" s="5"/>
      <c r="M2036" s="5"/>
    </row>
    <row r="2037" spans="1:13">
      <c r="A2037" s="9"/>
      <c r="B2037" s="5" t="s">
        <v>5560</v>
      </c>
      <c r="C2037" s="9"/>
      <c r="D2037" s="9"/>
      <c r="E2037" s="5"/>
      <c r="F2037" s="8"/>
      <c r="G2037" s="5" t="s">
        <v>4313</v>
      </c>
      <c r="H2037" s="8"/>
      <c r="I2037" s="5"/>
      <c r="J2037" s="5">
        <v>40</v>
      </c>
      <c r="K2037" s="5" t="s">
        <v>3433</v>
      </c>
      <c r="L2037" s="5"/>
      <c r="M2037" s="5"/>
    </row>
    <row r="2038" spans="1:13">
      <c r="A2038" s="9"/>
      <c r="B2038" s="5" t="s">
        <v>5561</v>
      </c>
      <c r="C2038" s="9"/>
      <c r="D2038" s="9"/>
      <c r="E2038" s="5"/>
      <c r="F2038" s="8"/>
      <c r="G2038" s="5" t="s">
        <v>3556</v>
      </c>
      <c r="H2038" s="8"/>
      <c r="I2038" s="5"/>
      <c r="J2038" s="5">
        <v>40</v>
      </c>
      <c r="K2038" s="5" t="s">
        <v>196</v>
      </c>
      <c r="L2038" s="5"/>
      <c r="M2038" s="5"/>
    </row>
    <row r="2039" spans="1:13">
      <c r="A2039" s="9"/>
      <c r="B2039" s="5" t="s">
        <v>5562</v>
      </c>
      <c r="C2039" s="9"/>
      <c r="D2039" s="9"/>
      <c r="E2039" s="5"/>
      <c r="F2039" s="8"/>
      <c r="G2039" s="5" t="s">
        <v>3513</v>
      </c>
      <c r="H2039" s="8"/>
      <c r="I2039" s="5"/>
      <c r="J2039" s="5">
        <v>40</v>
      </c>
      <c r="K2039" s="5" t="s">
        <v>3433</v>
      </c>
      <c r="L2039" s="5"/>
      <c r="M2039" s="5"/>
    </row>
    <row r="2040" spans="1:13">
      <c r="A2040" s="9"/>
      <c r="B2040" s="5" t="s">
        <v>5563</v>
      </c>
      <c r="C2040" s="9"/>
      <c r="D2040" s="9"/>
      <c r="E2040" s="5"/>
      <c r="F2040" s="8"/>
      <c r="G2040" s="5" t="s">
        <v>3442</v>
      </c>
      <c r="H2040" s="8"/>
      <c r="I2040" s="5"/>
      <c r="J2040" s="5">
        <v>40</v>
      </c>
      <c r="K2040" s="5" t="s">
        <v>199</v>
      </c>
      <c r="L2040" s="5"/>
      <c r="M2040" s="5"/>
    </row>
    <row r="2041" spans="1:13">
      <c r="A2041" s="9"/>
      <c r="B2041" s="5" t="s">
        <v>5564</v>
      </c>
      <c r="C2041" s="9"/>
      <c r="D2041" s="9"/>
      <c r="E2041" s="5"/>
      <c r="F2041" s="8"/>
      <c r="G2041" s="5" t="s">
        <v>3465</v>
      </c>
      <c r="H2041" s="8"/>
      <c r="I2041" s="5"/>
      <c r="J2041" s="5">
        <v>40</v>
      </c>
      <c r="K2041" s="5" t="s">
        <v>199</v>
      </c>
      <c r="L2041" s="5"/>
      <c r="M2041" s="5"/>
    </row>
    <row r="2042" spans="1:13">
      <c r="A2042" s="9"/>
      <c r="B2042" s="5" t="s">
        <v>5565</v>
      </c>
      <c r="C2042" s="9"/>
      <c r="D2042" s="9"/>
      <c r="E2042" s="5"/>
      <c r="F2042" s="8"/>
      <c r="G2042" s="5" t="s">
        <v>3444</v>
      </c>
      <c r="H2042" s="8"/>
      <c r="I2042" s="5"/>
      <c r="J2042" s="5">
        <v>40</v>
      </c>
      <c r="K2042" s="5" t="s">
        <v>3433</v>
      </c>
      <c r="L2042" s="5"/>
      <c r="M2042" s="5"/>
    </row>
    <row r="2043" spans="1:13">
      <c r="A2043" s="9"/>
      <c r="B2043" s="5" t="s">
        <v>5566</v>
      </c>
      <c r="C2043" s="9"/>
      <c r="D2043" s="9"/>
      <c r="E2043" s="5"/>
      <c r="F2043" s="8"/>
      <c r="G2043" s="5" t="s">
        <v>3438</v>
      </c>
      <c r="H2043" s="8"/>
      <c r="I2043" s="5"/>
      <c r="J2043" s="5">
        <v>40</v>
      </c>
      <c r="K2043" s="5" t="s">
        <v>199</v>
      </c>
      <c r="L2043" s="5"/>
      <c r="M2043" s="5"/>
    </row>
    <row r="2044" spans="1:13">
      <c r="A2044" s="9"/>
      <c r="B2044" s="5" t="s">
        <v>5567</v>
      </c>
      <c r="C2044" s="9"/>
      <c r="D2044" s="9"/>
      <c r="E2044" s="5"/>
      <c r="F2044" s="8"/>
      <c r="G2044" s="5" t="s">
        <v>3442</v>
      </c>
      <c r="H2044" s="8"/>
      <c r="I2044" s="5"/>
      <c r="J2044" s="5">
        <v>40</v>
      </c>
      <c r="K2044" s="5" t="s">
        <v>199</v>
      </c>
      <c r="L2044" s="5"/>
      <c r="M2044" s="5"/>
    </row>
    <row r="2045" spans="1:13">
      <c r="A2045" s="9"/>
      <c r="B2045" s="5" t="s">
        <v>5568</v>
      </c>
      <c r="C2045" s="9"/>
      <c r="D2045" s="9"/>
      <c r="E2045" s="5"/>
      <c r="F2045" s="8"/>
      <c r="G2045" s="5" t="s">
        <v>4255</v>
      </c>
      <c r="H2045" s="8"/>
      <c r="I2045" s="5"/>
      <c r="J2045" s="5">
        <v>30</v>
      </c>
      <c r="K2045" s="5" t="s">
        <v>3433</v>
      </c>
      <c r="L2045" s="5"/>
      <c r="M2045" s="5"/>
    </row>
    <row r="2046" spans="1:13">
      <c r="A2046" s="9"/>
      <c r="B2046" s="5" t="s">
        <v>5569</v>
      </c>
      <c r="C2046" s="9"/>
      <c r="D2046" s="9"/>
      <c r="E2046" s="5"/>
      <c r="F2046" s="8"/>
      <c r="G2046" s="5" t="s">
        <v>3796</v>
      </c>
      <c r="H2046" s="8"/>
      <c r="I2046" s="5"/>
      <c r="J2046" s="5">
        <v>40</v>
      </c>
      <c r="K2046" s="5" t="s">
        <v>199</v>
      </c>
      <c r="L2046" s="5"/>
      <c r="M2046" s="5"/>
    </row>
    <row r="2047" spans="1:13">
      <c r="A2047" s="9"/>
      <c r="B2047" s="5" t="s">
        <v>5570</v>
      </c>
      <c r="C2047" s="9"/>
      <c r="D2047" s="9"/>
      <c r="E2047" s="5"/>
      <c r="F2047" s="8"/>
      <c r="G2047" s="5" t="s">
        <v>3970</v>
      </c>
      <c r="H2047" s="8"/>
      <c r="I2047" s="5"/>
      <c r="J2047" s="5">
        <v>40</v>
      </c>
      <c r="K2047" s="5" t="s">
        <v>199</v>
      </c>
      <c r="L2047" s="5"/>
      <c r="M2047" s="5"/>
    </row>
    <row r="2048" spans="1:13">
      <c r="A2048" s="9"/>
      <c r="B2048" s="5" t="s">
        <v>5571</v>
      </c>
      <c r="C2048" s="9"/>
      <c r="D2048" s="9"/>
      <c r="E2048" s="5"/>
      <c r="F2048" s="8"/>
      <c r="G2048" s="5" t="s">
        <v>3428</v>
      </c>
      <c r="H2048" s="8"/>
      <c r="I2048" s="5"/>
      <c r="J2048" s="5">
        <v>40</v>
      </c>
      <c r="K2048" s="5" t="s">
        <v>199</v>
      </c>
      <c r="L2048" s="5"/>
      <c r="M2048" s="5"/>
    </row>
    <row r="2049" spans="1:13">
      <c r="A2049" s="9"/>
      <c r="B2049" s="5" t="s">
        <v>5572</v>
      </c>
      <c r="C2049" s="9"/>
      <c r="D2049" s="9"/>
      <c r="E2049" s="5"/>
      <c r="F2049" s="8"/>
      <c r="G2049" s="5" t="s">
        <v>3667</v>
      </c>
      <c r="H2049" s="8"/>
      <c r="I2049" s="5"/>
      <c r="J2049" s="5">
        <v>40</v>
      </c>
      <c r="K2049" s="5" t="s">
        <v>3433</v>
      </c>
      <c r="L2049" s="5"/>
      <c r="M2049" s="5"/>
    </row>
    <row r="2050" spans="1:13">
      <c r="A2050" s="9"/>
      <c r="B2050" s="5" t="s">
        <v>5573</v>
      </c>
      <c r="C2050" s="9"/>
      <c r="D2050" s="9"/>
      <c r="E2050" s="5"/>
      <c r="F2050" s="8"/>
      <c r="G2050" s="5" t="s">
        <v>4737</v>
      </c>
      <c r="H2050" s="8"/>
      <c r="I2050" s="5"/>
      <c r="J2050" s="5">
        <v>30</v>
      </c>
      <c r="K2050" s="5" t="s">
        <v>199</v>
      </c>
      <c r="L2050" s="5"/>
      <c r="M2050" s="5"/>
    </row>
    <row r="2051" spans="1:13">
      <c r="A2051" s="9"/>
      <c r="B2051" s="5" t="s">
        <v>5574</v>
      </c>
      <c r="C2051" s="9"/>
      <c r="D2051" s="9"/>
      <c r="E2051" s="5"/>
      <c r="F2051" s="8"/>
      <c r="G2051" s="5" t="s">
        <v>3454</v>
      </c>
      <c r="H2051" s="8"/>
      <c r="I2051" s="5"/>
      <c r="J2051" s="5">
        <v>40</v>
      </c>
      <c r="K2051" s="5" t="s">
        <v>199</v>
      </c>
      <c r="L2051" s="5"/>
      <c r="M2051" s="5"/>
    </row>
    <row r="2052" spans="1:13">
      <c r="A2052" s="9"/>
      <c r="B2052" s="5" t="s">
        <v>5575</v>
      </c>
      <c r="C2052" s="9"/>
      <c r="D2052" s="9"/>
      <c r="E2052" s="5"/>
      <c r="F2052" s="8"/>
      <c r="G2052" s="5" t="s">
        <v>3442</v>
      </c>
      <c r="H2052" s="8"/>
      <c r="I2052" s="5"/>
      <c r="J2052" s="5">
        <v>40</v>
      </c>
      <c r="K2052" s="5" t="s">
        <v>199</v>
      </c>
      <c r="L2052" s="5"/>
      <c r="M2052" s="5"/>
    </row>
    <row r="2053" spans="1:13">
      <c r="A2053" s="9"/>
      <c r="B2053" s="5" t="s">
        <v>5576</v>
      </c>
      <c r="C2053" s="9"/>
      <c r="D2053" s="9"/>
      <c r="E2053" s="5"/>
      <c r="F2053" s="8"/>
      <c r="G2053" s="5" t="s">
        <v>3442</v>
      </c>
      <c r="H2053" s="8"/>
      <c r="I2053" s="5"/>
      <c r="J2053" s="5">
        <v>40</v>
      </c>
      <c r="K2053" s="5" t="s">
        <v>199</v>
      </c>
      <c r="L2053" s="5"/>
      <c r="M2053" s="5"/>
    </row>
    <row r="2054" spans="1:13">
      <c r="A2054" s="9"/>
      <c r="B2054" s="5" t="s">
        <v>5577</v>
      </c>
      <c r="C2054" s="9"/>
      <c r="D2054" s="9"/>
      <c r="E2054" s="5"/>
      <c r="F2054" s="8"/>
      <c r="G2054" s="5" t="s">
        <v>5578</v>
      </c>
      <c r="H2054" s="8"/>
      <c r="I2054" s="5"/>
      <c r="J2054" s="5">
        <v>40</v>
      </c>
      <c r="K2054" s="5" t="s">
        <v>199</v>
      </c>
      <c r="L2054" s="5"/>
      <c r="M2054" s="5"/>
    </row>
    <row r="2055" spans="1:13">
      <c r="A2055" s="9"/>
      <c r="B2055" s="5" t="s">
        <v>5579</v>
      </c>
      <c r="C2055" s="9"/>
      <c r="D2055" s="9"/>
      <c r="E2055" s="5"/>
      <c r="F2055" s="8"/>
      <c r="G2055" s="5" t="s">
        <v>3432</v>
      </c>
      <c r="H2055" s="8"/>
      <c r="I2055" s="5"/>
      <c r="J2055" s="5">
        <v>40</v>
      </c>
      <c r="K2055" s="5" t="s">
        <v>199</v>
      </c>
      <c r="L2055" s="5"/>
      <c r="M2055" s="5"/>
    </row>
    <row r="2056" spans="1:13">
      <c r="A2056" s="9"/>
      <c r="B2056" s="5" t="s">
        <v>5580</v>
      </c>
      <c r="C2056" s="9"/>
      <c r="D2056" s="9"/>
      <c r="E2056" s="5"/>
      <c r="F2056" s="8"/>
      <c r="G2056" s="5" t="s">
        <v>3432</v>
      </c>
      <c r="H2056" s="8"/>
      <c r="I2056" s="5"/>
      <c r="J2056" s="5">
        <v>40</v>
      </c>
      <c r="K2056" s="5" t="s">
        <v>199</v>
      </c>
      <c r="L2056" s="5"/>
      <c r="M2056" s="5"/>
    </row>
    <row r="2057" spans="1:13">
      <c r="A2057" s="9"/>
      <c r="B2057" s="5" t="s">
        <v>5581</v>
      </c>
      <c r="C2057" s="9"/>
      <c r="D2057" s="9"/>
      <c r="E2057" s="5"/>
      <c r="F2057" s="8"/>
      <c r="G2057" s="5" t="s">
        <v>3510</v>
      </c>
      <c r="H2057" s="8"/>
      <c r="I2057" s="5"/>
      <c r="J2057" s="5">
        <v>40</v>
      </c>
      <c r="K2057" s="5" t="s">
        <v>199</v>
      </c>
      <c r="L2057" s="5"/>
      <c r="M2057" s="5"/>
    </row>
    <row r="2058" spans="1:13">
      <c r="A2058" s="9"/>
      <c r="B2058" s="5" t="s">
        <v>5582</v>
      </c>
      <c r="C2058" s="9"/>
      <c r="D2058" s="9"/>
      <c r="E2058" s="5"/>
      <c r="F2058" s="8"/>
      <c r="G2058" s="5" t="s">
        <v>3456</v>
      </c>
      <c r="H2058" s="8"/>
      <c r="I2058" s="5"/>
      <c r="J2058" s="5">
        <v>40</v>
      </c>
      <c r="K2058" s="5" t="s">
        <v>3433</v>
      </c>
      <c r="L2058" s="5"/>
      <c r="M2058" s="5"/>
    </row>
    <row r="2059" spans="1:13">
      <c r="A2059" s="9"/>
      <c r="B2059" s="5" t="s">
        <v>5583</v>
      </c>
      <c r="C2059" s="9"/>
      <c r="D2059" s="9"/>
      <c r="E2059" s="5"/>
      <c r="F2059" s="8"/>
      <c r="G2059" s="5" t="s">
        <v>3456</v>
      </c>
      <c r="H2059" s="8"/>
      <c r="I2059" s="5"/>
      <c r="J2059" s="5">
        <v>40</v>
      </c>
      <c r="K2059" s="5" t="s">
        <v>3433</v>
      </c>
      <c r="L2059" s="5"/>
      <c r="M2059" s="5"/>
    </row>
    <row r="2060" spans="1:13">
      <c r="A2060" s="9"/>
      <c r="B2060" s="5" t="s">
        <v>5584</v>
      </c>
      <c r="C2060" s="9"/>
      <c r="D2060" s="9"/>
      <c r="E2060" s="5"/>
      <c r="F2060" s="8"/>
      <c r="G2060" s="5" t="s">
        <v>3456</v>
      </c>
      <c r="H2060" s="8"/>
      <c r="I2060" s="5"/>
      <c r="J2060" s="5">
        <v>40</v>
      </c>
      <c r="K2060" s="5" t="s">
        <v>199</v>
      </c>
      <c r="L2060" s="5"/>
      <c r="M2060" s="5"/>
    </row>
    <row r="2061" spans="1:13">
      <c r="A2061" s="9"/>
      <c r="B2061" s="5" t="s">
        <v>5585</v>
      </c>
      <c r="C2061" s="9"/>
      <c r="D2061" s="9"/>
      <c r="E2061" s="5"/>
      <c r="F2061" s="8"/>
      <c r="G2061" s="5" t="s">
        <v>3454</v>
      </c>
      <c r="H2061" s="8"/>
      <c r="I2061" s="5"/>
      <c r="J2061" s="5">
        <v>40</v>
      </c>
      <c r="K2061" s="5" t="s">
        <v>196</v>
      </c>
      <c r="L2061" s="5"/>
      <c r="M2061" s="5"/>
    </row>
    <row r="2062" spans="1:13">
      <c r="A2062" s="9"/>
      <c r="B2062" s="5" t="s">
        <v>5586</v>
      </c>
      <c r="C2062" s="9"/>
      <c r="D2062" s="9"/>
      <c r="E2062" s="5"/>
      <c r="F2062" s="8"/>
      <c r="G2062" s="5" t="s">
        <v>3442</v>
      </c>
      <c r="H2062" s="8"/>
      <c r="I2062" s="5"/>
      <c r="J2062" s="5">
        <v>40</v>
      </c>
      <c r="K2062" s="5" t="s">
        <v>199</v>
      </c>
      <c r="L2062" s="5"/>
      <c r="M2062" s="5"/>
    </row>
    <row r="2063" spans="1:13">
      <c r="A2063" s="9"/>
      <c r="B2063" s="5" t="s">
        <v>5587</v>
      </c>
      <c r="C2063" s="9"/>
      <c r="D2063" s="9"/>
      <c r="E2063" s="5"/>
      <c r="F2063" s="8"/>
      <c r="G2063" s="5" t="s">
        <v>3465</v>
      </c>
      <c r="H2063" s="8"/>
      <c r="I2063" s="5"/>
      <c r="J2063" s="5">
        <v>40</v>
      </c>
      <c r="K2063" s="5" t="s">
        <v>3433</v>
      </c>
      <c r="L2063" s="5"/>
      <c r="M2063" s="5"/>
    </row>
    <row r="2064" spans="1:13">
      <c r="A2064" s="9"/>
      <c r="B2064" s="5" t="s">
        <v>5588</v>
      </c>
      <c r="C2064" s="9"/>
      <c r="D2064" s="9"/>
      <c r="E2064" s="5"/>
      <c r="F2064" s="8"/>
      <c r="G2064" s="5" t="s">
        <v>3450</v>
      </c>
      <c r="H2064" s="8"/>
      <c r="I2064" s="5"/>
      <c r="J2064" s="5">
        <v>40</v>
      </c>
      <c r="K2064" s="5" t="s">
        <v>199</v>
      </c>
      <c r="L2064" s="5"/>
      <c r="M2064" s="5"/>
    </row>
    <row r="2065" spans="1:13">
      <c r="A2065" s="9"/>
      <c r="B2065" s="5" t="s">
        <v>5589</v>
      </c>
      <c r="C2065" s="9"/>
      <c r="D2065" s="9"/>
      <c r="E2065" s="5"/>
      <c r="F2065" s="8"/>
      <c r="G2065" s="5" t="s">
        <v>3623</v>
      </c>
      <c r="H2065" s="8"/>
      <c r="I2065" s="5"/>
      <c r="J2065" s="5">
        <v>40</v>
      </c>
      <c r="K2065" s="5" t="s">
        <v>199</v>
      </c>
      <c r="L2065" s="5"/>
      <c r="M2065" s="5"/>
    </row>
    <row r="2066" spans="1:13">
      <c r="A2066" s="9"/>
      <c r="B2066" s="5" t="s">
        <v>5590</v>
      </c>
      <c r="C2066" s="9"/>
      <c r="D2066" s="9"/>
      <c r="E2066" s="5"/>
      <c r="F2066" s="8"/>
      <c r="G2066" s="5" t="s">
        <v>3438</v>
      </c>
      <c r="H2066" s="8"/>
      <c r="I2066" s="5"/>
      <c r="J2066" s="5">
        <v>40</v>
      </c>
      <c r="K2066" s="5" t="s">
        <v>3433</v>
      </c>
      <c r="L2066" s="5"/>
      <c r="M2066" s="5"/>
    </row>
    <row r="2067" spans="1:13">
      <c r="A2067" s="9"/>
      <c r="B2067" s="5" t="s">
        <v>5591</v>
      </c>
      <c r="C2067" s="9"/>
      <c r="D2067" s="9"/>
      <c r="E2067" s="5"/>
      <c r="F2067" s="8"/>
      <c r="G2067" s="5" t="s">
        <v>3442</v>
      </c>
      <c r="H2067" s="8"/>
      <c r="I2067" s="5"/>
      <c r="J2067" s="5">
        <v>40</v>
      </c>
      <c r="K2067" s="5" t="s">
        <v>3433</v>
      </c>
      <c r="L2067" s="5"/>
      <c r="M2067" s="5"/>
    </row>
    <row r="2068" spans="1:13">
      <c r="A2068" s="9"/>
      <c r="B2068" s="5" t="s">
        <v>5592</v>
      </c>
      <c r="C2068" s="9"/>
      <c r="D2068" s="9"/>
      <c r="E2068" s="5"/>
      <c r="F2068" s="8"/>
      <c r="G2068" s="5" t="s">
        <v>3432</v>
      </c>
      <c r="H2068" s="8"/>
      <c r="I2068" s="5"/>
      <c r="J2068" s="5">
        <v>40</v>
      </c>
      <c r="K2068" s="5" t="s">
        <v>199</v>
      </c>
      <c r="L2068" s="5"/>
      <c r="M2068" s="5"/>
    </row>
    <row r="2069" spans="1:13">
      <c r="A2069" s="9"/>
      <c r="B2069" s="5" t="s">
        <v>5593</v>
      </c>
      <c r="C2069" s="9"/>
      <c r="D2069" s="9"/>
      <c r="E2069" s="5"/>
      <c r="F2069" s="8"/>
      <c r="G2069" s="5" t="s">
        <v>3432</v>
      </c>
      <c r="H2069" s="8"/>
      <c r="I2069" s="5"/>
      <c r="J2069" s="5">
        <v>40</v>
      </c>
      <c r="K2069" s="5" t="s">
        <v>3433</v>
      </c>
      <c r="L2069" s="5"/>
      <c r="M2069" s="5"/>
    </row>
    <row r="2070" spans="1:13">
      <c r="A2070" s="9"/>
      <c r="B2070" s="5" t="s">
        <v>5594</v>
      </c>
      <c r="C2070" s="9"/>
      <c r="D2070" s="9"/>
      <c r="E2070" s="5"/>
      <c r="F2070" s="8"/>
      <c r="G2070" s="5" t="s">
        <v>3456</v>
      </c>
      <c r="H2070" s="8"/>
      <c r="I2070" s="5"/>
      <c r="J2070" s="5">
        <v>40</v>
      </c>
      <c r="K2070" s="5" t="s">
        <v>199</v>
      </c>
      <c r="L2070" s="5"/>
      <c r="M2070" s="5"/>
    </row>
    <row r="2071" spans="1:13">
      <c r="A2071" s="9"/>
      <c r="B2071" s="5" t="s">
        <v>5595</v>
      </c>
      <c r="C2071" s="9"/>
      <c r="D2071" s="9"/>
      <c r="E2071" s="5"/>
      <c r="F2071" s="8"/>
      <c r="G2071" s="5" t="s">
        <v>3465</v>
      </c>
      <c r="H2071" s="8"/>
      <c r="I2071" s="5"/>
      <c r="J2071" s="5">
        <v>40</v>
      </c>
      <c r="K2071" s="5" t="s">
        <v>196</v>
      </c>
      <c r="L2071" s="5"/>
      <c r="M2071" s="5"/>
    </row>
    <row r="2072" spans="1:13">
      <c r="A2072" s="9"/>
      <c r="B2072" s="5" t="s">
        <v>5596</v>
      </c>
      <c r="C2072" s="9"/>
      <c r="D2072" s="9"/>
      <c r="E2072" s="5"/>
      <c r="F2072" s="8"/>
      <c r="G2072" s="5" t="s">
        <v>3465</v>
      </c>
      <c r="H2072" s="8"/>
      <c r="I2072" s="5"/>
      <c r="J2072" s="5">
        <v>40</v>
      </c>
      <c r="K2072" s="5" t="s">
        <v>199</v>
      </c>
      <c r="L2072" s="5"/>
      <c r="M2072" s="5"/>
    </row>
    <row r="2073" spans="1:13">
      <c r="A2073" s="9"/>
      <c r="B2073" s="5" t="s">
        <v>5597</v>
      </c>
      <c r="C2073" s="9"/>
      <c r="D2073" s="9"/>
      <c r="E2073" s="5"/>
      <c r="F2073" s="8"/>
      <c r="G2073" s="5" t="s">
        <v>3432</v>
      </c>
      <c r="H2073" s="8"/>
      <c r="I2073" s="5"/>
      <c r="J2073" s="5">
        <v>40</v>
      </c>
      <c r="K2073" s="5" t="s">
        <v>199</v>
      </c>
      <c r="L2073" s="5"/>
      <c r="M2073" s="5"/>
    </row>
    <row r="2074" spans="1:13">
      <c r="A2074" s="9"/>
      <c r="B2074" s="5" t="s">
        <v>5598</v>
      </c>
      <c r="C2074" s="9"/>
      <c r="D2074" s="9"/>
      <c r="E2074" s="5"/>
      <c r="F2074" s="8"/>
      <c r="G2074" s="5" t="s">
        <v>3530</v>
      </c>
      <c r="H2074" s="8"/>
      <c r="I2074" s="5"/>
      <c r="J2074" s="5">
        <v>40</v>
      </c>
      <c r="K2074" s="5" t="s">
        <v>199</v>
      </c>
      <c r="L2074" s="5"/>
      <c r="M2074" s="5"/>
    </row>
    <row r="2075" spans="1:13">
      <c r="A2075" s="9"/>
      <c r="B2075" s="5" t="s">
        <v>5599</v>
      </c>
      <c r="C2075" s="9"/>
      <c r="D2075" s="9"/>
      <c r="E2075" s="5"/>
      <c r="F2075" s="8"/>
      <c r="G2075" s="5" t="s">
        <v>3671</v>
      </c>
      <c r="H2075" s="8"/>
      <c r="I2075" s="5"/>
      <c r="J2075" s="5">
        <v>40</v>
      </c>
      <c r="K2075" s="5" t="s">
        <v>3433</v>
      </c>
      <c r="L2075" s="5"/>
      <c r="M2075" s="5"/>
    </row>
    <row r="2076" spans="1:13">
      <c r="A2076" s="9"/>
      <c r="B2076" s="5" t="s">
        <v>5600</v>
      </c>
      <c r="C2076" s="9"/>
      <c r="D2076" s="9"/>
      <c r="E2076" s="5"/>
      <c r="F2076" s="8"/>
      <c r="G2076" s="5" t="s">
        <v>3436</v>
      </c>
      <c r="H2076" s="8"/>
      <c r="I2076" s="5"/>
      <c r="J2076" s="5">
        <v>20</v>
      </c>
      <c r="K2076" s="5" t="s">
        <v>196</v>
      </c>
      <c r="L2076" s="5"/>
      <c r="M2076" s="5"/>
    </row>
    <row r="2077" spans="1:13">
      <c r="A2077" s="9"/>
      <c r="B2077" s="5" t="s">
        <v>5601</v>
      </c>
      <c r="C2077" s="9"/>
      <c r="D2077" s="9"/>
      <c r="E2077" s="5"/>
      <c r="F2077" s="8"/>
      <c r="G2077" s="5" t="s">
        <v>3593</v>
      </c>
      <c r="H2077" s="8"/>
      <c r="I2077" s="5"/>
      <c r="J2077" s="5">
        <v>40</v>
      </c>
      <c r="K2077" s="5" t="s">
        <v>199</v>
      </c>
      <c r="L2077" s="5"/>
      <c r="M2077" s="5"/>
    </row>
    <row r="2078" spans="1:13">
      <c r="A2078" s="9"/>
      <c r="B2078" s="5" t="s">
        <v>5602</v>
      </c>
      <c r="C2078" s="9"/>
      <c r="D2078" s="9"/>
      <c r="E2078" s="5"/>
      <c r="F2078" s="8"/>
      <c r="G2078" s="5" t="s">
        <v>3442</v>
      </c>
      <c r="H2078" s="8"/>
      <c r="I2078" s="5"/>
      <c r="J2078" s="5">
        <v>40</v>
      </c>
      <c r="K2078" s="5" t="s">
        <v>199</v>
      </c>
      <c r="L2078" s="5"/>
      <c r="M2078" s="5"/>
    </row>
    <row r="2079" spans="1:13">
      <c r="A2079" s="9"/>
      <c r="B2079" s="5" t="s">
        <v>5603</v>
      </c>
      <c r="C2079" s="9"/>
      <c r="D2079" s="9"/>
      <c r="E2079" s="5"/>
      <c r="F2079" s="8"/>
      <c r="G2079" s="5" t="s">
        <v>3465</v>
      </c>
      <c r="H2079" s="8"/>
      <c r="I2079" s="5"/>
      <c r="J2079" s="5">
        <v>30</v>
      </c>
      <c r="K2079" s="5" t="s">
        <v>199</v>
      </c>
      <c r="L2079" s="5"/>
      <c r="M2079" s="5"/>
    </row>
    <row r="2080" spans="1:13">
      <c r="A2080" s="9"/>
      <c r="B2080" s="5" t="s">
        <v>5604</v>
      </c>
      <c r="C2080" s="9"/>
      <c r="D2080" s="9"/>
      <c r="E2080" s="5"/>
      <c r="F2080" s="8"/>
      <c r="G2080" s="5" t="s">
        <v>3442</v>
      </c>
      <c r="H2080" s="8"/>
      <c r="I2080" s="5"/>
      <c r="J2080" s="5">
        <v>40</v>
      </c>
      <c r="K2080" s="5" t="s">
        <v>199</v>
      </c>
      <c r="L2080" s="5"/>
      <c r="M2080" s="5"/>
    </row>
    <row r="2081" spans="1:13">
      <c r="A2081" s="9"/>
      <c r="B2081" s="5" t="s">
        <v>5605</v>
      </c>
      <c r="C2081" s="9"/>
      <c r="D2081" s="9"/>
      <c r="E2081" s="5"/>
      <c r="F2081" s="8"/>
      <c r="G2081" s="5" t="s">
        <v>3465</v>
      </c>
      <c r="H2081" s="8"/>
      <c r="I2081" s="5"/>
      <c r="J2081" s="5">
        <v>40</v>
      </c>
      <c r="K2081" s="5" t="s">
        <v>199</v>
      </c>
      <c r="L2081" s="5"/>
      <c r="M2081" s="5"/>
    </row>
    <row r="2082" spans="1:13">
      <c r="A2082" s="9"/>
      <c r="B2082" s="5" t="s">
        <v>5606</v>
      </c>
      <c r="C2082" s="9"/>
      <c r="D2082" s="9"/>
      <c r="E2082" s="5"/>
      <c r="F2082" s="8"/>
      <c r="G2082" s="5" t="s">
        <v>3502</v>
      </c>
      <c r="H2082" s="8"/>
      <c r="I2082" s="5"/>
      <c r="J2082" s="5">
        <v>20</v>
      </c>
      <c r="K2082" s="5" t="s">
        <v>199</v>
      </c>
      <c r="L2082" s="5"/>
      <c r="M2082" s="5"/>
    </row>
    <row r="2083" spans="1:13">
      <c r="A2083" s="9"/>
      <c r="B2083" s="5" t="s">
        <v>5607</v>
      </c>
      <c r="C2083" s="9"/>
      <c r="D2083" s="9"/>
      <c r="E2083" s="5"/>
      <c r="F2083" s="8"/>
      <c r="G2083" s="5" t="s">
        <v>3492</v>
      </c>
      <c r="H2083" s="8"/>
      <c r="I2083" s="5"/>
      <c r="J2083" s="5">
        <v>40</v>
      </c>
      <c r="K2083" s="5" t="s">
        <v>199</v>
      </c>
      <c r="L2083" s="5"/>
      <c r="M2083" s="5"/>
    </row>
    <row r="2084" spans="1:13">
      <c r="A2084" s="9"/>
      <c r="B2084" s="5" t="s">
        <v>5608</v>
      </c>
      <c r="C2084" s="9"/>
      <c r="D2084" s="9"/>
      <c r="E2084" s="5"/>
      <c r="F2084" s="8"/>
      <c r="G2084" s="5" t="s">
        <v>3476</v>
      </c>
      <c r="H2084" s="8"/>
      <c r="I2084" s="5"/>
      <c r="J2084" s="5">
        <v>40</v>
      </c>
      <c r="K2084" s="5" t="s">
        <v>199</v>
      </c>
      <c r="L2084" s="5"/>
      <c r="M2084" s="5"/>
    </row>
    <row r="2085" spans="1:13">
      <c r="A2085" s="9"/>
      <c r="B2085" s="5" t="s">
        <v>5609</v>
      </c>
      <c r="C2085" s="9"/>
      <c r="D2085" s="9"/>
      <c r="E2085" s="5"/>
      <c r="F2085" s="8"/>
      <c r="G2085" s="5" t="s">
        <v>3438</v>
      </c>
      <c r="H2085" s="8"/>
      <c r="I2085" s="5"/>
      <c r="J2085" s="5">
        <v>40</v>
      </c>
      <c r="K2085" s="5" t="s">
        <v>199</v>
      </c>
      <c r="L2085" s="5"/>
      <c r="M2085" s="5"/>
    </row>
    <row r="2086" spans="1:13">
      <c r="A2086" s="9"/>
      <c r="B2086" s="5" t="s">
        <v>5610</v>
      </c>
      <c r="C2086" s="9"/>
      <c r="D2086" s="9"/>
      <c r="E2086" s="5"/>
      <c r="F2086" s="8"/>
      <c r="G2086" s="5" t="s">
        <v>3450</v>
      </c>
      <c r="H2086" s="8"/>
      <c r="I2086" s="5"/>
      <c r="J2086" s="5">
        <v>40</v>
      </c>
      <c r="K2086" s="5" t="s">
        <v>196</v>
      </c>
      <c r="L2086" s="5"/>
      <c r="M2086" s="5"/>
    </row>
    <row r="2087" spans="1:13">
      <c r="A2087" s="9"/>
      <c r="B2087" s="5" t="s">
        <v>5611</v>
      </c>
      <c r="C2087" s="9"/>
      <c r="D2087" s="9"/>
      <c r="E2087" s="5"/>
      <c r="F2087" s="8"/>
      <c r="G2087" s="5" t="s">
        <v>5612</v>
      </c>
      <c r="H2087" s="8"/>
      <c r="I2087" s="5"/>
      <c r="J2087" s="5">
        <v>40</v>
      </c>
      <c r="K2087" s="5" t="s">
        <v>199</v>
      </c>
      <c r="L2087" s="5"/>
      <c r="M2087" s="5"/>
    </row>
    <row r="2088" spans="1:13">
      <c r="A2088" s="9"/>
      <c r="B2088" s="5" t="s">
        <v>5613</v>
      </c>
      <c r="C2088" s="9"/>
      <c r="D2088" s="9"/>
      <c r="E2088" s="5"/>
      <c r="F2088" s="8"/>
      <c r="G2088" s="5" t="s">
        <v>3432</v>
      </c>
      <c r="H2088" s="8"/>
      <c r="I2088" s="5"/>
      <c r="J2088" s="5">
        <v>40</v>
      </c>
      <c r="K2088" s="5" t="s">
        <v>3433</v>
      </c>
      <c r="L2088" s="5"/>
      <c r="M2088" s="5"/>
    </row>
    <row r="2089" spans="1:13">
      <c r="A2089" s="9"/>
      <c r="B2089" s="5" t="s">
        <v>5614</v>
      </c>
      <c r="C2089" s="9"/>
      <c r="D2089" s="9"/>
      <c r="E2089" s="5"/>
      <c r="F2089" s="8"/>
      <c r="G2089" s="5" t="s">
        <v>3432</v>
      </c>
      <c r="H2089" s="8"/>
      <c r="I2089" s="5"/>
      <c r="J2089" s="5">
        <v>40</v>
      </c>
      <c r="K2089" s="5" t="s">
        <v>199</v>
      </c>
      <c r="L2089" s="5"/>
      <c r="M2089" s="5"/>
    </row>
    <row r="2090" spans="1:13">
      <c r="A2090" s="9"/>
      <c r="B2090" s="5" t="s">
        <v>5615</v>
      </c>
      <c r="C2090" s="9"/>
      <c r="D2090" s="9"/>
      <c r="E2090" s="5"/>
      <c r="F2090" s="8"/>
      <c r="G2090" s="5" t="s">
        <v>3432</v>
      </c>
      <c r="H2090" s="8"/>
      <c r="I2090" s="5"/>
      <c r="J2090" s="5">
        <v>40</v>
      </c>
      <c r="K2090" s="5" t="s">
        <v>199</v>
      </c>
      <c r="L2090" s="5"/>
      <c r="M2090" s="5"/>
    </row>
    <row r="2091" spans="1:13">
      <c r="A2091" s="9"/>
      <c r="B2091" s="5" t="s">
        <v>5616</v>
      </c>
      <c r="C2091" s="9"/>
      <c r="D2091" s="9"/>
      <c r="E2091" s="5"/>
      <c r="F2091" s="8"/>
      <c r="G2091" s="5" t="s">
        <v>3432</v>
      </c>
      <c r="H2091" s="8"/>
      <c r="I2091" s="5"/>
      <c r="J2091" s="5">
        <v>40</v>
      </c>
      <c r="K2091" s="5" t="s">
        <v>199</v>
      </c>
      <c r="L2091" s="5"/>
      <c r="M2091" s="5"/>
    </row>
    <row r="2092" spans="1:13">
      <c r="A2092" s="9"/>
      <c r="B2092" s="5" t="s">
        <v>5617</v>
      </c>
      <c r="C2092" s="9"/>
      <c r="D2092" s="9"/>
      <c r="E2092" s="5"/>
      <c r="F2092" s="8"/>
      <c r="G2092" s="5" t="s">
        <v>3465</v>
      </c>
      <c r="H2092" s="8"/>
      <c r="I2092" s="5"/>
      <c r="J2092" s="5">
        <v>40</v>
      </c>
      <c r="K2092" s="5" t="s">
        <v>199</v>
      </c>
      <c r="L2092" s="5"/>
      <c r="M2092" s="5"/>
    </row>
    <row r="2093" spans="1:13">
      <c r="A2093" s="9"/>
      <c r="B2093" s="5" t="s">
        <v>5618</v>
      </c>
      <c r="C2093" s="9"/>
      <c r="D2093" s="9"/>
      <c r="E2093" s="5"/>
      <c r="F2093" s="8"/>
      <c r="G2093" s="5" t="s">
        <v>3432</v>
      </c>
      <c r="H2093" s="8"/>
      <c r="I2093" s="5"/>
      <c r="J2093" s="5">
        <v>30</v>
      </c>
      <c r="K2093" s="5" t="s">
        <v>199</v>
      </c>
      <c r="L2093" s="5"/>
      <c r="M2093" s="5"/>
    </row>
    <row r="2094" spans="1:13">
      <c r="A2094" s="9"/>
      <c r="B2094" s="5" t="s">
        <v>5619</v>
      </c>
      <c r="C2094" s="9"/>
      <c r="D2094" s="9"/>
      <c r="E2094" s="5"/>
      <c r="F2094" s="8"/>
      <c r="G2094" s="5" t="s">
        <v>3432</v>
      </c>
      <c r="H2094" s="8"/>
      <c r="I2094" s="5"/>
      <c r="J2094" s="5">
        <v>40</v>
      </c>
      <c r="K2094" s="5" t="s">
        <v>199</v>
      </c>
      <c r="L2094" s="5"/>
      <c r="M2094" s="5"/>
    </row>
    <row r="2095" spans="1:13">
      <c r="A2095" s="9"/>
      <c r="B2095" s="5" t="s">
        <v>5620</v>
      </c>
      <c r="C2095" s="9"/>
      <c r="D2095" s="9"/>
      <c r="E2095" s="5"/>
      <c r="F2095" s="8"/>
      <c r="G2095" s="5" t="s">
        <v>3550</v>
      </c>
      <c r="H2095" s="8"/>
      <c r="I2095" s="5"/>
      <c r="J2095" s="5">
        <v>40</v>
      </c>
      <c r="K2095" s="5" t="s">
        <v>199</v>
      </c>
      <c r="L2095" s="5"/>
      <c r="M2095" s="5"/>
    </row>
    <row r="2096" spans="1:13">
      <c r="A2096" s="9"/>
      <c r="B2096" s="5" t="s">
        <v>5621</v>
      </c>
      <c r="C2096" s="9"/>
      <c r="D2096" s="9"/>
      <c r="E2096" s="5"/>
      <c r="F2096" s="8"/>
      <c r="G2096" s="5" t="s">
        <v>3442</v>
      </c>
      <c r="H2096" s="8"/>
      <c r="I2096" s="5"/>
      <c r="J2096" s="5">
        <v>40</v>
      </c>
      <c r="K2096" s="5" t="s">
        <v>196</v>
      </c>
      <c r="L2096" s="5"/>
      <c r="M2096" s="5"/>
    </row>
    <row r="2097" spans="1:13">
      <c r="A2097" s="9"/>
      <c r="B2097" s="5" t="s">
        <v>5622</v>
      </c>
      <c r="C2097" s="9"/>
      <c r="D2097" s="9"/>
      <c r="E2097" s="5"/>
      <c r="F2097" s="8"/>
      <c r="G2097" s="5" t="s">
        <v>3539</v>
      </c>
      <c r="H2097" s="8"/>
      <c r="I2097" s="5"/>
      <c r="J2097" s="5">
        <v>40</v>
      </c>
      <c r="K2097" s="5" t="s">
        <v>199</v>
      </c>
      <c r="L2097" s="5"/>
      <c r="M2097" s="5"/>
    </row>
    <row r="2098" spans="1:13">
      <c r="A2098" s="9"/>
      <c r="B2098" s="5" t="s">
        <v>5623</v>
      </c>
      <c r="C2098" s="9"/>
      <c r="D2098" s="9"/>
      <c r="E2098" s="5"/>
      <c r="F2098" s="8"/>
      <c r="G2098" s="5" t="s">
        <v>3945</v>
      </c>
      <c r="H2098" s="8"/>
      <c r="I2098" s="5"/>
      <c r="J2098" s="5">
        <v>40</v>
      </c>
      <c r="K2098" s="5" t="s">
        <v>199</v>
      </c>
      <c r="L2098" s="5"/>
      <c r="M2098" s="5"/>
    </row>
    <row r="2099" spans="1:13">
      <c r="A2099" s="9"/>
      <c r="B2099" s="5" t="s">
        <v>5624</v>
      </c>
      <c r="C2099" s="9"/>
      <c r="D2099" s="9"/>
      <c r="E2099" s="5"/>
      <c r="F2099" s="8"/>
      <c r="G2099" s="5" t="s">
        <v>3432</v>
      </c>
      <c r="H2099" s="8"/>
      <c r="I2099" s="5"/>
      <c r="J2099" s="5">
        <v>40</v>
      </c>
      <c r="K2099" s="5" t="s">
        <v>199</v>
      </c>
      <c r="L2099" s="5"/>
      <c r="M2099" s="5"/>
    </row>
    <row r="2100" spans="1:13">
      <c r="A2100" s="9"/>
      <c r="B2100" s="5" t="s">
        <v>5625</v>
      </c>
      <c r="C2100" s="9"/>
      <c r="D2100" s="9"/>
      <c r="E2100" s="5"/>
      <c r="F2100" s="8"/>
      <c r="G2100" s="5" t="s">
        <v>3465</v>
      </c>
      <c r="H2100" s="8"/>
      <c r="I2100" s="5"/>
      <c r="J2100" s="5">
        <v>40</v>
      </c>
      <c r="K2100" s="5" t="s">
        <v>199</v>
      </c>
      <c r="L2100" s="5"/>
      <c r="M2100" s="5"/>
    </row>
    <row r="2101" spans="1:13">
      <c r="A2101" s="9"/>
      <c r="B2101" s="5" t="s">
        <v>5626</v>
      </c>
      <c r="C2101" s="9"/>
      <c r="D2101" s="9"/>
      <c r="E2101" s="5"/>
      <c r="F2101" s="8"/>
      <c r="G2101" s="5" t="s">
        <v>3428</v>
      </c>
      <c r="H2101" s="8"/>
      <c r="I2101" s="5"/>
      <c r="J2101" s="5">
        <v>40</v>
      </c>
      <c r="K2101" s="5" t="s">
        <v>199</v>
      </c>
      <c r="L2101" s="5"/>
      <c r="M2101" s="5"/>
    </row>
    <row r="2102" spans="1:13">
      <c r="A2102" s="9"/>
      <c r="B2102" s="5" t="s">
        <v>5627</v>
      </c>
      <c r="C2102" s="9"/>
      <c r="D2102" s="9"/>
      <c r="E2102" s="5"/>
      <c r="F2102" s="8"/>
      <c r="G2102" s="5" t="s">
        <v>3502</v>
      </c>
      <c r="H2102" s="8"/>
      <c r="I2102" s="5"/>
      <c r="J2102" s="5">
        <v>20</v>
      </c>
      <c r="K2102" s="5" t="s">
        <v>196</v>
      </c>
      <c r="L2102" s="5"/>
      <c r="M2102" s="5"/>
    </row>
    <row r="2103" spans="1:13">
      <c r="A2103" s="9"/>
      <c r="B2103" s="5" t="s">
        <v>5628</v>
      </c>
      <c r="C2103" s="9"/>
      <c r="D2103" s="9"/>
      <c r="E2103" s="5"/>
      <c r="F2103" s="8"/>
      <c r="G2103" s="5" t="s">
        <v>3550</v>
      </c>
      <c r="H2103" s="8"/>
      <c r="I2103" s="5"/>
      <c r="J2103" s="5">
        <v>40</v>
      </c>
      <c r="K2103" s="5" t="s">
        <v>196</v>
      </c>
      <c r="L2103" s="5"/>
      <c r="M2103" s="5"/>
    </row>
    <row r="2104" spans="1:13">
      <c r="A2104" s="9"/>
      <c r="B2104" s="5" t="s">
        <v>5629</v>
      </c>
      <c r="C2104" s="9"/>
      <c r="D2104" s="9"/>
      <c r="E2104" s="5"/>
      <c r="F2104" s="8"/>
      <c r="G2104" s="5" t="s">
        <v>3428</v>
      </c>
      <c r="H2104" s="8"/>
      <c r="I2104" s="5"/>
      <c r="J2104" s="5">
        <v>40</v>
      </c>
      <c r="K2104" s="5" t="s">
        <v>196</v>
      </c>
      <c r="L2104" s="5"/>
      <c r="M2104" s="5"/>
    </row>
    <row r="2105" spans="1:13">
      <c r="A2105" s="9"/>
      <c r="B2105" s="5" t="s">
        <v>5630</v>
      </c>
      <c r="C2105" s="9"/>
      <c r="D2105" s="9"/>
      <c r="E2105" s="5"/>
      <c r="F2105" s="8"/>
      <c r="G2105" s="5" t="s">
        <v>3428</v>
      </c>
      <c r="H2105" s="8"/>
      <c r="I2105" s="5"/>
      <c r="J2105" s="5">
        <v>40</v>
      </c>
      <c r="K2105" s="5" t="s">
        <v>196</v>
      </c>
      <c r="L2105" s="5"/>
      <c r="M2105" s="5"/>
    </row>
    <row r="2106" spans="1:13">
      <c r="A2106" s="9"/>
      <c r="B2106" s="5" t="s">
        <v>5631</v>
      </c>
      <c r="C2106" s="9"/>
      <c r="D2106" s="9"/>
      <c r="E2106" s="5"/>
      <c r="F2106" s="8"/>
      <c r="G2106" s="5" t="s">
        <v>3556</v>
      </c>
      <c r="H2106" s="8"/>
      <c r="I2106" s="5"/>
      <c r="J2106" s="5">
        <v>40</v>
      </c>
      <c r="K2106" s="5" t="s">
        <v>196</v>
      </c>
      <c r="L2106" s="5"/>
      <c r="M2106" s="5"/>
    </row>
    <row r="2107" spans="1:13">
      <c r="A2107" s="9"/>
      <c r="B2107" s="5" t="s">
        <v>5632</v>
      </c>
      <c r="C2107" s="9"/>
      <c r="D2107" s="9"/>
      <c r="E2107" s="5"/>
      <c r="F2107" s="8"/>
      <c r="G2107" s="5" t="s">
        <v>3428</v>
      </c>
      <c r="H2107" s="8"/>
      <c r="I2107" s="5"/>
      <c r="J2107" s="5">
        <v>40</v>
      </c>
      <c r="K2107" s="5" t="s">
        <v>199</v>
      </c>
      <c r="L2107" s="5"/>
      <c r="M2107" s="5"/>
    </row>
    <row r="2108" spans="1:13">
      <c r="A2108" s="9"/>
      <c r="B2108" s="5" t="s">
        <v>5633</v>
      </c>
      <c r="C2108" s="9"/>
      <c r="D2108" s="9"/>
      <c r="E2108" s="5"/>
      <c r="F2108" s="8"/>
      <c r="G2108" s="5" t="s">
        <v>3465</v>
      </c>
      <c r="H2108" s="8"/>
      <c r="I2108" s="5"/>
      <c r="J2108" s="5">
        <v>40</v>
      </c>
      <c r="K2108" s="5" t="s">
        <v>199</v>
      </c>
      <c r="L2108" s="5"/>
      <c r="M2108" s="5"/>
    </row>
    <row r="2109" spans="1:13">
      <c r="A2109" s="9"/>
      <c r="B2109" s="5" t="s">
        <v>5634</v>
      </c>
      <c r="C2109" s="9"/>
      <c r="D2109" s="9"/>
      <c r="E2109" s="5"/>
      <c r="F2109" s="8"/>
      <c r="G2109" s="5" t="s">
        <v>3465</v>
      </c>
      <c r="H2109" s="8"/>
      <c r="I2109" s="5"/>
      <c r="J2109" s="5">
        <v>40</v>
      </c>
      <c r="K2109" s="5" t="s">
        <v>199</v>
      </c>
      <c r="L2109" s="5"/>
      <c r="M2109" s="5"/>
    </row>
    <row r="2110" spans="1:13">
      <c r="A2110" s="9"/>
      <c r="B2110" s="5" t="s">
        <v>5635</v>
      </c>
      <c r="C2110" s="9"/>
      <c r="D2110" s="9"/>
      <c r="E2110" s="5"/>
      <c r="F2110" s="8"/>
      <c r="G2110" s="5" t="s">
        <v>3658</v>
      </c>
      <c r="H2110" s="8"/>
      <c r="I2110" s="5"/>
      <c r="J2110" s="5">
        <v>40</v>
      </c>
      <c r="K2110" s="5" t="s">
        <v>196</v>
      </c>
      <c r="L2110" s="5"/>
      <c r="M2110" s="5"/>
    </row>
    <row r="2111" spans="1:13">
      <c r="A2111" s="9"/>
      <c r="B2111" s="5" t="s">
        <v>5636</v>
      </c>
      <c r="C2111" s="9"/>
      <c r="D2111" s="9"/>
      <c r="E2111" s="5"/>
      <c r="F2111" s="8"/>
      <c r="G2111" s="5" t="s">
        <v>3432</v>
      </c>
      <c r="H2111" s="8"/>
      <c r="I2111" s="5"/>
      <c r="J2111" s="5">
        <v>40</v>
      </c>
      <c r="K2111" s="5" t="s">
        <v>199</v>
      </c>
      <c r="L2111" s="5"/>
      <c r="M2111" s="5"/>
    </row>
    <row r="2112" spans="1:13">
      <c r="A2112" s="9"/>
      <c r="B2112" s="5" t="s">
        <v>5637</v>
      </c>
      <c r="C2112" s="9"/>
      <c r="D2112" s="9"/>
      <c r="E2112" s="5"/>
      <c r="F2112" s="8"/>
      <c r="G2112" s="5" t="s">
        <v>3550</v>
      </c>
      <c r="H2112" s="8"/>
      <c r="I2112" s="5"/>
      <c r="J2112" s="5">
        <v>40</v>
      </c>
      <c r="K2112" s="5" t="s">
        <v>199</v>
      </c>
      <c r="L2112" s="5"/>
      <c r="M2112" s="5"/>
    </row>
    <row r="2113" spans="1:13">
      <c r="A2113" s="9"/>
      <c r="B2113" s="5" t="s">
        <v>5638</v>
      </c>
      <c r="C2113" s="9"/>
      <c r="D2113" s="9"/>
      <c r="E2113" s="5"/>
      <c r="F2113" s="8"/>
      <c r="G2113" s="5" t="s">
        <v>3550</v>
      </c>
      <c r="H2113" s="8"/>
      <c r="I2113" s="5"/>
      <c r="J2113" s="5">
        <v>40</v>
      </c>
      <c r="K2113" s="5" t="s">
        <v>199</v>
      </c>
      <c r="L2113" s="5"/>
      <c r="M2113" s="5"/>
    </row>
    <row r="2114" spans="1:13">
      <c r="A2114" s="9"/>
      <c r="B2114" s="5" t="s">
        <v>5639</v>
      </c>
      <c r="C2114" s="9"/>
      <c r="D2114" s="9"/>
      <c r="E2114" s="5"/>
      <c r="F2114" s="8"/>
      <c r="G2114" s="5" t="s">
        <v>3537</v>
      </c>
      <c r="H2114" s="8"/>
      <c r="I2114" s="5"/>
      <c r="J2114" s="5">
        <v>40</v>
      </c>
      <c r="K2114" s="5" t="s">
        <v>196</v>
      </c>
      <c r="L2114" s="5"/>
      <c r="M2114" s="5"/>
    </row>
    <row r="2115" spans="1:13">
      <c r="A2115" s="9"/>
      <c r="B2115" s="5" t="s">
        <v>5640</v>
      </c>
      <c r="C2115" s="9"/>
      <c r="D2115" s="9"/>
      <c r="E2115" s="5"/>
      <c r="F2115" s="8"/>
      <c r="G2115" s="5" t="s">
        <v>3465</v>
      </c>
      <c r="H2115" s="8"/>
      <c r="I2115" s="5"/>
      <c r="J2115" s="5">
        <v>40</v>
      </c>
      <c r="K2115" s="5" t="s">
        <v>3607</v>
      </c>
      <c r="L2115" s="5"/>
      <c r="M2115" s="5"/>
    </row>
    <row r="2116" spans="1:13">
      <c r="A2116" s="9"/>
      <c r="B2116" s="5" t="s">
        <v>5641</v>
      </c>
      <c r="C2116" s="9"/>
      <c r="D2116" s="9"/>
      <c r="E2116" s="5"/>
      <c r="F2116" s="8"/>
      <c r="G2116" s="5" t="s">
        <v>3518</v>
      </c>
      <c r="H2116" s="8"/>
      <c r="I2116" s="5"/>
      <c r="J2116" s="5">
        <v>24</v>
      </c>
      <c r="K2116" s="5" t="s">
        <v>3433</v>
      </c>
      <c r="L2116" s="5"/>
      <c r="M2116" s="5"/>
    </row>
    <row r="2117" spans="1:13">
      <c r="A2117" s="9"/>
      <c r="B2117" s="5" t="s">
        <v>5642</v>
      </c>
      <c r="C2117" s="9"/>
      <c r="D2117" s="9"/>
      <c r="E2117" s="5"/>
      <c r="F2117" s="8"/>
      <c r="G2117" s="5" t="s">
        <v>5643</v>
      </c>
      <c r="H2117" s="8"/>
      <c r="I2117" s="5"/>
      <c r="J2117" s="5">
        <v>40</v>
      </c>
      <c r="K2117" s="5" t="s">
        <v>196</v>
      </c>
      <c r="L2117" s="5"/>
      <c r="M2117" s="5"/>
    </row>
    <row r="2118" spans="1:13">
      <c r="A2118" s="9"/>
      <c r="B2118" s="5" t="s">
        <v>5644</v>
      </c>
      <c r="C2118" s="9"/>
      <c r="D2118" s="9"/>
      <c r="E2118" s="5"/>
      <c r="F2118" s="8"/>
      <c r="G2118" s="5" t="s">
        <v>3428</v>
      </c>
      <c r="H2118" s="8"/>
      <c r="I2118" s="5"/>
      <c r="J2118" s="5">
        <v>40</v>
      </c>
      <c r="K2118" s="5" t="s">
        <v>199</v>
      </c>
      <c r="L2118" s="5"/>
      <c r="M2118" s="5"/>
    </row>
    <row r="2119" spans="1:13">
      <c r="A2119" s="9"/>
      <c r="B2119" s="5" t="s">
        <v>5645</v>
      </c>
      <c r="C2119" s="9"/>
      <c r="D2119" s="9"/>
      <c r="E2119" s="5"/>
      <c r="F2119" s="8"/>
      <c r="G2119" s="5" t="s">
        <v>3428</v>
      </c>
      <c r="H2119" s="8"/>
      <c r="I2119" s="5"/>
      <c r="J2119" s="5">
        <v>40</v>
      </c>
      <c r="K2119" s="5" t="s">
        <v>196</v>
      </c>
      <c r="L2119" s="5"/>
      <c r="M2119" s="5"/>
    </row>
    <row r="2120" spans="1:13">
      <c r="A2120" s="9"/>
      <c r="B2120" s="5" t="s">
        <v>5646</v>
      </c>
      <c r="C2120" s="9"/>
      <c r="D2120" s="9"/>
      <c r="E2120" s="5"/>
      <c r="F2120" s="8"/>
      <c r="G2120" s="5" t="s">
        <v>3428</v>
      </c>
      <c r="H2120" s="8"/>
      <c r="I2120" s="5"/>
      <c r="J2120" s="5">
        <v>40</v>
      </c>
      <c r="K2120" s="5" t="s">
        <v>199</v>
      </c>
      <c r="L2120" s="5"/>
      <c r="M2120" s="5"/>
    </row>
    <row r="2121" spans="1:13">
      <c r="A2121" s="9"/>
      <c r="B2121" s="5" t="s">
        <v>5647</v>
      </c>
      <c r="C2121" s="9"/>
      <c r="D2121" s="9"/>
      <c r="E2121" s="5"/>
      <c r="F2121" s="8"/>
      <c r="G2121" s="5" t="s">
        <v>3432</v>
      </c>
      <c r="H2121" s="8"/>
      <c r="I2121" s="5"/>
      <c r="J2121" s="5">
        <v>40</v>
      </c>
      <c r="K2121" s="5" t="s">
        <v>199</v>
      </c>
      <c r="L2121" s="5"/>
      <c r="M2121" s="5"/>
    </row>
    <row r="2122" spans="1:13">
      <c r="A2122" s="9"/>
      <c r="B2122" s="5" t="s">
        <v>5648</v>
      </c>
      <c r="C2122" s="9"/>
      <c r="D2122" s="9"/>
      <c r="E2122" s="5"/>
      <c r="F2122" s="8"/>
      <c r="G2122" s="5" t="s">
        <v>3454</v>
      </c>
      <c r="H2122" s="8"/>
      <c r="I2122" s="5"/>
      <c r="J2122" s="5">
        <v>40</v>
      </c>
      <c r="K2122" s="5" t="s">
        <v>199</v>
      </c>
      <c r="L2122" s="5"/>
      <c r="M2122" s="5"/>
    </row>
    <row r="2123" spans="1:13">
      <c r="A2123" s="9"/>
      <c r="B2123" s="5" t="s">
        <v>5649</v>
      </c>
      <c r="C2123" s="9"/>
      <c r="D2123" s="9"/>
      <c r="E2123" s="5"/>
      <c r="F2123" s="8"/>
      <c r="G2123" s="5" t="s">
        <v>3432</v>
      </c>
      <c r="H2123" s="8"/>
      <c r="I2123" s="5"/>
      <c r="J2123" s="5">
        <v>40</v>
      </c>
      <c r="K2123" s="5" t="s">
        <v>199</v>
      </c>
      <c r="L2123" s="5"/>
      <c r="M2123" s="5"/>
    </row>
    <row r="2124" spans="1:13">
      <c r="A2124" s="9"/>
      <c r="B2124" s="5" t="s">
        <v>5650</v>
      </c>
      <c r="C2124" s="9"/>
      <c r="D2124" s="9"/>
      <c r="E2124" s="5"/>
      <c r="F2124" s="8"/>
      <c r="G2124" s="5" t="s">
        <v>3432</v>
      </c>
      <c r="H2124" s="8"/>
      <c r="I2124" s="5"/>
      <c r="J2124" s="5">
        <v>40</v>
      </c>
      <c r="K2124" s="5" t="s">
        <v>199</v>
      </c>
      <c r="L2124" s="5"/>
      <c r="M2124" s="5"/>
    </row>
    <row r="2125" spans="1:13">
      <c r="A2125" s="9"/>
      <c r="B2125" s="5" t="s">
        <v>5651</v>
      </c>
      <c r="C2125" s="9"/>
      <c r="D2125" s="9"/>
      <c r="E2125" s="5"/>
      <c r="F2125" s="8"/>
      <c r="G2125" s="5" t="s">
        <v>3432</v>
      </c>
      <c r="H2125" s="8"/>
      <c r="I2125" s="5"/>
      <c r="J2125" s="5">
        <v>40</v>
      </c>
      <c r="K2125" s="5" t="s">
        <v>199</v>
      </c>
      <c r="L2125" s="5"/>
      <c r="M2125" s="5"/>
    </row>
    <row r="2126" spans="1:13">
      <c r="A2126" s="9"/>
      <c r="B2126" s="5" t="s">
        <v>5652</v>
      </c>
      <c r="C2126" s="9"/>
      <c r="D2126" s="9"/>
      <c r="E2126" s="5"/>
      <c r="F2126" s="8"/>
      <c r="G2126" s="5" t="s">
        <v>3646</v>
      </c>
      <c r="H2126" s="8"/>
      <c r="I2126" s="5"/>
      <c r="J2126" s="5">
        <v>40</v>
      </c>
      <c r="K2126" s="5" t="s">
        <v>199</v>
      </c>
      <c r="L2126" s="5"/>
      <c r="M2126" s="5"/>
    </row>
    <row r="2127" spans="1:13">
      <c r="A2127" s="9"/>
      <c r="B2127" s="5" t="s">
        <v>5653</v>
      </c>
      <c r="C2127" s="9"/>
      <c r="D2127" s="9"/>
      <c r="E2127" s="5"/>
      <c r="F2127" s="8"/>
      <c r="G2127" s="5" t="s">
        <v>3438</v>
      </c>
      <c r="H2127" s="8"/>
      <c r="I2127" s="5"/>
      <c r="J2127" s="5">
        <v>40</v>
      </c>
      <c r="K2127" s="5" t="s">
        <v>3433</v>
      </c>
      <c r="L2127" s="5"/>
      <c r="M2127" s="5"/>
    </row>
    <row r="2128" spans="1:13">
      <c r="A2128" s="9"/>
      <c r="B2128" s="5" t="s">
        <v>5654</v>
      </c>
      <c r="C2128" s="9"/>
      <c r="D2128" s="9"/>
      <c r="E2128" s="5"/>
      <c r="F2128" s="8"/>
      <c r="G2128" s="5" t="s">
        <v>3428</v>
      </c>
      <c r="H2128" s="8"/>
      <c r="I2128" s="5"/>
      <c r="J2128" s="5">
        <v>40</v>
      </c>
      <c r="K2128" s="5" t="s">
        <v>199</v>
      </c>
      <c r="L2128" s="5"/>
      <c r="M2128" s="5"/>
    </row>
    <row r="2129" spans="1:13">
      <c r="A2129" s="9"/>
      <c r="B2129" s="5" t="s">
        <v>5655</v>
      </c>
      <c r="C2129" s="9"/>
      <c r="D2129" s="9"/>
      <c r="E2129" s="5"/>
      <c r="F2129" s="8"/>
      <c r="G2129" s="5" t="s">
        <v>3465</v>
      </c>
      <c r="H2129" s="8"/>
      <c r="I2129" s="5"/>
      <c r="J2129" s="5">
        <v>40</v>
      </c>
      <c r="K2129" s="5" t="s">
        <v>196</v>
      </c>
      <c r="L2129" s="5"/>
      <c r="M2129" s="5"/>
    </row>
    <row r="2130" spans="1:13">
      <c r="A2130" s="9"/>
      <c r="B2130" s="5" t="s">
        <v>5656</v>
      </c>
      <c r="C2130" s="9"/>
      <c r="D2130" s="9"/>
      <c r="E2130" s="5"/>
      <c r="F2130" s="8"/>
      <c r="G2130" s="5" t="s">
        <v>3465</v>
      </c>
      <c r="H2130" s="8"/>
      <c r="I2130" s="5"/>
      <c r="J2130" s="5">
        <v>40</v>
      </c>
      <c r="K2130" s="5" t="s">
        <v>3433</v>
      </c>
      <c r="L2130" s="5"/>
      <c r="M2130" s="5"/>
    </row>
    <row r="2131" spans="1:13">
      <c r="A2131" s="9"/>
      <c r="B2131" s="5" t="s">
        <v>5657</v>
      </c>
      <c r="C2131" s="9"/>
      <c r="D2131" s="9"/>
      <c r="E2131" s="5"/>
      <c r="F2131" s="8"/>
      <c r="G2131" s="5" t="s">
        <v>3532</v>
      </c>
      <c r="H2131" s="8"/>
      <c r="I2131" s="5"/>
      <c r="J2131" s="5">
        <v>40</v>
      </c>
      <c r="K2131" s="5" t="s">
        <v>196</v>
      </c>
      <c r="L2131" s="5"/>
      <c r="M2131" s="5"/>
    </row>
    <row r="2132" spans="1:13">
      <c r="A2132" s="9"/>
      <c r="B2132" s="5" t="s">
        <v>5658</v>
      </c>
      <c r="C2132" s="9"/>
      <c r="D2132" s="9"/>
      <c r="E2132" s="5"/>
      <c r="F2132" s="8"/>
      <c r="G2132" s="5" t="s">
        <v>3442</v>
      </c>
      <c r="H2132" s="8"/>
      <c r="I2132" s="5"/>
      <c r="J2132" s="5">
        <v>40</v>
      </c>
      <c r="K2132" s="5" t="s">
        <v>3433</v>
      </c>
      <c r="L2132" s="5"/>
      <c r="M2132" s="5"/>
    </row>
    <row r="2133" spans="1:13">
      <c r="A2133" s="9"/>
      <c r="B2133" s="5" t="s">
        <v>5659</v>
      </c>
      <c r="C2133" s="9"/>
      <c r="D2133" s="9"/>
      <c r="E2133" s="5"/>
      <c r="F2133" s="8"/>
      <c r="G2133" s="5" t="s">
        <v>3465</v>
      </c>
      <c r="H2133" s="8"/>
      <c r="I2133" s="5"/>
      <c r="J2133" s="5">
        <v>40</v>
      </c>
      <c r="K2133" s="5" t="s">
        <v>199</v>
      </c>
      <c r="L2133" s="5"/>
      <c r="M2133" s="5"/>
    </row>
    <row r="2134" spans="1:13">
      <c r="A2134" s="9"/>
      <c r="B2134" s="5" t="s">
        <v>5660</v>
      </c>
      <c r="C2134" s="9"/>
      <c r="D2134" s="9"/>
      <c r="E2134" s="5"/>
      <c r="F2134" s="8"/>
      <c r="G2134" s="5" t="s">
        <v>3432</v>
      </c>
      <c r="H2134" s="8"/>
      <c r="I2134" s="5"/>
      <c r="J2134" s="5">
        <v>40</v>
      </c>
      <c r="K2134" s="5" t="s">
        <v>199</v>
      </c>
      <c r="L2134" s="5"/>
      <c r="M2134" s="5"/>
    </row>
    <row r="2135" spans="1:13">
      <c r="A2135" s="9"/>
      <c r="B2135" s="5" t="s">
        <v>5661</v>
      </c>
      <c r="C2135" s="9"/>
      <c r="D2135" s="9"/>
      <c r="E2135" s="5"/>
      <c r="F2135" s="8"/>
      <c r="G2135" s="5" t="s">
        <v>3432</v>
      </c>
      <c r="H2135" s="8"/>
      <c r="I2135" s="5"/>
      <c r="J2135" s="5">
        <v>40</v>
      </c>
      <c r="K2135" s="5" t="s">
        <v>199</v>
      </c>
      <c r="L2135" s="5"/>
      <c r="M2135" s="5"/>
    </row>
    <row r="2136" spans="1:13">
      <c r="A2136" s="9"/>
      <c r="B2136" s="5" t="s">
        <v>5662</v>
      </c>
      <c r="C2136" s="9"/>
      <c r="D2136" s="9"/>
      <c r="E2136" s="5"/>
      <c r="F2136" s="8"/>
      <c r="G2136" s="5" t="s">
        <v>3454</v>
      </c>
      <c r="H2136" s="8"/>
      <c r="I2136" s="5"/>
      <c r="J2136" s="5">
        <v>40</v>
      </c>
      <c r="K2136" s="5" t="s">
        <v>199</v>
      </c>
      <c r="L2136" s="5"/>
      <c r="M2136" s="5"/>
    </row>
    <row r="2137" spans="1:13">
      <c r="A2137" s="9"/>
      <c r="B2137" s="5" t="s">
        <v>5663</v>
      </c>
      <c r="C2137" s="9"/>
      <c r="D2137" s="9"/>
      <c r="E2137" s="5"/>
      <c r="F2137" s="8"/>
      <c r="G2137" s="5" t="s">
        <v>3465</v>
      </c>
      <c r="H2137" s="8"/>
      <c r="I2137" s="5"/>
      <c r="J2137" s="5">
        <v>40</v>
      </c>
      <c r="K2137" s="5" t="s">
        <v>199</v>
      </c>
      <c r="L2137" s="5"/>
      <c r="M2137" s="5"/>
    </row>
    <row r="2138" spans="1:13">
      <c r="A2138" s="9"/>
      <c r="B2138" s="5" t="s">
        <v>5664</v>
      </c>
      <c r="C2138" s="9"/>
      <c r="D2138" s="9"/>
      <c r="E2138" s="5"/>
      <c r="F2138" s="8"/>
      <c r="G2138" s="5" t="s">
        <v>3465</v>
      </c>
      <c r="H2138" s="8"/>
      <c r="I2138" s="5"/>
      <c r="J2138" s="5">
        <v>40</v>
      </c>
      <c r="K2138" s="5" t="s">
        <v>199</v>
      </c>
      <c r="L2138" s="5"/>
      <c r="M2138" s="5"/>
    </row>
    <row r="2139" spans="1:13">
      <c r="A2139" s="9"/>
      <c r="B2139" s="5" t="s">
        <v>5665</v>
      </c>
      <c r="C2139" s="9"/>
      <c r="D2139" s="9"/>
      <c r="E2139" s="5"/>
      <c r="F2139" s="8"/>
      <c r="G2139" s="5" t="s">
        <v>3717</v>
      </c>
      <c r="H2139" s="8"/>
      <c r="I2139" s="5"/>
      <c r="J2139" s="5">
        <v>40</v>
      </c>
      <c r="K2139" s="5" t="s">
        <v>199</v>
      </c>
      <c r="L2139" s="5"/>
      <c r="M2139" s="5"/>
    </row>
    <row r="2140" spans="1:13">
      <c r="A2140" s="9"/>
      <c r="B2140" s="5" t="s">
        <v>5666</v>
      </c>
      <c r="C2140" s="9"/>
      <c r="D2140" s="9"/>
      <c r="E2140" s="5"/>
      <c r="F2140" s="8"/>
      <c r="G2140" s="5" t="s">
        <v>3502</v>
      </c>
      <c r="H2140" s="8"/>
      <c r="I2140" s="5"/>
      <c r="J2140" s="5">
        <v>40</v>
      </c>
      <c r="K2140" s="5" t="s">
        <v>199</v>
      </c>
      <c r="L2140" s="5"/>
      <c r="M2140" s="5"/>
    </row>
    <row r="2141" spans="1:13">
      <c r="A2141" s="9"/>
      <c r="B2141" s="5" t="s">
        <v>5667</v>
      </c>
      <c r="C2141" s="9"/>
      <c r="D2141" s="9"/>
      <c r="E2141" s="5"/>
      <c r="F2141" s="8"/>
      <c r="G2141" s="5" t="s">
        <v>3465</v>
      </c>
      <c r="H2141" s="8"/>
      <c r="I2141" s="5"/>
      <c r="J2141" s="5">
        <v>40</v>
      </c>
      <c r="K2141" s="5" t="s">
        <v>199</v>
      </c>
      <c r="L2141" s="5"/>
      <c r="M2141" s="5"/>
    </row>
    <row r="2142" spans="1:13">
      <c r="A2142" s="9"/>
      <c r="B2142" s="5" t="s">
        <v>5668</v>
      </c>
      <c r="C2142" s="9"/>
      <c r="D2142" s="9"/>
      <c r="E2142" s="5"/>
      <c r="F2142" s="8"/>
      <c r="G2142" s="5" t="s">
        <v>3432</v>
      </c>
      <c r="H2142" s="8"/>
      <c r="I2142" s="5"/>
      <c r="J2142" s="5">
        <v>40</v>
      </c>
      <c r="K2142" s="5" t="s">
        <v>199</v>
      </c>
      <c r="L2142" s="5"/>
      <c r="M2142" s="5"/>
    </row>
    <row r="2143" spans="1:13">
      <c r="A2143" s="9"/>
      <c r="B2143" s="5" t="s">
        <v>5669</v>
      </c>
      <c r="C2143" s="9"/>
      <c r="D2143" s="9"/>
      <c r="E2143" s="5"/>
      <c r="F2143" s="8"/>
      <c r="G2143" s="5" t="s">
        <v>3432</v>
      </c>
      <c r="H2143" s="8"/>
      <c r="I2143" s="5"/>
      <c r="J2143" s="5">
        <v>40</v>
      </c>
      <c r="K2143" s="5" t="s">
        <v>199</v>
      </c>
      <c r="L2143" s="5"/>
      <c r="M2143" s="5"/>
    </row>
    <row r="2144" spans="1:13">
      <c r="A2144" s="9"/>
      <c r="B2144" s="5" t="s">
        <v>5670</v>
      </c>
      <c r="C2144" s="9"/>
      <c r="D2144" s="9"/>
      <c r="E2144" s="5"/>
      <c r="F2144" s="8"/>
      <c r="G2144" s="5" t="s">
        <v>3432</v>
      </c>
      <c r="H2144" s="8"/>
      <c r="I2144" s="5"/>
      <c r="J2144" s="5">
        <v>40</v>
      </c>
      <c r="K2144" s="5" t="s">
        <v>196</v>
      </c>
      <c r="L2144" s="5"/>
      <c r="M2144" s="5"/>
    </row>
    <row r="2145" spans="1:13">
      <c r="A2145" s="9"/>
      <c r="B2145" s="5" t="s">
        <v>5671</v>
      </c>
      <c r="C2145" s="9"/>
      <c r="D2145" s="9"/>
      <c r="E2145" s="5"/>
      <c r="F2145" s="8"/>
      <c r="G2145" s="5" t="s">
        <v>3550</v>
      </c>
      <c r="H2145" s="8"/>
      <c r="I2145" s="5"/>
      <c r="J2145" s="5">
        <v>40</v>
      </c>
      <c r="K2145" s="5" t="s">
        <v>191</v>
      </c>
      <c r="L2145" s="5"/>
      <c r="M2145" s="5"/>
    </row>
    <row r="2146" spans="1:13">
      <c r="A2146" s="9"/>
      <c r="B2146" s="5" t="s">
        <v>5672</v>
      </c>
      <c r="C2146" s="9"/>
      <c r="D2146" s="9"/>
      <c r="E2146" s="5"/>
      <c r="F2146" s="8"/>
      <c r="G2146" s="5" t="s">
        <v>3450</v>
      </c>
      <c r="H2146" s="8"/>
      <c r="I2146" s="5"/>
      <c r="J2146" s="5">
        <v>40</v>
      </c>
      <c r="K2146" s="5" t="s">
        <v>199</v>
      </c>
      <c r="L2146" s="5"/>
      <c r="M2146" s="5"/>
    </row>
    <row r="2147" spans="1:13">
      <c r="A2147" s="9"/>
      <c r="B2147" s="5" t="s">
        <v>5673</v>
      </c>
      <c r="C2147" s="9"/>
      <c r="D2147" s="9"/>
      <c r="E2147" s="5"/>
      <c r="F2147" s="8"/>
      <c r="G2147" s="5" t="s">
        <v>3550</v>
      </c>
      <c r="H2147" s="8"/>
      <c r="I2147" s="5"/>
      <c r="J2147" s="5">
        <v>40</v>
      </c>
      <c r="K2147" s="5" t="s">
        <v>199</v>
      </c>
      <c r="L2147" s="5"/>
      <c r="M2147" s="5"/>
    </row>
    <row r="2148" spans="1:13">
      <c r="A2148" s="9"/>
      <c r="B2148" s="5" t="s">
        <v>5674</v>
      </c>
      <c r="C2148" s="9"/>
      <c r="D2148" s="9"/>
      <c r="E2148" s="5"/>
      <c r="F2148" s="8"/>
      <c r="G2148" s="5" t="s">
        <v>3432</v>
      </c>
      <c r="H2148" s="8"/>
      <c r="I2148" s="5"/>
      <c r="J2148" s="5">
        <v>40</v>
      </c>
      <c r="K2148" s="5" t="s">
        <v>3433</v>
      </c>
      <c r="L2148" s="5"/>
      <c r="M2148" s="5"/>
    </row>
    <row r="2149" spans="1:13">
      <c r="A2149" s="9"/>
      <c r="B2149" s="5" t="s">
        <v>5675</v>
      </c>
      <c r="C2149" s="9"/>
      <c r="D2149" s="9"/>
      <c r="E2149" s="5"/>
      <c r="F2149" s="8"/>
      <c r="G2149" s="5" t="s">
        <v>3454</v>
      </c>
      <c r="H2149" s="8"/>
      <c r="I2149" s="5"/>
      <c r="J2149" s="5">
        <v>40</v>
      </c>
      <c r="K2149" s="5" t="s">
        <v>199</v>
      </c>
      <c r="L2149" s="5"/>
      <c r="M2149" s="5"/>
    </row>
    <row r="2150" spans="1:13">
      <c r="A2150" s="9"/>
      <c r="B2150" s="5" t="s">
        <v>5676</v>
      </c>
      <c r="C2150" s="9"/>
      <c r="D2150" s="9"/>
      <c r="E2150" s="5"/>
      <c r="F2150" s="8"/>
      <c r="G2150" s="5" t="s">
        <v>3510</v>
      </c>
      <c r="H2150" s="8"/>
      <c r="I2150" s="5"/>
      <c r="J2150" s="5">
        <v>40</v>
      </c>
      <c r="K2150" s="5" t="s">
        <v>199</v>
      </c>
      <c r="L2150" s="5"/>
      <c r="M2150" s="5"/>
    </row>
    <row r="2151" spans="1:13">
      <c r="A2151" s="9"/>
      <c r="B2151" s="5" t="s">
        <v>5677</v>
      </c>
      <c r="C2151" s="9"/>
      <c r="D2151" s="9"/>
      <c r="E2151" s="5"/>
      <c r="F2151" s="8"/>
      <c r="G2151" s="5" t="s">
        <v>3432</v>
      </c>
      <c r="H2151" s="8"/>
      <c r="I2151" s="5"/>
      <c r="J2151" s="5">
        <v>40</v>
      </c>
      <c r="K2151" s="5" t="s">
        <v>199</v>
      </c>
      <c r="L2151" s="5"/>
      <c r="M2151" s="5"/>
    </row>
    <row r="2152" spans="1:13">
      <c r="A2152" s="9"/>
      <c r="B2152" s="5" t="s">
        <v>5678</v>
      </c>
      <c r="C2152" s="9"/>
      <c r="D2152" s="9"/>
      <c r="E2152" s="5"/>
      <c r="F2152" s="8"/>
      <c r="G2152" s="5" t="s">
        <v>3432</v>
      </c>
      <c r="H2152" s="8"/>
      <c r="I2152" s="5"/>
      <c r="J2152" s="5">
        <v>40</v>
      </c>
      <c r="K2152" s="5" t="s">
        <v>199</v>
      </c>
      <c r="L2152" s="5"/>
      <c r="M2152" s="5"/>
    </row>
    <row r="2153" spans="1:13">
      <c r="A2153" s="9"/>
      <c r="B2153" s="5" t="s">
        <v>5679</v>
      </c>
      <c r="C2153" s="9"/>
      <c r="D2153" s="9"/>
      <c r="E2153" s="5"/>
      <c r="F2153" s="8"/>
      <c r="G2153" s="5" t="s">
        <v>3432</v>
      </c>
      <c r="H2153" s="8"/>
      <c r="I2153" s="5"/>
      <c r="J2153" s="5">
        <v>40</v>
      </c>
      <c r="K2153" s="5" t="s">
        <v>196</v>
      </c>
      <c r="L2153" s="5"/>
      <c r="M2153" s="5"/>
    </row>
    <row r="2154" spans="1:13">
      <c r="A2154" s="9"/>
      <c r="B2154" s="5" t="s">
        <v>5680</v>
      </c>
      <c r="C2154" s="9"/>
      <c r="D2154" s="9"/>
      <c r="E2154" s="5"/>
      <c r="F2154" s="8"/>
      <c r="G2154" s="5" t="s">
        <v>3550</v>
      </c>
      <c r="H2154" s="8"/>
      <c r="I2154" s="5"/>
      <c r="J2154" s="5">
        <v>40</v>
      </c>
      <c r="K2154" s="5" t="s">
        <v>199</v>
      </c>
      <c r="L2154" s="5"/>
      <c r="M2154" s="5"/>
    </row>
    <row r="2155" spans="1:13">
      <c r="A2155" s="9"/>
      <c r="B2155" s="5" t="s">
        <v>5681</v>
      </c>
      <c r="C2155" s="9"/>
      <c r="D2155" s="9"/>
      <c r="E2155" s="5"/>
      <c r="F2155" s="8"/>
      <c r="G2155" s="5" t="s">
        <v>3510</v>
      </c>
      <c r="H2155" s="8"/>
      <c r="I2155" s="5"/>
      <c r="J2155" s="5">
        <v>40</v>
      </c>
      <c r="K2155" s="5" t="s">
        <v>199</v>
      </c>
      <c r="L2155" s="5"/>
      <c r="M2155" s="5"/>
    </row>
    <row r="2156" spans="1:13">
      <c r="A2156" s="9"/>
      <c r="B2156" s="5" t="s">
        <v>5682</v>
      </c>
      <c r="C2156" s="9"/>
      <c r="D2156" s="9"/>
      <c r="E2156" s="5"/>
      <c r="F2156" s="8"/>
      <c r="G2156" s="5" t="s">
        <v>3454</v>
      </c>
      <c r="H2156" s="8"/>
      <c r="I2156" s="5"/>
      <c r="J2156" s="5">
        <v>40</v>
      </c>
      <c r="K2156" s="5" t="s">
        <v>196</v>
      </c>
      <c r="L2156" s="5"/>
      <c r="M2156" s="5"/>
    </row>
    <row r="2157" spans="1:13">
      <c r="A2157" s="9"/>
      <c r="B2157" s="5" t="s">
        <v>5683</v>
      </c>
      <c r="C2157" s="9"/>
      <c r="D2157" s="9"/>
      <c r="E2157" s="5"/>
      <c r="F2157" s="8"/>
      <c r="G2157" s="5" t="s">
        <v>3465</v>
      </c>
      <c r="H2157" s="8"/>
      <c r="I2157" s="5"/>
      <c r="J2157" s="5">
        <v>40</v>
      </c>
      <c r="K2157" s="5" t="s">
        <v>199</v>
      </c>
      <c r="L2157" s="5"/>
      <c r="M2157" s="5"/>
    </row>
    <row r="2158" spans="1:13">
      <c r="A2158" s="9"/>
      <c r="B2158" s="5" t="s">
        <v>5684</v>
      </c>
      <c r="C2158" s="9"/>
      <c r="D2158" s="9"/>
      <c r="E2158" s="5"/>
      <c r="F2158" s="8"/>
      <c r="G2158" s="5" t="s">
        <v>3465</v>
      </c>
      <c r="H2158" s="8"/>
      <c r="I2158" s="5"/>
      <c r="J2158" s="5">
        <v>40</v>
      </c>
      <c r="K2158" s="5" t="s">
        <v>199</v>
      </c>
      <c r="L2158" s="5"/>
      <c r="M2158" s="5"/>
    </row>
    <row r="2159" spans="1:13">
      <c r="A2159" s="9"/>
      <c r="B2159" s="5" t="s">
        <v>5685</v>
      </c>
      <c r="C2159" s="9"/>
      <c r="D2159" s="9"/>
      <c r="E2159" s="5"/>
      <c r="F2159" s="8"/>
      <c r="G2159" s="5" t="s">
        <v>3432</v>
      </c>
      <c r="H2159" s="8"/>
      <c r="I2159" s="5"/>
      <c r="J2159" s="5">
        <v>40</v>
      </c>
      <c r="K2159" s="5" t="s">
        <v>199</v>
      </c>
      <c r="L2159" s="5"/>
      <c r="M2159" s="5"/>
    </row>
    <row r="2160" spans="1:13">
      <c r="A2160" s="9"/>
      <c r="B2160" s="5" t="s">
        <v>5686</v>
      </c>
      <c r="C2160" s="9"/>
      <c r="D2160" s="9"/>
      <c r="E2160" s="5"/>
      <c r="F2160" s="8"/>
      <c r="G2160" s="5" t="s">
        <v>3432</v>
      </c>
      <c r="H2160" s="8"/>
      <c r="I2160" s="5"/>
      <c r="J2160" s="5">
        <v>30</v>
      </c>
      <c r="K2160" s="5" t="s">
        <v>196</v>
      </c>
      <c r="L2160" s="5"/>
      <c r="M2160" s="5"/>
    </row>
    <row r="2161" spans="1:13">
      <c r="A2161" s="9"/>
      <c r="B2161" s="5" t="s">
        <v>5687</v>
      </c>
      <c r="C2161" s="9"/>
      <c r="D2161" s="9"/>
      <c r="E2161" s="5"/>
      <c r="F2161" s="8"/>
      <c r="G2161" s="5" t="s">
        <v>3442</v>
      </c>
      <c r="H2161" s="8"/>
      <c r="I2161" s="5"/>
      <c r="J2161" s="5">
        <v>40</v>
      </c>
      <c r="K2161" s="5" t="s">
        <v>199</v>
      </c>
      <c r="L2161" s="5"/>
      <c r="M2161" s="5"/>
    </row>
    <row r="2162" spans="1:13">
      <c r="A2162" s="9"/>
      <c r="B2162" s="5" t="s">
        <v>5688</v>
      </c>
      <c r="C2162" s="9"/>
      <c r="D2162" s="9"/>
      <c r="E2162" s="5"/>
      <c r="F2162" s="8"/>
      <c r="G2162" s="5" t="s">
        <v>3593</v>
      </c>
      <c r="H2162" s="8"/>
      <c r="I2162" s="5"/>
      <c r="J2162" s="5">
        <v>40</v>
      </c>
      <c r="K2162" s="5" t="s">
        <v>196</v>
      </c>
      <c r="L2162" s="5"/>
      <c r="M2162" s="5"/>
    </row>
    <row r="2163" spans="1:13">
      <c r="A2163" s="9"/>
      <c r="B2163" s="5" t="s">
        <v>5689</v>
      </c>
      <c r="C2163" s="9"/>
      <c r="D2163" s="9"/>
      <c r="E2163" s="5"/>
      <c r="F2163" s="8"/>
      <c r="G2163" s="5" t="s">
        <v>3537</v>
      </c>
      <c r="H2163" s="8"/>
      <c r="I2163" s="5"/>
      <c r="J2163" s="5">
        <v>40</v>
      </c>
      <c r="K2163" s="5" t="s">
        <v>196</v>
      </c>
      <c r="L2163" s="5"/>
      <c r="M2163" s="5"/>
    </row>
    <row r="2164" spans="1:13">
      <c r="A2164" s="9"/>
      <c r="B2164" s="5" t="s">
        <v>5690</v>
      </c>
      <c r="C2164" s="9"/>
      <c r="D2164" s="9"/>
      <c r="E2164" s="5"/>
      <c r="F2164" s="8"/>
      <c r="G2164" s="5" t="s">
        <v>3492</v>
      </c>
      <c r="H2164" s="8"/>
      <c r="I2164" s="5"/>
      <c r="J2164" s="5">
        <v>40</v>
      </c>
      <c r="K2164" s="5" t="s">
        <v>199</v>
      </c>
      <c r="L2164" s="5"/>
      <c r="M2164" s="5"/>
    </row>
    <row r="2165" spans="1:13">
      <c r="A2165" s="9"/>
      <c r="B2165" s="5" t="s">
        <v>5690</v>
      </c>
      <c r="C2165" s="9"/>
      <c r="D2165" s="9"/>
      <c r="E2165" s="5"/>
      <c r="F2165" s="8"/>
      <c r="G2165" s="5" t="s">
        <v>3432</v>
      </c>
      <c r="H2165" s="8"/>
      <c r="I2165" s="5"/>
      <c r="J2165" s="5">
        <v>40</v>
      </c>
      <c r="K2165" s="5" t="s">
        <v>199</v>
      </c>
      <c r="L2165" s="5"/>
      <c r="M2165" s="5"/>
    </row>
    <row r="2166" spans="1:13">
      <c r="A2166" s="9"/>
      <c r="B2166" s="5" t="s">
        <v>5691</v>
      </c>
      <c r="C2166" s="9"/>
      <c r="D2166" s="9"/>
      <c r="E2166" s="5"/>
      <c r="F2166" s="8"/>
      <c r="G2166" s="5" t="s">
        <v>3438</v>
      </c>
      <c r="H2166" s="8"/>
      <c r="I2166" s="5"/>
      <c r="J2166" s="5">
        <v>40</v>
      </c>
      <c r="K2166" s="5" t="s">
        <v>199</v>
      </c>
      <c r="L2166" s="5"/>
      <c r="M2166" s="5"/>
    </row>
    <row r="2167" spans="1:13">
      <c r="A2167" s="9"/>
      <c r="B2167" s="5" t="s">
        <v>5692</v>
      </c>
      <c r="C2167" s="9"/>
      <c r="D2167" s="9"/>
      <c r="E2167" s="5"/>
      <c r="F2167" s="8"/>
      <c r="G2167" s="5" t="s">
        <v>3593</v>
      </c>
      <c r="H2167" s="8"/>
      <c r="I2167" s="5"/>
      <c r="J2167" s="5">
        <v>40</v>
      </c>
      <c r="K2167" s="5" t="s">
        <v>199</v>
      </c>
      <c r="L2167" s="5"/>
      <c r="M2167" s="5"/>
    </row>
    <row r="2168" spans="1:13">
      <c r="A2168" s="9"/>
      <c r="B2168" s="5" t="s">
        <v>5693</v>
      </c>
      <c r="C2168" s="9"/>
      <c r="D2168" s="9"/>
      <c r="E2168" s="5"/>
      <c r="F2168" s="8"/>
      <c r="G2168" s="5" t="s">
        <v>3502</v>
      </c>
      <c r="H2168" s="8"/>
      <c r="I2168" s="5"/>
      <c r="J2168" s="5">
        <v>40</v>
      </c>
      <c r="K2168" s="5" t="s">
        <v>199</v>
      </c>
      <c r="L2168" s="5"/>
      <c r="M2168" s="5"/>
    </row>
    <row r="2169" spans="1:13">
      <c r="A2169" s="9"/>
      <c r="B2169" s="5" t="s">
        <v>5694</v>
      </c>
      <c r="C2169" s="9"/>
      <c r="D2169" s="9"/>
      <c r="E2169" s="5"/>
      <c r="F2169" s="8"/>
      <c r="G2169" s="5" t="s">
        <v>3465</v>
      </c>
      <c r="H2169" s="8"/>
      <c r="I2169" s="5"/>
      <c r="J2169" s="5">
        <v>40</v>
      </c>
      <c r="K2169" s="5" t="s">
        <v>199</v>
      </c>
      <c r="L2169" s="5"/>
      <c r="M2169" s="5"/>
    </row>
    <row r="2170" spans="1:13">
      <c r="A2170" s="9"/>
      <c r="B2170" s="5" t="s">
        <v>5695</v>
      </c>
      <c r="C2170" s="9"/>
      <c r="D2170" s="9"/>
      <c r="E2170" s="5"/>
      <c r="F2170" s="8"/>
      <c r="G2170" s="5" t="s">
        <v>4360</v>
      </c>
      <c r="H2170" s="8"/>
      <c r="I2170" s="5"/>
      <c r="J2170" s="5">
        <v>40</v>
      </c>
      <c r="K2170" s="5" t="s">
        <v>199</v>
      </c>
      <c r="L2170" s="5"/>
      <c r="M2170" s="5"/>
    </row>
    <row r="2171" spans="1:13">
      <c r="A2171" s="9"/>
      <c r="B2171" s="5" t="s">
        <v>5696</v>
      </c>
      <c r="C2171" s="9"/>
      <c r="D2171" s="9"/>
      <c r="E2171" s="5"/>
      <c r="F2171" s="8"/>
      <c r="G2171" s="5" t="s">
        <v>3450</v>
      </c>
      <c r="H2171" s="8"/>
      <c r="I2171" s="5"/>
      <c r="J2171" s="5">
        <v>40</v>
      </c>
      <c r="K2171" s="5" t="s">
        <v>199</v>
      </c>
      <c r="L2171" s="5"/>
      <c r="M2171" s="5"/>
    </row>
    <row r="2172" spans="1:13">
      <c r="A2172" s="9"/>
      <c r="B2172" s="5" t="s">
        <v>5697</v>
      </c>
      <c r="C2172" s="9"/>
      <c r="D2172" s="9"/>
      <c r="E2172" s="5"/>
      <c r="F2172" s="8"/>
      <c r="G2172" s="5" t="s">
        <v>3428</v>
      </c>
      <c r="H2172" s="8"/>
      <c r="I2172" s="5"/>
      <c r="J2172" s="5">
        <v>40</v>
      </c>
      <c r="K2172" s="5" t="s">
        <v>199</v>
      </c>
      <c r="L2172" s="5"/>
      <c r="M2172" s="5"/>
    </row>
    <row r="2173" spans="1:13">
      <c r="A2173" s="9"/>
      <c r="B2173" s="5" t="s">
        <v>5698</v>
      </c>
      <c r="C2173" s="9"/>
      <c r="D2173" s="9"/>
      <c r="E2173" s="5"/>
      <c r="F2173" s="8"/>
      <c r="G2173" s="5" t="s">
        <v>3450</v>
      </c>
      <c r="H2173" s="8"/>
      <c r="I2173" s="5"/>
      <c r="J2173" s="5">
        <v>40</v>
      </c>
      <c r="K2173" s="5" t="s">
        <v>199</v>
      </c>
      <c r="L2173" s="5"/>
      <c r="M2173" s="5"/>
    </row>
    <row r="2174" spans="1:13">
      <c r="A2174" s="9"/>
      <c r="B2174" s="5" t="s">
        <v>5699</v>
      </c>
      <c r="C2174" s="9"/>
      <c r="D2174" s="9"/>
      <c r="E2174" s="5"/>
      <c r="F2174" s="8"/>
      <c r="G2174" s="5" t="s">
        <v>3450</v>
      </c>
      <c r="H2174" s="8"/>
      <c r="I2174" s="5"/>
      <c r="J2174" s="5">
        <v>40</v>
      </c>
      <c r="K2174" s="5" t="s">
        <v>199</v>
      </c>
      <c r="L2174" s="5"/>
      <c r="M2174" s="5"/>
    </row>
    <row r="2175" spans="1:13">
      <c r="A2175" s="9"/>
      <c r="B2175" s="5" t="s">
        <v>5700</v>
      </c>
      <c r="C2175" s="9"/>
      <c r="D2175" s="9"/>
      <c r="E2175" s="5"/>
      <c r="F2175" s="8"/>
      <c r="G2175" s="5" t="s">
        <v>3428</v>
      </c>
      <c r="H2175" s="8"/>
      <c r="I2175" s="5"/>
      <c r="J2175" s="5">
        <v>40</v>
      </c>
      <c r="K2175" s="5" t="s">
        <v>199</v>
      </c>
      <c r="L2175" s="5"/>
      <c r="M2175" s="5"/>
    </row>
    <row r="2176" spans="1:13">
      <c r="A2176" s="9"/>
      <c r="B2176" s="5" t="s">
        <v>5701</v>
      </c>
      <c r="C2176" s="9"/>
      <c r="D2176" s="9"/>
      <c r="E2176" s="5"/>
      <c r="F2176" s="8"/>
      <c r="G2176" s="5" t="s">
        <v>3428</v>
      </c>
      <c r="H2176" s="8"/>
      <c r="I2176" s="5"/>
      <c r="J2176" s="5">
        <v>40</v>
      </c>
      <c r="K2176" s="5" t="s">
        <v>3433</v>
      </c>
      <c r="L2176" s="5"/>
      <c r="M2176" s="5"/>
    </row>
    <row r="2177" spans="1:13">
      <c r="A2177" s="9"/>
      <c r="B2177" s="5" t="s">
        <v>5702</v>
      </c>
      <c r="C2177" s="9"/>
      <c r="D2177" s="9"/>
      <c r="E2177" s="5"/>
      <c r="F2177" s="8"/>
      <c r="G2177" s="5" t="s">
        <v>3428</v>
      </c>
      <c r="H2177" s="8"/>
      <c r="I2177" s="5"/>
      <c r="J2177" s="5">
        <v>40</v>
      </c>
      <c r="K2177" s="5" t="s">
        <v>199</v>
      </c>
      <c r="L2177" s="5"/>
      <c r="M2177" s="5"/>
    </row>
    <row r="2178" spans="1:13">
      <c r="A2178" s="9"/>
      <c r="B2178" s="5" t="s">
        <v>5703</v>
      </c>
      <c r="C2178" s="9"/>
      <c r="D2178" s="9"/>
      <c r="E2178" s="5"/>
      <c r="F2178" s="8"/>
      <c r="G2178" s="5" t="s">
        <v>3432</v>
      </c>
      <c r="H2178" s="8"/>
      <c r="I2178" s="5"/>
      <c r="J2178" s="5">
        <v>40</v>
      </c>
      <c r="K2178" s="5" t="s">
        <v>196</v>
      </c>
      <c r="L2178" s="5"/>
      <c r="M2178" s="5"/>
    </row>
    <row r="2179" spans="1:13">
      <c r="A2179" s="9"/>
      <c r="B2179" s="5" t="s">
        <v>5704</v>
      </c>
      <c r="C2179" s="9"/>
      <c r="D2179" s="9"/>
      <c r="E2179" s="5"/>
      <c r="F2179" s="8"/>
      <c r="G2179" s="5" t="s">
        <v>3432</v>
      </c>
      <c r="H2179" s="8"/>
      <c r="I2179" s="5"/>
      <c r="J2179" s="5">
        <v>40</v>
      </c>
      <c r="K2179" s="5" t="s">
        <v>199</v>
      </c>
      <c r="L2179" s="5"/>
      <c r="M2179" s="5"/>
    </row>
    <row r="2180" spans="1:13">
      <c r="A2180" s="9"/>
      <c r="B2180" s="5" t="s">
        <v>5705</v>
      </c>
      <c r="C2180" s="9"/>
      <c r="D2180" s="9"/>
      <c r="E2180" s="5"/>
      <c r="F2180" s="8"/>
      <c r="G2180" s="5" t="s">
        <v>3428</v>
      </c>
      <c r="H2180" s="8"/>
      <c r="I2180" s="5"/>
      <c r="J2180" s="5">
        <v>40</v>
      </c>
      <c r="K2180" s="5" t="s">
        <v>199</v>
      </c>
      <c r="L2180" s="5"/>
      <c r="M2180" s="5"/>
    </row>
    <row r="2181" spans="1:13">
      <c r="A2181" s="9"/>
      <c r="B2181" s="5" t="s">
        <v>5706</v>
      </c>
      <c r="C2181" s="9"/>
      <c r="D2181" s="9"/>
      <c r="E2181" s="5"/>
      <c r="F2181" s="8"/>
      <c r="G2181" s="5" t="s">
        <v>3432</v>
      </c>
      <c r="H2181" s="8"/>
      <c r="I2181" s="5"/>
      <c r="J2181" s="5">
        <v>40</v>
      </c>
      <c r="K2181" s="5" t="s">
        <v>199</v>
      </c>
      <c r="L2181" s="5"/>
      <c r="M2181" s="5"/>
    </row>
    <row r="2182" spans="1:13">
      <c r="A2182" s="9"/>
      <c r="B2182" s="5" t="s">
        <v>5707</v>
      </c>
      <c r="C2182" s="9"/>
      <c r="D2182" s="9"/>
      <c r="E2182" s="5"/>
      <c r="F2182" s="8"/>
      <c r="G2182" s="5" t="s">
        <v>3556</v>
      </c>
      <c r="H2182" s="8"/>
      <c r="I2182" s="5"/>
      <c r="J2182" s="5">
        <v>40</v>
      </c>
      <c r="K2182" s="5" t="s">
        <v>199</v>
      </c>
      <c r="L2182" s="5"/>
      <c r="M2182" s="5"/>
    </row>
    <row r="2183" spans="1:13">
      <c r="A2183" s="9"/>
      <c r="B2183" s="5" t="s">
        <v>5708</v>
      </c>
      <c r="C2183" s="9"/>
      <c r="D2183" s="9"/>
      <c r="E2183" s="5"/>
      <c r="F2183" s="8"/>
      <c r="G2183" s="5" t="s">
        <v>3432</v>
      </c>
      <c r="H2183" s="8"/>
      <c r="I2183" s="5"/>
      <c r="J2183" s="5">
        <v>40</v>
      </c>
      <c r="K2183" s="5" t="s">
        <v>199</v>
      </c>
      <c r="L2183" s="5"/>
      <c r="M2183" s="5"/>
    </row>
    <row r="2184" spans="1:13">
      <c r="A2184" s="9"/>
      <c r="B2184" s="5" t="s">
        <v>5709</v>
      </c>
      <c r="C2184" s="9"/>
      <c r="D2184" s="9"/>
      <c r="E2184" s="5"/>
      <c r="F2184" s="8"/>
      <c r="G2184" s="5" t="s">
        <v>3428</v>
      </c>
      <c r="H2184" s="8"/>
      <c r="I2184" s="5"/>
      <c r="J2184" s="5">
        <v>40</v>
      </c>
      <c r="K2184" s="5" t="s">
        <v>191</v>
      </c>
      <c r="L2184" s="5"/>
      <c r="M2184" s="5"/>
    </row>
    <row r="2185" spans="1:13">
      <c r="A2185" s="9"/>
      <c r="B2185" s="5" t="s">
        <v>5710</v>
      </c>
      <c r="C2185" s="9"/>
      <c r="D2185" s="9"/>
      <c r="E2185" s="5"/>
      <c r="F2185" s="8"/>
      <c r="G2185" s="5" t="s">
        <v>3556</v>
      </c>
      <c r="H2185" s="8"/>
      <c r="I2185" s="5"/>
      <c r="J2185" s="5">
        <v>40</v>
      </c>
      <c r="K2185" s="5" t="s">
        <v>199</v>
      </c>
      <c r="L2185" s="5"/>
      <c r="M2185" s="5"/>
    </row>
    <row r="2186" spans="1:13">
      <c r="A2186" s="9"/>
      <c r="B2186" s="5" t="s">
        <v>5711</v>
      </c>
      <c r="C2186" s="9"/>
      <c r="D2186" s="9"/>
      <c r="E2186" s="5"/>
      <c r="F2186" s="8"/>
      <c r="G2186" s="5" t="s">
        <v>3432</v>
      </c>
      <c r="H2186" s="8"/>
      <c r="I2186" s="5"/>
      <c r="J2186" s="5">
        <v>40</v>
      </c>
      <c r="K2186" s="5" t="s">
        <v>199</v>
      </c>
      <c r="L2186" s="5"/>
      <c r="M2186" s="5"/>
    </row>
    <row r="2187" spans="1:13">
      <c r="A2187" s="9"/>
      <c r="B2187" s="5" t="s">
        <v>5712</v>
      </c>
      <c r="C2187" s="9"/>
      <c r="D2187" s="9"/>
      <c r="E2187" s="5"/>
      <c r="F2187" s="8"/>
      <c r="G2187" s="5" t="s">
        <v>3432</v>
      </c>
      <c r="H2187" s="8"/>
      <c r="I2187" s="5"/>
      <c r="J2187" s="5">
        <v>40</v>
      </c>
      <c r="K2187" s="5" t="s">
        <v>199</v>
      </c>
      <c r="L2187" s="5"/>
      <c r="M2187" s="5"/>
    </row>
    <row r="2188" spans="1:13">
      <c r="A2188" s="9"/>
      <c r="B2188" s="5" t="s">
        <v>5713</v>
      </c>
      <c r="C2188" s="9"/>
      <c r="D2188" s="9"/>
      <c r="E2188" s="5"/>
      <c r="F2188" s="8"/>
      <c r="G2188" s="5" t="s">
        <v>3850</v>
      </c>
      <c r="H2188" s="8"/>
      <c r="I2188" s="5"/>
      <c r="J2188" s="5">
        <v>40</v>
      </c>
      <c r="K2188" s="5" t="s">
        <v>199</v>
      </c>
      <c r="L2188" s="5"/>
      <c r="M2188" s="5"/>
    </row>
    <row r="2189" spans="1:13">
      <c r="A2189" s="9"/>
      <c r="B2189" s="5" t="s">
        <v>5714</v>
      </c>
      <c r="C2189" s="9"/>
      <c r="D2189" s="9"/>
      <c r="E2189" s="5"/>
      <c r="F2189" s="8"/>
      <c r="G2189" s="5" t="s">
        <v>4629</v>
      </c>
      <c r="H2189" s="8"/>
      <c r="I2189" s="5"/>
      <c r="J2189" s="5">
        <v>40</v>
      </c>
      <c r="K2189" s="5" t="s">
        <v>3433</v>
      </c>
      <c r="L2189" s="5"/>
      <c r="M2189" s="5"/>
    </row>
    <row r="2190" spans="1:13">
      <c r="A2190" s="9"/>
      <c r="B2190" s="5" t="s">
        <v>5715</v>
      </c>
      <c r="C2190" s="9"/>
      <c r="D2190" s="9"/>
      <c r="E2190" s="5"/>
      <c r="F2190" s="8"/>
      <c r="G2190" s="5" t="s">
        <v>3593</v>
      </c>
      <c r="H2190" s="8"/>
      <c r="I2190" s="5"/>
      <c r="J2190" s="5">
        <v>40</v>
      </c>
      <c r="K2190" s="5" t="s">
        <v>199</v>
      </c>
      <c r="L2190" s="5"/>
      <c r="M2190" s="5"/>
    </row>
    <row r="2191" spans="1:13">
      <c r="A2191" s="9"/>
      <c r="B2191" s="5" t="s">
        <v>5716</v>
      </c>
      <c r="C2191" s="9"/>
      <c r="D2191" s="9"/>
      <c r="E2191" s="5"/>
      <c r="F2191" s="8"/>
      <c r="G2191" s="5" t="s">
        <v>3428</v>
      </c>
      <c r="H2191" s="8"/>
      <c r="I2191" s="5"/>
      <c r="J2191" s="5">
        <v>40</v>
      </c>
      <c r="K2191" s="5" t="s">
        <v>196</v>
      </c>
      <c r="L2191" s="5"/>
      <c r="M2191" s="5"/>
    </row>
    <row r="2192" spans="1:13">
      <c r="A2192" s="9"/>
      <c r="B2192" s="5" t="s">
        <v>5717</v>
      </c>
      <c r="C2192" s="9"/>
      <c r="D2192" s="9"/>
      <c r="E2192" s="5"/>
      <c r="F2192" s="8"/>
      <c r="G2192" s="5" t="s">
        <v>3432</v>
      </c>
      <c r="H2192" s="8"/>
      <c r="I2192" s="5"/>
      <c r="J2192" s="5">
        <v>40</v>
      </c>
      <c r="K2192" s="5" t="s">
        <v>199</v>
      </c>
      <c r="L2192" s="5"/>
      <c r="M2192" s="5"/>
    </row>
    <row r="2193" spans="1:13">
      <c r="A2193" s="9"/>
      <c r="B2193" s="5" t="s">
        <v>5718</v>
      </c>
      <c r="C2193" s="9"/>
      <c r="D2193" s="9"/>
      <c r="E2193" s="5"/>
      <c r="F2193" s="8"/>
      <c r="G2193" s="5" t="s">
        <v>3438</v>
      </c>
      <c r="H2193" s="8"/>
      <c r="I2193" s="5"/>
      <c r="J2193" s="5">
        <v>40</v>
      </c>
      <c r="K2193" s="5" t="s">
        <v>199</v>
      </c>
      <c r="L2193" s="5"/>
      <c r="M2193" s="5"/>
    </row>
    <row r="2194" spans="1:13">
      <c r="A2194" s="9"/>
      <c r="B2194" s="5" t="s">
        <v>5719</v>
      </c>
      <c r="C2194" s="9"/>
      <c r="D2194" s="9"/>
      <c r="E2194" s="5"/>
      <c r="F2194" s="8"/>
      <c r="G2194" s="5" t="s">
        <v>3454</v>
      </c>
      <c r="H2194" s="8"/>
      <c r="I2194" s="5"/>
      <c r="J2194" s="5">
        <v>40</v>
      </c>
      <c r="K2194" s="5" t="s">
        <v>199</v>
      </c>
      <c r="L2194" s="5"/>
      <c r="M2194" s="5"/>
    </row>
    <row r="2195" spans="1:13">
      <c r="A2195" s="9"/>
      <c r="B2195" s="5" t="s">
        <v>5720</v>
      </c>
      <c r="C2195" s="9"/>
      <c r="D2195" s="9"/>
      <c r="E2195" s="5"/>
      <c r="F2195" s="8"/>
      <c r="G2195" s="5" t="s">
        <v>3502</v>
      </c>
      <c r="H2195" s="8"/>
      <c r="I2195" s="5"/>
      <c r="J2195" s="5">
        <v>20</v>
      </c>
      <c r="K2195" s="5" t="s">
        <v>199</v>
      </c>
      <c r="L2195" s="5"/>
      <c r="M2195" s="5"/>
    </row>
    <row r="2196" spans="1:13">
      <c r="A2196" s="9"/>
      <c r="B2196" s="5" t="s">
        <v>5721</v>
      </c>
      <c r="C2196" s="9"/>
      <c r="D2196" s="9"/>
      <c r="E2196" s="5"/>
      <c r="F2196" s="8"/>
      <c r="G2196" s="5" t="s">
        <v>3502</v>
      </c>
      <c r="H2196" s="8"/>
      <c r="I2196" s="5"/>
      <c r="J2196" s="5">
        <v>40</v>
      </c>
      <c r="K2196" s="5" t="s">
        <v>191</v>
      </c>
      <c r="L2196" s="5"/>
      <c r="M2196" s="5"/>
    </row>
    <row r="2197" spans="1:13">
      <c r="A2197" s="9"/>
      <c r="B2197" s="5" t="s">
        <v>5722</v>
      </c>
      <c r="C2197" s="9"/>
      <c r="D2197" s="9"/>
      <c r="E2197" s="5"/>
      <c r="F2197" s="8"/>
      <c r="G2197" s="5" t="s">
        <v>3456</v>
      </c>
      <c r="H2197" s="8"/>
      <c r="I2197" s="5"/>
      <c r="J2197" s="5">
        <v>40</v>
      </c>
      <c r="K2197" s="5" t="s">
        <v>199</v>
      </c>
      <c r="L2197" s="5"/>
      <c r="M2197" s="5"/>
    </row>
    <row r="2198" spans="1:13">
      <c r="A2198" s="9"/>
      <c r="B2198" s="5" t="s">
        <v>5723</v>
      </c>
      <c r="C2198" s="9"/>
      <c r="D2198" s="9"/>
      <c r="E2198" s="5"/>
      <c r="F2198" s="8"/>
      <c r="G2198" s="5" t="s">
        <v>3456</v>
      </c>
      <c r="H2198" s="8"/>
      <c r="I2198" s="5"/>
      <c r="J2198" s="5">
        <v>40</v>
      </c>
      <c r="K2198" s="5" t="s">
        <v>3433</v>
      </c>
      <c r="L2198" s="5"/>
      <c r="M2198" s="5"/>
    </row>
    <row r="2199" spans="1:13">
      <c r="A2199" s="9"/>
      <c r="B2199" s="5" t="s">
        <v>5724</v>
      </c>
      <c r="C2199" s="9"/>
      <c r="D2199" s="9"/>
      <c r="E2199" s="5"/>
      <c r="F2199" s="8"/>
      <c r="G2199" s="5" t="s">
        <v>3438</v>
      </c>
      <c r="H2199" s="8"/>
      <c r="I2199" s="5"/>
      <c r="J2199" s="5">
        <v>40</v>
      </c>
      <c r="K2199" s="5" t="s">
        <v>199</v>
      </c>
      <c r="L2199" s="5"/>
      <c r="M2199" s="5"/>
    </row>
    <row r="2200" spans="1:13">
      <c r="A2200" s="9"/>
      <c r="B2200" s="5" t="s">
        <v>5725</v>
      </c>
      <c r="C2200" s="9"/>
      <c r="D2200" s="9"/>
      <c r="E2200" s="5"/>
      <c r="F2200" s="8"/>
      <c r="G2200" s="5" t="s">
        <v>3432</v>
      </c>
      <c r="H2200" s="8"/>
      <c r="I2200" s="5"/>
      <c r="J2200" s="5">
        <v>40</v>
      </c>
      <c r="K2200" s="5" t="s">
        <v>196</v>
      </c>
      <c r="L2200" s="5"/>
      <c r="M2200" s="5"/>
    </row>
    <row r="2201" spans="1:13">
      <c r="A2201" s="9"/>
      <c r="B2201" s="5" t="s">
        <v>5726</v>
      </c>
      <c r="C2201" s="9"/>
      <c r="D2201" s="9"/>
      <c r="E2201" s="5"/>
      <c r="F2201" s="8"/>
      <c r="G2201" s="5" t="s">
        <v>3432</v>
      </c>
      <c r="H2201" s="8"/>
      <c r="I2201" s="5"/>
      <c r="J2201" s="5">
        <v>40</v>
      </c>
      <c r="K2201" s="5" t="s">
        <v>199</v>
      </c>
      <c r="L2201" s="5"/>
      <c r="M2201" s="5"/>
    </row>
    <row r="2202" spans="1:13">
      <c r="A2202" s="9"/>
      <c r="B2202" s="5" t="s">
        <v>5727</v>
      </c>
      <c r="C2202" s="9"/>
      <c r="D2202" s="9"/>
      <c r="E2202" s="5"/>
      <c r="F2202" s="8"/>
      <c r="G2202" s="5" t="s">
        <v>3432</v>
      </c>
      <c r="H2202" s="8"/>
      <c r="I2202" s="5"/>
      <c r="J2202" s="5">
        <v>40</v>
      </c>
      <c r="K2202" s="5" t="s">
        <v>3433</v>
      </c>
      <c r="L2202" s="5"/>
      <c r="M2202" s="5"/>
    </row>
    <row r="2203" spans="1:13">
      <c r="A2203" s="9"/>
      <c r="B2203" s="5" t="s">
        <v>5728</v>
      </c>
      <c r="C2203" s="9"/>
      <c r="D2203" s="9"/>
      <c r="E2203" s="5"/>
      <c r="F2203" s="8"/>
      <c r="G2203" s="5" t="s">
        <v>3432</v>
      </c>
      <c r="H2203" s="8"/>
      <c r="I2203" s="5"/>
      <c r="J2203" s="5">
        <v>40</v>
      </c>
      <c r="K2203" s="5" t="s">
        <v>199</v>
      </c>
      <c r="L2203" s="5"/>
      <c r="M2203" s="5"/>
    </row>
    <row r="2204" spans="1:13">
      <c r="A2204" s="9"/>
      <c r="B2204" s="5" t="s">
        <v>5729</v>
      </c>
      <c r="C2204" s="9"/>
      <c r="D2204" s="9"/>
      <c r="E2204" s="5"/>
      <c r="F2204" s="8"/>
      <c r="G2204" s="5" t="s">
        <v>3442</v>
      </c>
      <c r="H2204" s="8"/>
      <c r="I2204" s="5"/>
      <c r="J2204" s="5">
        <v>40</v>
      </c>
      <c r="K2204" s="5" t="s">
        <v>199</v>
      </c>
      <c r="L2204" s="5"/>
      <c r="M2204" s="5"/>
    </row>
    <row r="2205" spans="1:13">
      <c r="A2205" s="9"/>
      <c r="B2205" s="5" t="s">
        <v>5730</v>
      </c>
      <c r="C2205" s="9"/>
      <c r="D2205" s="9"/>
      <c r="E2205" s="5"/>
      <c r="F2205" s="8"/>
      <c r="G2205" s="5" t="s">
        <v>3428</v>
      </c>
      <c r="H2205" s="8"/>
      <c r="I2205" s="5"/>
      <c r="J2205" s="5">
        <v>40</v>
      </c>
      <c r="K2205" s="5" t="s">
        <v>199</v>
      </c>
      <c r="L2205" s="5"/>
      <c r="M2205" s="5"/>
    </row>
    <row r="2206" spans="1:13">
      <c r="A2206" s="9"/>
      <c r="B2206" s="5" t="s">
        <v>5731</v>
      </c>
      <c r="C2206" s="9"/>
      <c r="D2206" s="9"/>
      <c r="E2206" s="5"/>
      <c r="F2206" s="8"/>
      <c r="G2206" s="5" t="s">
        <v>3456</v>
      </c>
      <c r="H2206" s="8"/>
      <c r="I2206" s="5"/>
      <c r="J2206" s="5">
        <v>40</v>
      </c>
      <c r="K2206" s="5" t="s">
        <v>3433</v>
      </c>
      <c r="L2206" s="5"/>
      <c r="M2206" s="5"/>
    </row>
    <row r="2207" spans="1:13">
      <c r="A2207" s="9"/>
      <c r="B2207" s="5" t="s">
        <v>5732</v>
      </c>
      <c r="C2207" s="9"/>
      <c r="D2207" s="9"/>
      <c r="E2207" s="5"/>
      <c r="F2207" s="8"/>
      <c r="G2207" s="5" t="s">
        <v>3428</v>
      </c>
      <c r="H2207" s="8"/>
      <c r="I2207" s="5"/>
      <c r="J2207" s="5">
        <v>40</v>
      </c>
      <c r="K2207" s="5" t="s">
        <v>191</v>
      </c>
      <c r="L2207" s="5"/>
      <c r="M2207" s="5"/>
    </row>
    <row r="2208" spans="1:13">
      <c r="A2208" s="9"/>
      <c r="B2208" s="5" t="s">
        <v>5733</v>
      </c>
      <c r="C2208" s="9"/>
      <c r="D2208" s="9"/>
      <c r="E2208" s="5"/>
      <c r="F2208" s="8"/>
      <c r="G2208" s="5" t="s">
        <v>3502</v>
      </c>
      <c r="H2208" s="8"/>
      <c r="I2208" s="5"/>
      <c r="J2208" s="5">
        <v>40</v>
      </c>
      <c r="K2208" s="5" t="s">
        <v>196</v>
      </c>
      <c r="L2208" s="5"/>
      <c r="M2208" s="5"/>
    </row>
    <row r="2209" spans="1:13">
      <c r="A2209" s="9"/>
      <c r="B2209" s="5" t="s">
        <v>5734</v>
      </c>
      <c r="C2209" s="9"/>
      <c r="D2209" s="9"/>
      <c r="E2209" s="5"/>
      <c r="F2209" s="8"/>
      <c r="G2209" s="5" t="s">
        <v>3432</v>
      </c>
      <c r="H2209" s="8"/>
      <c r="I2209" s="5"/>
      <c r="J2209" s="5">
        <v>40</v>
      </c>
      <c r="K2209" s="5" t="s">
        <v>199</v>
      </c>
      <c r="L2209" s="5"/>
      <c r="M2209" s="5"/>
    </row>
    <row r="2210" spans="1:13">
      <c r="A2210" s="9"/>
      <c r="B2210" s="5" t="s">
        <v>5735</v>
      </c>
      <c r="C2210" s="9"/>
      <c r="D2210" s="9"/>
      <c r="E2210" s="5"/>
      <c r="F2210" s="8"/>
      <c r="G2210" s="5" t="s">
        <v>3502</v>
      </c>
      <c r="H2210" s="8"/>
      <c r="I2210" s="5"/>
      <c r="J2210" s="5">
        <v>40</v>
      </c>
      <c r="K2210" s="5" t="s">
        <v>196</v>
      </c>
      <c r="L2210" s="5"/>
      <c r="M2210" s="5"/>
    </row>
    <row r="2211" spans="1:13">
      <c r="A2211" s="9"/>
      <c r="B2211" s="5" t="s">
        <v>5736</v>
      </c>
      <c r="C2211" s="9"/>
      <c r="D2211" s="9"/>
      <c r="E2211" s="5"/>
      <c r="F2211" s="8"/>
      <c r="G2211" s="5" t="s">
        <v>3432</v>
      </c>
      <c r="H2211" s="8"/>
      <c r="I2211" s="5"/>
      <c r="J2211" s="5">
        <v>40</v>
      </c>
      <c r="K2211" s="5" t="s">
        <v>199</v>
      </c>
      <c r="L2211" s="5"/>
      <c r="M2211" s="5"/>
    </row>
    <row r="2212" spans="1:13">
      <c r="A2212" s="9"/>
      <c r="B2212" s="5" t="s">
        <v>5737</v>
      </c>
      <c r="C2212" s="9"/>
      <c r="D2212" s="9"/>
      <c r="E2212" s="5"/>
      <c r="F2212" s="8"/>
      <c r="G2212" s="5" t="s">
        <v>3452</v>
      </c>
      <c r="H2212" s="8"/>
      <c r="I2212" s="5"/>
      <c r="J2212" s="5">
        <v>40</v>
      </c>
      <c r="K2212" s="5" t="s">
        <v>191</v>
      </c>
      <c r="L2212" s="5"/>
      <c r="M2212" s="5"/>
    </row>
    <row r="2213" spans="1:13">
      <c r="A2213" s="9"/>
      <c r="B2213" s="5" t="s">
        <v>5738</v>
      </c>
      <c r="C2213" s="9"/>
      <c r="D2213" s="9"/>
      <c r="E2213" s="5"/>
      <c r="F2213" s="8"/>
      <c r="G2213" s="5" t="s">
        <v>3432</v>
      </c>
      <c r="H2213" s="8"/>
      <c r="I2213" s="5"/>
      <c r="J2213" s="5">
        <v>40</v>
      </c>
      <c r="K2213" s="5" t="s">
        <v>199</v>
      </c>
      <c r="L2213" s="5"/>
      <c r="M2213" s="5"/>
    </row>
    <row r="2214" spans="1:13">
      <c r="A2214" s="9"/>
      <c r="B2214" s="5" t="s">
        <v>5739</v>
      </c>
      <c r="C2214" s="9"/>
      <c r="D2214" s="9"/>
      <c r="E2214" s="5"/>
      <c r="F2214" s="8"/>
      <c r="G2214" s="5" t="s">
        <v>3539</v>
      </c>
      <c r="H2214" s="8"/>
      <c r="I2214" s="5"/>
      <c r="J2214" s="5">
        <v>40</v>
      </c>
      <c r="K2214" s="5" t="s">
        <v>196</v>
      </c>
      <c r="L2214" s="5"/>
      <c r="M2214" s="5"/>
    </row>
    <row r="2215" spans="1:13">
      <c r="A2215" s="9"/>
      <c r="B2215" s="5" t="s">
        <v>5740</v>
      </c>
      <c r="C2215" s="9"/>
      <c r="D2215" s="9"/>
      <c r="E2215" s="5"/>
      <c r="F2215" s="8"/>
      <c r="G2215" s="5" t="s">
        <v>3465</v>
      </c>
      <c r="H2215" s="8"/>
      <c r="I2215" s="5"/>
      <c r="J2215" s="5">
        <v>40</v>
      </c>
      <c r="K2215" s="5" t="s">
        <v>199</v>
      </c>
      <c r="L2215" s="5"/>
      <c r="M2215" s="5"/>
    </row>
    <row r="2216" spans="1:13">
      <c r="A2216" s="9"/>
      <c r="B2216" s="5" t="s">
        <v>5741</v>
      </c>
      <c r="C2216" s="9"/>
      <c r="D2216" s="9"/>
      <c r="E2216" s="5"/>
      <c r="F2216" s="8"/>
      <c r="G2216" s="5" t="s">
        <v>3556</v>
      </c>
      <c r="H2216" s="8"/>
      <c r="I2216" s="5"/>
      <c r="J2216" s="5">
        <v>40</v>
      </c>
      <c r="K2216" s="5" t="s">
        <v>196</v>
      </c>
      <c r="L2216" s="5"/>
      <c r="M2216" s="5"/>
    </row>
    <row r="2217" spans="1:13">
      <c r="A2217" s="9"/>
      <c r="B2217" s="5" t="s">
        <v>5742</v>
      </c>
      <c r="C2217" s="9"/>
      <c r="D2217" s="9"/>
      <c r="E2217" s="5"/>
      <c r="F2217" s="8"/>
      <c r="G2217" s="5" t="s">
        <v>3556</v>
      </c>
      <c r="H2217" s="8"/>
      <c r="I2217" s="5"/>
      <c r="J2217" s="5">
        <v>40</v>
      </c>
      <c r="K2217" s="5" t="s">
        <v>199</v>
      </c>
      <c r="L2217" s="5"/>
      <c r="M2217" s="5"/>
    </row>
    <row r="2218" spans="1:13">
      <c r="A2218" s="9"/>
      <c r="B2218" s="5" t="s">
        <v>5743</v>
      </c>
      <c r="C2218" s="9"/>
      <c r="D2218" s="9"/>
      <c r="E2218" s="5"/>
      <c r="F2218" s="8"/>
      <c r="G2218" s="5" t="s">
        <v>3502</v>
      </c>
      <c r="H2218" s="8"/>
      <c r="I2218" s="5"/>
      <c r="J2218" s="5">
        <v>20</v>
      </c>
      <c r="K2218" s="5" t="s">
        <v>199</v>
      </c>
      <c r="L2218" s="5"/>
      <c r="M2218" s="5"/>
    </row>
    <row r="2219" spans="1:13">
      <c r="A2219" s="9"/>
      <c r="B2219" s="5" t="s">
        <v>5744</v>
      </c>
      <c r="C2219" s="9"/>
      <c r="D2219" s="9"/>
      <c r="E2219" s="5"/>
      <c r="F2219" s="8"/>
      <c r="G2219" s="5" t="s">
        <v>3428</v>
      </c>
      <c r="H2219" s="8"/>
      <c r="I2219" s="5"/>
      <c r="J2219" s="5">
        <v>40</v>
      </c>
      <c r="K2219" s="5" t="s">
        <v>199</v>
      </c>
      <c r="L2219" s="5"/>
      <c r="M2219" s="5"/>
    </row>
    <row r="2220" spans="1:13">
      <c r="A2220" s="9"/>
      <c r="B2220" s="5" t="s">
        <v>5745</v>
      </c>
      <c r="C2220" s="9"/>
      <c r="D2220" s="9"/>
      <c r="E2220" s="5"/>
      <c r="F2220" s="8"/>
      <c r="G2220" s="5" t="s">
        <v>5746</v>
      </c>
      <c r="H2220" s="8"/>
      <c r="I2220" s="5"/>
      <c r="J2220" s="5">
        <v>40</v>
      </c>
      <c r="K2220" s="5" t="s">
        <v>199</v>
      </c>
      <c r="L2220" s="5"/>
      <c r="M2220" s="5"/>
    </row>
    <row r="2221" spans="1:13">
      <c r="A2221" s="9"/>
      <c r="B2221" s="5" t="s">
        <v>5747</v>
      </c>
      <c r="C2221" s="9"/>
      <c r="D2221" s="9"/>
      <c r="E2221" s="5"/>
      <c r="F2221" s="8"/>
      <c r="G2221" s="5" t="s">
        <v>3428</v>
      </c>
      <c r="H2221" s="8"/>
      <c r="I2221" s="5"/>
      <c r="J2221" s="5">
        <v>40</v>
      </c>
      <c r="K2221" s="5" t="s">
        <v>196</v>
      </c>
      <c r="L2221" s="5"/>
      <c r="M2221" s="5"/>
    </row>
    <row r="2222" spans="1:13">
      <c r="A2222" s="9"/>
      <c r="B2222" s="5" t="s">
        <v>5748</v>
      </c>
      <c r="C2222" s="9"/>
      <c r="D2222" s="9"/>
      <c r="E2222" s="5"/>
      <c r="F2222" s="8"/>
      <c r="G2222" s="5" t="s">
        <v>3432</v>
      </c>
      <c r="H2222" s="8"/>
      <c r="I2222" s="5"/>
      <c r="J2222" s="5">
        <v>40</v>
      </c>
      <c r="K2222" s="5" t="s">
        <v>196</v>
      </c>
      <c r="L2222" s="5"/>
      <c r="M2222" s="5"/>
    </row>
    <row r="2223" spans="1:13">
      <c r="A2223" s="9"/>
      <c r="B2223" s="5" t="s">
        <v>5749</v>
      </c>
      <c r="C2223" s="9"/>
      <c r="D2223" s="9"/>
      <c r="E2223" s="5"/>
      <c r="F2223" s="8"/>
      <c r="G2223" s="5" t="s">
        <v>3561</v>
      </c>
      <c r="H2223" s="8"/>
      <c r="I2223" s="5"/>
      <c r="J2223" s="5">
        <v>40</v>
      </c>
      <c r="K2223" s="5" t="s">
        <v>199</v>
      </c>
      <c r="L2223" s="5"/>
      <c r="M2223" s="5"/>
    </row>
    <row r="2224" spans="1:13">
      <c r="A2224" s="9"/>
      <c r="B2224" s="5" t="s">
        <v>5750</v>
      </c>
      <c r="C2224" s="9"/>
      <c r="D2224" s="9"/>
      <c r="E2224" s="5"/>
      <c r="F2224" s="8"/>
      <c r="G2224" s="5" t="s">
        <v>3432</v>
      </c>
      <c r="H2224" s="8"/>
      <c r="I2224" s="5"/>
      <c r="J2224" s="5">
        <v>40</v>
      </c>
      <c r="K2224" s="5" t="s">
        <v>196</v>
      </c>
      <c r="L2224" s="5"/>
      <c r="M2224" s="5"/>
    </row>
    <row r="2225" spans="1:13">
      <c r="A2225" s="9"/>
      <c r="B2225" s="5" t="s">
        <v>5751</v>
      </c>
      <c r="C2225" s="9"/>
      <c r="D2225" s="9"/>
      <c r="E2225" s="5"/>
      <c r="F2225" s="8"/>
      <c r="G2225" s="5" t="s">
        <v>3428</v>
      </c>
      <c r="H2225" s="8"/>
      <c r="I2225" s="5"/>
      <c r="J2225" s="5">
        <v>40</v>
      </c>
      <c r="K2225" s="5" t="s">
        <v>199</v>
      </c>
      <c r="L2225" s="5"/>
      <c r="M2225" s="5"/>
    </row>
    <row r="2226" spans="1:13">
      <c r="A2226" s="9"/>
      <c r="B2226" s="5" t="s">
        <v>5752</v>
      </c>
      <c r="C2226" s="9"/>
      <c r="D2226" s="9"/>
      <c r="E2226" s="5"/>
      <c r="F2226" s="8"/>
      <c r="G2226" s="5" t="s">
        <v>3432</v>
      </c>
      <c r="H2226" s="8"/>
      <c r="I2226" s="5"/>
      <c r="J2226" s="5">
        <v>40</v>
      </c>
      <c r="K2226" s="5" t="s">
        <v>199</v>
      </c>
      <c r="L2226" s="5"/>
      <c r="M2226" s="5"/>
    </row>
    <row r="2227" spans="1:13">
      <c r="A2227" s="9"/>
      <c r="B2227" s="5" t="s">
        <v>5753</v>
      </c>
      <c r="C2227" s="9"/>
      <c r="D2227" s="9"/>
      <c r="E2227" s="5"/>
      <c r="F2227" s="8"/>
      <c r="G2227" s="5" t="s">
        <v>4596</v>
      </c>
      <c r="H2227" s="8"/>
      <c r="I2227" s="5"/>
      <c r="J2227" s="5">
        <v>40</v>
      </c>
      <c r="K2227" s="5" t="s">
        <v>199</v>
      </c>
      <c r="L2227" s="5"/>
      <c r="M2227" s="5"/>
    </row>
    <row r="2228" spans="1:13">
      <c r="A2228" s="9"/>
      <c r="B2228" s="5" t="s">
        <v>5754</v>
      </c>
      <c r="C2228" s="9"/>
      <c r="D2228" s="9"/>
      <c r="E2228" s="5"/>
      <c r="F2228" s="8"/>
      <c r="G2228" s="5" t="s">
        <v>3465</v>
      </c>
      <c r="H2228" s="8"/>
      <c r="I2228" s="5"/>
      <c r="J2228" s="5">
        <v>40</v>
      </c>
      <c r="K2228" s="5" t="s">
        <v>3433</v>
      </c>
      <c r="L2228" s="5"/>
      <c r="M2228" s="5"/>
    </row>
    <row r="2229" spans="1:13">
      <c r="A2229" s="9"/>
      <c r="B2229" s="5" t="s">
        <v>5755</v>
      </c>
      <c r="C2229" s="9"/>
      <c r="D2229" s="9"/>
      <c r="E2229" s="5"/>
      <c r="F2229" s="8"/>
      <c r="G2229" s="5" t="s">
        <v>3438</v>
      </c>
      <c r="H2229" s="8"/>
      <c r="I2229" s="5"/>
      <c r="J2229" s="5">
        <v>40</v>
      </c>
      <c r="K2229" s="5" t="s">
        <v>199</v>
      </c>
      <c r="L2229" s="5"/>
      <c r="M2229" s="5"/>
    </row>
    <row r="2230" spans="1:13">
      <c r="A2230" s="9"/>
      <c r="B2230" s="5" t="s">
        <v>5756</v>
      </c>
      <c r="C2230" s="9"/>
      <c r="D2230" s="9"/>
      <c r="E2230" s="5"/>
      <c r="F2230" s="8"/>
      <c r="G2230" s="5" t="s">
        <v>3432</v>
      </c>
      <c r="H2230" s="8"/>
      <c r="I2230" s="5"/>
      <c r="J2230" s="5">
        <v>40</v>
      </c>
      <c r="K2230" s="5" t="s">
        <v>3433</v>
      </c>
      <c r="L2230" s="5"/>
      <c r="M2230" s="5"/>
    </row>
    <row r="2231" spans="1:13">
      <c r="A2231" s="9"/>
      <c r="B2231" s="5" t="s">
        <v>5757</v>
      </c>
      <c r="C2231" s="9"/>
      <c r="D2231" s="9"/>
      <c r="E2231" s="5"/>
      <c r="F2231" s="8"/>
      <c r="G2231" s="5" t="s">
        <v>3432</v>
      </c>
      <c r="H2231" s="8"/>
      <c r="I2231" s="5"/>
      <c r="J2231" s="5">
        <v>20</v>
      </c>
      <c r="K2231" s="5" t="s">
        <v>199</v>
      </c>
      <c r="L2231" s="5"/>
      <c r="M2231" s="5"/>
    </row>
    <row r="2232" spans="1:13">
      <c r="A2232" s="9"/>
      <c r="B2232" s="5" t="s">
        <v>5758</v>
      </c>
      <c r="C2232" s="9"/>
      <c r="D2232" s="9"/>
      <c r="E2232" s="5"/>
      <c r="F2232" s="8"/>
      <c r="G2232" s="5" t="s">
        <v>3442</v>
      </c>
      <c r="H2232" s="8"/>
      <c r="I2232" s="5"/>
      <c r="J2232" s="5">
        <v>40</v>
      </c>
      <c r="K2232" s="5" t="s">
        <v>199</v>
      </c>
      <c r="L2232" s="5"/>
      <c r="M2232" s="5"/>
    </row>
    <row r="2233" spans="1:13">
      <c r="A2233" s="9"/>
      <c r="B2233" s="5" t="s">
        <v>5759</v>
      </c>
      <c r="C2233" s="9"/>
      <c r="D2233" s="9"/>
      <c r="E2233" s="5"/>
      <c r="F2233" s="8"/>
      <c r="G2233" s="5" t="s">
        <v>3442</v>
      </c>
      <c r="H2233" s="8"/>
      <c r="I2233" s="5"/>
      <c r="J2233" s="5">
        <v>40</v>
      </c>
      <c r="K2233" s="5" t="s">
        <v>199</v>
      </c>
      <c r="L2233" s="5"/>
      <c r="M2233" s="5"/>
    </row>
    <row r="2234" spans="1:13">
      <c r="A2234" s="9"/>
      <c r="B2234" s="5" t="s">
        <v>5760</v>
      </c>
      <c r="C2234" s="9"/>
      <c r="D2234" s="9"/>
      <c r="E2234" s="5"/>
      <c r="F2234" s="8"/>
      <c r="G2234" s="5" t="s">
        <v>3432</v>
      </c>
      <c r="H2234" s="8"/>
      <c r="I2234" s="5"/>
      <c r="J2234" s="5">
        <v>40</v>
      </c>
      <c r="K2234" s="5" t="s">
        <v>196</v>
      </c>
      <c r="L2234" s="5"/>
      <c r="M2234" s="5"/>
    </row>
    <row r="2235" spans="1:13">
      <c r="A2235" s="9"/>
      <c r="B2235" s="5" t="s">
        <v>5761</v>
      </c>
      <c r="C2235" s="9"/>
      <c r="D2235" s="9"/>
      <c r="E2235" s="5"/>
      <c r="F2235" s="8"/>
      <c r="G2235" s="5" t="s">
        <v>3550</v>
      </c>
      <c r="H2235" s="8"/>
      <c r="I2235" s="5"/>
      <c r="J2235" s="5">
        <v>40</v>
      </c>
      <c r="K2235" s="5" t="s">
        <v>199</v>
      </c>
      <c r="L2235" s="5"/>
      <c r="M2235" s="5"/>
    </row>
    <row r="2236" spans="1:13">
      <c r="A2236" s="9"/>
      <c r="B2236" s="5" t="s">
        <v>5762</v>
      </c>
      <c r="C2236" s="9"/>
      <c r="D2236" s="9"/>
      <c r="E2236" s="5"/>
      <c r="F2236" s="8"/>
      <c r="G2236" s="5" t="s">
        <v>3550</v>
      </c>
      <c r="H2236" s="8"/>
      <c r="I2236" s="5"/>
      <c r="J2236" s="5">
        <v>40</v>
      </c>
      <c r="K2236" s="5" t="s">
        <v>196</v>
      </c>
      <c r="L2236" s="5"/>
      <c r="M2236" s="5"/>
    </row>
    <row r="2237" spans="1:13">
      <c r="A2237" s="9"/>
      <c r="B2237" s="5" t="s">
        <v>5763</v>
      </c>
      <c r="C2237" s="9"/>
      <c r="D2237" s="9"/>
      <c r="E2237" s="5"/>
      <c r="F2237" s="8"/>
      <c r="G2237" s="5" t="s">
        <v>3456</v>
      </c>
      <c r="H2237" s="8"/>
      <c r="I2237" s="5"/>
      <c r="J2237" s="5">
        <v>40</v>
      </c>
      <c r="K2237" s="5" t="s">
        <v>3433</v>
      </c>
      <c r="L2237" s="5"/>
      <c r="M2237" s="5"/>
    </row>
    <row r="2238" spans="1:13">
      <c r="A2238" s="9"/>
      <c r="B2238" s="5" t="s">
        <v>5764</v>
      </c>
      <c r="C2238" s="9"/>
      <c r="D2238" s="9"/>
      <c r="E2238" s="5"/>
      <c r="F2238" s="8"/>
      <c r="G2238" s="5" t="s">
        <v>3456</v>
      </c>
      <c r="H2238" s="8"/>
      <c r="I2238" s="5"/>
      <c r="J2238" s="5">
        <v>40</v>
      </c>
      <c r="K2238" s="5" t="s">
        <v>199</v>
      </c>
      <c r="L2238" s="5"/>
      <c r="M2238" s="5"/>
    </row>
    <row r="2239" spans="1:13">
      <c r="A2239" s="9"/>
      <c r="B2239" s="5" t="s">
        <v>5765</v>
      </c>
      <c r="C2239" s="9"/>
      <c r="D2239" s="9"/>
      <c r="E2239" s="5"/>
      <c r="F2239" s="8"/>
      <c r="G2239" s="5" t="s">
        <v>3428</v>
      </c>
      <c r="H2239" s="8"/>
      <c r="I2239" s="5"/>
      <c r="J2239" s="5">
        <v>40</v>
      </c>
      <c r="K2239" s="5" t="s">
        <v>196</v>
      </c>
      <c r="L2239" s="5"/>
      <c r="M2239" s="5"/>
    </row>
    <row r="2240" spans="1:13">
      <c r="A2240" s="9"/>
      <c r="B2240" s="5" t="s">
        <v>5766</v>
      </c>
      <c r="C2240" s="9"/>
      <c r="D2240" s="9"/>
      <c r="E2240" s="5"/>
      <c r="F2240" s="8"/>
      <c r="G2240" s="5" t="s">
        <v>3556</v>
      </c>
      <c r="H2240" s="8"/>
      <c r="I2240" s="5"/>
      <c r="J2240" s="5">
        <v>40</v>
      </c>
      <c r="K2240" s="5" t="s">
        <v>199</v>
      </c>
      <c r="L2240" s="5"/>
      <c r="M2240" s="5"/>
    </row>
    <row r="2241" spans="1:13">
      <c r="A2241" s="9"/>
      <c r="B2241" s="5" t="s">
        <v>5767</v>
      </c>
      <c r="C2241" s="9"/>
      <c r="D2241" s="9"/>
      <c r="E2241" s="5"/>
      <c r="F2241" s="8"/>
      <c r="G2241" s="5" t="s">
        <v>3438</v>
      </c>
      <c r="H2241" s="8"/>
      <c r="I2241" s="5"/>
      <c r="J2241" s="5">
        <v>40</v>
      </c>
      <c r="K2241" s="5" t="s">
        <v>199</v>
      </c>
      <c r="L2241" s="5"/>
      <c r="M2241" s="5"/>
    </row>
    <row r="2242" spans="1:13">
      <c r="A2242" s="9"/>
      <c r="B2242" s="5" t="s">
        <v>5768</v>
      </c>
      <c r="C2242" s="9"/>
      <c r="D2242" s="9"/>
      <c r="E2242" s="5"/>
      <c r="F2242" s="8"/>
      <c r="G2242" s="5" t="s">
        <v>3442</v>
      </c>
      <c r="H2242" s="8"/>
      <c r="I2242" s="5"/>
      <c r="J2242" s="5">
        <v>40</v>
      </c>
      <c r="K2242" s="5" t="s">
        <v>199</v>
      </c>
      <c r="L2242" s="5"/>
      <c r="M2242" s="5"/>
    </row>
    <row r="2243" spans="1:13">
      <c r="A2243" s="9"/>
      <c r="B2243" s="5" t="s">
        <v>5769</v>
      </c>
      <c r="C2243" s="9"/>
      <c r="D2243" s="9"/>
      <c r="E2243" s="5"/>
      <c r="F2243" s="8"/>
      <c r="G2243" s="5" t="s">
        <v>5049</v>
      </c>
      <c r="H2243" s="8"/>
      <c r="I2243" s="5"/>
      <c r="J2243" s="5">
        <v>40</v>
      </c>
      <c r="K2243" s="5" t="s">
        <v>199</v>
      </c>
      <c r="L2243" s="5"/>
      <c r="M2243" s="5"/>
    </row>
    <row r="2244" spans="1:13">
      <c r="A2244" s="9"/>
      <c r="B2244" s="5" t="s">
        <v>5770</v>
      </c>
      <c r="C2244" s="9"/>
      <c r="D2244" s="9"/>
      <c r="E2244" s="5"/>
      <c r="F2244" s="8"/>
      <c r="G2244" s="5" t="s">
        <v>3502</v>
      </c>
      <c r="H2244" s="8"/>
      <c r="I2244" s="5"/>
      <c r="J2244" s="5">
        <v>40</v>
      </c>
      <c r="K2244" s="5" t="s">
        <v>196</v>
      </c>
      <c r="L2244" s="5"/>
      <c r="M2244" s="5"/>
    </row>
    <row r="2245" spans="1:13">
      <c r="A2245" s="9"/>
      <c r="B2245" s="5" t="s">
        <v>5771</v>
      </c>
      <c r="C2245" s="9"/>
      <c r="D2245" s="9"/>
      <c r="E2245" s="5"/>
      <c r="F2245" s="8"/>
      <c r="G2245" s="5" t="s">
        <v>3432</v>
      </c>
      <c r="H2245" s="8"/>
      <c r="I2245" s="5"/>
      <c r="J2245" s="5">
        <v>40</v>
      </c>
      <c r="K2245" s="5" t="s">
        <v>3433</v>
      </c>
      <c r="L2245" s="5"/>
      <c r="M2245" s="5"/>
    </row>
    <row r="2246" spans="1:13">
      <c r="A2246" s="9"/>
      <c r="B2246" s="5" t="s">
        <v>5772</v>
      </c>
      <c r="C2246" s="9"/>
      <c r="D2246" s="9"/>
      <c r="E2246" s="5"/>
      <c r="F2246" s="8"/>
      <c r="G2246" s="5" t="s">
        <v>3465</v>
      </c>
      <c r="H2246" s="8"/>
      <c r="I2246" s="5"/>
      <c r="J2246" s="5">
        <v>40</v>
      </c>
      <c r="K2246" s="5" t="s">
        <v>199</v>
      </c>
      <c r="L2246" s="5"/>
      <c r="M2246" s="5"/>
    </row>
    <row r="2247" spans="1:13">
      <c r="A2247" s="9"/>
      <c r="B2247" s="5" t="s">
        <v>5773</v>
      </c>
      <c r="C2247" s="9"/>
      <c r="D2247" s="9"/>
      <c r="E2247" s="5"/>
      <c r="F2247" s="8"/>
      <c r="G2247" s="5" t="s">
        <v>3432</v>
      </c>
      <c r="H2247" s="8"/>
      <c r="I2247" s="5"/>
      <c r="J2247" s="5">
        <v>40</v>
      </c>
      <c r="K2247" s="5" t="s">
        <v>196</v>
      </c>
      <c r="L2247" s="5"/>
      <c r="M2247" s="5"/>
    </row>
    <row r="2248" spans="1:13">
      <c r="A2248" s="9"/>
      <c r="B2248" s="5" t="s">
        <v>5774</v>
      </c>
      <c r="C2248" s="9"/>
      <c r="D2248" s="9"/>
      <c r="E2248" s="5"/>
      <c r="F2248" s="8"/>
      <c r="G2248" s="5" t="s">
        <v>3432</v>
      </c>
      <c r="H2248" s="8"/>
      <c r="I2248" s="5"/>
      <c r="J2248" s="5">
        <v>40</v>
      </c>
      <c r="K2248" s="5" t="s">
        <v>199</v>
      </c>
      <c r="L2248" s="5"/>
      <c r="M2248" s="5"/>
    </row>
    <row r="2249" spans="1:13">
      <c r="A2249" s="9"/>
      <c r="B2249" s="5" t="s">
        <v>5775</v>
      </c>
      <c r="C2249" s="9"/>
      <c r="D2249" s="9"/>
      <c r="E2249" s="5"/>
      <c r="F2249" s="8"/>
      <c r="G2249" s="5" t="s">
        <v>3680</v>
      </c>
      <c r="H2249" s="8"/>
      <c r="I2249" s="5"/>
      <c r="J2249" s="5">
        <v>40</v>
      </c>
      <c r="K2249" s="5" t="s">
        <v>199</v>
      </c>
      <c r="L2249" s="5"/>
      <c r="M2249" s="5"/>
    </row>
    <row r="2250" spans="1:13">
      <c r="A2250" s="9"/>
      <c r="B2250" s="5" t="s">
        <v>5776</v>
      </c>
      <c r="C2250" s="9"/>
      <c r="D2250" s="9"/>
      <c r="E2250" s="5"/>
      <c r="F2250" s="8"/>
      <c r="G2250" s="5" t="s">
        <v>3436</v>
      </c>
      <c r="H2250" s="8"/>
      <c r="I2250" s="5"/>
      <c r="J2250" s="5">
        <v>40</v>
      </c>
      <c r="K2250" s="5" t="s">
        <v>199</v>
      </c>
      <c r="L2250" s="5"/>
      <c r="M2250" s="5"/>
    </row>
    <row r="2251" spans="1:13">
      <c r="A2251" s="9"/>
      <c r="B2251" s="5" t="s">
        <v>5777</v>
      </c>
      <c r="C2251" s="9"/>
      <c r="D2251" s="9"/>
      <c r="E2251" s="5"/>
      <c r="F2251" s="8"/>
      <c r="G2251" s="5" t="s">
        <v>3432</v>
      </c>
      <c r="H2251" s="8"/>
      <c r="I2251" s="5"/>
      <c r="J2251" s="5">
        <v>40</v>
      </c>
      <c r="K2251" s="5" t="s">
        <v>199</v>
      </c>
      <c r="L2251" s="5"/>
      <c r="M2251" s="5"/>
    </row>
    <row r="2252" spans="1:13">
      <c r="A2252" s="9"/>
      <c r="B2252" s="5" t="s">
        <v>5778</v>
      </c>
      <c r="C2252" s="9"/>
      <c r="D2252" s="9"/>
      <c r="E2252" s="5"/>
      <c r="F2252" s="8"/>
      <c r="G2252" s="5" t="s">
        <v>3476</v>
      </c>
      <c r="H2252" s="8"/>
      <c r="I2252" s="5"/>
      <c r="J2252" s="5">
        <v>40</v>
      </c>
      <c r="K2252" s="5" t="s">
        <v>191</v>
      </c>
      <c r="L2252" s="5"/>
      <c r="M2252" s="5"/>
    </row>
    <row r="2253" spans="1:13">
      <c r="A2253" s="9"/>
      <c r="B2253" s="5" t="s">
        <v>5779</v>
      </c>
      <c r="C2253" s="9"/>
      <c r="D2253" s="9"/>
      <c r="E2253" s="5"/>
      <c r="F2253" s="8"/>
      <c r="G2253" s="5" t="s">
        <v>3454</v>
      </c>
      <c r="H2253" s="8"/>
      <c r="I2253" s="5"/>
      <c r="J2253" s="5">
        <v>40</v>
      </c>
      <c r="K2253" s="5" t="s">
        <v>199</v>
      </c>
      <c r="L2253" s="5"/>
      <c r="M2253" s="5"/>
    </row>
    <row r="2254" spans="1:13">
      <c r="A2254" s="9"/>
      <c r="B2254" s="5" t="s">
        <v>5780</v>
      </c>
      <c r="C2254" s="9"/>
      <c r="D2254" s="9"/>
      <c r="E2254" s="5"/>
      <c r="F2254" s="8"/>
      <c r="G2254" s="5"/>
      <c r="H2254" s="8"/>
      <c r="I2254" s="5"/>
      <c r="J2254" s="5"/>
      <c r="K2254" s="5" t="s">
        <v>199</v>
      </c>
      <c r="L2254" s="5"/>
      <c r="M2254" s="5"/>
    </row>
    <row r="2255" spans="1:13">
      <c r="A2255" s="9"/>
      <c r="B2255" s="5" t="s">
        <v>5781</v>
      </c>
      <c r="C2255" s="9"/>
      <c r="D2255" s="9"/>
      <c r="E2255" s="5"/>
      <c r="F2255" s="8"/>
      <c r="G2255" s="5" t="s">
        <v>3456</v>
      </c>
      <c r="H2255" s="8"/>
      <c r="I2255" s="5"/>
      <c r="J2255" s="5">
        <v>40</v>
      </c>
      <c r="K2255" s="5" t="s">
        <v>199</v>
      </c>
      <c r="L2255" s="5"/>
      <c r="M2255" s="5"/>
    </row>
    <row r="2256" spans="1:13">
      <c r="A2256" s="9"/>
      <c r="B2256" s="5" t="s">
        <v>5782</v>
      </c>
      <c r="C2256" s="9"/>
      <c r="D2256" s="9"/>
      <c r="E2256" s="5"/>
      <c r="F2256" s="8"/>
      <c r="G2256" s="5" t="s">
        <v>3430</v>
      </c>
      <c r="H2256" s="8"/>
      <c r="I2256" s="5"/>
      <c r="J2256" s="5">
        <v>40</v>
      </c>
      <c r="K2256" s="5" t="s">
        <v>3461</v>
      </c>
      <c r="L2256" s="5"/>
      <c r="M2256" s="5"/>
    </row>
    <row r="2257" spans="1:13">
      <c r="A2257" s="9"/>
      <c r="B2257" s="5" t="s">
        <v>5783</v>
      </c>
      <c r="C2257" s="9"/>
      <c r="D2257" s="9"/>
      <c r="E2257" s="5"/>
      <c r="F2257" s="8"/>
      <c r="G2257" s="5" t="s">
        <v>3432</v>
      </c>
      <c r="H2257" s="8"/>
      <c r="I2257" s="5"/>
      <c r="J2257" s="5">
        <v>40</v>
      </c>
      <c r="K2257" s="5" t="s">
        <v>199</v>
      </c>
      <c r="L2257" s="5"/>
      <c r="M2257" s="5"/>
    </row>
    <row r="2258" spans="1:13">
      <c r="A2258" s="9"/>
      <c r="B2258" s="5" t="s">
        <v>5784</v>
      </c>
      <c r="C2258" s="9"/>
      <c r="D2258" s="9"/>
      <c r="E2258" s="5"/>
      <c r="F2258" s="8"/>
      <c r="G2258" s="5" t="s">
        <v>3432</v>
      </c>
      <c r="H2258" s="8"/>
      <c r="I2258" s="5"/>
      <c r="J2258" s="5">
        <v>40</v>
      </c>
      <c r="K2258" s="5" t="s">
        <v>199</v>
      </c>
      <c r="L2258" s="5"/>
      <c r="M2258" s="5"/>
    </row>
    <row r="2259" spans="1:13">
      <c r="A2259" s="9"/>
      <c r="B2259" s="5" t="s">
        <v>5785</v>
      </c>
      <c r="C2259" s="9"/>
      <c r="D2259" s="9"/>
      <c r="E2259" s="5"/>
      <c r="F2259" s="8"/>
      <c r="G2259" s="5" t="s">
        <v>3442</v>
      </c>
      <c r="H2259" s="8"/>
      <c r="I2259" s="5"/>
      <c r="J2259" s="5">
        <v>40</v>
      </c>
      <c r="K2259" s="5" t="s">
        <v>199</v>
      </c>
      <c r="L2259" s="5"/>
      <c r="M2259" s="5"/>
    </row>
    <row r="2260" spans="1:13">
      <c r="A2260" s="9"/>
      <c r="B2260" s="5" t="s">
        <v>5786</v>
      </c>
      <c r="C2260" s="9"/>
      <c r="D2260" s="9"/>
      <c r="E2260" s="5"/>
      <c r="F2260" s="8"/>
      <c r="G2260" s="5" t="s">
        <v>3646</v>
      </c>
      <c r="H2260" s="8"/>
      <c r="I2260" s="5"/>
      <c r="J2260" s="5">
        <v>40</v>
      </c>
      <c r="K2260" s="5" t="s">
        <v>196</v>
      </c>
      <c r="L2260" s="5"/>
      <c r="M2260" s="5"/>
    </row>
    <row r="2261" spans="1:13">
      <c r="A2261" s="9"/>
      <c r="B2261" s="5" t="s">
        <v>5787</v>
      </c>
      <c r="C2261" s="9"/>
      <c r="D2261" s="9"/>
      <c r="E2261" s="5"/>
      <c r="F2261" s="8"/>
      <c r="G2261" s="5" t="s">
        <v>3432</v>
      </c>
      <c r="H2261" s="8"/>
      <c r="I2261" s="5"/>
      <c r="J2261" s="5">
        <v>40</v>
      </c>
      <c r="K2261" s="5" t="s">
        <v>199</v>
      </c>
      <c r="L2261" s="5"/>
      <c r="M2261" s="5"/>
    </row>
    <row r="2262" spans="1:13">
      <c r="A2262" s="9"/>
      <c r="B2262" s="5" t="s">
        <v>5788</v>
      </c>
      <c r="C2262" s="9"/>
      <c r="D2262" s="9"/>
      <c r="E2262" s="5"/>
      <c r="F2262" s="8"/>
      <c r="G2262" s="5" t="s">
        <v>3432</v>
      </c>
      <c r="H2262" s="8"/>
      <c r="I2262" s="5"/>
      <c r="J2262" s="5">
        <v>40</v>
      </c>
      <c r="K2262" s="5" t="s">
        <v>199</v>
      </c>
      <c r="L2262" s="5"/>
      <c r="M2262" s="5"/>
    </row>
    <row r="2263" spans="1:13">
      <c r="A2263" s="9"/>
      <c r="B2263" s="5" t="s">
        <v>5789</v>
      </c>
      <c r="C2263" s="9"/>
      <c r="D2263" s="9"/>
      <c r="E2263" s="5"/>
      <c r="F2263" s="8"/>
      <c r="G2263" s="5" t="s">
        <v>3454</v>
      </c>
      <c r="H2263" s="8"/>
      <c r="I2263" s="5"/>
      <c r="J2263" s="5">
        <v>40</v>
      </c>
      <c r="K2263" s="5" t="s">
        <v>199</v>
      </c>
      <c r="L2263" s="5"/>
      <c r="M2263" s="5"/>
    </row>
    <row r="2264" spans="1:13">
      <c r="A2264" s="9"/>
      <c r="B2264" s="5" t="s">
        <v>5790</v>
      </c>
      <c r="C2264" s="9"/>
      <c r="D2264" s="9"/>
      <c r="E2264" s="5"/>
      <c r="F2264" s="8"/>
      <c r="G2264" s="5" t="s">
        <v>3432</v>
      </c>
      <c r="H2264" s="8"/>
      <c r="I2264" s="5"/>
      <c r="J2264" s="5">
        <v>40</v>
      </c>
      <c r="K2264" s="5" t="s">
        <v>3433</v>
      </c>
      <c r="L2264" s="5"/>
      <c r="M2264" s="5"/>
    </row>
    <row r="2265" spans="1:13">
      <c r="A2265" s="9"/>
      <c r="B2265" s="5" t="s">
        <v>5791</v>
      </c>
      <c r="C2265" s="9"/>
      <c r="D2265" s="9"/>
      <c r="E2265" s="5"/>
      <c r="F2265" s="8"/>
      <c r="G2265" s="5" t="s">
        <v>3438</v>
      </c>
      <c r="H2265" s="8"/>
      <c r="I2265" s="5"/>
      <c r="J2265" s="5">
        <v>40</v>
      </c>
      <c r="K2265" s="5" t="s">
        <v>199</v>
      </c>
      <c r="L2265" s="5"/>
      <c r="M2265" s="5"/>
    </row>
    <row r="2266" spans="1:13">
      <c r="A2266" s="9"/>
      <c r="B2266" s="5" t="s">
        <v>5792</v>
      </c>
      <c r="C2266" s="9"/>
      <c r="D2266" s="9"/>
      <c r="E2266" s="5"/>
      <c r="F2266" s="8"/>
      <c r="G2266" s="5" t="s">
        <v>3454</v>
      </c>
      <c r="H2266" s="8"/>
      <c r="I2266" s="5"/>
      <c r="J2266" s="5">
        <v>40</v>
      </c>
      <c r="K2266" s="5" t="s">
        <v>199</v>
      </c>
      <c r="L2266" s="5"/>
      <c r="M2266" s="5"/>
    </row>
    <row r="2267" spans="1:13">
      <c r="A2267" s="9"/>
      <c r="B2267" s="5" t="s">
        <v>5793</v>
      </c>
      <c r="C2267" s="9"/>
      <c r="D2267" s="9"/>
      <c r="E2267" s="5"/>
      <c r="F2267" s="8"/>
      <c r="G2267" s="5" t="s">
        <v>3428</v>
      </c>
      <c r="H2267" s="8"/>
      <c r="I2267" s="5"/>
      <c r="J2267" s="5">
        <v>40</v>
      </c>
      <c r="K2267" s="5" t="s">
        <v>191</v>
      </c>
      <c r="L2267" s="5"/>
      <c r="M2267" s="5"/>
    </row>
    <row r="2268" spans="1:13">
      <c r="A2268" s="9"/>
      <c r="B2268" s="5" t="s">
        <v>5794</v>
      </c>
      <c r="C2268" s="9"/>
      <c r="D2268" s="9"/>
      <c r="E2268" s="5"/>
      <c r="F2268" s="8"/>
      <c r="G2268" s="5" t="s">
        <v>3646</v>
      </c>
      <c r="H2268" s="8"/>
      <c r="I2268" s="5"/>
      <c r="J2268" s="5">
        <v>40</v>
      </c>
      <c r="K2268" s="5" t="s">
        <v>199</v>
      </c>
      <c r="L2268" s="5"/>
      <c r="M2268" s="5"/>
    </row>
    <row r="2269" spans="1:13">
      <c r="A2269" s="9"/>
      <c r="B2269" s="5" t="s">
        <v>5795</v>
      </c>
      <c r="C2269" s="9"/>
      <c r="D2269" s="9"/>
      <c r="E2269" s="5"/>
      <c r="F2269" s="8"/>
      <c r="G2269" s="5" t="s">
        <v>3510</v>
      </c>
      <c r="H2269" s="8"/>
      <c r="I2269" s="5"/>
      <c r="J2269" s="5">
        <v>40</v>
      </c>
      <c r="K2269" s="5" t="s">
        <v>196</v>
      </c>
      <c r="L2269" s="5"/>
      <c r="M2269" s="5"/>
    </row>
    <row r="2270" spans="1:13">
      <c r="A2270" s="9"/>
      <c r="B2270" s="5" t="s">
        <v>5796</v>
      </c>
      <c r="C2270" s="9"/>
      <c r="D2270" s="9"/>
      <c r="E2270" s="5"/>
      <c r="F2270" s="8"/>
      <c r="G2270" s="5" t="s">
        <v>3432</v>
      </c>
      <c r="H2270" s="8"/>
      <c r="I2270" s="5"/>
      <c r="J2270" s="5">
        <v>40</v>
      </c>
      <c r="K2270" s="5" t="s">
        <v>196</v>
      </c>
      <c r="L2270" s="5"/>
      <c r="M2270" s="5"/>
    </row>
    <row r="2271" spans="1:13">
      <c r="A2271" s="9"/>
      <c r="B2271" s="5" t="s">
        <v>5797</v>
      </c>
      <c r="C2271" s="9"/>
      <c r="D2271" s="9"/>
      <c r="E2271" s="5"/>
      <c r="F2271" s="8"/>
      <c r="G2271" s="5" t="s">
        <v>3454</v>
      </c>
      <c r="H2271" s="8"/>
      <c r="I2271" s="5"/>
      <c r="J2271" s="5">
        <v>40</v>
      </c>
      <c r="K2271" s="5" t="s">
        <v>199</v>
      </c>
      <c r="L2271" s="5"/>
      <c r="M2271" s="5"/>
    </row>
    <row r="2272" spans="1:13">
      <c r="A2272" s="9"/>
      <c r="B2272" s="5" t="s">
        <v>5798</v>
      </c>
      <c r="C2272" s="9"/>
      <c r="D2272" s="9"/>
      <c r="E2272" s="5"/>
      <c r="F2272" s="8"/>
      <c r="G2272" s="5" t="s">
        <v>3432</v>
      </c>
      <c r="H2272" s="8"/>
      <c r="I2272" s="5"/>
      <c r="J2272" s="5">
        <v>40</v>
      </c>
      <c r="K2272" s="5" t="s">
        <v>199</v>
      </c>
      <c r="L2272" s="5"/>
      <c r="M2272" s="5"/>
    </row>
    <row r="2273" spans="1:13">
      <c r="A2273" s="9"/>
      <c r="B2273" s="5" t="s">
        <v>5799</v>
      </c>
      <c r="C2273" s="9"/>
      <c r="D2273" s="9"/>
      <c r="E2273" s="5"/>
      <c r="F2273" s="8"/>
      <c r="G2273" s="5" t="s">
        <v>3792</v>
      </c>
      <c r="H2273" s="8"/>
      <c r="I2273" s="5"/>
      <c r="J2273" s="5">
        <v>40</v>
      </c>
      <c r="K2273" s="5" t="s">
        <v>199</v>
      </c>
      <c r="L2273" s="5"/>
      <c r="M2273" s="5"/>
    </row>
    <row r="2274" spans="1:13">
      <c r="A2274" s="9"/>
      <c r="B2274" s="5" t="s">
        <v>5800</v>
      </c>
      <c r="C2274" s="9"/>
      <c r="D2274" s="9"/>
      <c r="E2274" s="5"/>
      <c r="F2274" s="8"/>
      <c r="G2274" s="5" t="s">
        <v>3432</v>
      </c>
      <c r="H2274" s="8"/>
      <c r="I2274" s="5"/>
      <c r="J2274" s="5">
        <v>40</v>
      </c>
      <c r="K2274" s="5" t="s">
        <v>199</v>
      </c>
      <c r="L2274" s="5"/>
      <c r="M2274" s="5"/>
    </row>
    <row r="2275" spans="1:13">
      <c r="A2275" s="9"/>
      <c r="B2275" s="5" t="s">
        <v>5801</v>
      </c>
      <c r="C2275" s="9"/>
      <c r="D2275" s="9"/>
      <c r="E2275" s="5"/>
      <c r="F2275" s="8"/>
      <c r="G2275" s="5" t="s">
        <v>3442</v>
      </c>
      <c r="H2275" s="8"/>
      <c r="I2275" s="5"/>
      <c r="J2275" s="5">
        <v>40</v>
      </c>
      <c r="K2275" s="5" t="s">
        <v>3433</v>
      </c>
      <c r="L2275" s="5"/>
      <c r="M2275" s="5"/>
    </row>
    <row r="2276" spans="1:13">
      <c r="A2276" s="9"/>
      <c r="B2276" s="5" t="s">
        <v>5802</v>
      </c>
      <c r="C2276" s="9"/>
      <c r="D2276" s="9"/>
      <c r="E2276" s="5"/>
      <c r="F2276" s="8"/>
      <c r="G2276" s="5" t="s">
        <v>3432</v>
      </c>
      <c r="H2276" s="8"/>
      <c r="I2276" s="5"/>
      <c r="J2276" s="5">
        <v>40</v>
      </c>
      <c r="K2276" s="5" t="s">
        <v>199</v>
      </c>
      <c r="L2276" s="5"/>
      <c r="M2276" s="5"/>
    </row>
    <row r="2277" spans="1:13">
      <c r="A2277" s="9"/>
      <c r="B2277" s="5" t="s">
        <v>5803</v>
      </c>
      <c r="C2277" s="9"/>
      <c r="D2277" s="9"/>
      <c r="E2277" s="5"/>
      <c r="F2277" s="8"/>
      <c r="G2277" s="5" t="s">
        <v>3556</v>
      </c>
      <c r="H2277" s="8"/>
      <c r="I2277" s="5"/>
      <c r="J2277" s="5">
        <v>40</v>
      </c>
      <c r="K2277" s="5" t="s">
        <v>199</v>
      </c>
      <c r="L2277" s="5"/>
      <c r="M2277" s="5"/>
    </row>
    <row r="2278" spans="1:13">
      <c r="A2278" s="9"/>
      <c r="B2278" s="5" t="s">
        <v>5804</v>
      </c>
      <c r="C2278" s="9"/>
      <c r="D2278" s="9"/>
      <c r="E2278" s="5"/>
      <c r="F2278" s="8"/>
      <c r="G2278" s="5" t="s">
        <v>3436</v>
      </c>
      <c r="H2278" s="8"/>
      <c r="I2278" s="5"/>
      <c r="J2278" s="5">
        <v>40</v>
      </c>
      <c r="K2278" s="5" t="s">
        <v>199</v>
      </c>
      <c r="L2278" s="5"/>
      <c r="M2278" s="5"/>
    </row>
    <row r="2279" spans="1:13">
      <c r="A2279" s="9"/>
      <c r="B2279" s="5" t="s">
        <v>5805</v>
      </c>
      <c r="C2279" s="9"/>
      <c r="D2279" s="9"/>
      <c r="E2279" s="5"/>
      <c r="F2279" s="8"/>
      <c r="G2279" s="5" t="s">
        <v>3428</v>
      </c>
      <c r="H2279" s="8"/>
      <c r="I2279" s="5"/>
      <c r="J2279" s="5">
        <v>40</v>
      </c>
      <c r="K2279" s="5" t="s">
        <v>3433</v>
      </c>
      <c r="L2279" s="5"/>
      <c r="M2279" s="5"/>
    </row>
    <row r="2280" spans="1:13">
      <c r="A2280" s="9"/>
      <c r="B2280" s="5" t="s">
        <v>5806</v>
      </c>
      <c r="C2280" s="9"/>
      <c r="D2280" s="9"/>
      <c r="E2280" s="5"/>
      <c r="F2280" s="8"/>
      <c r="G2280" s="5" t="s">
        <v>3432</v>
      </c>
      <c r="H2280" s="8"/>
      <c r="I2280" s="5"/>
      <c r="J2280" s="5">
        <v>40</v>
      </c>
      <c r="K2280" s="5" t="s">
        <v>3433</v>
      </c>
      <c r="L2280" s="5"/>
      <c r="M2280" s="5"/>
    </row>
    <row r="2281" spans="1:13">
      <c r="A2281" s="9"/>
      <c r="B2281" s="5" t="s">
        <v>5807</v>
      </c>
      <c r="C2281" s="9"/>
      <c r="D2281" s="9"/>
      <c r="E2281" s="5"/>
      <c r="F2281" s="8"/>
      <c r="G2281" s="5" t="s">
        <v>3444</v>
      </c>
      <c r="H2281" s="8"/>
      <c r="I2281" s="5"/>
      <c r="J2281" s="5">
        <v>40</v>
      </c>
      <c r="K2281" s="5" t="s">
        <v>3461</v>
      </c>
      <c r="L2281" s="5"/>
      <c r="M2281" s="5"/>
    </row>
    <row r="2282" spans="1:13">
      <c r="A2282" s="9"/>
      <c r="B2282" s="5" t="s">
        <v>5808</v>
      </c>
      <c r="C2282" s="9"/>
      <c r="D2282" s="9"/>
      <c r="E2282" s="5"/>
      <c r="F2282" s="8"/>
      <c r="G2282" s="5" t="s">
        <v>3430</v>
      </c>
      <c r="H2282" s="8"/>
      <c r="I2282" s="5"/>
      <c r="J2282" s="5">
        <v>40</v>
      </c>
      <c r="K2282" s="5" t="s">
        <v>3461</v>
      </c>
      <c r="L2282" s="5"/>
      <c r="M2282" s="5"/>
    </row>
    <row r="2283" spans="1:13">
      <c r="A2283" s="9"/>
      <c r="B2283" s="5" t="s">
        <v>5809</v>
      </c>
      <c r="C2283" s="9"/>
      <c r="D2283" s="9"/>
      <c r="E2283" s="5"/>
      <c r="F2283" s="8"/>
      <c r="G2283" s="5" t="s">
        <v>3442</v>
      </c>
      <c r="H2283" s="8"/>
      <c r="I2283" s="5"/>
      <c r="J2283" s="5">
        <v>40</v>
      </c>
      <c r="K2283" s="5" t="s">
        <v>3433</v>
      </c>
      <c r="L2283" s="5"/>
      <c r="M2283" s="5"/>
    </row>
    <row r="2284" spans="1:13">
      <c r="A2284" s="9"/>
      <c r="B2284" s="5" t="s">
        <v>5810</v>
      </c>
      <c r="C2284" s="9"/>
      <c r="D2284" s="9"/>
      <c r="E2284" s="5"/>
      <c r="F2284" s="8"/>
      <c r="G2284" s="5" t="s">
        <v>3442</v>
      </c>
      <c r="H2284" s="8"/>
      <c r="I2284" s="5"/>
      <c r="J2284" s="5">
        <v>40</v>
      </c>
      <c r="K2284" s="5" t="s">
        <v>199</v>
      </c>
      <c r="L2284" s="5"/>
      <c r="M2284" s="5"/>
    </row>
    <row r="2285" spans="1:13">
      <c r="A2285" s="9"/>
      <c r="B2285" s="5" t="s">
        <v>5811</v>
      </c>
      <c r="C2285" s="9"/>
      <c r="D2285" s="9"/>
      <c r="E2285" s="5"/>
      <c r="F2285" s="8"/>
      <c r="G2285" s="5" t="s">
        <v>3510</v>
      </c>
      <c r="H2285" s="8"/>
      <c r="I2285" s="5"/>
      <c r="J2285" s="5">
        <v>40</v>
      </c>
      <c r="K2285" s="5" t="s">
        <v>199</v>
      </c>
      <c r="L2285" s="5"/>
      <c r="M2285" s="5"/>
    </row>
    <row r="2286" spans="1:13">
      <c r="A2286" s="9"/>
      <c r="B2286" s="5" t="s">
        <v>5812</v>
      </c>
      <c r="C2286" s="9"/>
      <c r="D2286" s="9"/>
      <c r="E2286" s="5"/>
      <c r="F2286" s="8"/>
      <c r="G2286" s="5" t="s">
        <v>3428</v>
      </c>
      <c r="H2286" s="8"/>
      <c r="I2286" s="5"/>
      <c r="J2286" s="5">
        <v>40</v>
      </c>
      <c r="K2286" s="5" t="s">
        <v>196</v>
      </c>
      <c r="L2286" s="5"/>
      <c r="M2286" s="5"/>
    </row>
    <row r="2287" spans="1:13">
      <c r="A2287" s="9"/>
      <c r="B2287" s="5" t="s">
        <v>5813</v>
      </c>
      <c r="C2287" s="9"/>
      <c r="D2287" s="9"/>
      <c r="E2287" s="5"/>
      <c r="F2287" s="8"/>
      <c r="G2287" s="5" t="s">
        <v>3450</v>
      </c>
      <c r="H2287" s="8"/>
      <c r="I2287" s="5"/>
      <c r="J2287" s="5">
        <v>40</v>
      </c>
      <c r="K2287" s="5" t="s">
        <v>196</v>
      </c>
      <c r="L2287" s="5"/>
      <c r="M2287" s="5"/>
    </row>
    <row r="2288" spans="1:13">
      <c r="A2288" s="9"/>
      <c r="B2288" s="5" t="s">
        <v>5814</v>
      </c>
      <c r="C2288" s="9"/>
      <c r="D2288" s="9"/>
      <c r="E2288" s="5"/>
      <c r="F2288" s="8"/>
      <c r="G2288" s="5" t="s">
        <v>3465</v>
      </c>
      <c r="H2288" s="8"/>
      <c r="I2288" s="5"/>
      <c r="J2288" s="5">
        <v>40</v>
      </c>
      <c r="K2288" s="5" t="s">
        <v>199</v>
      </c>
      <c r="L2288" s="5"/>
      <c r="M2288" s="5"/>
    </row>
    <row r="2289" spans="1:13">
      <c r="A2289" s="9"/>
      <c r="B2289" s="5" t="s">
        <v>2028</v>
      </c>
      <c r="C2289" s="9"/>
      <c r="D2289" s="9"/>
      <c r="E2289" s="5"/>
      <c r="F2289" s="8"/>
      <c r="G2289" s="5" t="s">
        <v>3646</v>
      </c>
      <c r="H2289" s="8"/>
      <c r="I2289" s="5"/>
      <c r="J2289" s="5">
        <v>40</v>
      </c>
      <c r="K2289" s="5" t="s">
        <v>196</v>
      </c>
      <c r="L2289" s="5"/>
      <c r="M2289" s="5"/>
    </row>
    <row r="2290" spans="1:13">
      <c r="A2290" s="9"/>
      <c r="B2290" s="5" t="s">
        <v>5815</v>
      </c>
      <c r="C2290" s="9"/>
      <c r="D2290" s="9"/>
      <c r="E2290" s="5"/>
      <c r="F2290" s="8"/>
      <c r="G2290" s="5" t="s">
        <v>3428</v>
      </c>
      <c r="H2290" s="8"/>
      <c r="I2290" s="5"/>
      <c r="J2290" s="5">
        <v>40</v>
      </c>
      <c r="K2290" s="5" t="s">
        <v>199</v>
      </c>
      <c r="L2290" s="5"/>
      <c r="M2290" s="5"/>
    </row>
    <row r="2291" spans="1:13">
      <c r="A2291" s="9"/>
      <c r="B2291" s="5" t="s">
        <v>5816</v>
      </c>
      <c r="C2291" s="9"/>
      <c r="D2291" s="9"/>
      <c r="E2291" s="5"/>
      <c r="F2291" s="8"/>
      <c r="G2291" s="5" t="s">
        <v>3502</v>
      </c>
      <c r="H2291" s="8"/>
      <c r="I2291" s="5"/>
      <c r="J2291" s="5">
        <v>40</v>
      </c>
      <c r="K2291" s="5" t="s">
        <v>199</v>
      </c>
      <c r="L2291" s="5"/>
      <c r="M2291" s="5"/>
    </row>
    <row r="2292" spans="1:13">
      <c r="A2292" s="9"/>
      <c r="B2292" s="5" t="s">
        <v>5817</v>
      </c>
      <c r="C2292" s="9"/>
      <c r="D2292" s="9"/>
      <c r="E2292" s="5"/>
      <c r="F2292" s="8"/>
      <c r="G2292" s="5" t="s">
        <v>3465</v>
      </c>
      <c r="H2292" s="8"/>
      <c r="I2292" s="5"/>
      <c r="J2292" s="5">
        <v>40</v>
      </c>
      <c r="K2292" s="5" t="s">
        <v>199</v>
      </c>
      <c r="L2292" s="5"/>
      <c r="M2292" s="5"/>
    </row>
    <row r="2293" spans="1:13">
      <c r="A2293" s="9"/>
      <c r="B2293" s="5" t="s">
        <v>5818</v>
      </c>
      <c r="C2293" s="9"/>
      <c r="D2293" s="9"/>
      <c r="E2293" s="5"/>
      <c r="F2293" s="8"/>
      <c r="G2293" s="5" t="s">
        <v>3438</v>
      </c>
      <c r="H2293" s="8"/>
      <c r="I2293" s="5"/>
      <c r="J2293" s="5">
        <v>40</v>
      </c>
      <c r="K2293" s="5" t="s">
        <v>196</v>
      </c>
      <c r="L2293" s="5"/>
      <c r="M2293" s="5"/>
    </row>
    <row r="2294" spans="1:13">
      <c r="A2294" s="9"/>
      <c r="B2294" s="5" t="s">
        <v>5819</v>
      </c>
      <c r="C2294" s="9"/>
      <c r="D2294" s="9"/>
      <c r="E2294" s="5"/>
      <c r="F2294" s="8"/>
      <c r="G2294" s="5" t="s">
        <v>3438</v>
      </c>
      <c r="H2294" s="8"/>
      <c r="I2294" s="5"/>
      <c r="J2294" s="5">
        <v>40</v>
      </c>
      <c r="K2294" s="5" t="s">
        <v>3433</v>
      </c>
      <c r="L2294" s="5"/>
      <c r="M2294" s="5"/>
    </row>
    <row r="2295" spans="1:13">
      <c r="A2295" s="9"/>
      <c r="B2295" s="5" t="s">
        <v>5820</v>
      </c>
      <c r="C2295" s="9"/>
      <c r="D2295" s="9"/>
      <c r="E2295" s="5"/>
      <c r="F2295" s="8"/>
      <c r="G2295" s="5" t="s">
        <v>3432</v>
      </c>
      <c r="H2295" s="8"/>
      <c r="I2295" s="5"/>
      <c r="J2295" s="5">
        <v>40</v>
      </c>
      <c r="K2295" s="5" t="s">
        <v>199</v>
      </c>
      <c r="L2295" s="5"/>
      <c r="M2295" s="5"/>
    </row>
    <row r="2296" spans="1:13">
      <c r="A2296" s="9"/>
      <c r="B2296" s="5" t="s">
        <v>5821</v>
      </c>
      <c r="C2296" s="9"/>
      <c r="D2296" s="9"/>
      <c r="E2296" s="5"/>
      <c r="F2296" s="8"/>
      <c r="G2296" s="5" t="s">
        <v>3432</v>
      </c>
      <c r="H2296" s="8"/>
      <c r="I2296" s="5"/>
      <c r="J2296" s="5">
        <v>40</v>
      </c>
      <c r="K2296" s="5" t="s">
        <v>3433</v>
      </c>
      <c r="L2296" s="5"/>
      <c r="M2296" s="5"/>
    </row>
    <row r="2297" spans="1:13">
      <c r="A2297" s="9"/>
      <c r="B2297" s="5" t="s">
        <v>5822</v>
      </c>
      <c r="C2297" s="9"/>
      <c r="D2297" s="9"/>
      <c r="E2297" s="5"/>
      <c r="F2297" s="8"/>
      <c r="G2297" s="5" t="s">
        <v>3510</v>
      </c>
      <c r="H2297" s="8"/>
      <c r="I2297" s="5"/>
      <c r="J2297" s="5">
        <v>40</v>
      </c>
      <c r="K2297" s="5" t="s">
        <v>196</v>
      </c>
      <c r="L2297" s="5"/>
      <c r="M2297" s="5"/>
    </row>
    <row r="2298" spans="1:13">
      <c r="A2298" s="9"/>
      <c r="B2298" s="5" t="s">
        <v>5823</v>
      </c>
      <c r="C2298" s="9"/>
      <c r="D2298" s="9"/>
      <c r="E2298" s="5"/>
      <c r="F2298" s="8"/>
      <c r="G2298" s="5" t="s">
        <v>3432</v>
      </c>
      <c r="H2298" s="8"/>
      <c r="I2298" s="5"/>
      <c r="J2298" s="5">
        <v>40</v>
      </c>
      <c r="K2298" s="5" t="s">
        <v>199</v>
      </c>
      <c r="L2298" s="5"/>
      <c r="M2298" s="5"/>
    </row>
    <row r="2299" spans="1:13">
      <c r="A2299" s="9"/>
      <c r="B2299" s="5" t="s">
        <v>5824</v>
      </c>
      <c r="C2299" s="9"/>
      <c r="D2299" s="9"/>
      <c r="E2299" s="5"/>
      <c r="F2299" s="8"/>
      <c r="G2299" s="5" t="s">
        <v>3593</v>
      </c>
      <c r="H2299" s="8"/>
      <c r="I2299" s="5"/>
      <c r="J2299" s="5">
        <v>40</v>
      </c>
      <c r="K2299" s="5" t="s">
        <v>199</v>
      </c>
      <c r="L2299" s="5"/>
      <c r="M2299" s="5"/>
    </row>
    <row r="2300" spans="1:13">
      <c r="A2300" s="9"/>
      <c r="B2300" s="5" t="s">
        <v>5825</v>
      </c>
      <c r="C2300" s="9"/>
      <c r="D2300" s="9"/>
      <c r="E2300" s="5"/>
      <c r="F2300" s="8"/>
      <c r="G2300" s="5" t="s">
        <v>3510</v>
      </c>
      <c r="H2300" s="8"/>
      <c r="I2300" s="5"/>
      <c r="J2300" s="5">
        <v>40</v>
      </c>
      <c r="K2300" s="5" t="s">
        <v>191</v>
      </c>
      <c r="L2300" s="5"/>
      <c r="M2300" s="5"/>
    </row>
    <row r="2301" spans="1:13">
      <c r="A2301" s="9"/>
      <c r="B2301" s="5" t="s">
        <v>5826</v>
      </c>
      <c r="C2301" s="9"/>
      <c r="D2301" s="9"/>
      <c r="E2301" s="5"/>
      <c r="F2301" s="8"/>
      <c r="G2301" s="5" t="s">
        <v>3492</v>
      </c>
      <c r="H2301" s="8"/>
      <c r="I2301" s="5"/>
      <c r="J2301" s="5">
        <v>40</v>
      </c>
      <c r="K2301" s="5" t="s">
        <v>199</v>
      </c>
      <c r="L2301" s="5"/>
      <c r="M2301" s="5"/>
    </row>
    <row r="2302" spans="1:13">
      <c r="A2302" s="9"/>
      <c r="B2302" s="5" t="s">
        <v>5827</v>
      </c>
      <c r="C2302" s="9"/>
      <c r="D2302" s="9"/>
      <c r="E2302" s="5"/>
      <c r="F2302" s="8"/>
      <c r="G2302" s="5" t="s">
        <v>3513</v>
      </c>
      <c r="H2302" s="8"/>
      <c r="I2302" s="5"/>
      <c r="J2302" s="5">
        <v>40</v>
      </c>
      <c r="K2302" s="5" t="s">
        <v>191</v>
      </c>
      <c r="L2302" s="5"/>
      <c r="M2302" s="5"/>
    </row>
    <row r="2303" spans="1:13">
      <c r="A2303" s="9"/>
      <c r="B2303" s="5" t="s">
        <v>5828</v>
      </c>
      <c r="C2303" s="9"/>
      <c r="D2303" s="9"/>
      <c r="E2303" s="5"/>
      <c r="F2303" s="8"/>
      <c r="G2303" s="5" t="s">
        <v>3428</v>
      </c>
      <c r="H2303" s="8"/>
      <c r="I2303" s="5"/>
      <c r="J2303" s="5">
        <v>40</v>
      </c>
      <c r="K2303" s="5" t="s">
        <v>3433</v>
      </c>
      <c r="L2303" s="5"/>
      <c r="M2303" s="5"/>
    </row>
    <row r="2304" spans="1:13">
      <c r="A2304" s="9"/>
      <c r="B2304" s="5" t="s">
        <v>5829</v>
      </c>
      <c r="C2304" s="9"/>
      <c r="D2304" s="9"/>
      <c r="E2304" s="5"/>
      <c r="F2304" s="8"/>
      <c r="G2304" s="5" t="s">
        <v>4934</v>
      </c>
      <c r="H2304" s="8"/>
      <c r="I2304" s="5"/>
      <c r="J2304" s="5">
        <v>40</v>
      </c>
      <c r="K2304" s="5" t="s">
        <v>199</v>
      </c>
      <c r="L2304" s="5"/>
      <c r="M2304" s="5"/>
    </row>
    <row r="2305" spans="1:13">
      <c r="A2305" s="9"/>
      <c r="B2305" s="5" t="s">
        <v>5830</v>
      </c>
      <c r="C2305" s="9"/>
      <c r="D2305" s="9"/>
      <c r="E2305" s="5"/>
      <c r="F2305" s="8"/>
      <c r="G2305" s="5" t="s">
        <v>3432</v>
      </c>
      <c r="H2305" s="8"/>
      <c r="I2305" s="5"/>
      <c r="J2305" s="5">
        <v>40</v>
      </c>
      <c r="K2305" s="5" t="s">
        <v>3433</v>
      </c>
      <c r="L2305" s="5"/>
      <c r="M2305" s="5"/>
    </row>
    <row r="2306" spans="1:13">
      <c r="A2306" s="9"/>
      <c r="B2306" s="5" t="s">
        <v>5831</v>
      </c>
      <c r="C2306" s="9"/>
      <c r="D2306" s="9"/>
      <c r="E2306" s="5"/>
      <c r="F2306" s="8"/>
      <c r="G2306" s="5" t="s">
        <v>3456</v>
      </c>
      <c r="H2306" s="8"/>
      <c r="I2306" s="5"/>
      <c r="J2306" s="5">
        <v>40</v>
      </c>
      <c r="K2306" s="5" t="s">
        <v>199</v>
      </c>
      <c r="L2306" s="5"/>
      <c r="M2306" s="5"/>
    </row>
    <row r="2307" spans="1:13">
      <c r="A2307" s="9"/>
      <c r="B2307" s="5" t="s">
        <v>5832</v>
      </c>
      <c r="C2307" s="9"/>
      <c r="D2307" s="9"/>
      <c r="E2307" s="5"/>
      <c r="F2307" s="8"/>
      <c r="G2307" s="5" t="s">
        <v>3432</v>
      </c>
      <c r="H2307" s="8"/>
      <c r="I2307" s="5"/>
      <c r="J2307" s="5">
        <v>40</v>
      </c>
      <c r="K2307" s="5" t="s">
        <v>199</v>
      </c>
      <c r="L2307" s="5"/>
      <c r="M2307" s="5"/>
    </row>
    <row r="2308" spans="1:13">
      <c r="A2308" s="9"/>
      <c r="B2308" s="5" t="s">
        <v>5833</v>
      </c>
      <c r="C2308" s="9"/>
      <c r="D2308" s="9"/>
      <c r="E2308" s="5"/>
      <c r="F2308" s="8"/>
      <c r="G2308" s="5" t="s">
        <v>3450</v>
      </c>
      <c r="H2308" s="8"/>
      <c r="I2308" s="5"/>
      <c r="J2308" s="5">
        <v>40</v>
      </c>
      <c r="K2308" s="5" t="s">
        <v>199</v>
      </c>
      <c r="L2308" s="5"/>
      <c r="M2308" s="5"/>
    </row>
    <row r="2309" spans="1:13">
      <c r="A2309" s="9"/>
      <c r="B2309" s="5" t="s">
        <v>5834</v>
      </c>
      <c r="C2309" s="9"/>
      <c r="D2309" s="9"/>
      <c r="E2309" s="5"/>
      <c r="F2309" s="8"/>
      <c r="G2309" s="5" t="s">
        <v>3432</v>
      </c>
      <c r="H2309" s="8"/>
      <c r="I2309" s="5"/>
      <c r="J2309" s="5">
        <v>40</v>
      </c>
      <c r="K2309" s="5" t="s">
        <v>199</v>
      </c>
      <c r="L2309" s="5"/>
      <c r="M2309" s="5"/>
    </row>
    <row r="2310" spans="1:13">
      <c r="A2310" s="9"/>
      <c r="B2310" s="5" t="s">
        <v>5835</v>
      </c>
      <c r="C2310" s="9"/>
      <c r="D2310" s="9"/>
      <c r="E2310" s="5"/>
      <c r="F2310" s="8"/>
      <c r="G2310" s="5" t="s">
        <v>3450</v>
      </c>
      <c r="H2310" s="8"/>
      <c r="I2310" s="5"/>
      <c r="J2310" s="5">
        <v>40</v>
      </c>
      <c r="K2310" s="5" t="s">
        <v>199</v>
      </c>
      <c r="L2310" s="5"/>
      <c r="M2310" s="5"/>
    </row>
    <row r="2311" spans="1:13">
      <c r="A2311" s="9"/>
      <c r="B2311" s="5" t="s">
        <v>5836</v>
      </c>
      <c r="C2311" s="9"/>
      <c r="D2311" s="9"/>
      <c r="E2311" s="5"/>
      <c r="F2311" s="8"/>
      <c r="G2311" s="5" t="s">
        <v>3450</v>
      </c>
      <c r="H2311" s="8"/>
      <c r="I2311" s="5"/>
      <c r="J2311" s="5">
        <v>40</v>
      </c>
      <c r="K2311" s="5" t="s">
        <v>199</v>
      </c>
      <c r="L2311" s="5"/>
      <c r="M2311" s="5"/>
    </row>
    <row r="2312" spans="1:13">
      <c r="A2312" s="9"/>
      <c r="B2312" s="5" t="s">
        <v>5837</v>
      </c>
      <c r="C2312" s="9"/>
      <c r="D2312" s="9"/>
      <c r="E2312" s="5"/>
      <c r="F2312" s="8"/>
      <c r="G2312" s="5" t="s">
        <v>3432</v>
      </c>
      <c r="H2312" s="8"/>
      <c r="I2312" s="5"/>
      <c r="J2312" s="5">
        <v>40</v>
      </c>
      <c r="K2312" s="5" t="s">
        <v>199</v>
      </c>
      <c r="L2312" s="5"/>
      <c r="M2312" s="5"/>
    </row>
    <row r="2313" spans="1:13">
      <c r="A2313" s="9"/>
      <c r="B2313" s="5" t="s">
        <v>5838</v>
      </c>
      <c r="C2313" s="9"/>
      <c r="D2313" s="9"/>
      <c r="E2313" s="5"/>
      <c r="F2313" s="8"/>
      <c r="G2313" s="5" t="s">
        <v>3432</v>
      </c>
      <c r="H2313" s="8"/>
      <c r="I2313" s="5"/>
      <c r="J2313" s="5">
        <v>40</v>
      </c>
      <c r="K2313" s="5" t="s">
        <v>196</v>
      </c>
      <c r="L2313" s="5"/>
      <c r="M2313" s="5"/>
    </row>
    <row r="2314" spans="1:13">
      <c r="A2314" s="9"/>
      <c r="B2314" s="5" t="s">
        <v>5839</v>
      </c>
      <c r="C2314" s="9"/>
      <c r="D2314" s="9"/>
      <c r="E2314" s="5"/>
      <c r="F2314" s="8"/>
      <c r="G2314" s="5" t="s">
        <v>3452</v>
      </c>
      <c r="H2314" s="8"/>
      <c r="I2314" s="5"/>
      <c r="J2314" s="5">
        <v>40</v>
      </c>
      <c r="K2314" s="5" t="s">
        <v>199</v>
      </c>
      <c r="L2314" s="5"/>
      <c r="M2314" s="5"/>
    </row>
    <row r="2315" spans="1:13">
      <c r="A2315" s="9"/>
      <c r="B2315" s="5" t="s">
        <v>5840</v>
      </c>
      <c r="C2315" s="9"/>
      <c r="D2315" s="9"/>
      <c r="E2315" s="5"/>
      <c r="F2315" s="8"/>
      <c r="G2315" s="5" t="s">
        <v>3796</v>
      </c>
      <c r="H2315" s="8"/>
      <c r="I2315" s="5"/>
      <c r="J2315" s="5">
        <v>40</v>
      </c>
      <c r="K2315" s="5" t="s">
        <v>199</v>
      </c>
      <c r="L2315" s="5"/>
      <c r="M2315" s="5"/>
    </row>
    <row r="2316" spans="1:13">
      <c r="A2316" s="9"/>
      <c r="B2316" s="5" t="s">
        <v>5841</v>
      </c>
      <c r="C2316" s="9"/>
      <c r="D2316" s="9"/>
      <c r="E2316" s="5"/>
      <c r="F2316" s="8"/>
      <c r="G2316" s="5" t="s">
        <v>3442</v>
      </c>
      <c r="H2316" s="8"/>
      <c r="I2316" s="5"/>
      <c r="J2316" s="5">
        <v>40</v>
      </c>
      <c r="K2316" s="5" t="s">
        <v>199</v>
      </c>
      <c r="L2316" s="5"/>
      <c r="M2316" s="5"/>
    </row>
    <row r="2317" spans="1:13">
      <c r="A2317" s="9"/>
      <c r="B2317" s="5" t="s">
        <v>5842</v>
      </c>
      <c r="C2317" s="9"/>
      <c r="D2317" s="9"/>
      <c r="E2317" s="5"/>
      <c r="F2317" s="8"/>
      <c r="G2317" s="5" t="s">
        <v>3432</v>
      </c>
      <c r="H2317" s="8"/>
      <c r="I2317" s="5"/>
      <c r="J2317" s="5">
        <v>40</v>
      </c>
      <c r="K2317" s="5" t="s">
        <v>199</v>
      </c>
      <c r="L2317" s="5"/>
      <c r="M2317" s="5"/>
    </row>
    <row r="2318" spans="1:13">
      <c r="A2318" s="9"/>
      <c r="B2318" s="5" t="s">
        <v>5843</v>
      </c>
      <c r="C2318" s="9"/>
      <c r="D2318" s="9"/>
      <c r="E2318" s="5"/>
      <c r="F2318" s="8"/>
      <c r="G2318" s="5" t="s">
        <v>3796</v>
      </c>
      <c r="H2318" s="8"/>
      <c r="I2318" s="5"/>
      <c r="J2318" s="5">
        <v>40</v>
      </c>
      <c r="K2318" s="5" t="s">
        <v>3461</v>
      </c>
      <c r="L2318" s="5"/>
      <c r="M2318" s="5"/>
    </row>
    <row r="2319" spans="1:13">
      <c r="A2319" s="9"/>
      <c r="B2319" s="5" t="s">
        <v>5844</v>
      </c>
      <c r="C2319" s="9"/>
      <c r="D2319" s="9"/>
      <c r="E2319" s="5"/>
      <c r="F2319" s="8"/>
      <c r="G2319" s="5" t="s">
        <v>3432</v>
      </c>
      <c r="H2319" s="8"/>
      <c r="I2319" s="5"/>
      <c r="J2319" s="5">
        <v>40</v>
      </c>
      <c r="K2319" s="5" t="s">
        <v>199</v>
      </c>
      <c r="L2319" s="5"/>
      <c r="M2319" s="5"/>
    </row>
    <row r="2320" spans="1:13">
      <c r="A2320" s="9"/>
      <c r="B2320" s="5" t="s">
        <v>5845</v>
      </c>
      <c r="C2320" s="9"/>
      <c r="D2320" s="9"/>
      <c r="E2320" s="5"/>
      <c r="F2320" s="8"/>
      <c r="G2320" s="5" t="s">
        <v>3850</v>
      </c>
      <c r="H2320" s="8"/>
      <c r="I2320" s="5"/>
      <c r="J2320" s="5">
        <v>40</v>
      </c>
      <c r="K2320" s="5" t="s">
        <v>199</v>
      </c>
      <c r="L2320" s="5"/>
      <c r="M2320" s="5"/>
    </row>
    <row r="2321" spans="1:13">
      <c r="A2321" s="9"/>
      <c r="B2321" s="5" t="s">
        <v>5846</v>
      </c>
      <c r="C2321" s="9"/>
      <c r="D2321" s="9"/>
      <c r="E2321" s="5"/>
      <c r="F2321" s="8"/>
      <c r="G2321" s="5" t="s">
        <v>3450</v>
      </c>
      <c r="H2321" s="8"/>
      <c r="I2321" s="5"/>
      <c r="J2321" s="5">
        <v>40</v>
      </c>
      <c r="K2321" s="5" t="s">
        <v>196</v>
      </c>
      <c r="L2321" s="5"/>
      <c r="M2321" s="5"/>
    </row>
    <row r="2322" spans="1:13">
      <c r="A2322" s="9"/>
      <c r="B2322" s="5" t="s">
        <v>5847</v>
      </c>
      <c r="C2322" s="9"/>
      <c r="D2322" s="9"/>
      <c r="E2322" s="5"/>
      <c r="F2322" s="8"/>
      <c r="G2322" s="5" t="s">
        <v>3432</v>
      </c>
      <c r="H2322" s="8"/>
      <c r="I2322" s="5"/>
      <c r="J2322" s="5">
        <v>40</v>
      </c>
      <c r="K2322" s="5" t="s">
        <v>196</v>
      </c>
      <c r="L2322" s="5"/>
      <c r="M2322" s="5"/>
    </row>
    <row r="2323" spans="1:13">
      <c r="A2323" s="9"/>
      <c r="B2323" s="5" t="s">
        <v>5848</v>
      </c>
      <c r="C2323" s="9"/>
      <c r="D2323" s="9"/>
      <c r="E2323" s="5"/>
      <c r="F2323" s="8"/>
      <c r="G2323" s="5" t="s">
        <v>3432</v>
      </c>
      <c r="H2323" s="8"/>
      <c r="I2323" s="5"/>
      <c r="J2323" s="5">
        <v>40</v>
      </c>
      <c r="K2323" s="5" t="s">
        <v>199</v>
      </c>
      <c r="L2323" s="5"/>
      <c r="M2323" s="5"/>
    </row>
    <row r="2324" spans="1:13">
      <c r="A2324" s="9"/>
      <c r="B2324" s="5" t="s">
        <v>5849</v>
      </c>
      <c r="C2324" s="9"/>
      <c r="D2324" s="9"/>
      <c r="E2324" s="5"/>
      <c r="F2324" s="8"/>
      <c r="G2324" s="5" t="s">
        <v>3450</v>
      </c>
      <c r="H2324" s="8"/>
      <c r="I2324" s="5"/>
      <c r="J2324" s="5">
        <v>40</v>
      </c>
      <c r="K2324" s="5" t="s">
        <v>196</v>
      </c>
      <c r="L2324" s="5"/>
      <c r="M2324" s="5"/>
    </row>
    <row r="2325" spans="1:13">
      <c r="A2325" s="9"/>
      <c r="B2325" s="5" t="s">
        <v>5850</v>
      </c>
      <c r="C2325" s="9"/>
      <c r="D2325" s="9"/>
      <c r="E2325" s="5"/>
      <c r="F2325" s="8"/>
      <c r="G2325" s="5" t="s">
        <v>3438</v>
      </c>
      <c r="H2325" s="8"/>
      <c r="I2325" s="5"/>
      <c r="J2325" s="5">
        <v>40</v>
      </c>
      <c r="K2325" s="5" t="s">
        <v>199</v>
      </c>
      <c r="L2325" s="5"/>
      <c r="M2325" s="5"/>
    </row>
    <row r="2326" spans="1:13">
      <c r="A2326" s="9"/>
      <c r="B2326" s="5" t="s">
        <v>5851</v>
      </c>
      <c r="C2326" s="9"/>
      <c r="D2326" s="9"/>
      <c r="E2326" s="5"/>
      <c r="F2326" s="8"/>
      <c r="G2326" s="5" t="s">
        <v>3502</v>
      </c>
      <c r="H2326" s="8"/>
      <c r="I2326" s="5"/>
      <c r="J2326" s="5">
        <v>40</v>
      </c>
      <c r="K2326" s="5" t="s">
        <v>199</v>
      </c>
      <c r="L2326" s="5"/>
      <c r="M2326" s="5"/>
    </row>
    <row r="2327" spans="1:13">
      <c r="A2327" s="9"/>
      <c r="B2327" s="5" t="s">
        <v>5852</v>
      </c>
      <c r="C2327" s="9"/>
      <c r="D2327" s="9"/>
      <c r="E2327" s="5"/>
      <c r="F2327" s="8"/>
      <c r="G2327" s="5" t="s">
        <v>3450</v>
      </c>
      <c r="H2327" s="8"/>
      <c r="I2327" s="5"/>
      <c r="J2327" s="5">
        <v>40</v>
      </c>
      <c r="K2327" s="5" t="s">
        <v>199</v>
      </c>
      <c r="L2327" s="5"/>
      <c r="M2327" s="5"/>
    </row>
    <row r="2328" spans="1:13">
      <c r="A2328" s="9"/>
      <c r="B2328" s="5" t="s">
        <v>5853</v>
      </c>
      <c r="C2328" s="9"/>
      <c r="D2328" s="9"/>
      <c r="E2328" s="5"/>
      <c r="F2328" s="8"/>
      <c r="G2328" s="5" t="s">
        <v>3432</v>
      </c>
      <c r="H2328" s="8"/>
      <c r="I2328" s="5"/>
      <c r="J2328" s="5">
        <v>40</v>
      </c>
      <c r="K2328" s="5" t="s">
        <v>199</v>
      </c>
      <c r="L2328" s="5"/>
      <c r="M2328" s="5"/>
    </row>
    <row r="2329" spans="1:13">
      <c r="A2329" s="9"/>
      <c r="B2329" s="5" t="s">
        <v>5854</v>
      </c>
      <c r="C2329" s="9"/>
      <c r="D2329" s="9"/>
      <c r="E2329" s="5"/>
      <c r="F2329" s="8"/>
      <c r="G2329" s="5" t="s">
        <v>3432</v>
      </c>
      <c r="H2329" s="8"/>
      <c r="I2329" s="5"/>
      <c r="J2329" s="5">
        <v>40</v>
      </c>
      <c r="K2329" s="5" t="s">
        <v>196</v>
      </c>
      <c r="L2329" s="5"/>
      <c r="M2329" s="5"/>
    </row>
    <row r="2330" spans="1:13">
      <c r="A2330" s="9"/>
      <c r="B2330" s="5" t="s">
        <v>5855</v>
      </c>
      <c r="C2330" s="9"/>
      <c r="D2330" s="9"/>
      <c r="E2330" s="5"/>
      <c r="F2330" s="8"/>
      <c r="G2330" s="5" t="s">
        <v>3428</v>
      </c>
      <c r="H2330" s="8"/>
      <c r="I2330" s="5"/>
      <c r="J2330" s="5">
        <v>40</v>
      </c>
      <c r="K2330" s="5" t="s">
        <v>196</v>
      </c>
      <c r="L2330" s="5"/>
      <c r="M2330" s="5"/>
    </row>
    <row r="2331" spans="1:13">
      <c r="A2331" s="9"/>
      <c r="B2331" s="5" t="s">
        <v>5856</v>
      </c>
      <c r="C2331" s="9"/>
      <c r="D2331" s="9"/>
      <c r="E2331" s="5"/>
      <c r="F2331" s="8"/>
      <c r="G2331" s="5" t="s">
        <v>3450</v>
      </c>
      <c r="H2331" s="8"/>
      <c r="I2331" s="5"/>
      <c r="J2331" s="5">
        <v>40</v>
      </c>
      <c r="K2331" s="5" t="s">
        <v>196</v>
      </c>
      <c r="L2331" s="5"/>
      <c r="M2331" s="5"/>
    </row>
    <row r="2332" spans="1:13">
      <c r="A2332" s="9"/>
      <c r="B2332" s="5" t="s">
        <v>5857</v>
      </c>
      <c r="C2332" s="9"/>
      <c r="D2332" s="9"/>
      <c r="E2332" s="5"/>
      <c r="F2332" s="8"/>
      <c r="G2332" s="5" t="s">
        <v>3432</v>
      </c>
      <c r="H2332" s="8"/>
      <c r="I2332" s="5"/>
      <c r="J2332" s="5">
        <v>40</v>
      </c>
      <c r="K2332" s="5" t="s">
        <v>199</v>
      </c>
      <c r="L2332" s="5"/>
      <c r="M2332" s="5"/>
    </row>
    <row r="2333" spans="1:13">
      <c r="A2333" s="9"/>
      <c r="B2333" s="5" t="s">
        <v>5858</v>
      </c>
      <c r="C2333" s="9"/>
      <c r="D2333" s="9"/>
      <c r="E2333" s="5"/>
      <c r="F2333" s="8"/>
      <c r="G2333" s="5" t="s">
        <v>3432</v>
      </c>
      <c r="H2333" s="8"/>
      <c r="I2333" s="5"/>
      <c r="J2333" s="5">
        <v>40</v>
      </c>
      <c r="K2333" s="5" t="s">
        <v>199</v>
      </c>
      <c r="L2333" s="5"/>
      <c r="M2333" s="5"/>
    </row>
    <row r="2334" spans="1:13">
      <c r="A2334" s="9"/>
      <c r="B2334" s="5" t="s">
        <v>5859</v>
      </c>
      <c r="C2334" s="9"/>
      <c r="D2334" s="9"/>
      <c r="E2334" s="5"/>
      <c r="F2334" s="8"/>
      <c r="G2334" s="5" t="s">
        <v>3428</v>
      </c>
      <c r="H2334" s="8"/>
      <c r="I2334" s="5"/>
      <c r="J2334" s="5">
        <v>40</v>
      </c>
      <c r="K2334" s="5" t="s">
        <v>199</v>
      </c>
      <c r="L2334" s="5"/>
      <c r="M2334" s="5"/>
    </row>
    <row r="2335" spans="1:13">
      <c r="A2335" s="9"/>
      <c r="B2335" s="5" t="s">
        <v>5860</v>
      </c>
      <c r="C2335" s="9"/>
      <c r="D2335" s="9"/>
      <c r="E2335" s="5"/>
      <c r="F2335" s="8"/>
      <c r="G2335" s="5" t="s">
        <v>3432</v>
      </c>
      <c r="H2335" s="8"/>
      <c r="I2335" s="5"/>
      <c r="J2335" s="5">
        <v>40</v>
      </c>
      <c r="K2335" s="5" t="s">
        <v>196</v>
      </c>
      <c r="L2335" s="5"/>
      <c r="M2335" s="5"/>
    </row>
    <row r="2336" spans="1:13">
      <c r="A2336" s="9"/>
      <c r="B2336" s="5" t="s">
        <v>5861</v>
      </c>
      <c r="C2336" s="9"/>
      <c r="D2336" s="9"/>
      <c r="E2336" s="5"/>
      <c r="F2336" s="8"/>
      <c r="G2336" s="5" t="s">
        <v>3502</v>
      </c>
      <c r="H2336" s="8"/>
      <c r="I2336" s="5"/>
      <c r="J2336" s="5">
        <v>40</v>
      </c>
      <c r="K2336" s="5" t="s">
        <v>191</v>
      </c>
      <c r="L2336" s="5"/>
      <c r="M2336" s="5"/>
    </row>
    <row r="2337" spans="1:13">
      <c r="A2337" s="9"/>
      <c r="B2337" s="5" t="s">
        <v>5862</v>
      </c>
      <c r="C2337" s="9"/>
      <c r="D2337" s="9"/>
      <c r="E2337" s="5"/>
      <c r="F2337" s="8"/>
      <c r="G2337" s="5" t="s">
        <v>3442</v>
      </c>
      <c r="H2337" s="8"/>
      <c r="I2337" s="5"/>
      <c r="J2337" s="5">
        <v>40</v>
      </c>
      <c r="K2337" s="5" t="s">
        <v>199</v>
      </c>
      <c r="L2337" s="5"/>
      <c r="M2337" s="5"/>
    </row>
    <row r="2338" spans="1:13">
      <c r="A2338" s="9"/>
      <c r="B2338" s="5" t="s">
        <v>5863</v>
      </c>
      <c r="C2338" s="9"/>
      <c r="D2338" s="9"/>
      <c r="E2338" s="5"/>
      <c r="F2338" s="8"/>
      <c r="G2338" s="5" t="s">
        <v>5864</v>
      </c>
      <c r="H2338" s="8"/>
      <c r="I2338" s="5"/>
      <c r="J2338" s="5">
        <v>40</v>
      </c>
      <c r="K2338" s="5" t="s">
        <v>191</v>
      </c>
      <c r="L2338" s="5"/>
      <c r="M2338" s="5"/>
    </row>
    <row r="2339" spans="1:13">
      <c r="A2339" s="9"/>
      <c r="B2339" s="5" t="s">
        <v>5865</v>
      </c>
      <c r="C2339" s="9"/>
      <c r="D2339" s="9"/>
      <c r="E2339" s="5"/>
      <c r="F2339" s="8"/>
      <c r="G2339" s="5" t="s">
        <v>3494</v>
      </c>
      <c r="H2339" s="8"/>
      <c r="I2339" s="5"/>
      <c r="J2339" s="5">
        <v>25</v>
      </c>
      <c r="K2339" s="5" t="s">
        <v>199</v>
      </c>
      <c r="L2339" s="5"/>
      <c r="M2339" s="5"/>
    </row>
    <row r="2340" spans="1:13">
      <c r="A2340" s="9"/>
      <c r="B2340" s="5" t="s">
        <v>5866</v>
      </c>
      <c r="C2340" s="9"/>
      <c r="D2340" s="9"/>
      <c r="E2340" s="5"/>
      <c r="F2340" s="8"/>
      <c r="G2340" s="5" t="s">
        <v>3432</v>
      </c>
      <c r="H2340" s="8"/>
      <c r="I2340" s="5"/>
      <c r="J2340" s="5">
        <v>40</v>
      </c>
      <c r="K2340" s="5" t="s">
        <v>199</v>
      </c>
      <c r="L2340" s="5"/>
      <c r="M2340" s="5"/>
    </row>
    <row r="2341" spans="1:13">
      <c r="A2341" s="9"/>
      <c r="B2341" s="5" t="s">
        <v>5867</v>
      </c>
      <c r="C2341" s="9"/>
      <c r="D2341" s="9"/>
      <c r="E2341" s="5"/>
      <c r="F2341" s="8"/>
      <c r="G2341" s="5" t="s">
        <v>3465</v>
      </c>
      <c r="H2341" s="8"/>
      <c r="I2341" s="5"/>
      <c r="J2341" s="5">
        <v>40</v>
      </c>
      <c r="K2341" s="5" t="s">
        <v>199</v>
      </c>
      <c r="L2341" s="5"/>
      <c r="M2341" s="5"/>
    </row>
    <row r="2342" spans="1:13">
      <c r="A2342" s="9"/>
      <c r="B2342" s="5" t="s">
        <v>5868</v>
      </c>
      <c r="C2342" s="9"/>
      <c r="D2342" s="9"/>
      <c r="E2342" s="5"/>
      <c r="F2342" s="8"/>
      <c r="G2342" s="5" t="s">
        <v>3432</v>
      </c>
      <c r="H2342" s="8"/>
      <c r="I2342" s="5"/>
      <c r="J2342" s="5">
        <v>40</v>
      </c>
      <c r="K2342" s="5" t="s">
        <v>199</v>
      </c>
      <c r="L2342" s="5"/>
      <c r="M2342" s="5"/>
    </row>
    <row r="2343" spans="1:13">
      <c r="A2343" s="9"/>
      <c r="B2343" s="5" t="s">
        <v>5869</v>
      </c>
      <c r="C2343" s="9"/>
      <c r="D2343" s="9"/>
      <c r="E2343" s="5"/>
      <c r="F2343" s="8"/>
      <c r="G2343" s="5" t="s">
        <v>5870</v>
      </c>
      <c r="H2343" s="8"/>
      <c r="I2343" s="5"/>
      <c r="J2343" s="5">
        <v>40</v>
      </c>
      <c r="K2343" s="5" t="s">
        <v>199</v>
      </c>
      <c r="L2343" s="5"/>
      <c r="M2343" s="5"/>
    </row>
    <row r="2344" spans="1:13">
      <c r="A2344" s="9"/>
      <c r="B2344" s="5" t="s">
        <v>5871</v>
      </c>
      <c r="C2344" s="9"/>
      <c r="D2344" s="9"/>
      <c r="E2344" s="5"/>
      <c r="F2344" s="8"/>
      <c r="G2344" s="5" t="s">
        <v>3915</v>
      </c>
      <c r="H2344" s="8"/>
      <c r="I2344" s="5"/>
      <c r="J2344" s="5">
        <v>40</v>
      </c>
      <c r="K2344" s="5" t="s">
        <v>199</v>
      </c>
      <c r="L2344" s="5"/>
      <c r="M2344" s="5"/>
    </row>
    <row r="2345" spans="1:13">
      <c r="A2345" s="9"/>
      <c r="B2345" s="5" t="s">
        <v>5872</v>
      </c>
      <c r="C2345" s="9"/>
      <c r="D2345" s="9"/>
      <c r="E2345" s="5"/>
      <c r="F2345" s="8"/>
      <c r="G2345" s="5" t="s">
        <v>3444</v>
      </c>
      <c r="H2345" s="8"/>
      <c r="I2345" s="5"/>
      <c r="J2345" s="5">
        <v>40</v>
      </c>
      <c r="K2345" s="5" t="s">
        <v>3461</v>
      </c>
      <c r="L2345" s="5"/>
      <c r="M2345" s="5"/>
    </row>
    <row r="2346" spans="1:13">
      <c r="A2346" s="9"/>
      <c r="B2346" s="5" t="s">
        <v>5873</v>
      </c>
      <c r="C2346" s="9"/>
      <c r="D2346" s="9"/>
      <c r="E2346" s="5"/>
      <c r="F2346" s="8"/>
      <c r="G2346" s="5" t="s">
        <v>3432</v>
      </c>
      <c r="H2346" s="8"/>
      <c r="I2346" s="5"/>
      <c r="J2346" s="5">
        <v>40</v>
      </c>
      <c r="K2346" s="5" t="s">
        <v>199</v>
      </c>
      <c r="L2346" s="5"/>
      <c r="M2346" s="5"/>
    </row>
    <row r="2347" spans="1:13">
      <c r="A2347" s="9"/>
      <c r="B2347" s="5" t="s">
        <v>5874</v>
      </c>
      <c r="C2347" s="9"/>
      <c r="D2347" s="9"/>
      <c r="E2347" s="5"/>
      <c r="F2347" s="8"/>
      <c r="G2347" s="5" t="s">
        <v>3432</v>
      </c>
      <c r="H2347" s="8"/>
      <c r="I2347" s="5"/>
      <c r="J2347" s="5">
        <v>40</v>
      </c>
      <c r="K2347" s="5" t="s">
        <v>199</v>
      </c>
      <c r="L2347" s="5"/>
      <c r="M2347" s="5"/>
    </row>
    <row r="2348" spans="1:13">
      <c r="A2348" s="9"/>
      <c r="B2348" s="5" t="s">
        <v>5875</v>
      </c>
      <c r="C2348" s="9"/>
      <c r="D2348" s="9"/>
      <c r="E2348" s="5"/>
      <c r="F2348" s="8"/>
      <c r="G2348" s="5" t="s">
        <v>3430</v>
      </c>
      <c r="H2348" s="8"/>
      <c r="I2348" s="5"/>
      <c r="J2348" s="5">
        <v>40</v>
      </c>
      <c r="K2348" s="5" t="s">
        <v>3461</v>
      </c>
      <c r="L2348" s="5"/>
      <c r="M2348" s="5"/>
    </row>
    <row r="2349" spans="1:13">
      <c r="A2349" s="9"/>
      <c r="B2349" s="5" t="s">
        <v>5876</v>
      </c>
      <c r="C2349" s="9"/>
      <c r="D2349" s="9"/>
      <c r="E2349" s="5"/>
      <c r="F2349" s="8"/>
      <c r="G2349" s="5" t="s">
        <v>3432</v>
      </c>
      <c r="H2349" s="8"/>
      <c r="I2349" s="5"/>
      <c r="J2349" s="5">
        <v>40</v>
      </c>
      <c r="K2349" s="5" t="s">
        <v>3433</v>
      </c>
      <c r="L2349" s="5"/>
      <c r="M2349" s="5"/>
    </row>
    <row r="2350" spans="1:13">
      <c r="A2350" s="9"/>
      <c r="B2350" s="5" t="s">
        <v>5877</v>
      </c>
      <c r="C2350" s="9"/>
      <c r="D2350" s="9"/>
      <c r="E2350" s="5"/>
      <c r="F2350" s="8"/>
      <c r="G2350" s="5" t="s">
        <v>3518</v>
      </c>
      <c r="H2350" s="8"/>
      <c r="I2350" s="5"/>
      <c r="J2350" s="5">
        <v>24</v>
      </c>
      <c r="K2350" s="5" t="s">
        <v>199</v>
      </c>
      <c r="L2350" s="5"/>
      <c r="M2350" s="5"/>
    </row>
    <row r="2351" spans="1:13">
      <c r="A2351" s="9"/>
      <c r="B2351" s="5" t="s">
        <v>5878</v>
      </c>
      <c r="C2351" s="9"/>
      <c r="D2351" s="9"/>
      <c r="E2351" s="5"/>
      <c r="F2351" s="8"/>
      <c r="G2351" s="5" t="s">
        <v>3476</v>
      </c>
      <c r="H2351" s="8"/>
      <c r="I2351" s="5"/>
      <c r="J2351" s="5">
        <v>40</v>
      </c>
      <c r="K2351" s="5" t="s">
        <v>196</v>
      </c>
      <c r="L2351" s="5"/>
      <c r="M2351" s="5"/>
    </row>
    <row r="2352" spans="1:13">
      <c r="A2352" s="9"/>
      <c r="B2352" s="5" t="s">
        <v>5879</v>
      </c>
      <c r="C2352" s="9"/>
      <c r="D2352" s="9"/>
      <c r="E2352" s="5"/>
      <c r="F2352" s="8"/>
      <c r="G2352" s="5" t="s">
        <v>3539</v>
      </c>
      <c r="H2352" s="8"/>
      <c r="I2352" s="5"/>
      <c r="J2352" s="5">
        <v>40</v>
      </c>
      <c r="K2352" s="5" t="s">
        <v>199</v>
      </c>
      <c r="L2352" s="5"/>
      <c r="M2352" s="5"/>
    </row>
    <row r="2353" spans="1:13">
      <c r="A2353" s="9"/>
      <c r="B2353" s="5" t="s">
        <v>5880</v>
      </c>
      <c r="C2353" s="9"/>
      <c r="D2353" s="9"/>
      <c r="E2353" s="5"/>
      <c r="F2353" s="8"/>
      <c r="G2353" s="5" t="s">
        <v>3436</v>
      </c>
      <c r="H2353" s="8"/>
      <c r="I2353" s="5"/>
      <c r="J2353" s="5">
        <v>40</v>
      </c>
      <c r="K2353" s="5" t="s">
        <v>199</v>
      </c>
      <c r="L2353" s="5"/>
      <c r="M2353" s="5"/>
    </row>
    <row r="2354" spans="1:13">
      <c r="A2354" s="9"/>
      <c r="B2354" s="5" t="s">
        <v>5881</v>
      </c>
      <c r="C2354" s="9"/>
      <c r="D2354" s="9"/>
      <c r="E2354" s="5"/>
      <c r="F2354" s="8"/>
      <c r="G2354" s="5" t="s">
        <v>3465</v>
      </c>
      <c r="H2354" s="8"/>
      <c r="I2354" s="5"/>
      <c r="J2354" s="5">
        <v>40</v>
      </c>
      <c r="K2354" s="5" t="s">
        <v>199</v>
      </c>
      <c r="L2354" s="5"/>
      <c r="M2354" s="5"/>
    </row>
    <row r="2355" spans="1:13">
      <c r="A2355" s="9"/>
      <c r="B2355" s="5" t="s">
        <v>5882</v>
      </c>
      <c r="C2355" s="9"/>
      <c r="D2355" s="9"/>
      <c r="E2355" s="5"/>
      <c r="F2355" s="8"/>
      <c r="G2355" s="5" t="s">
        <v>3502</v>
      </c>
      <c r="H2355" s="8"/>
      <c r="I2355" s="5"/>
      <c r="J2355" s="5">
        <v>40</v>
      </c>
      <c r="K2355" s="5" t="s">
        <v>196</v>
      </c>
      <c r="L2355" s="5"/>
      <c r="M2355" s="5"/>
    </row>
    <row r="2356" spans="1:13">
      <c r="A2356" s="9"/>
      <c r="B2356" s="5" t="s">
        <v>5883</v>
      </c>
      <c r="C2356" s="9"/>
      <c r="D2356" s="9"/>
      <c r="E2356" s="5"/>
      <c r="F2356" s="8"/>
      <c r="G2356" s="5" t="s">
        <v>3432</v>
      </c>
      <c r="H2356" s="8"/>
      <c r="I2356" s="5"/>
      <c r="J2356" s="5">
        <v>40</v>
      </c>
      <c r="K2356" s="5" t="s">
        <v>199</v>
      </c>
      <c r="L2356" s="5"/>
      <c r="M2356" s="5"/>
    </row>
    <row r="2357" spans="1:13">
      <c r="A2357" s="9"/>
      <c r="B2357" s="5" t="s">
        <v>5884</v>
      </c>
      <c r="C2357" s="9"/>
      <c r="D2357" s="9"/>
      <c r="E2357" s="5"/>
      <c r="F2357" s="8"/>
      <c r="G2357" s="5" t="s">
        <v>3442</v>
      </c>
      <c r="H2357" s="8"/>
      <c r="I2357" s="5"/>
      <c r="J2357" s="5">
        <v>40</v>
      </c>
      <c r="K2357" s="5" t="s">
        <v>199</v>
      </c>
      <c r="L2357" s="5"/>
      <c r="M2357" s="5"/>
    </row>
    <row r="2358" spans="1:13">
      <c r="A2358" s="9"/>
      <c r="B2358" s="5" t="s">
        <v>5885</v>
      </c>
      <c r="C2358" s="9"/>
      <c r="D2358" s="9"/>
      <c r="E2358" s="5"/>
      <c r="F2358" s="8"/>
      <c r="G2358" s="5" t="s">
        <v>3442</v>
      </c>
      <c r="H2358" s="8"/>
      <c r="I2358" s="5"/>
      <c r="J2358" s="5">
        <v>40</v>
      </c>
      <c r="K2358" s="5" t="s">
        <v>199</v>
      </c>
      <c r="L2358" s="5"/>
      <c r="M2358" s="5"/>
    </row>
    <row r="2359" spans="1:13">
      <c r="A2359" s="9"/>
      <c r="B2359" s="5" t="s">
        <v>2093</v>
      </c>
      <c r="C2359" s="9"/>
      <c r="D2359" s="9"/>
      <c r="E2359" s="5"/>
      <c r="F2359" s="8"/>
      <c r="G2359" s="5" t="s">
        <v>3502</v>
      </c>
      <c r="H2359" s="8"/>
      <c r="I2359" s="5"/>
      <c r="J2359" s="5">
        <v>40</v>
      </c>
      <c r="K2359" s="5" t="s">
        <v>191</v>
      </c>
      <c r="L2359" s="5"/>
      <c r="M2359" s="5"/>
    </row>
    <row r="2360" spans="1:13">
      <c r="A2360" s="9"/>
      <c r="B2360" s="5" t="s">
        <v>5886</v>
      </c>
      <c r="C2360" s="9"/>
      <c r="D2360" s="9"/>
      <c r="E2360" s="5"/>
      <c r="F2360" s="8"/>
      <c r="G2360" s="5" t="s">
        <v>3550</v>
      </c>
      <c r="H2360" s="8"/>
      <c r="I2360" s="5"/>
      <c r="J2360" s="5">
        <v>40</v>
      </c>
      <c r="K2360" s="5" t="s">
        <v>199</v>
      </c>
      <c r="L2360" s="5"/>
      <c r="M2360" s="5"/>
    </row>
    <row r="2361" spans="1:13">
      <c r="A2361" s="9"/>
      <c r="B2361" s="5" t="s">
        <v>5887</v>
      </c>
      <c r="C2361" s="9"/>
      <c r="D2361" s="9"/>
      <c r="E2361" s="5"/>
      <c r="F2361" s="8"/>
      <c r="G2361" s="5" t="s">
        <v>3442</v>
      </c>
      <c r="H2361" s="8"/>
      <c r="I2361" s="5"/>
      <c r="J2361" s="5">
        <v>40</v>
      </c>
      <c r="K2361" s="5" t="s">
        <v>199</v>
      </c>
      <c r="L2361" s="5"/>
      <c r="M2361" s="5"/>
    </row>
    <row r="2362" spans="1:13">
      <c r="A2362" s="9"/>
      <c r="B2362" s="5" t="s">
        <v>5888</v>
      </c>
      <c r="C2362" s="9"/>
      <c r="D2362" s="9"/>
      <c r="E2362" s="5"/>
      <c r="F2362" s="8"/>
      <c r="G2362" s="5" t="s">
        <v>3456</v>
      </c>
      <c r="H2362" s="8"/>
      <c r="I2362" s="5"/>
      <c r="J2362" s="5">
        <v>40</v>
      </c>
      <c r="K2362" s="5" t="s">
        <v>199</v>
      </c>
      <c r="L2362" s="5"/>
      <c r="M2362" s="5"/>
    </row>
    <row r="2363" spans="1:13">
      <c r="A2363" s="9"/>
      <c r="B2363" s="5" t="s">
        <v>5889</v>
      </c>
      <c r="C2363" s="9"/>
      <c r="D2363" s="9"/>
      <c r="E2363" s="5"/>
      <c r="F2363" s="8"/>
      <c r="G2363" s="5" t="s">
        <v>3458</v>
      </c>
      <c r="H2363" s="8"/>
      <c r="I2363" s="5"/>
      <c r="J2363" s="5">
        <v>40</v>
      </c>
      <c r="K2363" s="5" t="s">
        <v>199</v>
      </c>
      <c r="L2363" s="5"/>
      <c r="M2363" s="5"/>
    </row>
    <row r="2364" spans="1:13">
      <c r="A2364" s="9"/>
      <c r="B2364" s="5" t="s">
        <v>5890</v>
      </c>
      <c r="C2364" s="9"/>
      <c r="D2364" s="9"/>
      <c r="E2364" s="5"/>
      <c r="F2364" s="8"/>
      <c r="G2364" s="5" t="s">
        <v>3550</v>
      </c>
      <c r="H2364" s="8"/>
      <c r="I2364" s="5"/>
      <c r="J2364" s="5">
        <v>40</v>
      </c>
      <c r="K2364" s="5" t="s">
        <v>196</v>
      </c>
      <c r="L2364" s="5"/>
      <c r="M2364" s="5"/>
    </row>
    <row r="2365" spans="1:13">
      <c r="A2365" s="9"/>
      <c r="B2365" s="5" t="s">
        <v>5891</v>
      </c>
      <c r="C2365" s="9"/>
      <c r="D2365" s="9"/>
      <c r="E2365" s="5"/>
      <c r="F2365" s="8"/>
      <c r="G2365" s="5" t="s">
        <v>3428</v>
      </c>
      <c r="H2365" s="8"/>
      <c r="I2365" s="5"/>
      <c r="J2365" s="5">
        <v>40</v>
      </c>
      <c r="K2365" s="5" t="s">
        <v>3433</v>
      </c>
      <c r="L2365" s="5"/>
      <c r="M2365" s="5"/>
    </row>
    <row r="2366" spans="1:13">
      <c r="A2366" s="9"/>
      <c r="B2366" s="5" t="s">
        <v>5892</v>
      </c>
      <c r="C2366" s="9"/>
      <c r="D2366" s="9"/>
      <c r="E2366" s="5"/>
      <c r="F2366" s="8"/>
      <c r="G2366" s="5" t="s">
        <v>3532</v>
      </c>
      <c r="H2366" s="8"/>
      <c r="I2366" s="5"/>
      <c r="J2366" s="5">
        <v>40</v>
      </c>
      <c r="K2366" s="5" t="s">
        <v>199</v>
      </c>
      <c r="L2366" s="5"/>
      <c r="M2366" s="5"/>
    </row>
    <row r="2367" spans="1:13">
      <c r="A2367" s="9"/>
      <c r="B2367" s="5" t="s">
        <v>5893</v>
      </c>
      <c r="C2367" s="9"/>
      <c r="D2367" s="9"/>
      <c r="E2367" s="5"/>
      <c r="F2367" s="8"/>
      <c r="G2367" s="5" t="s">
        <v>3438</v>
      </c>
      <c r="H2367" s="8"/>
      <c r="I2367" s="5"/>
      <c r="J2367" s="5">
        <v>40</v>
      </c>
      <c r="K2367" s="5" t="s">
        <v>199</v>
      </c>
      <c r="L2367" s="5"/>
      <c r="M2367" s="5"/>
    </row>
    <row r="2368" spans="1:13">
      <c r="A2368" s="9"/>
      <c r="B2368" s="5" t="s">
        <v>5894</v>
      </c>
      <c r="C2368" s="9"/>
      <c r="D2368" s="9"/>
      <c r="E2368" s="5"/>
      <c r="F2368" s="8"/>
      <c r="G2368" s="5" t="s">
        <v>3432</v>
      </c>
      <c r="H2368" s="8"/>
      <c r="I2368" s="5"/>
      <c r="J2368" s="5">
        <v>40</v>
      </c>
      <c r="K2368" s="5" t="s">
        <v>3433</v>
      </c>
      <c r="L2368" s="5"/>
      <c r="M2368" s="5"/>
    </row>
    <row r="2369" spans="1:13">
      <c r="A2369" s="9"/>
      <c r="B2369" s="5" t="s">
        <v>5895</v>
      </c>
      <c r="C2369" s="9"/>
      <c r="D2369" s="9"/>
      <c r="E2369" s="5"/>
      <c r="F2369" s="8"/>
      <c r="G2369" s="5" t="s">
        <v>3442</v>
      </c>
      <c r="H2369" s="8"/>
      <c r="I2369" s="5"/>
      <c r="J2369" s="5">
        <v>40</v>
      </c>
      <c r="K2369" s="5" t="s">
        <v>199</v>
      </c>
      <c r="L2369" s="5"/>
      <c r="M2369" s="5"/>
    </row>
    <row r="2370" spans="1:13">
      <c r="A2370" s="9"/>
      <c r="B2370" s="5" t="s">
        <v>5896</v>
      </c>
      <c r="C2370" s="9"/>
      <c r="D2370" s="9"/>
      <c r="E2370" s="5"/>
      <c r="F2370" s="8"/>
      <c r="G2370" s="5" t="s">
        <v>3465</v>
      </c>
      <c r="H2370" s="8"/>
      <c r="I2370" s="5"/>
      <c r="J2370" s="5">
        <v>40</v>
      </c>
      <c r="K2370" s="5" t="s">
        <v>199</v>
      </c>
      <c r="L2370" s="5"/>
      <c r="M2370" s="5"/>
    </row>
    <row r="2371" spans="1:13">
      <c r="A2371" s="9"/>
      <c r="B2371" s="5" t="s">
        <v>5897</v>
      </c>
      <c r="C2371" s="9"/>
      <c r="D2371" s="9"/>
      <c r="E2371" s="5"/>
      <c r="F2371" s="8"/>
      <c r="G2371" s="5" t="s">
        <v>3428</v>
      </c>
      <c r="H2371" s="8"/>
      <c r="I2371" s="5"/>
      <c r="J2371" s="5">
        <v>40</v>
      </c>
      <c r="K2371" s="5" t="s">
        <v>199</v>
      </c>
      <c r="L2371" s="5"/>
      <c r="M2371" s="5"/>
    </row>
    <row r="2372" spans="1:13">
      <c r="A2372" s="9"/>
      <c r="B2372" s="5" t="s">
        <v>5898</v>
      </c>
      <c r="C2372" s="9"/>
      <c r="D2372" s="9"/>
      <c r="E2372" s="5"/>
      <c r="F2372" s="8"/>
      <c r="G2372" s="5" t="s">
        <v>3428</v>
      </c>
      <c r="H2372" s="8"/>
      <c r="I2372" s="5"/>
      <c r="J2372" s="5">
        <v>40</v>
      </c>
      <c r="K2372" s="5" t="s">
        <v>199</v>
      </c>
      <c r="L2372" s="5"/>
      <c r="M2372" s="5"/>
    </row>
    <row r="2373" spans="1:13">
      <c r="A2373" s="9"/>
      <c r="B2373" s="5" t="s">
        <v>5899</v>
      </c>
      <c r="C2373" s="9"/>
      <c r="D2373" s="9"/>
      <c r="E2373" s="5"/>
      <c r="F2373" s="8"/>
      <c r="G2373" s="5" t="s">
        <v>3561</v>
      </c>
      <c r="H2373" s="8"/>
      <c r="I2373" s="5"/>
      <c r="J2373" s="5">
        <v>40</v>
      </c>
      <c r="K2373" s="5" t="s">
        <v>199</v>
      </c>
      <c r="L2373" s="5"/>
      <c r="M2373" s="5"/>
    </row>
    <row r="2374" spans="1:13">
      <c r="A2374" s="9"/>
      <c r="B2374" s="5" t="s">
        <v>2110</v>
      </c>
      <c r="C2374" s="9"/>
      <c r="D2374" s="9"/>
      <c r="E2374" s="5"/>
      <c r="F2374" s="8"/>
      <c r="G2374" s="5" t="s">
        <v>3502</v>
      </c>
      <c r="H2374" s="8"/>
      <c r="I2374" s="5"/>
      <c r="J2374" s="5">
        <v>40</v>
      </c>
      <c r="K2374" s="5" t="s">
        <v>191</v>
      </c>
      <c r="L2374" s="5"/>
      <c r="M2374" s="5"/>
    </row>
    <row r="2375" spans="1:13">
      <c r="A2375" s="9"/>
      <c r="B2375" s="5" t="s">
        <v>5900</v>
      </c>
      <c r="C2375" s="9"/>
      <c r="D2375" s="9"/>
      <c r="E2375" s="5"/>
      <c r="F2375" s="8"/>
      <c r="G2375" s="5" t="s">
        <v>3648</v>
      </c>
      <c r="H2375" s="8"/>
      <c r="I2375" s="5"/>
      <c r="J2375" s="5">
        <v>40</v>
      </c>
      <c r="K2375" s="5" t="s">
        <v>3461</v>
      </c>
      <c r="L2375" s="5"/>
      <c r="M2375" s="5"/>
    </row>
    <row r="2376" spans="1:13">
      <c r="A2376" s="9"/>
      <c r="B2376" s="5" t="s">
        <v>5901</v>
      </c>
      <c r="C2376" s="9"/>
      <c r="D2376" s="9"/>
      <c r="E2376" s="5"/>
      <c r="F2376" s="8"/>
      <c r="G2376" s="5" t="s">
        <v>3428</v>
      </c>
      <c r="H2376" s="8"/>
      <c r="I2376" s="5"/>
      <c r="J2376" s="5">
        <v>40</v>
      </c>
      <c r="K2376" s="5" t="s">
        <v>196</v>
      </c>
      <c r="L2376" s="5"/>
      <c r="M2376" s="5"/>
    </row>
    <row r="2377" spans="1:13">
      <c r="A2377" s="9"/>
      <c r="B2377" s="5" t="s">
        <v>5902</v>
      </c>
      <c r="C2377" s="9"/>
      <c r="D2377" s="9"/>
      <c r="E2377" s="5"/>
      <c r="F2377" s="8"/>
      <c r="G2377" s="5" t="s">
        <v>3492</v>
      </c>
      <c r="H2377" s="8"/>
      <c r="I2377" s="5"/>
      <c r="J2377" s="5">
        <v>40</v>
      </c>
      <c r="K2377" s="5" t="s">
        <v>199</v>
      </c>
      <c r="L2377" s="5"/>
      <c r="M2377" s="5"/>
    </row>
    <row r="2378" spans="1:13">
      <c r="A2378" s="9"/>
      <c r="B2378" s="5" t="s">
        <v>5903</v>
      </c>
      <c r="C2378" s="9"/>
      <c r="D2378" s="9"/>
      <c r="E2378" s="5"/>
      <c r="F2378" s="8"/>
      <c r="G2378" s="5" t="s">
        <v>3465</v>
      </c>
      <c r="H2378" s="8"/>
      <c r="I2378" s="5"/>
      <c r="J2378" s="5">
        <v>40</v>
      </c>
      <c r="K2378" s="5" t="s">
        <v>199</v>
      </c>
      <c r="L2378" s="5"/>
      <c r="M2378" s="5"/>
    </row>
    <row r="2379" spans="1:13">
      <c r="A2379" s="9"/>
      <c r="B2379" s="5" t="s">
        <v>5904</v>
      </c>
      <c r="C2379" s="9"/>
      <c r="D2379" s="9"/>
      <c r="E2379" s="5"/>
      <c r="F2379" s="8"/>
      <c r="G2379" s="5" t="s">
        <v>3432</v>
      </c>
      <c r="H2379" s="8"/>
      <c r="I2379" s="5"/>
      <c r="J2379" s="5">
        <v>40</v>
      </c>
      <c r="K2379" s="5" t="s">
        <v>3433</v>
      </c>
      <c r="L2379" s="5"/>
      <c r="M2379" s="5"/>
    </row>
    <row r="2380" spans="1:13">
      <c r="A2380" s="9"/>
      <c r="B2380" s="5" t="s">
        <v>2118</v>
      </c>
      <c r="C2380" s="9"/>
      <c r="D2380" s="9"/>
      <c r="E2380" s="5"/>
      <c r="F2380" s="8"/>
      <c r="G2380" s="5" t="s">
        <v>3502</v>
      </c>
      <c r="H2380" s="8"/>
      <c r="I2380" s="5"/>
      <c r="J2380" s="5">
        <v>40</v>
      </c>
      <c r="K2380" s="5" t="s">
        <v>191</v>
      </c>
      <c r="L2380" s="5"/>
      <c r="M2380" s="5"/>
    </row>
    <row r="2381" spans="1:13">
      <c r="A2381" s="9"/>
      <c r="B2381" s="5" t="s">
        <v>5905</v>
      </c>
      <c r="C2381" s="9"/>
      <c r="D2381" s="9"/>
      <c r="E2381" s="5"/>
      <c r="F2381" s="8"/>
      <c r="G2381" s="5" t="s">
        <v>3432</v>
      </c>
      <c r="H2381" s="8"/>
      <c r="I2381" s="5"/>
      <c r="J2381" s="5">
        <v>40</v>
      </c>
      <c r="K2381" s="5" t="s">
        <v>199</v>
      </c>
      <c r="L2381" s="5"/>
      <c r="M2381" s="5"/>
    </row>
    <row r="2382" spans="1:13">
      <c r="A2382" s="9"/>
      <c r="B2382" s="5" t="s">
        <v>5906</v>
      </c>
      <c r="C2382" s="9"/>
      <c r="D2382" s="9"/>
      <c r="E2382" s="5"/>
      <c r="F2382" s="8"/>
      <c r="G2382" s="5" t="s">
        <v>3432</v>
      </c>
      <c r="H2382" s="8"/>
      <c r="I2382" s="5"/>
      <c r="J2382" s="5">
        <v>40</v>
      </c>
      <c r="K2382" s="5" t="s">
        <v>3433</v>
      </c>
      <c r="L2382" s="5"/>
      <c r="M2382" s="5"/>
    </row>
    <row r="2383" spans="1:13">
      <c r="A2383" s="9"/>
      <c r="B2383" s="5" t="s">
        <v>5907</v>
      </c>
      <c r="C2383" s="9"/>
      <c r="D2383" s="9"/>
      <c r="E2383" s="5"/>
      <c r="F2383" s="8"/>
      <c r="G2383" s="5" t="s">
        <v>3465</v>
      </c>
      <c r="H2383" s="8"/>
      <c r="I2383" s="5"/>
      <c r="J2383" s="5">
        <v>40</v>
      </c>
      <c r="K2383" s="5" t="s">
        <v>199</v>
      </c>
      <c r="L2383" s="5"/>
      <c r="M2383" s="5"/>
    </row>
    <row r="2384" spans="1:13">
      <c r="A2384" s="9"/>
      <c r="B2384" s="5" t="s">
        <v>5908</v>
      </c>
      <c r="C2384" s="9"/>
      <c r="D2384" s="9"/>
      <c r="E2384" s="5"/>
      <c r="F2384" s="8"/>
      <c r="G2384" s="5" t="s">
        <v>3430</v>
      </c>
      <c r="H2384" s="8"/>
      <c r="I2384" s="5"/>
      <c r="J2384" s="5">
        <v>40</v>
      </c>
      <c r="K2384" s="5" t="s">
        <v>3433</v>
      </c>
      <c r="L2384" s="5"/>
      <c r="M2384" s="5"/>
    </row>
    <row r="2385" spans="1:13">
      <c r="A2385" s="9"/>
      <c r="B2385" s="5" t="s">
        <v>5909</v>
      </c>
      <c r="C2385" s="9"/>
      <c r="D2385" s="9"/>
      <c r="E2385" s="5"/>
      <c r="F2385" s="8"/>
      <c r="G2385" s="5" t="s">
        <v>3838</v>
      </c>
      <c r="H2385" s="8"/>
      <c r="I2385" s="5"/>
      <c r="J2385" s="5">
        <v>40</v>
      </c>
      <c r="K2385" s="5" t="s">
        <v>199</v>
      </c>
      <c r="L2385" s="5"/>
      <c r="M2385" s="5"/>
    </row>
    <row r="2386" spans="1:13">
      <c r="A2386" s="9"/>
      <c r="B2386" s="5" t="s">
        <v>5910</v>
      </c>
      <c r="C2386" s="9"/>
      <c r="D2386" s="9"/>
      <c r="E2386" s="5"/>
      <c r="F2386" s="8"/>
      <c r="G2386" s="5" t="s">
        <v>3432</v>
      </c>
      <c r="H2386" s="8"/>
      <c r="I2386" s="5"/>
      <c r="J2386" s="5">
        <v>40</v>
      </c>
      <c r="K2386" s="5" t="s">
        <v>199</v>
      </c>
      <c r="L2386" s="5"/>
      <c r="M2386" s="5"/>
    </row>
    <row r="2387" spans="1:13">
      <c r="A2387" s="9"/>
      <c r="B2387" s="5" t="s">
        <v>5911</v>
      </c>
      <c r="C2387" s="9"/>
      <c r="D2387" s="9"/>
      <c r="E2387" s="5"/>
      <c r="F2387" s="8"/>
      <c r="G2387" s="5" t="s">
        <v>3432</v>
      </c>
      <c r="H2387" s="8"/>
      <c r="I2387" s="5"/>
      <c r="J2387" s="5">
        <v>40</v>
      </c>
      <c r="K2387" s="5" t="s">
        <v>191</v>
      </c>
      <c r="L2387" s="5"/>
      <c r="M2387" s="5"/>
    </row>
    <row r="2388" spans="1:13">
      <c r="A2388" s="9"/>
      <c r="B2388" s="5" t="s">
        <v>5912</v>
      </c>
      <c r="C2388" s="9"/>
      <c r="D2388" s="9"/>
      <c r="E2388" s="5"/>
      <c r="F2388" s="8"/>
      <c r="G2388" s="5" t="s">
        <v>3899</v>
      </c>
      <c r="H2388" s="8"/>
      <c r="I2388" s="5"/>
      <c r="J2388" s="5">
        <v>40</v>
      </c>
      <c r="K2388" s="5" t="s">
        <v>199</v>
      </c>
      <c r="L2388" s="5"/>
      <c r="M2388" s="5"/>
    </row>
    <row r="2389" spans="1:13">
      <c r="A2389" s="9"/>
      <c r="B2389" s="5" t="s">
        <v>5913</v>
      </c>
      <c r="C2389" s="9"/>
      <c r="D2389" s="9"/>
      <c r="E2389" s="5"/>
      <c r="F2389" s="8"/>
      <c r="G2389" s="5" t="s">
        <v>3442</v>
      </c>
      <c r="H2389" s="8"/>
      <c r="I2389" s="5"/>
      <c r="J2389" s="5">
        <v>40</v>
      </c>
      <c r="K2389" s="5" t="s">
        <v>3433</v>
      </c>
      <c r="L2389" s="5"/>
      <c r="M2389" s="5"/>
    </row>
    <row r="2390" spans="1:13">
      <c r="A2390" s="9"/>
      <c r="B2390" s="5" t="s">
        <v>5914</v>
      </c>
      <c r="C2390" s="9"/>
      <c r="D2390" s="9"/>
      <c r="E2390" s="5"/>
      <c r="F2390" s="8"/>
      <c r="G2390" s="5" t="s">
        <v>3458</v>
      </c>
      <c r="H2390" s="8"/>
      <c r="I2390" s="5"/>
      <c r="J2390" s="5">
        <v>40</v>
      </c>
      <c r="K2390" s="5" t="s">
        <v>199</v>
      </c>
      <c r="L2390" s="5"/>
      <c r="M2390" s="5"/>
    </row>
    <row r="2391" spans="1:13">
      <c r="A2391" s="9"/>
      <c r="B2391" s="5" t="s">
        <v>5915</v>
      </c>
      <c r="C2391" s="9"/>
      <c r="D2391" s="9"/>
      <c r="E2391" s="5"/>
      <c r="F2391" s="8"/>
      <c r="G2391" s="5" t="s">
        <v>3432</v>
      </c>
      <c r="H2391" s="8"/>
      <c r="I2391" s="5"/>
      <c r="J2391" s="5">
        <v>40</v>
      </c>
      <c r="K2391" s="5" t="s">
        <v>199</v>
      </c>
      <c r="L2391" s="5"/>
      <c r="M2391" s="5"/>
    </row>
    <row r="2392" spans="1:13">
      <c r="A2392" s="9"/>
      <c r="B2392" s="5" t="s">
        <v>5916</v>
      </c>
      <c r="C2392" s="9"/>
      <c r="D2392" s="9"/>
      <c r="E2392" s="5"/>
      <c r="F2392" s="8"/>
      <c r="G2392" s="5" t="s">
        <v>3915</v>
      </c>
      <c r="H2392" s="8"/>
      <c r="I2392" s="5"/>
      <c r="J2392" s="5">
        <v>40</v>
      </c>
      <c r="K2392" s="5" t="s">
        <v>199</v>
      </c>
      <c r="L2392" s="5"/>
      <c r="M2392" s="5"/>
    </row>
    <row r="2393" spans="1:13">
      <c r="A2393" s="9"/>
      <c r="B2393" s="5" t="s">
        <v>5917</v>
      </c>
      <c r="C2393" s="9"/>
      <c r="D2393" s="9"/>
      <c r="E2393" s="5"/>
      <c r="F2393" s="8"/>
      <c r="G2393" s="5" t="s">
        <v>4076</v>
      </c>
      <c r="H2393" s="8"/>
      <c r="I2393" s="5"/>
      <c r="J2393" s="5">
        <v>40</v>
      </c>
      <c r="K2393" s="5" t="s">
        <v>3433</v>
      </c>
      <c r="L2393" s="5"/>
      <c r="M2393" s="5"/>
    </row>
    <row r="2394" spans="1:13">
      <c r="A2394" s="9"/>
      <c r="B2394" s="5" t="s">
        <v>5918</v>
      </c>
      <c r="C2394" s="9"/>
      <c r="D2394" s="9"/>
      <c r="E2394" s="5"/>
      <c r="F2394" s="8"/>
      <c r="G2394" s="5" t="s">
        <v>3823</v>
      </c>
      <c r="H2394" s="8"/>
      <c r="I2394" s="5"/>
      <c r="J2394" s="5">
        <v>40</v>
      </c>
      <c r="K2394" s="5" t="s">
        <v>199</v>
      </c>
      <c r="L2394" s="5"/>
      <c r="M2394" s="5"/>
    </row>
    <row r="2395" spans="1:13">
      <c r="A2395" s="9"/>
      <c r="B2395" s="5" t="s">
        <v>5919</v>
      </c>
      <c r="C2395" s="9"/>
      <c r="D2395" s="9"/>
      <c r="E2395" s="5"/>
      <c r="F2395" s="8"/>
      <c r="G2395" s="5" t="s">
        <v>3432</v>
      </c>
      <c r="H2395" s="8"/>
      <c r="I2395" s="5"/>
      <c r="J2395" s="5">
        <v>40</v>
      </c>
      <c r="K2395" s="5" t="s">
        <v>3433</v>
      </c>
      <c r="L2395" s="5"/>
      <c r="M2395" s="5"/>
    </row>
    <row r="2396" spans="1:13">
      <c r="A2396" s="9"/>
      <c r="B2396" s="5" t="s">
        <v>5920</v>
      </c>
      <c r="C2396" s="9"/>
      <c r="D2396" s="9"/>
      <c r="E2396" s="5"/>
      <c r="F2396" s="8"/>
      <c r="G2396" s="5" t="s">
        <v>3436</v>
      </c>
      <c r="H2396" s="8"/>
      <c r="I2396" s="5"/>
      <c r="J2396" s="5">
        <v>40</v>
      </c>
      <c r="K2396" s="5" t="s">
        <v>199</v>
      </c>
      <c r="L2396" s="5"/>
      <c r="M2396" s="5"/>
    </row>
    <row r="2397" spans="1:13">
      <c r="A2397" s="9"/>
      <c r="B2397" s="5" t="s">
        <v>5921</v>
      </c>
      <c r="C2397" s="9"/>
      <c r="D2397" s="9"/>
      <c r="E2397" s="5"/>
      <c r="F2397" s="8"/>
      <c r="G2397" s="5" t="s">
        <v>3648</v>
      </c>
      <c r="H2397" s="8"/>
      <c r="I2397" s="5"/>
      <c r="J2397" s="5">
        <v>40</v>
      </c>
      <c r="K2397" s="5" t="s">
        <v>3461</v>
      </c>
      <c r="L2397" s="5"/>
      <c r="M2397" s="5"/>
    </row>
    <row r="2398" spans="1:13">
      <c r="A2398" s="9"/>
      <c r="B2398" s="5" t="s">
        <v>5922</v>
      </c>
      <c r="C2398" s="9"/>
      <c r="D2398" s="9"/>
      <c r="E2398" s="5"/>
      <c r="F2398" s="8"/>
      <c r="G2398" s="5" t="s">
        <v>3452</v>
      </c>
      <c r="H2398" s="8"/>
      <c r="I2398" s="5"/>
      <c r="J2398" s="5">
        <v>40</v>
      </c>
      <c r="K2398" s="5" t="s">
        <v>199</v>
      </c>
      <c r="L2398" s="5"/>
      <c r="M2398" s="5"/>
    </row>
    <row r="2399" spans="1:13">
      <c r="A2399" s="9"/>
      <c r="B2399" s="5" t="s">
        <v>5923</v>
      </c>
      <c r="C2399" s="9"/>
      <c r="D2399" s="9"/>
      <c r="E2399" s="5"/>
      <c r="F2399" s="8"/>
      <c r="G2399" s="5" t="s">
        <v>3456</v>
      </c>
      <c r="H2399" s="8"/>
      <c r="I2399" s="5"/>
      <c r="J2399" s="5">
        <v>40</v>
      </c>
      <c r="K2399" s="5" t="s">
        <v>3433</v>
      </c>
      <c r="L2399" s="5"/>
      <c r="M2399" s="5"/>
    </row>
    <row r="2400" spans="1:13">
      <c r="A2400" s="9"/>
      <c r="B2400" s="5" t="s">
        <v>5924</v>
      </c>
      <c r="C2400" s="9"/>
      <c r="D2400" s="9"/>
      <c r="E2400" s="5"/>
      <c r="F2400" s="8"/>
      <c r="G2400" s="5" t="s">
        <v>3465</v>
      </c>
      <c r="H2400" s="8"/>
      <c r="I2400" s="5"/>
      <c r="J2400" s="5">
        <v>40</v>
      </c>
      <c r="K2400" s="5" t="s">
        <v>199</v>
      </c>
      <c r="L2400" s="5"/>
      <c r="M2400" s="5"/>
    </row>
    <row r="2401" spans="1:13">
      <c r="A2401" s="9"/>
      <c r="B2401" s="5" t="s">
        <v>5925</v>
      </c>
      <c r="C2401" s="9"/>
      <c r="D2401" s="9"/>
      <c r="E2401" s="5"/>
      <c r="F2401" s="8"/>
      <c r="G2401" s="5" t="s">
        <v>3982</v>
      </c>
      <c r="H2401" s="8"/>
      <c r="I2401" s="5"/>
      <c r="J2401" s="5">
        <v>40</v>
      </c>
      <c r="K2401" s="5" t="s">
        <v>3461</v>
      </c>
      <c r="L2401" s="5"/>
      <c r="M2401" s="5"/>
    </row>
    <row r="2402" spans="1:13">
      <c r="A2402" s="9"/>
      <c r="B2402" s="5" t="s">
        <v>5926</v>
      </c>
      <c r="C2402" s="9"/>
      <c r="D2402" s="9"/>
      <c r="E2402" s="5"/>
      <c r="F2402" s="8"/>
      <c r="G2402" s="5" t="s">
        <v>4330</v>
      </c>
      <c r="H2402" s="8"/>
      <c r="I2402" s="5"/>
      <c r="J2402" s="5">
        <v>40</v>
      </c>
      <c r="K2402" s="5" t="s">
        <v>199</v>
      </c>
      <c r="L2402" s="5"/>
      <c r="M2402" s="5"/>
    </row>
    <row r="2403" spans="1:13">
      <c r="A2403" s="9"/>
      <c r="B2403" s="5" t="s">
        <v>5927</v>
      </c>
      <c r="C2403" s="9"/>
      <c r="D2403" s="9"/>
      <c r="E2403" s="5"/>
      <c r="F2403" s="8"/>
      <c r="G2403" s="5" t="s">
        <v>3456</v>
      </c>
      <c r="H2403" s="8"/>
      <c r="I2403" s="5"/>
      <c r="J2403" s="5">
        <v>40</v>
      </c>
      <c r="K2403" s="5" t="s">
        <v>199</v>
      </c>
      <c r="L2403" s="5"/>
      <c r="M2403" s="5"/>
    </row>
    <row r="2404" spans="1:13">
      <c r="A2404" s="9"/>
      <c r="B2404" s="5" t="s">
        <v>5928</v>
      </c>
      <c r="C2404" s="9"/>
      <c r="D2404" s="9"/>
      <c r="E2404" s="5"/>
      <c r="F2404" s="8"/>
      <c r="G2404" s="5" t="s">
        <v>3432</v>
      </c>
      <c r="H2404" s="8"/>
      <c r="I2404" s="5"/>
      <c r="J2404" s="5">
        <v>40</v>
      </c>
      <c r="K2404" s="5" t="s">
        <v>199</v>
      </c>
      <c r="L2404" s="5"/>
      <c r="M2404" s="5"/>
    </row>
    <row r="2405" spans="1:13">
      <c r="A2405" s="9"/>
      <c r="B2405" s="5" t="s">
        <v>5929</v>
      </c>
      <c r="C2405" s="9"/>
      <c r="D2405" s="9"/>
      <c r="E2405" s="5"/>
      <c r="F2405" s="8"/>
      <c r="G2405" s="5" t="s">
        <v>3432</v>
      </c>
      <c r="H2405" s="8"/>
      <c r="I2405" s="5"/>
      <c r="J2405" s="5">
        <v>40</v>
      </c>
      <c r="K2405" s="5" t="s">
        <v>199</v>
      </c>
      <c r="L2405" s="5"/>
      <c r="M2405" s="5"/>
    </row>
    <row r="2406" spans="1:13">
      <c r="A2406" s="9"/>
      <c r="B2406" s="5" t="s">
        <v>5930</v>
      </c>
      <c r="C2406" s="9"/>
      <c r="D2406" s="9"/>
      <c r="E2406" s="5"/>
      <c r="F2406" s="8"/>
      <c r="G2406" s="5" t="s">
        <v>3456</v>
      </c>
      <c r="H2406" s="8"/>
      <c r="I2406" s="5"/>
      <c r="J2406" s="5">
        <v>40</v>
      </c>
      <c r="K2406" s="5" t="s">
        <v>199</v>
      </c>
      <c r="L2406" s="5"/>
      <c r="M2406" s="5"/>
    </row>
    <row r="2407" spans="1:13">
      <c r="A2407" s="9"/>
      <c r="B2407" s="5" t="s">
        <v>5931</v>
      </c>
      <c r="C2407" s="9"/>
      <c r="D2407" s="9"/>
      <c r="E2407" s="5"/>
      <c r="F2407" s="8"/>
      <c r="G2407" s="5" t="s">
        <v>3432</v>
      </c>
      <c r="H2407" s="8"/>
      <c r="I2407" s="5"/>
      <c r="J2407" s="5">
        <v>40</v>
      </c>
      <c r="K2407" s="5" t="s">
        <v>199</v>
      </c>
      <c r="L2407" s="5"/>
      <c r="M2407" s="5"/>
    </row>
    <row r="2408" spans="1:13">
      <c r="A2408" s="9"/>
      <c r="B2408" s="5" t="s">
        <v>5932</v>
      </c>
      <c r="C2408" s="9"/>
      <c r="D2408" s="9"/>
      <c r="E2408" s="5"/>
      <c r="F2408" s="8"/>
      <c r="G2408" s="5" t="s">
        <v>3456</v>
      </c>
      <c r="H2408" s="8"/>
      <c r="I2408" s="5"/>
      <c r="J2408" s="5">
        <v>40</v>
      </c>
      <c r="K2408" s="5" t="s">
        <v>199</v>
      </c>
      <c r="L2408" s="5"/>
      <c r="M2408" s="5"/>
    </row>
    <row r="2409" spans="1:13">
      <c r="A2409" s="9"/>
      <c r="B2409" s="5" t="s">
        <v>5933</v>
      </c>
      <c r="C2409" s="9"/>
      <c r="D2409" s="9"/>
      <c r="E2409" s="5"/>
      <c r="F2409" s="8"/>
      <c r="G2409" s="5" t="s">
        <v>3456</v>
      </c>
      <c r="H2409" s="8"/>
      <c r="I2409" s="5"/>
      <c r="J2409" s="5">
        <v>40</v>
      </c>
      <c r="K2409" s="5" t="s">
        <v>199</v>
      </c>
      <c r="L2409" s="5"/>
      <c r="M2409" s="5"/>
    </row>
    <row r="2410" spans="1:13">
      <c r="A2410" s="9"/>
      <c r="B2410" s="5" t="s">
        <v>5934</v>
      </c>
      <c r="C2410" s="9"/>
      <c r="D2410" s="9"/>
      <c r="E2410" s="5"/>
      <c r="F2410" s="8"/>
      <c r="G2410" s="5" t="s">
        <v>3454</v>
      </c>
      <c r="H2410" s="8"/>
      <c r="I2410" s="5"/>
      <c r="J2410" s="5">
        <v>40</v>
      </c>
      <c r="K2410" s="5" t="s">
        <v>199</v>
      </c>
      <c r="L2410" s="5"/>
      <c r="M2410" s="5"/>
    </row>
    <row r="2411" spans="1:13">
      <c r="A2411" s="9"/>
      <c r="B2411" s="5" t="s">
        <v>5935</v>
      </c>
      <c r="C2411" s="9"/>
      <c r="D2411" s="9"/>
      <c r="E2411" s="5"/>
      <c r="F2411" s="8"/>
      <c r="G2411" s="5" t="s">
        <v>3465</v>
      </c>
      <c r="H2411" s="8"/>
      <c r="I2411" s="5"/>
      <c r="J2411" s="5">
        <v>40</v>
      </c>
      <c r="K2411" s="5" t="s">
        <v>3433</v>
      </c>
      <c r="L2411" s="5"/>
      <c r="M2411" s="5"/>
    </row>
    <row r="2412" spans="1:13">
      <c r="A2412" s="9"/>
      <c r="B2412" s="5" t="s">
        <v>5936</v>
      </c>
      <c r="C2412" s="9"/>
      <c r="D2412" s="9"/>
      <c r="E2412" s="5"/>
      <c r="F2412" s="8"/>
      <c r="G2412" s="5" t="s">
        <v>3929</v>
      </c>
      <c r="H2412" s="8"/>
      <c r="I2412" s="5"/>
      <c r="J2412" s="5">
        <v>40</v>
      </c>
      <c r="K2412" s="5" t="s">
        <v>3461</v>
      </c>
      <c r="L2412" s="5"/>
      <c r="M2412" s="5"/>
    </row>
    <row r="2413" spans="1:13">
      <c r="A2413" s="9"/>
      <c r="B2413" s="5" t="s">
        <v>5937</v>
      </c>
      <c r="C2413" s="9"/>
      <c r="D2413" s="9"/>
      <c r="E2413" s="5"/>
      <c r="F2413" s="8"/>
      <c r="G2413" s="5" t="s">
        <v>3442</v>
      </c>
      <c r="H2413" s="8"/>
      <c r="I2413" s="5"/>
      <c r="J2413" s="5">
        <v>40</v>
      </c>
      <c r="K2413" s="5" t="s">
        <v>199</v>
      </c>
      <c r="L2413" s="5"/>
      <c r="M2413" s="5"/>
    </row>
    <row r="2414" spans="1:13">
      <c r="A2414" s="9"/>
      <c r="B2414" s="5" t="s">
        <v>5938</v>
      </c>
      <c r="C2414" s="9"/>
      <c r="D2414" s="9"/>
      <c r="E2414" s="5"/>
      <c r="F2414" s="8"/>
      <c r="G2414" s="5" t="s">
        <v>3438</v>
      </c>
      <c r="H2414" s="8"/>
      <c r="I2414" s="5"/>
      <c r="J2414" s="5">
        <v>40</v>
      </c>
      <c r="K2414" s="5" t="s">
        <v>199</v>
      </c>
      <c r="L2414" s="5"/>
      <c r="M2414" s="5"/>
    </row>
    <row r="2415" spans="1:13">
      <c r="A2415" s="9"/>
      <c r="B2415" s="5" t="s">
        <v>5939</v>
      </c>
      <c r="C2415" s="9"/>
      <c r="D2415" s="9"/>
      <c r="E2415" s="5"/>
      <c r="F2415" s="8"/>
      <c r="G2415" s="5" t="s">
        <v>3442</v>
      </c>
      <c r="H2415" s="8"/>
      <c r="I2415" s="5"/>
      <c r="J2415" s="5">
        <v>40</v>
      </c>
      <c r="K2415" s="5" t="s">
        <v>199</v>
      </c>
      <c r="L2415" s="5"/>
      <c r="M2415" s="5"/>
    </row>
    <row r="2416" spans="1:13">
      <c r="A2416" s="9"/>
      <c r="B2416" s="5" t="s">
        <v>5940</v>
      </c>
      <c r="C2416" s="9"/>
      <c r="D2416" s="9"/>
      <c r="E2416" s="5"/>
      <c r="F2416" s="8"/>
      <c r="G2416" s="5" t="s">
        <v>3450</v>
      </c>
      <c r="H2416" s="8"/>
      <c r="I2416" s="5"/>
      <c r="J2416" s="5">
        <v>40</v>
      </c>
      <c r="K2416" s="5" t="s">
        <v>199</v>
      </c>
      <c r="L2416" s="5"/>
      <c r="M2416" s="5"/>
    </row>
    <row r="2417" spans="1:13">
      <c r="A2417" s="9"/>
      <c r="B2417" s="5" t="s">
        <v>5941</v>
      </c>
      <c r="C2417" s="9"/>
      <c r="D2417" s="9"/>
      <c r="E2417" s="5"/>
      <c r="F2417" s="8"/>
      <c r="G2417" s="5" t="s">
        <v>3432</v>
      </c>
      <c r="H2417" s="8"/>
      <c r="I2417" s="5"/>
      <c r="J2417" s="5">
        <v>40</v>
      </c>
      <c r="K2417" s="5" t="s">
        <v>199</v>
      </c>
      <c r="L2417" s="5"/>
      <c r="M2417" s="5"/>
    </row>
    <row r="2418" spans="1:13">
      <c r="A2418" s="9"/>
      <c r="B2418" s="5" t="s">
        <v>5942</v>
      </c>
      <c r="C2418" s="9"/>
      <c r="D2418" s="9"/>
      <c r="E2418" s="5"/>
      <c r="F2418" s="8"/>
      <c r="G2418" s="5" t="s">
        <v>3442</v>
      </c>
      <c r="H2418" s="8"/>
      <c r="I2418" s="5"/>
      <c r="J2418" s="5">
        <v>40</v>
      </c>
      <c r="K2418" s="5" t="s">
        <v>3433</v>
      </c>
      <c r="L2418" s="5"/>
      <c r="M2418" s="5"/>
    </row>
    <row r="2419" spans="1:13">
      <c r="A2419" s="9"/>
      <c r="B2419" s="5" t="s">
        <v>5943</v>
      </c>
      <c r="C2419" s="9"/>
      <c r="D2419" s="9"/>
      <c r="E2419" s="5"/>
      <c r="F2419" s="8"/>
      <c r="G2419" s="5" t="s">
        <v>3442</v>
      </c>
      <c r="H2419" s="8"/>
      <c r="I2419" s="5"/>
      <c r="J2419" s="5">
        <v>40</v>
      </c>
      <c r="K2419" s="5" t="s">
        <v>199</v>
      </c>
      <c r="L2419" s="5"/>
      <c r="M2419" s="5"/>
    </row>
    <row r="2420" spans="1:13">
      <c r="A2420" s="9"/>
      <c r="B2420" s="5" t="s">
        <v>5944</v>
      </c>
      <c r="C2420" s="9"/>
      <c r="D2420" s="9"/>
      <c r="E2420" s="5"/>
      <c r="F2420" s="8"/>
      <c r="G2420" s="5" t="s">
        <v>3430</v>
      </c>
      <c r="H2420" s="8"/>
      <c r="I2420" s="5"/>
      <c r="J2420" s="5">
        <v>40</v>
      </c>
      <c r="K2420" s="5" t="s">
        <v>3433</v>
      </c>
      <c r="L2420" s="5"/>
      <c r="M2420" s="5"/>
    </row>
    <row r="2421" spans="1:13">
      <c r="A2421" s="9"/>
      <c r="B2421" s="5" t="s">
        <v>5945</v>
      </c>
      <c r="C2421" s="9"/>
      <c r="D2421" s="9"/>
      <c r="E2421" s="5"/>
      <c r="F2421" s="8"/>
      <c r="G2421" s="5" t="s">
        <v>3539</v>
      </c>
      <c r="H2421" s="8"/>
      <c r="I2421" s="5"/>
      <c r="J2421" s="5">
        <v>40</v>
      </c>
      <c r="K2421" s="5" t="s">
        <v>199</v>
      </c>
      <c r="L2421" s="5"/>
      <c r="M2421" s="5"/>
    </row>
    <row r="2422" spans="1:13">
      <c r="A2422" s="9"/>
      <c r="B2422" s="5" t="s">
        <v>5946</v>
      </c>
      <c r="C2422" s="9"/>
      <c r="D2422" s="9"/>
      <c r="E2422" s="5"/>
      <c r="F2422" s="8"/>
      <c r="G2422" s="5" t="s">
        <v>3432</v>
      </c>
      <c r="H2422" s="8"/>
      <c r="I2422" s="5"/>
      <c r="J2422" s="5">
        <v>40</v>
      </c>
      <c r="K2422" s="5" t="s">
        <v>199</v>
      </c>
      <c r="L2422" s="5"/>
      <c r="M2422" s="5"/>
    </row>
    <row r="2423" spans="1:13">
      <c r="A2423" s="9"/>
      <c r="B2423" s="5" t="s">
        <v>5947</v>
      </c>
      <c r="C2423" s="9"/>
      <c r="D2423" s="9"/>
      <c r="E2423" s="5"/>
      <c r="F2423" s="8"/>
      <c r="G2423" s="5" t="s">
        <v>3956</v>
      </c>
      <c r="H2423" s="8"/>
      <c r="I2423" s="5"/>
      <c r="J2423" s="5">
        <v>40</v>
      </c>
      <c r="K2423" s="5" t="s">
        <v>199</v>
      </c>
      <c r="L2423" s="5"/>
      <c r="M2423" s="5"/>
    </row>
    <row r="2424" spans="1:13">
      <c r="A2424" s="9"/>
      <c r="B2424" s="5" t="s">
        <v>5948</v>
      </c>
      <c r="C2424" s="9"/>
      <c r="D2424" s="9"/>
      <c r="E2424" s="5"/>
      <c r="F2424" s="8"/>
      <c r="G2424" s="5" t="s">
        <v>3539</v>
      </c>
      <c r="H2424" s="8"/>
      <c r="I2424" s="5"/>
      <c r="J2424" s="5">
        <v>40</v>
      </c>
      <c r="K2424" s="5" t="s">
        <v>199</v>
      </c>
      <c r="L2424" s="5"/>
      <c r="M2424" s="5"/>
    </row>
    <row r="2425" spans="1:13">
      <c r="A2425" s="9"/>
      <c r="B2425" s="5" t="s">
        <v>5949</v>
      </c>
      <c r="C2425" s="9"/>
      <c r="D2425" s="9"/>
      <c r="E2425" s="5"/>
      <c r="F2425" s="8"/>
      <c r="G2425" s="5" t="s">
        <v>3651</v>
      </c>
      <c r="H2425" s="8"/>
      <c r="I2425" s="5"/>
      <c r="J2425" s="5">
        <v>40</v>
      </c>
      <c r="K2425" s="5" t="s">
        <v>196</v>
      </c>
      <c r="L2425" s="5"/>
      <c r="M2425" s="5"/>
    </row>
    <row r="2426" spans="1:13">
      <c r="A2426" s="9"/>
      <c r="B2426" s="5" t="s">
        <v>5950</v>
      </c>
      <c r="C2426" s="9"/>
      <c r="D2426" s="9"/>
      <c r="E2426" s="5"/>
      <c r="F2426" s="8"/>
      <c r="G2426" s="5" t="s">
        <v>3561</v>
      </c>
      <c r="H2426" s="8"/>
      <c r="I2426" s="5"/>
      <c r="J2426" s="5">
        <v>40</v>
      </c>
      <c r="K2426" s="5" t="s">
        <v>199</v>
      </c>
      <c r="L2426" s="5"/>
      <c r="M2426" s="5"/>
    </row>
    <row r="2427" spans="1:13">
      <c r="A2427" s="9"/>
      <c r="B2427" s="5" t="s">
        <v>5951</v>
      </c>
      <c r="C2427" s="9"/>
      <c r="D2427" s="9"/>
      <c r="E2427" s="5"/>
      <c r="F2427" s="8"/>
      <c r="G2427" s="5" t="s">
        <v>3588</v>
      </c>
      <c r="H2427" s="8"/>
      <c r="I2427" s="5"/>
      <c r="J2427" s="5">
        <v>40</v>
      </c>
      <c r="K2427" s="5" t="s">
        <v>196</v>
      </c>
      <c r="L2427" s="5"/>
      <c r="M2427" s="5"/>
    </row>
    <row r="2428" spans="1:13">
      <c r="A2428" s="9"/>
      <c r="B2428" s="5" t="s">
        <v>5952</v>
      </c>
      <c r="C2428" s="9"/>
      <c r="D2428" s="9"/>
      <c r="E2428" s="5"/>
      <c r="F2428" s="8"/>
      <c r="G2428" s="5" t="s">
        <v>3442</v>
      </c>
      <c r="H2428" s="8"/>
      <c r="I2428" s="5"/>
      <c r="J2428" s="5">
        <v>40</v>
      </c>
      <c r="K2428" s="5" t="s">
        <v>199</v>
      </c>
      <c r="L2428" s="5"/>
      <c r="M2428" s="5"/>
    </row>
    <row r="2429" spans="1:13">
      <c r="A2429" s="9"/>
      <c r="B2429" s="5" t="s">
        <v>5953</v>
      </c>
      <c r="C2429" s="9"/>
      <c r="D2429" s="9"/>
      <c r="E2429" s="5"/>
      <c r="F2429" s="8"/>
      <c r="G2429" s="5" t="s">
        <v>3428</v>
      </c>
      <c r="H2429" s="8"/>
      <c r="I2429" s="5"/>
      <c r="J2429" s="5">
        <v>40</v>
      </c>
      <c r="K2429" s="5" t="s">
        <v>3433</v>
      </c>
      <c r="L2429" s="5"/>
      <c r="M2429" s="5"/>
    </row>
    <row r="2430" spans="1:13">
      <c r="A2430" s="9"/>
      <c r="B2430" s="5" t="s">
        <v>5954</v>
      </c>
      <c r="C2430" s="9"/>
      <c r="D2430" s="9"/>
      <c r="E2430" s="5"/>
      <c r="F2430" s="8"/>
      <c r="G2430" s="5" t="s">
        <v>3432</v>
      </c>
      <c r="H2430" s="8"/>
      <c r="I2430" s="5"/>
      <c r="J2430" s="5">
        <v>40</v>
      </c>
      <c r="K2430" s="5" t="s">
        <v>199</v>
      </c>
      <c r="L2430" s="5"/>
      <c r="M2430" s="5"/>
    </row>
    <row r="2431" spans="1:13">
      <c r="A2431" s="9"/>
      <c r="B2431" s="5" t="s">
        <v>5955</v>
      </c>
      <c r="C2431" s="9"/>
      <c r="D2431" s="9"/>
      <c r="E2431" s="5"/>
      <c r="F2431" s="8"/>
      <c r="G2431" s="5" t="s">
        <v>3465</v>
      </c>
      <c r="H2431" s="8"/>
      <c r="I2431" s="5"/>
      <c r="J2431" s="5">
        <v>40</v>
      </c>
      <c r="K2431" s="5" t="s">
        <v>196</v>
      </c>
      <c r="L2431" s="5"/>
      <c r="M2431" s="5"/>
    </row>
    <row r="2432" spans="1:13">
      <c r="A2432" s="9"/>
      <c r="B2432" s="5" t="s">
        <v>5956</v>
      </c>
      <c r="C2432" s="9"/>
      <c r="D2432" s="9"/>
      <c r="E2432" s="5"/>
      <c r="F2432" s="8"/>
      <c r="G2432" s="5" t="s">
        <v>3432</v>
      </c>
      <c r="H2432" s="8"/>
      <c r="I2432" s="5"/>
      <c r="J2432" s="5">
        <v>40</v>
      </c>
      <c r="K2432" s="5" t="s">
        <v>199</v>
      </c>
      <c r="L2432" s="5"/>
      <c r="M2432" s="5"/>
    </row>
    <row r="2433" spans="1:13">
      <c r="A2433" s="9"/>
      <c r="B2433" s="5" t="s">
        <v>5957</v>
      </c>
      <c r="C2433" s="9"/>
      <c r="D2433" s="9"/>
      <c r="E2433" s="5"/>
      <c r="F2433" s="8"/>
      <c r="G2433" s="5" t="s">
        <v>3432</v>
      </c>
      <c r="H2433" s="8"/>
      <c r="I2433" s="5"/>
      <c r="J2433" s="5">
        <v>40</v>
      </c>
      <c r="K2433" s="5" t="s">
        <v>196</v>
      </c>
      <c r="L2433" s="5"/>
      <c r="M2433" s="5"/>
    </row>
    <row r="2434" spans="1:13">
      <c r="A2434" s="9"/>
      <c r="B2434" s="5" t="s">
        <v>5958</v>
      </c>
      <c r="C2434" s="9"/>
      <c r="D2434" s="9"/>
      <c r="E2434" s="5"/>
      <c r="F2434" s="8"/>
      <c r="G2434" s="5" t="s">
        <v>3450</v>
      </c>
      <c r="H2434" s="8"/>
      <c r="I2434" s="5"/>
      <c r="J2434" s="5">
        <v>40</v>
      </c>
      <c r="K2434" s="5" t="s">
        <v>196</v>
      </c>
      <c r="L2434" s="5"/>
      <c r="M2434" s="5"/>
    </row>
    <row r="2435" spans="1:13">
      <c r="A2435" s="9"/>
      <c r="B2435" s="5" t="s">
        <v>5959</v>
      </c>
      <c r="C2435" s="9"/>
      <c r="D2435" s="9"/>
      <c r="E2435" s="5"/>
      <c r="F2435" s="8"/>
      <c r="G2435" s="5" t="s">
        <v>3465</v>
      </c>
      <c r="H2435" s="8"/>
      <c r="I2435" s="5"/>
      <c r="J2435" s="5">
        <v>40</v>
      </c>
      <c r="K2435" s="5" t="s">
        <v>3433</v>
      </c>
      <c r="L2435" s="5"/>
      <c r="M2435" s="5"/>
    </row>
    <row r="2436" spans="1:13">
      <c r="A2436" s="9"/>
      <c r="B2436" s="5" t="s">
        <v>5960</v>
      </c>
      <c r="C2436" s="9"/>
      <c r="D2436" s="9"/>
      <c r="E2436" s="5"/>
      <c r="F2436" s="8"/>
      <c r="G2436" s="5" t="s">
        <v>3432</v>
      </c>
      <c r="H2436" s="8"/>
      <c r="I2436" s="5"/>
      <c r="J2436" s="5">
        <v>40</v>
      </c>
      <c r="K2436" s="5" t="s">
        <v>196</v>
      </c>
      <c r="L2436" s="5"/>
      <c r="M2436" s="5"/>
    </row>
    <row r="2437" spans="1:13">
      <c r="A2437" s="9"/>
      <c r="B2437" s="5" t="s">
        <v>5961</v>
      </c>
      <c r="C2437" s="9"/>
      <c r="D2437" s="9"/>
      <c r="E2437" s="5"/>
      <c r="F2437" s="8"/>
      <c r="G2437" s="5" t="s">
        <v>3556</v>
      </c>
      <c r="H2437" s="8"/>
      <c r="I2437" s="5"/>
      <c r="J2437" s="5">
        <v>40</v>
      </c>
      <c r="K2437" s="5" t="s">
        <v>199</v>
      </c>
      <c r="L2437" s="5"/>
      <c r="M2437" s="5"/>
    </row>
    <row r="2438" spans="1:13">
      <c r="A2438" s="9"/>
      <c r="B2438" s="5" t="s">
        <v>5962</v>
      </c>
      <c r="C2438" s="9"/>
      <c r="D2438" s="9"/>
      <c r="E2438" s="5"/>
      <c r="F2438" s="8"/>
      <c r="G2438" s="5" t="s">
        <v>3432</v>
      </c>
      <c r="H2438" s="8"/>
      <c r="I2438" s="5"/>
      <c r="J2438" s="5">
        <v>40</v>
      </c>
      <c r="K2438" s="5" t="s">
        <v>196</v>
      </c>
      <c r="L2438" s="5"/>
      <c r="M2438" s="5"/>
    </row>
    <row r="2439" spans="1:13">
      <c r="A2439" s="9"/>
      <c r="B2439" s="5" t="s">
        <v>5963</v>
      </c>
      <c r="C2439" s="9"/>
      <c r="D2439" s="9"/>
      <c r="E2439" s="5"/>
      <c r="F2439" s="8"/>
      <c r="G2439" s="5" t="s">
        <v>3518</v>
      </c>
      <c r="H2439" s="8"/>
      <c r="I2439" s="5"/>
      <c r="J2439" s="5">
        <v>24</v>
      </c>
      <c r="K2439" s="5" t="s">
        <v>3433</v>
      </c>
      <c r="L2439" s="5"/>
      <c r="M2439" s="5"/>
    </row>
    <row r="2440" spans="1:13">
      <c r="A2440" s="9"/>
      <c r="B2440" s="5" t="s">
        <v>5964</v>
      </c>
      <c r="C2440" s="9"/>
      <c r="D2440" s="9"/>
      <c r="E2440" s="5"/>
      <c r="F2440" s="8"/>
      <c r="G2440" s="5" t="s">
        <v>3465</v>
      </c>
      <c r="H2440" s="8"/>
      <c r="I2440" s="5"/>
      <c r="J2440" s="5">
        <v>40</v>
      </c>
      <c r="K2440" s="5" t="s">
        <v>199</v>
      </c>
      <c r="L2440" s="5"/>
      <c r="M2440" s="5"/>
    </row>
    <row r="2441" spans="1:13">
      <c r="A2441" s="9"/>
      <c r="B2441" s="5" t="s">
        <v>5965</v>
      </c>
      <c r="C2441" s="9"/>
      <c r="D2441" s="9"/>
      <c r="E2441" s="5"/>
      <c r="F2441" s="8"/>
      <c r="G2441" s="5" t="s">
        <v>3432</v>
      </c>
      <c r="H2441" s="8"/>
      <c r="I2441" s="5"/>
      <c r="J2441" s="5">
        <v>40</v>
      </c>
      <c r="K2441" s="5" t="s">
        <v>199</v>
      </c>
      <c r="L2441" s="5"/>
      <c r="M2441" s="5"/>
    </row>
    <row r="2442" spans="1:13">
      <c r="A2442" s="9"/>
      <c r="B2442" s="5" t="s">
        <v>5966</v>
      </c>
      <c r="C2442" s="9"/>
      <c r="D2442" s="9"/>
      <c r="E2442" s="5"/>
      <c r="F2442" s="8"/>
      <c r="G2442" s="5" t="s">
        <v>3432</v>
      </c>
      <c r="H2442" s="8"/>
      <c r="I2442" s="5"/>
      <c r="J2442" s="5">
        <v>40</v>
      </c>
      <c r="K2442" s="5" t="s">
        <v>199</v>
      </c>
      <c r="L2442" s="5"/>
      <c r="M2442" s="5"/>
    </row>
    <row r="2443" spans="1:13">
      <c r="A2443" s="9"/>
      <c r="B2443" s="5" t="s">
        <v>5967</v>
      </c>
      <c r="C2443" s="9"/>
      <c r="D2443" s="9"/>
      <c r="E2443" s="5"/>
      <c r="F2443" s="8"/>
      <c r="G2443" s="5" t="s">
        <v>3465</v>
      </c>
      <c r="H2443" s="8"/>
      <c r="I2443" s="5"/>
      <c r="J2443" s="5">
        <v>40</v>
      </c>
      <c r="K2443" s="5" t="s">
        <v>199</v>
      </c>
      <c r="L2443" s="5"/>
      <c r="M2443" s="5"/>
    </row>
    <row r="2444" spans="1:13">
      <c r="A2444" s="9"/>
      <c r="B2444" s="5" t="s">
        <v>5968</v>
      </c>
      <c r="C2444" s="9"/>
      <c r="D2444" s="9"/>
      <c r="E2444" s="5"/>
      <c r="F2444" s="8"/>
      <c r="G2444" s="5" t="s">
        <v>3432</v>
      </c>
      <c r="H2444" s="8"/>
      <c r="I2444" s="5"/>
      <c r="J2444" s="5">
        <v>40</v>
      </c>
      <c r="K2444" s="5" t="s">
        <v>199</v>
      </c>
      <c r="L2444" s="5"/>
      <c r="M2444" s="5"/>
    </row>
    <row r="2445" spans="1:13">
      <c r="A2445" s="9"/>
      <c r="B2445" s="5" t="s">
        <v>5969</v>
      </c>
      <c r="C2445" s="9"/>
      <c r="D2445" s="9"/>
      <c r="E2445" s="5"/>
      <c r="F2445" s="8"/>
      <c r="G2445" s="5" t="s">
        <v>4185</v>
      </c>
      <c r="H2445" s="8"/>
      <c r="I2445" s="5"/>
      <c r="J2445" s="5">
        <v>40</v>
      </c>
      <c r="K2445" s="5" t="s">
        <v>3461</v>
      </c>
      <c r="L2445" s="5"/>
      <c r="M2445" s="5"/>
    </row>
    <row r="2446" spans="1:13">
      <c r="A2446" s="9"/>
      <c r="B2446" s="5" t="s">
        <v>5970</v>
      </c>
      <c r="C2446" s="9"/>
      <c r="D2446" s="9"/>
      <c r="E2446" s="5"/>
      <c r="F2446" s="8"/>
      <c r="G2446" s="5" t="s">
        <v>3456</v>
      </c>
      <c r="H2446" s="8"/>
      <c r="I2446" s="5"/>
      <c r="J2446" s="5">
        <v>40</v>
      </c>
      <c r="K2446" s="5" t="s">
        <v>199</v>
      </c>
      <c r="L2446" s="5"/>
      <c r="M2446" s="5"/>
    </row>
    <row r="2447" spans="1:13">
      <c r="A2447" s="9"/>
      <c r="B2447" s="5" t="s">
        <v>5971</v>
      </c>
      <c r="C2447" s="9"/>
      <c r="D2447" s="9"/>
      <c r="E2447" s="5"/>
      <c r="F2447" s="8"/>
      <c r="G2447" s="5" t="s">
        <v>3456</v>
      </c>
      <c r="H2447" s="8"/>
      <c r="I2447" s="5"/>
      <c r="J2447" s="5">
        <v>40</v>
      </c>
      <c r="K2447" s="5" t="s">
        <v>3433</v>
      </c>
      <c r="L2447" s="5"/>
      <c r="M2447" s="5"/>
    </row>
    <row r="2448" spans="1:13">
      <c r="A2448" s="9"/>
      <c r="B2448" s="5" t="s">
        <v>5972</v>
      </c>
      <c r="C2448" s="9"/>
      <c r="D2448" s="9"/>
      <c r="E2448" s="5"/>
      <c r="F2448" s="8"/>
      <c r="G2448" s="5" t="s">
        <v>3667</v>
      </c>
      <c r="H2448" s="8"/>
      <c r="I2448" s="5"/>
      <c r="J2448" s="5">
        <v>40</v>
      </c>
      <c r="K2448" s="5" t="s">
        <v>199</v>
      </c>
      <c r="L2448" s="5"/>
      <c r="M2448" s="5"/>
    </row>
    <row r="2449" spans="1:13">
      <c r="A2449" s="9"/>
      <c r="B2449" s="5" t="s">
        <v>5973</v>
      </c>
      <c r="C2449" s="9"/>
      <c r="D2449" s="9"/>
      <c r="E2449" s="5"/>
      <c r="F2449" s="8"/>
      <c r="G2449" s="5" t="s">
        <v>3680</v>
      </c>
      <c r="H2449" s="8"/>
      <c r="I2449" s="5"/>
      <c r="J2449" s="5">
        <v>40</v>
      </c>
      <c r="K2449" s="5" t="s">
        <v>199</v>
      </c>
      <c r="L2449" s="5"/>
      <c r="M2449" s="5"/>
    </row>
    <row r="2450" spans="1:13">
      <c r="A2450" s="9"/>
      <c r="B2450" s="5" t="s">
        <v>5974</v>
      </c>
      <c r="C2450" s="9"/>
      <c r="D2450" s="9"/>
      <c r="E2450" s="5"/>
      <c r="F2450" s="8"/>
      <c r="G2450" s="5" t="s">
        <v>3428</v>
      </c>
      <c r="H2450" s="8"/>
      <c r="I2450" s="5"/>
      <c r="J2450" s="5">
        <v>40</v>
      </c>
      <c r="K2450" s="5" t="s">
        <v>3433</v>
      </c>
      <c r="L2450" s="5"/>
      <c r="M2450" s="5"/>
    </row>
    <row r="2451" spans="1:13">
      <c r="A2451" s="9"/>
      <c r="B2451" s="5" t="s">
        <v>5975</v>
      </c>
      <c r="C2451" s="9"/>
      <c r="D2451" s="9"/>
      <c r="E2451" s="5"/>
      <c r="F2451" s="8"/>
      <c r="G2451" s="5" t="s">
        <v>3432</v>
      </c>
      <c r="H2451" s="8"/>
      <c r="I2451" s="5"/>
      <c r="J2451" s="5">
        <v>40</v>
      </c>
      <c r="K2451" s="5" t="s">
        <v>199</v>
      </c>
      <c r="L2451" s="5"/>
      <c r="M2451" s="5"/>
    </row>
    <row r="2452" spans="1:13">
      <c r="A2452" s="9"/>
      <c r="B2452" s="5" t="s">
        <v>5976</v>
      </c>
      <c r="C2452" s="9"/>
      <c r="D2452" s="9"/>
      <c r="E2452" s="5"/>
      <c r="F2452" s="8"/>
      <c r="G2452" s="5" t="s">
        <v>3452</v>
      </c>
      <c r="H2452" s="8"/>
      <c r="I2452" s="5"/>
      <c r="J2452" s="5">
        <v>40</v>
      </c>
      <c r="K2452" s="5" t="s">
        <v>199</v>
      </c>
      <c r="L2452" s="5"/>
      <c r="M2452" s="5"/>
    </row>
    <row r="2453" spans="1:13">
      <c r="A2453" s="9"/>
      <c r="B2453" s="5" t="s">
        <v>5977</v>
      </c>
      <c r="C2453" s="9"/>
      <c r="D2453" s="9"/>
      <c r="E2453" s="5"/>
      <c r="F2453" s="8"/>
      <c r="G2453" s="5" t="s">
        <v>3456</v>
      </c>
      <c r="H2453" s="8"/>
      <c r="I2453" s="5"/>
      <c r="J2453" s="5">
        <v>40</v>
      </c>
      <c r="K2453" s="5" t="s">
        <v>199</v>
      </c>
      <c r="L2453" s="5"/>
      <c r="M2453" s="5"/>
    </row>
    <row r="2454" spans="1:13">
      <c r="A2454" s="9"/>
      <c r="B2454" s="5" t="s">
        <v>5978</v>
      </c>
      <c r="C2454" s="9"/>
      <c r="D2454" s="9"/>
      <c r="E2454" s="5"/>
      <c r="F2454" s="8"/>
      <c r="G2454" s="5" t="s">
        <v>3502</v>
      </c>
      <c r="H2454" s="8"/>
      <c r="I2454" s="5"/>
      <c r="J2454" s="5">
        <v>20</v>
      </c>
      <c r="K2454" s="5" t="s">
        <v>199</v>
      </c>
      <c r="L2454" s="5"/>
      <c r="M2454" s="5"/>
    </row>
    <row r="2455" spans="1:13">
      <c r="A2455" s="9"/>
      <c r="B2455" s="5" t="s">
        <v>5979</v>
      </c>
      <c r="C2455" s="9"/>
      <c r="D2455" s="9"/>
      <c r="E2455" s="5"/>
      <c r="F2455" s="8"/>
      <c r="G2455" s="5" t="s">
        <v>3432</v>
      </c>
      <c r="H2455" s="8"/>
      <c r="I2455" s="5"/>
      <c r="J2455" s="5">
        <v>40</v>
      </c>
      <c r="K2455" s="5" t="s">
        <v>196</v>
      </c>
      <c r="L2455" s="5"/>
      <c r="M2455" s="5"/>
    </row>
    <row r="2456" spans="1:13">
      <c r="A2456" s="9"/>
      <c r="B2456" s="5" t="s">
        <v>5980</v>
      </c>
      <c r="C2456" s="9"/>
      <c r="D2456" s="9"/>
      <c r="E2456" s="5"/>
      <c r="F2456" s="8"/>
      <c r="G2456" s="5" t="s">
        <v>3992</v>
      </c>
      <c r="H2456" s="8"/>
      <c r="I2456" s="5"/>
      <c r="J2456" s="5">
        <v>40</v>
      </c>
      <c r="K2456" s="5" t="s">
        <v>3433</v>
      </c>
      <c r="L2456" s="5"/>
      <c r="M2456" s="5"/>
    </row>
    <row r="2457" spans="1:13">
      <c r="A2457" s="9"/>
      <c r="B2457" s="5" t="s">
        <v>5981</v>
      </c>
      <c r="C2457" s="9"/>
      <c r="D2457" s="9"/>
      <c r="E2457" s="5"/>
      <c r="F2457" s="8"/>
      <c r="G2457" s="5" t="s">
        <v>3432</v>
      </c>
      <c r="H2457" s="8"/>
      <c r="I2457" s="5"/>
      <c r="J2457" s="5">
        <v>40</v>
      </c>
      <c r="K2457" s="5" t="s">
        <v>196</v>
      </c>
      <c r="L2457" s="5"/>
      <c r="M2457" s="5"/>
    </row>
    <row r="2458" spans="1:13">
      <c r="A2458" s="9"/>
      <c r="B2458" s="5" t="s">
        <v>5982</v>
      </c>
      <c r="C2458" s="9"/>
      <c r="D2458" s="9"/>
      <c r="E2458" s="5"/>
      <c r="F2458" s="8"/>
      <c r="G2458" s="5" t="s">
        <v>3458</v>
      </c>
      <c r="H2458" s="8"/>
      <c r="I2458" s="5"/>
      <c r="J2458" s="5">
        <v>40</v>
      </c>
      <c r="K2458" s="5" t="s">
        <v>5983</v>
      </c>
      <c r="L2458" s="5"/>
      <c r="M2458" s="5"/>
    </row>
    <row r="2459" spans="1:13">
      <c r="A2459" s="9"/>
      <c r="B2459" s="5" t="s">
        <v>5984</v>
      </c>
      <c r="C2459" s="9"/>
      <c r="D2459" s="9"/>
      <c r="E2459" s="5"/>
      <c r="F2459" s="8"/>
      <c r="G2459" s="5" t="s">
        <v>3432</v>
      </c>
      <c r="H2459" s="8"/>
      <c r="I2459" s="5"/>
      <c r="J2459" s="5">
        <v>40</v>
      </c>
      <c r="K2459" s="5" t="s">
        <v>199</v>
      </c>
      <c r="L2459" s="5"/>
      <c r="M2459" s="5"/>
    </row>
    <row r="2460" spans="1:13">
      <c r="A2460" s="9"/>
      <c r="B2460" s="5" t="s">
        <v>5985</v>
      </c>
      <c r="C2460" s="9"/>
      <c r="D2460" s="9"/>
      <c r="E2460" s="5"/>
      <c r="F2460" s="8"/>
      <c r="G2460" s="5" t="s">
        <v>3432</v>
      </c>
      <c r="H2460" s="8"/>
      <c r="I2460" s="5"/>
      <c r="J2460" s="5">
        <v>40</v>
      </c>
      <c r="K2460" s="5" t="s">
        <v>3433</v>
      </c>
      <c r="L2460" s="5"/>
      <c r="M2460" s="5"/>
    </row>
    <row r="2461" spans="1:13">
      <c r="A2461" s="9"/>
      <c r="B2461" s="5" t="s">
        <v>5986</v>
      </c>
      <c r="C2461" s="9"/>
      <c r="D2461" s="9"/>
      <c r="E2461" s="5"/>
      <c r="F2461" s="8"/>
      <c r="G2461" s="5" t="s">
        <v>3432</v>
      </c>
      <c r="H2461" s="8"/>
      <c r="I2461" s="5"/>
      <c r="J2461" s="5">
        <v>40</v>
      </c>
      <c r="K2461" s="5" t="s">
        <v>3433</v>
      </c>
      <c r="L2461" s="5"/>
      <c r="M2461" s="5"/>
    </row>
    <row r="2462" spans="1:13">
      <c r="A2462" s="9"/>
      <c r="B2462" s="5" t="s">
        <v>5987</v>
      </c>
      <c r="C2462" s="9"/>
      <c r="D2462" s="9"/>
      <c r="E2462" s="5"/>
      <c r="F2462" s="8"/>
      <c r="G2462" s="5" t="s">
        <v>3454</v>
      </c>
      <c r="H2462" s="8"/>
      <c r="I2462" s="5"/>
      <c r="J2462" s="5">
        <v>40</v>
      </c>
      <c r="K2462" s="5" t="s">
        <v>199</v>
      </c>
      <c r="L2462" s="5"/>
      <c r="M2462" s="5"/>
    </row>
    <row r="2463" spans="1:13">
      <c r="A2463" s="9"/>
      <c r="B2463" s="5" t="s">
        <v>5988</v>
      </c>
      <c r="C2463" s="9"/>
      <c r="D2463" s="9"/>
      <c r="E2463" s="5"/>
      <c r="F2463" s="8"/>
      <c r="G2463" s="5" t="s">
        <v>3432</v>
      </c>
      <c r="H2463" s="8"/>
      <c r="I2463" s="5"/>
      <c r="J2463" s="5">
        <v>40</v>
      </c>
      <c r="K2463" s="5" t="s">
        <v>199</v>
      </c>
      <c r="L2463" s="5"/>
      <c r="M2463" s="5"/>
    </row>
    <row r="2464" spans="1:13">
      <c r="A2464" s="9"/>
      <c r="B2464" s="5" t="s">
        <v>5989</v>
      </c>
      <c r="C2464" s="9"/>
      <c r="D2464" s="9"/>
      <c r="E2464" s="5"/>
      <c r="F2464" s="8"/>
      <c r="G2464" s="5" t="s">
        <v>3428</v>
      </c>
      <c r="H2464" s="8"/>
      <c r="I2464" s="5"/>
      <c r="J2464" s="5">
        <v>40</v>
      </c>
      <c r="K2464" s="5" t="s">
        <v>199</v>
      </c>
      <c r="L2464" s="5"/>
      <c r="M2464" s="5"/>
    </row>
    <row r="2465" spans="1:13">
      <c r="A2465" s="9"/>
      <c r="B2465" s="5" t="s">
        <v>5990</v>
      </c>
      <c r="C2465" s="9"/>
      <c r="D2465" s="9"/>
      <c r="E2465" s="5"/>
      <c r="F2465" s="8"/>
      <c r="G2465" s="5" t="s">
        <v>3438</v>
      </c>
      <c r="H2465" s="8"/>
      <c r="I2465" s="5"/>
      <c r="J2465" s="5">
        <v>40</v>
      </c>
      <c r="K2465" s="5" t="s">
        <v>196</v>
      </c>
      <c r="L2465" s="5"/>
      <c r="M2465" s="5"/>
    </row>
    <row r="2466" spans="1:13">
      <c r="A2466" s="9"/>
      <c r="B2466" s="5" t="s">
        <v>5991</v>
      </c>
      <c r="C2466" s="9"/>
      <c r="D2466" s="9"/>
      <c r="E2466" s="5"/>
      <c r="F2466" s="8"/>
      <c r="G2466" s="5" t="s">
        <v>3556</v>
      </c>
      <c r="H2466" s="8"/>
      <c r="I2466" s="5"/>
      <c r="J2466" s="5">
        <v>40</v>
      </c>
      <c r="K2466" s="5" t="s">
        <v>196</v>
      </c>
      <c r="L2466" s="5"/>
      <c r="M2466" s="5"/>
    </row>
    <row r="2467" spans="1:13">
      <c r="A2467" s="9"/>
      <c r="B2467" s="5" t="s">
        <v>5992</v>
      </c>
      <c r="C2467" s="9"/>
      <c r="D2467" s="9"/>
      <c r="E2467" s="5"/>
      <c r="F2467" s="8"/>
      <c r="G2467" s="5" t="s">
        <v>3550</v>
      </c>
      <c r="H2467" s="8"/>
      <c r="I2467" s="5"/>
      <c r="J2467" s="5">
        <v>40</v>
      </c>
      <c r="K2467" s="5" t="s">
        <v>199</v>
      </c>
      <c r="L2467" s="5"/>
      <c r="M2467" s="5"/>
    </row>
    <row r="2468" spans="1:13">
      <c r="A2468" s="9"/>
      <c r="B2468" s="5" t="s">
        <v>5993</v>
      </c>
      <c r="C2468" s="9"/>
      <c r="D2468" s="9"/>
      <c r="E2468" s="5"/>
      <c r="F2468" s="8"/>
      <c r="G2468" s="5" t="s">
        <v>3432</v>
      </c>
      <c r="H2468" s="8"/>
      <c r="I2468" s="5"/>
      <c r="J2468" s="5">
        <v>40</v>
      </c>
      <c r="K2468" s="5" t="s">
        <v>199</v>
      </c>
      <c r="L2468" s="5"/>
      <c r="M2468" s="5"/>
    </row>
    <row r="2469" spans="1:13">
      <c r="A2469" s="9"/>
      <c r="B2469" s="5" t="s">
        <v>5994</v>
      </c>
      <c r="C2469" s="9"/>
      <c r="D2469" s="9"/>
      <c r="E2469" s="5"/>
      <c r="F2469" s="8"/>
      <c r="G2469" s="5" t="s">
        <v>3438</v>
      </c>
      <c r="H2469" s="8"/>
      <c r="I2469" s="5"/>
      <c r="J2469" s="5">
        <v>40</v>
      </c>
      <c r="K2469" s="5" t="s">
        <v>199</v>
      </c>
      <c r="L2469" s="5"/>
      <c r="M2469" s="5"/>
    </row>
    <row r="2470" spans="1:13">
      <c r="A2470" s="9"/>
      <c r="B2470" s="5" t="s">
        <v>5995</v>
      </c>
      <c r="C2470" s="9"/>
      <c r="D2470" s="9"/>
      <c r="E2470" s="5"/>
      <c r="F2470" s="8"/>
      <c r="G2470" s="5" t="s">
        <v>3454</v>
      </c>
      <c r="H2470" s="8"/>
      <c r="I2470" s="5"/>
      <c r="J2470" s="5">
        <v>40</v>
      </c>
      <c r="K2470" s="5" t="s">
        <v>199</v>
      </c>
      <c r="L2470" s="5"/>
      <c r="M2470" s="5"/>
    </row>
    <row r="2471" spans="1:13">
      <c r="A2471" s="9"/>
      <c r="B2471" s="5" t="s">
        <v>5996</v>
      </c>
      <c r="C2471" s="9"/>
      <c r="D2471" s="9"/>
      <c r="E2471" s="5"/>
      <c r="F2471" s="8"/>
      <c r="G2471" s="5" t="s">
        <v>3432</v>
      </c>
      <c r="H2471" s="8"/>
      <c r="I2471" s="5"/>
      <c r="J2471" s="5">
        <v>40</v>
      </c>
      <c r="K2471" s="5" t="s">
        <v>196</v>
      </c>
      <c r="L2471" s="5"/>
      <c r="M2471" s="5"/>
    </row>
    <row r="2472" spans="1:13">
      <c r="A2472" s="9"/>
      <c r="B2472" s="5" t="s">
        <v>5997</v>
      </c>
      <c r="C2472" s="9"/>
      <c r="D2472" s="9"/>
      <c r="E2472" s="5"/>
      <c r="F2472" s="8"/>
      <c r="G2472" s="5" t="s">
        <v>3446</v>
      </c>
      <c r="H2472" s="8"/>
      <c r="I2472" s="5"/>
      <c r="J2472" s="5">
        <v>40</v>
      </c>
      <c r="K2472" s="5" t="s">
        <v>199</v>
      </c>
      <c r="L2472" s="5"/>
      <c r="M2472" s="5"/>
    </row>
    <row r="2473" spans="1:13">
      <c r="A2473" s="9"/>
      <c r="B2473" s="5" t="s">
        <v>5998</v>
      </c>
      <c r="C2473" s="9"/>
      <c r="D2473" s="9"/>
      <c r="E2473" s="5"/>
      <c r="F2473" s="8"/>
      <c r="G2473" s="5" t="s">
        <v>3432</v>
      </c>
      <c r="H2473" s="8"/>
      <c r="I2473" s="5"/>
      <c r="J2473" s="5">
        <v>40</v>
      </c>
      <c r="K2473" s="5" t="s">
        <v>3433</v>
      </c>
      <c r="L2473" s="5"/>
      <c r="M2473" s="5"/>
    </row>
    <row r="2474" spans="1:13">
      <c r="A2474" s="9"/>
      <c r="B2474" s="5" t="s">
        <v>5999</v>
      </c>
      <c r="C2474" s="9"/>
      <c r="D2474" s="9"/>
      <c r="E2474" s="5"/>
      <c r="F2474" s="8"/>
      <c r="G2474" s="5" t="s">
        <v>3646</v>
      </c>
      <c r="H2474" s="8"/>
      <c r="I2474" s="5"/>
      <c r="J2474" s="5">
        <v>40</v>
      </c>
      <c r="K2474" s="5" t="s">
        <v>199</v>
      </c>
      <c r="L2474" s="5"/>
      <c r="M2474" s="5"/>
    </row>
    <row r="2475" spans="1:13">
      <c r="A2475" s="9"/>
      <c r="B2475" s="5" t="s">
        <v>6000</v>
      </c>
      <c r="C2475" s="9"/>
      <c r="D2475" s="9"/>
      <c r="E2475" s="5"/>
      <c r="F2475" s="8"/>
      <c r="G2475" s="5" t="s">
        <v>3539</v>
      </c>
      <c r="H2475" s="8"/>
      <c r="I2475" s="5"/>
      <c r="J2475" s="5">
        <v>40</v>
      </c>
      <c r="K2475" s="5" t="s">
        <v>196</v>
      </c>
      <c r="L2475" s="5"/>
      <c r="M2475" s="5"/>
    </row>
    <row r="2476" spans="1:13">
      <c r="A2476" s="9"/>
      <c r="B2476" s="5" t="s">
        <v>6001</v>
      </c>
      <c r="C2476" s="9"/>
      <c r="D2476" s="9"/>
      <c r="E2476" s="5"/>
      <c r="F2476" s="8"/>
      <c r="G2476" s="5" t="s">
        <v>3432</v>
      </c>
      <c r="H2476" s="8"/>
      <c r="I2476" s="5"/>
      <c r="J2476" s="5">
        <v>40</v>
      </c>
      <c r="K2476" s="5" t="s">
        <v>199</v>
      </c>
      <c r="L2476" s="5"/>
      <c r="M2476" s="5"/>
    </row>
    <row r="2477" spans="1:13">
      <c r="A2477" s="9"/>
      <c r="B2477" s="5" t="s">
        <v>6002</v>
      </c>
      <c r="C2477" s="9"/>
      <c r="D2477" s="9"/>
      <c r="E2477" s="5"/>
      <c r="F2477" s="8"/>
      <c r="G2477" s="5" t="s">
        <v>3456</v>
      </c>
      <c r="H2477" s="8"/>
      <c r="I2477" s="5"/>
      <c r="J2477" s="5">
        <v>40</v>
      </c>
      <c r="K2477" s="5" t="s">
        <v>3433</v>
      </c>
      <c r="L2477" s="5"/>
      <c r="M2477" s="5"/>
    </row>
    <row r="2478" spans="1:13">
      <c r="A2478" s="9"/>
      <c r="B2478" s="5" t="s">
        <v>6003</v>
      </c>
      <c r="C2478" s="9"/>
      <c r="D2478" s="9"/>
      <c r="E2478" s="5"/>
      <c r="F2478" s="8"/>
      <c r="G2478" s="5" t="s">
        <v>3673</v>
      </c>
      <c r="H2478" s="8"/>
      <c r="I2478" s="5"/>
      <c r="J2478" s="5">
        <v>40</v>
      </c>
      <c r="K2478" s="5" t="s">
        <v>199</v>
      </c>
      <c r="L2478" s="5"/>
      <c r="M2478" s="5"/>
    </row>
    <row r="2479" spans="1:13">
      <c r="A2479" s="9"/>
      <c r="B2479" s="5" t="s">
        <v>6004</v>
      </c>
      <c r="C2479" s="9"/>
      <c r="D2479" s="9"/>
      <c r="E2479" s="5"/>
      <c r="F2479" s="8"/>
      <c r="G2479" s="5" t="s">
        <v>3432</v>
      </c>
      <c r="H2479" s="8"/>
      <c r="I2479" s="5"/>
      <c r="J2479" s="5">
        <v>40</v>
      </c>
      <c r="K2479" s="5" t="s">
        <v>199</v>
      </c>
      <c r="L2479" s="5"/>
      <c r="M2479" s="5"/>
    </row>
    <row r="2480" spans="1:13">
      <c r="A2480" s="9"/>
      <c r="B2480" s="5" t="s">
        <v>6005</v>
      </c>
      <c r="C2480" s="9"/>
      <c r="D2480" s="9"/>
      <c r="E2480" s="5"/>
      <c r="F2480" s="8"/>
      <c r="G2480" s="5" t="s">
        <v>3428</v>
      </c>
      <c r="H2480" s="8"/>
      <c r="I2480" s="5"/>
      <c r="J2480" s="5">
        <v>40</v>
      </c>
      <c r="K2480" s="5" t="s">
        <v>191</v>
      </c>
      <c r="L2480" s="5"/>
      <c r="M2480" s="5"/>
    </row>
    <row r="2481" spans="1:13">
      <c r="A2481" s="9"/>
      <c r="B2481" s="5" t="s">
        <v>6006</v>
      </c>
      <c r="C2481" s="9"/>
      <c r="D2481" s="9"/>
      <c r="E2481" s="5"/>
      <c r="F2481" s="8"/>
      <c r="G2481" s="5" t="s">
        <v>3502</v>
      </c>
      <c r="H2481" s="8"/>
      <c r="I2481" s="5"/>
      <c r="J2481" s="5">
        <v>20</v>
      </c>
      <c r="K2481" s="5" t="s">
        <v>191</v>
      </c>
      <c r="L2481" s="5"/>
      <c r="M2481" s="5"/>
    </row>
    <row r="2482" spans="1:13">
      <c r="A2482" s="9"/>
      <c r="B2482" s="5" t="s">
        <v>6007</v>
      </c>
      <c r="C2482" s="9"/>
      <c r="D2482" s="9"/>
      <c r="E2482" s="5"/>
      <c r="F2482" s="8"/>
      <c r="G2482" s="5" t="s">
        <v>3436</v>
      </c>
      <c r="H2482" s="8"/>
      <c r="I2482" s="5"/>
      <c r="J2482" s="5">
        <v>40</v>
      </c>
      <c r="K2482" s="5" t="s">
        <v>199</v>
      </c>
      <c r="L2482" s="5"/>
      <c r="M2482" s="5"/>
    </row>
    <row r="2483" spans="1:13">
      <c r="A2483" s="9"/>
      <c r="B2483" s="5" t="s">
        <v>6008</v>
      </c>
      <c r="C2483" s="9"/>
      <c r="D2483" s="9"/>
      <c r="E2483" s="5"/>
      <c r="F2483" s="8"/>
      <c r="G2483" s="5" t="s">
        <v>3458</v>
      </c>
      <c r="H2483" s="8"/>
      <c r="I2483" s="5"/>
      <c r="J2483" s="5">
        <v>40</v>
      </c>
      <c r="K2483" s="5" t="s">
        <v>199</v>
      </c>
      <c r="L2483" s="5"/>
      <c r="M2483" s="5"/>
    </row>
    <row r="2484" spans="1:13">
      <c r="A2484" s="9"/>
      <c r="B2484" s="5" t="s">
        <v>6009</v>
      </c>
      <c r="C2484" s="9"/>
      <c r="D2484" s="9"/>
      <c r="E2484" s="5"/>
      <c r="F2484" s="8"/>
      <c r="G2484" s="5" t="s">
        <v>3428</v>
      </c>
      <c r="H2484" s="8"/>
      <c r="I2484" s="5"/>
      <c r="J2484" s="5">
        <v>40</v>
      </c>
      <c r="K2484" s="5" t="s">
        <v>199</v>
      </c>
      <c r="L2484" s="5"/>
      <c r="M2484" s="5"/>
    </row>
    <row r="2485" spans="1:13">
      <c r="A2485" s="9"/>
      <c r="B2485" s="5" t="s">
        <v>6010</v>
      </c>
      <c r="C2485" s="9"/>
      <c r="D2485" s="9"/>
      <c r="E2485" s="5"/>
      <c r="F2485" s="8"/>
      <c r="G2485" s="5" t="s">
        <v>3428</v>
      </c>
      <c r="H2485" s="8"/>
      <c r="I2485" s="5"/>
      <c r="J2485" s="5">
        <v>40</v>
      </c>
      <c r="K2485" s="5" t="s">
        <v>199</v>
      </c>
      <c r="L2485" s="5"/>
      <c r="M2485" s="5"/>
    </row>
    <row r="2486" spans="1:13">
      <c r="A2486" s="9"/>
      <c r="B2486" s="5" t="s">
        <v>6011</v>
      </c>
      <c r="C2486" s="9"/>
      <c r="D2486" s="9"/>
      <c r="E2486" s="5"/>
      <c r="F2486" s="8"/>
      <c r="G2486" s="5" t="s">
        <v>3458</v>
      </c>
      <c r="H2486" s="8"/>
      <c r="I2486" s="5"/>
      <c r="J2486" s="5">
        <v>40</v>
      </c>
      <c r="K2486" s="5" t="s">
        <v>196</v>
      </c>
      <c r="L2486" s="5"/>
      <c r="M2486" s="5"/>
    </row>
    <row r="2487" spans="1:13">
      <c r="A2487" s="9"/>
      <c r="B2487" s="5" t="s">
        <v>6012</v>
      </c>
      <c r="C2487" s="9"/>
      <c r="D2487" s="9"/>
      <c r="E2487" s="5"/>
      <c r="F2487" s="8"/>
      <c r="G2487" s="5" t="s">
        <v>3465</v>
      </c>
      <c r="H2487" s="8"/>
      <c r="I2487" s="5"/>
      <c r="J2487" s="5">
        <v>40</v>
      </c>
      <c r="K2487" s="5" t="s">
        <v>199</v>
      </c>
      <c r="L2487" s="5"/>
      <c r="M2487" s="5"/>
    </row>
    <row r="2488" spans="1:13">
      <c r="A2488" s="9"/>
      <c r="B2488" s="5" t="s">
        <v>6013</v>
      </c>
      <c r="C2488" s="9"/>
      <c r="D2488" s="9"/>
      <c r="E2488" s="5"/>
      <c r="F2488" s="8"/>
      <c r="G2488" s="5" t="s">
        <v>3561</v>
      </c>
      <c r="H2488" s="8"/>
      <c r="I2488" s="5"/>
      <c r="J2488" s="5">
        <v>40</v>
      </c>
      <c r="K2488" s="5" t="s">
        <v>199</v>
      </c>
      <c r="L2488" s="5"/>
      <c r="M2488" s="5"/>
    </row>
    <row r="2489" spans="1:13">
      <c r="A2489" s="9"/>
      <c r="B2489" s="5" t="s">
        <v>6014</v>
      </c>
      <c r="C2489" s="9"/>
      <c r="D2489" s="9"/>
      <c r="E2489" s="5"/>
      <c r="F2489" s="8"/>
      <c r="G2489" s="5" t="s">
        <v>3432</v>
      </c>
      <c r="H2489" s="8"/>
      <c r="I2489" s="5"/>
      <c r="J2489" s="5">
        <v>40</v>
      </c>
      <c r="K2489" s="5" t="s">
        <v>199</v>
      </c>
      <c r="L2489" s="5"/>
      <c r="M2489" s="5"/>
    </row>
    <row r="2490" spans="1:13">
      <c r="A2490" s="9"/>
      <c r="B2490" s="5" t="s">
        <v>6015</v>
      </c>
      <c r="C2490" s="9"/>
      <c r="D2490" s="9"/>
      <c r="E2490" s="5"/>
      <c r="F2490" s="8"/>
      <c r="G2490" s="5" t="s">
        <v>3456</v>
      </c>
      <c r="H2490" s="8"/>
      <c r="I2490" s="5"/>
      <c r="J2490" s="5">
        <v>40</v>
      </c>
      <c r="K2490" s="5" t="s">
        <v>199</v>
      </c>
      <c r="L2490" s="5"/>
      <c r="M2490" s="5"/>
    </row>
    <row r="2491" spans="1:13">
      <c r="A2491" s="9"/>
      <c r="B2491" s="5" t="s">
        <v>6016</v>
      </c>
      <c r="C2491" s="9"/>
      <c r="D2491" s="9"/>
      <c r="E2491" s="5"/>
      <c r="F2491" s="8"/>
      <c r="G2491" s="5" t="s">
        <v>3432</v>
      </c>
      <c r="H2491" s="8"/>
      <c r="I2491" s="5"/>
      <c r="J2491" s="5">
        <v>40</v>
      </c>
      <c r="K2491" s="5" t="s">
        <v>199</v>
      </c>
      <c r="L2491" s="5"/>
      <c r="M2491" s="5"/>
    </row>
    <row r="2492" spans="1:13">
      <c r="A2492" s="9"/>
      <c r="B2492" s="5" t="s">
        <v>6017</v>
      </c>
      <c r="C2492" s="9"/>
      <c r="D2492" s="9"/>
      <c r="E2492" s="5"/>
      <c r="F2492" s="8"/>
      <c r="G2492" s="5" t="s">
        <v>3465</v>
      </c>
      <c r="H2492" s="8"/>
      <c r="I2492" s="5"/>
      <c r="J2492" s="5">
        <v>40</v>
      </c>
      <c r="K2492" s="5" t="s">
        <v>199</v>
      </c>
      <c r="L2492" s="5"/>
      <c r="M2492" s="5"/>
    </row>
    <row r="2493" spans="1:13">
      <c r="A2493" s="9"/>
      <c r="B2493" s="5" t="s">
        <v>6018</v>
      </c>
      <c r="C2493" s="9"/>
      <c r="D2493" s="9"/>
      <c r="E2493" s="5"/>
      <c r="F2493" s="8"/>
      <c r="G2493" s="5" t="s">
        <v>3432</v>
      </c>
      <c r="H2493" s="8"/>
      <c r="I2493" s="5"/>
      <c r="J2493" s="5">
        <v>40</v>
      </c>
      <c r="K2493" s="5" t="s">
        <v>199</v>
      </c>
      <c r="L2493" s="5"/>
      <c r="M2493" s="5"/>
    </row>
    <row r="2494" spans="1:13">
      <c r="A2494" s="9"/>
      <c r="B2494" s="5" t="s">
        <v>6019</v>
      </c>
      <c r="C2494" s="9"/>
      <c r="D2494" s="9"/>
      <c r="E2494" s="5"/>
      <c r="F2494" s="8"/>
      <c r="G2494" s="5" t="s">
        <v>3465</v>
      </c>
      <c r="H2494" s="8"/>
      <c r="I2494" s="5"/>
      <c r="J2494" s="5">
        <v>40</v>
      </c>
      <c r="K2494" s="5" t="s">
        <v>199</v>
      </c>
      <c r="L2494" s="5"/>
      <c r="M2494" s="5"/>
    </row>
    <row r="2495" spans="1:13">
      <c r="A2495" s="9"/>
      <c r="B2495" s="5" t="s">
        <v>6020</v>
      </c>
      <c r="C2495" s="9"/>
      <c r="D2495" s="9"/>
      <c r="E2495" s="5"/>
      <c r="F2495" s="8"/>
      <c r="G2495" s="5" t="s">
        <v>3432</v>
      </c>
      <c r="H2495" s="8"/>
      <c r="I2495" s="5"/>
      <c r="J2495" s="5">
        <v>40</v>
      </c>
      <c r="K2495" s="5" t="s">
        <v>199</v>
      </c>
      <c r="L2495" s="5"/>
      <c r="M2495" s="5"/>
    </row>
    <row r="2496" spans="1:13">
      <c r="A2496" s="9"/>
      <c r="B2496" s="5" t="s">
        <v>6021</v>
      </c>
      <c r="C2496" s="9"/>
      <c r="D2496" s="9"/>
      <c r="E2496" s="5"/>
      <c r="F2496" s="8"/>
      <c r="G2496" s="5" t="s">
        <v>3601</v>
      </c>
      <c r="H2496" s="8"/>
      <c r="I2496" s="5"/>
      <c r="J2496" s="5">
        <v>40</v>
      </c>
      <c r="K2496" s="5" t="s">
        <v>196</v>
      </c>
      <c r="L2496" s="5"/>
      <c r="M2496" s="5"/>
    </row>
    <row r="2497" spans="1:13">
      <c r="A2497" s="9"/>
      <c r="B2497" s="5" t="s">
        <v>6022</v>
      </c>
      <c r="C2497" s="9"/>
      <c r="D2497" s="9"/>
      <c r="E2497" s="5"/>
      <c r="F2497" s="8"/>
      <c r="G2497" s="5" t="s">
        <v>3442</v>
      </c>
      <c r="H2497" s="8"/>
      <c r="I2497" s="5"/>
      <c r="J2497" s="5">
        <v>40</v>
      </c>
      <c r="K2497" s="5" t="s">
        <v>3433</v>
      </c>
      <c r="L2497" s="5"/>
      <c r="M2497" s="5"/>
    </row>
    <row r="2498" spans="1:13">
      <c r="A2498" s="9"/>
      <c r="B2498" s="5" t="s">
        <v>6023</v>
      </c>
      <c r="C2498" s="9"/>
      <c r="D2498" s="9"/>
      <c r="E2498" s="5"/>
      <c r="F2498" s="8"/>
      <c r="G2498" s="5" t="s">
        <v>3465</v>
      </c>
      <c r="H2498" s="8"/>
      <c r="I2498" s="5"/>
      <c r="J2498" s="5">
        <v>40</v>
      </c>
      <c r="K2498" s="5" t="s">
        <v>199</v>
      </c>
      <c r="L2498" s="5"/>
      <c r="M2498" s="5"/>
    </row>
    <row r="2499" spans="1:13">
      <c r="A2499" s="9"/>
      <c r="B2499" s="5" t="s">
        <v>6024</v>
      </c>
      <c r="C2499" s="9"/>
      <c r="D2499" s="9"/>
      <c r="E2499" s="5"/>
      <c r="F2499" s="8"/>
      <c r="G2499" s="5" t="s">
        <v>3588</v>
      </c>
      <c r="H2499" s="8"/>
      <c r="I2499" s="5"/>
      <c r="J2499" s="5">
        <v>40</v>
      </c>
      <c r="K2499" s="5" t="s">
        <v>199</v>
      </c>
      <c r="L2499" s="5"/>
      <c r="M2499" s="5"/>
    </row>
    <row r="2500" spans="1:13">
      <c r="A2500" s="9"/>
      <c r="B2500" s="5" t="s">
        <v>6025</v>
      </c>
      <c r="C2500" s="9"/>
      <c r="D2500" s="9"/>
      <c r="E2500" s="5"/>
      <c r="F2500" s="8"/>
      <c r="G2500" s="5" t="s">
        <v>6026</v>
      </c>
      <c r="H2500" s="8"/>
      <c r="I2500" s="5"/>
      <c r="J2500" s="5">
        <v>40</v>
      </c>
      <c r="K2500" s="5" t="s">
        <v>199</v>
      </c>
      <c r="L2500" s="5"/>
      <c r="M2500" s="5"/>
    </row>
    <row r="2501" spans="1:13">
      <c r="A2501" s="9"/>
      <c r="B2501" s="5" t="s">
        <v>6027</v>
      </c>
      <c r="C2501" s="9"/>
      <c r="D2501" s="9"/>
      <c r="E2501" s="5"/>
      <c r="F2501" s="8"/>
      <c r="G2501" s="5" t="s">
        <v>3438</v>
      </c>
      <c r="H2501" s="8"/>
      <c r="I2501" s="5"/>
      <c r="J2501" s="5">
        <v>40</v>
      </c>
      <c r="K2501" s="5" t="s">
        <v>199</v>
      </c>
      <c r="L2501" s="5"/>
      <c r="M2501" s="5"/>
    </row>
    <row r="2502" spans="1:13">
      <c r="A2502" s="9"/>
      <c r="B2502" s="5" t="s">
        <v>6028</v>
      </c>
      <c r="C2502" s="9"/>
      <c r="D2502" s="9"/>
      <c r="E2502" s="5"/>
      <c r="F2502" s="8"/>
      <c r="G2502" s="5" t="s">
        <v>3450</v>
      </c>
      <c r="H2502" s="8"/>
      <c r="I2502" s="5"/>
      <c r="J2502" s="5">
        <v>40</v>
      </c>
      <c r="K2502" s="5" t="s">
        <v>199</v>
      </c>
      <c r="L2502" s="5"/>
      <c r="M2502" s="5"/>
    </row>
    <row r="2503" spans="1:13">
      <c r="A2503" s="9"/>
      <c r="B2503" s="5" t="s">
        <v>6029</v>
      </c>
      <c r="C2503" s="9"/>
      <c r="D2503" s="9"/>
      <c r="E2503" s="5"/>
      <c r="F2503" s="8"/>
      <c r="G2503" s="5" t="s">
        <v>3465</v>
      </c>
      <c r="H2503" s="8"/>
      <c r="I2503" s="5"/>
      <c r="J2503" s="5">
        <v>40</v>
      </c>
      <c r="K2503" s="5" t="s">
        <v>199</v>
      </c>
      <c r="L2503" s="5"/>
      <c r="M2503" s="5"/>
    </row>
    <row r="2504" spans="1:13">
      <c r="A2504" s="9"/>
      <c r="B2504" s="5" t="s">
        <v>6030</v>
      </c>
      <c r="C2504" s="9"/>
      <c r="D2504" s="9"/>
      <c r="E2504" s="5"/>
      <c r="F2504" s="8"/>
      <c r="G2504" s="5" t="s">
        <v>3465</v>
      </c>
      <c r="H2504" s="8"/>
      <c r="I2504" s="5"/>
      <c r="J2504" s="5">
        <v>40</v>
      </c>
      <c r="K2504" s="5" t="s">
        <v>199</v>
      </c>
      <c r="L2504" s="5"/>
      <c r="M2504" s="5"/>
    </row>
    <row r="2505" spans="1:13">
      <c r="A2505" s="9"/>
      <c r="B2505" s="5" t="s">
        <v>6031</v>
      </c>
      <c r="C2505" s="9"/>
      <c r="D2505" s="9"/>
      <c r="E2505" s="5"/>
      <c r="F2505" s="8"/>
      <c r="G2505" s="5" t="s">
        <v>3502</v>
      </c>
      <c r="H2505" s="8"/>
      <c r="I2505" s="5"/>
      <c r="J2505" s="5">
        <v>40</v>
      </c>
      <c r="K2505" s="5" t="s">
        <v>191</v>
      </c>
      <c r="L2505" s="5"/>
      <c r="M2505" s="5"/>
    </row>
    <row r="2506" spans="1:13">
      <c r="A2506" s="9"/>
      <c r="B2506" s="5" t="s">
        <v>6032</v>
      </c>
      <c r="C2506" s="9"/>
      <c r="D2506" s="9"/>
      <c r="E2506" s="5"/>
      <c r="F2506" s="8"/>
      <c r="G2506" s="5" t="s">
        <v>3465</v>
      </c>
      <c r="H2506" s="8"/>
      <c r="I2506" s="5"/>
      <c r="J2506" s="5">
        <v>40</v>
      </c>
      <c r="K2506" s="5" t="s">
        <v>199</v>
      </c>
      <c r="L2506" s="5"/>
      <c r="M2506" s="5"/>
    </row>
    <row r="2507" spans="1:13">
      <c r="A2507" s="9"/>
      <c r="B2507" s="5" t="s">
        <v>6033</v>
      </c>
      <c r="C2507" s="9"/>
      <c r="D2507" s="9"/>
      <c r="E2507" s="5"/>
      <c r="F2507" s="8"/>
      <c r="G2507" s="5" t="s">
        <v>3502</v>
      </c>
      <c r="H2507" s="8"/>
      <c r="I2507" s="5"/>
      <c r="J2507" s="5">
        <v>40</v>
      </c>
      <c r="K2507" s="5" t="s">
        <v>199</v>
      </c>
      <c r="L2507" s="5"/>
      <c r="M2507" s="5"/>
    </row>
    <row r="2508" spans="1:13">
      <c r="A2508" s="9"/>
      <c r="B2508" s="5" t="s">
        <v>6034</v>
      </c>
      <c r="C2508" s="9"/>
      <c r="D2508" s="9"/>
      <c r="E2508" s="5"/>
      <c r="F2508" s="8"/>
      <c r="G2508" s="5" t="s">
        <v>3492</v>
      </c>
      <c r="H2508" s="8"/>
      <c r="I2508" s="5"/>
      <c r="J2508" s="5">
        <v>40</v>
      </c>
      <c r="K2508" s="5" t="s">
        <v>199</v>
      </c>
      <c r="L2508" s="5"/>
      <c r="M2508" s="5"/>
    </row>
    <row r="2509" spans="1:13">
      <c r="A2509" s="9"/>
      <c r="B2509" s="5" t="s">
        <v>6035</v>
      </c>
      <c r="C2509" s="9"/>
      <c r="D2509" s="9"/>
      <c r="E2509" s="5"/>
      <c r="F2509" s="8"/>
      <c r="G2509" s="5" t="s">
        <v>3502</v>
      </c>
      <c r="H2509" s="8"/>
      <c r="I2509" s="5"/>
      <c r="J2509" s="5">
        <v>40</v>
      </c>
      <c r="K2509" s="5" t="s">
        <v>196</v>
      </c>
      <c r="L2509" s="5"/>
      <c r="M2509" s="5"/>
    </row>
    <row r="2510" spans="1:13">
      <c r="A2510" s="9"/>
      <c r="B2510" s="5" t="s">
        <v>6036</v>
      </c>
      <c r="C2510" s="9"/>
      <c r="D2510" s="9"/>
      <c r="E2510" s="5"/>
      <c r="F2510" s="8"/>
      <c r="G2510" s="5" t="s">
        <v>3537</v>
      </c>
      <c r="H2510" s="8"/>
      <c r="I2510" s="5"/>
      <c r="J2510" s="5">
        <v>40</v>
      </c>
      <c r="K2510" s="5" t="s">
        <v>196</v>
      </c>
      <c r="L2510" s="5"/>
      <c r="M2510" s="5"/>
    </row>
    <row r="2511" spans="1:13">
      <c r="A2511" s="9"/>
      <c r="B2511" s="5" t="s">
        <v>6037</v>
      </c>
      <c r="C2511" s="9"/>
      <c r="D2511" s="9"/>
      <c r="E2511" s="5"/>
      <c r="F2511" s="8"/>
      <c r="G2511" s="5" t="s">
        <v>6038</v>
      </c>
      <c r="H2511" s="8"/>
      <c r="I2511" s="5"/>
      <c r="J2511" s="5">
        <v>40</v>
      </c>
      <c r="K2511" s="5" t="s">
        <v>199</v>
      </c>
      <c r="L2511" s="5"/>
      <c r="M2511" s="5"/>
    </row>
    <row r="2512" spans="1:13">
      <c r="A2512" s="9"/>
      <c r="B2512" s="5" t="s">
        <v>6039</v>
      </c>
      <c r="C2512" s="9"/>
      <c r="D2512" s="9"/>
      <c r="E2512" s="5"/>
      <c r="F2512" s="8"/>
      <c r="G2512" s="5" t="s">
        <v>3532</v>
      </c>
      <c r="H2512" s="8"/>
      <c r="I2512" s="5"/>
      <c r="J2512" s="5">
        <v>40</v>
      </c>
      <c r="K2512" s="5" t="s">
        <v>199</v>
      </c>
      <c r="L2512" s="5"/>
      <c r="M2512" s="5"/>
    </row>
    <row r="2513" spans="1:13">
      <c r="A2513" s="9"/>
      <c r="B2513" s="5" t="s">
        <v>6040</v>
      </c>
      <c r="C2513" s="9"/>
      <c r="D2513" s="9"/>
      <c r="E2513" s="5"/>
      <c r="F2513" s="8"/>
      <c r="G2513" s="5" t="s">
        <v>3432</v>
      </c>
      <c r="H2513" s="8"/>
      <c r="I2513" s="5"/>
      <c r="J2513" s="5">
        <v>40</v>
      </c>
      <c r="K2513" s="5" t="s">
        <v>199</v>
      </c>
      <c r="L2513" s="5"/>
      <c r="M2513" s="5"/>
    </row>
    <row r="2514" spans="1:13">
      <c r="A2514" s="9"/>
      <c r="B2514" s="5" t="s">
        <v>6041</v>
      </c>
      <c r="C2514" s="9"/>
      <c r="D2514" s="9"/>
      <c r="E2514" s="5"/>
      <c r="F2514" s="8"/>
      <c r="G2514" s="5" t="s">
        <v>3438</v>
      </c>
      <c r="H2514" s="8"/>
      <c r="I2514" s="5"/>
      <c r="J2514" s="5">
        <v>40</v>
      </c>
      <c r="K2514" s="5" t="s">
        <v>199</v>
      </c>
      <c r="L2514" s="5"/>
      <c r="M2514" s="5"/>
    </row>
    <row r="2515" spans="1:13">
      <c r="A2515" s="9"/>
      <c r="B2515" s="5" t="s">
        <v>6042</v>
      </c>
      <c r="C2515" s="9"/>
      <c r="D2515" s="9"/>
      <c r="E2515" s="5"/>
      <c r="F2515" s="8"/>
      <c r="G2515" s="5" t="s">
        <v>3465</v>
      </c>
      <c r="H2515" s="8"/>
      <c r="I2515" s="5"/>
      <c r="J2515" s="5">
        <v>40</v>
      </c>
      <c r="K2515" s="5" t="s">
        <v>199</v>
      </c>
      <c r="L2515" s="5"/>
      <c r="M2515" s="5"/>
    </row>
    <row r="2516" spans="1:13">
      <c r="A2516" s="9"/>
      <c r="B2516" s="5" t="s">
        <v>6043</v>
      </c>
      <c r="C2516" s="9"/>
      <c r="D2516" s="9"/>
      <c r="E2516" s="5"/>
      <c r="F2516" s="8"/>
      <c r="G2516" s="5" t="s">
        <v>3452</v>
      </c>
      <c r="H2516" s="8"/>
      <c r="I2516" s="5"/>
      <c r="J2516" s="5">
        <v>40</v>
      </c>
      <c r="K2516" s="5" t="s">
        <v>199</v>
      </c>
      <c r="L2516" s="5"/>
      <c r="M2516" s="5"/>
    </row>
    <row r="2517" spans="1:13">
      <c r="A2517" s="9"/>
      <c r="B2517" s="5" t="s">
        <v>6044</v>
      </c>
      <c r="C2517" s="9"/>
      <c r="D2517" s="9"/>
      <c r="E2517" s="5"/>
      <c r="F2517" s="8"/>
      <c r="G2517" s="5" t="s">
        <v>3561</v>
      </c>
      <c r="H2517" s="8"/>
      <c r="I2517" s="5"/>
      <c r="J2517" s="5">
        <v>40</v>
      </c>
      <c r="K2517" s="5" t="s">
        <v>196</v>
      </c>
      <c r="L2517" s="5"/>
      <c r="M2517" s="5"/>
    </row>
    <row r="2518" spans="1:13">
      <c r="A2518" s="9"/>
      <c r="B2518" s="5" t="s">
        <v>6045</v>
      </c>
      <c r="C2518" s="9"/>
      <c r="D2518" s="9"/>
      <c r="E2518" s="5"/>
      <c r="F2518" s="8"/>
      <c r="G2518" s="5" t="s">
        <v>3492</v>
      </c>
      <c r="H2518" s="8"/>
      <c r="I2518" s="5"/>
      <c r="J2518" s="5">
        <v>40</v>
      </c>
      <c r="K2518" s="5" t="s">
        <v>199</v>
      </c>
      <c r="L2518" s="5"/>
      <c r="M2518" s="5"/>
    </row>
    <row r="2519" spans="1:13">
      <c r="A2519" s="9"/>
      <c r="B2519" s="5" t="s">
        <v>6046</v>
      </c>
      <c r="C2519" s="9"/>
      <c r="D2519" s="9"/>
      <c r="E2519" s="5"/>
      <c r="F2519" s="8"/>
      <c r="G2519" s="5" t="s">
        <v>3456</v>
      </c>
      <c r="H2519" s="8"/>
      <c r="I2519" s="5"/>
      <c r="J2519" s="5">
        <v>40</v>
      </c>
      <c r="K2519" s="5" t="s">
        <v>199</v>
      </c>
      <c r="L2519" s="5"/>
      <c r="M2519" s="5"/>
    </row>
    <row r="2520" spans="1:13">
      <c r="A2520" s="9"/>
      <c r="B2520" s="5" t="s">
        <v>6047</v>
      </c>
      <c r="C2520" s="9"/>
      <c r="D2520" s="9"/>
      <c r="E2520" s="5"/>
      <c r="F2520" s="8"/>
      <c r="G2520" s="5" t="s">
        <v>4255</v>
      </c>
      <c r="H2520" s="8"/>
      <c r="I2520" s="5"/>
      <c r="J2520" s="5">
        <v>30</v>
      </c>
      <c r="K2520" s="5" t="s">
        <v>199</v>
      </c>
      <c r="L2520" s="5"/>
      <c r="M2520" s="5"/>
    </row>
    <row r="2521" spans="1:13">
      <c r="A2521" s="9"/>
      <c r="B2521" s="5" t="s">
        <v>6048</v>
      </c>
      <c r="C2521" s="9"/>
      <c r="D2521" s="9"/>
      <c r="E2521" s="5"/>
      <c r="F2521" s="8"/>
      <c r="G2521" s="5" t="s">
        <v>3442</v>
      </c>
      <c r="H2521" s="8"/>
      <c r="I2521" s="5"/>
      <c r="J2521" s="5">
        <v>40</v>
      </c>
      <c r="K2521" s="5" t="s">
        <v>199</v>
      </c>
      <c r="L2521" s="5"/>
      <c r="M2521" s="5"/>
    </row>
    <row r="2522" spans="1:13">
      <c r="A2522" s="9"/>
      <c r="B2522" s="5" t="s">
        <v>6049</v>
      </c>
      <c r="C2522" s="9"/>
      <c r="D2522" s="9"/>
      <c r="E2522" s="5"/>
      <c r="F2522" s="8"/>
      <c r="G2522" s="5" t="s">
        <v>3648</v>
      </c>
      <c r="H2522" s="8"/>
      <c r="I2522" s="5"/>
      <c r="J2522" s="5">
        <v>40</v>
      </c>
      <c r="K2522" s="5" t="s">
        <v>3433</v>
      </c>
      <c r="L2522" s="5"/>
      <c r="M2522" s="5"/>
    </row>
    <row r="2523" spans="1:13">
      <c r="A2523" s="9"/>
      <c r="B2523" s="5" t="s">
        <v>6050</v>
      </c>
      <c r="C2523" s="9"/>
      <c r="D2523" s="9"/>
      <c r="E2523" s="5"/>
      <c r="F2523" s="8"/>
      <c r="G2523" s="5" t="s">
        <v>3432</v>
      </c>
      <c r="H2523" s="8"/>
      <c r="I2523" s="5"/>
      <c r="J2523" s="5">
        <v>40</v>
      </c>
      <c r="K2523" s="5" t="s">
        <v>199</v>
      </c>
      <c r="L2523" s="5"/>
      <c r="M2523" s="5"/>
    </row>
    <row r="2524" spans="1:13">
      <c r="A2524" s="9"/>
      <c r="B2524" s="5" t="s">
        <v>6051</v>
      </c>
      <c r="C2524" s="9"/>
      <c r="D2524" s="9"/>
      <c r="E2524" s="5"/>
      <c r="F2524" s="8"/>
      <c r="G2524" s="5" t="s">
        <v>3561</v>
      </c>
      <c r="H2524" s="8"/>
      <c r="I2524" s="5"/>
      <c r="J2524" s="5">
        <v>40</v>
      </c>
      <c r="K2524" s="5" t="s">
        <v>199</v>
      </c>
      <c r="L2524" s="5"/>
      <c r="M2524" s="5"/>
    </row>
    <row r="2525" spans="1:13">
      <c r="A2525" s="9"/>
      <c r="B2525" s="5" t="s">
        <v>6052</v>
      </c>
      <c r="C2525" s="9"/>
      <c r="D2525" s="9"/>
      <c r="E2525" s="5"/>
      <c r="F2525" s="8"/>
      <c r="G2525" s="5" t="s">
        <v>3432</v>
      </c>
      <c r="H2525" s="8"/>
      <c r="I2525" s="5"/>
      <c r="J2525" s="5">
        <v>40</v>
      </c>
      <c r="K2525" s="5" t="s">
        <v>199</v>
      </c>
      <c r="L2525" s="5"/>
      <c r="M2525" s="5"/>
    </row>
    <row r="2526" spans="1:13">
      <c r="A2526" s="9"/>
      <c r="B2526" s="5" t="s">
        <v>6053</v>
      </c>
      <c r="C2526" s="9"/>
      <c r="D2526" s="9"/>
      <c r="E2526" s="5"/>
      <c r="F2526" s="8"/>
      <c r="G2526" s="5" t="s">
        <v>3609</v>
      </c>
      <c r="H2526" s="8"/>
      <c r="I2526" s="5"/>
      <c r="J2526" s="5">
        <v>40</v>
      </c>
      <c r="K2526" s="5" t="s">
        <v>199</v>
      </c>
      <c r="L2526" s="5"/>
      <c r="M2526" s="5"/>
    </row>
    <row r="2527" spans="1:13">
      <c r="A2527" s="9"/>
      <c r="B2527" s="5" t="s">
        <v>6054</v>
      </c>
      <c r="C2527" s="9"/>
      <c r="D2527" s="9"/>
      <c r="E2527" s="5"/>
      <c r="F2527" s="8"/>
      <c r="G2527" s="5" t="s">
        <v>3510</v>
      </c>
      <c r="H2527" s="8"/>
      <c r="I2527" s="5"/>
      <c r="J2527" s="5">
        <v>40</v>
      </c>
      <c r="K2527" s="5" t="s">
        <v>199</v>
      </c>
      <c r="L2527" s="5"/>
      <c r="M2527" s="5"/>
    </row>
    <row r="2528" spans="1:13">
      <c r="A2528" s="9"/>
      <c r="B2528" s="5" t="s">
        <v>6055</v>
      </c>
      <c r="C2528" s="9"/>
      <c r="D2528" s="9"/>
      <c r="E2528" s="5"/>
      <c r="F2528" s="8"/>
      <c r="G2528" s="5" t="s">
        <v>3432</v>
      </c>
      <c r="H2528" s="8"/>
      <c r="I2528" s="5"/>
      <c r="J2528" s="5">
        <v>40</v>
      </c>
      <c r="K2528" s="5" t="s">
        <v>3433</v>
      </c>
      <c r="L2528" s="5"/>
      <c r="M2528" s="5"/>
    </row>
    <row r="2529" spans="1:13">
      <c r="A2529" s="9"/>
      <c r="B2529" s="5" t="s">
        <v>6056</v>
      </c>
      <c r="C2529" s="9"/>
      <c r="D2529" s="9"/>
      <c r="E2529" s="5"/>
      <c r="F2529" s="8"/>
      <c r="G2529" s="5" t="s">
        <v>3465</v>
      </c>
      <c r="H2529" s="8"/>
      <c r="I2529" s="5"/>
      <c r="J2529" s="5">
        <v>40</v>
      </c>
      <c r="K2529" s="5" t="s">
        <v>3433</v>
      </c>
      <c r="L2529" s="5"/>
      <c r="M2529" s="5"/>
    </row>
    <row r="2530" spans="1:13">
      <c r="A2530" s="9"/>
      <c r="B2530" s="5" t="s">
        <v>6057</v>
      </c>
      <c r="C2530" s="9"/>
      <c r="D2530" s="9"/>
      <c r="E2530" s="5"/>
      <c r="F2530" s="8"/>
      <c r="G2530" s="5" t="s">
        <v>3796</v>
      </c>
      <c r="H2530" s="8"/>
      <c r="I2530" s="5"/>
      <c r="J2530" s="5">
        <v>40</v>
      </c>
      <c r="K2530" s="5" t="s">
        <v>3433</v>
      </c>
      <c r="L2530" s="5"/>
      <c r="M2530" s="5"/>
    </row>
    <row r="2531" spans="1:13">
      <c r="A2531" s="9"/>
      <c r="B2531" s="5" t="s">
        <v>6058</v>
      </c>
      <c r="C2531" s="9"/>
      <c r="D2531" s="9"/>
      <c r="E2531" s="5"/>
      <c r="F2531" s="8"/>
      <c r="G2531" s="5" t="s">
        <v>3465</v>
      </c>
      <c r="H2531" s="8"/>
      <c r="I2531" s="5"/>
      <c r="J2531" s="5">
        <v>40</v>
      </c>
      <c r="K2531" s="5" t="s">
        <v>3433</v>
      </c>
      <c r="L2531" s="5"/>
      <c r="M2531" s="5"/>
    </row>
    <row r="2532" spans="1:13">
      <c r="A2532" s="9"/>
      <c r="B2532" s="5" t="s">
        <v>6059</v>
      </c>
      <c r="C2532" s="9"/>
      <c r="D2532" s="9"/>
      <c r="E2532" s="5"/>
      <c r="F2532" s="8"/>
      <c r="G2532" s="5" t="s">
        <v>3428</v>
      </c>
      <c r="H2532" s="8"/>
      <c r="I2532" s="5"/>
      <c r="J2532" s="5">
        <v>40</v>
      </c>
      <c r="K2532" s="5" t="s">
        <v>199</v>
      </c>
      <c r="L2532" s="5"/>
      <c r="M2532" s="5"/>
    </row>
    <row r="2533" spans="1:13">
      <c r="A2533" s="9"/>
      <c r="B2533" s="5" t="s">
        <v>6060</v>
      </c>
      <c r="C2533" s="9"/>
      <c r="D2533" s="9"/>
      <c r="E2533" s="5"/>
      <c r="F2533" s="8"/>
      <c r="G2533" s="5" t="s">
        <v>6061</v>
      </c>
      <c r="H2533" s="8"/>
      <c r="I2533" s="5"/>
      <c r="J2533" s="5">
        <v>40</v>
      </c>
      <c r="K2533" s="5" t="s">
        <v>3433</v>
      </c>
      <c r="L2533" s="5"/>
      <c r="M2533" s="5"/>
    </row>
    <row r="2534" spans="1:13">
      <c r="A2534" s="9"/>
      <c r="B2534" s="5" t="s">
        <v>6062</v>
      </c>
      <c r="C2534" s="9"/>
      <c r="D2534" s="9"/>
      <c r="E2534" s="5"/>
      <c r="F2534" s="8"/>
      <c r="G2534" s="5" t="s">
        <v>3432</v>
      </c>
      <c r="H2534" s="8"/>
      <c r="I2534" s="5"/>
      <c r="J2534" s="5">
        <v>40</v>
      </c>
      <c r="K2534" s="5" t="s">
        <v>199</v>
      </c>
      <c r="L2534" s="5"/>
      <c r="M2534" s="5"/>
    </row>
    <row r="2535" spans="1:13">
      <c r="A2535" s="9"/>
      <c r="B2535" s="5" t="s">
        <v>6063</v>
      </c>
      <c r="C2535" s="9"/>
      <c r="D2535" s="9"/>
      <c r="E2535" s="5"/>
      <c r="F2535" s="8"/>
      <c r="G2535" s="5" t="s">
        <v>3456</v>
      </c>
      <c r="H2535" s="8"/>
      <c r="I2535" s="5"/>
      <c r="J2535" s="5">
        <v>40</v>
      </c>
      <c r="K2535" s="5" t="s">
        <v>3433</v>
      </c>
      <c r="L2535" s="5"/>
      <c r="M2535" s="5"/>
    </row>
    <row r="2536" spans="1:13">
      <c r="A2536" s="9"/>
      <c r="B2536" s="5" t="s">
        <v>6064</v>
      </c>
      <c r="C2536" s="9"/>
      <c r="D2536" s="9"/>
      <c r="E2536" s="5"/>
      <c r="F2536" s="8"/>
      <c r="G2536" s="5" t="s">
        <v>4360</v>
      </c>
      <c r="H2536" s="8"/>
      <c r="I2536" s="5"/>
      <c r="J2536" s="5">
        <v>40</v>
      </c>
      <c r="K2536" s="5" t="s">
        <v>3433</v>
      </c>
      <c r="L2536" s="5"/>
      <c r="M2536" s="5"/>
    </row>
    <row r="2537" spans="1:13">
      <c r="A2537" s="9"/>
      <c r="B2537" s="5" t="s">
        <v>6065</v>
      </c>
      <c r="C2537" s="9"/>
      <c r="D2537" s="9"/>
      <c r="E2537" s="5"/>
      <c r="F2537" s="8"/>
      <c r="G2537" s="5" t="s">
        <v>3982</v>
      </c>
      <c r="H2537" s="8"/>
      <c r="I2537" s="5"/>
      <c r="J2537" s="5">
        <v>40</v>
      </c>
      <c r="K2537" s="5" t="s">
        <v>3461</v>
      </c>
      <c r="L2537" s="5"/>
      <c r="M2537" s="5"/>
    </row>
    <row r="2538" spans="1:13">
      <c r="A2538" s="9"/>
      <c r="B2538" s="5" t="s">
        <v>6066</v>
      </c>
      <c r="C2538" s="9"/>
      <c r="D2538" s="9"/>
      <c r="E2538" s="5"/>
      <c r="F2538" s="8"/>
      <c r="G2538" s="5" t="s">
        <v>3438</v>
      </c>
      <c r="H2538" s="8"/>
      <c r="I2538" s="5"/>
      <c r="J2538" s="5">
        <v>40</v>
      </c>
      <c r="K2538" s="5" t="s">
        <v>3433</v>
      </c>
      <c r="L2538" s="5"/>
      <c r="M2538" s="5"/>
    </row>
    <row r="2539" spans="1:13">
      <c r="A2539" s="9"/>
      <c r="B2539" s="5" t="s">
        <v>6067</v>
      </c>
      <c r="C2539" s="9"/>
      <c r="D2539" s="9"/>
      <c r="E2539" s="5"/>
      <c r="F2539" s="8"/>
      <c r="G2539" s="5" t="s">
        <v>3525</v>
      </c>
      <c r="H2539" s="8"/>
      <c r="I2539" s="5"/>
      <c r="J2539" s="5">
        <v>40</v>
      </c>
      <c r="K2539" s="5" t="s">
        <v>199</v>
      </c>
      <c r="L2539" s="5"/>
      <c r="M2539" s="5"/>
    </row>
    <row r="2540" spans="1:13">
      <c r="A2540" s="9"/>
      <c r="B2540" s="5" t="s">
        <v>6068</v>
      </c>
      <c r="C2540" s="9"/>
      <c r="D2540" s="9"/>
      <c r="E2540" s="5"/>
      <c r="F2540" s="8"/>
      <c r="G2540" s="5" t="s">
        <v>3432</v>
      </c>
      <c r="H2540" s="8"/>
      <c r="I2540" s="5"/>
      <c r="J2540" s="5">
        <v>40</v>
      </c>
      <c r="K2540" s="5" t="s">
        <v>199</v>
      </c>
      <c r="L2540" s="5"/>
      <c r="M2540" s="5"/>
    </row>
    <row r="2541" spans="1:13">
      <c r="A2541" s="9"/>
      <c r="B2541" s="5" t="s">
        <v>6069</v>
      </c>
      <c r="C2541" s="9"/>
      <c r="D2541" s="9"/>
      <c r="E2541" s="5"/>
      <c r="F2541" s="8"/>
      <c r="G2541" s="5" t="s">
        <v>3446</v>
      </c>
      <c r="H2541" s="8"/>
      <c r="I2541" s="5"/>
      <c r="J2541" s="5">
        <v>40</v>
      </c>
      <c r="K2541" s="5" t="s">
        <v>199</v>
      </c>
      <c r="L2541" s="5"/>
      <c r="M2541" s="5"/>
    </row>
    <row r="2542" spans="1:13">
      <c r="A2542" s="9"/>
      <c r="B2542" s="5" t="s">
        <v>6070</v>
      </c>
      <c r="C2542" s="9"/>
      <c r="D2542" s="9"/>
      <c r="E2542" s="5"/>
      <c r="F2542" s="8"/>
      <c r="G2542" s="5" t="s">
        <v>3456</v>
      </c>
      <c r="H2542" s="8"/>
      <c r="I2542" s="5"/>
      <c r="J2542" s="5">
        <v>40</v>
      </c>
      <c r="K2542" s="5" t="s">
        <v>199</v>
      </c>
      <c r="L2542" s="5"/>
      <c r="M2542" s="5"/>
    </row>
    <row r="2543" spans="1:13">
      <c r="A2543" s="9"/>
      <c r="B2543" s="5" t="s">
        <v>6071</v>
      </c>
      <c r="C2543" s="9"/>
      <c r="D2543" s="9"/>
      <c r="E2543" s="5"/>
      <c r="F2543" s="8"/>
      <c r="G2543" s="5" t="s">
        <v>3456</v>
      </c>
      <c r="H2543" s="8"/>
      <c r="I2543" s="5"/>
      <c r="J2543" s="5">
        <v>40</v>
      </c>
      <c r="K2543" s="5" t="s">
        <v>3433</v>
      </c>
      <c r="L2543" s="5"/>
      <c r="M2543" s="5"/>
    </row>
    <row r="2544" spans="1:13">
      <c r="A2544" s="9"/>
      <c r="B2544" s="5" t="s">
        <v>6072</v>
      </c>
      <c r="C2544" s="9"/>
      <c r="D2544" s="9"/>
      <c r="E2544" s="5"/>
      <c r="F2544" s="8"/>
      <c r="G2544" s="5" t="s">
        <v>3623</v>
      </c>
      <c r="H2544" s="8"/>
      <c r="I2544" s="5"/>
      <c r="J2544" s="5">
        <v>40</v>
      </c>
      <c r="K2544" s="5" t="s">
        <v>199</v>
      </c>
      <c r="L2544" s="5"/>
      <c r="M2544" s="5"/>
    </row>
    <row r="2545" spans="1:13">
      <c r="A2545" s="9"/>
      <c r="B2545" s="5" t="s">
        <v>6073</v>
      </c>
      <c r="C2545" s="9"/>
      <c r="D2545" s="9"/>
      <c r="E2545" s="5"/>
      <c r="F2545" s="8"/>
      <c r="G2545" s="5" t="s">
        <v>3454</v>
      </c>
      <c r="H2545" s="8"/>
      <c r="I2545" s="5"/>
      <c r="J2545" s="5">
        <v>40</v>
      </c>
      <c r="K2545" s="5" t="s">
        <v>199</v>
      </c>
      <c r="L2545" s="5"/>
      <c r="M2545" s="5"/>
    </row>
    <row r="2546" spans="1:13">
      <c r="A2546" s="9"/>
      <c r="B2546" s="5" t="s">
        <v>6074</v>
      </c>
      <c r="C2546" s="9"/>
      <c r="D2546" s="9"/>
      <c r="E2546" s="5"/>
      <c r="F2546" s="8"/>
      <c r="G2546" s="5" t="s">
        <v>3432</v>
      </c>
      <c r="H2546" s="8"/>
      <c r="I2546" s="5"/>
      <c r="J2546" s="5">
        <v>40</v>
      </c>
      <c r="K2546" s="5" t="s">
        <v>199</v>
      </c>
      <c r="L2546" s="5"/>
      <c r="M2546" s="5"/>
    </row>
    <row r="2547" spans="1:13">
      <c r="A2547" s="9"/>
      <c r="B2547" s="5" t="s">
        <v>6075</v>
      </c>
      <c r="C2547" s="9"/>
      <c r="D2547" s="9"/>
      <c r="E2547" s="5"/>
      <c r="F2547" s="8"/>
      <c r="G2547" s="5" t="s">
        <v>3432</v>
      </c>
      <c r="H2547" s="8"/>
      <c r="I2547" s="5"/>
      <c r="J2547" s="5">
        <v>40</v>
      </c>
      <c r="K2547" s="5" t="s">
        <v>199</v>
      </c>
      <c r="L2547" s="5"/>
      <c r="M2547" s="5"/>
    </row>
    <row r="2548" spans="1:13">
      <c r="A2548" s="9"/>
      <c r="B2548" s="5" t="s">
        <v>6076</v>
      </c>
      <c r="C2548" s="9"/>
      <c r="D2548" s="9"/>
      <c r="E2548" s="5"/>
      <c r="F2548" s="8"/>
      <c r="G2548" s="5" t="s">
        <v>3454</v>
      </c>
      <c r="H2548" s="8"/>
      <c r="I2548" s="5"/>
      <c r="J2548" s="5">
        <v>40</v>
      </c>
      <c r="K2548" s="5" t="s">
        <v>199</v>
      </c>
      <c r="L2548" s="5"/>
      <c r="M2548" s="5"/>
    </row>
    <row r="2549" spans="1:13">
      <c r="A2549" s="9"/>
      <c r="B2549" s="5" t="s">
        <v>6077</v>
      </c>
      <c r="C2549" s="9"/>
      <c r="D2549" s="9"/>
      <c r="E2549" s="5"/>
      <c r="F2549" s="8"/>
      <c r="G2549" s="5" t="s">
        <v>3432</v>
      </c>
      <c r="H2549" s="8"/>
      <c r="I2549" s="5"/>
      <c r="J2549" s="5">
        <v>40</v>
      </c>
      <c r="K2549" s="5" t="s">
        <v>199</v>
      </c>
      <c r="L2549" s="5"/>
      <c r="M2549" s="5"/>
    </row>
    <row r="2550" spans="1:13">
      <c r="A2550" s="9"/>
      <c r="B2550" s="5" t="s">
        <v>6078</v>
      </c>
      <c r="C2550" s="9"/>
      <c r="D2550" s="9"/>
      <c r="E2550" s="5"/>
      <c r="F2550" s="8"/>
      <c r="G2550" s="5" t="s">
        <v>3432</v>
      </c>
      <c r="H2550" s="8"/>
      <c r="I2550" s="5"/>
      <c r="J2550" s="5">
        <v>40</v>
      </c>
      <c r="K2550" s="5" t="s">
        <v>3433</v>
      </c>
      <c r="L2550" s="5"/>
      <c r="M2550" s="5"/>
    </row>
    <row r="2551" spans="1:13">
      <c r="A2551" s="9"/>
      <c r="B2551" s="5" t="s">
        <v>6079</v>
      </c>
      <c r="C2551" s="9"/>
      <c r="D2551" s="9"/>
      <c r="E2551" s="5"/>
      <c r="F2551" s="8"/>
      <c r="G2551" s="5" t="s">
        <v>3465</v>
      </c>
      <c r="H2551" s="8"/>
      <c r="I2551" s="5"/>
      <c r="J2551" s="5">
        <v>40</v>
      </c>
      <c r="K2551" s="5" t="s">
        <v>3607</v>
      </c>
      <c r="L2551" s="5"/>
      <c r="M2551" s="5"/>
    </row>
    <row r="2552" spans="1:13">
      <c r="A2552" s="9"/>
      <c r="B2552" s="5" t="s">
        <v>6080</v>
      </c>
      <c r="C2552" s="9"/>
      <c r="D2552" s="9"/>
      <c r="E2552" s="5"/>
      <c r="F2552" s="8"/>
      <c r="G2552" s="5" t="s">
        <v>3456</v>
      </c>
      <c r="H2552" s="8"/>
      <c r="I2552" s="5"/>
      <c r="J2552" s="5">
        <v>40</v>
      </c>
      <c r="K2552" s="5" t="s">
        <v>199</v>
      </c>
      <c r="L2552" s="5"/>
      <c r="M2552" s="5"/>
    </row>
    <row r="2553" spans="1:13">
      <c r="A2553" s="9"/>
      <c r="B2553" s="5" t="s">
        <v>6081</v>
      </c>
      <c r="C2553" s="9"/>
      <c r="D2553" s="9"/>
      <c r="E2553" s="5"/>
      <c r="F2553" s="8"/>
      <c r="G2553" s="5" t="s">
        <v>3465</v>
      </c>
      <c r="H2553" s="8"/>
      <c r="I2553" s="5"/>
      <c r="J2553" s="5">
        <v>40</v>
      </c>
      <c r="K2553" s="5" t="s">
        <v>3433</v>
      </c>
      <c r="L2553" s="5"/>
      <c r="M2553" s="5"/>
    </row>
    <row r="2554" spans="1:13">
      <c r="A2554" s="9"/>
      <c r="B2554" s="5" t="s">
        <v>6082</v>
      </c>
      <c r="C2554" s="9"/>
      <c r="D2554" s="9"/>
      <c r="E2554" s="5"/>
      <c r="F2554" s="8"/>
      <c r="G2554" s="5" t="s">
        <v>3432</v>
      </c>
      <c r="H2554" s="8"/>
      <c r="I2554" s="5"/>
      <c r="J2554" s="5">
        <v>40</v>
      </c>
      <c r="K2554" s="5" t="s">
        <v>199</v>
      </c>
      <c r="L2554" s="5"/>
      <c r="M2554" s="5"/>
    </row>
    <row r="2555" spans="1:13">
      <c r="A2555" s="9"/>
      <c r="B2555" s="5" t="s">
        <v>6083</v>
      </c>
      <c r="C2555" s="9"/>
      <c r="D2555" s="9"/>
      <c r="E2555" s="5"/>
      <c r="F2555" s="8"/>
      <c r="G2555" s="5" t="s">
        <v>3428</v>
      </c>
      <c r="H2555" s="8"/>
      <c r="I2555" s="5"/>
      <c r="J2555" s="5">
        <v>40</v>
      </c>
      <c r="K2555" s="5" t="s">
        <v>191</v>
      </c>
      <c r="L2555" s="5"/>
      <c r="M2555" s="5"/>
    </row>
    <row r="2556" spans="1:13">
      <c r="A2556" s="9"/>
      <c r="B2556" s="5" t="s">
        <v>6084</v>
      </c>
      <c r="C2556" s="9"/>
      <c r="D2556" s="9"/>
      <c r="E2556" s="5"/>
      <c r="F2556" s="8"/>
      <c r="G2556" s="5" t="s">
        <v>3452</v>
      </c>
      <c r="H2556" s="8"/>
      <c r="I2556" s="5"/>
      <c r="J2556" s="5">
        <v>40</v>
      </c>
      <c r="K2556" s="5" t="s">
        <v>3433</v>
      </c>
      <c r="L2556" s="5"/>
      <c r="M2556" s="5"/>
    </row>
    <row r="2557" spans="1:13">
      <c r="A2557" s="9"/>
      <c r="B2557" s="5" t="s">
        <v>6085</v>
      </c>
      <c r="C2557" s="9"/>
      <c r="D2557" s="9"/>
      <c r="E2557" s="5"/>
      <c r="F2557" s="8"/>
      <c r="G2557" s="5" t="s">
        <v>3432</v>
      </c>
      <c r="H2557" s="8"/>
      <c r="I2557" s="5"/>
      <c r="J2557" s="5">
        <v>40</v>
      </c>
      <c r="K2557" s="5" t="s">
        <v>199</v>
      </c>
      <c r="L2557" s="5"/>
      <c r="M2557" s="5"/>
    </row>
    <row r="2558" spans="1:13">
      <c r="A2558" s="9"/>
      <c r="B2558" s="5" t="s">
        <v>6086</v>
      </c>
      <c r="C2558" s="9"/>
      <c r="D2558" s="9"/>
      <c r="E2558" s="5"/>
      <c r="F2558" s="8"/>
      <c r="G2558" s="5" t="s">
        <v>3658</v>
      </c>
      <c r="H2558" s="8"/>
      <c r="I2558" s="5"/>
      <c r="J2558" s="5">
        <v>40</v>
      </c>
      <c r="K2558" s="5" t="s">
        <v>3433</v>
      </c>
      <c r="L2558" s="5"/>
      <c r="M2558" s="5"/>
    </row>
    <row r="2559" spans="1:13">
      <c r="A2559" s="9"/>
      <c r="B2559" s="5" t="s">
        <v>6087</v>
      </c>
      <c r="C2559" s="9"/>
      <c r="D2559" s="9"/>
      <c r="E2559" s="5"/>
      <c r="F2559" s="8"/>
      <c r="G2559" s="5" t="s">
        <v>3442</v>
      </c>
      <c r="H2559" s="8"/>
      <c r="I2559" s="5"/>
      <c r="J2559" s="5">
        <v>40</v>
      </c>
      <c r="K2559" s="5" t="s">
        <v>199</v>
      </c>
      <c r="L2559" s="5"/>
      <c r="M2559" s="5"/>
    </row>
    <row r="2560" spans="1:13">
      <c r="A2560" s="9"/>
      <c r="B2560" s="5" t="s">
        <v>6088</v>
      </c>
      <c r="C2560" s="9"/>
      <c r="D2560" s="9"/>
      <c r="E2560" s="5"/>
      <c r="F2560" s="8"/>
      <c r="G2560" s="5" t="s">
        <v>3465</v>
      </c>
      <c r="H2560" s="8"/>
      <c r="I2560" s="5"/>
      <c r="J2560" s="5">
        <v>40</v>
      </c>
      <c r="K2560" s="5" t="s">
        <v>3433</v>
      </c>
      <c r="L2560" s="5"/>
      <c r="M2560" s="5"/>
    </row>
    <row r="2561" spans="1:13">
      <c r="A2561" s="9"/>
      <c r="B2561" s="5" t="s">
        <v>6089</v>
      </c>
      <c r="C2561" s="9"/>
      <c r="D2561" s="9"/>
      <c r="E2561" s="5"/>
      <c r="F2561" s="8"/>
      <c r="G2561" s="5" t="s">
        <v>3465</v>
      </c>
      <c r="H2561" s="8"/>
      <c r="I2561" s="5"/>
      <c r="J2561" s="5">
        <v>40</v>
      </c>
      <c r="K2561" s="5" t="s">
        <v>3433</v>
      </c>
      <c r="L2561" s="5"/>
      <c r="M2561" s="5"/>
    </row>
    <row r="2562" spans="1:13">
      <c r="A2562" s="9"/>
      <c r="B2562" s="5" t="s">
        <v>6090</v>
      </c>
      <c r="C2562" s="9"/>
      <c r="D2562" s="9"/>
      <c r="E2562" s="5"/>
      <c r="F2562" s="8"/>
      <c r="G2562" s="5" t="s">
        <v>3465</v>
      </c>
      <c r="H2562" s="8"/>
      <c r="I2562" s="5"/>
      <c r="J2562" s="5">
        <v>40</v>
      </c>
      <c r="K2562" s="5" t="s">
        <v>199</v>
      </c>
      <c r="L2562" s="5"/>
      <c r="M2562" s="5"/>
    </row>
    <row r="2563" spans="1:13">
      <c r="A2563" s="9"/>
      <c r="B2563" s="5" t="s">
        <v>6091</v>
      </c>
      <c r="C2563" s="9"/>
      <c r="D2563" s="9"/>
      <c r="E2563" s="5"/>
      <c r="F2563" s="8"/>
      <c r="G2563" s="5" t="s">
        <v>3442</v>
      </c>
      <c r="H2563" s="8"/>
      <c r="I2563" s="5"/>
      <c r="J2563" s="5">
        <v>40</v>
      </c>
      <c r="K2563" s="5" t="s">
        <v>3433</v>
      </c>
      <c r="L2563" s="5"/>
      <c r="M2563" s="5"/>
    </row>
    <row r="2564" spans="1:13">
      <c r="A2564" s="9"/>
      <c r="B2564" s="5" t="s">
        <v>6092</v>
      </c>
      <c r="C2564" s="9"/>
      <c r="D2564" s="9"/>
      <c r="E2564" s="5"/>
      <c r="F2564" s="8"/>
      <c r="G2564" s="5" t="s">
        <v>3465</v>
      </c>
      <c r="H2564" s="8"/>
      <c r="I2564" s="5"/>
      <c r="J2564" s="5">
        <v>40</v>
      </c>
      <c r="K2564" s="5" t="s">
        <v>199</v>
      </c>
      <c r="L2564" s="5"/>
      <c r="M2564" s="5"/>
    </row>
    <row r="2565" spans="1:13">
      <c r="A2565" s="9"/>
      <c r="B2565" s="5" t="s">
        <v>6093</v>
      </c>
      <c r="C2565" s="9"/>
      <c r="D2565" s="9"/>
      <c r="E2565" s="5"/>
      <c r="F2565" s="8"/>
      <c r="G2565" s="5" t="s">
        <v>3432</v>
      </c>
      <c r="H2565" s="8"/>
      <c r="I2565" s="5"/>
      <c r="J2565" s="5">
        <v>40</v>
      </c>
      <c r="K2565" s="5" t="s">
        <v>199</v>
      </c>
      <c r="L2565" s="5"/>
      <c r="M2565" s="5"/>
    </row>
    <row r="2566" spans="1:13">
      <c r="A2566" s="9"/>
      <c r="B2566" s="5" t="s">
        <v>6094</v>
      </c>
      <c r="C2566" s="9"/>
      <c r="D2566" s="9"/>
      <c r="E2566" s="5"/>
      <c r="F2566" s="8"/>
      <c r="G2566" s="5" t="s">
        <v>3432</v>
      </c>
      <c r="H2566" s="8"/>
      <c r="I2566" s="5"/>
      <c r="J2566" s="5">
        <v>40</v>
      </c>
      <c r="K2566" s="5" t="s">
        <v>199</v>
      </c>
      <c r="L2566" s="5"/>
      <c r="M2566" s="5"/>
    </row>
    <row r="2567" spans="1:13">
      <c r="A2567" s="9"/>
      <c r="B2567" s="5" t="s">
        <v>6095</v>
      </c>
      <c r="C2567" s="9"/>
      <c r="D2567" s="9"/>
      <c r="E2567" s="5"/>
      <c r="F2567" s="8"/>
      <c r="G2567" s="5" t="s">
        <v>3530</v>
      </c>
      <c r="H2567" s="8"/>
      <c r="I2567" s="5"/>
      <c r="J2567" s="5">
        <v>40</v>
      </c>
      <c r="K2567" s="5" t="s">
        <v>199</v>
      </c>
      <c r="L2567" s="5"/>
      <c r="M2567" s="5"/>
    </row>
    <row r="2568" spans="1:13">
      <c r="A2568" s="9"/>
      <c r="B2568" s="5" t="s">
        <v>6096</v>
      </c>
      <c r="C2568" s="9"/>
      <c r="D2568" s="9"/>
      <c r="E2568" s="5"/>
      <c r="F2568" s="8"/>
      <c r="G2568" s="5" t="s">
        <v>3502</v>
      </c>
      <c r="H2568" s="8"/>
      <c r="I2568" s="5"/>
      <c r="J2568" s="5">
        <v>40</v>
      </c>
      <c r="K2568" s="5" t="s">
        <v>196</v>
      </c>
      <c r="L2568" s="5"/>
      <c r="M2568" s="5"/>
    </row>
    <row r="2569" spans="1:13">
      <c r="A2569" s="9"/>
      <c r="B2569" s="5" t="s">
        <v>6097</v>
      </c>
      <c r="C2569" s="9"/>
      <c r="D2569" s="9"/>
      <c r="E2569" s="5"/>
      <c r="F2569" s="8"/>
      <c r="G2569" s="5" t="s">
        <v>3456</v>
      </c>
      <c r="H2569" s="8"/>
      <c r="I2569" s="5"/>
      <c r="J2569" s="5">
        <v>40</v>
      </c>
      <c r="K2569" s="5" t="s">
        <v>3433</v>
      </c>
      <c r="L2569" s="5"/>
      <c r="M2569" s="5"/>
    </row>
    <row r="2570" spans="1:13">
      <c r="A2570" s="9"/>
      <c r="B2570" s="5" t="s">
        <v>6098</v>
      </c>
      <c r="C2570" s="9"/>
      <c r="D2570" s="9"/>
      <c r="E2570" s="5"/>
      <c r="F2570" s="8"/>
      <c r="G2570" s="5" t="s">
        <v>3556</v>
      </c>
      <c r="H2570" s="8"/>
      <c r="I2570" s="5"/>
      <c r="J2570" s="5">
        <v>40</v>
      </c>
      <c r="K2570" s="5" t="s">
        <v>199</v>
      </c>
      <c r="L2570" s="5"/>
      <c r="M2570" s="5"/>
    </row>
    <row r="2571" spans="1:13">
      <c r="A2571" s="9"/>
      <c r="B2571" s="5" t="s">
        <v>6099</v>
      </c>
      <c r="C2571" s="9"/>
      <c r="D2571" s="9"/>
      <c r="E2571" s="5"/>
      <c r="F2571" s="8"/>
      <c r="G2571" s="5" t="s">
        <v>3436</v>
      </c>
      <c r="H2571" s="8"/>
      <c r="I2571" s="5"/>
      <c r="J2571" s="5">
        <v>40</v>
      </c>
      <c r="K2571" s="5" t="s">
        <v>199</v>
      </c>
      <c r="L2571" s="5"/>
      <c r="M2571" s="5"/>
    </row>
    <row r="2572" spans="1:13">
      <c r="A2572" s="9"/>
      <c r="B2572" s="5" t="s">
        <v>6100</v>
      </c>
      <c r="C2572" s="9"/>
      <c r="D2572" s="9"/>
      <c r="E2572" s="5"/>
      <c r="F2572" s="8"/>
      <c r="G2572" s="5" t="s">
        <v>4534</v>
      </c>
      <c r="H2572" s="8"/>
      <c r="I2572" s="5"/>
      <c r="J2572" s="5">
        <v>40</v>
      </c>
      <c r="K2572" s="5" t="s">
        <v>199</v>
      </c>
      <c r="L2572" s="5"/>
      <c r="M2572" s="5"/>
    </row>
    <row r="2573" spans="1:13">
      <c r="A2573" s="9"/>
      <c r="B2573" s="5" t="s">
        <v>6101</v>
      </c>
      <c r="C2573" s="9"/>
      <c r="D2573" s="9"/>
      <c r="E2573" s="5"/>
      <c r="F2573" s="8"/>
      <c r="G2573" s="5" t="s">
        <v>3436</v>
      </c>
      <c r="H2573" s="8"/>
      <c r="I2573" s="5"/>
      <c r="J2573" s="5">
        <v>40</v>
      </c>
      <c r="K2573" s="5" t="s">
        <v>199</v>
      </c>
      <c r="L2573" s="5"/>
      <c r="M2573" s="5"/>
    </row>
    <row r="2574" spans="1:13">
      <c r="A2574" s="9"/>
      <c r="B2574" s="5" t="s">
        <v>6102</v>
      </c>
      <c r="C2574" s="9"/>
      <c r="D2574" s="9"/>
      <c r="E2574" s="5"/>
      <c r="F2574" s="8"/>
      <c r="G2574" s="5" t="s">
        <v>3432</v>
      </c>
      <c r="H2574" s="8"/>
      <c r="I2574" s="5"/>
      <c r="J2574" s="5">
        <v>40</v>
      </c>
      <c r="K2574" s="5" t="s">
        <v>199</v>
      </c>
      <c r="L2574" s="5"/>
      <c r="M2574" s="5"/>
    </row>
    <row r="2575" spans="1:13">
      <c r="A2575" s="9"/>
      <c r="B2575" s="5" t="s">
        <v>6103</v>
      </c>
      <c r="C2575" s="9"/>
      <c r="D2575" s="9"/>
      <c r="E2575" s="5"/>
      <c r="F2575" s="8"/>
      <c r="G2575" s="5" t="s">
        <v>3432</v>
      </c>
      <c r="H2575" s="8"/>
      <c r="I2575" s="5"/>
      <c r="J2575" s="5">
        <v>40</v>
      </c>
      <c r="K2575" s="5" t="s">
        <v>199</v>
      </c>
      <c r="L2575" s="5"/>
      <c r="M2575" s="5"/>
    </row>
    <row r="2576" spans="1:13">
      <c r="A2576" s="9"/>
      <c r="B2576" s="5" t="s">
        <v>6104</v>
      </c>
      <c r="C2576" s="9"/>
      <c r="D2576" s="9"/>
      <c r="E2576" s="5"/>
      <c r="F2576" s="8"/>
      <c r="G2576" s="5" t="s">
        <v>3428</v>
      </c>
      <c r="H2576" s="8"/>
      <c r="I2576" s="5"/>
      <c r="J2576" s="5">
        <v>40</v>
      </c>
      <c r="K2576" s="5" t="s">
        <v>3433</v>
      </c>
      <c r="L2576" s="5"/>
      <c r="M2576" s="5"/>
    </row>
    <row r="2577" spans="1:13">
      <c r="A2577" s="9"/>
      <c r="B2577" s="5" t="s">
        <v>6105</v>
      </c>
      <c r="C2577" s="9"/>
      <c r="D2577" s="9"/>
      <c r="E2577" s="5"/>
      <c r="F2577" s="8"/>
      <c r="G2577" s="5" t="s">
        <v>3456</v>
      </c>
      <c r="H2577" s="8"/>
      <c r="I2577" s="5"/>
      <c r="J2577" s="5">
        <v>40</v>
      </c>
      <c r="K2577" s="5" t="s">
        <v>199</v>
      </c>
      <c r="L2577" s="5"/>
      <c r="M2577" s="5"/>
    </row>
    <row r="2578" spans="1:13">
      <c r="A2578" s="9"/>
      <c r="B2578" s="5" t="s">
        <v>6106</v>
      </c>
      <c r="C2578" s="9"/>
      <c r="D2578" s="9"/>
      <c r="E2578" s="5"/>
      <c r="F2578" s="8"/>
      <c r="G2578" s="5" t="s">
        <v>3454</v>
      </c>
      <c r="H2578" s="8"/>
      <c r="I2578" s="5"/>
      <c r="J2578" s="5">
        <v>40</v>
      </c>
      <c r="K2578" s="5" t="s">
        <v>199</v>
      </c>
      <c r="L2578" s="5"/>
      <c r="M2578" s="5"/>
    </row>
    <row r="2579" spans="1:13">
      <c r="A2579" s="9"/>
      <c r="B2579" s="5" t="s">
        <v>6107</v>
      </c>
      <c r="C2579" s="9"/>
      <c r="D2579" s="9"/>
      <c r="E2579" s="5"/>
      <c r="F2579" s="8"/>
      <c r="G2579" s="5" t="s">
        <v>3465</v>
      </c>
      <c r="H2579" s="8"/>
      <c r="I2579" s="5"/>
      <c r="J2579" s="5">
        <v>40</v>
      </c>
      <c r="K2579" s="5" t="s">
        <v>3433</v>
      </c>
      <c r="L2579" s="5"/>
      <c r="M2579" s="5"/>
    </row>
    <row r="2580" spans="1:13">
      <c r="A2580" s="9"/>
      <c r="B2580" s="5" t="s">
        <v>6108</v>
      </c>
      <c r="C2580" s="9"/>
      <c r="D2580" s="9"/>
      <c r="E2580" s="5"/>
      <c r="F2580" s="8"/>
      <c r="G2580" s="5" t="s">
        <v>3550</v>
      </c>
      <c r="H2580" s="8"/>
      <c r="I2580" s="5"/>
      <c r="J2580" s="5">
        <v>40</v>
      </c>
      <c r="K2580" s="5" t="s">
        <v>199</v>
      </c>
      <c r="L2580" s="5"/>
      <c r="M2580" s="5"/>
    </row>
    <row r="2581" spans="1:13">
      <c r="A2581" s="9"/>
      <c r="B2581" s="5" t="s">
        <v>6109</v>
      </c>
      <c r="C2581" s="9"/>
      <c r="D2581" s="9"/>
      <c r="E2581" s="5"/>
      <c r="F2581" s="8"/>
      <c r="G2581" s="5" t="s">
        <v>3432</v>
      </c>
      <c r="H2581" s="8"/>
      <c r="I2581" s="5"/>
      <c r="J2581" s="5">
        <v>40</v>
      </c>
      <c r="K2581" s="5" t="s">
        <v>199</v>
      </c>
      <c r="L2581" s="5"/>
      <c r="M2581" s="5"/>
    </row>
    <row r="2582" spans="1:13">
      <c r="A2582" s="9"/>
      <c r="B2582" s="5" t="s">
        <v>6110</v>
      </c>
      <c r="C2582" s="9"/>
      <c r="D2582" s="9"/>
      <c r="E2582" s="5"/>
      <c r="F2582" s="8"/>
      <c r="G2582" s="5" t="s">
        <v>3550</v>
      </c>
      <c r="H2582" s="8"/>
      <c r="I2582" s="5"/>
      <c r="J2582" s="5">
        <v>40</v>
      </c>
      <c r="K2582" s="5" t="s">
        <v>196</v>
      </c>
      <c r="L2582" s="5"/>
      <c r="M2582" s="5"/>
    </row>
    <row r="2583" spans="1:13">
      <c r="A2583" s="9"/>
      <c r="B2583" s="5" t="s">
        <v>6111</v>
      </c>
      <c r="C2583" s="9"/>
      <c r="D2583" s="9"/>
      <c r="E2583" s="5"/>
      <c r="F2583" s="8"/>
      <c r="G2583" s="5" t="s">
        <v>3432</v>
      </c>
      <c r="H2583" s="8"/>
      <c r="I2583" s="5"/>
      <c r="J2583" s="5">
        <v>40</v>
      </c>
      <c r="K2583" s="5" t="s">
        <v>199</v>
      </c>
      <c r="L2583" s="5"/>
      <c r="M2583" s="5"/>
    </row>
    <row r="2584" spans="1:13">
      <c r="A2584" s="9"/>
      <c r="B2584" s="5" t="s">
        <v>6112</v>
      </c>
      <c r="C2584" s="9"/>
      <c r="D2584" s="9"/>
      <c r="E2584" s="5"/>
      <c r="F2584" s="8"/>
      <c r="G2584" s="5" t="s">
        <v>3442</v>
      </c>
      <c r="H2584" s="8"/>
      <c r="I2584" s="5"/>
      <c r="J2584" s="5">
        <v>40</v>
      </c>
      <c r="K2584" s="5" t="s">
        <v>199</v>
      </c>
      <c r="L2584" s="5"/>
      <c r="M2584" s="5"/>
    </row>
    <row r="2585" spans="1:13">
      <c r="A2585" s="9"/>
      <c r="B2585" s="5" t="s">
        <v>6113</v>
      </c>
      <c r="C2585" s="9"/>
      <c r="D2585" s="9"/>
      <c r="E2585" s="5"/>
      <c r="F2585" s="8"/>
      <c r="G2585" s="5" t="s">
        <v>3454</v>
      </c>
      <c r="H2585" s="8"/>
      <c r="I2585" s="5"/>
      <c r="J2585" s="5">
        <v>40</v>
      </c>
      <c r="K2585" s="5" t="s">
        <v>196</v>
      </c>
      <c r="L2585" s="5"/>
      <c r="M2585" s="5"/>
    </row>
    <row r="2586" spans="1:13">
      <c r="A2586" s="9"/>
      <c r="B2586" s="5" t="s">
        <v>6114</v>
      </c>
      <c r="C2586" s="9"/>
      <c r="D2586" s="9"/>
      <c r="E2586" s="5"/>
      <c r="F2586" s="8"/>
      <c r="G2586" s="5" t="s">
        <v>3438</v>
      </c>
      <c r="H2586" s="8"/>
      <c r="I2586" s="5"/>
      <c r="J2586" s="5">
        <v>40</v>
      </c>
      <c r="K2586" s="5" t="s">
        <v>199</v>
      </c>
      <c r="L2586" s="5"/>
      <c r="M2586" s="5"/>
    </row>
    <row r="2587" spans="1:13">
      <c r="A2587" s="9"/>
      <c r="B2587" s="5" t="s">
        <v>6115</v>
      </c>
      <c r="C2587" s="9"/>
      <c r="D2587" s="9"/>
      <c r="E2587" s="5"/>
      <c r="F2587" s="8"/>
      <c r="G2587" s="5" t="s">
        <v>3442</v>
      </c>
      <c r="H2587" s="8"/>
      <c r="I2587" s="5"/>
      <c r="J2587" s="5">
        <v>40</v>
      </c>
      <c r="K2587" s="5" t="s">
        <v>199</v>
      </c>
      <c r="L2587" s="5"/>
      <c r="M2587" s="5"/>
    </row>
    <row r="2588" spans="1:13">
      <c r="A2588" s="9"/>
      <c r="B2588" s="5" t="s">
        <v>6116</v>
      </c>
      <c r="C2588" s="9"/>
      <c r="D2588" s="9"/>
      <c r="E2588" s="5"/>
      <c r="F2588" s="8"/>
      <c r="G2588" s="5" t="s">
        <v>3550</v>
      </c>
      <c r="H2588" s="8"/>
      <c r="I2588" s="5"/>
      <c r="J2588" s="5">
        <v>40</v>
      </c>
      <c r="K2588" s="5" t="s">
        <v>191</v>
      </c>
      <c r="L2588" s="5"/>
      <c r="M2588" s="5"/>
    </row>
    <row r="2589" spans="1:13">
      <c r="A2589" s="9"/>
      <c r="B2589" s="5" t="s">
        <v>6117</v>
      </c>
      <c r="C2589" s="9"/>
      <c r="D2589" s="9"/>
      <c r="E2589" s="5"/>
      <c r="F2589" s="8"/>
      <c r="G2589" s="5" t="s">
        <v>3432</v>
      </c>
      <c r="H2589" s="8"/>
      <c r="I2589" s="5"/>
      <c r="J2589" s="5">
        <v>40</v>
      </c>
      <c r="K2589" s="5" t="s">
        <v>199</v>
      </c>
      <c r="L2589" s="5"/>
      <c r="M2589" s="5"/>
    </row>
    <row r="2590" spans="1:13">
      <c r="A2590" s="9"/>
      <c r="B2590" s="5" t="s">
        <v>6118</v>
      </c>
      <c r="C2590" s="9"/>
      <c r="D2590" s="9"/>
      <c r="E2590" s="5"/>
      <c r="F2590" s="8"/>
      <c r="G2590" s="5" t="s">
        <v>3430</v>
      </c>
      <c r="H2590" s="8"/>
      <c r="I2590" s="5"/>
      <c r="J2590" s="5">
        <v>40</v>
      </c>
      <c r="K2590" s="5" t="s">
        <v>3433</v>
      </c>
      <c r="L2590" s="5"/>
      <c r="M2590" s="5"/>
    </row>
    <row r="2591" spans="1:13">
      <c r="A2591" s="9"/>
      <c r="B2591" s="5" t="s">
        <v>6119</v>
      </c>
      <c r="C2591" s="9"/>
      <c r="D2591" s="9"/>
      <c r="E2591" s="5"/>
      <c r="F2591" s="8"/>
      <c r="G2591" s="5" t="s">
        <v>3442</v>
      </c>
      <c r="H2591" s="8"/>
      <c r="I2591" s="5"/>
      <c r="J2591" s="5">
        <v>40</v>
      </c>
      <c r="K2591" s="5" t="s">
        <v>199</v>
      </c>
      <c r="L2591" s="5"/>
      <c r="M2591" s="5"/>
    </row>
    <row r="2592" spans="1:13">
      <c r="A2592" s="9"/>
      <c r="B2592" s="5" t="s">
        <v>6120</v>
      </c>
      <c r="C2592" s="9"/>
      <c r="D2592" s="9"/>
      <c r="E2592" s="5"/>
      <c r="F2592" s="8"/>
      <c r="G2592" s="5" t="s">
        <v>3428</v>
      </c>
      <c r="H2592" s="8"/>
      <c r="I2592" s="5"/>
      <c r="J2592" s="5">
        <v>40</v>
      </c>
      <c r="K2592" s="5" t="s">
        <v>199</v>
      </c>
      <c r="L2592" s="5"/>
      <c r="M2592" s="5"/>
    </row>
    <row r="2593" spans="1:13">
      <c r="A2593" s="9"/>
      <c r="B2593" s="5" t="s">
        <v>6121</v>
      </c>
      <c r="C2593" s="9"/>
      <c r="D2593" s="9"/>
      <c r="E2593" s="5"/>
      <c r="F2593" s="8"/>
      <c r="G2593" s="5" t="s">
        <v>3442</v>
      </c>
      <c r="H2593" s="8"/>
      <c r="I2593" s="5"/>
      <c r="J2593" s="5">
        <v>40</v>
      </c>
      <c r="K2593" s="5" t="s">
        <v>199</v>
      </c>
      <c r="L2593" s="5"/>
      <c r="M2593" s="5"/>
    </row>
    <row r="2594" spans="1:13">
      <c r="A2594" s="9"/>
      <c r="B2594" s="5" t="s">
        <v>6122</v>
      </c>
      <c r="C2594" s="9"/>
      <c r="D2594" s="9"/>
      <c r="E2594" s="5"/>
      <c r="F2594" s="8"/>
      <c r="G2594" s="5" t="s">
        <v>3432</v>
      </c>
      <c r="H2594" s="8"/>
      <c r="I2594" s="5"/>
      <c r="J2594" s="5">
        <v>40</v>
      </c>
      <c r="K2594" s="5" t="s">
        <v>199</v>
      </c>
      <c r="L2594" s="5"/>
      <c r="M2594" s="5"/>
    </row>
    <row r="2595" spans="1:13">
      <c r="A2595" s="9"/>
      <c r="B2595" s="5" t="s">
        <v>6123</v>
      </c>
      <c r="C2595" s="9"/>
      <c r="D2595" s="9"/>
      <c r="E2595" s="5"/>
      <c r="F2595" s="8"/>
      <c r="G2595" s="5" t="s">
        <v>3432</v>
      </c>
      <c r="H2595" s="8"/>
      <c r="I2595" s="5"/>
      <c r="J2595" s="5">
        <v>40</v>
      </c>
      <c r="K2595" s="5" t="s">
        <v>199</v>
      </c>
      <c r="L2595" s="5"/>
      <c r="M2595" s="5"/>
    </row>
    <row r="2596" spans="1:13">
      <c r="A2596" s="9"/>
      <c r="B2596" s="5" t="s">
        <v>6124</v>
      </c>
      <c r="C2596" s="9"/>
      <c r="D2596" s="9"/>
      <c r="E2596" s="5"/>
      <c r="F2596" s="8"/>
      <c r="G2596" s="5" t="s">
        <v>3442</v>
      </c>
      <c r="H2596" s="8"/>
      <c r="I2596" s="5"/>
      <c r="J2596" s="5">
        <v>40</v>
      </c>
      <c r="K2596" s="5" t="s">
        <v>3433</v>
      </c>
      <c r="L2596" s="5"/>
      <c r="M2596" s="5"/>
    </row>
    <row r="2597" spans="1:13">
      <c r="A2597" s="9"/>
      <c r="B2597" s="5" t="s">
        <v>6125</v>
      </c>
      <c r="C2597" s="9"/>
      <c r="D2597" s="9"/>
      <c r="E2597" s="5"/>
      <c r="F2597" s="8"/>
      <c r="G2597" s="5" t="s">
        <v>3510</v>
      </c>
      <c r="H2597" s="8"/>
      <c r="I2597" s="5"/>
      <c r="J2597" s="5">
        <v>40</v>
      </c>
      <c r="K2597" s="5" t="s">
        <v>199</v>
      </c>
      <c r="L2597" s="5"/>
      <c r="M2597" s="5"/>
    </row>
    <row r="2598" spans="1:13">
      <c r="A2598" s="9"/>
      <c r="B2598" s="5" t="s">
        <v>6126</v>
      </c>
      <c r="C2598" s="9"/>
      <c r="D2598" s="9"/>
      <c r="E2598" s="5"/>
      <c r="F2598" s="8"/>
      <c r="G2598" s="5" t="s">
        <v>3442</v>
      </c>
      <c r="H2598" s="8"/>
      <c r="I2598" s="5"/>
      <c r="J2598" s="5">
        <v>40</v>
      </c>
      <c r="K2598" s="5" t="s">
        <v>199</v>
      </c>
      <c r="L2598" s="5"/>
      <c r="M2598" s="5"/>
    </row>
    <row r="2599" spans="1:13">
      <c r="A2599" s="9"/>
      <c r="B2599" s="5" t="s">
        <v>6127</v>
      </c>
      <c r="C2599" s="9"/>
      <c r="D2599" s="9"/>
      <c r="E2599" s="5"/>
      <c r="F2599" s="8"/>
      <c r="G2599" s="5" t="s">
        <v>3438</v>
      </c>
      <c r="H2599" s="8"/>
      <c r="I2599" s="5"/>
      <c r="J2599" s="5">
        <v>40</v>
      </c>
      <c r="K2599" s="5" t="s">
        <v>3433</v>
      </c>
      <c r="L2599" s="5"/>
      <c r="M2599" s="5"/>
    </row>
    <row r="2600" spans="1:13">
      <c r="A2600" s="9"/>
      <c r="B2600" s="5" t="s">
        <v>6128</v>
      </c>
      <c r="C2600" s="9"/>
      <c r="D2600" s="9"/>
      <c r="E2600" s="5"/>
      <c r="F2600" s="8"/>
      <c r="G2600" s="5" t="s">
        <v>3432</v>
      </c>
      <c r="H2600" s="8"/>
      <c r="I2600" s="5"/>
      <c r="J2600" s="5">
        <v>40</v>
      </c>
      <c r="K2600" s="5" t="s">
        <v>199</v>
      </c>
      <c r="L2600" s="5"/>
      <c r="M2600" s="5"/>
    </row>
    <row r="2601" spans="1:13">
      <c r="A2601" s="9"/>
      <c r="B2601" s="5" t="s">
        <v>6129</v>
      </c>
      <c r="C2601" s="9"/>
      <c r="D2601" s="9"/>
      <c r="E2601" s="5"/>
      <c r="F2601" s="8"/>
      <c r="G2601" s="5" t="s">
        <v>3454</v>
      </c>
      <c r="H2601" s="8"/>
      <c r="I2601" s="5"/>
      <c r="J2601" s="5">
        <v>40</v>
      </c>
      <c r="K2601" s="5" t="s">
        <v>199</v>
      </c>
      <c r="L2601" s="5"/>
      <c r="M2601" s="5"/>
    </row>
    <row r="2602" spans="1:13">
      <c r="A2602" s="9"/>
      <c r="B2602" s="5" t="s">
        <v>6130</v>
      </c>
      <c r="C2602" s="9"/>
      <c r="D2602" s="9"/>
      <c r="E2602" s="5"/>
      <c r="F2602" s="8"/>
      <c r="G2602" s="5" t="s">
        <v>3436</v>
      </c>
      <c r="H2602" s="8"/>
      <c r="I2602" s="5"/>
      <c r="J2602" s="5">
        <v>40</v>
      </c>
      <c r="K2602" s="5" t="s">
        <v>199</v>
      </c>
      <c r="L2602" s="5"/>
      <c r="M2602" s="5"/>
    </row>
    <row r="2603" spans="1:13">
      <c r="A2603" s="9"/>
      <c r="B2603" s="5" t="s">
        <v>6131</v>
      </c>
      <c r="C2603" s="9"/>
      <c r="D2603" s="9"/>
      <c r="E2603" s="5"/>
      <c r="F2603" s="8"/>
      <c r="G2603" s="5" t="s">
        <v>3432</v>
      </c>
      <c r="H2603" s="8"/>
      <c r="I2603" s="5"/>
      <c r="J2603" s="5">
        <v>40</v>
      </c>
      <c r="K2603" s="5" t="s">
        <v>199</v>
      </c>
      <c r="L2603" s="5"/>
      <c r="M2603" s="5"/>
    </row>
    <row r="2604" spans="1:13">
      <c r="A2604" s="9"/>
      <c r="B2604" s="5" t="s">
        <v>6132</v>
      </c>
      <c r="C2604" s="9"/>
      <c r="D2604" s="9"/>
      <c r="E2604" s="5"/>
      <c r="F2604" s="8"/>
      <c r="G2604" s="5" t="s">
        <v>3432</v>
      </c>
      <c r="H2604" s="8"/>
      <c r="I2604" s="5"/>
      <c r="J2604" s="5">
        <v>40</v>
      </c>
      <c r="K2604" s="5" t="s">
        <v>199</v>
      </c>
      <c r="L2604" s="5"/>
      <c r="M2604" s="5"/>
    </row>
    <row r="2605" spans="1:13">
      <c r="A2605" s="9"/>
      <c r="B2605" s="5" t="s">
        <v>6133</v>
      </c>
      <c r="C2605" s="9"/>
      <c r="D2605" s="9"/>
      <c r="E2605" s="5"/>
      <c r="F2605" s="8"/>
      <c r="G2605" s="5" t="s">
        <v>3442</v>
      </c>
      <c r="H2605" s="8"/>
      <c r="I2605" s="5"/>
      <c r="J2605" s="5">
        <v>40</v>
      </c>
      <c r="K2605" s="5" t="s">
        <v>199</v>
      </c>
      <c r="L2605" s="5"/>
      <c r="M2605" s="5"/>
    </row>
    <row r="2606" spans="1:13">
      <c r="A2606" s="9"/>
      <c r="B2606" s="5" t="s">
        <v>6134</v>
      </c>
      <c r="C2606" s="9"/>
      <c r="D2606" s="9"/>
      <c r="E2606" s="5"/>
      <c r="F2606" s="8"/>
      <c r="G2606" s="5" t="s">
        <v>3432</v>
      </c>
      <c r="H2606" s="8"/>
      <c r="I2606" s="5"/>
      <c r="J2606" s="5">
        <v>40</v>
      </c>
      <c r="K2606" s="5" t="s">
        <v>196</v>
      </c>
      <c r="L2606" s="5"/>
      <c r="M2606" s="5"/>
    </row>
    <row r="2607" spans="1:13">
      <c r="A2607" s="9"/>
      <c r="B2607" s="5" t="s">
        <v>6135</v>
      </c>
      <c r="C2607" s="9"/>
      <c r="D2607" s="9"/>
      <c r="E2607" s="5"/>
      <c r="F2607" s="8"/>
      <c r="G2607" s="5" t="s">
        <v>3432</v>
      </c>
      <c r="H2607" s="8"/>
      <c r="I2607" s="5"/>
      <c r="J2607" s="5">
        <v>40</v>
      </c>
      <c r="K2607" s="5" t="s">
        <v>199</v>
      </c>
      <c r="L2607" s="5"/>
      <c r="M2607" s="5"/>
    </row>
    <row r="2608" spans="1:13">
      <c r="A2608" s="9"/>
      <c r="B2608" s="5" t="s">
        <v>6136</v>
      </c>
      <c r="C2608" s="9"/>
      <c r="D2608" s="9"/>
      <c r="E2608" s="5"/>
      <c r="F2608" s="8"/>
      <c r="G2608" s="5" t="s">
        <v>3502</v>
      </c>
      <c r="H2608" s="8"/>
      <c r="I2608" s="5"/>
      <c r="J2608" s="5">
        <v>20</v>
      </c>
      <c r="K2608" s="5" t="s">
        <v>199</v>
      </c>
      <c r="L2608" s="5"/>
      <c r="M2608" s="5"/>
    </row>
    <row r="2609" spans="1:13">
      <c r="A2609" s="9"/>
      <c r="B2609" s="5" t="s">
        <v>6137</v>
      </c>
      <c r="C2609" s="9"/>
      <c r="D2609" s="9"/>
      <c r="E2609" s="5"/>
      <c r="F2609" s="8"/>
      <c r="G2609" s="5" t="s">
        <v>3539</v>
      </c>
      <c r="H2609" s="8"/>
      <c r="I2609" s="5"/>
      <c r="J2609" s="5">
        <v>40</v>
      </c>
      <c r="K2609" s="5" t="s">
        <v>199</v>
      </c>
      <c r="L2609" s="5"/>
      <c r="M2609" s="5"/>
    </row>
    <row r="2610" spans="1:13">
      <c r="A2610" s="9"/>
      <c r="B2610" s="5" t="s">
        <v>6138</v>
      </c>
      <c r="C2610" s="9"/>
      <c r="D2610" s="9"/>
      <c r="E2610" s="5"/>
      <c r="F2610" s="8"/>
      <c r="G2610" s="5" t="s">
        <v>3518</v>
      </c>
      <c r="H2610" s="8"/>
      <c r="I2610" s="5"/>
      <c r="J2610" s="5">
        <v>24</v>
      </c>
      <c r="K2610" s="5" t="s">
        <v>199</v>
      </c>
      <c r="L2610" s="5"/>
      <c r="M2610" s="5"/>
    </row>
    <row r="2611" spans="1:13">
      <c r="A2611" s="9"/>
      <c r="B2611" s="5" t="s">
        <v>6139</v>
      </c>
      <c r="C2611" s="9"/>
      <c r="D2611" s="9"/>
      <c r="E2611" s="5"/>
      <c r="F2611" s="8"/>
      <c r="G2611" s="5" t="s">
        <v>6140</v>
      </c>
      <c r="H2611" s="8"/>
      <c r="I2611" s="5"/>
      <c r="J2611" s="5">
        <v>40</v>
      </c>
      <c r="K2611" s="5" t="s">
        <v>196</v>
      </c>
      <c r="L2611" s="5"/>
      <c r="M2611" s="5"/>
    </row>
    <row r="2612" spans="1:13">
      <c r="A2612" s="9"/>
      <c r="B2612" s="5" t="s">
        <v>6141</v>
      </c>
      <c r="C2612" s="9"/>
      <c r="D2612" s="9"/>
      <c r="E2612" s="5"/>
      <c r="F2612" s="8"/>
      <c r="G2612" s="5" t="s">
        <v>3556</v>
      </c>
      <c r="H2612" s="8"/>
      <c r="I2612" s="5"/>
      <c r="J2612" s="5">
        <v>40</v>
      </c>
      <c r="K2612" s="5" t="s">
        <v>199</v>
      </c>
      <c r="L2612" s="5"/>
      <c r="M2612" s="5"/>
    </row>
    <row r="2613" spans="1:13">
      <c r="A2613" s="9"/>
      <c r="B2613" s="5" t="s">
        <v>6142</v>
      </c>
      <c r="C2613" s="9"/>
      <c r="D2613" s="9"/>
      <c r="E2613" s="5"/>
      <c r="F2613" s="8"/>
      <c r="G2613" s="5" t="s">
        <v>3442</v>
      </c>
      <c r="H2613" s="8"/>
      <c r="I2613" s="5"/>
      <c r="J2613" s="5">
        <v>40</v>
      </c>
      <c r="K2613" s="5" t="s">
        <v>6143</v>
      </c>
      <c r="L2613" s="5"/>
      <c r="M2613" s="5"/>
    </row>
    <row r="2614" spans="1:13">
      <c r="A2614" s="9"/>
      <c r="B2614" s="5" t="s">
        <v>6144</v>
      </c>
      <c r="C2614" s="9"/>
      <c r="D2614" s="9"/>
      <c r="E2614" s="5"/>
      <c r="F2614" s="8"/>
      <c r="G2614" s="5" t="s">
        <v>3442</v>
      </c>
      <c r="H2614" s="8"/>
      <c r="I2614" s="5"/>
      <c r="J2614" s="5">
        <v>40</v>
      </c>
      <c r="K2614" s="5" t="s">
        <v>3433</v>
      </c>
      <c r="L2614" s="5"/>
      <c r="M2614" s="5"/>
    </row>
    <row r="2615" spans="1:13">
      <c r="A2615" s="9"/>
      <c r="B2615" s="5" t="s">
        <v>6145</v>
      </c>
      <c r="C2615" s="9"/>
      <c r="D2615" s="9"/>
      <c r="E2615" s="5"/>
      <c r="F2615" s="8"/>
      <c r="G2615" s="5" t="s">
        <v>3513</v>
      </c>
      <c r="H2615" s="8"/>
      <c r="I2615" s="5"/>
      <c r="J2615" s="5">
        <v>40</v>
      </c>
      <c r="K2615" s="5" t="s">
        <v>199</v>
      </c>
      <c r="L2615" s="5"/>
      <c r="M2615" s="5"/>
    </row>
    <row r="2616" spans="1:13">
      <c r="A2616" s="9"/>
      <c r="B2616" s="5" t="s">
        <v>6146</v>
      </c>
      <c r="C2616" s="9"/>
      <c r="D2616" s="9"/>
      <c r="E2616" s="5"/>
      <c r="F2616" s="8"/>
      <c r="G2616" s="5" t="s">
        <v>3442</v>
      </c>
      <c r="H2616" s="8"/>
      <c r="I2616" s="5"/>
      <c r="J2616" s="5">
        <v>40</v>
      </c>
      <c r="K2616" s="5" t="s">
        <v>199</v>
      </c>
      <c r="L2616" s="5"/>
      <c r="M2616" s="5"/>
    </row>
    <row r="2617" spans="1:13">
      <c r="A2617" s="9"/>
      <c r="B2617" s="5" t="s">
        <v>6147</v>
      </c>
      <c r="C2617" s="9"/>
      <c r="D2617" s="9"/>
      <c r="E2617" s="5"/>
      <c r="F2617" s="8"/>
      <c r="G2617" s="5" t="s">
        <v>3550</v>
      </c>
      <c r="H2617" s="8"/>
      <c r="I2617" s="5"/>
      <c r="J2617" s="5">
        <v>40</v>
      </c>
      <c r="K2617" s="5" t="s">
        <v>196</v>
      </c>
      <c r="L2617" s="5"/>
      <c r="M2617" s="5"/>
    </row>
    <row r="2618" spans="1:13">
      <c r="A2618" s="9"/>
      <c r="B2618" s="5" t="s">
        <v>6148</v>
      </c>
      <c r="C2618" s="9"/>
      <c r="D2618" s="9"/>
      <c r="E2618" s="5"/>
      <c r="F2618" s="8"/>
      <c r="G2618" s="5" t="s">
        <v>3442</v>
      </c>
      <c r="H2618" s="8"/>
      <c r="I2618" s="5"/>
      <c r="J2618" s="5">
        <v>40</v>
      </c>
      <c r="K2618" s="5" t="s">
        <v>199</v>
      </c>
      <c r="L2618" s="5"/>
      <c r="M2618" s="5"/>
    </row>
    <row r="2619" spans="1:13">
      <c r="A2619" s="9"/>
      <c r="B2619" s="5" t="s">
        <v>6149</v>
      </c>
      <c r="C2619" s="9"/>
      <c r="D2619" s="9"/>
      <c r="E2619" s="5"/>
      <c r="F2619" s="8"/>
      <c r="G2619" s="5" t="s">
        <v>4629</v>
      </c>
      <c r="H2619" s="8"/>
      <c r="I2619" s="5"/>
      <c r="J2619" s="5">
        <v>40</v>
      </c>
      <c r="K2619" s="5" t="s">
        <v>199</v>
      </c>
      <c r="L2619" s="5"/>
      <c r="M2619" s="5"/>
    </row>
    <row r="2620" spans="1:13">
      <c r="A2620" s="9"/>
      <c r="B2620" s="5" t="s">
        <v>6150</v>
      </c>
      <c r="C2620" s="9"/>
      <c r="D2620" s="9"/>
      <c r="E2620" s="5"/>
      <c r="F2620" s="8"/>
      <c r="G2620" s="5" t="s">
        <v>3446</v>
      </c>
      <c r="H2620" s="8"/>
      <c r="I2620" s="5"/>
      <c r="J2620" s="5">
        <v>40</v>
      </c>
      <c r="K2620" s="5" t="s">
        <v>199</v>
      </c>
      <c r="L2620" s="5"/>
      <c r="M2620" s="5"/>
    </row>
    <row r="2621" spans="1:13">
      <c r="A2621" s="9"/>
      <c r="B2621" s="5" t="s">
        <v>6151</v>
      </c>
      <c r="C2621" s="9"/>
      <c r="D2621" s="9"/>
      <c r="E2621" s="5"/>
      <c r="F2621" s="8"/>
      <c r="G2621" s="5" t="s">
        <v>3442</v>
      </c>
      <c r="H2621" s="8"/>
      <c r="I2621" s="5"/>
      <c r="J2621" s="5">
        <v>40</v>
      </c>
      <c r="K2621" s="5" t="s">
        <v>199</v>
      </c>
      <c r="L2621" s="5"/>
      <c r="M2621" s="5"/>
    </row>
    <row r="2622" spans="1:13">
      <c r="A2622" s="9"/>
      <c r="B2622" s="5" t="s">
        <v>6152</v>
      </c>
      <c r="C2622" s="9"/>
      <c r="D2622" s="9"/>
      <c r="E2622" s="5"/>
      <c r="F2622" s="8"/>
      <c r="G2622" s="5" t="s">
        <v>3720</v>
      </c>
      <c r="H2622" s="8"/>
      <c r="I2622" s="5"/>
      <c r="J2622" s="5">
        <v>40</v>
      </c>
      <c r="K2622" s="5" t="s">
        <v>196</v>
      </c>
      <c r="L2622" s="5"/>
      <c r="M2622" s="5"/>
    </row>
    <row r="2623" spans="1:13">
      <c r="A2623" s="9"/>
      <c r="B2623" s="5" t="s">
        <v>6153</v>
      </c>
      <c r="C2623" s="9"/>
      <c r="D2623" s="9"/>
      <c r="E2623" s="5"/>
      <c r="F2623" s="8"/>
      <c r="G2623" s="5" t="s">
        <v>3432</v>
      </c>
      <c r="H2623" s="8"/>
      <c r="I2623" s="5"/>
      <c r="J2623" s="5">
        <v>40</v>
      </c>
      <c r="K2623" s="5" t="s">
        <v>199</v>
      </c>
      <c r="L2623" s="5"/>
      <c r="M2623" s="5"/>
    </row>
    <row r="2624" spans="1:13">
      <c r="A2624" s="9"/>
      <c r="B2624" s="5" t="s">
        <v>6154</v>
      </c>
      <c r="C2624" s="9"/>
      <c r="D2624" s="9"/>
      <c r="E2624" s="5"/>
      <c r="F2624" s="8"/>
      <c r="G2624" s="5" t="s">
        <v>3432</v>
      </c>
      <c r="H2624" s="8"/>
      <c r="I2624" s="5"/>
      <c r="J2624" s="5">
        <v>40</v>
      </c>
      <c r="K2624" s="5" t="s">
        <v>199</v>
      </c>
      <c r="L2624" s="5"/>
      <c r="M2624" s="5"/>
    </row>
    <row r="2625" spans="1:13">
      <c r="A2625" s="9"/>
      <c r="B2625" s="5" t="s">
        <v>6155</v>
      </c>
      <c r="C2625" s="9"/>
      <c r="D2625" s="9"/>
      <c r="E2625" s="5"/>
      <c r="F2625" s="8"/>
      <c r="G2625" s="5" t="s">
        <v>3442</v>
      </c>
      <c r="H2625" s="8"/>
      <c r="I2625" s="5"/>
      <c r="J2625" s="5">
        <v>40</v>
      </c>
      <c r="K2625" s="5" t="s">
        <v>199</v>
      </c>
      <c r="L2625" s="5"/>
      <c r="M2625" s="5"/>
    </row>
    <row r="2626" spans="1:13">
      <c r="A2626" s="9"/>
      <c r="B2626" s="5" t="s">
        <v>6156</v>
      </c>
      <c r="C2626" s="9"/>
      <c r="D2626" s="9"/>
      <c r="E2626" s="5"/>
      <c r="F2626" s="8"/>
      <c r="G2626" s="5" t="s">
        <v>3442</v>
      </c>
      <c r="H2626" s="8"/>
      <c r="I2626" s="5"/>
      <c r="J2626" s="5">
        <v>40</v>
      </c>
      <c r="K2626" s="5" t="s">
        <v>199</v>
      </c>
      <c r="L2626" s="5"/>
      <c r="M2626" s="5"/>
    </row>
    <row r="2627" spans="1:13">
      <c r="A2627" s="9"/>
      <c r="B2627" s="5" t="s">
        <v>6157</v>
      </c>
      <c r="C2627" s="9"/>
      <c r="D2627" s="9"/>
      <c r="E2627" s="5"/>
      <c r="F2627" s="8"/>
      <c r="G2627" s="5" t="s">
        <v>3465</v>
      </c>
      <c r="H2627" s="8"/>
      <c r="I2627" s="5"/>
      <c r="J2627" s="5">
        <v>40</v>
      </c>
      <c r="K2627" s="5" t="s">
        <v>199</v>
      </c>
      <c r="L2627" s="5"/>
      <c r="M2627" s="5"/>
    </row>
    <row r="2628" spans="1:13">
      <c r="A2628" s="9"/>
      <c r="B2628" s="5" t="s">
        <v>6158</v>
      </c>
      <c r="C2628" s="9"/>
      <c r="D2628" s="9"/>
      <c r="E2628" s="5"/>
      <c r="F2628" s="8"/>
      <c r="G2628" s="5" t="s">
        <v>3432</v>
      </c>
      <c r="H2628" s="8"/>
      <c r="I2628" s="5"/>
      <c r="J2628" s="5">
        <v>40</v>
      </c>
      <c r="K2628" s="5" t="s">
        <v>199</v>
      </c>
      <c r="L2628" s="5"/>
      <c r="M2628" s="5"/>
    </row>
    <row r="2629" spans="1:13">
      <c r="A2629" s="9"/>
      <c r="B2629" s="5" t="s">
        <v>6159</v>
      </c>
      <c r="C2629" s="9"/>
      <c r="D2629" s="9"/>
      <c r="E2629" s="5"/>
      <c r="F2629" s="8"/>
      <c r="G2629" s="5" t="s">
        <v>3432</v>
      </c>
      <c r="H2629" s="8"/>
      <c r="I2629" s="5"/>
      <c r="J2629" s="5">
        <v>40</v>
      </c>
      <c r="K2629" s="5" t="s">
        <v>196</v>
      </c>
      <c r="L2629" s="5"/>
      <c r="M2629" s="5"/>
    </row>
    <row r="2630" spans="1:13">
      <c r="A2630" s="9"/>
      <c r="B2630" s="5" t="s">
        <v>6160</v>
      </c>
      <c r="C2630" s="9"/>
      <c r="D2630" s="9"/>
      <c r="E2630" s="5"/>
      <c r="F2630" s="8"/>
      <c r="G2630" s="5" t="s">
        <v>3432</v>
      </c>
      <c r="H2630" s="8"/>
      <c r="I2630" s="5"/>
      <c r="J2630" s="5">
        <v>40</v>
      </c>
      <c r="K2630" s="5" t="s">
        <v>199</v>
      </c>
      <c r="L2630" s="5"/>
      <c r="M2630" s="5"/>
    </row>
    <row r="2631" spans="1:13">
      <c r="A2631" s="9"/>
      <c r="B2631" s="5" t="s">
        <v>6161</v>
      </c>
      <c r="C2631" s="9"/>
      <c r="D2631" s="9"/>
      <c r="E2631" s="5"/>
      <c r="F2631" s="8"/>
      <c r="G2631" s="5" t="s">
        <v>3550</v>
      </c>
      <c r="H2631" s="8"/>
      <c r="I2631" s="5"/>
      <c r="J2631" s="5">
        <v>40</v>
      </c>
      <c r="K2631" s="5" t="s">
        <v>199</v>
      </c>
      <c r="L2631" s="5"/>
      <c r="M2631" s="5"/>
    </row>
    <row r="2632" spans="1:13">
      <c r="A2632" s="9"/>
      <c r="B2632" s="5" t="s">
        <v>6162</v>
      </c>
      <c r="C2632" s="9"/>
      <c r="D2632" s="9"/>
      <c r="E2632" s="5"/>
      <c r="F2632" s="8"/>
      <c r="G2632" s="5" t="s">
        <v>3456</v>
      </c>
      <c r="H2632" s="8"/>
      <c r="I2632" s="5"/>
      <c r="J2632" s="5">
        <v>40</v>
      </c>
      <c r="K2632" s="5" t="s">
        <v>199</v>
      </c>
      <c r="L2632" s="5"/>
      <c r="M2632" s="5"/>
    </row>
    <row r="2633" spans="1:13">
      <c r="A2633" s="9"/>
      <c r="B2633" s="5" t="s">
        <v>6163</v>
      </c>
      <c r="C2633" s="9"/>
      <c r="D2633" s="9"/>
      <c r="E2633" s="5"/>
      <c r="F2633" s="8"/>
      <c r="G2633" s="5" t="s">
        <v>3432</v>
      </c>
      <c r="H2633" s="8"/>
      <c r="I2633" s="5"/>
      <c r="J2633" s="5">
        <v>40</v>
      </c>
      <c r="K2633" s="5" t="s">
        <v>199</v>
      </c>
      <c r="L2633" s="5"/>
      <c r="M2633" s="5"/>
    </row>
    <row r="2634" spans="1:13">
      <c r="A2634" s="9"/>
      <c r="B2634" s="5" t="s">
        <v>6164</v>
      </c>
      <c r="C2634" s="9"/>
      <c r="D2634" s="9"/>
      <c r="E2634" s="5"/>
      <c r="F2634" s="8"/>
      <c r="G2634" s="5" t="s">
        <v>3442</v>
      </c>
      <c r="H2634" s="8"/>
      <c r="I2634" s="5"/>
      <c r="J2634" s="5">
        <v>40</v>
      </c>
      <c r="K2634" s="5" t="s">
        <v>3433</v>
      </c>
      <c r="L2634" s="5"/>
      <c r="M2634" s="5"/>
    </row>
    <row r="2635" spans="1:13">
      <c r="A2635" s="9"/>
      <c r="B2635" s="5" t="s">
        <v>6165</v>
      </c>
      <c r="C2635" s="9"/>
      <c r="D2635" s="9"/>
      <c r="E2635" s="5"/>
      <c r="F2635" s="8"/>
      <c r="G2635" s="5" t="s">
        <v>3648</v>
      </c>
      <c r="H2635" s="8"/>
      <c r="I2635" s="5"/>
      <c r="J2635" s="5">
        <v>40</v>
      </c>
      <c r="K2635" s="5" t="s">
        <v>3433</v>
      </c>
      <c r="L2635" s="5"/>
      <c r="M2635" s="5"/>
    </row>
    <row r="2636" spans="1:13">
      <c r="A2636" s="9"/>
      <c r="B2636" s="5" t="s">
        <v>6166</v>
      </c>
      <c r="C2636" s="9"/>
      <c r="D2636" s="9"/>
      <c r="E2636" s="5"/>
      <c r="F2636" s="8"/>
      <c r="G2636" s="5" t="s">
        <v>3669</v>
      </c>
      <c r="H2636" s="8"/>
      <c r="I2636" s="5"/>
      <c r="J2636" s="5">
        <v>40</v>
      </c>
      <c r="K2636" s="5" t="s">
        <v>199</v>
      </c>
      <c r="L2636" s="5"/>
      <c r="M2636" s="5"/>
    </row>
    <row r="2637" spans="1:13">
      <c r="A2637" s="9"/>
      <c r="B2637" s="5" t="s">
        <v>6167</v>
      </c>
      <c r="C2637" s="9"/>
      <c r="D2637" s="9"/>
      <c r="E2637" s="5"/>
      <c r="F2637" s="8"/>
      <c r="G2637" s="5" t="s">
        <v>3432</v>
      </c>
      <c r="H2637" s="8"/>
      <c r="I2637" s="5"/>
      <c r="J2637" s="5">
        <v>40</v>
      </c>
      <c r="K2637" s="5" t="s">
        <v>199</v>
      </c>
      <c r="L2637" s="5"/>
      <c r="M2637" s="5"/>
    </row>
    <row r="2638" spans="1:13">
      <c r="A2638" s="9"/>
      <c r="B2638" s="5" t="s">
        <v>6168</v>
      </c>
      <c r="C2638" s="9"/>
      <c r="D2638" s="9"/>
      <c r="E2638" s="5"/>
      <c r="F2638" s="8"/>
      <c r="G2638" s="5" t="s">
        <v>3432</v>
      </c>
      <c r="H2638" s="8"/>
      <c r="I2638" s="5"/>
      <c r="J2638" s="5">
        <v>40</v>
      </c>
      <c r="K2638" s="5" t="s">
        <v>199</v>
      </c>
      <c r="L2638" s="5"/>
      <c r="M2638" s="5"/>
    </row>
    <row r="2639" spans="1:13">
      <c r="A2639" s="9"/>
      <c r="B2639" s="5" t="s">
        <v>6169</v>
      </c>
      <c r="C2639" s="9"/>
      <c r="D2639" s="9"/>
      <c r="E2639" s="5"/>
      <c r="F2639" s="8"/>
      <c r="G2639" s="5" t="s">
        <v>3442</v>
      </c>
      <c r="H2639" s="8"/>
      <c r="I2639" s="5"/>
      <c r="J2639" s="5">
        <v>40</v>
      </c>
      <c r="K2639" s="5" t="s">
        <v>199</v>
      </c>
      <c r="L2639" s="5"/>
      <c r="M2639" s="5"/>
    </row>
    <row r="2640" spans="1:13">
      <c r="A2640" s="9"/>
      <c r="B2640" s="5" t="s">
        <v>6170</v>
      </c>
      <c r="C2640" s="9"/>
      <c r="D2640" s="9"/>
      <c r="E2640" s="5"/>
      <c r="F2640" s="8"/>
      <c r="G2640" s="5" t="s">
        <v>3465</v>
      </c>
      <c r="H2640" s="8"/>
      <c r="I2640" s="5"/>
      <c r="J2640" s="5">
        <v>40</v>
      </c>
      <c r="K2640" s="5" t="s">
        <v>199</v>
      </c>
      <c r="L2640" s="5"/>
      <c r="M2640" s="5"/>
    </row>
    <row r="2641" spans="1:13">
      <c r="A2641" s="9"/>
      <c r="B2641" s="5" t="s">
        <v>6171</v>
      </c>
      <c r="C2641" s="9"/>
      <c r="D2641" s="9"/>
      <c r="E2641" s="5"/>
      <c r="F2641" s="8"/>
      <c r="G2641" s="5" t="s">
        <v>3465</v>
      </c>
      <c r="H2641" s="8"/>
      <c r="I2641" s="5"/>
      <c r="J2641" s="5">
        <v>40</v>
      </c>
      <c r="K2641" s="5" t="s">
        <v>3433</v>
      </c>
      <c r="L2641" s="5"/>
      <c r="M2641" s="5"/>
    </row>
    <row r="2642" spans="1:13">
      <c r="A2642" s="9"/>
      <c r="B2642" s="5" t="s">
        <v>6172</v>
      </c>
      <c r="C2642" s="9"/>
      <c r="D2642" s="9"/>
      <c r="E2642" s="5"/>
      <c r="F2642" s="8"/>
      <c r="G2642" s="5" t="s">
        <v>3444</v>
      </c>
      <c r="H2642" s="8"/>
      <c r="I2642" s="5"/>
      <c r="J2642" s="5">
        <v>40</v>
      </c>
      <c r="K2642" s="5" t="s">
        <v>3433</v>
      </c>
      <c r="L2642" s="5"/>
      <c r="M2642" s="5"/>
    </row>
    <row r="2643" spans="1:13">
      <c r="A2643" s="9"/>
      <c r="B2643" s="5" t="s">
        <v>6173</v>
      </c>
      <c r="C2643" s="9"/>
      <c r="D2643" s="9"/>
      <c r="E2643" s="5"/>
      <c r="F2643" s="8"/>
      <c r="G2643" s="5" t="s">
        <v>3432</v>
      </c>
      <c r="H2643" s="8"/>
      <c r="I2643" s="5"/>
      <c r="J2643" s="5">
        <v>40</v>
      </c>
      <c r="K2643" s="5" t="s">
        <v>199</v>
      </c>
      <c r="L2643" s="5"/>
      <c r="M2643" s="5"/>
    </row>
    <row r="2644" spans="1:13">
      <c r="A2644" s="9"/>
      <c r="B2644" s="5" t="s">
        <v>6174</v>
      </c>
      <c r="C2644" s="9"/>
      <c r="D2644" s="9"/>
      <c r="E2644" s="5"/>
      <c r="F2644" s="8"/>
      <c r="G2644" s="5" t="s">
        <v>3442</v>
      </c>
      <c r="H2644" s="8"/>
      <c r="I2644" s="5"/>
      <c r="J2644" s="5">
        <v>40</v>
      </c>
      <c r="K2644" s="5" t="s">
        <v>199</v>
      </c>
      <c r="L2644" s="5"/>
      <c r="M2644" s="5"/>
    </row>
    <row r="2645" spans="1:13">
      <c r="A2645" s="9"/>
      <c r="B2645" s="5" t="s">
        <v>6175</v>
      </c>
      <c r="C2645" s="9"/>
      <c r="D2645" s="9"/>
      <c r="E2645" s="5"/>
      <c r="F2645" s="8"/>
      <c r="G2645" s="5" t="s">
        <v>3432</v>
      </c>
      <c r="H2645" s="8"/>
      <c r="I2645" s="5"/>
      <c r="J2645" s="5">
        <v>40</v>
      </c>
      <c r="K2645" s="5" t="s">
        <v>199</v>
      </c>
      <c r="L2645" s="5"/>
      <c r="M2645" s="5"/>
    </row>
    <row r="2646" spans="1:13">
      <c r="A2646" s="9"/>
      <c r="B2646" s="5" t="s">
        <v>6176</v>
      </c>
      <c r="C2646" s="9"/>
      <c r="D2646" s="9"/>
      <c r="E2646" s="5"/>
      <c r="F2646" s="8"/>
      <c r="G2646" s="5" t="s">
        <v>3450</v>
      </c>
      <c r="H2646" s="8"/>
      <c r="I2646" s="5"/>
      <c r="J2646" s="5">
        <v>40</v>
      </c>
      <c r="K2646" s="5" t="s">
        <v>199</v>
      </c>
      <c r="L2646" s="5"/>
      <c r="M2646" s="5"/>
    </row>
    <row r="2647" spans="1:13">
      <c r="A2647" s="9"/>
      <c r="B2647" s="5" t="s">
        <v>6177</v>
      </c>
      <c r="C2647" s="9"/>
      <c r="D2647" s="9"/>
      <c r="E2647" s="5"/>
      <c r="F2647" s="8"/>
      <c r="G2647" s="5" t="s">
        <v>3432</v>
      </c>
      <c r="H2647" s="8"/>
      <c r="I2647" s="5"/>
      <c r="J2647" s="5">
        <v>40</v>
      </c>
      <c r="K2647" s="5" t="s">
        <v>199</v>
      </c>
      <c r="L2647" s="5"/>
      <c r="M2647" s="5"/>
    </row>
    <row r="2648" spans="1:13">
      <c r="A2648" s="9"/>
      <c r="B2648" s="5" t="s">
        <v>6178</v>
      </c>
      <c r="C2648" s="9"/>
      <c r="D2648" s="9"/>
      <c r="E2648" s="5"/>
      <c r="F2648" s="8"/>
      <c r="G2648" s="5" t="s">
        <v>3432</v>
      </c>
      <c r="H2648" s="8"/>
      <c r="I2648" s="5"/>
      <c r="J2648" s="5">
        <v>40</v>
      </c>
      <c r="K2648" s="5" t="s">
        <v>199</v>
      </c>
      <c r="L2648" s="5"/>
      <c r="M2648" s="5"/>
    </row>
    <row r="2649" spans="1:13">
      <c r="A2649" s="9"/>
      <c r="B2649" s="5" t="s">
        <v>6179</v>
      </c>
      <c r="C2649" s="9"/>
      <c r="D2649" s="9"/>
      <c r="E2649" s="5"/>
      <c r="F2649" s="8"/>
      <c r="G2649" s="5" t="s">
        <v>3532</v>
      </c>
      <c r="H2649" s="8"/>
      <c r="I2649" s="5"/>
      <c r="J2649" s="5">
        <v>40</v>
      </c>
      <c r="K2649" s="5" t="s">
        <v>199</v>
      </c>
      <c r="L2649" s="5"/>
      <c r="M2649" s="5"/>
    </row>
    <row r="2650" spans="1:13">
      <c r="A2650" s="9"/>
      <c r="B2650" s="5" t="s">
        <v>6180</v>
      </c>
      <c r="C2650" s="9"/>
      <c r="D2650" s="9"/>
      <c r="E2650" s="5"/>
      <c r="F2650" s="8"/>
      <c r="G2650" s="5" t="s">
        <v>3442</v>
      </c>
      <c r="H2650" s="8"/>
      <c r="I2650" s="5"/>
      <c r="J2650" s="5">
        <v>40</v>
      </c>
      <c r="K2650" s="5" t="s">
        <v>3433</v>
      </c>
      <c r="L2650" s="5"/>
      <c r="M2650" s="5"/>
    </row>
    <row r="2651" spans="1:13">
      <c r="A2651" s="9"/>
      <c r="B2651" s="5" t="s">
        <v>6181</v>
      </c>
      <c r="C2651" s="9"/>
      <c r="D2651" s="9"/>
      <c r="E2651" s="5"/>
      <c r="F2651" s="8"/>
      <c r="G2651" s="5" t="s">
        <v>4737</v>
      </c>
      <c r="H2651" s="8"/>
      <c r="I2651" s="5"/>
      <c r="J2651" s="5">
        <v>30</v>
      </c>
      <c r="K2651" s="5" t="s">
        <v>199</v>
      </c>
      <c r="L2651" s="5"/>
      <c r="M2651" s="5"/>
    </row>
    <row r="2652" spans="1:13">
      <c r="A2652" s="9"/>
      <c r="B2652" s="5" t="s">
        <v>6182</v>
      </c>
      <c r="C2652" s="9"/>
      <c r="D2652" s="9"/>
      <c r="E2652" s="5"/>
      <c r="F2652" s="8"/>
      <c r="G2652" s="5" t="s">
        <v>3465</v>
      </c>
      <c r="H2652" s="8"/>
      <c r="I2652" s="5"/>
      <c r="J2652" s="5">
        <v>40</v>
      </c>
      <c r="K2652" s="5" t="s">
        <v>199</v>
      </c>
      <c r="L2652" s="5"/>
      <c r="M2652" s="5"/>
    </row>
    <row r="2653" spans="1:13">
      <c r="A2653" s="9"/>
      <c r="B2653" s="5" t="s">
        <v>6183</v>
      </c>
      <c r="C2653" s="9"/>
      <c r="D2653" s="9"/>
      <c r="E2653" s="5"/>
      <c r="F2653" s="8"/>
      <c r="G2653" s="5" t="s">
        <v>3432</v>
      </c>
      <c r="H2653" s="8"/>
      <c r="I2653" s="5"/>
      <c r="J2653" s="5">
        <v>40</v>
      </c>
      <c r="K2653" s="5" t="s">
        <v>3433</v>
      </c>
      <c r="L2653" s="5"/>
      <c r="M2653" s="5"/>
    </row>
    <row r="2654" spans="1:13">
      <c r="A2654" s="9"/>
      <c r="B2654" s="5" t="s">
        <v>6184</v>
      </c>
      <c r="C2654" s="9"/>
      <c r="D2654" s="9"/>
      <c r="E2654" s="5"/>
      <c r="F2654" s="8"/>
      <c r="G2654" s="5" t="s">
        <v>4596</v>
      </c>
      <c r="H2654" s="8"/>
      <c r="I2654" s="5"/>
      <c r="J2654" s="5">
        <v>40</v>
      </c>
      <c r="K2654" s="5" t="s">
        <v>199</v>
      </c>
      <c r="L2654" s="5"/>
      <c r="M2654" s="5"/>
    </row>
    <row r="2655" spans="1:13">
      <c r="A2655" s="9"/>
      <c r="B2655" s="5" t="s">
        <v>6185</v>
      </c>
      <c r="C2655" s="9"/>
      <c r="D2655" s="9"/>
      <c r="E2655" s="5"/>
      <c r="F2655" s="8"/>
      <c r="G2655" s="5" t="s">
        <v>3518</v>
      </c>
      <c r="H2655" s="8"/>
      <c r="I2655" s="5"/>
      <c r="J2655" s="5">
        <v>24</v>
      </c>
      <c r="K2655" s="5" t="s">
        <v>199</v>
      </c>
      <c r="L2655" s="5"/>
      <c r="M2655" s="5"/>
    </row>
    <row r="2656" spans="1:13">
      <c r="A2656" s="9"/>
      <c r="B2656" s="5" t="s">
        <v>6186</v>
      </c>
      <c r="C2656" s="9"/>
      <c r="D2656" s="9"/>
      <c r="E2656" s="5"/>
      <c r="F2656" s="8"/>
      <c r="G2656" s="5" t="s">
        <v>3502</v>
      </c>
      <c r="H2656" s="8"/>
      <c r="I2656" s="5"/>
      <c r="J2656" s="5">
        <v>40</v>
      </c>
      <c r="K2656" s="5" t="s">
        <v>199</v>
      </c>
      <c r="L2656" s="5"/>
      <c r="M2656" s="5"/>
    </row>
    <row r="2657" spans="1:13">
      <c r="A2657" s="9"/>
      <c r="B2657" s="5" t="s">
        <v>6187</v>
      </c>
      <c r="C2657" s="9"/>
      <c r="D2657" s="9"/>
      <c r="E2657" s="5"/>
      <c r="F2657" s="8"/>
      <c r="G2657" s="5" t="s">
        <v>3428</v>
      </c>
      <c r="H2657" s="8"/>
      <c r="I2657" s="5"/>
      <c r="J2657" s="5">
        <v>40</v>
      </c>
      <c r="K2657" s="5" t="s">
        <v>196</v>
      </c>
      <c r="L2657" s="5"/>
      <c r="M2657" s="5"/>
    </row>
    <row r="2658" spans="1:13">
      <c r="A2658" s="9"/>
      <c r="B2658" s="5" t="s">
        <v>6188</v>
      </c>
      <c r="C2658" s="9"/>
      <c r="D2658" s="9"/>
      <c r="E2658" s="5"/>
      <c r="F2658" s="8"/>
      <c r="G2658" s="5" t="s">
        <v>3430</v>
      </c>
      <c r="H2658" s="8"/>
      <c r="I2658" s="5"/>
      <c r="J2658" s="5">
        <v>40</v>
      </c>
      <c r="K2658" s="5" t="s">
        <v>3461</v>
      </c>
      <c r="L2658" s="5"/>
      <c r="M2658" s="5"/>
    </row>
    <row r="2659" spans="1:13">
      <c r="A2659" s="9"/>
      <c r="B2659" s="5" t="s">
        <v>6189</v>
      </c>
      <c r="C2659" s="9"/>
      <c r="D2659" s="9"/>
      <c r="E2659" s="5"/>
      <c r="F2659" s="8"/>
      <c r="G2659" s="5" t="s">
        <v>3432</v>
      </c>
      <c r="H2659" s="8"/>
      <c r="I2659" s="5"/>
      <c r="J2659" s="5">
        <v>40</v>
      </c>
      <c r="K2659" s="5" t="s">
        <v>199</v>
      </c>
      <c r="L2659" s="5"/>
      <c r="M2659" s="5"/>
    </row>
    <row r="2660" spans="1:13">
      <c r="A2660" s="9"/>
      <c r="B2660" s="5" t="s">
        <v>6190</v>
      </c>
      <c r="C2660" s="9"/>
      <c r="D2660" s="9"/>
      <c r="E2660" s="5"/>
      <c r="F2660" s="8"/>
      <c r="G2660" s="5" t="s">
        <v>3450</v>
      </c>
      <c r="H2660" s="8"/>
      <c r="I2660" s="5"/>
      <c r="J2660" s="5">
        <v>40</v>
      </c>
      <c r="K2660" s="5" t="s">
        <v>199</v>
      </c>
      <c r="L2660" s="5"/>
      <c r="M2660" s="5"/>
    </row>
    <row r="2661" spans="1:13">
      <c r="A2661" s="9"/>
      <c r="B2661" s="5" t="s">
        <v>6191</v>
      </c>
      <c r="C2661" s="9"/>
      <c r="D2661" s="9"/>
      <c r="E2661" s="5"/>
      <c r="F2661" s="8"/>
      <c r="G2661" s="5" t="s">
        <v>3465</v>
      </c>
      <c r="H2661" s="8"/>
      <c r="I2661" s="5"/>
      <c r="J2661" s="5">
        <v>40</v>
      </c>
      <c r="K2661" s="5" t="s">
        <v>199</v>
      </c>
      <c r="L2661" s="5"/>
      <c r="M2661" s="5"/>
    </row>
    <row r="2662" spans="1:13">
      <c r="A2662" s="9"/>
      <c r="B2662" s="5" t="s">
        <v>6192</v>
      </c>
      <c r="C2662" s="9"/>
      <c r="D2662" s="9"/>
      <c r="E2662" s="5"/>
      <c r="F2662" s="8"/>
      <c r="G2662" s="5" t="s">
        <v>3432</v>
      </c>
      <c r="H2662" s="8"/>
      <c r="I2662" s="5"/>
      <c r="J2662" s="5">
        <v>40</v>
      </c>
      <c r="K2662" s="5" t="s">
        <v>199</v>
      </c>
      <c r="L2662" s="5"/>
      <c r="M2662" s="5"/>
    </row>
    <row r="2663" spans="1:13">
      <c r="A2663" s="9"/>
      <c r="B2663" s="5" t="s">
        <v>6193</v>
      </c>
      <c r="C2663" s="9"/>
      <c r="D2663" s="9"/>
      <c r="E2663" s="5"/>
      <c r="F2663" s="8"/>
      <c r="G2663" s="5" t="s">
        <v>3450</v>
      </c>
      <c r="H2663" s="8"/>
      <c r="I2663" s="5"/>
      <c r="J2663" s="5">
        <v>40</v>
      </c>
      <c r="K2663" s="5" t="s">
        <v>199</v>
      </c>
      <c r="L2663" s="5"/>
      <c r="M2663" s="5"/>
    </row>
    <row r="2664" spans="1:13">
      <c r="A2664" s="9"/>
      <c r="B2664" s="5" t="s">
        <v>6194</v>
      </c>
      <c r="C2664" s="9"/>
      <c r="D2664" s="9"/>
      <c r="E2664" s="5"/>
      <c r="F2664" s="8"/>
      <c r="G2664" s="5" t="s">
        <v>3588</v>
      </c>
      <c r="H2664" s="8"/>
      <c r="I2664" s="5"/>
      <c r="J2664" s="5">
        <v>40</v>
      </c>
      <c r="K2664" s="5" t="s">
        <v>199</v>
      </c>
      <c r="L2664" s="5"/>
      <c r="M2664" s="5"/>
    </row>
    <row r="2665" spans="1:13">
      <c r="A2665" s="9"/>
      <c r="B2665" s="5" t="s">
        <v>6195</v>
      </c>
      <c r="C2665" s="9"/>
      <c r="D2665" s="9"/>
      <c r="E2665" s="5"/>
      <c r="F2665" s="8"/>
      <c r="G2665" s="5" t="s">
        <v>3442</v>
      </c>
      <c r="H2665" s="8"/>
      <c r="I2665" s="5"/>
      <c r="J2665" s="5">
        <v>40</v>
      </c>
      <c r="K2665" s="5" t="s">
        <v>3433</v>
      </c>
      <c r="L2665" s="5"/>
      <c r="M2665" s="5"/>
    </row>
    <row r="2666" spans="1:13">
      <c r="A2666" s="9"/>
      <c r="B2666" s="5" t="s">
        <v>6196</v>
      </c>
      <c r="C2666" s="9"/>
      <c r="D2666" s="9"/>
      <c r="E2666" s="5"/>
      <c r="F2666" s="8"/>
      <c r="G2666" s="5" t="s">
        <v>3432</v>
      </c>
      <c r="H2666" s="8"/>
      <c r="I2666" s="5"/>
      <c r="J2666" s="5">
        <v>40</v>
      </c>
      <c r="K2666" s="5" t="s">
        <v>3433</v>
      </c>
      <c r="L2666" s="5"/>
      <c r="M2666" s="5"/>
    </row>
    <row r="2667" spans="1:13">
      <c r="A2667" s="9"/>
      <c r="B2667" s="5" t="s">
        <v>6197</v>
      </c>
      <c r="C2667" s="9"/>
      <c r="D2667" s="9"/>
      <c r="E2667" s="5"/>
      <c r="F2667" s="8"/>
      <c r="G2667" s="5" t="s">
        <v>4022</v>
      </c>
      <c r="H2667" s="8"/>
      <c r="I2667" s="5"/>
      <c r="J2667" s="5">
        <v>40</v>
      </c>
      <c r="K2667" s="5" t="s">
        <v>199</v>
      </c>
      <c r="L2667" s="5"/>
      <c r="M2667" s="5"/>
    </row>
    <row r="2668" spans="1:13">
      <c r="A2668" s="9"/>
      <c r="B2668" s="5" t="s">
        <v>6198</v>
      </c>
      <c r="C2668" s="9"/>
      <c r="D2668" s="9"/>
      <c r="E2668" s="5"/>
      <c r="F2668" s="8"/>
      <c r="G2668" s="5" t="s">
        <v>3442</v>
      </c>
      <c r="H2668" s="8"/>
      <c r="I2668" s="5"/>
      <c r="J2668" s="5">
        <v>40</v>
      </c>
      <c r="K2668" s="5" t="s">
        <v>199</v>
      </c>
      <c r="L2668" s="5"/>
      <c r="M2668" s="5"/>
    </row>
    <row r="2669" spans="1:13">
      <c r="A2669" s="9"/>
      <c r="B2669" s="5" t="s">
        <v>6199</v>
      </c>
      <c r="C2669" s="9"/>
      <c r="D2669" s="9"/>
      <c r="E2669" s="5"/>
      <c r="F2669" s="8"/>
      <c r="G2669" s="5" t="s">
        <v>4737</v>
      </c>
      <c r="H2669" s="8"/>
      <c r="I2669" s="5"/>
      <c r="J2669" s="5">
        <v>30</v>
      </c>
      <c r="K2669" s="5" t="s">
        <v>199</v>
      </c>
      <c r="L2669" s="5"/>
      <c r="M2669" s="5"/>
    </row>
    <row r="2670" spans="1:13">
      <c r="A2670" s="9"/>
      <c r="B2670" s="5" t="s">
        <v>6200</v>
      </c>
      <c r="C2670" s="9"/>
      <c r="D2670" s="9"/>
      <c r="E2670" s="5"/>
      <c r="F2670" s="8"/>
      <c r="G2670" s="5" t="s">
        <v>3446</v>
      </c>
      <c r="H2670" s="8"/>
      <c r="I2670" s="5"/>
      <c r="J2670" s="5">
        <v>40</v>
      </c>
      <c r="K2670" s="5" t="s">
        <v>199</v>
      </c>
      <c r="L2670" s="5"/>
      <c r="M2670" s="5"/>
    </row>
    <row r="2671" spans="1:13">
      <c r="A2671" s="9"/>
      <c r="B2671" s="5" t="s">
        <v>6201</v>
      </c>
      <c r="C2671" s="9"/>
      <c r="D2671" s="9"/>
      <c r="E2671" s="5"/>
      <c r="F2671" s="8"/>
      <c r="G2671" s="5" t="s">
        <v>3442</v>
      </c>
      <c r="H2671" s="8"/>
      <c r="I2671" s="5"/>
      <c r="J2671" s="5">
        <v>40</v>
      </c>
      <c r="K2671" s="5" t="s">
        <v>199</v>
      </c>
      <c r="L2671" s="5"/>
      <c r="M2671" s="5"/>
    </row>
    <row r="2672" spans="1:13">
      <c r="A2672" s="9"/>
      <c r="B2672" s="5" t="s">
        <v>6202</v>
      </c>
      <c r="C2672" s="9"/>
      <c r="D2672" s="9"/>
      <c r="E2672" s="5"/>
      <c r="F2672" s="8"/>
      <c r="G2672" s="5" t="s">
        <v>3432</v>
      </c>
      <c r="H2672" s="8"/>
      <c r="I2672" s="5"/>
      <c r="J2672" s="5">
        <v>40</v>
      </c>
      <c r="K2672" s="5" t="s">
        <v>3433</v>
      </c>
      <c r="L2672" s="5"/>
      <c r="M2672" s="5"/>
    </row>
    <row r="2673" spans="1:13">
      <c r="A2673" s="9"/>
      <c r="B2673" s="5" t="s">
        <v>6203</v>
      </c>
      <c r="C2673" s="9"/>
      <c r="D2673" s="9"/>
      <c r="E2673" s="5"/>
      <c r="F2673" s="8"/>
      <c r="G2673" s="5" t="s">
        <v>3456</v>
      </c>
      <c r="H2673" s="8"/>
      <c r="I2673" s="5"/>
      <c r="J2673" s="5">
        <v>40</v>
      </c>
      <c r="K2673" s="5" t="s">
        <v>199</v>
      </c>
      <c r="L2673" s="5"/>
      <c r="M2673" s="5"/>
    </row>
    <row r="2674" spans="1:13">
      <c r="A2674" s="9"/>
      <c r="B2674" s="5" t="s">
        <v>6204</v>
      </c>
      <c r="C2674" s="9"/>
      <c r="D2674" s="9"/>
      <c r="E2674" s="5"/>
      <c r="F2674" s="8"/>
      <c r="G2674" s="5" t="s">
        <v>3796</v>
      </c>
      <c r="H2674" s="8"/>
      <c r="I2674" s="5"/>
      <c r="J2674" s="5">
        <v>40</v>
      </c>
      <c r="K2674" s="5" t="s">
        <v>199</v>
      </c>
      <c r="L2674" s="5"/>
      <c r="M2674" s="5"/>
    </row>
    <row r="2675" spans="1:13">
      <c r="A2675" s="9"/>
      <c r="B2675" s="5" t="s">
        <v>6205</v>
      </c>
      <c r="C2675" s="9"/>
      <c r="D2675" s="9"/>
      <c r="E2675" s="5"/>
      <c r="F2675" s="8"/>
      <c r="G2675" s="5" t="s">
        <v>3432</v>
      </c>
      <c r="H2675" s="8"/>
      <c r="I2675" s="5"/>
      <c r="J2675" s="5">
        <v>40</v>
      </c>
      <c r="K2675" s="5" t="s">
        <v>3433</v>
      </c>
      <c r="L2675" s="5"/>
      <c r="M2675" s="5"/>
    </row>
    <row r="2676" spans="1:13">
      <c r="A2676" s="9"/>
      <c r="B2676" s="5" t="s">
        <v>6206</v>
      </c>
      <c r="C2676" s="9"/>
      <c r="D2676" s="9"/>
      <c r="E2676" s="5"/>
      <c r="F2676" s="8"/>
      <c r="G2676" s="5" t="s">
        <v>3442</v>
      </c>
      <c r="H2676" s="8"/>
      <c r="I2676" s="5"/>
      <c r="J2676" s="5">
        <v>40</v>
      </c>
      <c r="K2676" s="5" t="s">
        <v>199</v>
      </c>
      <c r="L2676" s="5"/>
      <c r="M2676" s="5"/>
    </row>
    <row r="2677" spans="1:13">
      <c r="A2677" s="9"/>
      <c r="B2677" s="5" t="s">
        <v>6207</v>
      </c>
      <c r="C2677" s="9"/>
      <c r="D2677" s="9"/>
      <c r="E2677" s="5"/>
      <c r="F2677" s="8"/>
      <c r="G2677" s="5" t="s">
        <v>3432</v>
      </c>
      <c r="H2677" s="8"/>
      <c r="I2677" s="5"/>
      <c r="J2677" s="5">
        <v>40</v>
      </c>
      <c r="K2677" s="5" t="s">
        <v>199</v>
      </c>
      <c r="L2677" s="5"/>
      <c r="M2677" s="5"/>
    </row>
    <row r="2678" spans="1:13">
      <c r="A2678" s="9"/>
      <c r="B2678" s="5" t="s">
        <v>6208</v>
      </c>
      <c r="C2678" s="9"/>
      <c r="D2678" s="9"/>
      <c r="E2678" s="5"/>
      <c r="F2678" s="8"/>
      <c r="G2678" s="5" t="s">
        <v>3432</v>
      </c>
      <c r="H2678" s="8"/>
      <c r="I2678" s="5"/>
      <c r="J2678" s="5">
        <v>40</v>
      </c>
      <c r="K2678" s="5" t="s">
        <v>199</v>
      </c>
      <c r="L2678" s="5"/>
      <c r="M2678" s="5"/>
    </row>
    <row r="2679" spans="1:13">
      <c r="A2679" s="9"/>
      <c r="B2679" s="5" t="s">
        <v>6209</v>
      </c>
      <c r="C2679" s="9"/>
      <c r="D2679" s="9"/>
      <c r="E2679" s="5"/>
      <c r="F2679" s="8"/>
      <c r="G2679" s="5" t="s">
        <v>3442</v>
      </c>
      <c r="H2679" s="8"/>
      <c r="I2679" s="5"/>
      <c r="J2679" s="5">
        <v>40</v>
      </c>
      <c r="K2679" s="5" t="s">
        <v>199</v>
      </c>
      <c r="L2679" s="5"/>
      <c r="M2679" s="5"/>
    </row>
    <row r="2680" spans="1:13">
      <c r="A2680" s="9"/>
      <c r="B2680" s="5" t="s">
        <v>6210</v>
      </c>
      <c r="C2680" s="9"/>
      <c r="D2680" s="9"/>
      <c r="E2680" s="5"/>
      <c r="F2680" s="8"/>
      <c r="G2680" s="5" t="s">
        <v>3432</v>
      </c>
      <c r="H2680" s="8"/>
      <c r="I2680" s="5"/>
      <c r="J2680" s="5">
        <v>40</v>
      </c>
      <c r="K2680" s="5" t="s">
        <v>3433</v>
      </c>
      <c r="L2680" s="5"/>
      <c r="M2680" s="5"/>
    </row>
    <row r="2681" spans="1:13">
      <c r="A2681" s="9"/>
      <c r="B2681" s="5" t="s">
        <v>6211</v>
      </c>
      <c r="C2681" s="9"/>
      <c r="D2681" s="9"/>
      <c r="E2681" s="5"/>
      <c r="F2681" s="8"/>
      <c r="G2681" s="5" t="s">
        <v>3465</v>
      </c>
      <c r="H2681" s="8"/>
      <c r="I2681" s="5"/>
      <c r="J2681" s="5">
        <v>40</v>
      </c>
      <c r="K2681" s="5" t="s">
        <v>196</v>
      </c>
      <c r="L2681" s="5"/>
      <c r="M2681" s="5"/>
    </row>
    <row r="2682" spans="1:13">
      <c r="A2682" s="9"/>
      <c r="B2682" s="5" t="s">
        <v>6212</v>
      </c>
      <c r="C2682" s="9"/>
      <c r="D2682" s="9"/>
      <c r="E2682" s="5"/>
      <c r="F2682" s="8"/>
      <c r="G2682" s="5" t="s">
        <v>3432</v>
      </c>
      <c r="H2682" s="8"/>
      <c r="I2682" s="5"/>
      <c r="J2682" s="5">
        <v>40</v>
      </c>
      <c r="K2682" s="5" t="s">
        <v>199</v>
      </c>
      <c r="L2682" s="5"/>
      <c r="M2682" s="5"/>
    </row>
    <row r="2683" spans="1:13">
      <c r="A2683" s="9"/>
      <c r="B2683" s="5" t="s">
        <v>6213</v>
      </c>
      <c r="C2683" s="9"/>
      <c r="D2683" s="9"/>
      <c r="E2683" s="5"/>
      <c r="F2683" s="8"/>
      <c r="G2683" s="5" t="s">
        <v>3456</v>
      </c>
      <c r="H2683" s="8"/>
      <c r="I2683" s="5"/>
      <c r="J2683" s="5">
        <v>40</v>
      </c>
      <c r="K2683" s="5" t="s">
        <v>199</v>
      </c>
      <c r="L2683" s="5"/>
      <c r="M2683" s="5"/>
    </row>
    <row r="2684" spans="1:13">
      <c r="A2684" s="9"/>
      <c r="B2684" s="5" t="s">
        <v>6214</v>
      </c>
      <c r="C2684" s="9"/>
      <c r="D2684" s="9"/>
      <c r="E2684" s="5"/>
      <c r="F2684" s="8"/>
      <c r="G2684" s="5" t="s">
        <v>3442</v>
      </c>
      <c r="H2684" s="8"/>
      <c r="I2684" s="5"/>
      <c r="J2684" s="5">
        <v>40</v>
      </c>
      <c r="K2684" s="5" t="s">
        <v>199</v>
      </c>
      <c r="L2684" s="5"/>
      <c r="M2684" s="5"/>
    </row>
    <row r="2685" spans="1:13">
      <c r="A2685" s="9"/>
      <c r="B2685" s="5" t="s">
        <v>6215</v>
      </c>
      <c r="C2685" s="9"/>
      <c r="D2685" s="9"/>
      <c r="E2685" s="5"/>
      <c r="F2685" s="8"/>
      <c r="G2685" s="5" t="s">
        <v>3432</v>
      </c>
      <c r="H2685" s="8"/>
      <c r="I2685" s="5"/>
      <c r="J2685" s="5">
        <v>40</v>
      </c>
      <c r="K2685" s="5" t="s">
        <v>199</v>
      </c>
      <c r="L2685" s="5"/>
      <c r="M2685" s="5"/>
    </row>
    <row r="2686" spans="1:13">
      <c r="A2686" s="9"/>
      <c r="B2686" s="5" t="s">
        <v>6216</v>
      </c>
      <c r="C2686" s="9"/>
      <c r="D2686" s="9"/>
      <c r="E2686" s="5"/>
      <c r="F2686" s="8"/>
      <c r="G2686" s="5" t="s">
        <v>3456</v>
      </c>
      <c r="H2686" s="8"/>
      <c r="I2686" s="5"/>
      <c r="J2686" s="5">
        <v>40</v>
      </c>
      <c r="K2686" s="5" t="s">
        <v>199</v>
      </c>
      <c r="L2686" s="5"/>
      <c r="M2686" s="5"/>
    </row>
    <row r="2687" spans="1:13">
      <c r="A2687" s="9"/>
      <c r="B2687" s="5" t="s">
        <v>6217</v>
      </c>
      <c r="C2687" s="9"/>
      <c r="D2687" s="9"/>
      <c r="E2687" s="5"/>
      <c r="F2687" s="8"/>
      <c r="G2687" s="5" t="s">
        <v>3432</v>
      </c>
      <c r="H2687" s="8"/>
      <c r="I2687" s="5"/>
      <c r="J2687" s="5">
        <v>40</v>
      </c>
      <c r="K2687" s="5" t="s">
        <v>199</v>
      </c>
      <c r="L2687" s="5"/>
      <c r="M2687" s="5"/>
    </row>
    <row r="2688" spans="1:13">
      <c r="A2688" s="9"/>
      <c r="B2688" s="5" t="s">
        <v>6218</v>
      </c>
      <c r="C2688" s="9"/>
      <c r="D2688" s="9"/>
      <c r="E2688" s="5"/>
      <c r="F2688" s="8"/>
      <c r="G2688" s="5" t="s">
        <v>3438</v>
      </c>
      <c r="H2688" s="8"/>
      <c r="I2688" s="5"/>
      <c r="J2688" s="5">
        <v>40</v>
      </c>
      <c r="K2688" s="5" t="s">
        <v>3433</v>
      </c>
      <c r="L2688" s="5"/>
      <c r="M2688" s="5"/>
    </row>
    <row r="2689" spans="1:13">
      <c r="A2689" s="9"/>
      <c r="B2689" s="5" t="s">
        <v>6219</v>
      </c>
      <c r="C2689" s="9"/>
      <c r="D2689" s="9"/>
      <c r="E2689" s="5"/>
      <c r="F2689" s="8"/>
      <c r="G2689" s="5" t="s">
        <v>3465</v>
      </c>
      <c r="H2689" s="8"/>
      <c r="I2689" s="5"/>
      <c r="J2689" s="5">
        <v>40</v>
      </c>
      <c r="K2689" s="5" t="s">
        <v>199</v>
      </c>
      <c r="L2689" s="5"/>
      <c r="M2689" s="5"/>
    </row>
    <row r="2690" spans="1:13">
      <c r="A2690" s="9"/>
      <c r="B2690" s="5" t="s">
        <v>6220</v>
      </c>
      <c r="C2690" s="9"/>
      <c r="D2690" s="9"/>
      <c r="E2690" s="5"/>
      <c r="F2690" s="8"/>
      <c r="G2690" s="5" t="s">
        <v>3442</v>
      </c>
      <c r="H2690" s="8"/>
      <c r="I2690" s="5"/>
      <c r="J2690" s="5">
        <v>40</v>
      </c>
      <c r="K2690" s="5" t="s">
        <v>199</v>
      </c>
      <c r="L2690" s="5"/>
      <c r="M2690" s="5"/>
    </row>
    <row r="2691" spans="1:13">
      <c r="A2691" s="9"/>
      <c r="B2691" s="5" t="s">
        <v>6221</v>
      </c>
      <c r="C2691" s="9"/>
      <c r="D2691" s="9"/>
      <c r="E2691" s="5"/>
      <c r="F2691" s="8"/>
      <c r="G2691" s="5" t="s">
        <v>3442</v>
      </c>
      <c r="H2691" s="8"/>
      <c r="I2691" s="5"/>
      <c r="J2691" s="5">
        <v>40</v>
      </c>
      <c r="K2691" s="5" t="s">
        <v>199</v>
      </c>
      <c r="L2691" s="5"/>
      <c r="M2691" s="5"/>
    </row>
    <row r="2692" spans="1:13">
      <c r="A2692" s="9"/>
      <c r="B2692" s="5" t="s">
        <v>6222</v>
      </c>
      <c r="C2692" s="9"/>
      <c r="D2692" s="9"/>
      <c r="E2692" s="5"/>
      <c r="F2692" s="8"/>
      <c r="G2692" s="5" t="s">
        <v>3442</v>
      </c>
      <c r="H2692" s="8"/>
      <c r="I2692" s="5"/>
      <c r="J2692" s="5">
        <v>40</v>
      </c>
      <c r="K2692" s="5" t="s">
        <v>3433</v>
      </c>
      <c r="L2692" s="5"/>
      <c r="M2692" s="5"/>
    </row>
    <row r="2693" spans="1:13">
      <c r="A2693" s="9"/>
      <c r="B2693" s="5" t="s">
        <v>6223</v>
      </c>
      <c r="C2693" s="9"/>
      <c r="D2693" s="9"/>
      <c r="E2693" s="5"/>
      <c r="F2693" s="8"/>
      <c r="G2693" s="5" t="s">
        <v>3432</v>
      </c>
      <c r="H2693" s="8"/>
      <c r="I2693" s="5"/>
      <c r="J2693" s="5">
        <v>40</v>
      </c>
      <c r="K2693" s="5" t="s">
        <v>199</v>
      </c>
      <c r="L2693" s="5"/>
      <c r="M2693" s="5"/>
    </row>
    <row r="2694" spans="1:13">
      <c r="A2694" s="9"/>
      <c r="B2694" s="5" t="s">
        <v>6224</v>
      </c>
      <c r="C2694" s="9"/>
      <c r="D2694" s="9"/>
      <c r="E2694" s="5"/>
      <c r="F2694" s="8"/>
      <c r="G2694" s="5" t="s">
        <v>3593</v>
      </c>
      <c r="H2694" s="8"/>
      <c r="I2694" s="5"/>
      <c r="J2694" s="5">
        <v>40</v>
      </c>
      <c r="K2694" s="5" t="s">
        <v>196</v>
      </c>
      <c r="L2694" s="5"/>
      <c r="M2694" s="5"/>
    </row>
    <row r="2695" spans="1:13">
      <c r="A2695" s="9"/>
      <c r="B2695" s="5" t="s">
        <v>6225</v>
      </c>
      <c r="C2695" s="9"/>
      <c r="D2695" s="9"/>
      <c r="E2695" s="5"/>
      <c r="F2695" s="8"/>
      <c r="G2695" s="5" t="s">
        <v>3432</v>
      </c>
      <c r="H2695" s="8"/>
      <c r="I2695" s="5"/>
      <c r="J2695" s="5">
        <v>40</v>
      </c>
      <c r="K2695" s="5" t="s">
        <v>199</v>
      </c>
      <c r="L2695" s="5"/>
      <c r="M2695" s="5"/>
    </row>
    <row r="2696" spans="1:13">
      <c r="A2696" s="9"/>
      <c r="B2696" s="5" t="s">
        <v>6226</v>
      </c>
      <c r="C2696" s="9"/>
      <c r="D2696" s="9"/>
      <c r="E2696" s="5"/>
      <c r="F2696" s="8"/>
      <c r="G2696" s="5" t="s">
        <v>4022</v>
      </c>
      <c r="H2696" s="8"/>
      <c r="I2696" s="5"/>
      <c r="J2696" s="5">
        <v>40</v>
      </c>
      <c r="K2696" s="5" t="s">
        <v>199</v>
      </c>
      <c r="L2696" s="5"/>
      <c r="M2696" s="5"/>
    </row>
    <row r="2697" spans="1:13">
      <c r="A2697" s="9"/>
      <c r="B2697" s="5" t="s">
        <v>6227</v>
      </c>
      <c r="C2697" s="9"/>
      <c r="D2697" s="9"/>
      <c r="E2697" s="5"/>
      <c r="F2697" s="8"/>
      <c r="G2697" s="5" t="s">
        <v>3484</v>
      </c>
      <c r="H2697" s="8"/>
      <c r="I2697" s="5"/>
      <c r="J2697" s="5">
        <v>30</v>
      </c>
      <c r="K2697" s="5" t="s">
        <v>199</v>
      </c>
      <c r="L2697" s="5"/>
      <c r="M2697" s="5"/>
    </row>
    <row r="2698" spans="1:13">
      <c r="A2698" s="9"/>
      <c r="B2698" s="5" t="s">
        <v>6228</v>
      </c>
      <c r="C2698" s="9"/>
      <c r="D2698" s="9"/>
      <c r="E2698" s="5"/>
      <c r="F2698" s="8"/>
      <c r="G2698" s="5" t="s">
        <v>3465</v>
      </c>
      <c r="H2698" s="8"/>
      <c r="I2698" s="5"/>
      <c r="J2698" s="5">
        <v>40</v>
      </c>
      <c r="K2698" s="5" t="s">
        <v>3433</v>
      </c>
      <c r="L2698" s="5"/>
      <c r="M2698" s="5"/>
    </row>
    <row r="2699" spans="1:13">
      <c r="A2699" s="9"/>
      <c r="B2699" s="5" t="s">
        <v>6229</v>
      </c>
      <c r="C2699" s="9"/>
      <c r="D2699" s="9"/>
      <c r="E2699" s="5"/>
      <c r="F2699" s="8"/>
      <c r="G2699" s="5" t="s">
        <v>3502</v>
      </c>
      <c r="H2699" s="8"/>
      <c r="I2699" s="5"/>
      <c r="J2699" s="5">
        <v>40</v>
      </c>
      <c r="K2699" s="5" t="s">
        <v>199</v>
      </c>
      <c r="L2699" s="5"/>
      <c r="M2699" s="5"/>
    </row>
    <row r="2700" spans="1:13">
      <c r="A2700" s="9"/>
      <c r="B2700" s="5" t="s">
        <v>6230</v>
      </c>
      <c r="C2700" s="9"/>
      <c r="D2700" s="9"/>
      <c r="E2700" s="5"/>
      <c r="F2700" s="8"/>
      <c r="G2700" s="5" t="s">
        <v>3438</v>
      </c>
      <c r="H2700" s="8"/>
      <c r="I2700" s="5"/>
      <c r="J2700" s="5">
        <v>40</v>
      </c>
      <c r="K2700" s="5" t="s">
        <v>199</v>
      </c>
      <c r="L2700" s="5"/>
      <c r="M2700" s="5"/>
    </row>
    <row r="2701" spans="1:13">
      <c r="A2701" s="9"/>
      <c r="B2701" s="5" t="s">
        <v>6231</v>
      </c>
      <c r="C2701" s="9"/>
      <c r="D2701" s="9"/>
      <c r="E2701" s="5"/>
      <c r="F2701" s="8"/>
      <c r="G2701" s="5" t="s">
        <v>3438</v>
      </c>
      <c r="H2701" s="8"/>
      <c r="I2701" s="5"/>
      <c r="J2701" s="5">
        <v>40</v>
      </c>
      <c r="K2701" s="5" t="s">
        <v>199</v>
      </c>
      <c r="L2701" s="5"/>
      <c r="M2701" s="5"/>
    </row>
    <row r="2702" spans="1:13">
      <c r="A2702" s="9"/>
      <c r="B2702" s="5" t="s">
        <v>6232</v>
      </c>
      <c r="C2702" s="9"/>
      <c r="D2702" s="9"/>
      <c r="E2702" s="5"/>
      <c r="F2702" s="8"/>
      <c r="G2702" s="5" t="s">
        <v>3454</v>
      </c>
      <c r="H2702" s="8"/>
      <c r="I2702" s="5"/>
      <c r="J2702" s="5">
        <v>40</v>
      </c>
      <c r="K2702" s="5" t="s">
        <v>199</v>
      </c>
      <c r="L2702" s="5"/>
      <c r="M2702" s="5"/>
    </row>
    <row r="2703" spans="1:13">
      <c r="A2703" s="9"/>
      <c r="B2703" s="5" t="s">
        <v>6233</v>
      </c>
      <c r="C2703" s="9"/>
      <c r="D2703" s="9"/>
      <c r="E2703" s="5"/>
      <c r="F2703" s="8"/>
      <c r="G2703" s="5" t="s">
        <v>3450</v>
      </c>
      <c r="H2703" s="8"/>
      <c r="I2703" s="5"/>
      <c r="J2703" s="5">
        <v>40</v>
      </c>
      <c r="K2703" s="5" t="s">
        <v>196</v>
      </c>
      <c r="L2703" s="5"/>
      <c r="M2703" s="5"/>
    </row>
    <row r="2704" spans="1:13">
      <c r="A2704" s="9"/>
      <c r="B2704" s="5" t="s">
        <v>6234</v>
      </c>
      <c r="C2704" s="9"/>
      <c r="D2704" s="9"/>
      <c r="E2704" s="5"/>
      <c r="F2704" s="8"/>
      <c r="G2704" s="5" t="s">
        <v>3648</v>
      </c>
      <c r="H2704" s="8"/>
      <c r="I2704" s="5"/>
      <c r="J2704" s="5">
        <v>40</v>
      </c>
      <c r="K2704" s="5" t="s">
        <v>196</v>
      </c>
      <c r="L2704" s="5"/>
      <c r="M2704" s="5"/>
    </row>
    <row r="2705" spans="1:13">
      <c r="A2705" s="9"/>
      <c r="B2705" s="5" t="s">
        <v>6235</v>
      </c>
      <c r="C2705" s="9"/>
      <c r="D2705" s="9"/>
      <c r="E2705" s="5"/>
      <c r="F2705" s="8"/>
      <c r="G2705" s="5" t="s">
        <v>3532</v>
      </c>
      <c r="H2705" s="8"/>
      <c r="I2705" s="5"/>
      <c r="J2705" s="5">
        <v>40</v>
      </c>
      <c r="K2705" s="5" t="s">
        <v>199</v>
      </c>
      <c r="L2705" s="5"/>
      <c r="M2705" s="5"/>
    </row>
    <row r="2706" spans="1:13">
      <c r="A2706" s="9"/>
      <c r="B2706" s="5" t="s">
        <v>6236</v>
      </c>
      <c r="C2706" s="9"/>
      <c r="D2706" s="9"/>
      <c r="E2706" s="5"/>
      <c r="F2706" s="8"/>
      <c r="G2706" s="5" t="s">
        <v>3465</v>
      </c>
      <c r="H2706" s="8"/>
      <c r="I2706" s="5"/>
      <c r="J2706" s="5">
        <v>40</v>
      </c>
      <c r="K2706" s="5" t="s">
        <v>3433</v>
      </c>
      <c r="L2706" s="5"/>
      <c r="M2706" s="5"/>
    </row>
    <row r="2707" spans="1:13">
      <c r="A2707" s="9"/>
      <c r="B2707" s="5" t="s">
        <v>6237</v>
      </c>
      <c r="C2707" s="9"/>
      <c r="D2707" s="9"/>
      <c r="E2707" s="5"/>
      <c r="F2707" s="8"/>
      <c r="G2707" s="5" t="s">
        <v>3432</v>
      </c>
      <c r="H2707" s="8"/>
      <c r="I2707" s="5"/>
      <c r="J2707" s="5">
        <v>40</v>
      </c>
      <c r="K2707" s="5" t="s">
        <v>199</v>
      </c>
      <c r="L2707" s="5"/>
      <c r="M2707" s="5"/>
    </row>
    <row r="2708" spans="1:13">
      <c r="A2708" s="9"/>
      <c r="B2708" s="5" t="s">
        <v>6238</v>
      </c>
      <c r="C2708" s="9"/>
      <c r="D2708" s="9"/>
      <c r="E2708" s="5"/>
      <c r="F2708" s="8"/>
      <c r="G2708" s="5" t="s">
        <v>3442</v>
      </c>
      <c r="H2708" s="8"/>
      <c r="I2708" s="5"/>
      <c r="J2708" s="5">
        <v>40</v>
      </c>
      <c r="K2708" s="5" t="s">
        <v>199</v>
      </c>
      <c r="L2708" s="5"/>
      <c r="M2708" s="5"/>
    </row>
    <row r="2709" spans="1:13">
      <c r="A2709" s="9"/>
      <c r="B2709" s="5" t="s">
        <v>6239</v>
      </c>
      <c r="C2709" s="9"/>
      <c r="D2709" s="9"/>
      <c r="E2709" s="5"/>
      <c r="F2709" s="8"/>
      <c r="G2709" s="5" t="s">
        <v>3428</v>
      </c>
      <c r="H2709" s="8"/>
      <c r="I2709" s="5"/>
      <c r="J2709" s="5">
        <v>40</v>
      </c>
      <c r="K2709" s="5" t="s">
        <v>191</v>
      </c>
      <c r="L2709" s="5"/>
      <c r="M2709" s="5"/>
    </row>
    <row r="2710" spans="1:13">
      <c r="A2710" s="9"/>
      <c r="B2710" s="5" t="s">
        <v>6240</v>
      </c>
      <c r="C2710" s="9"/>
      <c r="D2710" s="9"/>
      <c r="E2710" s="5"/>
      <c r="F2710" s="8"/>
      <c r="G2710" s="5" t="s">
        <v>3532</v>
      </c>
      <c r="H2710" s="8"/>
      <c r="I2710" s="5"/>
      <c r="J2710" s="5">
        <v>40</v>
      </c>
      <c r="K2710" s="5" t="s">
        <v>196</v>
      </c>
      <c r="L2710" s="5"/>
      <c r="M2710" s="5"/>
    </row>
    <row r="2711" spans="1:13">
      <c r="A2711" s="9"/>
      <c r="B2711" s="5" t="s">
        <v>6241</v>
      </c>
      <c r="C2711" s="9"/>
      <c r="D2711" s="9"/>
      <c r="E2711" s="5"/>
      <c r="F2711" s="8"/>
      <c r="G2711" s="5" t="s">
        <v>3899</v>
      </c>
      <c r="H2711" s="8"/>
      <c r="I2711" s="5"/>
      <c r="J2711" s="5">
        <v>40</v>
      </c>
      <c r="K2711" s="5" t="s">
        <v>3433</v>
      </c>
      <c r="L2711" s="5"/>
      <c r="M2711" s="5"/>
    </row>
    <row r="2712" spans="1:13">
      <c r="A2712" s="9"/>
      <c r="B2712" s="5" t="s">
        <v>6242</v>
      </c>
      <c r="C2712" s="9"/>
      <c r="D2712" s="9"/>
      <c r="E2712" s="5"/>
      <c r="F2712" s="8"/>
      <c r="G2712" s="5" t="s">
        <v>3432</v>
      </c>
      <c r="H2712" s="8"/>
      <c r="I2712" s="5"/>
      <c r="J2712" s="5">
        <v>40</v>
      </c>
      <c r="K2712" s="5" t="s">
        <v>199</v>
      </c>
      <c r="L2712" s="5"/>
      <c r="M2712" s="5"/>
    </row>
    <row r="2713" spans="1:13">
      <c r="A2713" s="9"/>
      <c r="B2713" s="5" t="s">
        <v>6243</v>
      </c>
      <c r="C2713" s="9"/>
      <c r="D2713" s="9"/>
      <c r="E2713" s="5"/>
      <c r="F2713" s="8"/>
      <c r="G2713" s="5" t="s">
        <v>3432</v>
      </c>
      <c r="H2713" s="8"/>
      <c r="I2713" s="5"/>
      <c r="J2713" s="5">
        <v>40</v>
      </c>
      <c r="K2713" s="5" t="s">
        <v>199</v>
      </c>
      <c r="L2713" s="5"/>
      <c r="M2713" s="5"/>
    </row>
    <row r="2714" spans="1:13">
      <c r="A2714" s="9"/>
      <c r="B2714" s="5" t="s">
        <v>6243</v>
      </c>
      <c r="C2714" s="9"/>
      <c r="D2714" s="9"/>
      <c r="E2714" s="5"/>
      <c r="F2714" s="8"/>
      <c r="G2714" s="5" t="s">
        <v>3550</v>
      </c>
      <c r="H2714" s="8"/>
      <c r="I2714" s="5"/>
      <c r="J2714" s="5">
        <v>40</v>
      </c>
      <c r="K2714" s="5" t="s">
        <v>199</v>
      </c>
      <c r="L2714" s="5"/>
      <c r="M2714" s="5"/>
    </row>
    <row r="2715" spans="1:13">
      <c r="A2715" s="9"/>
      <c r="B2715" s="5" t="s">
        <v>6244</v>
      </c>
      <c r="C2715" s="9"/>
      <c r="D2715" s="9"/>
      <c r="E2715" s="5"/>
      <c r="F2715" s="8"/>
      <c r="G2715" s="5" t="s">
        <v>3432</v>
      </c>
      <c r="H2715" s="8"/>
      <c r="I2715" s="5"/>
      <c r="J2715" s="5">
        <v>40</v>
      </c>
      <c r="K2715" s="5" t="s">
        <v>3433</v>
      </c>
      <c r="L2715" s="5"/>
      <c r="M2715" s="5"/>
    </row>
    <row r="2716" spans="1:13">
      <c r="A2716" s="9"/>
      <c r="B2716" s="5" t="s">
        <v>6245</v>
      </c>
      <c r="C2716" s="9"/>
      <c r="D2716" s="9"/>
      <c r="E2716" s="5"/>
      <c r="F2716" s="8"/>
      <c r="G2716" s="5" t="s">
        <v>3432</v>
      </c>
      <c r="H2716" s="8"/>
      <c r="I2716" s="5"/>
      <c r="J2716" s="5">
        <v>40</v>
      </c>
      <c r="K2716" s="5" t="s">
        <v>199</v>
      </c>
      <c r="L2716" s="5"/>
      <c r="M2716" s="5"/>
    </row>
    <row r="2717" spans="1:13">
      <c r="A2717" s="9"/>
      <c r="B2717" s="5" t="s">
        <v>6246</v>
      </c>
      <c r="C2717" s="9"/>
      <c r="D2717" s="9"/>
      <c r="E2717" s="5"/>
      <c r="F2717" s="8"/>
      <c r="G2717" s="5" t="s">
        <v>3446</v>
      </c>
      <c r="H2717" s="8"/>
      <c r="I2717" s="5"/>
      <c r="J2717" s="5">
        <v>40</v>
      </c>
      <c r="K2717" s="5" t="s">
        <v>199</v>
      </c>
      <c r="L2717" s="5"/>
      <c r="M2717" s="5"/>
    </row>
    <row r="2718" spans="1:13">
      <c r="A2718" s="9"/>
      <c r="B2718" s="5" t="s">
        <v>6247</v>
      </c>
      <c r="C2718" s="9"/>
      <c r="D2718" s="9"/>
      <c r="E2718" s="5"/>
      <c r="F2718" s="8"/>
      <c r="G2718" s="5" t="s">
        <v>3442</v>
      </c>
      <c r="H2718" s="8"/>
      <c r="I2718" s="5"/>
      <c r="J2718" s="5">
        <v>40</v>
      </c>
      <c r="K2718" s="5" t="s">
        <v>3433</v>
      </c>
      <c r="L2718" s="5"/>
      <c r="M2718" s="5"/>
    </row>
    <row r="2719" spans="1:13">
      <c r="A2719" s="9"/>
      <c r="B2719" s="5" t="s">
        <v>6248</v>
      </c>
      <c r="C2719" s="9"/>
      <c r="D2719" s="9"/>
      <c r="E2719" s="5"/>
      <c r="F2719" s="8"/>
      <c r="G2719" s="5" t="s">
        <v>3539</v>
      </c>
      <c r="H2719" s="8"/>
      <c r="I2719" s="5"/>
      <c r="J2719" s="5">
        <v>40</v>
      </c>
      <c r="K2719" s="5" t="s">
        <v>199</v>
      </c>
      <c r="L2719" s="5"/>
      <c r="M2719" s="5"/>
    </row>
    <row r="2720" spans="1:13">
      <c r="A2720" s="9"/>
      <c r="B2720" s="5" t="s">
        <v>6249</v>
      </c>
      <c r="C2720" s="9"/>
      <c r="D2720" s="9"/>
      <c r="E2720" s="5"/>
      <c r="F2720" s="8"/>
      <c r="G2720" s="5" t="s">
        <v>6250</v>
      </c>
      <c r="H2720" s="8"/>
      <c r="I2720" s="5"/>
      <c r="J2720" s="5">
        <v>40</v>
      </c>
      <c r="K2720" s="5" t="s">
        <v>3433</v>
      </c>
      <c r="L2720" s="5"/>
      <c r="M2720" s="5"/>
    </row>
    <row r="2721" spans="1:13">
      <c r="A2721" s="9"/>
      <c r="B2721" s="5" t="s">
        <v>6251</v>
      </c>
      <c r="C2721" s="9"/>
      <c r="D2721" s="9"/>
      <c r="E2721" s="5"/>
      <c r="F2721" s="8"/>
      <c r="G2721" s="5" t="s">
        <v>3442</v>
      </c>
      <c r="H2721" s="8"/>
      <c r="I2721" s="5"/>
      <c r="J2721" s="5">
        <v>40</v>
      </c>
      <c r="K2721" s="5" t="s">
        <v>199</v>
      </c>
      <c r="L2721" s="5"/>
      <c r="M2721" s="5"/>
    </row>
    <row r="2722" spans="1:13">
      <c r="A2722" s="9"/>
      <c r="B2722" s="5" t="s">
        <v>6252</v>
      </c>
      <c r="C2722" s="9"/>
      <c r="D2722" s="9"/>
      <c r="E2722" s="5"/>
      <c r="F2722" s="8"/>
      <c r="G2722" s="5" t="s">
        <v>3539</v>
      </c>
      <c r="H2722" s="8"/>
      <c r="I2722" s="5"/>
      <c r="J2722" s="5">
        <v>40</v>
      </c>
      <c r="K2722" s="5" t="s">
        <v>191</v>
      </c>
      <c r="L2722" s="5"/>
      <c r="M2722" s="5"/>
    </row>
    <row r="2723" spans="1:13">
      <c r="A2723" s="9"/>
      <c r="B2723" s="5" t="s">
        <v>6253</v>
      </c>
      <c r="C2723" s="9"/>
      <c r="D2723" s="9"/>
      <c r="E2723" s="5"/>
      <c r="F2723" s="8"/>
      <c r="G2723" s="5" t="s">
        <v>3432</v>
      </c>
      <c r="H2723" s="8"/>
      <c r="I2723" s="5"/>
      <c r="J2723" s="5">
        <v>40</v>
      </c>
      <c r="K2723" s="5" t="s">
        <v>199</v>
      </c>
      <c r="L2723" s="5"/>
      <c r="M2723" s="5"/>
    </row>
    <row r="2724" spans="1:13">
      <c r="A2724" s="9"/>
      <c r="B2724" s="5" t="s">
        <v>6254</v>
      </c>
      <c r="C2724" s="9"/>
      <c r="D2724" s="9"/>
      <c r="E2724" s="5"/>
      <c r="F2724" s="8"/>
      <c r="G2724" s="5" t="s">
        <v>3432</v>
      </c>
      <c r="H2724" s="8"/>
      <c r="I2724" s="5"/>
      <c r="J2724" s="5">
        <v>40</v>
      </c>
      <c r="K2724" s="5" t="s">
        <v>199</v>
      </c>
      <c r="L2724" s="5"/>
      <c r="M2724" s="5"/>
    </row>
    <row r="2725" spans="1:13">
      <c r="A2725" s="9"/>
      <c r="B2725" s="5" t="s">
        <v>6255</v>
      </c>
      <c r="C2725" s="9"/>
      <c r="D2725" s="9"/>
      <c r="E2725" s="5"/>
      <c r="F2725" s="8"/>
      <c r="G2725" s="5" t="s">
        <v>3442</v>
      </c>
      <c r="H2725" s="8"/>
      <c r="I2725" s="5"/>
      <c r="J2725" s="5">
        <v>40</v>
      </c>
      <c r="K2725" s="5" t="s">
        <v>199</v>
      </c>
      <c r="L2725" s="5"/>
      <c r="M2725" s="5"/>
    </row>
    <row r="2726" spans="1:13">
      <c r="A2726" s="9"/>
      <c r="B2726" s="5" t="s">
        <v>6256</v>
      </c>
      <c r="C2726" s="9"/>
      <c r="D2726" s="9"/>
      <c r="E2726" s="5"/>
      <c r="F2726" s="8"/>
      <c r="G2726" s="5" t="s">
        <v>3442</v>
      </c>
      <c r="H2726" s="8"/>
      <c r="I2726" s="5"/>
      <c r="J2726" s="5">
        <v>40</v>
      </c>
      <c r="K2726" s="5" t="s">
        <v>199</v>
      </c>
      <c r="L2726" s="5"/>
      <c r="M2726" s="5"/>
    </row>
    <row r="2727" spans="1:13">
      <c r="A2727" s="9"/>
      <c r="B2727" s="5" t="s">
        <v>6257</v>
      </c>
      <c r="C2727" s="9"/>
      <c r="D2727" s="9"/>
      <c r="E2727" s="5"/>
      <c r="F2727" s="8"/>
      <c r="G2727" s="5" t="s">
        <v>3623</v>
      </c>
      <c r="H2727" s="8"/>
      <c r="I2727" s="5"/>
      <c r="J2727" s="5">
        <v>40</v>
      </c>
      <c r="K2727" s="5" t="s">
        <v>199</v>
      </c>
      <c r="L2727" s="5"/>
      <c r="M2727" s="5"/>
    </row>
    <row r="2728" spans="1:13">
      <c r="A2728" s="9"/>
      <c r="B2728" s="5" t="s">
        <v>6258</v>
      </c>
      <c r="C2728" s="9"/>
      <c r="D2728" s="9"/>
      <c r="E2728" s="5"/>
      <c r="F2728" s="8"/>
      <c r="G2728" s="5" t="s">
        <v>3428</v>
      </c>
      <c r="H2728" s="8"/>
      <c r="I2728" s="5"/>
      <c r="J2728" s="5">
        <v>40</v>
      </c>
      <c r="K2728" s="5" t="s">
        <v>199</v>
      </c>
      <c r="L2728" s="5"/>
      <c r="M2728" s="5"/>
    </row>
    <row r="2729" spans="1:13">
      <c r="A2729" s="9"/>
      <c r="B2729" s="5" t="s">
        <v>6259</v>
      </c>
      <c r="C2729" s="9"/>
      <c r="D2729" s="9"/>
      <c r="E2729" s="5"/>
      <c r="F2729" s="8"/>
      <c r="G2729" s="5" t="s">
        <v>3442</v>
      </c>
      <c r="H2729" s="8"/>
      <c r="I2729" s="5"/>
      <c r="J2729" s="5">
        <v>40</v>
      </c>
      <c r="K2729" s="5" t="s">
        <v>199</v>
      </c>
      <c r="L2729" s="5"/>
      <c r="M2729" s="5"/>
    </row>
    <row r="2730" spans="1:13">
      <c r="A2730" s="9"/>
      <c r="B2730" s="5" t="s">
        <v>6260</v>
      </c>
      <c r="C2730" s="9"/>
      <c r="D2730" s="9"/>
      <c r="E2730" s="5"/>
      <c r="F2730" s="8"/>
      <c r="G2730" s="5" t="s">
        <v>3510</v>
      </c>
      <c r="H2730" s="8"/>
      <c r="I2730" s="5"/>
      <c r="J2730" s="5">
        <v>40</v>
      </c>
      <c r="K2730" s="5" t="s">
        <v>196</v>
      </c>
      <c r="L2730" s="5"/>
      <c r="M2730" s="5"/>
    </row>
    <row r="2731" spans="1:13">
      <c r="A2731" s="9"/>
      <c r="B2731" s="5" t="s">
        <v>6261</v>
      </c>
      <c r="C2731" s="9"/>
      <c r="D2731" s="9"/>
      <c r="E2731" s="5"/>
      <c r="F2731" s="8"/>
      <c r="G2731" s="5" t="s">
        <v>3432</v>
      </c>
      <c r="H2731" s="8"/>
      <c r="I2731" s="5"/>
      <c r="J2731" s="5">
        <v>40</v>
      </c>
      <c r="K2731" s="5" t="s">
        <v>199</v>
      </c>
      <c r="L2731" s="5"/>
      <c r="M2731" s="5"/>
    </row>
    <row r="2732" spans="1:13">
      <c r="A2732" s="9"/>
      <c r="B2732" s="5" t="s">
        <v>6262</v>
      </c>
      <c r="C2732" s="9"/>
      <c r="D2732" s="9"/>
      <c r="E2732" s="5"/>
      <c r="F2732" s="8"/>
      <c r="G2732" s="5" t="s">
        <v>3442</v>
      </c>
      <c r="H2732" s="8"/>
      <c r="I2732" s="5"/>
      <c r="J2732" s="5">
        <v>40</v>
      </c>
      <c r="K2732" s="5" t="s">
        <v>199</v>
      </c>
      <c r="L2732" s="5"/>
      <c r="M2732" s="5"/>
    </row>
    <row r="2733" spans="1:13">
      <c r="A2733" s="9"/>
      <c r="B2733" s="5" t="s">
        <v>6263</v>
      </c>
      <c r="C2733" s="9"/>
      <c r="D2733" s="9"/>
      <c r="E2733" s="5"/>
      <c r="F2733" s="8"/>
      <c r="G2733" s="5" t="s">
        <v>3518</v>
      </c>
      <c r="H2733" s="8"/>
      <c r="I2733" s="5"/>
      <c r="J2733" s="5">
        <v>24</v>
      </c>
      <c r="K2733" s="5" t="s">
        <v>199</v>
      </c>
      <c r="L2733" s="5"/>
      <c r="M2733" s="5"/>
    </row>
    <row r="2734" spans="1:13">
      <c r="A2734" s="9"/>
      <c r="B2734" s="5" t="s">
        <v>6264</v>
      </c>
      <c r="C2734" s="9"/>
      <c r="D2734" s="9"/>
      <c r="E2734" s="5"/>
      <c r="F2734" s="8"/>
      <c r="G2734" s="5" t="s">
        <v>3432</v>
      </c>
      <c r="H2734" s="8"/>
      <c r="I2734" s="5"/>
      <c r="J2734" s="5">
        <v>40</v>
      </c>
      <c r="K2734" s="5" t="s">
        <v>199</v>
      </c>
      <c r="L2734" s="5"/>
      <c r="M2734" s="5"/>
    </row>
    <row r="2735" spans="1:13">
      <c r="A2735" s="9"/>
      <c r="B2735" s="5" t="s">
        <v>6265</v>
      </c>
      <c r="C2735" s="9"/>
      <c r="D2735" s="9"/>
      <c r="E2735" s="5"/>
      <c r="F2735" s="8"/>
      <c r="G2735" s="5" t="s">
        <v>6266</v>
      </c>
      <c r="H2735" s="8"/>
      <c r="I2735" s="5"/>
      <c r="J2735" s="5">
        <v>40</v>
      </c>
      <c r="K2735" s="5" t="s">
        <v>199</v>
      </c>
      <c r="L2735" s="5"/>
      <c r="M2735" s="5"/>
    </row>
    <row r="2736" spans="1:13">
      <c r="A2736" s="9"/>
      <c r="B2736" s="5" t="s">
        <v>6267</v>
      </c>
      <c r="C2736" s="9"/>
      <c r="D2736" s="9"/>
      <c r="E2736" s="5"/>
      <c r="F2736" s="8"/>
      <c r="G2736" s="5" t="s">
        <v>3428</v>
      </c>
      <c r="H2736" s="8"/>
      <c r="I2736" s="5"/>
      <c r="J2736" s="5">
        <v>40</v>
      </c>
      <c r="K2736" s="5" t="s">
        <v>191</v>
      </c>
      <c r="L2736" s="5"/>
      <c r="M2736" s="5"/>
    </row>
    <row r="2737" spans="1:13">
      <c r="A2737" s="9"/>
      <c r="B2737" s="5" t="s">
        <v>6268</v>
      </c>
      <c r="C2737" s="9"/>
      <c r="D2737" s="9"/>
      <c r="E2737" s="5"/>
      <c r="F2737" s="8"/>
      <c r="G2737" s="5" t="s">
        <v>3456</v>
      </c>
      <c r="H2737" s="8"/>
      <c r="I2737" s="5"/>
      <c r="J2737" s="5">
        <v>40</v>
      </c>
      <c r="K2737" s="5" t="s">
        <v>199</v>
      </c>
      <c r="L2737" s="5"/>
      <c r="M2737" s="5"/>
    </row>
    <row r="2738" spans="1:13">
      <c r="A2738" s="9"/>
      <c r="B2738" s="5" t="s">
        <v>6269</v>
      </c>
      <c r="C2738" s="9"/>
      <c r="D2738" s="9"/>
      <c r="E2738" s="5"/>
      <c r="F2738" s="8"/>
      <c r="G2738" s="5" t="s">
        <v>3432</v>
      </c>
      <c r="H2738" s="8"/>
      <c r="I2738" s="5"/>
      <c r="J2738" s="5">
        <v>40</v>
      </c>
      <c r="K2738" s="5" t="s">
        <v>199</v>
      </c>
      <c r="L2738" s="5"/>
      <c r="M2738" s="5"/>
    </row>
    <row r="2739" spans="1:13">
      <c r="A2739" s="9"/>
      <c r="B2739" s="5" t="s">
        <v>6270</v>
      </c>
      <c r="C2739" s="9"/>
      <c r="D2739" s="9"/>
      <c r="E2739" s="5"/>
      <c r="F2739" s="8"/>
      <c r="G2739" s="5" t="s">
        <v>3442</v>
      </c>
      <c r="H2739" s="8"/>
      <c r="I2739" s="5"/>
      <c r="J2739" s="5">
        <v>40</v>
      </c>
      <c r="K2739" s="5" t="s">
        <v>199</v>
      </c>
      <c r="L2739" s="5"/>
      <c r="M2739" s="5"/>
    </row>
    <row r="2740" spans="1:13">
      <c r="A2740" s="9"/>
      <c r="B2740" s="5" t="s">
        <v>6271</v>
      </c>
      <c r="C2740" s="9"/>
      <c r="D2740" s="9"/>
      <c r="E2740" s="5"/>
      <c r="F2740" s="8"/>
      <c r="G2740" s="5" t="s">
        <v>3465</v>
      </c>
      <c r="H2740" s="8"/>
      <c r="I2740" s="5"/>
      <c r="J2740" s="5">
        <v>40</v>
      </c>
      <c r="K2740" s="5" t="s">
        <v>199</v>
      </c>
      <c r="L2740" s="5"/>
      <c r="M2740" s="5"/>
    </row>
    <row r="2741" spans="1:13">
      <c r="A2741" s="9"/>
      <c r="B2741" s="5" t="s">
        <v>6272</v>
      </c>
      <c r="C2741" s="9"/>
      <c r="D2741" s="9"/>
      <c r="E2741" s="5"/>
      <c r="F2741" s="8"/>
      <c r="G2741" s="5" t="s">
        <v>3456</v>
      </c>
      <c r="H2741" s="8"/>
      <c r="I2741" s="5"/>
      <c r="J2741" s="5">
        <v>40</v>
      </c>
      <c r="K2741" s="5" t="s">
        <v>199</v>
      </c>
      <c r="L2741" s="5"/>
      <c r="M2741" s="5"/>
    </row>
    <row r="2742" spans="1:13">
      <c r="A2742" s="9"/>
      <c r="B2742" s="5" t="s">
        <v>6273</v>
      </c>
      <c r="C2742" s="9"/>
      <c r="D2742" s="9"/>
      <c r="E2742" s="5"/>
      <c r="F2742" s="8"/>
      <c r="G2742" s="5" t="s">
        <v>3432</v>
      </c>
      <c r="H2742" s="8"/>
      <c r="I2742" s="5"/>
      <c r="J2742" s="5">
        <v>40</v>
      </c>
      <c r="K2742" s="5" t="s">
        <v>199</v>
      </c>
      <c r="L2742" s="5"/>
      <c r="M2742" s="5"/>
    </row>
    <row r="2743" spans="1:13">
      <c r="A2743" s="9"/>
      <c r="B2743" s="5" t="s">
        <v>6274</v>
      </c>
      <c r="C2743" s="9"/>
      <c r="D2743" s="9"/>
      <c r="E2743" s="5"/>
      <c r="F2743" s="8"/>
      <c r="G2743" s="5" t="s">
        <v>3432</v>
      </c>
      <c r="H2743" s="8"/>
      <c r="I2743" s="5"/>
      <c r="J2743" s="5">
        <v>40</v>
      </c>
      <c r="K2743" s="5" t="s">
        <v>199</v>
      </c>
      <c r="L2743" s="5"/>
      <c r="M2743" s="5"/>
    </row>
    <row r="2744" spans="1:13">
      <c r="A2744" s="9"/>
      <c r="B2744" s="5" t="s">
        <v>6275</v>
      </c>
      <c r="C2744" s="9"/>
      <c r="D2744" s="9"/>
      <c r="E2744" s="5"/>
      <c r="F2744" s="8"/>
      <c r="G2744" s="5" t="s">
        <v>3465</v>
      </c>
      <c r="H2744" s="8"/>
      <c r="I2744" s="5"/>
      <c r="J2744" s="5">
        <v>40</v>
      </c>
      <c r="K2744" s="5" t="s">
        <v>199</v>
      </c>
      <c r="L2744" s="5"/>
      <c r="M2744" s="5"/>
    </row>
    <row r="2745" spans="1:13">
      <c r="A2745" s="9"/>
      <c r="B2745" s="5" t="s">
        <v>6276</v>
      </c>
      <c r="C2745" s="9"/>
      <c r="D2745" s="9"/>
      <c r="E2745" s="5"/>
      <c r="F2745" s="8"/>
      <c r="G2745" s="5" t="s">
        <v>3550</v>
      </c>
      <c r="H2745" s="8"/>
      <c r="I2745" s="5"/>
      <c r="J2745" s="5">
        <v>40</v>
      </c>
      <c r="K2745" s="5" t="s">
        <v>199</v>
      </c>
      <c r="L2745" s="5"/>
      <c r="M2745" s="5"/>
    </row>
    <row r="2746" spans="1:13">
      <c r="A2746" s="9"/>
      <c r="B2746" s="5" t="s">
        <v>6277</v>
      </c>
      <c r="C2746" s="9"/>
      <c r="D2746" s="9"/>
      <c r="E2746" s="5"/>
      <c r="F2746" s="8"/>
      <c r="G2746" s="5" t="s">
        <v>3593</v>
      </c>
      <c r="H2746" s="8"/>
      <c r="I2746" s="5"/>
      <c r="J2746" s="5">
        <v>40</v>
      </c>
      <c r="K2746" s="5" t="s">
        <v>199</v>
      </c>
      <c r="L2746" s="5"/>
      <c r="M2746" s="5"/>
    </row>
    <row r="2747" spans="1:13">
      <c r="A2747" s="9"/>
      <c r="B2747" s="5" t="s">
        <v>6278</v>
      </c>
      <c r="C2747" s="9"/>
      <c r="D2747" s="9"/>
      <c r="E2747" s="5"/>
      <c r="F2747" s="8"/>
      <c r="G2747" s="5" t="s">
        <v>3465</v>
      </c>
      <c r="H2747" s="8"/>
      <c r="I2747" s="5"/>
      <c r="J2747" s="5">
        <v>40</v>
      </c>
      <c r="K2747" s="5" t="s">
        <v>3433</v>
      </c>
      <c r="L2747" s="5"/>
      <c r="M2747" s="5"/>
    </row>
    <row r="2748" spans="1:13">
      <c r="A2748" s="9"/>
      <c r="B2748" s="5" t="s">
        <v>6279</v>
      </c>
      <c r="C2748" s="9"/>
      <c r="D2748" s="9"/>
      <c r="E2748" s="5"/>
      <c r="F2748" s="8"/>
      <c r="G2748" s="5" t="s">
        <v>3496</v>
      </c>
      <c r="H2748" s="8"/>
      <c r="I2748" s="5"/>
      <c r="J2748" s="5">
        <v>40</v>
      </c>
      <c r="K2748" s="5" t="s">
        <v>191</v>
      </c>
      <c r="L2748" s="5"/>
      <c r="M2748" s="5"/>
    </row>
    <row r="2749" spans="1:13">
      <c r="A2749" s="9"/>
      <c r="B2749" s="5" t="s">
        <v>6280</v>
      </c>
      <c r="C2749" s="9"/>
      <c r="D2749" s="9"/>
      <c r="E2749" s="5"/>
      <c r="F2749" s="8"/>
      <c r="G2749" s="5" t="s">
        <v>3450</v>
      </c>
      <c r="H2749" s="8"/>
      <c r="I2749" s="5"/>
      <c r="J2749" s="5">
        <v>40</v>
      </c>
      <c r="K2749" s="5" t="s">
        <v>199</v>
      </c>
      <c r="L2749" s="5"/>
      <c r="M2749" s="5"/>
    </row>
    <row r="2750" spans="1:13">
      <c r="A2750" s="9"/>
      <c r="B2750" s="5" t="s">
        <v>6281</v>
      </c>
      <c r="C2750" s="9"/>
      <c r="D2750" s="9"/>
      <c r="E2750" s="5"/>
      <c r="F2750" s="8"/>
      <c r="G2750" s="5" t="s">
        <v>3593</v>
      </c>
      <c r="H2750" s="8"/>
      <c r="I2750" s="5"/>
      <c r="J2750" s="5">
        <v>40</v>
      </c>
      <c r="K2750" s="5" t="s">
        <v>199</v>
      </c>
      <c r="L2750" s="5"/>
      <c r="M2750" s="5"/>
    </row>
    <row r="2751" spans="1:13">
      <c r="A2751" s="9"/>
      <c r="B2751" s="5" t="s">
        <v>2381</v>
      </c>
      <c r="C2751" s="9"/>
      <c r="D2751" s="9"/>
      <c r="E2751" s="5"/>
      <c r="F2751" s="8"/>
      <c r="G2751" s="5" t="s">
        <v>3502</v>
      </c>
      <c r="H2751" s="8"/>
      <c r="I2751" s="5"/>
      <c r="J2751" s="5">
        <v>40</v>
      </c>
      <c r="K2751" s="5" t="s">
        <v>191</v>
      </c>
      <c r="L2751" s="5"/>
      <c r="M2751" s="5"/>
    </row>
    <row r="2752" spans="1:13">
      <c r="A2752" s="9"/>
      <c r="B2752" s="5" t="s">
        <v>6282</v>
      </c>
      <c r="C2752" s="9"/>
      <c r="D2752" s="9"/>
      <c r="E2752" s="5"/>
      <c r="F2752" s="8"/>
      <c r="G2752" s="5" t="s">
        <v>3465</v>
      </c>
      <c r="H2752" s="8"/>
      <c r="I2752" s="5"/>
      <c r="J2752" s="5">
        <v>40</v>
      </c>
      <c r="K2752" s="5" t="s">
        <v>199</v>
      </c>
      <c r="L2752" s="5"/>
      <c r="M2752" s="5"/>
    </row>
    <row r="2753" spans="1:13">
      <c r="A2753" s="9"/>
      <c r="B2753" s="5" t="s">
        <v>6283</v>
      </c>
      <c r="C2753" s="9"/>
      <c r="D2753" s="9"/>
      <c r="E2753" s="5"/>
      <c r="F2753" s="8"/>
      <c r="G2753" s="5" t="s">
        <v>3442</v>
      </c>
      <c r="H2753" s="8"/>
      <c r="I2753" s="5"/>
      <c r="J2753" s="5">
        <v>40</v>
      </c>
      <c r="K2753" s="5" t="s">
        <v>199</v>
      </c>
      <c r="L2753" s="5"/>
      <c r="M2753" s="5"/>
    </row>
    <row r="2754" spans="1:13">
      <c r="A2754" s="9"/>
      <c r="B2754" s="5" t="s">
        <v>6284</v>
      </c>
      <c r="C2754" s="9"/>
      <c r="D2754" s="9"/>
      <c r="E2754" s="5"/>
      <c r="F2754" s="8"/>
      <c r="G2754" s="5" t="s">
        <v>3450</v>
      </c>
      <c r="H2754" s="8"/>
      <c r="I2754" s="5"/>
      <c r="J2754" s="5">
        <v>40</v>
      </c>
      <c r="K2754" s="5" t="s">
        <v>199</v>
      </c>
      <c r="L2754" s="5"/>
      <c r="M2754" s="5"/>
    </row>
    <row r="2755" spans="1:13">
      <c r="A2755" s="9"/>
      <c r="B2755" s="5" t="s">
        <v>6285</v>
      </c>
      <c r="C2755" s="9"/>
      <c r="D2755" s="9"/>
      <c r="E2755" s="5"/>
      <c r="F2755" s="8"/>
      <c r="G2755" s="5" t="s">
        <v>3792</v>
      </c>
      <c r="H2755" s="8"/>
      <c r="I2755" s="5"/>
      <c r="J2755" s="5">
        <v>40</v>
      </c>
      <c r="K2755" s="5" t="s">
        <v>199</v>
      </c>
      <c r="L2755" s="5"/>
      <c r="M2755" s="5"/>
    </row>
    <row r="2756" spans="1:13">
      <c r="A2756" s="9"/>
      <c r="B2756" s="5" t="s">
        <v>6286</v>
      </c>
      <c r="C2756" s="9"/>
      <c r="D2756" s="9"/>
      <c r="E2756" s="5"/>
      <c r="F2756" s="8"/>
      <c r="G2756" s="5" t="s">
        <v>3465</v>
      </c>
      <c r="H2756" s="8"/>
      <c r="I2756" s="5"/>
      <c r="J2756" s="5">
        <v>40</v>
      </c>
      <c r="K2756" s="5" t="s">
        <v>199</v>
      </c>
      <c r="L2756" s="5"/>
      <c r="M2756" s="5"/>
    </row>
    <row r="2757" spans="1:13">
      <c r="A2757" s="9"/>
      <c r="B2757" s="5" t="s">
        <v>6287</v>
      </c>
      <c r="C2757" s="9"/>
      <c r="D2757" s="9"/>
      <c r="E2757" s="5"/>
      <c r="F2757" s="8"/>
      <c r="G2757" s="5" t="s">
        <v>3502</v>
      </c>
      <c r="H2757" s="8"/>
      <c r="I2757" s="5"/>
      <c r="J2757" s="5">
        <v>40</v>
      </c>
      <c r="K2757" s="5" t="s">
        <v>199</v>
      </c>
      <c r="L2757" s="5"/>
      <c r="M2757" s="5"/>
    </row>
    <row r="2758" spans="1:13">
      <c r="A2758" s="9"/>
      <c r="B2758" s="5" t="s">
        <v>6288</v>
      </c>
      <c r="C2758" s="9"/>
      <c r="D2758" s="9"/>
      <c r="E2758" s="5"/>
      <c r="F2758" s="8"/>
      <c r="G2758" s="5" t="s">
        <v>3465</v>
      </c>
      <c r="H2758" s="8"/>
      <c r="I2758" s="5"/>
      <c r="J2758" s="5">
        <v>40</v>
      </c>
      <c r="K2758" s="5" t="s">
        <v>199</v>
      </c>
      <c r="L2758" s="5"/>
      <c r="M2758" s="5"/>
    </row>
    <row r="2759" spans="1:13">
      <c r="A2759" s="9"/>
      <c r="B2759" s="5" t="s">
        <v>6289</v>
      </c>
      <c r="C2759" s="9"/>
      <c r="D2759" s="9"/>
      <c r="E2759" s="5"/>
      <c r="F2759" s="8"/>
      <c r="G2759" s="5" t="s">
        <v>3442</v>
      </c>
      <c r="H2759" s="8"/>
      <c r="I2759" s="5"/>
      <c r="J2759" s="5">
        <v>40</v>
      </c>
      <c r="K2759" s="5" t="s">
        <v>3433</v>
      </c>
      <c r="L2759" s="5"/>
      <c r="M2759" s="5"/>
    </row>
    <row r="2760" spans="1:13">
      <c r="A2760" s="9"/>
      <c r="B2760" s="5" t="s">
        <v>6290</v>
      </c>
      <c r="C2760" s="9"/>
      <c r="D2760" s="9"/>
      <c r="E2760" s="5"/>
      <c r="F2760" s="8"/>
      <c r="G2760" s="5" t="s">
        <v>3432</v>
      </c>
      <c r="H2760" s="8"/>
      <c r="I2760" s="5"/>
      <c r="J2760" s="5">
        <v>40</v>
      </c>
      <c r="K2760" s="5" t="s">
        <v>199</v>
      </c>
      <c r="L2760" s="5"/>
      <c r="M2760" s="5"/>
    </row>
    <row r="2761" spans="1:13">
      <c r="A2761" s="9"/>
      <c r="B2761" s="5" t="s">
        <v>6291</v>
      </c>
      <c r="C2761" s="9"/>
      <c r="D2761" s="9"/>
      <c r="E2761" s="5"/>
      <c r="F2761" s="8"/>
      <c r="G2761" s="5" t="s">
        <v>3442</v>
      </c>
      <c r="H2761" s="8"/>
      <c r="I2761" s="5"/>
      <c r="J2761" s="5">
        <v>40</v>
      </c>
      <c r="K2761" s="5" t="s">
        <v>199</v>
      </c>
      <c r="L2761" s="5"/>
      <c r="M2761" s="5"/>
    </row>
    <row r="2762" spans="1:13">
      <c r="A2762" s="9"/>
      <c r="B2762" s="5" t="s">
        <v>6292</v>
      </c>
      <c r="C2762" s="9"/>
      <c r="D2762" s="9"/>
      <c r="E2762" s="5"/>
      <c r="F2762" s="8"/>
      <c r="G2762" s="5" t="s">
        <v>3432</v>
      </c>
      <c r="H2762" s="8"/>
      <c r="I2762" s="5"/>
      <c r="J2762" s="5">
        <v>40</v>
      </c>
      <c r="K2762" s="5" t="s">
        <v>196</v>
      </c>
      <c r="L2762" s="5"/>
      <c r="M2762" s="5"/>
    </row>
    <row r="2763" spans="1:13">
      <c r="A2763" s="9"/>
      <c r="B2763" s="5" t="s">
        <v>6293</v>
      </c>
      <c r="C2763" s="9"/>
      <c r="D2763" s="9"/>
      <c r="E2763" s="5"/>
      <c r="F2763" s="8"/>
      <c r="G2763" s="5" t="s">
        <v>3442</v>
      </c>
      <c r="H2763" s="8"/>
      <c r="I2763" s="5"/>
      <c r="J2763" s="5">
        <v>40</v>
      </c>
      <c r="K2763" s="5" t="s">
        <v>3433</v>
      </c>
      <c r="L2763" s="5"/>
      <c r="M2763" s="5"/>
    </row>
    <row r="2764" spans="1:13">
      <c r="A2764" s="9"/>
      <c r="B2764" s="5" t="s">
        <v>6294</v>
      </c>
      <c r="C2764" s="9"/>
      <c r="D2764" s="9"/>
      <c r="E2764" s="5"/>
      <c r="F2764" s="8"/>
      <c r="G2764" s="5" t="s">
        <v>3454</v>
      </c>
      <c r="H2764" s="8"/>
      <c r="I2764" s="5"/>
      <c r="J2764" s="5">
        <v>40</v>
      </c>
      <c r="K2764" s="5" t="s">
        <v>199</v>
      </c>
      <c r="L2764" s="5"/>
      <c r="M2764" s="5"/>
    </row>
    <row r="2765" spans="1:13">
      <c r="A2765" s="9"/>
      <c r="B2765" s="5" t="s">
        <v>6295</v>
      </c>
      <c r="C2765" s="9"/>
      <c r="D2765" s="9"/>
      <c r="E2765" s="5"/>
      <c r="F2765" s="8"/>
      <c r="G2765" s="5" t="s">
        <v>3442</v>
      </c>
      <c r="H2765" s="8"/>
      <c r="I2765" s="5"/>
      <c r="J2765" s="5">
        <v>40</v>
      </c>
      <c r="K2765" s="5" t="s">
        <v>3433</v>
      </c>
      <c r="L2765" s="5"/>
      <c r="M2765" s="5"/>
    </row>
    <row r="2766" spans="1:13">
      <c r="A2766" s="9"/>
      <c r="B2766" s="5" t="s">
        <v>6296</v>
      </c>
      <c r="C2766" s="9"/>
      <c r="D2766" s="9"/>
      <c r="E2766" s="5"/>
      <c r="F2766" s="8"/>
      <c r="G2766" s="5" t="s">
        <v>3432</v>
      </c>
      <c r="H2766" s="8"/>
      <c r="I2766" s="5"/>
      <c r="J2766" s="5">
        <v>40</v>
      </c>
      <c r="K2766" s="5" t="s">
        <v>3433</v>
      </c>
      <c r="L2766" s="5"/>
      <c r="M2766" s="5"/>
    </row>
    <row r="2767" spans="1:13">
      <c r="A2767" s="9"/>
      <c r="B2767" s="5" t="s">
        <v>6297</v>
      </c>
      <c r="C2767" s="9"/>
      <c r="D2767" s="9"/>
      <c r="E2767" s="5"/>
      <c r="F2767" s="8"/>
      <c r="G2767" s="5" t="s">
        <v>3442</v>
      </c>
      <c r="H2767" s="8"/>
      <c r="I2767" s="5"/>
      <c r="J2767" s="5">
        <v>40</v>
      </c>
      <c r="K2767" s="5" t="s">
        <v>199</v>
      </c>
      <c r="L2767" s="5"/>
      <c r="M2767" s="5"/>
    </row>
    <row r="2768" spans="1:13">
      <c r="A2768" s="9"/>
      <c r="B2768" s="5" t="s">
        <v>6298</v>
      </c>
      <c r="C2768" s="9"/>
      <c r="D2768" s="9"/>
      <c r="E2768" s="5"/>
      <c r="F2768" s="8"/>
      <c r="G2768" s="5" t="s">
        <v>3442</v>
      </c>
      <c r="H2768" s="8"/>
      <c r="I2768" s="5"/>
      <c r="J2768" s="5">
        <v>40</v>
      </c>
      <c r="K2768" s="5" t="s">
        <v>3433</v>
      </c>
      <c r="L2768" s="5"/>
      <c r="M2768" s="5"/>
    </row>
    <row r="2769" spans="1:13">
      <c r="A2769" s="9"/>
      <c r="B2769" s="5" t="s">
        <v>6299</v>
      </c>
      <c r="C2769" s="9"/>
      <c r="D2769" s="9"/>
      <c r="E2769" s="5"/>
      <c r="F2769" s="8"/>
      <c r="G2769" s="5" t="s">
        <v>3450</v>
      </c>
      <c r="H2769" s="8"/>
      <c r="I2769" s="5"/>
      <c r="J2769" s="5">
        <v>40</v>
      </c>
      <c r="K2769" s="5" t="s">
        <v>196</v>
      </c>
      <c r="L2769" s="5"/>
      <c r="M2769" s="5"/>
    </row>
    <row r="2770" spans="1:13">
      <c r="A2770" s="9"/>
      <c r="B2770" s="5" t="s">
        <v>6300</v>
      </c>
      <c r="C2770" s="9"/>
      <c r="D2770" s="9"/>
      <c r="E2770" s="5"/>
      <c r="F2770" s="8"/>
      <c r="G2770" s="5" t="s">
        <v>3454</v>
      </c>
      <c r="H2770" s="8"/>
      <c r="I2770" s="5"/>
      <c r="J2770" s="5">
        <v>40</v>
      </c>
      <c r="K2770" s="5" t="s">
        <v>196</v>
      </c>
      <c r="L2770" s="5"/>
      <c r="M2770" s="5"/>
    </row>
    <row r="2771" spans="1:13">
      <c r="A2771" s="9"/>
      <c r="B2771" s="5" t="s">
        <v>6301</v>
      </c>
      <c r="C2771" s="9"/>
      <c r="D2771" s="9"/>
      <c r="E2771" s="5"/>
      <c r="F2771" s="8"/>
      <c r="G2771" s="5" t="s">
        <v>3442</v>
      </c>
      <c r="H2771" s="8"/>
      <c r="I2771" s="5"/>
      <c r="J2771" s="5">
        <v>40</v>
      </c>
      <c r="K2771" s="5" t="s">
        <v>199</v>
      </c>
      <c r="L2771" s="5"/>
      <c r="M2771" s="5"/>
    </row>
    <row r="2772" spans="1:13">
      <c r="A2772" s="9"/>
      <c r="B2772" s="5" t="s">
        <v>6302</v>
      </c>
      <c r="C2772" s="9"/>
      <c r="D2772" s="9"/>
      <c r="E2772" s="5"/>
      <c r="F2772" s="8"/>
      <c r="G2772" s="5" t="s">
        <v>3442</v>
      </c>
      <c r="H2772" s="8"/>
      <c r="I2772" s="5"/>
      <c r="J2772" s="5">
        <v>40</v>
      </c>
      <c r="K2772" s="5" t="s">
        <v>3433</v>
      </c>
      <c r="L2772" s="5"/>
      <c r="M2772" s="5"/>
    </row>
    <row r="2773" spans="1:13">
      <c r="A2773" s="9"/>
      <c r="B2773" s="5" t="s">
        <v>6303</v>
      </c>
      <c r="C2773" s="9"/>
      <c r="D2773" s="9"/>
      <c r="E2773" s="5"/>
      <c r="F2773" s="8"/>
      <c r="G2773" s="5" t="s">
        <v>3532</v>
      </c>
      <c r="H2773" s="8"/>
      <c r="I2773" s="5"/>
      <c r="J2773" s="5">
        <v>40</v>
      </c>
      <c r="K2773" s="5" t="s">
        <v>199</v>
      </c>
      <c r="L2773" s="5"/>
      <c r="M2773" s="5"/>
    </row>
    <row r="2774" spans="1:13">
      <c r="A2774" s="9"/>
      <c r="B2774" s="5" t="s">
        <v>6304</v>
      </c>
      <c r="C2774" s="9"/>
      <c r="D2774" s="9"/>
      <c r="E2774" s="5"/>
      <c r="F2774" s="8"/>
      <c r="G2774" s="5" t="s">
        <v>3432</v>
      </c>
      <c r="H2774" s="8"/>
      <c r="I2774" s="5"/>
      <c r="J2774" s="5">
        <v>40</v>
      </c>
      <c r="K2774" s="5" t="s">
        <v>199</v>
      </c>
      <c r="L2774" s="5"/>
      <c r="M2774" s="5"/>
    </row>
    <row r="2775" spans="1:13">
      <c r="A2775" s="9"/>
      <c r="B2775" s="5" t="s">
        <v>6305</v>
      </c>
      <c r="C2775" s="9"/>
      <c r="D2775" s="9"/>
      <c r="E2775" s="5"/>
      <c r="F2775" s="8"/>
      <c r="G2775" s="5" t="s">
        <v>3442</v>
      </c>
      <c r="H2775" s="8"/>
      <c r="I2775" s="5"/>
      <c r="J2775" s="5">
        <v>40</v>
      </c>
      <c r="K2775" s="5" t="s">
        <v>199</v>
      </c>
      <c r="L2775" s="5"/>
      <c r="M2775" s="5"/>
    </row>
    <row r="2776" spans="1:13">
      <c r="A2776" s="9"/>
      <c r="B2776" s="5" t="s">
        <v>6306</v>
      </c>
      <c r="C2776" s="9"/>
      <c r="D2776" s="9"/>
      <c r="E2776" s="5"/>
      <c r="F2776" s="8"/>
      <c r="G2776" s="5" t="s">
        <v>3494</v>
      </c>
      <c r="H2776" s="8"/>
      <c r="I2776" s="5"/>
      <c r="J2776" s="5">
        <v>25</v>
      </c>
      <c r="K2776" s="5" t="s">
        <v>199</v>
      </c>
      <c r="L2776" s="5"/>
      <c r="M2776" s="5"/>
    </row>
    <row r="2777" spans="1:13">
      <c r="A2777" s="9"/>
      <c r="B2777" s="5" t="s">
        <v>6307</v>
      </c>
      <c r="C2777" s="9"/>
      <c r="D2777" s="9"/>
      <c r="E2777" s="5"/>
      <c r="F2777" s="8"/>
      <c r="G2777" s="5" t="s">
        <v>3532</v>
      </c>
      <c r="H2777" s="8"/>
      <c r="I2777" s="5"/>
      <c r="J2777" s="5">
        <v>40</v>
      </c>
      <c r="K2777" s="5" t="s">
        <v>196</v>
      </c>
      <c r="L2777" s="5"/>
      <c r="M2777" s="5"/>
    </row>
    <row r="2778" spans="1:13">
      <c r="A2778" s="9"/>
      <c r="B2778" s="5" t="s">
        <v>6308</v>
      </c>
      <c r="C2778" s="9"/>
      <c r="D2778" s="9"/>
      <c r="E2778" s="5"/>
      <c r="F2778" s="8"/>
      <c r="G2778" s="5" t="s">
        <v>3432</v>
      </c>
      <c r="H2778" s="8"/>
      <c r="I2778" s="5"/>
      <c r="J2778" s="5">
        <v>40</v>
      </c>
      <c r="K2778" s="5" t="s">
        <v>3433</v>
      </c>
      <c r="L2778" s="5"/>
      <c r="M2778" s="5"/>
    </row>
    <row r="2779" spans="1:13">
      <c r="A2779" s="9"/>
      <c r="B2779" s="5" t="s">
        <v>6309</v>
      </c>
      <c r="C2779" s="9"/>
      <c r="D2779" s="9"/>
      <c r="E2779" s="5"/>
      <c r="F2779" s="8"/>
      <c r="G2779" s="5" t="s">
        <v>3428</v>
      </c>
      <c r="H2779" s="8"/>
      <c r="I2779" s="5"/>
      <c r="J2779" s="5">
        <v>40</v>
      </c>
      <c r="K2779" s="5" t="s">
        <v>199</v>
      </c>
      <c r="L2779" s="5"/>
      <c r="M2779" s="5"/>
    </row>
    <row r="2780" spans="1:13">
      <c r="A2780" s="9"/>
      <c r="B2780" s="5" t="s">
        <v>6310</v>
      </c>
      <c r="C2780" s="9"/>
      <c r="D2780" s="9"/>
      <c r="E2780" s="5"/>
      <c r="F2780" s="8"/>
      <c r="G2780" s="5" t="s">
        <v>3492</v>
      </c>
      <c r="H2780" s="8"/>
      <c r="I2780" s="5"/>
      <c r="J2780" s="5">
        <v>40</v>
      </c>
      <c r="K2780" s="5" t="s">
        <v>199</v>
      </c>
      <c r="L2780" s="5"/>
      <c r="M2780" s="5"/>
    </row>
    <row r="2781" spans="1:13">
      <c r="A2781" s="9"/>
      <c r="B2781" s="5" t="s">
        <v>6311</v>
      </c>
      <c r="C2781" s="9"/>
      <c r="D2781" s="9"/>
      <c r="E2781" s="5"/>
      <c r="F2781" s="8"/>
      <c r="G2781" s="5" t="s">
        <v>3442</v>
      </c>
      <c r="H2781" s="8"/>
      <c r="I2781" s="5"/>
      <c r="J2781" s="5">
        <v>40</v>
      </c>
      <c r="K2781" s="5" t="s">
        <v>3433</v>
      </c>
      <c r="L2781" s="5"/>
      <c r="M2781" s="5"/>
    </row>
    <row r="2782" spans="1:13">
      <c r="A2782" s="9"/>
      <c r="B2782" s="5" t="s">
        <v>6312</v>
      </c>
      <c r="C2782" s="9"/>
      <c r="D2782" s="9"/>
      <c r="E2782" s="5"/>
      <c r="F2782" s="8"/>
      <c r="G2782" s="5" t="s">
        <v>3442</v>
      </c>
      <c r="H2782" s="8"/>
      <c r="I2782" s="5"/>
      <c r="J2782" s="5">
        <v>40</v>
      </c>
      <c r="K2782" s="5" t="s">
        <v>3433</v>
      </c>
      <c r="L2782" s="5"/>
      <c r="M2782" s="5"/>
    </row>
    <row r="2783" spans="1:13">
      <c r="A2783" s="9"/>
      <c r="B2783" s="5" t="s">
        <v>6313</v>
      </c>
      <c r="C2783" s="9"/>
      <c r="D2783" s="9"/>
      <c r="E2783" s="5"/>
      <c r="F2783" s="8"/>
      <c r="G2783" s="5" t="s">
        <v>4255</v>
      </c>
      <c r="H2783" s="8"/>
      <c r="I2783" s="5"/>
      <c r="J2783" s="5">
        <v>30</v>
      </c>
      <c r="K2783" s="5" t="s">
        <v>199</v>
      </c>
      <c r="L2783" s="5"/>
      <c r="M2783" s="5"/>
    </row>
    <row r="2784" spans="1:13">
      <c r="A2784" s="9"/>
      <c r="B2784" s="5" t="s">
        <v>6314</v>
      </c>
      <c r="C2784" s="9"/>
      <c r="D2784" s="9"/>
      <c r="E2784" s="5"/>
      <c r="F2784" s="8"/>
      <c r="G2784" s="5" t="s">
        <v>3450</v>
      </c>
      <c r="H2784" s="8"/>
      <c r="I2784" s="5"/>
      <c r="J2784" s="5">
        <v>40</v>
      </c>
      <c r="K2784" s="5" t="s">
        <v>199</v>
      </c>
      <c r="L2784" s="5"/>
      <c r="M2784" s="5"/>
    </row>
    <row r="2785" spans="1:13">
      <c r="A2785" s="9"/>
      <c r="B2785" s="5" t="s">
        <v>6315</v>
      </c>
      <c r="C2785" s="9"/>
      <c r="D2785" s="9"/>
      <c r="E2785" s="5"/>
      <c r="F2785" s="8"/>
      <c r="G2785" s="5" t="s">
        <v>3510</v>
      </c>
      <c r="H2785" s="8"/>
      <c r="I2785" s="5"/>
      <c r="J2785" s="5">
        <v>40</v>
      </c>
      <c r="K2785" s="5" t="s">
        <v>199</v>
      </c>
      <c r="L2785" s="5"/>
      <c r="M2785" s="5"/>
    </row>
    <row r="2786" spans="1:13">
      <c r="A2786" s="9"/>
      <c r="B2786" s="5" t="s">
        <v>6316</v>
      </c>
      <c r="C2786" s="9"/>
      <c r="D2786" s="9"/>
      <c r="E2786" s="5"/>
      <c r="F2786" s="8"/>
      <c r="G2786" s="5" t="s">
        <v>3432</v>
      </c>
      <c r="H2786" s="8"/>
      <c r="I2786" s="5"/>
      <c r="J2786" s="5">
        <v>40</v>
      </c>
      <c r="K2786" s="5" t="s">
        <v>199</v>
      </c>
      <c r="L2786" s="5"/>
      <c r="M2786" s="5"/>
    </row>
    <row r="2787" spans="1:13">
      <c r="A2787" s="9"/>
      <c r="B2787" s="5" t="s">
        <v>6317</v>
      </c>
      <c r="C2787" s="9"/>
      <c r="D2787" s="9"/>
      <c r="E2787" s="5"/>
      <c r="F2787" s="8"/>
      <c r="G2787" s="5" t="s">
        <v>3450</v>
      </c>
      <c r="H2787" s="8"/>
      <c r="I2787" s="5"/>
      <c r="J2787" s="5">
        <v>40</v>
      </c>
      <c r="K2787" s="5" t="s">
        <v>199</v>
      </c>
      <c r="L2787" s="5"/>
      <c r="M2787" s="5"/>
    </row>
    <row r="2788" spans="1:13">
      <c r="A2788" s="9"/>
      <c r="B2788" s="5" t="s">
        <v>6318</v>
      </c>
      <c r="C2788" s="9"/>
      <c r="D2788" s="9"/>
      <c r="E2788" s="5"/>
      <c r="F2788" s="8"/>
      <c r="G2788" s="5" t="s">
        <v>3442</v>
      </c>
      <c r="H2788" s="8"/>
      <c r="I2788" s="5"/>
      <c r="J2788" s="5">
        <v>40</v>
      </c>
      <c r="K2788" s="5" t="s">
        <v>199</v>
      </c>
      <c r="L2788" s="5"/>
      <c r="M2788" s="5"/>
    </row>
    <row r="2789" spans="1:13">
      <c r="A2789" s="9"/>
      <c r="B2789" s="5" t="s">
        <v>6319</v>
      </c>
      <c r="C2789" s="9"/>
      <c r="D2789" s="9"/>
      <c r="E2789" s="5"/>
      <c r="F2789" s="8"/>
      <c r="G2789" s="5" t="s">
        <v>3432</v>
      </c>
      <c r="H2789" s="8"/>
      <c r="I2789" s="5"/>
      <c r="J2789" s="5">
        <v>40</v>
      </c>
      <c r="K2789" s="5" t="s">
        <v>199</v>
      </c>
      <c r="L2789" s="5"/>
      <c r="M2789" s="5"/>
    </row>
    <row r="2790" spans="1:13">
      <c r="A2790" s="9"/>
      <c r="B2790" s="5" t="s">
        <v>6320</v>
      </c>
      <c r="C2790" s="9"/>
      <c r="D2790" s="9"/>
      <c r="E2790" s="5"/>
      <c r="F2790" s="8"/>
      <c r="G2790" s="5" t="s">
        <v>3432</v>
      </c>
      <c r="H2790" s="8"/>
      <c r="I2790" s="5"/>
      <c r="J2790" s="5">
        <v>40</v>
      </c>
      <c r="K2790" s="5" t="s">
        <v>199</v>
      </c>
      <c r="L2790" s="5"/>
      <c r="M2790" s="5"/>
    </row>
    <row r="2791" spans="1:13">
      <c r="A2791" s="9"/>
      <c r="B2791" s="5" t="s">
        <v>6321</v>
      </c>
      <c r="C2791" s="9"/>
      <c r="D2791" s="9"/>
      <c r="E2791" s="5"/>
      <c r="F2791" s="8"/>
      <c r="G2791" s="5" t="s">
        <v>3454</v>
      </c>
      <c r="H2791" s="8"/>
      <c r="I2791" s="5"/>
      <c r="J2791" s="5">
        <v>40</v>
      </c>
      <c r="K2791" s="5" t="s">
        <v>199</v>
      </c>
      <c r="L2791" s="5"/>
      <c r="M2791" s="5"/>
    </row>
    <row r="2792" spans="1:13">
      <c r="A2792" s="9"/>
      <c r="B2792" s="5" t="s">
        <v>6322</v>
      </c>
      <c r="C2792" s="9"/>
      <c r="D2792" s="9"/>
      <c r="E2792" s="5"/>
      <c r="F2792" s="8"/>
      <c r="G2792" s="5" t="s">
        <v>3438</v>
      </c>
      <c r="H2792" s="8"/>
      <c r="I2792" s="5"/>
      <c r="J2792" s="5">
        <v>40</v>
      </c>
      <c r="K2792" s="5" t="s">
        <v>199</v>
      </c>
      <c r="L2792" s="5"/>
      <c r="M2792" s="5"/>
    </row>
    <row r="2793" spans="1:13">
      <c r="A2793" s="9"/>
      <c r="B2793" s="5" t="s">
        <v>6323</v>
      </c>
      <c r="C2793" s="9"/>
      <c r="D2793" s="9"/>
      <c r="E2793" s="5"/>
      <c r="F2793" s="8"/>
      <c r="G2793" s="5" t="s">
        <v>3432</v>
      </c>
      <c r="H2793" s="8"/>
      <c r="I2793" s="5"/>
      <c r="J2793" s="5">
        <v>40</v>
      </c>
      <c r="K2793" s="5" t="s">
        <v>199</v>
      </c>
      <c r="L2793" s="5"/>
      <c r="M2793" s="5"/>
    </row>
    <row r="2794" spans="1:13">
      <c r="A2794" s="9"/>
      <c r="B2794" s="5" t="s">
        <v>6324</v>
      </c>
      <c r="C2794" s="9"/>
      <c r="D2794" s="9"/>
      <c r="E2794" s="5"/>
      <c r="F2794" s="8"/>
      <c r="G2794" s="5" t="s">
        <v>3796</v>
      </c>
      <c r="H2794" s="8"/>
      <c r="I2794" s="5"/>
      <c r="J2794" s="5">
        <v>40</v>
      </c>
      <c r="K2794" s="5" t="s">
        <v>3461</v>
      </c>
      <c r="L2794" s="5"/>
      <c r="M2794" s="5"/>
    </row>
    <row r="2795" spans="1:13">
      <c r="A2795" s="9"/>
      <c r="B2795" s="5" t="s">
        <v>6325</v>
      </c>
      <c r="C2795" s="9"/>
      <c r="D2795" s="9"/>
      <c r="E2795" s="5"/>
      <c r="F2795" s="8"/>
      <c r="G2795" s="5" t="s">
        <v>3438</v>
      </c>
      <c r="H2795" s="8"/>
      <c r="I2795" s="5"/>
      <c r="J2795" s="5">
        <v>40</v>
      </c>
      <c r="K2795" s="5" t="s">
        <v>199</v>
      </c>
      <c r="L2795" s="5"/>
      <c r="M2795" s="5"/>
    </row>
    <row r="2796" spans="1:13">
      <c r="A2796" s="9"/>
      <c r="B2796" s="5" t="s">
        <v>6326</v>
      </c>
      <c r="C2796" s="9"/>
      <c r="D2796" s="9"/>
      <c r="E2796" s="5"/>
      <c r="F2796" s="8"/>
      <c r="G2796" s="5" t="s">
        <v>3442</v>
      </c>
      <c r="H2796" s="8"/>
      <c r="I2796" s="5"/>
      <c r="J2796" s="5">
        <v>40</v>
      </c>
      <c r="K2796" s="5" t="s">
        <v>199</v>
      </c>
      <c r="L2796" s="5"/>
      <c r="M2796" s="5"/>
    </row>
    <row r="2797" spans="1:13">
      <c r="A2797" s="9"/>
      <c r="B2797" s="5" t="s">
        <v>6327</v>
      </c>
      <c r="C2797" s="9"/>
      <c r="D2797" s="9"/>
      <c r="E2797" s="5"/>
      <c r="F2797" s="8"/>
      <c r="G2797" s="5" t="s">
        <v>3992</v>
      </c>
      <c r="H2797" s="8"/>
      <c r="I2797" s="5"/>
      <c r="J2797" s="5">
        <v>40</v>
      </c>
      <c r="K2797" s="5" t="s">
        <v>3461</v>
      </c>
      <c r="L2797" s="5"/>
      <c r="M2797" s="5"/>
    </row>
    <row r="2798" spans="1:13">
      <c r="A2798" s="9"/>
      <c r="B2798" s="5" t="s">
        <v>6328</v>
      </c>
      <c r="C2798" s="9"/>
      <c r="D2798" s="9"/>
      <c r="E2798" s="5"/>
      <c r="F2798" s="8"/>
      <c r="G2798" s="5" t="s">
        <v>4154</v>
      </c>
      <c r="H2798" s="8"/>
      <c r="I2798" s="5"/>
      <c r="J2798" s="5">
        <v>40</v>
      </c>
      <c r="K2798" s="5" t="s">
        <v>199</v>
      </c>
      <c r="L2798" s="5"/>
      <c r="M2798" s="5"/>
    </row>
    <row r="2799" spans="1:13">
      <c r="A2799" s="9"/>
      <c r="B2799" s="5" t="s">
        <v>6329</v>
      </c>
      <c r="C2799" s="9"/>
      <c r="D2799" s="9"/>
      <c r="E2799" s="5"/>
      <c r="F2799" s="8"/>
      <c r="G2799" s="5" t="s">
        <v>3646</v>
      </c>
      <c r="H2799" s="8"/>
      <c r="I2799" s="5"/>
      <c r="J2799" s="5">
        <v>40</v>
      </c>
      <c r="K2799" s="5" t="s">
        <v>199</v>
      </c>
      <c r="L2799" s="5"/>
      <c r="M2799" s="5"/>
    </row>
    <row r="2800" spans="1:13">
      <c r="A2800" s="9"/>
      <c r="B2800" s="5" t="s">
        <v>6330</v>
      </c>
      <c r="C2800" s="9"/>
      <c r="D2800" s="9"/>
      <c r="E2800" s="5"/>
      <c r="F2800" s="8"/>
      <c r="G2800" s="5" t="s">
        <v>3454</v>
      </c>
      <c r="H2800" s="8"/>
      <c r="I2800" s="5"/>
      <c r="J2800" s="5">
        <v>40</v>
      </c>
      <c r="K2800" s="5" t="s">
        <v>199</v>
      </c>
      <c r="L2800" s="5"/>
      <c r="M2800" s="5"/>
    </row>
    <row r="2801" spans="1:13">
      <c r="A2801" s="9"/>
      <c r="B2801" s="5" t="s">
        <v>6331</v>
      </c>
      <c r="C2801" s="9"/>
      <c r="D2801" s="9"/>
      <c r="E2801" s="5"/>
      <c r="F2801" s="8"/>
      <c r="G2801" s="5" t="s">
        <v>3432</v>
      </c>
      <c r="H2801" s="8"/>
      <c r="I2801" s="5"/>
      <c r="J2801" s="5">
        <v>40</v>
      </c>
      <c r="K2801" s="5" t="s">
        <v>199</v>
      </c>
      <c r="L2801" s="5"/>
      <c r="M2801" s="5"/>
    </row>
    <row r="2802" spans="1:13">
      <c r="A2802" s="9"/>
      <c r="B2802" s="5" t="s">
        <v>6332</v>
      </c>
      <c r="C2802" s="9"/>
      <c r="D2802" s="9"/>
      <c r="E2802" s="5"/>
      <c r="F2802" s="8"/>
      <c r="G2802" s="5" t="s">
        <v>3432</v>
      </c>
      <c r="H2802" s="8"/>
      <c r="I2802" s="5"/>
      <c r="J2802" s="5">
        <v>40</v>
      </c>
      <c r="K2802" s="5" t="s">
        <v>199</v>
      </c>
      <c r="L2802" s="5"/>
      <c r="M2802" s="5"/>
    </row>
    <row r="2803" spans="1:13">
      <c r="A2803" s="9"/>
      <c r="B2803" s="5" t="s">
        <v>6333</v>
      </c>
      <c r="C2803" s="9"/>
      <c r="D2803" s="9"/>
      <c r="E2803" s="5"/>
      <c r="F2803" s="8"/>
      <c r="G2803" s="5" t="s">
        <v>3432</v>
      </c>
      <c r="H2803" s="8"/>
      <c r="I2803" s="5"/>
      <c r="J2803" s="5">
        <v>40</v>
      </c>
      <c r="K2803" s="5" t="s">
        <v>196</v>
      </c>
      <c r="L2803" s="5"/>
      <c r="M2803" s="5"/>
    </row>
    <row r="2804" spans="1:13">
      <c r="A2804" s="9"/>
      <c r="B2804" s="5" t="s">
        <v>6334</v>
      </c>
      <c r="C2804" s="9"/>
      <c r="D2804" s="9"/>
      <c r="E2804" s="5"/>
      <c r="F2804" s="8"/>
      <c r="G2804" s="5" t="s">
        <v>3796</v>
      </c>
      <c r="H2804" s="8"/>
      <c r="I2804" s="5"/>
      <c r="J2804" s="5">
        <v>40</v>
      </c>
      <c r="K2804" s="5" t="s">
        <v>3433</v>
      </c>
      <c r="L2804" s="5"/>
      <c r="M2804" s="5"/>
    </row>
    <row r="2805" spans="1:13">
      <c r="A2805" s="9"/>
      <c r="B2805" s="5" t="s">
        <v>6335</v>
      </c>
      <c r="C2805" s="9"/>
      <c r="D2805" s="9"/>
      <c r="E2805" s="5"/>
      <c r="F2805" s="8"/>
      <c r="G2805" s="5" t="s">
        <v>3442</v>
      </c>
      <c r="H2805" s="8"/>
      <c r="I2805" s="5"/>
      <c r="J2805" s="5">
        <v>40</v>
      </c>
      <c r="K2805" s="5" t="s">
        <v>199</v>
      </c>
      <c r="L2805" s="5"/>
      <c r="M2805" s="5"/>
    </row>
    <row r="2806" spans="1:13">
      <c r="A2806" s="9"/>
      <c r="B2806" s="5" t="s">
        <v>6336</v>
      </c>
      <c r="C2806" s="9"/>
      <c r="D2806" s="9"/>
      <c r="E2806" s="5"/>
      <c r="F2806" s="8"/>
      <c r="G2806" s="5" t="s">
        <v>3430</v>
      </c>
      <c r="H2806" s="8"/>
      <c r="I2806" s="5"/>
      <c r="J2806" s="5">
        <v>40</v>
      </c>
      <c r="K2806" s="5" t="s">
        <v>3433</v>
      </c>
      <c r="L2806" s="5"/>
      <c r="M2806" s="5"/>
    </row>
    <row r="2807" spans="1:13">
      <c r="A2807" s="9"/>
      <c r="B2807" s="5" t="s">
        <v>6337</v>
      </c>
      <c r="C2807" s="9"/>
      <c r="D2807" s="9"/>
      <c r="E2807" s="5"/>
      <c r="F2807" s="8"/>
      <c r="G2807" s="5" t="s">
        <v>3442</v>
      </c>
      <c r="H2807" s="8"/>
      <c r="I2807" s="5"/>
      <c r="J2807" s="5">
        <v>40</v>
      </c>
      <c r="K2807" s="5" t="s">
        <v>199</v>
      </c>
      <c r="L2807" s="5"/>
      <c r="M2807" s="5"/>
    </row>
    <row r="2808" spans="1:13">
      <c r="A2808" s="9"/>
      <c r="B2808" s="5" t="s">
        <v>6338</v>
      </c>
      <c r="C2808" s="9"/>
      <c r="D2808" s="9"/>
      <c r="E2808" s="5"/>
      <c r="F2808" s="8"/>
      <c r="G2808" s="5" t="s">
        <v>3432</v>
      </c>
      <c r="H2808" s="8"/>
      <c r="I2808" s="5"/>
      <c r="J2808" s="5">
        <v>40</v>
      </c>
      <c r="K2808" s="5" t="s">
        <v>199</v>
      </c>
      <c r="L2808" s="5"/>
      <c r="M2808" s="5"/>
    </row>
    <row r="2809" spans="1:13">
      <c r="A2809" s="9"/>
      <c r="B2809" s="5" t="s">
        <v>6339</v>
      </c>
      <c r="C2809" s="9"/>
      <c r="D2809" s="9"/>
      <c r="E2809" s="5"/>
      <c r="F2809" s="8"/>
      <c r="G2809" s="5" t="s">
        <v>3450</v>
      </c>
      <c r="H2809" s="8"/>
      <c r="I2809" s="5"/>
      <c r="J2809" s="5">
        <v>40</v>
      </c>
      <c r="K2809" s="5" t="s">
        <v>199</v>
      </c>
      <c r="L2809" s="5"/>
      <c r="M2809" s="5"/>
    </row>
    <row r="2810" spans="1:13">
      <c r="A2810" s="9"/>
      <c r="B2810" s="5" t="s">
        <v>6340</v>
      </c>
      <c r="C2810" s="9"/>
      <c r="D2810" s="9"/>
      <c r="E2810" s="5"/>
      <c r="F2810" s="8"/>
      <c r="G2810" s="5" t="s">
        <v>3438</v>
      </c>
      <c r="H2810" s="8"/>
      <c r="I2810" s="5"/>
      <c r="J2810" s="5">
        <v>40</v>
      </c>
      <c r="K2810" s="5" t="s">
        <v>199</v>
      </c>
      <c r="L2810" s="5"/>
      <c r="M2810" s="5"/>
    </row>
    <row r="2811" spans="1:13">
      <c r="A2811" s="9"/>
      <c r="B2811" s="5" t="s">
        <v>6341</v>
      </c>
      <c r="C2811" s="9"/>
      <c r="D2811" s="9"/>
      <c r="E2811" s="5"/>
      <c r="F2811" s="8"/>
      <c r="G2811" s="5" t="s">
        <v>3593</v>
      </c>
      <c r="H2811" s="8"/>
      <c r="I2811" s="5"/>
      <c r="J2811" s="5">
        <v>40</v>
      </c>
      <c r="K2811" s="5" t="s">
        <v>196</v>
      </c>
      <c r="L2811" s="5"/>
      <c r="M2811" s="5"/>
    </row>
    <row r="2812" spans="1:13">
      <c r="A2812" s="9"/>
      <c r="B2812" s="5" t="s">
        <v>6342</v>
      </c>
      <c r="C2812" s="9"/>
      <c r="D2812" s="9"/>
      <c r="E2812" s="5"/>
      <c r="F2812" s="8"/>
      <c r="G2812" s="5" t="s">
        <v>3432</v>
      </c>
      <c r="H2812" s="8"/>
      <c r="I2812" s="5"/>
      <c r="J2812" s="5">
        <v>40</v>
      </c>
      <c r="K2812" s="5" t="s">
        <v>199</v>
      </c>
      <c r="L2812" s="5"/>
      <c r="M2812" s="5"/>
    </row>
    <row r="2813" spans="1:13">
      <c r="A2813" s="9"/>
      <c r="B2813" s="5" t="s">
        <v>6343</v>
      </c>
      <c r="C2813" s="9"/>
      <c r="D2813" s="9"/>
      <c r="E2813" s="5"/>
      <c r="F2813" s="8"/>
      <c r="G2813" s="5" t="s">
        <v>3450</v>
      </c>
      <c r="H2813" s="8"/>
      <c r="I2813" s="5"/>
      <c r="J2813" s="5">
        <v>40</v>
      </c>
      <c r="K2813" s="5" t="s">
        <v>199</v>
      </c>
      <c r="L2813" s="5"/>
      <c r="M2813" s="5"/>
    </row>
    <row r="2814" spans="1:13">
      <c r="A2814" s="9"/>
      <c r="B2814" s="5" t="s">
        <v>6344</v>
      </c>
      <c r="C2814" s="9"/>
      <c r="D2814" s="9"/>
      <c r="E2814" s="5"/>
      <c r="F2814" s="8"/>
      <c r="G2814" s="5" t="s">
        <v>3428</v>
      </c>
      <c r="H2814" s="8"/>
      <c r="I2814" s="5"/>
      <c r="J2814" s="5">
        <v>40</v>
      </c>
      <c r="K2814" s="5" t="s">
        <v>196</v>
      </c>
      <c r="L2814" s="5"/>
      <c r="M2814" s="5"/>
    </row>
    <row r="2815" spans="1:13">
      <c r="A2815" s="9"/>
      <c r="B2815" s="5" t="s">
        <v>6345</v>
      </c>
      <c r="C2815" s="9"/>
      <c r="D2815" s="9"/>
      <c r="E2815" s="5"/>
      <c r="F2815" s="8"/>
      <c r="G2815" s="5" t="s">
        <v>3432</v>
      </c>
      <c r="H2815" s="8"/>
      <c r="I2815" s="5"/>
      <c r="J2815" s="5">
        <v>40</v>
      </c>
      <c r="K2815" s="5" t="s">
        <v>199</v>
      </c>
      <c r="L2815" s="5"/>
      <c r="M2815" s="5"/>
    </row>
    <row r="2816" spans="1:13">
      <c r="A2816" s="9"/>
      <c r="B2816" s="5" t="s">
        <v>6346</v>
      </c>
      <c r="C2816" s="9"/>
      <c r="D2816" s="9"/>
      <c r="E2816" s="5"/>
      <c r="F2816" s="8"/>
      <c r="G2816" s="5" t="s">
        <v>3438</v>
      </c>
      <c r="H2816" s="8"/>
      <c r="I2816" s="5"/>
      <c r="J2816" s="5">
        <v>40</v>
      </c>
      <c r="K2816" s="5" t="s">
        <v>199</v>
      </c>
      <c r="L2816" s="5"/>
      <c r="M2816" s="5"/>
    </row>
    <row r="2817" spans="1:13">
      <c r="A2817" s="9"/>
      <c r="B2817" s="5" t="s">
        <v>6347</v>
      </c>
      <c r="C2817" s="9"/>
      <c r="D2817" s="9"/>
      <c r="E2817" s="5"/>
      <c r="F2817" s="8"/>
      <c r="G2817" s="5" t="s">
        <v>3550</v>
      </c>
      <c r="H2817" s="8"/>
      <c r="I2817" s="5"/>
      <c r="J2817" s="5">
        <v>40</v>
      </c>
      <c r="K2817" s="5" t="s">
        <v>191</v>
      </c>
      <c r="L2817" s="5"/>
      <c r="M2817" s="5"/>
    </row>
    <row r="2818" spans="1:13">
      <c r="A2818" s="9"/>
      <c r="B2818" s="5" t="s">
        <v>6348</v>
      </c>
      <c r="C2818" s="9"/>
      <c r="D2818" s="9"/>
      <c r="E2818" s="5"/>
      <c r="F2818" s="8"/>
      <c r="G2818" s="5" t="s">
        <v>3432</v>
      </c>
      <c r="H2818" s="8"/>
      <c r="I2818" s="5"/>
      <c r="J2818" s="5">
        <v>40</v>
      </c>
      <c r="K2818" s="5" t="s">
        <v>199</v>
      </c>
      <c r="L2818" s="5"/>
      <c r="M2818" s="5"/>
    </row>
    <row r="2819" spans="1:13">
      <c r="A2819" s="9"/>
      <c r="B2819" s="5" t="s">
        <v>6349</v>
      </c>
      <c r="C2819" s="9"/>
      <c r="D2819" s="9"/>
      <c r="E2819" s="5"/>
      <c r="F2819" s="8"/>
      <c r="G2819" s="5" t="s">
        <v>3465</v>
      </c>
      <c r="H2819" s="8"/>
      <c r="I2819" s="5"/>
      <c r="J2819" s="5">
        <v>40</v>
      </c>
      <c r="K2819" s="5" t="s">
        <v>199</v>
      </c>
      <c r="L2819" s="5"/>
      <c r="M2819" s="5"/>
    </row>
    <row r="2820" spans="1:13">
      <c r="A2820" s="9"/>
      <c r="B2820" s="5" t="s">
        <v>6350</v>
      </c>
      <c r="C2820" s="9"/>
      <c r="D2820" s="9"/>
      <c r="E2820" s="5"/>
      <c r="F2820" s="8"/>
      <c r="G2820" s="5" t="s">
        <v>3432</v>
      </c>
      <c r="H2820" s="8"/>
      <c r="I2820" s="5"/>
      <c r="J2820" s="5">
        <v>40</v>
      </c>
      <c r="K2820" s="5" t="s">
        <v>196</v>
      </c>
      <c r="L2820" s="5"/>
      <c r="M2820" s="5"/>
    </row>
    <row r="2821" spans="1:13">
      <c r="A2821" s="9"/>
      <c r="B2821" s="5" t="s">
        <v>6351</v>
      </c>
      <c r="C2821" s="9"/>
      <c r="D2821" s="9"/>
      <c r="E2821" s="5"/>
      <c r="F2821" s="8"/>
      <c r="G2821" s="5" t="s">
        <v>3428</v>
      </c>
      <c r="H2821" s="8"/>
      <c r="I2821" s="5"/>
      <c r="J2821" s="5">
        <v>40</v>
      </c>
      <c r="K2821" s="5" t="s">
        <v>196</v>
      </c>
      <c r="L2821" s="5"/>
      <c r="M2821" s="5"/>
    </row>
    <row r="2822" spans="1:13">
      <c r="A2822" s="9"/>
      <c r="B2822" s="5" t="s">
        <v>6352</v>
      </c>
      <c r="C2822" s="9"/>
      <c r="D2822" s="9"/>
      <c r="E2822" s="5"/>
      <c r="F2822" s="8"/>
      <c r="G2822" s="5" t="s">
        <v>3432</v>
      </c>
      <c r="H2822" s="8"/>
      <c r="I2822" s="5"/>
      <c r="J2822" s="5">
        <v>40</v>
      </c>
      <c r="K2822" s="5" t="s">
        <v>199</v>
      </c>
      <c r="L2822" s="5"/>
      <c r="M2822" s="5"/>
    </row>
    <row r="2823" spans="1:13">
      <c r="A2823" s="9"/>
      <c r="B2823" s="5" t="s">
        <v>6352</v>
      </c>
      <c r="C2823" s="9"/>
      <c r="D2823" s="9"/>
      <c r="E2823" s="5"/>
      <c r="F2823" s="8"/>
      <c r="G2823" s="5" t="s">
        <v>3454</v>
      </c>
      <c r="H2823" s="8"/>
      <c r="I2823" s="5"/>
      <c r="J2823" s="5">
        <v>40</v>
      </c>
      <c r="K2823" s="5" t="s">
        <v>196</v>
      </c>
      <c r="L2823" s="5"/>
      <c r="M2823" s="5"/>
    </row>
    <row r="2824" spans="1:13">
      <c r="A2824" s="9"/>
      <c r="B2824" s="5" t="s">
        <v>6353</v>
      </c>
      <c r="C2824" s="9"/>
      <c r="D2824" s="9"/>
      <c r="E2824" s="5"/>
      <c r="F2824" s="8"/>
      <c r="G2824" s="5" t="s">
        <v>3593</v>
      </c>
      <c r="H2824" s="8"/>
      <c r="I2824" s="5"/>
      <c r="J2824" s="5">
        <v>40</v>
      </c>
      <c r="K2824" s="5" t="s">
        <v>196</v>
      </c>
      <c r="L2824" s="5"/>
      <c r="M2824" s="5"/>
    </row>
    <row r="2825" spans="1:13">
      <c r="A2825" s="9"/>
      <c r="B2825" s="5" t="s">
        <v>6354</v>
      </c>
      <c r="C2825" s="9"/>
      <c r="D2825" s="9"/>
      <c r="E2825" s="5"/>
      <c r="F2825" s="8"/>
      <c r="G2825" s="5" t="s">
        <v>3432</v>
      </c>
      <c r="H2825" s="8"/>
      <c r="I2825" s="5"/>
      <c r="J2825" s="5">
        <v>40</v>
      </c>
      <c r="K2825" s="5" t="s">
        <v>199</v>
      </c>
      <c r="L2825" s="5"/>
      <c r="M2825" s="5"/>
    </row>
    <row r="2826" spans="1:13">
      <c r="A2826" s="9"/>
      <c r="B2826" s="5" t="s">
        <v>6355</v>
      </c>
      <c r="C2826" s="9"/>
      <c r="D2826" s="9"/>
      <c r="E2826" s="5"/>
      <c r="F2826" s="8"/>
      <c r="G2826" s="5" t="s">
        <v>3432</v>
      </c>
      <c r="H2826" s="8"/>
      <c r="I2826" s="5"/>
      <c r="J2826" s="5">
        <v>40</v>
      </c>
      <c r="K2826" s="5" t="s">
        <v>196</v>
      </c>
      <c r="L2826" s="5"/>
      <c r="M2826" s="5"/>
    </row>
    <row r="2827" spans="1:13">
      <c r="A2827" s="9"/>
      <c r="B2827" s="5" t="s">
        <v>6356</v>
      </c>
      <c r="C2827" s="9"/>
      <c r="D2827" s="9"/>
      <c r="E2827" s="5"/>
      <c r="F2827" s="8"/>
      <c r="G2827" s="5" t="s">
        <v>3465</v>
      </c>
      <c r="H2827" s="8"/>
      <c r="I2827" s="5"/>
      <c r="J2827" s="5">
        <v>40</v>
      </c>
      <c r="K2827" s="5" t="s">
        <v>199</v>
      </c>
      <c r="L2827" s="5"/>
      <c r="M2827" s="5"/>
    </row>
    <row r="2828" spans="1:13">
      <c r="A2828" s="9"/>
      <c r="B2828" s="5" t="s">
        <v>2431</v>
      </c>
      <c r="C2828" s="9"/>
      <c r="D2828" s="9"/>
      <c r="E2828" s="5"/>
      <c r="F2828" s="8"/>
      <c r="G2828" s="5" t="s">
        <v>3502</v>
      </c>
      <c r="H2828" s="8"/>
      <c r="I2828" s="5"/>
      <c r="J2828" s="5">
        <v>20</v>
      </c>
      <c r="K2828" s="5" t="s">
        <v>199</v>
      </c>
      <c r="L2828" s="5"/>
      <c r="M2828" s="5"/>
    </row>
    <row r="2829" spans="1:13">
      <c r="A2829" s="9"/>
      <c r="B2829" s="5" t="s">
        <v>6357</v>
      </c>
      <c r="C2829" s="9"/>
      <c r="D2829" s="9"/>
      <c r="E2829" s="5"/>
      <c r="F2829" s="8"/>
      <c r="G2829" s="5" t="s">
        <v>3458</v>
      </c>
      <c r="H2829" s="8"/>
      <c r="I2829" s="5"/>
      <c r="J2829" s="5">
        <v>40</v>
      </c>
      <c r="K2829" s="5" t="s">
        <v>196</v>
      </c>
      <c r="L2829" s="5"/>
      <c r="M2829" s="5"/>
    </row>
    <row r="2830" spans="1:13">
      <c r="A2830" s="9"/>
      <c r="B2830" s="5" t="s">
        <v>6358</v>
      </c>
      <c r="C2830" s="9"/>
      <c r="D2830" s="9"/>
      <c r="E2830" s="5"/>
      <c r="F2830" s="8"/>
      <c r="G2830" s="5" t="s">
        <v>3792</v>
      </c>
      <c r="H2830" s="8"/>
      <c r="I2830" s="5"/>
      <c r="J2830" s="5">
        <v>40</v>
      </c>
      <c r="K2830" s="5" t="s">
        <v>199</v>
      </c>
      <c r="L2830" s="5"/>
      <c r="M2830" s="5"/>
    </row>
    <row r="2831" spans="1:13">
      <c r="A2831" s="9"/>
      <c r="B2831" s="5" t="s">
        <v>6359</v>
      </c>
      <c r="C2831" s="9"/>
      <c r="D2831" s="9"/>
      <c r="E2831" s="5"/>
      <c r="F2831" s="8"/>
      <c r="G2831" s="5" t="s">
        <v>3428</v>
      </c>
      <c r="H2831" s="8"/>
      <c r="I2831" s="5"/>
      <c r="J2831" s="5">
        <v>40</v>
      </c>
      <c r="K2831" s="5" t="s">
        <v>199</v>
      </c>
      <c r="L2831" s="5"/>
      <c r="M2831" s="5"/>
    </row>
    <row r="2832" spans="1:13">
      <c r="A2832" s="9"/>
      <c r="B2832" s="5" t="s">
        <v>6360</v>
      </c>
      <c r="C2832" s="9"/>
      <c r="D2832" s="9"/>
      <c r="E2832" s="5"/>
      <c r="F2832" s="8"/>
      <c r="G2832" s="5" t="s">
        <v>3625</v>
      </c>
      <c r="H2832" s="8"/>
      <c r="I2832" s="5"/>
      <c r="J2832" s="5">
        <v>40</v>
      </c>
      <c r="K2832" s="5" t="s">
        <v>199</v>
      </c>
      <c r="L2832" s="5"/>
      <c r="M2832" s="5"/>
    </row>
    <row r="2833" spans="1:13">
      <c r="A2833" s="9"/>
      <c r="B2833" s="5" t="s">
        <v>6361</v>
      </c>
      <c r="C2833" s="9"/>
      <c r="D2833" s="9"/>
      <c r="E2833" s="5"/>
      <c r="F2833" s="8"/>
      <c r="G2833" s="5" t="s">
        <v>3561</v>
      </c>
      <c r="H2833" s="8"/>
      <c r="I2833" s="5"/>
      <c r="J2833" s="5">
        <v>40</v>
      </c>
      <c r="K2833" s="5" t="s">
        <v>199</v>
      </c>
      <c r="L2833" s="5"/>
      <c r="M2833" s="5"/>
    </row>
    <row r="2834" spans="1:13">
      <c r="A2834" s="9"/>
      <c r="B2834" s="5" t="s">
        <v>6362</v>
      </c>
      <c r="C2834" s="9"/>
      <c r="D2834" s="9"/>
      <c r="E2834" s="5"/>
      <c r="F2834" s="8"/>
      <c r="G2834" s="5" t="s">
        <v>3442</v>
      </c>
      <c r="H2834" s="8"/>
      <c r="I2834" s="5"/>
      <c r="J2834" s="5">
        <v>40</v>
      </c>
      <c r="K2834" s="5" t="s">
        <v>196</v>
      </c>
      <c r="L2834" s="5"/>
      <c r="M2834" s="5"/>
    </row>
    <row r="2835" spans="1:13">
      <c r="A2835" s="9"/>
      <c r="B2835" s="5" t="s">
        <v>6363</v>
      </c>
      <c r="C2835" s="9"/>
      <c r="D2835" s="9"/>
      <c r="E2835" s="5"/>
      <c r="F2835" s="8"/>
      <c r="G2835" s="5" t="s">
        <v>3428</v>
      </c>
      <c r="H2835" s="8"/>
      <c r="I2835" s="5"/>
      <c r="J2835" s="5">
        <v>40</v>
      </c>
      <c r="K2835" s="5" t="s">
        <v>191</v>
      </c>
      <c r="L2835" s="5"/>
      <c r="M2835" s="5"/>
    </row>
    <row r="2836" spans="1:13">
      <c r="A2836" s="9"/>
      <c r="B2836" s="5" t="s">
        <v>6364</v>
      </c>
      <c r="C2836" s="9"/>
      <c r="D2836" s="9"/>
      <c r="E2836" s="5"/>
      <c r="F2836" s="8"/>
      <c r="G2836" s="5" t="s">
        <v>3502</v>
      </c>
      <c r="H2836" s="8"/>
      <c r="I2836" s="5"/>
      <c r="J2836" s="5">
        <v>20</v>
      </c>
      <c r="K2836" s="5" t="s">
        <v>196</v>
      </c>
      <c r="L2836" s="5"/>
      <c r="M2836" s="5"/>
    </row>
    <row r="2837" spans="1:13">
      <c r="A2837" s="9"/>
      <c r="B2837" s="5" t="s">
        <v>6365</v>
      </c>
      <c r="C2837" s="9"/>
      <c r="D2837" s="9"/>
      <c r="E2837" s="5"/>
      <c r="F2837" s="8"/>
      <c r="G2837" s="5" t="s">
        <v>4255</v>
      </c>
      <c r="H2837" s="8"/>
      <c r="I2837" s="5"/>
      <c r="J2837" s="5">
        <v>30</v>
      </c>
      <c r="K2837" s="5" t="s">
        <v>199</v>
      </c>
      <c r="L2837" s="5"/>
      <c r="M2837" s="5"/>
    </row>
    <row r="2838" spans="1:13">
      <c r="A2838" s="9"/>
      <c r="B2838" s="5" t="s">
        <v>6366</v>
      </c>
      <c r="C2838" s="9"/>
      <c r="D2838" s="9"/>
      <c r="E2838" s="5"/>
      <c r="F2838" s="8"/>
      <c r="G2838" s="5" t="s">
        <v>3450</v>
      </c>
      <c r="H2838" s="8"/>
      <c r="I2838" s="5"/>
      <c r="J2838" s="5">
        <v>40</v>
      </c>
      <c r="K2838" s="5" t="s">
        <v>199</v>
      </c>
      <c r="L2838" s="5"/>
      <c r="M2838" s="5"/>
    </row>
    <row r="2839" spans="1:13">
      <c r="A2839" s="9"/>
      <c r="B2839" s="5" t="s">
        <v>6367</v>
      </c>
      <c r="C2839" s="9"/>
      <c r="D2839" s="9"/>
      <c r="E2839" s="5"/>
      <c r="F2839" s="8"/>
      <c r="G2839" s="5" t="s">
        <v>3432</v>
      </c>
      <c r="H2839" s="8"/>
      <c r="I2839" s="5"/>
      <c r="J2839" s="5">
        <v>40</v>
      </c>
      <c r="K2839" s="5" t="s">
        <v>199</v>
      </c>
      <c r="L2839" s="5"/>
      <c r="M2839" s="5"/>
    </row>
    <row r="2840" spans="1:13">
      <c r="A2840" s="9"/>
      <c r="B2840" s="5" t="s">
        <v>6368</v>
      </c>
      <c r="C2840" s="9"/>
      <c r="D2840" s="9"/>
      <c r="E2840" s="5"/>
      <c r="F2840" s="8"/>
      <c r="G2840" s="5" t="s">
        <v>3442</v>
      </c>
      <c r="H2840" s="8"/>
      <c r="I2840" s="5"/>
      <c r="J2840" s="5">
        <v>40</v>
      </c>
      <c r="K2840" s="5" t="s">
        <v>199</v>
      </c>
      <c r="L2840" s="5"/>
      <c r="M2840" s="5"/>
    </row>
    <row r="2841" spans="1:13">
      <c r="A2841" s="9"/>
      <c r="B2841" s="5" t="s">
        <v>6369</v>
      </c>
      <c r="C2841" s="9"/>
      <c r="D2841" s="9"/>
      <c r="E2841" s="5"/>
      <c r="F2841" s="8"/>
      <c r="G2841" s="5" t="s">
        <v>3432</v>
      </c>
      <c r="H2841" s="8"/>
      <c r="I2841" s="5"/>
      <c r="J2841" s="5">
        <v>40</v>
      </c>
      <c r="K2841" s="5" t="s">
        <v>196</v>
      </c>
      <c r="L2841" s="5"/>
      <c r="M2841" s="5"/>
    </row>
    <row r="2842" spans="1:13">
      <c r="A2842" s="9"/>
      <c r="B2842" s="5" t="s">
        <v>6370</v>
      </c>
      <c r="C2842" s="9"/>
      <c r="D2842" s="9"/>
      <c r="E2842" s="5"/>
      <c r="F2842" s="8"/>
      <c r="G2842" s="5" t="s">
        <v>3446</v>
      </c>
      <c r="H2842" s="8"/>
      <c r="I2842" s="5"/>
      <c r="J2842" s="5">
        <v>40</v>
      </c>
      <c r="K2842" s="5" t="s">
        <v>199</v>
      </c>
      <c r="L2842" s="5"/>
      <c r="M2842" s="5"/>
    </row>
    <row r="2843" spans="1:13">
      <c r="A2843" s="9"/>
      <c r="B2843" s="5" t="s">
        <v>6371</v>
      </c>
      <c r="C2843" s="9"/>
      <c r="D2843" s="9"/>
      <c r="E2843" s="5"/>
      <c r="F2843" s="8"/>
      <c r="G2843" s="5" t="s">
        <v>3438</v>
      </c>
      <c r="H2843" s="8"/>
      <c r="I2843" s="5"/>
      <c r="J2843" s="5">
        <v>40</v>
      </c>
      <c r="K2843" s="5" t="s">
        <v>199</v>
      </c>
      <c r="L2843" s="5"/>
      <c r="M2843" s="5"/>
    </row>
    <row r="2844" spans="1:13">
      <c r="A2844" s="9"/>
      <c r="B2844" s="5" t="s">
        <v>6372</v>
      </c>
      <c r="C2844" s="9"/>
      <c r="D2844" s="9"/>
      <c r="E2844" s="5"/>
      <c r="F2844" s="8"/>
      <c r="G2844" s="5" t="s">
        <v>3432</v>
      </c>
      <c r="H2844" s="8"/>
      <c r="I2844" s="5"/>
      <c r="J2844" s="5">
        <v>40</v>
      </c>
      <c r="K2844" s="5" t="s">
        <v>199</v>
      </c>
      <c r="L2844" s="5"/>
      <c r="M2844" s="5"/>
    </row>
    <row r="2845" spans="1:13">
      <c r="A2845" s="9"/>
      <c r="B2845" s="5" t="s">
        <v>6373</v>
      </c>
      <c r="C2845" s="9"/>
      <c r="D2845" s="9"/>
      <c r="E2845" s="5"/>
      <c r="F2845" s="8"/>
      <c r="G2845" s="5" t="s">
        <v>3432</v>
      </c>
      <c r="H2845" s="8"/>
      <c r="I2845" s="5"/>
      <c r="J2845" s="5">
        <v>40</v>
      </c>
      <c r="K2845" s="5" t="s">
        <v>199</v>
      </c>
      <c r="L2845" s="5"/>
      <c r="M2845" s="5"/>
    </row>
    <row r="2846" spans="1:13">
      <c r="A2846" s="9"/>
      <c r="B2846" s="5" t="s">
        <v>6374</v>
      </c>
      <c r="C2846" s="9"/>
      <c r="D2846" s="9"/>
      <c r="E2846" s="5"/>
      <c r="F2846" s="8"/>
      <c r="G2846" s="5" t="s">
        <v>3442</v>
      </c>
      <c r="H2846" s="8"/>
      <c r="I2846" s="5"/>
      <c r="J2846" s="5">
        <v>40</v>
      </c>
      <c r="K2846" s="5" t="s">
        <v>199</v>
      </c>
      <c r="L2846" s="5"/>
      <c r="M2846" s="5"/>
    </row>
    <row r="2847" spans="1:13">
      <c r="A2847" s="9"/>
      <c r="B2847" s="5" t="s">
        <v>6375</v>
      </c>
      <c r="C2847" s="9"/>
      <c r="D2847" s="9"/>
      <c r="E2847" s="5"/>
      <c r="F2847" s="8"/>
      <c r="G2847" s="5" t="s">
        <v>3432</v>
      </c>
      <c r="H2847" s="8"/>
      <c r="I2847" s="5"/>
      <c r="J2847" s="5">
        <v>40</v>
      </c>
      <c r="K2847" s="5" t="s">
        <v>199</v>
      </c>
      <c r="L2847" s="5"/>
      <c r="M2847" s="5"/>
    </row>
    <row r="2848" spans="1:13">
      <c r="A2848" s="9"/>
      <c r="B2848" s="5" t="s">
        <v>2446</v>
      </c>
      <c r="C2848" s="9"/>
      <c r="D2848" s="9"/>
      <c r="E2848" s="5"/>
      <c r="F2848" s="8"/>
      <c r="G2848" s="5" t="s">
        <v>3561</v>
      </c>
      <c r="H2848" s="8"/>
      <c r="I2848" s="5"/>
      <c r="J2848" s="5">
        <v>40</v>
      </c>
      <c r="K2848" s="5" t="s">
        <v>196</v>
      </c>
      <c r="L2848" s="5"/>
      <c r="M2848" s="5"/>
    </row>
    <row r="2849" spans="1:13">
      <c r="A2849" s="9"/>
      <c r="B2849" s="5" t="s">
        <v>6376</v>
      </c>
      <c r="C2849" s="9"/>
      <c r="D2849" s="9"/>
      <c r="E2849" s="5"/>
      <c r="F2849" s="8"/>
      <c r="G2849" s="5" t="s">
        <v>3432</v>
      </c>
      <c r="H2849" s="8"/>
      <c r="I2849" s="5"/>
      <c r="J2849" s="5">
        <v>40</v>
      </c>
      <c r="K2849" s="5" t="s">
        <v>199</v>
      </c>
      <c r="L2849" s="5"/>
      <c r="M2849" s="5"/>
    </row>
    <row r="2850" spans="1:13">
      <c r="A2850" s="9"/>
      <c r="B2850" s="5" t="s">
        <v>6377</v>
      </c>
      <c r="C2850" s="9"/>
      <c r="D2850" s="9"/>
      <c r="E2850" s="5"/>
      <c r="F2850" s="8"/>
      <c r="G2850" s="5" t="s">
        <v>3465</v>
      </c>
      <c r="H2850" s="8"/>
      <c r="I2850" s="5"/>
      <c r="J2850" s="5">
        <v>40</v>
      </c>
      <c r="K2850" s="5" t="s">
        <v>199</v>
      </c>
      <c r="L2850" s="5"/>
      <c r="M2850" s="5"/>
    </row>
    <row r="2851" spans="1:13">
      <c r="A2851" s="9"/>
      <c r="B2851" s="5" t="s">
        <v>6378</v>
      </c>
      <c r="C2851" s="9"/>
      <c r="D2851" s="9"/>
      <c r="E2851" s="5"/>
      <c r="F2851" s="8"/>
      <c r="G2851" s="5" t="s">
        <v>3432</v>
      </c>
      <c r="H2851" s="8"/>
      <c r="I2851" s="5"/>
      <c r="J2851" s="5">
        <v>40</v>
      </c>
      <c r="K2851" s="5" t="s">
        <v>199</v>
      </c>
      <c r="L2851" s="5"/>
      <c r="M2851" s="5"/>
    </row>
    <row r="2852" spans="1:13">
      <c r="A2852" s="9"/>
      <c r="B2852" s="5" t="s">
        <v>6379</v>
      </c>
      <c r="C2852" s="9"/>
      <c r="D2852" s="9"/>
      <c r="E2852" s="5"/>
      <c r="F2852" s="8"/>
      <c r="G2852" s="5" t="s">
        <v>3442</v>
      </c>
      <c r="H2852" s="8"/>
      <c r="I2852" s="5"/>
      <c r="J2852" s="5">
        <v>40</v>
      </c>
      <c r="K2852" s="5" t="s">
        <v>199</v>
      </c>
      <c r="L2852" s="5"/>
      <c r="M2852" s="5"/>
    </row>
    <row r="2853" spans="1:13">
      <c r="A2853" s="9"/>
      <c r="B2853" s="5" t="s">
        <v>6380</v>
      </c>
      <c r="C2853" s="9"/>
      <c r="D2853" s="9"/>
      <c r="E2853" s="5"/>
      <c r="F2853" s="8"/>
      <c r="G2853" s="5" t="s">
        <v>3561</v>
      </c>
      <c r="H2853" s="8"/>
      <c r="I2853" s="5"/>
      <c r="J2853" s="5">
        <v>40</v>
      </c>
      <c r="K2853" s="5" t="s">
        <v>199</v>
      </c>
      <c r="L2853" s="5"/>
      <c r="M2853" s="5"/>
    </row>
    <row r="2854" spans="1:13">
      <c r="A2854" s="9"/>
      <c r="B2854" s="5" t="s">
        <v>6381</v>
      </c>
      <c r="C2854" s="9"/>
      <c r="D2854" s="9"/>
      <c r="E2854" s="5"/>
      <c r="F2854" s="8"/>
      <c r="G2854" s="5" t="s">
        <v>3428</v>
      </c>
      <c r="H2854" s="8"/>
      <c r="I2854" s="5"/>
      <c r="J2854" s="5">
        <v>40</v>
      </c>
      <c r="K2854" s="5" t="s">
        <v>191</v>
      </c>
      <c r="L2854" s="5"/>
      <c r="M2854" s="5"/>
    </row>
    <row r="2855" spans="1:13">
      <c r="A2855" s="9"/>
      <c r="B2855" s="5" t="s">
        <v>6382</v>
      </c>
      <c r="C2855" s="9"/>
      <c r="D2855" s="9"/>
      <c r="E2855" s="5"/>
      <c r="F2855" s="8"/>
      <c r="G2855" s="5" t="s">
        <v>3510</v>
      </c>
      <c r="H2855" s="8"/>
      <c r="I2855" s="5"/>
      <c r="J2855" s="5">
        <v>40</v>
      </c>
      <c r="K2855" s="5" t="s">
        <v>196</v>
      </c>
      <c r="L2855" s="5"/>
      <c r="M2855" s="5"/>
    </row>
    <row r="2856" spans="1:13">
      <c r="A2856" s="9"/>
      <c r="B2856" s="5" t="s">
        <v>6383</v>
      </c>
      <c r="C2856" s="9"/>
      <c r="D2856" s="9"/>
      <c r="E2856" s="5"/>
      <c r="F2856" s="8"/>
      <c r="G2856" s="5" t="s">
        <v>3442</v>
      </c>
      <c r="H2856" s="8"/>
      <c r="I2856" s="5"/>
      <c r="J2856" s="5">
        <v>40</v>
      </c>
      <c r="K2856" s="5" t="s">
        <v>199</v>
      </c>
      <c r="L2856" s="5"/>
      <c r="M2856" s="5"/>
    </row>
    <row r="2857" spans="1:13">
      <c r="A2857" s="9"/>
      <c r="B2857" s="5" t="s">
        <v>6384</v>
      </c>
      <c r="C2857" s="9"/>
      <c r="D2857" s="9"/>
      <c r="E2857" s="5"/>
      <c r="F2857" s="8"/>
      <c r="G2857" s="5" t="s">
        <v>3442</v>
      </c>
      <c r="H2857" s="8"/>
      <c r="I2857" s="5"/>
      <c r="J2857" s="5">
        <v>40</v>
      </c>
      <c r="K2857" s="5" t="s">
        <v>199</v>
      </c>
      <c r="L2857" s="5"/>
      <c r="M2857" s="5"/>
    </row>
    <row r="2858" spans="1:13">
      <c r="A2858" s="9"/>
      <c r="B2858" s="5" t="s">
        <v>6385</v>
      </c>
      <c r="C2858" s="9"/>
      <c r="D2858" s="9"/>
      <c r="E2858" s="5"/>
      <c r="F2858" s="8"/>
      <c r="G2858" s="5" t="s">
        <v>3532</v>
      </c>
      <c r="H2858" s="8"/>
      <c r="I2858" s="5"/>
      <c r="J2858" s="5">
        <v>40</v>
      </c>
      <c r="K2858" s="5" t="s">
        <v>199</v>
      </c>
      <c r="L2858" s="5"/>
      <c r="M2858" s="5"/>
    </row>
    <row r="2859" spans="1:13">
      <c r="A2859" s="9"/>
      <c r="B2859" s="5" t="s">
        <v>6386</v>
      </c>
      <c r="C2859" s="9"/>
      <c r="D2859" s="9"/>
      <c r="E2859" s="5"/>
      <c r="F2859" s="8"/>
      <c r="G2859" s="5" t="s">
        <v>3550</v>
      </c>
      <c r="H2859" s="8"/>
      <c r="I2859" s="5"/>
      <c r="J2859" s="5">
        <v>40</v>
      </c>
      <c r="K2859" s="5" t="s">
        <v>199</v>
      </c>
      <c r="L2859" s="5"/>
      <c r="M2859" s="5"/>
    </row>
    <row r="2860" spans="1:13">
      <c r="A2860" s="9"/>
      <c r="B2860" s="5" t="s">
        <v>6387</v>
      </c>
      <c r="C2860" s="9"/>
      <c r="D2860" s="9"/>
      <c r="E2860" s="5"/>
      <c r="F2860" s="8"/>
      <c r="G2860" s="5" t="s">
        <v>3465</v>
      </c>
      <c r="H2860" s="8"/>
      <c r="I2860" s="5"/>
      <c r="J2860" s="5">
        <v>40</v>
      </c>
      <c r="K2860" s="5" t="s">
        <v>3433</v>
      </c>
      <c r="L2860" s="5"/>
      <c r="M2860" s="5"/>
    </row>
    <row r="2861" spans="1:13">
      <c r="A2861" s="9"/>
      <c r="B2861" s="5" t="s">
        <v>6388</v>
      </c>
      <c r="C2861" s="9"/>
      <c r="D2861" s="9"/>
      <c r="E2861" s="5"/>
      <c r="F2861" s="8"/>
      <c r="G2861" s="5" t="s">
        <v>3442</v>
      </c>
      <c r="H2861" s="8"/>
      <c r="I2861" s="5"/>
      <c r="J2861" s="5">
        <v>40</v>
      </c>
      <c r="K2861" s="5" t="s">
        <v>3433</v>
      </c>
      <c r="L2861" s="5"/>
      <c r="M2861" s="5"/>
    </row>
    <row r="2862" spans="1:13">
      <c r="A2862" s="9"/>
      <c r="B2862" s="5" t="s">
        <v>6389</v>
      </c>
      <c r="C2862" s="9"/>
      <c r="D2862" s="9"/>
      <c r="E2862" s="5"/>
      <c r="F2862" s="8"/>
      <c r="G2862" s="5" t="s">
        <v>3456</v>
      </c>
      <c r="H2862" s="8"/>
      <c r="I2862" s="5"/>
      <c r="J2862" s="5">
        <v>40</v>
      </c>
      <c r="K2862" s="5" t="s">
        <v>3433</v>
      </c>
      <c r="L2862" s="5"/>
      <c r="M2862" s="5"/>
    </row>
    <row r="2863" spans="1:13">
      <c r="A2863" s="9"/>
      <c r="B2863" s="5" t="s">
        <v>6390</v>
      </c>
      <c r="C2863" s="9"/>
      <c r="D2863" s="9"/>
      <c r="E2863" s="5"/>
      <c r="F2863" s="8"/>
      <c r="G2863" s="5" t="s">
        <v>3456</v>
      </c>
      <c r="H2863" s="8"/>
      <c r="I2863" s="5"/>
      <c r="J2863" s="5">
        <v>40</v>
      </c>
      <c r="K2863" s="5" t="s">
        <v>199</v>
      </c>
      <c r="L2863" s="5"/>
      <c r="M2863" s="5"/>
    </row>
    <row r="2864" spans="1:13">
      <c r="A2864" s="9"/>
      <c r="B2864" s="5" t="s">
        <v>6391</v>
      </c>
      <c r="C2864" s="9"/>
      <c r="D2864" s="9"/>
      <c r="E2864" s="5"/>
      <c r="F2864" s="8"/>
      <c r="G2864" s="5" t="s">
        <v>5371</v>
      </c>
      <c r="H2864" s="8"/>
      <c r="I2864" s="5"/>
      <c r="J2864" s="5">
        <v>40</v>
      </c>
      <c r="K2864" s="5" t="s">
        <v>199</v>
      </c>
      <c r="L2864" s="5"/>
      <c r="M2864" s="5"/>
    </row>
    <row r="2865" spans="1:13">
      <c r="A2865" s="9"/>
      <c r="B2865" s="5" t="s">
        <v>6392</v>
      </c>
      <c r="C2865" s="9"/>
      <c r="D2865" s="9"/>
      <c r="E2865" s="5"/>
      <c r="F2865" s="8"/>
      <c r="G2865" s="5" t="s">
        <v>3648</v>
      </c>
      <c r="H2865" s="8"/>
      <c r="I2865" s="5"/>
      <c r="J2865" s="5">
        <v>40</v>
      </c>
      <c r="K2865" s="5" t="s">
        <v>3461</v>
      </c>
      <c r="L2865" s="5"/>
      <c r="M2865" s="5"/>
    </row>
    <row r="2866" spans="1:13">
      <c r="A2866" s="9"/>
      <c r="B2866" s="5" t="s">
        <v>6393</v>
      </c>
      <c r="C2866" s="9"/>
      <c r="D2866" s="9"/>
      <c r="E2866" s="5"/>
      <c r="F2866" s="8"/>
      <c r="G2866" s="5" t="s">
        <v>3465</v>
      </c>
      <c r="H2866" s="8"/>
      <c r="I2866" s="5"/>
      <c r="J2866" s="5">
        <v>40</v>
      </c>
      <c r="K2866" s="5" t="s">
        <v>199</v>
      </c>
      <c r="L2866" s="5"/>
      <c r="M2866" s="5"/>
    </row>
    <row r="2867" spans="1:13">
      <c r="A2867" s="9"/>
      <c r="B2867" s="5" t="s">
        <v>6394</v>
      </c>
      <c r="C2867" s="9"/>
      <c r="D2867" s="9"/>
      <c r="E2867" s="5"/>
      <c r="F2867" s="8"/>
      <c r="G2867" s="5" t="s">
        <v>4963</v>
      </c>
      <c r="H2867" s="8"/>
      <c r="I2867" s="5"/>
      <c r="J2867" s="5">
        <v>40</v>
      </c>
      <c r="K2867" s="5" t="s">
        <v>199</v>
      </c>
      <c r="L2867" s="5"/>
      <c r="M2867" s="5"/>
    </row>
    <row r="2868" spans="1:13">
      <c r="A2868" s="9"/>
      <c r="B2868" s="5" t="s">
        <v>6395</v>
      </c>
      <c r="C2868" s="9"/>
      <c r="D2868" s="9"/>
      <c r="E2868" s="5"/>
      <c r="F2868" s="8"/>
      <c r="G2868" s="5" t="s">
        <v>4242</v>
      </c>
      <c r="H2868" s="8"/>
      <c r="I2868" s="5"/>
      <c r="J2868" s="5">
        <v>40</v>
      </c>
      <c r="K2868" s="5" t="s">
        <v>199</v>
      </c>
      <c r="L2868" s="5"/>
      <c r="M2868" s="5"/>
    </row>
    <row r="2869" spans="1:13">
      <c r="A2869" s="9"/>
      <c r="B2869" s="5" t="s">
        <v>6396</v>
      </c>
      <c r="C2869" s="9"/>
      <c r="D2869" s="9"/>
      <c r="E2869" s="5"/>
      <c r="F2869" s="8"/>
      <c r="G2869" s="5" t="s">
        <v>3432</v>
      </c>
      <c r="H2869" s="8"/>
      <c r="I2869" s="5"/>
      <c r="J2869" s="5">
        <v>40</v>
      </c>
      <c r="K2869" s="5" t="s">
        <v>199</v>
      </c>
      <c r="L2869" s="5"/>
      <c r="M2869" s="5"/>
    </row>
    <row r="2870" spans="1:13">
      <c r="A2870" s="9"/>
      <c r="B2870" s="5" t="s">
        <v>6397</v>
      </c>
      <c r="C2870" s="9"/>
      <c r="D2870" s="9"/>
      <c r="E2870" s="5"/>
      <c r="F2870" s="8"/>
      <c r="G2870" s="5" t="s">
        <v>3432</v>
      </c>
      <c r="H2870" s="8"/>
      <c r="I2870" s="5"/>
      <c r="J2870" s="5">
        <v>40</v>
      </c>
      <c r="K2870" s="5" t="s">
        <v>199</v>
      </c>
      <c r="L2870" s="5"/>
      <c r="M2870" s="5"/>
    </row>
    <row r="2871" spans="1:13">
      <c r="A2871" s="9"/>
      <c r="B2871" s="5" t="s">
        <v>6398</v>
      </c>
      <c r="C2871" s="9"/>
      <c r="D2871" s="9"/>
      <c r="E2871" s="5"/>
      <c r="F2871" s="8"/>
      <c r="G2871" s="5" t="s">
        <v>3438</v>
      </c>
      <c r="H2871" s="8"/>
      <c r="I2871" s="5"/>
      <c r="J2871" s="5">
        <v>40</v>
      </c>
      <c r="K2871" s="5" t="s">
        <v>3433</v>
      </c>
      <c r="L2871" s="5"/>
      <c r="M2871" s="5"/>
    </row>
    <row r="2872" spans="1:13">
      <c r="A2872" s="9"/>
      <c r="B2872" s="5" t="s">
        <v>6399</v>
      </c>
      <c r="C2872" s="9"/>
      <c r="D2872" s="9"/>
      <c r="E2872" s="5"/>
      <c r="F2872" s="8"/>
      <c r="G2872" s="5" t="s">
        <v>3442</v>
      </c>
      <c r="H2872" s="8"/>
      <c r="I2872" s="5"/>
      <c r="J2872" s="5">
        <v>40</v>
      </c>
      <c r="K2872" s="5" t="s">
        <v>3433</v>
      </c>
      <c r="L2872" s="5"/>
      <c r="M2872" s="5"/>
    </row>
    <row r="2873" spans="1:13">
      <c r="A2873" s="9"/>
      <c r="B2873" s="5" t="s">
        <v>6400</v>
      </c>
      <c r="C2873" s="9"/>
      <c r="D2873" s="9"/>
      <c r="E2873" s="5"/>
      <c r="F2873" s="8"/>
      <c r="G2873" s="5" t="s">
        <v>3510</v>
      </c>
      <c r="H2873" s="8"/>
      <c r="I2873" s="5"/>
      <c r="J2873" s="5">
        <v>40</v>
      </c>
      <c r="K2873" s="5" t="s">
        <v>199</v>
      </c>
      <c r="L2873" s="5"/>
      <c r="M2873" s="5"/>
    </row>
    <row r="2874" spans="1:13">
      <c r="A2874" s="9"/>
      <c r="B2874" s="5" t="s">
        <v>6401</v>
      </c>
      <c r="C2874" s="9"/>
      <c r="D2874" s="9"/>
      <c r="E2874" s="5"/>
      <c r="F2874" s="8"/>
      <c r="G2874" s="5" t="s">
        <v>3442</v>
      </c>
      <c r="H2874" s="8"/>
      <c r="I2874" s="5"/>
      <c r="J2874" s="5">
        <v>40</v>
      </c>
      <c r="K2874" s="5" t="s">
        <v>3433</v>
      </c>
      <c r="L2874" s="5"/>
      <c r="M2874" s="5"/>
    </row>
    <row r="2875" spans="1:13">
      <c r="A2875" s="9"/>
      <c r="B2875" s="5" t="s">
        <v>6402</v>
      </c>
      <c r="C2875" s="9"/>
      <c r="D2875" s="9"/>
      <c r="E2875" s="5"/>
      <c r="F2875" s="8"/>
      <c r="G2875" s="5" t="s">
        <v>3432</v>
      </c>
      <c r="H2875" s="8"/>
      <c r="I2875" s="5"/>
      <c r="J2875" s="5">
        <v>40</v>
      </c>
      <c r="K2875" s="5" t="s">
        <v>199</v>
      </c>
      <c r="L2875" s="5"/>
      <c r="M2875" s="5"/>
    </row>
    <row r="2876" spans="1:13">
      <c r="A2876" s="9"/>
      <c r="B2876" s="5" t="s">
        <v>6403</v>
      </c>
      <c r="C2876" s="9"/>
      <c r="D2876" s="9"/>
      <c r="E2876" s="5"/>
      <c r="F2876" s="8"/>
      <c r="G2876" s="5" t="s">
        <v>3465</v>
      </c>
      <c r="H2876" s="8"/>
      <c r="I2876" s="5"/>
      <c r="J2876" s="5">
        <v>40</v>
      </c>
      <c r="K2876" s="5" t="s">
        <v>199</v>
      </c>
      <c r="L2876" s="5"/>
      <c r="M2876" s="5"/>
    </row>
    <row r="2877" spans="1:13">
      <c r="A2877" s="9"/>
      <c r="B2877" s="5" t="s">
        <v>6404</v>
      </c>
      <c r="C2877" s="9"/>
      <c r="D2877" s="9"/>
      <c r="E2877" s="5"/>
      <c r="F2877" s="8"/>
      <c r="G2877" s="5" t="s">
        <v>3518</v>
      </c>
      <c r="H2877" s="8"/>
      <c r="I2877" s="5"/>
      <c r="J2877" s="5">
        <v>24</v>
      </c>
      <c r="K2877" s="5" t="s">
        <v>3433</v>
      </c>
      <c r="L2877" s="5"/>
      <c r="M2877" s="5"/>
    </row>
    <row r="2878" spans="1:13">
      <c r="A2878" s="9"/>
      <c r="B2878" s="5" t="s">
        <v>6405</v>
      </c>
      <c r="C2878" s="9"/>
      <c r="D2878" s="9"/>
      <c r="E2878" s="5"/>
      <c r="F2878" s="8"/>
      <c r="G2878" s="5" t="s">
        <v>3444</v>
      </c>
      <c r="H2878" s="8"/>
      <c r="I2878" s="5"/>
      <c r="J2878" s="5">
        <v>40</v>
      </c>
      <c r="K2878" s="5" t="s">
        <v>3433</v>
      </c>
      <c r="L2878" s="5"/>
      <c r="M2878" s="5"/>
    </row>
    <row r="2879" spans="1:13">
      <c r="A2879" s="9"/>
      <c r="B2879" s="5" t="s">
        <v>6406</v>
      </c>
      <c r="C2879" s="9"/>
      <c r="D2879" s="9"/>
      <c r="E2879" s="5"/>
      <c r="F2879" s="8"/>
      <c r="G2879" s="5" t="s">
        <v>3436</v>
      </c>
      <c r="H2879" s="8"/>
      <c r="I2879" s="5"/>
      <c r="J2879" s="5">
        <v>40</v>
      </c>
      <c r="K2879" s="5" t="s">
        <v>199</v>
      </c>
      <c r="L2879" s="5"/>
      <c r="M2879" s="5"/>
    </row>
    <row r="2880" spans="1:13">
      <c r="A2880" s="9"/>
      <c r="B2880" s="5" t="s">
        <v>6407</v>
      </c>
      <c r="C2880" s="9"/>
      <c r="D2880" s="9"/>
      <c r="E2880" s="5"/>
      <c r="F2880" s="8"/>
      <c r="G2880" s="5" t="s">
        <v>3476</v>
      </c>
      <c r="H2880" s="8"/>
      <c r="I2880" s="5"/>
      <c r="J2880" s="5">
        <v>40</v>
      </c>
      <c r="K2880" s="5" t="s">
        <v>199</v>
      </c>
      <c r="L2880" s="5"/>
      <c r="M2880" s="5"/>
    </row>
    <row r="2881" spans="1:13">
      <c r="A2881" s="9"/>
      <c r="B2881" s="5" t="s">
        <v>6408</v>
      </c>
      <c r="C2881" s="9"/>
      <c r="D2881" s="9"/>
      <c r="E2881" s="5"/>
      <c r="F2881" s="8"/>
      <c r="G2881" s="5" t="s">
        <v>4042</v>
      </c>
      <c r="H2881" s="8"/>
      <c r="I2881" s="5"/>
      <c r="J2881" s="5">
        <v>40</v>
      </c>
      <c r="K2881" s="5" t="s">
        <v>196</v>
      </c>
      <c r="L2881" s="5"/>
      <c r="M2881" s="5"/>
    </row>
    <row r="2882" spans="1:13">
      <c r="A2882" s="9"/>
      <c r="B2882" s="5" t="s">
        <v>6409</v>
      </c>
      <c r="C2882" s="9"/>
      <c r="D2882" s="9"/>
      <c r="E2882" s="5"/>
      <c r="F2882" s="8"/>
      <c r="G2882" s="5" t="s">
        <v>3432</v>
      </c>
      <c r="H2882" s="8"/>
      <c r="I2882" s="5"/>
      <c r="J2882" s="5">
        <v>40</v>
      </c>
      <c r="K2882" s="5" t="s">
        <v>199</v>
      </c>
      <c r="L2882" s="5"/>
      <c r="M2882" s="5"/>
    </row>
    <row r="2883" spans="1:13">
      <c r="A2883" s="9"/>
      <c r="B2883" s="5" t="s">
        <v>6410</v>
      </c>
      <c r="C2883" s="9"/>
      <c r="D2883" s="9"/>
      <c r="E2883" s="5"/>
      <c r="F2883" s="8"/>
      <c r="G2883" s="5" t="s">
        <v>3532</v>
      </c>
      <c r="H2883" s="8"/>
      <c r="I2883" s="5"/>
      <c r="J2883" s="5">
        <v>40</v>
      </c>
      <c r="K2883" s="5" t="s">
        <v>199</v>
      </c>
      <c r="L2883" s="5"/>
      <c r="M2883" s="5"/>
    </row>
    <row r="2884" spans="1:13">
      <c r="A2884" s="9"/>
      <c r="B2884" s="5" t="s">
        <v>6411</v>
      </c>
      <c r="C2884" s="9"/>
      <c r="D2884" s="9"/>
      <c r="E2884" s="5"/>
      <c r="F2884" s="8"/>
      <c r="G2884" s="5" t="s">
        <v>3510</v>
      </c>
      <c r="H2884" s="8"/>
      <c r="I2884" s="5"/>
      <c r="J2884" s="5">
        <v>40</v>
      </c>
      <c r="K2884" s="5" t="s">
        <v>199</v>
      </c>
      <c r="L2884" s="5"/>
      <c r="M2884" s="5"/>
    </row>
    <row r="2885" spans="1:13">
      <c r="A2885" s="9"/>
      <c r="B2885" s="5" t="s">
        <v>6412</v>
      </c>
      <c r="C2885" s="9"/>
      <c r="D2885" s="9"/>
      <c r="E2885" s="5"/>
      <c r="F2885" s="8"/>
      <c r="G2885" s="5" t="s">
        <v>3465</v>
      </c>
      <c r="H2885" s="8"/>
      <c r="I2885" s="5"/>
      <c r="J2885" s="5">
        <v>40</v>
      </c>
      <c r="K2885" s="5" t="s">
        <v>199</v>
      </c>
      <c r="L2885" s="5"/>
      <c r="M2885" s="5"/>
    </row>
    <row r="2886" spans="1:13">
      <c r="A2886" s="9"/>
      <c r="B2886" s="5" t="s">
        <v>6413</v>
      </c>
      <c r="C2886" s="9"/>
      <c r="D2886" s="9"/>
      <c r="E2886" s="5"/>
      <c r="F2886" s="8"/>
      <c r="G2886" s="5" t="s">
        <v>3458</v>
      </c>
      <c r="H2886" s="8"/>
      <c r="I2886" s="5"/>
      <c r="J2886" s="5">
        <v>40</v>
      </c>
      <c r="K2886" s="5" t="s">
        <v>199</v>
      </c>
      <c r="L2886" s="5"/>
      <c r="M2886" s="5"/>
    </row>
    <row r="2887" spans="1:13">
      <c r="A2887" s="9"/>
      <c r="B2887" s="5" t="s">
        <v>6414</v>
      </c>
      <c r="C2887" s="9"/>
      <c r="D2887" s="9"/>
      <c r="E2887" s="5"/>
      <c r="F2887" s="8"/>
      <c r="G2887" s="5" t="s">
        <v>3432</v>
      </c>
      <c r="H2887" s="8"/>
      <c r="I2887" s="5"/>
      <c r="J2887" s="5">
        <v>40</v>
      </c>
      <c r="K2887" s="5" t="s">
        <v>199</v>
      </c>
      <c r="L2887" s="5"/>
      <c r="M2887" s="5"/>
    </row>
    <row r="2888" spans="1:13">
      <c r="A2888" s="9"/>
      <c r="B2888" s="5" t="s">
        <v>6415</v>
      </c>
      <c r="C2888" s="9"/>
      <c r="D2888" s="9"/>
      <c r="E2888" s="5"/>
      <c r="F2888" s="8"/>
      <c r="G2888" s="5" t="s">
        <v>3444</v>
      </c>
      <c r="H2888" s="8"/>
      <c r="I2888" s="5"/>
      <c r="J2888" s="5">
        <v>40</v>
      </c>
      <c r="K2888" s="5" t="s">
        <v>3433</v>
      </c>
      <c r="L2888" s="5"/>
      <c r="M2888" s="5"/>
    </row>
    <row r="2889" spans="1:13">
      <c r="A2889" s="9"/>
      <c r="B2889" s="5" t="s">
        <v>6416</v>
      </c>
      <c r="C2889" s="9"/>
      <c r="D2889" s="9"/>
      <c r="E2889" s="5"/>
      <c r="F2889" s="8"/>
      <c r="G2889" s="5" t="s">
        <v>3502</v>
      </c>
      <c r="H2889" s="8"/>
      <c r="I2889" s="5"/>
      <c r="J2889" s="5">
        <v>40</v>
      </c>
      <c r="K2889" s="5" t="s">
        <v>199</v>
      </c>
      <c r="L2889" s="5"/>
      <c r="M2889" s="5"/>
    </row>
    <row r="2890" spans="1:13">
      <c r="A2890" s="9"/>
      <c r="B2890" s="5" t="s">
        <v>6417</v>
      </c>
      <c r="C2890" s="9"/>
      <c r="D2890" s="9"/>
      <c r="E2890" s="5"/>
      <c r="F2890" s="8"/>
      <c r="G2890" s="5" t="s">
        <v>3442</v>
      </c>
      <c r="H2890" s="8"/>
      <c r="I2890" s="5"/>
      <c r="J2890" s="5">
        <v>40</v>
      </c>
      <c r="K2890" s="5" t="s">
        <v>199</v>
      </c>
      <c r="L2890" s="5"/>
      <c r="M2890" s="5"/>
    </row>
    <row r="2891" spans="1:13">
      <c r="A2891" s="9"/>
      <c r="B2891" s="5" t="s">
        <v>6418</v>
      </c>
      <c r="C2891" s="9"/>
      <c r="D2891" s="9"/>
      <c r="E2891" s="5"/>
      <c r="F2891" s="8"/>
      <c r="G2891" s="5" t="s">
        <v>6419</v>
      </c>
      <c r="H2891" s="8"/>
      <c r="I2891" s="5"/>
      <c r="J2891" s="5">
        <v>40</v>
      </c>
      <c r="K2891" s="5" t="s">
        <v>199</v>
      </c>
      <c r="L2891" s="5"/>
      <c r="M2891" s="5"/>
    </row>
    <row r="2892" spans="1:13">
      <c r="A2892" s="9"/>
      <c r="B2892" s="5" t="s">
        <v>6420</v>
      </c>
      <c r="C2892" s="9"/>
      <c r="D2892" s="9"/>
      <c r="E2892" s="5"/>
      <c r="F2892" s="8"/>
      <c r="G2892" s="5" t="s">
        <v>3432</v>
      </c>
      <c r="H2892" s="8"/>
      <c r="I2892" s="5"/>
      <c r="J2892" s="5">
        <v>40</v>
      </c>
      <c r="K2892" s="5" t="s">
        <v>196</v>
      </c>
      <c r="L2892" s="5"/>
      <c r="M2892" s="5"/>
    </row>
    <row r="2893" spans="1:13">
      <c r="A2893" s="9"/>
      <c r="B2893" s="5" t="s">
        <v>6421</v>
      </c>
      <c r="C2893" s="9"/>
      <c r="D2893" s="9"/>
      <c r="E2893" s="5"/>
      <c r="F2893" s="8"/>
      <c r="G2893" s="5" t="s">
        <v>3510</v>
      </c>
      <c r="H2893" s="8"/>
      <c r="I2893" s="5"/>
      <c r="J2893" s="5">
        <v>40</v>
      </c>
      <c r="K2893" s="5" t="s">
        <v>199</v>
      </c>
      <c r="L2893" s="5"/>
      <c r="M2893" s="5"/>
    </row>
    <row r="2894" spans="1:13">
      <c r="A2894" s="9"/>
      <c r="B2894" s="5" t="s">
        <v>6422</v>
      </c>
      <c r="C2894" s="9"/>
      <c r="D2894" s="9"/>
      <c r="E2894" s="5"/>
      <c r="F2894" s="8"/>
      <c r="G2894" s="5" t="s">
        <v>3450</v>
      </c>
      <c r="H2894" s="8"/>
      <c r="I2894" s="5"/>
      <c r="J2894" s="5">
        <v>40</v>
      </c>
      <c r="K2894" s="5" t="s">
        <v>199</v>
      </c>
      <c r="L2894" s="5"/>
      <c r="M2894" s="5"/>
    </row>
    <row r="2895" spans="1:13">
      <c r="A2895" s="9"/>
      <c r="B2895" s="5" t="s">
        <v>6423</v>
      </c>
      <c r="C2895" s="9"/>
      <c r="D2895" s="9"/>
      <c r="E2895" s="5"/>
      <c r="F2895" s="8"/>
      <c r="G2895" s="5" t="s">
        <v>3450</v>
      </c>
      <c r="H2895" s="8"/>
      <c r="I2895" s="5"/>
      <c r="J2895" s="5">
        <v>40</v>
      </c>
      <c r="K2895" s="5" t="s">
        <v>199</v>
      </c>
      <c r="L2895" s="5"/>
      <c r="M2895" s="5"/>
    </row>
    <row r="2896" spans="1:13">
      <c r="A2896" s="9"/>
      <c r="B2896" s="5" t="s">
        <v>6424</v>
      </c>
      <c r="C2896" s="9"/>
      <c r="D2896" s="9"/>
      <c r="E2896" s="5"/>
      <c r="F2896" s="8"/>
      <c r="G2896" s="5" t="s">
        <v>3454</v>
      </c>
      <c r="H2896" s="8"/>
      <c r="I2896" s="5"/>
      <c r="J2896" s="5">
        <v>40</v>
      </c>
      <c r="K2896" s="5" t="s">
        <v>199</v>
      </c>
      <c r="L2896" s="5"/>
      <c r="M2896" s="5"/>
    </row>
    <row r="2897" spans="1:13">
      <c r="A2897" s="9"/>
      <c r="B2897" s="5" t="s">
        <v>6425</v>
      </c>
      <c r="C2897" s="9"/>
      <c r="D2897" s="9"/>
      <c r="E2897" s="5"/>
      <c r="F2897" s="8"/>
      <c r="G2897" s="5" t="s">
        <v>3432</v>
      </c>
      <c r="H2897" s="8"/>
      <c r="I2897" s="5"/>
      <c r="J2897" s="5">
        <v>40</v>
      </c>
      <c r="K2897" s="5" t="s">
        <v>199</v>
      </c>
      <c r="L2897" s="5"/>
      <c r="M2897" s="5"/>
    </row>
    <row r="2898" spans="1:13">
      <c r="A2898" s="9"/>
      <c r="B2898" s="5" t="s">
        <v>6426</v>
      </c>
      <c r="C2898" s="9"/>
      <c r="D2898" s="9"/>
      <c r="E2898" s="5"/>
      <c r="F2898" s="8"/>
      <c r="G2898" s="5" t="s">
        <v>3432</v>
      </c>
      <c r="H2898" s="8"/>
      <c r="I2898" s="5"/>
      <c r="J2898" s="5">
        <v>40</v>
      </c>
      <c r="K2898" s="5" t="s">
        <v>199</v>
      </c>
      <c r="L2898" s="5"/>
      <c r="M2898" s="5"/>
    </row>
    <row r="2899" spans="1:13">
      <c r="A2899" s="9"/>
      <c r="B2899" s="5" t="s">
        <v>6427</v>
      </c>
      <c r="C2899" s="9"/>
      <c r="D2899" s="9"/>
      <c r="E2899" s="5"/>
      <c r="F2899" s="8"/>
      <c r="G2899" s="5" t="s">
        <v>3550</v>
      </c>
      <c r="H2899" s="8"/>
      <c r="I2899" s="5"/>
      <c r="J2899" s="5">
        <v>40</v>
      </c>
      <c r="K2899" s="5" t="s">
        <v>199</v>
      </c>
      <c r="L2899" s="5"/>
      <c r="M2899" s="5"/>
    </row>
    <row r="2900" spans="1:13">
      <c r="A2900" s="9"/>
      <c r="B2900" s="5" t="s">
        <v>6428</v>
      </c>
      <c r="C2900" s="9"/>
      <c r="D2900" s="9"/>
      <c r="E2900" s="5"/>
      <c r="F2900" s="8"/>
      <c r="G2900" s="5" t="s">
        <v>3432</v>
      </c>
      <c r="H2900" s="8"/>
      <c r="I2900" s="5"/>
      <c r="J2900" s="5">
        <v>40</v>
      </c>
      <c r="K2900" s="5" t="s">
        <v>199</v>
      </c>
      <c r="L2900" s="5"/>
      <c r="M2900" s="5"/>
    </row>
    <row r="2901" spans="1:13">
      <c r="A2901" s="9"/>
      <c r="B2901" s="5" t="s">
        <v>6429</v>
      </c>
      <c r="C2901" s="9"/>
      <c r="D2901" s="9"/>
      <c r="E2901" s="5"/>
      <c r="F2901" s="8"/>
      <c r="G2901" s="5" t="s">
        <v>3436</v>
      </c>
      <c r="H2901" s="8"/>
      <c r="I2901" s="5"/>
      <c r="J2901" s="5">
        <v>40</v>
      </c>
      <c r="K2901" s="5" t="s">
        <v>199</v>
      </c>
      <c r="L2901" s="5"/>
      <c r="M2901" s="5"/>
    </row>
    <row r="2902" spans="1:13">
      <c r="A2902" s="9"/>
      <c r="B2902" s="5" t="s">
        <v>6430</v>
      </c>
      <c r="C2902" s="9"/>
      <c r="D2902" s="9"/>
      <c r="E2902" s="5"/>
      <c r="F2902" s="8"/>
      <c r="G2902" s="5" t="s">
        <v>3442</v>
      </c>
      <c r="H2902" s="8"/>
      <c r="I2902" s="5"/>
      <c r="J2902" s="5">
        <v>40</v>
      </c>
      <c r="K2902" s="5" t="s">
        <v>3433</v>
      </c>
      <c r="L2902" s="5"/>
      <c r="M2902" s="5"/>
    </row>
    <row r="2903" spans="1:13">
      <c r="A2903" s="9"/>
      <c r="B2903" s="5" t="s">
        <v>6431</v>
      </c>
      <c r="C2903" s="9"/>
      <c r="D2903" s="9"/>
      <c r="E2903" s="5"/>
      <c r="F2903" s="8"/>
      <c r="G2903" s="5" t="s">
        <v>5406</v>
      </c>
      <c r="H2903" s="8"/>
      <c r="I2903" s="5"/>
      <c r="J2903" s="5">
        <v>40</v>
      </c>
      <c r="K2903" s="5" t="s">
        <v>199</v>
      </c>
      <c r="L2903" s="5"/>
      <c r="M2903" s="5"/>
    </row>
    <row r="2904" spans="1:13">
      <c r="A2904" s="9"/>
      <c r="B2904" s="5" t="s">
        <v>6432</v>
      </c>
      <c r="C2904" s="9"/>
      <c r="D2904" s="9"/>
      <c r="E2904" s="5"/>
      <c r="F2904" s="8"/>
      <c r="G2904" s="5" t="s">
        <v>3465</v>
      </c>
      <c r="H2904" s="8"/>
      <c r="I2904" s="5"/>
      <c r="J2904" s="5">
        <v>40</v>
      </c>
      <c r="K2904" s="5" t="s">
        <v>199</v>
      </c>
      <c r="L2904" s="5"/>
      <c r="M2904" s="5"/>
    </row>
    <row r="2905" spans="1:13">
      <c r="A2905" s="9"/>
      <c r="B2905" s="5" t="s">
        <v>6433</v>
      </c>
      <c r="C2905" s="9"/>
      <c r="D2905" s="9"/>
      <c r="E2905" s="5"/>
      <c r="F2905" s="8"/>
      <c r="G2905" s="5" t="s">
        <v>3436</v>
      </c>
      <c r="H2905" s="8"/>
      <c r="I2905" s="5"/>
      <c r="J2905" s="5">
        <v>40</v>
      </c>
      <c r="K2905" s="5" t="s">
        <v>199</v>
      </c>
      <c r="L2905" s="5"/>
      <c r="M2905" s="5"/>
    </row>
    <row r="2906" spans="1:13">
      <c r="A2906" s="9"/>
      <c r="B2906" s="5" t="s">
        <v>6434</v>
      </c>
      <c r="C2906" s="9"/>
      <c r="D2906" s="9"/>
      <c r="E2906" s="5"/>
      <c r="F2906" s="8"/>
      <c r="G2906" s="5" t="s">
        <v>3669</v>
      </c>
      <c r="H2906" s="8"/>
      <c r="I2906" s="5"/>
      <c r="J2906" s="5">
        <v>40</v>
      </c>
      <c r="K2906" s="5" t="s">
        <v>3433</v>
      </c>
      <c r="L2906" s="5"/>
      <c r="M2906" s="5"/>
    </row>
    <row r="2907" spans="1:13">
      <c r="A2907" s="9"/>
      <c r="B2907" s="5" t="s">
        <v>6435</v>
      </c>
      <c r="C2907" s="9"/>
      <c r="D2907" s="9"/>
      <c r="E2907" s="5"/>
      <c r="F2907" s="8"/>
      <c r="G2907" s="5" t="s">
        <v>3428</v>
      </c>
      <c r="H2907" s="8"/>
      <c r="I2907" s="5"/>
      <c r="J2907" s="5">
        <v>40</v>
      </c>
      <c r="K2907" s="5" t="s">
        <v>199</v>
      </c>
      <c r="L2907" s="5"/>
      <c r="M2907" s="5"/>
    </row>
    <row r="2908" spans="1:13">
      <c r="A2908" s="9"/>
      <c r="B2908" s="5" t="s">
        <v>6436</v>
      </c>
      <c r="C2908" s="9"/>
      <c r="D2908" s="9"/>
      <c r="E2908" s="5"/>
      <c r="F2908" s="8"/>
      <c r="G2908" s="5" t="s">
        <v>3456</v>
      </c>
      <c r="H2908" s="8"/>
      <c r="I2908" s="5"/>
      <c r="J2908" s="5">
        <v>40</v>
      </c>
      <c r="K2908" s="5" t="s">
        <v>199</v>
      </c>
      <c r="L2908" s="5"/>
      <c r="M2908" s="5"/>
    </row>
    <row r="2909" spans="1:13">
      <c r="A2909" s="9"/>
      <c r="B2909" s="5" t="s">
        <v>6437</v>
      </c>
      <c r="C2909" s="9"/>
      <c r="D2909" s="9"/>
      <c r="E2909" s="5"/>
      <c r="F2909" s="8"/>
      <c r="G2909" s="5" t="s">
        <v>3428</v>
      </c>
      <c r="H2909" s="8"/>
      <c r="I2909" s="5"/>
      <c r="J2909" s="5">
        <v>40</v>
      </c>
      <c r="K2909" s="5" t="s">
        <v>199</v>
      </c>
      <c r="L2909" s="5"/>
      <c r="M2909" s="5"/>
    </row>
    <row r="2910" spans="1:13">
      <c r="A2910" s="9"/>
      <c r="B2910" s="5" t="s">
        <v>6438</v>
      </c>
      <c r="C2910" s="9"/>
      <c r="D2910" s="9"/>
      <c r="E2910" s="5"/>
      <c r="F2910" s="8"/>
      <c r="G2910" s="5" t="s">
        <v>3442</v>
      </c>
      <c r="H2910" s="8"/>
      <c r="I2910" s="5"/>
      <c r="J2910" s="5">
        <v>40</v>
      </c>
      <c r="K2910" s="5" t="s">
        <v>3433</v>
      </c>
      <c r="L2910" s="5"/>
      <c r="M2910" s="5"/>
    </row>
    <row r="2911" spans="1:13">
      <c r="A2911" s="9"/>
      <c r="B2911" s="5" t="s">
        <v>6439</v>
      </c>
      <c r="C2911" s="9"/>
      <c r="D2911" s="9"/>
      <c r="E2911" s="5"/>
      <c r="F2911" s="8"/>
      <c r="G2911" s="5" t="s">
        <v>3502</v>
      </c>
      <c r="H2911" s="8"/>
      <c r="I2911" s="5"/>
      <c r="J2911" s="5">
        <v>20</v>
      </c>
      <c r="K2911" s="5" t="s">
        <v>199</v>
      </c>
      <c r="L2911" s="5"/>
      <c r="M2911" s="5"/>
    </row>
    <row r="2912" spans="1:13">
      <c r="A2912" s="9"/>
      <c r="B2912" s="5" t="s">
        <v>6440</v>
      </c>
      <c r="C2912" s="9"/>
      <c r="D2912" s="9"/>
      <c r="E2912" s="5"/>
      <c r="F2912" s="8"/>
      <c r="G2912" s="5" t="s">
        <v>3432</v>
      </c>
      <c r="H2912" s="8"/>
      <c r="I2912" s="5"/>
      <c r="J2912" s="5">
        <v>40</v>
      </c>
      <c r="K2912" s="5" t="s">
        <v>196</v>
      </c>
      <c r="L2912" s="5"/>
      <c r="M2912" s="5"/>
    </row>
    <row r="2913" spans="1:13">
      <c r="A2913" s="9"/>
      <c r="B2913" s="5" t="s">
        <v>6441</v>
      </c>
      <c r="C2913" s="9"/>
      <c r="D2913" s="9"/>
      <c r="E2913" s="5"/>
      <c r="F2913" s="8"/>
      <c r="G2913" s="5" t="s">
        <v>4022</v>
      </c>
      <c r="H2913" s="8"/>
      <c r="I2913" s="5"/>
      <c r="J2913" s="5">
        <v>40</v>
      </c>
      <c r="K2913" s="5" t="s">
        <v>199</v>
      </c>
      <c r="L2913" s="5"/>
      <c r="M2913" s="5"/>
    </row>
    <row r="2914" spans="1:13">
      <c r="A2914" s="9"/>
      <c r="B2914" s="5" t="s">
        <v>6442</v>
      </c>
      <c r="C2914" s="9"/>
      <c r="D2914" s="9"/>
      <c r="E2914" s="5"/>
      <c r="F2914" s="8"/>
      <c r="G2914" s="5" t="s">
        <v>3556</v>
      </c>
      <c r="H2914" s="8"/>
      <c r="I2914" s="5"/>
      <c r="J2914" s="5">
        <v>40</v>
      </c>
      <c r="K2914" s="5" t="s">
        <v>199</v>
      </c>
      <c r="L2914" s="5"/>
      <c r="M2914" s="5"/>
    </row>
    <row r="2915" spans="1:13">
      <c r="A2915" s="9"/>
      <c r="B2915" s="5" t="s">
        <v>6443</v>
      </c>
      <c r="C2915" s="9"/>
      <c r="D2915" s="9"/>
      <c r="E2915" s="5"/>
      <c r="F2915" s="8"/>
      <c r="G2915" s="5" t="s">
        <v>3436</v>
      </c>
      <c r="H2915" s="8"/>
      <c r="I2915" s="5"/>
      <c r="J2915" s="5">
        <v>40</v>
      </c>
      <c r="K2915" s="5" t="s">
        <v>199</v>
      </c>
      <c r="L2915" s="5"/>
      <c r="M2915" s="5"/>
    </row>
    <row r="2916" spans="1:13">
      <c r="A2916" s="9"/>
      <c r="B2916" s="5" t="s">
        <v>6444</v>
      </c>
      <c r="C2916" s="9"/>
      <c r="D2916" s="9"/>
      <c r="E2916" s="5"/>
      <c r="F2916" s="8"/>
      <c r="G2916" s="5" t="s">
        <v>3561</v>
      </c>
      <c r="H2916" s="8"/>
      <c r="I2916" s="5"/>
      <c r="J2916" s="5">
        <v>40</v>
      </c>
      <c r="K2916" s="5" t="s">
        <v>199</v>
      </c>
      <c r="L2916" s="5"/>
      <c r="M2916" s="5"/>
    </row>
    <row r="2917" spans="1:13">
      <c r="A2917" s="9"/>
      <c r="B2917" s="5" t="s">
        <v>6445</v>
      </c>
      <c r="C2917" s="9"/>
      <c r="D2917" s="9"/>
      <c r="E2917" s="5"/>
      <c r="F2917" s="8"/>
      <c r="G2917" s="5" t="s">
        <v>3432</v>
      </c>
      <c r="H2917" s="8"/>
      <c r="I2917" s="5"/>
      <c r="J2917" s="5">
        <v>40</v>
      </c>
      <c r="K2917" s="5" t="s">
        <v>199</v>
      </c>
      <c r="L2917" s="5"/>
      <c r="M2917" s="5"/>
    </row>
    <row r="2918" spans="1:13">
      <c r="A2918" s="9"/>
      <c r="B2918" s="5" t="s">
        <v>6446</v>
      </c>
      <c r="C2918" s="9"/>
      <c r="D2918" s="9"/>
      <c r="E2918" s="5"/>
      <c r="F2918" s="8"/>
      <c r="G2918" s="5" t="s">
        <v>3432</v>
      </c>
      <c r="H2918" s="8"/>
      <c r="I2918" s="5"/>
      <c r="J2918" s="5">
        <v>40</v>
      </c>
      <c r="K2918" s="5" t="s">
        <v>199</v>
      </c>
      <c r="L2918" s="5"/>
      <c r="M2918" s="5"/>
    </row>
    <row r="2919" spans="1:13">
      <c r="A2919" s="9"/>
      <c r="B2919" s="5" t="s">
        <v>6447</v>
      </c>
      <c r="C2919" s="9"/>
      <c r="D2919" s="9"/>
      <c r="E2919" s="5"/>
      <c r="F2919" s="8"/>
      <c r="G2919" s="5" t="s">
        <v>3428</v>
      </c>
      <c r="H2919" s="8"/>
      <c r="I2919" s="5"/>
      <c r="J2919" s="5">
        <v>40</v>
      </c>
      <c r="K2919" s="5" t="s">
        <v>196</v>
      </c>
      <c r="L2919" s="5"/>
      <c r="M2919" s="5"/>
    </row>
    <row r="2920" spans="1:13">
      <c r="A2920" s="9"/>
      <c r="B2920" s="5" t="s">
        <v>6448</v>
      </c>
      <c r="C2920" s="9"/>
      <c r="D2920" s="9"/>
      <c r="E2920" s="5"/>
      <c r="F2920" s="8"/>
      <c r="G2920" s="5" t="s">
        <v>3625</v>
      </c>
      <c r="H2920" s="8"/>
      <c r="I2920" s="5"/>
      <c r="J2920" s="5">
        <v>40</v>
      </c>
      <c r="K2920" s="5" t="s">
        <v>3433</v>
      </c>
      <c r="L2920" s="5"/>
      <c r="M2920" s="5"/>
    </row>
    <row r="2921" spans="1:13">
      <c r="A2921" s="9"/>
      <c r="B2921" s="5" t="s">
        <v>6449</v>
      </c>
      <c r="C2921" s="9"/>
      <c r="D2921" s="9"/>
      <c r="E2921" s="5"/>
      <c r="F2921" s="8"/>
      <c r="G2921" s="5" t="s">
        <v>3450</v>
      </c>
      <c r="H2921" s="8"/>
      <c r="I2921" s="5"/>
      <c r="J2921" s="5">
        <v>40</v>
      </c>
      <c r="K2921" s="5" t="s">
        <v>199</v>
      </c>
      <c r="L2921" s="5"/>
      <c r="M2921" s="5"/>
    </row>
    <row r="2922" spans="1:13">
      <c r="A2922" s="9"/>
      <c r="B2922" s="5" t="s">
        <v>6450</v>
      </c>
      <c r="C2922" s="9"/>
      <c r="D2922" s="9"/>
      <c r="E2922" s="5"/>
      <c r="F2922" s="8"/>
      <c r="G2922" s="5" t="s">
        <v>3502</v>
      </c>
      <c r="H2922" s="8"/>
      <c r="I2922" s="5"/>
      <c r="J2922" s="5">
        <v>20</v>
      </c>
      <c r="K2922" s="5" t="s">
        <v>199</v>
      </c>
      <c r="L2922" s="5"/>
      <c r="M2922" s="5"/>
    </row>
    <row r="2923" spans="1:13">
      <c r="A2923" s="9"/>
      <c r="B2923" s="5" t="s">
        <v>6451</v>
      </c>
      <c r="C2923" s="9"/>
      <c r="D2923" s="9"/>
      <c r="E2923" s="5"/>
      <c r="F2923" s="8"/>
      <c r="G2923" s="5" t="s">
        <v>3465</v>
      </c>
      <c r="H2923" s="8"/>
      <c r="I2923" s="5"/>
      <c r="J2923" s="5">
        <v>40</v>
      </c>
      <c r="K2923" s="5" t="s">
        <v>199</v>
      </c>
      <c r="L2923" s="5"/>
      <c r="M2923" s="5"/>
    </row>
    <row r="2924" spans="1:13">
      <c r="A2924" s="9"/>
      <c r="B2924" s="5" t="s">
        <v>6452</v>
      </c>
      <c r="C2924" s="9"/>
      <c r="D2924" s="9"/>
      <c r="E2924" s="5"/>
      <c r="F2924" s="8"/>
      <c r="G2924" s="5" t="s">
        <v>3450</v>
      </c>
      <c r="H2924" s="8"/>
      <c r="I2924" s="5"/>
      <c r="J2924" s="5">
        <v>40</v>
      </c>
      <c r="K2924" s="5" t="s">
        <v>199</v>
      </c>
      <c r="L2924" s="5"/>
      <c r="M2924" s="5"/>
    </row>
    <row r="2925" spans="1:13">
      <c r="A2925" s="9"/>
      <c r="B2925" s="5" t="s">
        <v>6453</v>
      </c>
      <c r="C2925" s="9"/>
      <c r="D2925" s="9"/>
      <c r="E2925" s="5"/>
      <c r="F2925" s="8"/>
      <c r="G2925" s="5" t="s">
        <v>3456</v>
      </c>
      <c r="H2925" s="8"/>
      <c r="I2925" s="5"/>
      <c r="J2925" s="5">
        <v>40</v>
      </c>
      <c r="K2925" s="5" t="s">
        <v>199</v>
      </c>
      <c r="L2925" s="5"/>
      <c r="M2925" s="5"/>
    </row>
    <row r="2926" spans="1:13">
      <c r="A2926" s="9"/>
      <c r="B2926" s="5" t="s">
        <v>6454</v>
      </c>
      <c r="C2926" s="9"/>
      <c r="D2926" s="9"/>
      <c r="E2926" s="5"/>
      <c r="F2926" s="8"/>
      <c r="G2926" s="5" t="s">
        <v>3442</v>
      </c>
      <c r="H2926" s="8"/>
      <c r="I2926" s="5"/>
      <c r="J2926" s="5">
        <v>40</v>
      </c>
      <c r="K2926" s="5" t="s">
        <v>199</v>
      </c>
      <c r="L2926" s="5"/>
      <c r="M2926" s="5"/>
    </row>
    <row r="2927" spans="1:13">
      <c r="A2927" s="9"/>
      <c r="B2927" s="5" t="s">
        <v>6455</v>
      </c>
      <c r="C2927" s="9"/>
      <c r="D2927" s="9"/>
      <c r="E2927" s="5"/>
      <c r="F2927" s="8"/>
      <c r="G2927" s="5" t="s">
        <v>3432</v>
      </c>
      <c r="H2927" s="8"/>
      <c r="I2927" s="5"/>
      <c r="J2927" s="5">
        <v>40</v>
      </c>
      <c r="K2927" s="5" t="s">
        <v>3433</v>
      </c>
      <c r="L2927" s="5"/>
      <c r="M2927" s="5"/>
    </row>
    <row r="2928" spans="1:13">
      <c r="A2928" s="9"/>
      <c r="B2928" s="5" t="s">
        <v>6456</v>
      </c>
      <c r="C2928" s="9"/>
      <c r="D2928" s="9"/>
      <c r="E2928" s="5"/>
      <c r="F2928" s="8"/>
      <c r="G2928" s="5" t="s">
        <v>3442</v>
      </c>
      <c r="H2928" s="8"/>
      <c r="I2928" s="5"/>
      <c r="J2928" s="5">
        <v>40</v>
      </c>
      <c r="K2928" s="5" t="s">
        <v>199</v>
      </c>
      <c r="L2928" s="5"/>
      <c r="M2928" s="5"/>
    </row>
    <row r="2929" spans="1:13">
      <c r="A2929" s="9"/>
      <c r="B2929" s="5" t="s">
        <v>6457</v>
      </c>
      <c r="C2929" s="9"/>
      <c r="D2929" s="9"/>
      <c r="E2929" s="5"/>
      <c r="F2929" s="8"/>
      <c r="G2929" s="5" t="s">
        <v>3442</v>
      </c>
      <c r="H2929" s="8"/>
      <c r="I2929" s="5"/>
      <c r="J2929" s="5">
        <v>40</v>
      </c>
      <c r="K2929" s="5" t="s">
        <v>199</v>
      </c>
      <c r="L2929" s="5"/>
      <c r="M2929" s="5"/>
    </row>
    <row r="2930" spans="1:13">
      <c r="A2930" s="9"/>
      <c r="B2930" s="5" t="s">
        <v>6458</v>
      </c>
      <c r="C2930" s="9"/>
      <c r="D2930" s="9"/>
      <c r="E2930" s="5"/>
      <c r="F2930" s="8"/>
      <c r="G2930" s="5" t="s">
        <v>3456</v>
      </c>
      <c r="H2930" s="8"/>
      <c r="I2930" s="5"/>
      <c r="J2930" s="5">
        <v>40</v>
      </c>
      <c r="K2930" s="5" t="s">
        <v>199</v>
      </c>
      <c r="L2930" s="5"/>
      <c r="M2930" s="5"/>
    </row>
    <row r="2931" spans="1:13">
      <c r="A2931" s="9"/>
      <c r="B2931" s="5" t="s">
        <v>6459</v>
      </c>
      <c r="C2931" s="9"/>
      <c r="D2931" s="9"/>
      <c r="E2931" s="5"/>
      <c r="F2931" s="8"/>
      <c r="G2931" s="5" t="s">
        <v>3428</v>
      </c>
      <c r="H2931" s="8"/>
      <c r="I2931" s="5"/>
      <c r="J2931" s="5">
        <v>30</v>
      </c>
      <c r="K2931" s="5" t="s">
        <v>199</v>
      </c>
      <c r="L2931" s="5"/>
      <c r="M2931" s="5"/>
    </row>
    <row r="2932" spans="1:13">
      <c r="A2932" s="9"/>
      <c r="B2932" s="5" t="s">
        <v>6460</v>
      </c>
      <c r="C2932" s="9"/>
      <c r="D2932" s="9"/>
      <c r="E2932" s="5"/>
      <c r="F2932" s="8"/>
      <c r="G2932" s="5" t="s">
        <v>3432</v>
      </c>
      <c r="H2932" s="8"/>
      <c r="I2932" s="5"/>
      <c r="J2932" s="5">
        <v>40</v>
      </c>
      <c r="K2932" s="5" t="s">
        <v>199</v>
      </c>
      <c r="L2932" s="5"/>
      <c r="M2932" s="5"/>
    </row>
    <row r="2933" spans="1:13">
      <c r="A2933" s="9"/>
      <c r="B2933" s="5" t="s">
        <v>6461</v>
      </c>
      <c r="C2933" s="9"/>
      <c r="D2933" s="9"/>
      <c r="E2933" s="5"/>
      <c r="F2933" s="8"/>
      <c r="G2933" s="5" t="s">
        <v>3502</v>
      </c>
      <c r="H2933" s="8"/>
      <c r="I2933" s="5"/>
      <c r="J2933" s="5">
        <v>40</v>
      </c>
      <c r="K2933" s="5" t="s">
        <v>191</v>
      </c>
      <c r="L2933" s="5"/>
      <c r="M2933" s="5"/>
    </row>
    <row r="2934" spans="1:13">
      <c r="A2934" s="9"/>
      <c r="B2934" s="5" t="s">
        <v>6462</v>
      </c>
      <c r="C2934" s="9"/>
      <c r="D2934" s="9"/>
      <c r="E2934" s="5"/>
      <c r="F2934" s="8"/>
      <c r="G2934" s="5" t="s">
        <v>3539</v>
      </c>
      <c r="H2934" s="8"/>
      <c r="I2934" s="5"/>
      <c r="J2934" s="5">
        <v>40</v>
      </c>
      <c r="K2934" s="5" t="s">
        <v>199</v>
      </c>
      <c r="L2934" s="5"/>
      <c r="M2934" s="5"/>
    </row>
    <row r="2935" spans="1:13">
      <c r="A2935" s="9"/>
      <c r="B2935" s="5" t="s">
        <v>6463</v>
      </c>
      <c r="C2935" s="9"/>
      <c r="D2935" s="9"/>
      <c r="E2935" s="5"/>
      <c r="F2935" s="8"/>
      <c r="G2935" s="5" t="s">
        <v>4737</v>
      </c>
      <c r="H2935" s="8"/>
      <c r="I2935" s="5"/>
      <c r="J2935" s="5">
        <v>30</v>
      </c>
      <c r="K2935" s="5" t="s">
        <v>199</v>
      </c>
      <c r="L2935" s="5"/>
      <c r="M2935" s="5"/>
    </row>
    <row r="2936" spans="1:13">
      <c r="A2936" s="9"/>
      <c r="B2936" s="5" t="s">
        <v>6464</v>
      </c>
      <c r="C2936" s="9"/>
      <c r="D2936" s="9"/>
      <c r="E2936" s="5"/>
      <c r="F2936" s="8"/>
      <c r="G2936" s="5" t="s">
        <v>3438</v>
      </c>
      <c r="H2936" s="8"/>
      <c r="I2936" s="5"/>
      <c r="J2936" s="5">
        <v>40</v>
      </c>
      <c r="K2936" s="5" t="s">
        <v>3433</v>
      </c>
      <c r="L2936" s="5"/>
      <c r="M2936" s="5"/>
    </row>
    <row r="2937" spans="1:13">
      <c r="A2937" s="9"/>
      <c r="B2937" s="5" t="s">
        <v>6465</v>
      </c>
      <c r="C2937" s="9"/>
      <c r="D2937" s="9"/>
      <c r="E2937" s="5"/>
      <c r="F2937" s="8"/>
      <c r="G2937" s="5" t="s">
        <v>3510</v>
      </c>
      <c r="H2937" s="8"/>
      <c r="I2937" s="5"/>
      <c r="J2937" s="5">
        <v>40</v>
      </c>
      <c r="K2937" s="5" t="s">
        <v>199</v>
      </c>
      <c r="L2937" s="5"/>
      <c r="M2937" s="5"/>
    </row>
    <row r="2938" spans="1:13">
      <c r="A2938" s="9"/>
      <c r="B2938" s="5" t="s">
        <v>6466</v>
      </c>
      <c r="C2938" s="9"/>
      <c r="D2938" s="9"/>
      <c r="E2938" s="5"/>
      <c r="F2938" s="8"/>
      <c r="G2938" s="5" t="s">
        <v>3432</v>
      </c>
      <c r="H2938" s="8"/>
      <c r="I2938" s="5"/>
      <c r="J2938" s="5">
        <v>40</v>
      </c>
      <c r="K2938" s="5" t="s">
        <v>199</v>
      </c>
      <c r="L2938" s="5"/>
      <c r="M2938" s="5"/>
    </row>
    <row r="2939" spans="1:13">
      <c r="A2939" s="9"/>
      <c r="B2939" s="5" t="s">
        <v>6467</v>
      </c>
      <c r="C2939" s="9"/>
      <c r="D2939" s="9"/>
      <c r="E2939" s="5"/>
      <c r="F2939" s="8"/>
      <c r="G2939" s="5" t="s">
        <v>3450</v>
      </c>
      <c r="H2939" s="8"/>
      <c r="I2939" s="5"/>
      <c r="J2939" s="5">
        <v>40</v>
      </c>
      <c r="K2939" s="5" t="s">
        <v>196</v>
      </c>
      <c r="L2939" s="5"/>
      <c r="M2939" s="5"/>
    </row>
    <row r="2940" spans="1:13">
      <c r="A2940" s="9"/>
      <c r="B2940" s="5" t="s">
        <v>6468</v>
      </c>
      <c r="C2940" s="9"/>
      <c r="D2940" s="9"/>
      <c r="E2940" s="5"/>
      <c r="F2940" s="8"/>
      <c r="G2940" s="5" t="s">
        <v>3428</v>
      </c>
      <c r="H2940" s="8"/>
      <c r="I2940" s="5"/>
      <c r="J2940" s="5">
        <v>40</v>
      </c>
      <c r="K2940" s="5" t="s">
        <v>199</v>
      </c>
      <c r="L2940" s="5"/>
      <c r="M2940" s="5"/>
    </row>
    <row r="2941" spans="1:13">
      <c r="A2941" s="9"/>
      <c r="B2941" s="5" t="s">
        <v>6469</v>
      </c>
      <c r="C2941" s="9"/>
      <c r="D2941" s="9"/>
      <c r="E2941" s="5"/>
      <c r="F2941" s="8"/>
      <c r="G2941" s="5" t="s">
        <v>3450</v>
      </c>
      <c r="H2941" s="8"/>
      <c r="I2941" s="5"/>
      <c r="J2941" s="5">
        <v>40</v>
      </c>
      <c r="K2941" s="5" t="s">
        <v>199</v>
      </c>
      <c r="L2941" s="5"/>
      <c r="M2941" s="5"/>
    </row>
    <row r="2942" spans="1:13">
      <c r="A2942" s="9"/>
      <c r="B2942" s="5" t="s">
        <v>6470</v>
      </c>
      <c r="C2942" s="9"/>
      <c r="D2942" s="9"/>
      <c r="E2942" s="5"/>
      <c r="F2942" s="8"/>
      <c r="G2942" s="5" t="s">
        <v>3438</v>
      </c>
      <c r="H2942" s="8"/>
      <c r="I2942" s="5"/>
      <c r="J2942" s="5">
        <v>40</v>
      </c>
      <c r="K2942" s="5" t="s">
        <v>196</v>
      </c>
      <c r="L2942" s="5"/>
      <c r="M2942" s="5"/>
    </row>
    <row r="2943" spans="1:13">
      <c r="A2943" s="9"/>
      <c r="B2943" s="5" t="s">
        <v>6471</v>
      </c>
      <c r="C2943" s="9"/>
      <c r="D2943" s="9"/>
      <c r="E2943" s="5"/>
      <c r="F2943" s="8"/>
      <c r="G2943" s="5" t="s">
        <v>3446</v>
      </c>
      <c r="H2943" s="8"/>
      <c r="I2943" s="5"/>
      <c r="J2943" s="5">
        <v>40</v>
      </c>
      <c r="K2943" s="5" t="s">
        <v>199</v>
      </c>
      <c r="L2943" s="5"/>
      <c r="M2943" s="5"/>
    </row>
    <row r="2944" spans="1:13">
      <c r="A2944" s="9"/>
      <c r="B2944" s="5" t="s">
        <v>6472</v>
      </c>
      <c r="C2944" s="9"/>
      <c r="D2944" s="9"/>
      <c r="E2944" s="5"/>
      <c r="F2944" s="8"/>
      <c r="G2944" s="5" t="s">
        <v>3432</v>
      </c>
      <c r="H2944" s="8"/>
      <c r="I2944" s="5"/>
      <c r="J2944" s="5">
        <v>40</v>
      </c>
      <c r="K2944" s="5" t="s">
        <v>196</v>
      </c>
      <c r="L2944" s="5"/>
      <c r="M2944" s="5"/>
    </row>
    <row r="2945" spans="1:13">
      <c r="A2945" s="9"/>
      <c r="B2945" s="5" t="s">
        <v>6473</v>
      </c>
      <c r="C2945" s="9"/>
      <c r="D2945" s="9"/>
      <c r="E2945" s="5"/>
      <c r="F2945" s="8"/>
      <c r="G2945" s="5" t="s">
        <v>3561</v>
      </c>
      <c r="H2945" s="8"/>
      <c r="I2945" s="5"/>
      <c r="J2945" s="5">
        <v>40</v>
      </c>
      <c r="K2945" s="5" t="s">
        <v>199</v>
      </c>
      <c r="L2945" s="5"/>
      <c r="M2945" s="5"/>
    </row>
    <row r="2946" spans="1:13">
      <c r="A2946" s="9"/>
      <c r="B2946" s="5" t="s">
        <v>6474</v>
      </c>
      <c r="C2946" s="9"/>
      <c r="D2946" s="9"/>
      <c r="E2946" s="5"/>
      <c r="F2946" s="8"/>
      <c r="G2946" s="5" t="s">
        <v>3438</v>
      </c>
      <c r="H2946" s="8"/>
      <c r="I2946" s="5"/>
      <c r="J2946" s="5">
        <v>40</v>
      </c>
      <c r="K2946" s="5" t="s">
        <v>199</v>
      </c>
      <c r="L2946" s="5"/>
      <c r="M2946" s="5"/>
    </row>
    <row r="2947" spans="1:13">
      <c r="A2947" s="9"/>
      <c r="B2947" s="5" t="s">
        <v>6475</v>
      </c>
      <c r="C2947" s="9"/>
      <c r="D2947" s="9"/>
      <c r="E2947" s="5"/>
      <c r="F2947" s="8"/>
      <c r="G2947" s="5" t="s">
        <v>3492</v>
      </c>
      <c r="H2947" s="8"/>
      <c r="I2947" s="5"/>
      <c r="J2947" s="5">
        <v>40</v>
      </c>
      <c r="K2947" s="5" t="s">
        <v>199</v>
      </c>
      <c r="L2947" s="5"/>
      <c r="M2947" s="5"/>
    </row>
    <row r="2948" spans="1:13">
      <c r="A2948" s="9"/>
      <c r="B2948" s="5" t="s">
        <v>6476</v>
      </c>
      <c r="C2948" s="9"/>
      <c r="D2948" s="9"/>
      <c r="E2948" s="5"/>
      <c r="F2948" s="8"/>
      <c r="G2948" s="5" t="s">
        <v>3432</v>
      </c>
      <c r="H2948" s="8"/>
      <c r="I2948" s="5"/>
      <c r="J2948" s="5">
        <v>40</v>
      </c>
      <c r="K2948" s="5" t="s">
        <v>199</v>
      </c>
      <c r="L2948" s="5"/>
      <c r="M2948" s="5"/>
    </row>
    <row r="2949" spans="1:13">
      <c r="A2949" s="9"/>
      <c r="B2949" s="5" t="s">
        <v>6477</v>
      </c>
      <c r="C2949" s="9"/>
      <c r="D2949" s="9"/>
      <c r="E2949" s="5"/>
      <c r="F2949" s="8"/>
      <c r="G2949" s="5" t="s">
        <v>3646</v>
      </c>
      <c r="H2949" s="8"/>
      <c r="I2949" s="5"/>
      <c r="J2949" s="5">
        <v>40</v>
      </c>
      <c r="K2949" s="5" t="s">
        <v>196</v>
      </c>
      <c r="L2949" s="5"/>
      <c r="M2949" s="5"/>
    </row>
    <row r="2950" spans="1:13">
      <c r="A2950" s="9"/>
      <c r="B2950" s="5" t="s">
        <v>6478</v>
      </c>
      <c r="C2950" s="9"/>
      <c r="D2950" s="9"/>
      <c r="E2950" s="5"/>
      <c r="F2950" s="8"/>
      <c r="G2950" s="5" t="s">
        <v>3494</v>
      </c>
      <c r="H2950" s="8"/>
      <c r="I2950" s="5"/>
      <c r="J2950" s="5">
        <v>25</v>
      </c>
      <c r="K2950" s="5" t="s">
        <v>199</v>
      </c>
      <c r="L2950" s="5"/>
      <c r="M2950" s="5"/>
    </row>
    <row r="2951" spans="1:13">
      <c r="A2951" s="9"/>
      <c r="B2951" s="5" t="s">
        <v>6479</v>
      </c>
      <c r="C2951" s="9"/>
      <c r="D2951" s="9"/>
      <c r="E2951" s="5"/>
      <c r="F2951" s="8"/>
      <c r="G2951" s="5" t="s">
        <v>3465</v>
      </c>
      <c r="H2951" s="8"/>
      <c r="I2951" s="5"/>
      <c r="J2951" s="5">
        <v>40</v>
      </c>
      <c r="K2951" s="5" t="s">
        <v>199</v>
      </c>
      <c r="L2951" s="5"/>
      <c r="M2951" s="5"/>
    </row>
    <row r="2952" spans="1:13">
      <c r="A2952" s="9"/>
      <c r="B2952" s="5" t="s">
        <v>6480</v>
      </c>
      <c r="C2952" s="9"/>
      <c r="D2952" s="9"/>
      <c r="E2952" s="5"/>
      <c r="F2952" s="8"/>
      <c r="G2952" s="5" t="s">
        <v>3450</v>
      </c>
      <c r="H2952" s="8"/>
      <c r="I2952" s="5"/>
      <c r="J2952" s="5">
        <v>40</v>
      </c>
      <c r="K2952" s="5" t="s">
        <v>199</v>
      </c>
      <c r="L2952" s="5"/>
      <c r="M2952" s="5"/>
    </row>
    <row r="2953" spans="1:13">
      <c r="A2953" s="9"/>
      <c r="B2953" s="5" t="s">
        <v>6481</v>
      </c>
      <c r="C2953" s="9"/>
      <c r="D2953" s="9"/>
      <c r="E2953" s="5"/>
      <c r="F2953" s="8"/>
      <c r="G2953" s="5" t="s">
        <v>3450</v>
      </c>
      <c r="H2953" s="8"/>
      <c r="I2953" s="5"/>
      <c r="J2953" s="5">
        <v>40</v>
      </c>
      <c r="K2953" s="5" t="s">
        <v>196</v>
      </c>
      <c r="L2953" s="5"/>
      <c r="M2953" s="5"/>
    </row>
    <row r="2954" spans="1:13">
      <c r="A2954" s="9"/>
      <c r="B2954" s="5" t="s">
        <v>6482</v>
      </c>
      <c r="C2954" s="9"/>
      <c r="D2954" s="9"/>
      <c r="E2954" s="5"/>
      <c r="F2954" s="8"/>
      <c r="G2954" s="5" t="s">
        <v>3432</v>
      </c>
      <c r="H2954" s="8"/>
      <c r="I2954" s="5"/>
      <c r="J2954" s="5">
        <v>40</v>
      </c>
      <c r="K2954" s="5" t="s">
        <v>199</v>
      </c>
      <c r="L2954" s="5"/>
      <c r="M2954" s="5"/>
    </row>
    <row r="2955" spans="1:13">
      <c r="A2955" s="9"/>
      <c r="B2955" s="5" t="s">
        <v>6483</v>
      </c>
      <c r="C2955" s="9"/>
      <c r="D2955" s="9"/>
      <c r="E2955" s="5"/>
      <c r="F2955" s="8"/>
      <c r="G2955" s="5" t="s">
        <v>3442</v>
      </c>
      <c r="H2955" s="8"/>
      <c r="I2955" s="5"/>
      <c r="J2955" s="5">
        <v>40</v>
      </c>
      <c r="K2955" s="5" t="s">
        <v>199</v>
      </c>
      <c r="L2955" s="5"/>
      <c r="M2955" s="5"/>
    </row>
    <row r="2956" spans="1:13">
      <c r="A2956" s="9"/>
      <c r="B2956" s="5" t="s">
        <v>6484</v>
      </c>
      <c r="C2956" s="9"/>
      <c r="D2956" s="9"/>
      <c r="E2956" s="5"/>
      <c r="F2956" s="8"/>
      <c r="G2956" s="5" t="s">
        <v>3788</v>
      </c>
      <c r="H2956" s="8"/>
      <c r="I2956" s="5"/>
      <c r="J2956" s="5">
        <v>40</v>
      </c>
      <c r="K2956" s="5" t="s">
        <v>199</v>
      </c>
      <c r="L2956" s="5"/>
      <c r="M2956" s="5"/>
    </row>
    <row r="2957" spans="1:13">
      <c r="A2957" s="9"/>
      <c r="B2957" s="5" t="s">
        <v>6485</v>
      </c>
      <c r="C2957" s="9"/>
      <c r="D2957" s="9"/>
      <c r="E2957" s="5"/>
      <c r="F2957" s="8"/>
      <c r="G2957" s="5" t="s">
        <v>3450</v>
      </c>
      <c r="H2957" s="8"/>
      <c r="I2957" s="5"/>
      <c r="J2957" s="5">
        <v>40</v>
      </c>
      <c r="K2957" s="5" t="s">
        <v>199</v>
      </c>
      <c r="L2957" s="5"/>
      <c r="M2957" s="5"/>
    </row>
    <row r="2958" spans="1:13">
      <c r="A2958" s="9"/>
      <c r="B2958" s="5" t="s">
        <v>6486</v>
      </c>
      <c r="C2958" s="9"/>
      <c r="D2958" s="9"/>
      <c r="E2958" s="5"/>
      <c r="F2958" s="8"/>
      <c r="G2958" s="5" t="s">
        <v>3465</v>
      </c>
      <c r="H2958" s="8"/>
      <c r="I2958" s="5"/>
      <c r="J2958" s="5">
        <v>40</v>
      </c>
      <c r="K2958" s="5" t="s">
        <v>199</v>
      </c>
      <c r="L2958" s="5"/>
      <c r="M2958" s="5"/>
    </row>
    <row r="2959" spans="1:13">
      <c r="A2959" s="9"/>
      <c r="B2959" s="5" t="s">
        <v>6487</v>
      </c>
      <c r="C2959" s="9"/>
      <c r="D2959" s="9"/>
      <c r="E2959" s="5"/>
      <c r="F2959" s="8"/>
      <c r="G2959" s="5" t="s">
        <v>3556</v>
      </c>
      <c r="H2959" s="8"/>
      <c r="I2959" s="5"/>
      <c r="J2959" s="5">
        <v>40</v>
      </c>
      <c r="K2959" s="5" t="s">
        <v>199</v>
      </c>
      <c r="L2959" s="5"/>
      <c r="M2959" s="5"/>
    </row>
    <row r="2960" spans="1:13">
      <c r="A2960" s="9"/>
      <c r="B2960" s="5" t="s">
        <v>6488</v>
      </c>
      <c r="C2960" s="9"/>
      <c r="D2960" s="9"/>
      <c r="E2960" s="5"/>
      <c r="F2960" s="8"/>
      <c r="G2960" s="5" t="s">
        <v>3432</v>
      </c>
      <c r="H2960" s="8"/>
      <c r="I2960" s="5"/>
      <c r="J2960" s="5">
        <v>40</v>
      </c>
      <c r="K2960" s="5" t="s">
        <v>199</v>
      </c>
      <c r="L2960" s="5"/>
      <c r="M2960" s="5"/>
    </row>
    <row r="2961" spans="1:13">
      <c r="A2961" s="9"/>
      <c r="B2961" s="5" t="s">
        <v>6489</v>
      </c>
      <c r="C2961" s="9"/>
      <c r="D2961" s="9"/>
      <c r="E2961" s="5"/>
      <c r="F2961" s="8"/>
      <c r="G2961" s="5" t="s">
        <v>3442</v>
      </c>
      <c r="H2961" s="8"/>
      <c r="I2961" s="5"/>
      <c r="J2961" s="5">
        <v>40</v>
      </c>
      <c r="K2961" s="5" t="s">
        <v>199</v>
      </c>
      <c r="L2961" s="5"/>
      <c r="M2961" s="5"/>
    </row>
    <row r="2962" spans="1:13">
      <c r="A2962" s="9"/>
      <c r="B2962" s="5" t="s">
        <v>6490</v>
      </c>
      <c r="C2962" s="9"/>
      <c r="D2962" s="9"/>
      <c r="E2962" s="5"/>
      <c r="F2962" s="8"/>
      <c r="G2962" s="5" t="s">
        <v>3465</v>
      </c>
      <c r="H2962" s="8"/>
      <c r="I2962" s="5"/>
      <c r="J2962" s="5">
        <v>40</v>
      </c>
      <c r="K2962" s="5" t="s">
        <v>3433</v>
      </c>
      <c r="L2962" s="5"/>
      <c r="M2962" s="5"/>
    </row>
    <row r="2963" spans="1:13">
      <c r="A2963" s="9"/>
      <c r="B2963" s="5" t="s">
        <v>6491</v>
      </c>
      <c r="C2963" s="9"/>
      <c r="D2963" s="9"/>
      <c r="E2963" s="5"/>
      <c r="F2963" s="8"/>
      <c r="G2963" s="5" t="s">
        <v>4737</v>
      </c>
      <c r="H2963" s="8"/>
      <c r="I2963" s="5"/>
      <c r="J2963" s="5">
        <v>30</v>
      </c>
      <c r="K2963" s="5" t="s">
        <v>199</v>
      </c>
      <c r="L2963" s="5"/>
      <c r="M2963" s="5"/>
    </row>
    <row r="2964" spans="1:13">
      <c r="A2964" s="9"/>
      <c r="B2964" s="5" t="s">
        <v>6492</v>
      </c>
      <c r="C2964" s="9"/>
      <c r="D2964" s="9"/>
      <c r="E2964" s="5"/>
      <c r="F2964" s="8"/>
      <c r="G2964" s="5" t="s">
        <v>3442</v>
      </c>
      <c r="H2964" s="8"/>
      <c r="I2964" s="5"/>
      <c r="J2964" s="5">
        <v>40</v>
      </c>
      <c r="K2964" s="5" t="s">
        <v>199</v>
      </c>
      <c r="L2964" s="5"/>
      <c r="M2964" s="5"/>
    </row>
    <row r="2965" spans="1:13">
      <c r="A2965" s="9"/>
      <c r="B2965" s="5" t="s">
        <v>6493</v>
      </c>
      <c r="C2965" s="9"/>
      <c r="D2965" s="9"/>
      <c r="E2965" s="5"/>
      <c r="F2965" s="8"/>
      <c r="G2965" s="5" t="s">
        <v>3428</v>
      </c>
      <c r="H2965" s="8"/>
      <c r="I2965" s="5"/>
      <c r="J2965" s="5">
        <v>40</v>
      </c>
      <c r="K2965" s="5" t="s">
        <v>3433</v>
      </c>
      <c r="L2965" s="5"/>
      <c r="M2965" s="5"/>
    </row>
    <row r="2966" spans="1:13">
      <c r="A2966" s="9"/>
      <c r="B2966" s="5" t="s">
        <v>6494</v>
      </c>
      <c r="C2966" s="9"/>
      <c r="D2966" s="9"/>
      <c r="E2966" s="5"/>
      <c r="F2966" s="8"/>
      <c r="G2966" s="5" t="s">
        <v>3454</v>
      </c>
      <c r="H2966" s="8"/>
      <c r="I2966" s="5"/>
      <c r="J2966" s="5">
        <v>40</v>
      </c>
      <c r="K2966" s="5" t="s">
        <v>199</v>
      </c>
      <c r="L2966" s="5"/>
      <c r="M2966" s="5"/>
    </row>
    <row r="2967" spans="1:13">
      <c r="A2967" s="9"/>
      <c r="B2967" s="5" t="s">
        <v>6495</v>
      </c>
      <c r="C2967" s="9"/>
      <c r="D2967" s="9"/>
      <c r="E2967" s="5"/>
      <c r="F2967" s="8"/>
      <c r="G2967" s="5" t="s">
        <v>3432</v>
      </c>
      <c r="H2967" s="8"/>
      <c r="I2967" s="5"/>
      <c r="J2967" s="5">
        <v>40</v>
      </c>
      <c r="K2967" s="5" t="s">
        <v>199</v>
      </c>
      <c r="L2967" s="5"/>
      <c r="M2967" s="5"/>
    </row>
    <row r="2968" spans="1:13">
      <c r="A2968" s="9"/>
      <c r="B2968" s="5" t="s">
        <v>6496</v>
      </c>
      <c r="C2968" s="9"/>
      <c r="D2968" s="9"/>
      <c r="E2968" s="5"/>
      <c r="F2968" s="8"/>
      <c r="G2968" s="5" t="s">
        <v>3432</v>
      </c>
      <c r="H2968" s="8"/>
      <c r="I2968" s="5"/>
      <c r="J2968" s="5">
        <v>40</v>
      </c>
      <c r="K2968" s="5" t="s">
        <v>199</v>
      </c>
      <c r="L2968" s="5"/>
      <c r="M2968" s="5"/>
    </row>
    <row r="2969" spans="1:13">
      <c r="A2969" s="9"/>
      <c r="B2969" s="5" t="s">
        <v>6497</v>
      </c>
      <c r="C2969" s="9"/>
      <c r="D2969" s="9"/>
      <c r="E2969" s="5"/>
      <c r="F2969" s="8"/>
      <c r="G2969" s="5" t="s">
        <v>3669</v>
      </c>
      <c r="H2969" s="8"/>
      <c r="I2969" s="5"/>
      <c r="J2969" s="5">
        <v>40</v>
      </c>
      <c r="K2969" s="5" t="s">
        <v>196</v>
      </c>
      <c r="L2969" s="5"/>
      <c r="M2969" s="5"/>
    </row>
    <row r="2970" spans="1:13">
      <c r="A2970" s="9"/>
      <c r="B2970" s="5" t="s">
        <v>6498</v>
      </c>
      <c r="C2970" s="9"/>
      <c r="D2970" s="9"/>
      <c r="E2970" s="5"/>
      <c r="F2970" s="8"/>
      <c r="G2970" s="5" t="s">
        <v>3432</v>
      </c>
      <c r="H2970" s="8"/>
      <c r="I2970" s="5"/>
      <c r="J2970" s="5">
        <v>40</v>
      </c>
      <c r="K2970" s="5" t="s">
        <v>199</v>
      </c>
      <c r="L2970" s="5"/>
      <c r="M2970" s="5"/>
    </row>
    <row r="2971" spans="1:13">
      <c r="A2971" s="9"/>
      <c r="B2971" s="5" t="s">
        <v>6499</v>
      </c>
      <c r="C2971" s="9"/>
      <c r="D2971" s="9"/>
      <c r="E2971" s="5"/>
      <c r="F2971" s="8"/>
      <c r="G2971" s="5" t="s">
        <v>3456</v>
      </c>
      <c r="H2971" s="8"/>
      <c r="I2971" s="5"/>
      <c r="J2971" s="5">
        <v>40</v>
      </c>
      <c r="K2971" s="5" t="s">
        <v>3433</v>
      </c>
      <c r="L2971" s="5"/>
      <c r="M2971" s="5"/>
    </row>
    <row r="2972" spans="1:13">
      <c r="A2972" s="9"/>
      <c r="B2972" s="5" t="s">
        <v>6500</v>
      </c>
      <c r="C2972" s="9"/>
      <c r="D2972" s="9"/>
      <c r="E2972" s="5"/>
      <c r="F2972" s="8"/>
      <c r="G2972" s="5" t="s">
        <v>4076</v>
      </c>
      <c r="H2972" s="8"/>
      <c r="I2972" s="5"/>
      <c r="J2972" s="5">
        <v>40</v>
      </c>
      <c r="K2972" s="5" t="s">
        <v>3433</v>
      </c>
      <c r="L2972" s="5"/>
      <c r="M2972" s="5"/>
    </row>
    <row r="2973" spans="1:13">
      <c r="A2973" s="9"/>
      <c r="B2973" s="5" t="s">
        <v>6501</v>
      </c>
      <c r="C2973" s="9"/>
      <c r="D2973" s="9"/>
      <c r="E2973" s="5"/>
      <c r="F2973" s="8"/>
      <c r="G2973" s="5" t="s">
        <v>3465</v>
      </c>
      <c r="H2973" s="8"/>
      <c r="I2973" s="5"/>
      <c r="J2973" s="5">
        <v>40</v>
      </c>
      <c r="K2973" s="5" t="s">
        <v>199</v>
      </c>
      <c r="L2973" s="5"/>
      <c r="M2973" s="5"/>
    </row>
    <row r="2974" spans="1:13">
      <c r="A2974" s="9"/>
      <c r="B2974" s="5" t="s">
        <v>6502</v>
      </c>
      <c r="C2974" s="9"/>
      <c r="D2974" s="9"/>
      <c r="E2974" s="5"/>
      <c r="F2974" s="8"/>
      <c r="G2974" s="5" t="s">
        <v>3446</v>
      </c>
      <c r="H2974" s="8"/>
      <c r="I2974" s="5"/>
      <c r="J2974" s="5">
        <v>40</v>
      </c>
      <c r="K2974" s="5" t="s">
        <v>199</v>
      </c>
      <c r="L2974" s="5"/>
      <c r="M2974" s="5"/>
    </row>
    <row r="2975" spans="1:13">
      <c r="A2975" s="9"/>
      <c r="B2975" s="5" t="s">
        <v>6503</v>
      </c>
      <c r="C2975" s="9"/>
      <c r="D2975" s="9"/>
      <c r="E2975" s="5"/>
      <c r="F2975" s="8"/>
      <c r="G2975" s="5" t="s">
        <v>3456</v>
      </c>
      <c r="H2975" s="8"/>
      <c r="I2975" s="5"/>
      <c r="J2975" s="5">
        <v>40</v>
      </c>
      <c r="K2975" s="5" t="s">
        <v>199</v>
      </c>
      <c r="L2975" s="5"/>
      <c r="M2975" s="5"/>
    </row>
    <row r="2976" spans="1:13">
      <c r="A2976" s="9"/>
      <c r="B2976" s="5" t="s">
        <v>6504</v>
      </c>
      <c r="C2976" s="9"/>
      <c r="D2976" s="9"/>
      <c r="E2976" s="5"/>
      <c r="F2976" s="8"/>
      <c r="G2976" s="5" t="s">
        <v>3646</v>
      </c>
      <c r="H2976" s="8"/>
      <c r="I2976" s="5"/>
      <c r="J2976" s="5">
        <v>40</v>
      </c>
      <c r="K2976" s="5" t="s">
        <v>199</v>
      </c>
      <c r="L2976" s="5"/>
      <c r="M2976" s="5"/>
    </row>
    <row r="2977" spans="1:13">
      <c r="A2977" s="9"/>
      <c r="B2977" s="5" t="s">
        <v>6505</v>
      </c>
      <c r="C2977" s="9"/>
      <c r="D2977" s="9"/>
      <c r="E2977" s="5"/>
      <c r="F2977" s="8"/>
      <c r="G2977" s="5" t="s">
        <v>3465</v>
      </c>
      <c r="H2977" s="8"/>
      <c r="I2977" s="5"/>
      <c r="J2977" s="5">
        <v>40</v>
      </c>
      <c r="K2977" s="5" t="s">
        <v>199</v>
      </c>
      <c r="L2977" s="5"/>
      <c r="M2977" s="5"/>
    </row>
    <row r="2978" spans="1:13">
      <c r="A2978" s="9"/>
      <c r="B2978" s="5" t="s">
        <v>6506</v>
      </c>
      <c r="C2978" s="9"/>
      <c r="D2978" s="9"/>
      <c r="E2978" s="5"/>
      <c r="F2978" s="8"/>
      <c r="G2978" s="5" t="s">
        <v>3436</v>
      </c>
      <c r="H2978" s="8"/>
      <c r="I2978" s="5"/>
      <c r="J2978" s="5">
        <v>40</v>
      </c>
      <c r="K2978" s="5" t="s">
        <v>199</v>
      </c>
      <c r="L2978" s="5"/>
      <c r="M2978" s="5"/>
    </row>
    <row r="2979" spans="1:13">
      <c r="A2979" s="9"/>
      <c r="B2979" s="5" t="s">
        <v>6507</v>
      </c>
      <c r="C2979" s="9"/>
      <c r="D2979" s="9"/>
      <c r="E2979" s="5"/>
      <c r="F2979" s="8"/>
      <c r="G2979" s="5" t="s">
        <v>6508</v>
      </c>
      <c r="H2979" s="8"/>
      <c r="I2979" s="5"/>
      <c r="J2979" s="5">
        <v>40</v>
      </c>
      <c r="K2979" s="5" t="s">
        <v>199</v>
      </c>
      <c r="L2979" s="5"/>
      <c r="M2979" s="5"/>
    </row>
    <row r="2980" spans="1:13">
      <c r="A2980" s="9"/>
      <c r="B2980" s="5" t="s">
        <v>6509</v>
      </c>
      <c r="C2980" s="9"/>
      <c r="D2980" s="9"/>
      <c r="E2980" s="5"/>
      <c r="F2980" s="8"/>
      <c r="G2980" s="5" t="s">
        <v>3456</v>
      </c>
      <c r="H2980" s="8"/>
      <c r="I2980" s="5"/>
      <c r="J2980" s="5">
        <v>40</v>
      </c>
      <c r="K2980" s="5" t="s">
        <v>199</v>
      </c>
      <c r="L2980" s="5"/>
      <c r="M2980" s="5"/>
    </row>
    <row r="2981" spans="1:13">
      <c r="A2981" s="9"/>
      <c r="B2981" s="5" t="s">
        <v>6510</v>
      </c>
      <c r="C2981" s="9"/>
      <c r="D2981" s="9"/>
      <c r="E2981" s="5"/>
      <c r="F2981" s="8"/>
      <c r="G2981" s="5" t="s">
        <v>3671</v>
      </c>
      <c r="H2981" s="8"/>
      <c r="I2981" s="5"/>
      <c r="J2981" s="5">
        <v>40</v>
      </c>
      <c r="K2981" s="5" t="s">
        <v>3433</v>
      </c>
      <c r="L2981" s="5"/>
      <c r="M2981" s="5"/>
    </row>
    <row r="2982" spans="1:13">
      <c r="A2982" s="9"/>
      <c r="B2982" s="5" t="s">
        <v>6511</v>
      </c>
      <c r="C2982" s="9"/>
      <c r="D2982" s="9"/>
      <c r="E2982" s="5"/>
      <c r="F2982" s="8"/>
      <c r="G2982" s="5" t="s">
        <v>3510</v>
      </c>
      <c r="H2982" s="8"/>
      <c r="I2982" s="5"/>
      <c r="J2982" s="5">
        <v>40</v>
      </c>
      <c r="K2982" s="5" t="s">
        <v>196</v>
      </c>
      <c r="L2982" s="5"/>
      <c r="M2982" s="5"/>
    </row>
    <row r="2983" spans="1:13">
      <c r="A2983" s="9"/>
      <c r="B2983" s="5" t="s">
        <v>6512</v>
      </c>
      <c r="C2983" s="9"/>
      <c r="D2983" s="9"/>
      <c r="E2983" s="5"/>
      <c r="F2983" s="8"/>
      <c r="G2983" s="5" t="s">
        <v>3442</v>
      </c>
      <c r="H2983" s="8"/>
      <c r="I2983" s="5"/>
      <c r="J2983" s="5">
        <v>40</v>
      </c>
      <c r="K2983" s="5" t="s">
        <v>199</v>
      </c>
      <c r="L2983" s="5"/>
      <c r="M2983" s="5"/>
    </row>
    <row r="2984" spans="1:13">
      <c r="A2984" s="9"/>
      <c r="B2984" s="5" t="s">
        <v>6513</v>
      </c>
      <c r="C2984" s="9"/>
      <c r="D2984" s="9"/>
      <c r="E2984" s="5"/>
      <c r="F2984" s="8"/>
      <c r="G2984" s="5" t="s">
        <v>3454</v>
      </c>
      <c r="H2984" s="8"/>
      <c r="I2984" s="5"/>
      <c r="J2984" s="5">
        <v>40</v>
      </c>
      <c r="K2984" s="5" t="s">
        <v>196</v>
      </c>
      <c r="L2984" s="5"/>
      <c r="M2984" s="5"/>
    </row>
    <row r="2985" spans="1:13">
      <c r="A2985" s="9"/>
      <c r="B2985" s="5" t="s">
        <v>6514</v>
      </c>
      <c r="C2985" s="9"/>
      <c r="D2985" s="9"/>
      <c r="E2985" s="5"/>
      <c r="F2985" s="8"/>
      <c r="G2985" s="5" t="s">
        <v>3502</v>
      </c>
      <c r="H2985" s="8"/>
      <c r="I2985" s="5"/>
      <c r="J2985" s="5">
        <v>40</v>
      </c>
      <c r="K2985" s="5" t="s">
        <v>199</v>
      </c>
      <c r="L2985" s="5"/>
      <c r="M2985" s="5"/>
    </row>
    <row r="2986" spans="1:13">
      <c r="A2986" s="9"/>
      <c r="B2986" s="5" t="s">
        <v>6515</v>
      </c>
      <c r="C2986" s="9"/>
      <c r="D2986" s="9"/>
      <c r="E2986" s="5"/>
      <c r="F2986" s="8"/>
      <c r="G2986" s="5" t="s">
        <v>3442</v>
      </c>
      <c r="H2986" s="8"/>
      <c r="I2986" s="5"/>
      <c r="J2986" s="5">
        <v>40</v>
      </c>
      <c r="K2986" s="5" t="s">
        <v>3433</v>
      </c>
      <c r="L2986" s="5"/>
      <c r="M2986" s="5"/>
    </row>
    <row r="2987" spans="1:13">
      <c r="A2987" s="9"/>
      <c r="B2987" s="5" t="s">
        <v>6516</v>
      </c>
      <c r="C2987" s="9"/>
      <c r="D2987" s="9"/>
      <c r="E2987" s="5"/>
      <c r="F2987" s="8"/>
      <c r="G2987" s="5" t="s">
        <v>3442</v>
      </c>
      <c r="H2987" s="8"/>
      <c r="I2987" s="5"/>
      <c r="J2987" s="5">
        <v>40</v>
      </c>
      <c r="K2987" s="5" t="s">
        <v>199</v>
      </c>
      <c r="L2987" s="5"/>
      <c r="M2987" s="5"/>
    </row>
    <row r="2988" spans="1:13">
      <c r="A2988" s="9"/>
      <c r="B2988" s="5" t="s">
        <v>6517</v>
      </c>
      <c r="C2988" s="9"/>
      <c r="D2988" s="9"/>
      <c r="E2988" s="5"/>
      <c r="F2988" s="8"/>
      <c r="G2988" s="5" t="s">
        <v>3476</v>
      </c>
      <c r="H2988" s="8"/>
      <c r="I2988" s="5"/>
      <c r="J2988" s="5">
        <v>40</v>
      </c>
      <c r="K2988" s="5" t="s">
        <v>199</v>
      </c>
      <c r="L2988" s="5"/>
      <c r="M2988" s="5"/>
    </row>
    <row r="2989" spans="1:13">
      <c r="A2989" s="9"/>
      <c r="B2989" s="5" t="s">
        <v>6518</v>
      </c>
      <c r="C2989" s="9"/>
      <c r="D2989" s="9"/>
      <c r="E2989" s="5"/>
      <c r="F2989" s="8"/>
      <c r="G2989" s="5" t="s">
        <v>3796</v>
      </c>
      <c r="H2989" s="8"/>
      <c r="I2989" s="5"/>
      <c r="J2989" s="5">
        <v>40</v>
      </c>
      <c r="K2989" s="5" t="s">
        <v>3461</v>
      </c>
      <c r="L2989" s="5"/>
      <c r="M2989" s="5"/>
    </row>
    <row r="2990" spans="1:13">
      <c r="A2990" s="9"/>
      <c r="B2990" s="5" t="s">
        <v>6519</v>
      </c>
      <c r="C2990" s="9"/>
      <c r="D2990" s="9"/>
      <c r="E2990" s="5"/>
      <c r="F2990" s="8"/>
      <c r="G2990" s="5" t="s">
        <v>3432</v>
      </c>
      <c r="H2990" s="8"/>
      <c r="I2990" s="5"/>
      <c r="J2990" s="5">
        <v>40</v>
      </c>
      <c r="K2990" s="5" t="s">
        <v>196</v>
      </c>
      <c r="L2990" s="5"/>
      <c r="M2990" s="5"/>
    </row>
    <row r="2991" spans="1:13">
      <c r="A2991" s="9"/>
      <c r="B2991" s="5" t="s">
        <v>6520</v>
      </c>
      <c r="C2991" s="9"/>
      <c r="D2991" s="9"/>
      <c r="E2991" s="5"/>
      <c r="F2991" s="8"/>
      <c r="G2991" s="5" t="s">
        <v>3454</v>
      </c>
      <c r="H2991" s="8"/>
      <c r="I2991" s="5"/>
      <c r="J2991" s="5">
        <v>40</v>
      </c>
      <c r="K2991" s="5" t="s">
        <v>199</v>
      </c>
      <c r="L2991" s="5"/>
      <c r="M2991" s="5"/>
    </row>
    <row r="2992" spans="1:13">
      <c r="A2992" s="9"/>
      <c r="B2992" s="5" t="s">
        <v>6521</v>
      </c>
      <c r="C2992" s="9"/>
      <c r="D2992" s="9"/>
      <c r="E2992" s="5"/>
      <c r="F2992" s="8"/>
      <c r="G2992" s="5" t="s">
        <v>3492</v>
      </c>
      <c r="H2992" s="8"/>
      <c r="I2992" s="5"/>
      <c r="J2992" s="5">
        <v>40</v>
      </c>
      <c r="K2992" s="5" t="s">
        <v>199</v>
      </c>
      <c r="L2992" s="5"/>
      <c r="M2992" s="5"/>
    </row>
    <row r="2993" spans="1:13">
      <c r="A2993" s="9"/>
      <c r="B2993" s="5" t="s">
        <v>6522</v>
      </c>
      <c r="C2993" s="9"/>
      <c r="D2993" s="9"/>
      <c r="E2993" s="5"/>
      <c r="F2993" s="8"/>
      <c r="G2993" s="5" t="s">
        <v>3442</v>
      </c>
      <c r="H2993" s="8"/>
      <c r="I2993" s="5"/>
      <c r="J2993" s="5">
        <v>40</v>
      </c>
      <c r="K2993" s="5" t="s">
        <v>199</v>
      </c>
      <c r="L2993" s="5"/>
      <c r="M2993" s="5"/>
    </row>
    <row r="2994" spans="1:13">
      <c r="A2994" s="9"/>
      <c r="B2994" s="5" t="s">
        <v>6523</v>
      </c>
      <c r="C2994" s="9"/>
      <c r="D2994" s="9"/>
      <c r="E2994" s="5"/>
      <c r="F2994" s="8"/>
      <c r="G2994" s="5" t="s">
        <v>3456</v>
      </c>
      <c r="H2994" s="8"/>
      <c r="I2994" s="5"/>
      <c r="J2994" s="5">
        <v>40</v>
      </c>
      <c r="K2994" s="5" t="s">
        <v>199</v>
      </c>
      <c r="L2994" s="5"/>
      <c r="M2994" s="5"/>
    </row>
    <row r="2995" spans="1:13">
      <c r="A2995" s="9"/>
      <c r="B2995" s="5" t="s">
        <v>6524</v>
      </c>
      <c r="C2995" s="9"/>
      <c r="D2995" s="9"/>
      <c r="E2995" s="5"/>
      <c r="F2995" s="8"/>
      <c r="G2995" s="5" t="s">
        <v>3432</v>
      </c>
      <c r="H2995" s="8"/>
      <c r="I2995" s="5"/>
      <c r="J2995" s="5">
        <v>40</v>
      </c>
      <c r="K2995" s="5" t="s">
        <v>199</v>
      </c>
      <c r="L2995" s="5"/>
      <c r="M2995" s="5"/>
    </row>
    <row r="2996" spans="1:13">
      <c r="A2996" s="9"/>
      <c r="B2996" s="5" t="s">
        <v>6525</v>
      </c>
      <c r="C2996" s="9"/>
      <c r="D2996" s="9"/>
      <c r="E2996" s="5"/>
      <c r="F2996" s="8"/>
      <c r="G2996" s="5" t="s">
        <v>3432</v>
      </c>
      <c r="H2996" s="8"/>
      <c r="I2996" s="5"/>
      <c r="J2996" s="5">
        <v>40</v>
      </c>
      <c r="K2996" s="5" t="s">
        <v>196</v>
      </c>
      <c r="L2996" s="5"/>
      <c r="M2996" s="5"/>
    </row>
    <row r="2997" spans="1:13">
      <c r="A2997" s="9"/>
      <c r="B2997" s="5" t="s">
        <v>6526</v>
      </c>
      <c r="C2997" s="9"/>
      <c r="D2997" s="9"/>
      <c r="E2997" s="5"/>
      <c r="F2997" s="8"/>
      <c r="G2997" s="5" t="s">
        <v>3432</v>
      </c>
      <c r="H2997" s="8"/>
      <c r="I2997" s="5"/>
      <c r="J2997" s="5">
        <v>40</v>
      </c>
      <c r="K2997" s="5" t="s">
        <v>199</v>
      </c>
      <c r="L2997" s="5"/>
      <c r="M2997" s="5"/>
    </row>
    <row r="2998" spans="1:13">
      <c r="A2998" s="9"/>
      <c r="B2998" s="5" t="s">
        <v>6527</v>
      </c>
      <c r="C2998" s="9"/>
      <c r="D2998" s="9"/>
      <c r="E2998" s="5"/>
      <c r="F2998" s="8"/>
      <c r="G2998" s="5" t="s">
        <v>3502</v>
      </c>
      <c r="H2998" s="8"/>
      <c r="I2998" s="5"/>
      <c r="J2998" s="5">
        <v>40</v>
      </c>
      <c r="K2998" s="5" t="s">
        <v>199</v>
      </c>
      <c r="L2998" s="5"/>
      <c r="M2998" s="5"/>
    </row>
    <row r="2999" spans="1:13">
      <c r="A2999" s="9"/>
      <c r="B2999" s="5" t="s">
        <v>6528</v>
      </c>
      <c r="C2999" s="9"/>
      <c r="D2999" s="9"/>
      <c r="E2999" s="5"/>
      <c r="F2999" s="8"/>
      <c r="G2999" s="5" t="s">
        <v>3823</v>
      </c>
      <c r="H2999" s="8"/>
      <c r="I2999" s="5"/>
      <c r="J2999" s="5">
        <v>40</v>
      </c>
      <c r="K2999" s="5" t="s">
        <v>196</v>
      </c>
      <c r="L2999" s="5"/>
      <c r="M2999" s="5"/>
    </row>
    <row r="3000" spans="1:13">
      <c r="A3000" s="9"/>
      <c r="B3000" s="5" t="s">
        <v>6529</v>
      </c>
      <c r="C3000" s="9"/>
      <c r="D3000" s="9"/>
      <c r="E3000" s="5"/>
      <c r="F3000" s="8"/>
      <c r="G3000" s="5" t="s">
        <v>3442</v>
      </c>
      <c r="H3000" s="8"/>
      <c r="I3000" s="5"/>
      <c r="J3000" s="5">
        <v>40</v>
      </c>
      <c r="K3000" s="5" t="s">
        <v>3433</v>
      </c>
      <c r="L3000" s="5"/>
      <c r="M3000" s="5"/>
    </row>
    <row r="3001" spans="1:13">
      <c r="A3001" s="9"/>
      <c r="B3001" s="5" t="s">
        <v>6530</v>
      </c>
      <c r="C3001" s="9"/>
      <c r="D3001" s="9"/>
      <c r="E3001" s="5"/>
      <c r="F3001" s="8"/>
      <c r="G3001" s="5" t="s">
        <v>3465</v>
      </c>
      <c r="H3001" s="8"/>
      <c r="I3001" s="5"/>
      <c r="J3001" s="5">
        <v>40</v>
      </c>
      <c r="K3001" s="5" t="s">
        <v>199</v>
      </c>
      <c r="L3001" s="5"/>
      <c r="M3001" s="5"/>
    </row>
    <row r="3002" spans="1:13">
      <c r="A3002" s="9"/>
      <c r="B3002" s="5" t="s">
        <v>6531</v>
      </c>
      <c r="C3002" s="9"/>
      <c r="D3002" s="9"/>
      <c r="E3002" s="5"/>
      <c r="F3002" s="8"/>
      <c r="G3002" s="5" t="s">
        <v>3428</v>
      </c>
      <c r="H3002" s="8"/>
      <c r="I3002" s="5"/>
      <c r="J3002" s="5">
        <v>40</v>
      </c>
      <c r="K3002" s="5" t="s">
        <v>199</v>
      </c>
      <c r="L3002" s="5"/>
      <c r="M3002" s="5"/>
    </row>
    <row r="3003" spans="1:13">
      <c r="A3003" s="9"/>
      <c r="B3003" s="5" t="s">
        <v>6532</v>
      </c>
      <c r="C3003" s="9"/>
      <c r="D3003" s="9"/>
      <c r="E3003" s="5"/>
      <c r="F3003" s="8"/>
      <c r="G3003" s="5" t="s">
        <v>3428</v>
      </c>
      <c r="H3003" s="8"/>
      <c r="I3003" s="5"/>
      <c r="J3003" s="5">
        <v>40</v>
      </c>
      <c r="K3003" s="5" t="s">
        <v>199</v>
      </c>
      <c r="L3003" s="5"/>
      <c r="M3003" s="5"/>
    </row>
    <row r="3004" spans="1:13">
      <c r="A3004" s="9"/>
      <c r="B3004" s="5" t="s">
        <v>6533</v>
      </c>
      <c r="C3004" s="9"/>
      <c r="D3004" s="9"/>
      <c r="E3004" s="5"/>
      <c r="F3004" s="8"/>
      <c r="G3004" s="5" t="s">
        <v>3593</v>
      </c>
      <c r="H3004" s="8"/>
      <c r="I3004" s="5"/>
      <c r="J3004" s="5">
        <v>40</v>
      </c>
      <c r="K3004" s="5" t="s">
        <v>196</v>
      </c>
      <c r="L3004" s="5"/>
      <c r="M3004" s="5"/>
    </row>
    <row r="3005" spans="1:13">
      <c r="A3005" s="9"/>
      <c r="B3005" s="5" t="s">
        <v>6534</v>
      </c>
      <c r="C3005" s="9"/>
      <c r="D3005" s="9"/>
      <c r="E3005" s="5"/>
      <c r="F3005" s="8"/>
      <c r="G3005" s="5" t="s">
        <v>3450</v>
      </c>
      <c r="H3005" s="8"/>
      <c r="I3005" s="5"/>
      <c r="J3005" s="5">
        <v>40</v>
      </c>
      <c r="K3005" s="5" t="s">
        <v>199</v>
      </c>
      <c r="L3005" s="5"/>
      <c r="M3005" s="5"/>
    </row>
    <row r="3006" spans="1:13">
      <c r="A3006" s="9"/>
      <c r="B3006" s="5" t="s">
        <v>6535</v>
      </c>
      <c r="C3006" s="9"/>
      <c r="D3006" s="9"/>
      <c r="E3006" s="5"/>
      <c r="F3006" s="8"/>
      <c r="G3006" s="5" t="s">
        <v>3513</v>
      </c>
      <c r="H3006" s="8"/>
      <c r="I3006" s="5"/>
      <c r="J3006" s="5">
        <v>40</v>
      </c>
      <c r="K3006" s="5" t="s">
        <v>196</v>
      </c>
      <c r="L3006" s="5"/>
      <c r="M3006" s="5"/>
    </row>
    <row r="3007" spans="1:13">
      <c r="A3007" s="9"/>
      <c r="B3007" s="5" t="s">
        <v>6536</v>
      </c>
      <c r="C3007" s="9"/>
      <c r="D3007" s="9"/>
      <c r="E3007" s="5"/>
      <c r="F3007" s="8"/>
      <c r="G3007" s="5" t="s">
        <v>3518</v>
      </c>
      <c r="H3007" s="8"/>
      <c r="I3007" s="5"/>
      <c r="J3007" s="5">
        <v>24</v>
      </c>
      <c r="K3007" s="5" t="s">
        <v>199</v>
      </c>
      <c r="L3007" s="5"/>
      <c r="M3007" s="5"/>
    </row>
    <row r="3008" spans="1:13">
      <c r="A3008" s="9"/>
      <c r="B3008" s="5" t="s">
        <v>6537</v>
      </c>
      <c r="C3008" s="9"/>
      <c r="D3008" s="9"/>
      <c r="E3008" s="5"/>
      <c r="F3008" s="8"/>
      <c r="G3008" s="5" t="s">
        <v>3450</v>
      </c>
      <c r="H3008" s="8"/>
      <c r="I3008" s="5"/>
      <c r="J3008" s="5">
        <v>40</v>
      </c>
      <c r="K3008" s="5" t="s">
        <v>199</v>
      </c>
      <c r="L3008" s="5"/>
      <c r="M3008" s="5"/>
    </row>
    <row r="3009" spans="1:13">
      <c r="A3009" s="9"/>
      <c r="B3009" s="5" t="s">
        <v>6538</v>
      </c>
      <c r="C3009" s="9"/>
      <c r="D3009" s="9"/>
      <c r="E3009" s="5"/>
      <c r="F3009" s="8"/>
      <c r="G3009" s="5" t="s">
        <v>3465</v>
      </c>
      <c r="H3009" s="8"/>
      <c r="I3009" s="5"/>
      <c r="J3009" s="5">
        <v>40</v>
      </c>
      <c r="K3009" s="5" t="s">
        <v>3433</v>
      </c>
      <c r="L3009" s="5"/>
      <c r="M3009" s="5"/>
    </row>
    <row r="3010" spans="1:13">
      <c r="A3010" s="9"/>
      <c r="B3010" s="5" t="s">
        <v>6539</v>
      </c>
      <c r="C3010" s="9"/>
      <c r="D3010" s="9"/>
      <c r="E3010" s="5"/>
      <c r="F3010" s="8"/>
      <c r="G3010" s="5" t="s">
        <v>3717</v>
      </c>
      <c r="H3010" s="8"/>
      <c r="I3010" s="5"/>
      <c r="J3010" s="5">
        <v>40</v>
      </c>
      <c r="K3010" s="5" t="s">
        <v>3461</v>
      </c>
      <c r="L3010" s="5"/>
      <c r="M3010" s="5"/>
    </row>
    <row r="3011" spans="1:13">
      <c r="A3011" s="9"/>
      <c r="B3011" s="5" t="s">
        <v>6540</v>
      </c>
      <c r="C3011" s="9"/>
      <c r="D3011" s="9"/>
      <c r="E3011" s="5"/>
      <c r="F3011" s="8"/>
      <c r="G3011" s="5" t="s">
        <v>3436</v>
      </c>
      <c r="H3011" s="8"/>
      <c r="I3011" s="5"/>
      <c r="J3011" s="5">
        <v>40</v>
      </c>
      <c r="K3011" s="5" t="s">
        <v>191</v>
      </c>
      <c r="L3011" s="5"/>
      <c r="M3011" s="5"/>
    </row>
    <row r="3012" spans="1:13">
      <c r="A3012" s="9"/>
      <c r="B3012" s="5" t="s">
        <v>6541</v>
      </c>
      <c r="C3012" s="9"/>
      <c r="D3012" s="9"/>
      <c r="E3012" s="5"/>
      <c r="F3012" s="8"/>
      <c r="G3012" s="5" t="s">
        <v>3502</v>
      </c>
      <c r="H3012" s="8"/>
      <c r="I3012" s="5"/>
      <c r="J3012" s="5">
        <v>40</v>
      </c>
      <c r="K3012" s="5" t="s">
        <v>199</v>
      </c>
      <c r="L3012" s="5"/>
      <c r="M3012" s="5"/>
    </row>
    <row r="3013" spans="1:13">
      <c r="A3013" s="9"/>
      <c r="B3013" s="5" t="s">
        <v>6542</v>
      </c>
      <c r="C3013" s="9"/>
      <c r="D3013" s="9"/>
      <c r="E3013" s="5"/>
      <c r="F3013" s="8"/>
      <c r="G3013" s="5" t="s">
        <v>3432</v>
      </c>
      <c r="H3013" s="8"/>
      <c r="I3013" s="5"/>
      <c r="J3013" s="5">
        <v>40</v>
      </c>
      <c r="K3013" s="5" t="s">
        <v>199</v>
      </c>
      <c r="L3013" s="5"/>
      <c r="M3013" s="5"/>
    </row>
    <row r="3014" spans="1:13">
      <c r="A3014" s="9"/>
      <c r="B3014" s="5" t="s">
        <v>6543</v>
      </c>
      <c r="C3014" s="9"/>
      <c r="D3014" s="9"/>
      <c r="E3014" s="5"/>
      <c r="F3014" s="8"/>
      <c r="G3014" s="5" t="s">
        <v>3432</v>
      </c>
      <c r="H3014" s="8"/>
      <c r="I3014" s="5"/>
      <c r="J3014" s="5">
        <v>40</v>
      </c>
      <c r="K3014" s="5" t="s">
        <v>199</v>
      </c>
      <c r="L3014" s="5"/>
      <c r="M3014" s="5"/>
    </row>
    <row r="3015" spans="1:13">
      <c r="A3015" s="9"/>
      <c r="B3015" s="5" t="s">
        <v>6544</v>
      </c>
      <c r="C3015" s="9"/>
      <c r="D3015" s="9"/>
      <c r="E3015" s="5"/>
      <c r="F3015" s="8"/>
      <c r="G3015" s="5" t="s">
        <v>3432</v>
      </c>
      <c r="H3015" s="8"/>
      <c r="I3015" s="5"/>
      <c r="J3015" s="5">
        <v>40</v>
      </c>
      <c r="K3015" s="5" t="s">
        <v>199</v>
      </c>
      <c r="L3015" s="5"/>
      <c r="M3015" s="5"/>
    </row>
    <row r="3016" spans="1:13">
      <c r="A3016" s="9"/>
      <c r="B3016" s="5" t="s">
        <v>6545</v>
      </c>
      <c r="C3016" s="9"/>
      <c r="D3016" s="9"/>
      <c r="E3016" s="5"/>
      <c r="F3016" s="8"/>
      <c r="G3016" s="5" t="s">
        <v>3442</v>
      </c>
      <c r="H3016" s="8"/>
      <c r="I3016" s="5"/>
      <c r="J3016" s="5">
        <v>40</v>
      </c>
      <c r="K3016" s="5" t="s">
        <v>199</v>
      </c>
      <c r="L3016" s="5"/>
      <c r="M3016" s="5"/>
    </row>
    <row r="3017" spans="1:13">
      <c r="A3017" s="9"/>
      <c r="B3017" s="5" t="s">
        <v>6546</v>
      </c>
      <c r="C3017" s="9"/>
      <c r="D3017" s="9"/>
      <c r="E3017" s="5"/>
      <c r="F3017" s="8"/>
      <c r="G3017" s="5" t="s">
        <v>3442</v>
      </c>
      <c r="H3017" s="8"/>
      <c r="I3017" s="5"/>
      <c r="J3017" s="5">
        <v>40</v>
      </c>
      <c r="K3017" s="5" t="s">
        <v>199</v>
      </c>
      <c r="L3017" s="5"/>
      <c r="M3017" s="5"/>
    </row>
    <row r="3018" spans="1:13">
      <c r="A3018" s="9"/>
      <c r="B3018" s="5" t="s">
        <v>6547</v>
      </c>
      <c r="C3018" s="9"/>
      <c r="D3018" s="9"/>
      <c r="E3018" s="5"/>
      <c r="F3018" s="8"/>
      <c r="G3018" s="5" t="s">
        <v>3432</v>
      </c>
      <c r="H3018" s="8"/>
      <c r="I3018" s="5"/>
      <c r="J3018" s="5">
        <v>40</v>
      </c>
      <c r="K3018" s="5" t="s">
        <v>199</v>
      </c>
      <c r="L3018" s="5"/>
      <c r="M3018" s="5"/>
    </row>
    <row r="3019" spans="1:13">
      <c r="A3019" s="9"/>
      <c r="B3019" s="5" t="s">
        <v>6548</v>
      </c>
      <c r="C3019" s="9"/>
      <c r="D3019" s="9"/>
      <c r="E3019" s="5"/>
      <c r="F3019" s="8"/>
      <c r="G3019" s="5" t="s">
        <v>3432</v>
      </c>
      <c r="H3019" s="8"/>
      <c r="I3019" s="5"/>
      <c r="J3019" s="5">
        <v>40</v>
      </c>
      <c r="K3019" s="5" t="s">
        <v>196</v>
      </c>
      <c r="L3019" s="5"/>
      <c r="M3019" s="5"/>
    </row>
    <row r="3020" spans="1:13">
      <c r="A3020" s="9"/>
      <c r="B3020" s="5" t="s">
        <v>6549</v>
      </c>
      <c r="C3020" s="9"/>
      <c r="D3020" s="9"/>
      <c r="E3020" s="5"/>
      <c r="F3020" s="8"/>
      <c r="G3020" s="5" t="s">
        <v>3432</v>
      </c>
      <c r="H3020" s="8"/>
      <c r="I3020" s="5"/>
      <c r="J3020" s="5">
        <v>40</v>
      </c>
      <c r="K3020" s="5" t="s">
        <v>196</v>
      </c>
      <c r="L3020" s="5"/>
      <c r="M3020" s="5"/>
    </row>
    <row r="3021" spans="1:13">
      <c r="A3021" s="9"/>
      <c r="B3021" s="5" t="s">
        <v>6550</v>
      </c>
      <c r="C3021" s="9"/>
      <c r="D3021" s="9"/>
      <c r="E3021" s="5"/>
      <c r="F3021" s="8"/>
      <c r="G3021" s="5" t="s">
        <v>3550</v>
      </c>
      <c r="H3021" s="8"/>
      <c r="I3021" s="5"/>
      <c r="J3021" s="5">
        <v>40</v>
      </c>
      <c r="K3021" s="5" t="s">
        <v>199</v>
      </c>
      <c r="L3021" s="5"/>
      <c r="M3021" s="5"/>
    </row>
    <row r="3022" spans="1:13">
      <c r="A3022" s="9"/>
      <c r="B3022" s="5" t="s">
        <v>6551</v>
      </c>
      <c r="C3022" s="9"/>
      <c r="D3022" s="9"/>
      <c r="E3022" s="5"/>
      <c r="F3022" s="8"/>
      <c r="G3022" s="5" t="s">
        <v>3465</v>
      </c>
      <c r="H3022" s="8"/>
      <c r="I3022" s="5"/>
      <c r="J3022" s="5">
        <v>40</v>
      </c>
      <c r="K3022" s="5" t="s">
        <v>199</v>
      </c>
      <c r="L3022" s="5"/>
      <c r="M3022" s="5"/>
    </row>
    <row r="3023" spans="1:13">
      <c r="A3023" s="9"/>
      <c r="B3023" s="5" t="s">
        <v>6552</v>
      </c>
      <c r="C3023" s="9"/>
      <c r="D3023" s="9"/>
      <c r="E3023" s="5"/>
      <c r="F3023" s="8"/>
      <c r="G3023" s="5" t="s">
        <v>3465</v>
      </c>
      <c r="H3023" s="8"/>
      <c r="I3023" s="5"/>
      <c r="J3023" s="5">
        <v>40</v>
      </c>
      <c r="K3023" s="5" t="s">
        <v>199</v>
      </c>
      <c r="L3023" s="5"/>
      <c r="M3023" s="5"/>
    </row>
    <row r="3024" spans="1:13">
      <c r="A3024" s="9"/>
      <c r="B3024" s="5" t="s">
        <v>6553</v>
      </c>
      <c r="C3024" s="9"/>
      <c r="D3024" s="9"/>
      <c r="E3024" s="5"/>
      <c r="F3024" s="8"/>
      <c r="G3024" s="5" t="s">
        <v>3454</v>
      </c>
      <c r="H3024" s="8"/>
      <c r="I3024" s="5"/>
      <c r="J3024" s="5">
        <v>40</v>
      </c>
      <c r="K3024" s="5" t="s">
        <v>199</v>
      </c>
      <c r="L3024" s="5"/>
      <c r="M3024" s="5"/>
    </row>
    <row r="3025" spans="1:13">
      <c r="A3025" s="9"/>
      <c r="B3025" s="5" t="s">
        <v>6554</v>
      </c>
      <c r="C3025" s="9"/>
      <c r="D3025" s="9"/>
      <c r="E3025" s="5"/>
      <c r="F3025" s="8"/>
      <c r="G3025" s="5" t="s">
        <v>3593</v>
      </c>
      <c r="H3025" s="8"/>
      <c r="I3025" s="5"/>
      <c r="J3025" s="5">
        <v>40</v>
      </c>
      <c r="K3025" s="5" t="s">
        <v>196</v>
      </c>
      <c r="L3025" s="5"/>
      <c r="M3025" s="5"/>
    </row>
    <row r="3026" spans="1:13">
      <c r="A3026" s="9"/>
      <c r="B3026" s="5" t="s">
        <v>6555</v>
      </c>
      <c r="C3026" s="9"/>
      <c r="D3026" s="9"/>
      <c r="E3026" s="5"/>
      <c r="F3026" s="8"/>
      <c r="G3026" s="5" t="s">
        <v>3428</v>
      </c>
      <c r="H3026" s="8"/>
      <c r="I3026" s="5"/>
      <c r="J3026" s="5">
        <v>40</v>
      </c>
      <c r="K3026" s="5" t="s">
        <v>199</v>
      </c>
      <c r="L3026" s="5"/>
      <c r="M3026" s="5"/>
    </row>
    <row r="3027" spans="1:13">
      <c r="A3027" s="9"/>
      <c r="B3027" s="5" t="s">
        <v>6556</v>
      </c>
      <c r="C3027" s="9"/>
      <c r="D3027" s="9"/>
      <c r="E3027" s="5"/>
      <c r="F3027" s="8"/>
      <c r="G3027" s="5" t="s">
        <v>3450</v>
      </c>
      <c r="H3027" s="8"/>
      <c r="I3027" s="5"/>
      <c r="J3027" s="5">
        <v>40</v>
      </c>
      <c r="K3027" s="5" t="s">
        <v>199</v>
      </c>
      <c r="L3027" s="5"/>
      <c r="M3027" s="5"/>
    </row>
    <row r="3028" spans="1:13">
      <c r="A3028" s="9"/>
      <c r="B3028" s="5" t="s">
        <v>6557</v>
      </c>
      <c r="C3028" s="9"/>
      <c r="D3028" s="9"/>
      <c r="E3028" s="5"/>
      <c r="F3028" s="8"/>
      <c r="G3028" s="5" t="s">
        <v>3432</v>
      </c>
      <c r="H3028" s="8"/>
      <c r="I3028" s="5"/>
      <c r="J3028" s="5">
        <v>40</v>
      </c>
      <c r="K3028" s="5" t="s">
        <v>196</v>
      </c>
      <c r="L3028" s="5"/>
      <c r="M3028" s="5"/>
    </row>
    <row r="3029" spans="1:13">
      <c r="A3029" s="9"/>
      <c r="B3029" s="5" t="s">
        <v>6558</v>
      </c>
      <c r="C3029" s="9"/>
      <c r="D3029" s="9"/>
      <c r="E3029" s="5"/>
      <c r="F3029" s="8"/>
      <c r="G3029" s="5" t="s">
        <v>3465</v>
      </c>
      <c r="H3029" s="8"/>
      <c r="I3029" s="5"/>
      <c r="J3029" s="5">
        <v>40</v>
      </c>
      <c r="K3029" s="5" t="s">
        <v>199</v>
      </c>
      <c r="L3029" s="5"/>
      <c r="M3029" s="5"/>
    </row>
    <row r="3030" spans="1:13">
      <c r="A3030" s="9"/>
      <c r="B3030" s="5" t="s">
        <v>6559</v>
      </c>
      <c r="C3030" s="9"/>
      <c r="D3030" s="9"/>
      <c r="E3030" s="5"/>
      <c r="F3030" s="8"/>
      <c r="G3030" s="5" t="s">
        <v>3432</v>
      </c>
      <c r="H3030" s="8"/>
      <c r="I3030" s="5"/>
      <c r="J3030" s="5">
        <v>40</v>
      </c>
      <c r="K3030" s="5" t="s">
        <v>199</v>
      </c>
      <c r="L3030" s="5"/>
      <c r="M3030" s="5"/>
    </row>
    <row r="3031" spans="1:13">
      <c r="A3031" s="9"/>
      <c r="B3031" s="5" t="s">
        <v>6560</v>
      </c>
      <c r="C3031" s="9"/>
      <c r="D3031" s="9"/>
      <c r="E3031" s="5"/>
      <c r="F3031" s="8"/>
      <c r="G3031" s="5" t="s">
        <v>3432</v>
      </c>
      <c r="H3031" s="8"/>
      <c r="I3031" s="5"/>
      <c r="J3031" s="5">
        <v>40</v>
      </c>
      <c r="K3031" s="5" t="s">
        <v>199</v>
      </c>
      <c r="L3031" s="5"/>
      <c r="M3031" s="5"/>
    </row>
    <row r="3032" spans="1:13">
      <c r="A3032" s="9"/>
      <c r="B3032" s="5" t="s">
        <v>6561</v>
      </c>
      <c r="C3032" s="9"/>
      <c r="D3032" s="9"/>
      <c r="E3032" s="5"/>
      <c r="F3032" s="8"/>
      <c r="G3032" s="5" t="s">
        <v>3454</v>
      </c>
      <c r="H3032" s="8"/>
      <c r="I3032" s="5"/>
      <c r="J3032" s="5">
        <v>40</v>
      </c>
      <c r="K3032" s="5" t="s">
        <v>199</v>
      </c>
      <c r="L3032" s="5"/>
      <c r="M3032" s="5"/>
    </row>
    <row r="3033" spans="1:13">
      <c r="A3033" s="9"/>
      <c r="B3033" s="5" t="s">
        <v>6562</v>
      </c>
      <c r="C3033" s="9"/>
      <c r="D3033" s="9"/>
      <c r="E3033" s="5"/>
      <c r="F3033" s="8"/>
      <c r="G3033" s="5" t="s">
        <v>3945</v>
      </c>
      <c r="H3033" s="8"/>
      <c r="I3033" s="5"/>
      <c r="J3033" s="5">
        <v>40</v>
      </c>
      <c r="K3033" s="5" t="s">
        <v>199</v>
      </c>
      <c r="L3033" s="5"/>
      <c r="M3033" s="5"/>
    </row>
    <row r="3034" spans="1:13">
      <c r="A3034" s="9"/>
      <c r="B3034" s="5" t="s">
        <v>6563</v>
      </c>
      <c r="C3034" s="9"/>
      <c r="D3034" s="9"/>
      <c r="E3034" s="5"/>
      <c r="F3034" s="8"/>
      <c r="G3034" s="5" t="s">
        <v>3465</v>
      </c>
      <c r="H3034" s="8"/>
      <c r="I3034" s="5"/>
      <c r="J3034" s="5">
        <v>40</v>
      </c>
      <c r="K3034" s="5" t="s">
        <v>3433</v>
      </c>
      <c r="L3034" s="5"/>
      <c r="M3034" s="5"/>
    </row>
    <row r="3035" spans="1:13">
      <c r="A3035" s="9"/>
      <c r="B3035" s="5" t="s">
        <v>6564</v>
      </c>
      <c r="C3035" s="9"/>
      <c r="D3035" s="9"/>
      <c r="E3035" s="5"/>
      <c r="F3035" s="8"/>
      <c r="G3035" s="5" t="s">
        <v>3432</v>
      </c>
      <c r="H3035" s="8"/>
      <c r="I3035" s="5"/>
      <c r="J3035" s="5">
        <v>40</v>
      </c>
      <c r="K3035" s="5" t="s">
        <v>199</v>
      </c>
      <c r="L3035" s="5"/>
      <c r="M3035" s="5"/>
    </row>
    <row r="3036" spans="1:13">
      <c r="A3036" s="9"/>
      <c r="B3036" s="5" t="s">
        <v>6565</v>
      </c>
      <c r="C3036" s="9"/>
      <c r="D3036" s="9"/>
      <c r="E3036" s="5"/>
      <c r="F3036" s="8"/>
      <c r="G3036" s="5" t="s">
        <v>3442</v>
      </c>
      <c r="H3036" s="8"/>
      <c r="I3036" s="5"/>
      <c r="J3036" s="5">
        <v>40</v>
      </c>
      <c r="K3036" s="5" t="s">
        <v>199</v>
      </c>
      <c r="L3036" s="5"/>
      <c r="M3036" s="5"/>
    </row>
    <row r="3037" spans="1:13">
      <c r="A3037" s="9"/>
      <c r="B3037" s="5" t="s">
        <v>6566</v>
      </c>
      <c r="C3037" s="9"/>
      <c r="D3037" s="9"/>
      <c r="E3037" s="5"/>
      <c r="F3037" s="8"/>
      <c r="G3037" s="5" t="s">
        <v>3432</v>
      </c>
      <c r="H3037" s="8"/>
      <c r="I3037" s="5"/>
      <c r="J3037" s="5">
        <v>40</v>
      </c>
      <c r="K3037" s="5" t="s">
        <v>199</v>
      </c>
      <c r="L3037" s="5"/>
      <c r="M3037" s="5"/>
    </row>
    <row r="3038" spans="1:13">
      <c r="A3038" s="9"/>
      <c r="B3038" s="5" t="s">
        <v>6567</v>
      </c>
      <c r="C3038" s="9"/>
      <c r="D3038" s="9"/>
      <c r="E3038" s="5"/>
      <c r="F3038" s="8"/>
      <c r="G3038" s="5" t="s">
        <v>3465</v>
      </c>
      <c r="H3038" s="8"/>
      <c r="I3038" s="5"/>
      <c r="J3038" s="5">
        <v>40</v>
      </c>
      <c r="K3038" s="5" t="s">
        <v>199</v>
      </c>
      <c r="L3038" s="5"/>
      <c r="M3038" s="5"/>
    </row>
    <row r="3039" spans="1:13">
      <c r="A3039" s="9"/>
      <c r="B3039" s="5" t="s">
        <v>6568</v>
      </c>
      <c r="C3039" s="9"/>
      <c r="D3039" s="9"/>
      <c r="E3039" s="5"/>
      <c r="F3039" s="8"/>
      <c r="G3039" s="5" t="s">
        <v>3432</v>
      </c>
      <c r="H3039" s="8"/>
      <c r="I3039" s="5"/>
      <c r="J3039" s="5">
        <v>40</v>
      </c>
      <c r="K3039" s="5" t="s">
        <v>199</v>
      </c>
      <c r="L3039" s="5"/>
      <c r="M3039" s="5"/>
    </row>
    <row r="3040" spans="1:13">
      <c r="A3040" s="9"/>
      <c r="B3040" s="5" t="s">
        <v>6569</v>
      </c>
      <c r="C3040" s="9"/>
      <c r="D3040" s="9"/>
      <c r="E3040" s="5"/>
      <c r="F3040" s="8"/>
      <c r="G3040" s="5" t="s">
        <v>3465</v>
      </c>
      <c r="H3040" s="8"/>
      <c r="I3040" s="5"/>
      <c r="J3040" s="5">
        <v>40</v>
      </c>
      <c r="K3040" s="5" t="s">
        <v>3433</v>
      </c>
      <c r="L3040" s="5"/>
      <c r="M3040" s="5"/>
    </row>
    <row r="3041" spans="1:13">
      <c r="A3041" s="9"/>
      <c r="B3041" s="5" t="s">
        <v>6570</v>
      </c>
      <c r="C3041" s="9"/>
      <c r="D3041" s="9"/>
      <c r="E3041" s="5"/>
      <c r="F3041" s="8"/>
      <c r="G3041" s="5" t="s">
        <v>3444</v>
      </c>
      <c r="H3041" s="8"/>
      <c r="I3041" s="5"/>
      <c r="J3041" s="5">
        <v>40</v>
      </c>
      <c r="K3041" s="5" t="s">
        <v>3433</v>
      </c>
      <c r="L3041" s="5"/>
      <c r="M3041" s="5"/>
    </row>
    <row r="3042" spans="1:13">
      <c r="A3042" s="9"/>
      <c r="B3042" s="5" t="s">
        <v>6571</v>
      </c>
      <c r="C3042" s="9"/>
      <c r="D3042" s="9"/>
      <c r="E3042" s="5"/>
      <c r="F3042" s="8"/>
      <c r="G3042" s="5" t="s">
        <v>3537</v>
      </c>
      <c r="H3042" s="8"/>
      <c r="I3042" s="5"/>
      <c r="J3042" s="5">
        <v>40</v>
      </c>
      <c r="K3042" s="5" t="s">
        <v>196</v>
      </c>
      <c r="L3042" s="5"/>
      <c r="M3042" s="5"/>
    </row>
    <row r="3043" spans="1:13">
      <c r="A3043" s="9"/>
      <c r="B3043" s="5" t="s">
        <v>6572</v>
      </c>
      <c r="C3043" s="9"/>
      <c r="D3043" s="9"/>
      <c r="E3043" s="5"/>
      <c r="F3043" s="8"/>
      <c r="G3043" s="5" t="s">
        <v>3438</v>
      </c>
      <c r="H3043" s="8"/>
      <c r="I3043" s="5"/>
      <c r="J3043" s="5">
        <v>40</v>
      </c>
      <c r="K3043" s="5" t="s">
        <v>199</v>
      </c>
      <c r="L3043" s="5"/>
      <c r="M3043" s="5"/>
    </row>
    <row r="3044" spans="1:13">
      <c r="A3044" s="9"/>
      <c r="B3044" s="5" t="s">
        <v>6573</v>
      </c>
      <c r="C3044" s="9"/>
      <c r="D3044" s="9"/>
      <c r="E3044" s="5"/>
      <c r="F3044" s="8"/>
      <c r="G3044" s="5" t="s">
        <v>3432</v>
      </c>
      <c r="H3044" s="8"/>
      <c r="I3044" s="5"/>
      <c r="J3044" s="5">
        <v>40</v>
      </c>
      <c r="K3044" s="5" t="s">
        <v>199</v>
      </c>
      <c r="L3044" s="5"/>
      <c r="M3044" s="5"/>
    </row>
    <row r="3045" spans="1:13">
      <c r="A3045" s="9"/>
      <c r="B3045" s="5" t="s">
        <v>6574</v>
      </c>
      <c r="C3045" s="9"/>
      <c r="D3045" s="9"/>
      <c r="E3045" s="5"/>
      <c r="F3045" s="8"/>
      <c r="G3045" s="5" t="s">
        <v>3539</v>
      </c>
      <c r="H3045" s="8"/>
      <c r="I3045" s="5"/>
      <c r="J3045" s="5">
        <v>30</v>
      </c>
      <c r="K3045" s="5" t="s">
        <v>199</v>
      </c>
      <c r="L3045" s="5"/>
      <c r="M3045" s="5"/>
    </row>
    <row r="3046" spans="1:13">
      <c r="A3046" s="9"/>
      <c r="B3046" s="5" t="s">
        <v>6575</v>
      </c>
      <c r="C3046" s="9"/>
      <c r="D3046" s="9"/>
      <c r="E3046" s="5"/>
      <c r="F3046" s="8"/>
      <c r="G3046" s="5" t="s">
        <v>3436</v>
      </c>
      <c r="H3046" s="8"/>
      <c r="I3046" s="5"/>
      <c r="J3046" s="5">
        <v>40</v>
      </c>
      <c r="K3046" s="5" t="s">
        <v>199</v>
      </c>
      <c r="L3046" s="5"/>
      <c r="M3046" s="5"/>
    </row>
    <row r="3047" spans="1:13">
      <c r="A3047" s="9"/>
      <c r="B3047" s="5" t="s">
        <v>6576</v>
      </c>
      <c r="C3047" s="9"/>
      <c r="D3047" s="9"/>
      <c r="E3047" s="5"/>
      <c r="F3047" s="8"/>
      <c r="G3047" s="5" t="s">
        <v>3539</v>
      </c>
      <c r="H3047" s="8"/>
      <c r="I3047" s="5"/>
      <c r="J3047" s="5">
        <v>30</v>
      </c>
      <c r="K3047" s="5" t="s">
        <v>199</v>
      </c>
      <c r="L3047" s="5"/>
      <c r="M3047" s="5"/>
    </row>
    <row r="3048" spans="1:13">
      <c r="A3048" s="9"/>
      <c r="B3048" s="5" t="s">
        <v>6577</v>
      </c>
      <c r="C3048" s="9"/>
      <c r="D3048" s="9"/>
      <c r="E3048" s="5"/>
      <c r="F3048" s="8"/>
      <c r="G3048" s="5" t="s">
        <v>3502</v>
      </c>
      <c r="H3048" s="8"/>
      <c r="I3048" s="5"/>
      <c r="J3048" s="5">
        <v>40</v>
      </c>
      <c r="K3048" s="5" t="s">
        <v>199</v>
      </c>
      <c r="L3048" s="5"/>
      <c r="M3048" s="5"/>
    </row>
    <row r="3049" spans="1:13">
      <c r="A3049" s="9"/>
      <c r="B3049" s="5" t="s">
        <v>6578</v>
      </c>
      <c r="C3049" s="9"/>
      <c r="D3049" s="9"/>
      <c r="E3049" s="5"/>
      <c r="F3049" s="8"/>
      <c r="G3049" s="5" t="s">
        <v>3428</v>
      </c>
      <c r="H3049" s="8"/>
      <c r="I3049" s="5"/>
      <c r="J3049" s="5">
        <v>40</v>
      </c>
      <c r="K3049" s="5" t="s">
        <v>191</v>
      </c>
      <c r="L3049" s="5"/>
      <c r="M3049" s="5"/>
    </row>
    <row r="3050" spans="1:13">
      <c r="A3050" s="9"/>
      <c r="B3050" s="5" t="s">
        <v>6579</v>
      </c>
      <c r="C3050" s="9"/>
      <c r="D3050" s="9"/>
      <c r="E3050" s="5"/>
      <c r="F3050" s="8"/>
      <c r="G3050" s="5" t="s">
        <v>3717</v>
      </c>
      <c r="H3050" s="8"/>
      <c r="I3050" s="5"/>
      <c r="J3050" s="5">
        <v>40</v>
      </c>
      <c r="K3050" s="5" t="s">
        <v>3433</v>
      </c>
      <c r="L3050" s="5"/>
      <c r="M3050" s="5"/>
    </row>
    <row r="3051" spans="1:13">
      <c r="A3051" s="9"/>
      <c r="B3051" s="5" t="s">
        <v>6580</v>
      </c>
      <c r="C3051" s="9"/>
      <c r="D3051" s="9"/>
      <c r="E3051" s="5"/>
      <c r="F3051" s="8"/>
      <c r="G3051" s="5" t="s">
        <v>3432</v>
      </c>
      <c r="H3051" s="8"/>
      <c r="I3051" s="5"/>
      <c r="J3051" s="5">
        <v>40</v>
      </c>
      <c r="K3051" s="5" t="s">
        <v>199</v>
      </c>
      <c r="L3051" s="5"/>
      <c r="M3051" s="5"/>
    </row>
    <row r="3052" spans="1:13">
      <c r="A3052" s="9"/>
      <c r="B3052" s="5" t="s">
        <v>6581</v>
      </c>
      <c r="C3052" s="9"/>
      <c r="D3052" s="9"/>
      <c r="E3052" s="5"/>
      <c r="F3052" s="8"/>
      <c r="G3052" s="5" t="s">
        <v>3510</v>
      </c>
      <c r="H3052" s="8"/>
      <c r="I3052" s="5"/>
      <c r="J3052" s="5">
        <v>40</v>
      </c>
      <c r="K3052" s="5" t="s">
        <v>199</v>
      </c>
      <c r="L3052" s="5"/>
      <c r="M3052" s="5"/>
    </row>
    <row r="3053" spans="1:13">
      <c r="A3053" s="9"/>
      <c r="B3053" s="5" t="s">
        <v>6582</v>
      </c>
      <c r="C3053" s="9"/>
      <c r="D3053" s="9"/>
      <c r="E3053" s="5"/>
      <c r="F3053" s="8"/>
      <c r="G3053" s="5" t="s">
        <v>3530</v>
      </c>
      <c r="H3053" s="8"/>
      <c r="I3053" s="5"/>
      <c r="J3053" s="5">
        <v>40</v>
      </c>
      <c r="K3053" s="5" t="s">
        <v>199</v>
      </c>
      <c r="L3053" s="5"/>
      <c r="M3053" s="5"/>
    </row>
    <row r="3054" spans="1:13">
      <c r="A3054" s="9"/>
      <c r="B3054" s="5" t="s">
        <v>6583</v>
      </c>
      <c r="C3054" s="9"/>
      <c r="D3054" s="9"/>
      <c r="E3054" s="5"/>
      <c r="F3054" s="8"/>
      <c r="G3054" s="5" t="s">
        <v>3454</v>
      </c>
      <c r="H3054" s="8"/>
      <c r="I3054" s="5"/>
      <c r="J3054" s="5">
        <v>40</v>
      </c>
      <c r="K3054" s="5" t="s">
        <v>199</v>
      </c>
      <c r="L3054" s="5"/>
      <c r="M3054" s="5"/>
    </row>
    <row r="3055" spans="1:13">
      <c r="A3055" s="9"/>
      <c r="B3055" s="5" t="s">
        <v>6584</v>
      </c>
      <c r="C3055" s="9"/>
      <c r="D3055" s="9"/>
      <c r="E3055" s="5"/>
      <c r="F3055" s="8"/>
      <c r="G3055" s="5" t="s">
        <v>3432</v>
      </c>
      <c r="H3055" s="8"/>
      <c r="I3055" s="5"/>
      <c r="J3055" s="5">
        <v>40</v>
      </c>
      <c r="K3055" s="5" t="s">
        <v>199</v>
      </c>
      <c r="L3055" s="5"/>
      <c r="M3055" s="5"/>
    </row>
    <row r="3056" spans="1:13">
      <c r="A3056" s="9"/>
      <c r="B3056" s="5" t="s">
        <v>6585</v>
      </c>
      <c r="C3056" s="9"/>
      <c r="D3056" s="9"/>
      <c r="E3056" s="5"/>
      <c r="F3056" s="8"/>
      <c r="G3056" s="5" t="s">
        <v>3432</v>
      </c>
      <c r="H3056" s="8"/>
      <c r="I3056" s="5"/>
      <c r="J3056" s="5">
        <v>40</v>
      </c>
      <c r="K3056" s="5" t="s">
        <v>199</v>
      </c>
      <c r="L3056" s="5"/>
      <c r="M3056" s="5"/>
    </row>
    <row r="3057" spans="1:13">
      <c r="A3057" s="9"/>
      <c r="B3057" s="5" t="s">
        <v>6586</v>
      </c>
      <c r="C3057" s="9"/>
      <c r="D3057" s="9"/>
      <c r="E3057" s="5"/>
      <c r="F3057" s="8"/>
      <c r="G3057" s="5" t="s">
        <v>3436</v>
      </c>
      <c r="H3057" s="8"/>
      <c r="I3057" s="5"/>
      <c r="J3057" s="5">
        <v>40</v>
      </c>
      <c r="K3057" s="5" t="s">
        <v>196</v>
      </c>
      <c r="L3057" s="5"/>
      <c r="M3057" s="5"/>
    </row>
    <row r="3058" spans="1:13">
      <c r="A3058" s="9"/>
      <c r="B3058" s="5" t="s">
        <v>6587</v>
      </c>
      <c r="C3058" s="9"/>
      <c r="D3058" s="9"/>
      <c r="E3058" s="5"/>
      <c r="F3058" s="8"/>
      <c r="G3058" s="5" t="s">
        <v>3442</v>
      </c>
      <c r="H3058" s="8"/>
      <c r="I3058" s="5"/>
      <c r="J3058" s="5">
        <v>40</v>
      </c>
      <c r="K3058" s="5" t="s">
        <v>199</v>
      </c>
      <c r="L3058" s="5"/>
      <c r="M3058" s="5"/>
    </row>
    <row r="3059" spans="1:13">
      <c r="A3059" s="9"/>
      <c r="B3059" s="5" t="s">
        <v>6588</v>
      </c>
      <c r="C3059" s="9"/>
      <c r="D3059" s="9"/>
      <c r="E3059" s="5"/>
      <c r="F3059" s="8"/>
      <c r="G3059" s="5" t="s">
        <v>3428</v>
      </c>
      <c r="H3059" s="8"/>
      <c r="I3059" s="5"/>
      <c r="J3059" s="5">
        <v>40</v>
      </c>
      <c r="K3059" s="5" t="s">
        <v>191</v>
      </c>
      <c r="L3059" s="5"/>
      <c r="M3059" s="5"/>
    </row>
    <row r="3060" spans="1:13">
      <c r="A3060" s="9"/>
      <c r="B3060" s="5" t="s">
        <v>6589</v>
      </c>
      <c r="C3060" s="9"/>
      <c r="D3060" s="9"/>
      <c r="E3060" s="5"/>
      <c r="F3060" s="8"/>
      <c r="G3060" s="5" t="s">
        <v>3438</v>
      </c>
      <c r="H3060" s="8"/>
      <c r="I3060" s="5"/>
      <c r="J3060" s="5">
        <v>40</v>
      </c>
      <c r="K3060" s="5" t="s">
        <v>199</v>
      </c>
      <c r="L3060" s="5"/>
      <c r="M3060" s="5"/>
    </row>
    <row r="3061" spans="1:13">
      <c r="A3061" s="9"/>
      <c r="B3061" s="5" t="s">
        <v>6590</v>
      </c>
      <c r="C3061" s="9"/>
      <c r="D3061" s="9"/>
      <c r="E3061" s="5"/>
      <c r="F3061" s="8"/>
      <c r="G3061" s="5" t="s">
        <v>3442</v>
      </c>
      <c r="H3061" s="8"/>
      <c r="I3061" s="5"/>
      <c r="J3061" s="5">
        <v>40</v>
      </c>
      <c r="K3061" s="5" t="s">
        <v>3433</v>
      </c>
      <c r="L3061" s="5"/>
      <c r="M3061" s="5"/>
    </row>
    <row r="3062" spans="1:13">
      <c r="A3062" s="9"/>
      <c r="B3062" s="5" t="s">
        <v>6591</v>
      </c>
      <c r="C3062" s="9"/>
      <c r="D3062" s="9"/>
      <c r="E3062" s="5"/>
      <c r="F3062" s="8"/>
      <c r="G3062" s="5" t="s">
        <v>3646</v>
      </c>
      <c r="H3062" s="8"/>
      <c r="I3062" s="5"/>
      <c r="J3062" s="5">
        <v>40</v>
      </c>
      <c r="K3062" s="5" t="s">
        <v>196</v>
      </c>
      <c r="L3062" s="5"/>
      <c r="M3062" s="5"/>
    </row>
    <row r="3063" spans="1:13">
      <c r="A3063" s="9"/>
      <c r="B3063" s="5" t="s">
        <v>6592</v>
      </c>
      <c r="C3063" s="9"/>
      <c r="D3063" s="9"/>
      <c r="E3063" s="5"/>
      <c r="F3063" s="8"/>
      <c r="G3063" s="5" t="s">
        <v>6593</v>
      </c>
      <c r="H3063" s="8"/>
      <c r="I3063" s="5"/>
      <c r="J3063" s="5">
        <v>40</v>
      </c>
      <c r="K3063" s="5" t="s">
        <v>199</v>
      </c>
      <c r="L3063" s="5"/>
      <c r="M3063" s="5"/>
    </row>
    <row r="3064" spans="1:13">
      <c r="A3064" s="9"/>
      <c r="B3064" s="5" t="s">
        <v>6594</v>
      </c>
      <c r="C3064" s="9"/>
      <c r="D3064" s="9"/>
      <c r="E3064" s="5"/>
      <c r="F3064" s="8"/>
      <c r="G3064" s="5" t="s">
        <v>3648</v>
      </c>
      <c r="H3064" s="8"/>
      <c r="I3064" s="5"/>
      <c r="J3064" s="5">
        <v>40</v>
      </c>
      <c r="K3064" s="5" t="s">
        <v>196</v>
      </c>
      <c r="L3064" s="5"/>
      <c r="M3064" s="5"/>
    </row>
    <row r="3065" spans="1:13">
      <c r="A3065" s="9"/>
      <c r="B3065" s="5" t="s">
        <v>6595</v>
      </c>
      <c r="C3065" s="9"/>
      <c r="D3065" s="9"/>
      <c r="E3065" s="5"/>
      <c r="F3065" s="8"/>
      <c r="G3065" s="5" t="s">
        <v>3428</v>
      </c>
      <c r="H3065" s="8"/>
      <c r="I3065" s="5"/>
      <c r="J3065" s="5">
        <v>40</v>
      </c>
      <c r="K3065" s="5" t="s">
        <v>196</v>
      </c>
      <c r="L3065" s="5"/>
      <c r="M3065" s="5"/>
    </row>
    <row r="3066" spans="1:13">
      <c r="A3066" s="9"/>
      <c r="B3066" s="5" t="s">
        <v>6596</v>
      </c>
      <c r="C3066" s="9"/>
      <c r="D3066" s="9"/>
      <c r="E3066" s="5"/>
      <c r="F3066" s="8"/>
      <c r="G3066" s="5" t="s">
        <v>3436</v>
      </c>
      <c r="H3066" s="8"/>
      <c r="I3066" s="5"/>
      <c r="J3066" s="5">
        <v>40</v>
      </c>
      <c r="K3066" s="5" t="s">
        <v>199</v>
      </c>
      <c r="L3066" s="5"/>
      <c r="M3066" s="5"/>
    </row>
    <row r="3067" spans="1:13">
      <c r="A3067" s="9"/>
      <c r="B3067" s="5" t="s">
        <v>6597</v>
      </c>
      <c r="C3067" s="9"/>
      <c r="D3067" s="9"/>
      <c r="E3067" s="5"/>
      <c r="F3067" s="8"/>
      <c r="G3067" s="5" t="s">
        <v>3442</v>
      </c>
      <c r="H3067" s="8"/>
      <c r="I3067" s="5"/>
      <c r="J3067" s="5">
        <v>40</v>
      </c>
      <c r="K3067" s="5" t="s">
        <v>199</v>
      </c>
      <c r="L3067" s="5"/>
      <c r="M3067" s="5"/>
    </row>
    <row r="3068" spans="1:13">
      <c r="A3068" s="9"/>
      <c r="B3068" s="5" t="s">
        <v>6598</v>
      </c>
      <c r="C3068" s="9"/>
      <c r="D3068" s="9"/>
      <c r="E3068" s="5"/>
      <c r="F3068" s="8"/>
      <c r="G3068" s="5" t="s">
        <v>3432</v>
      </c>
      <c r="H3068" s="8"/>
      <c r="I3068" s="5"/>
      <c r="J3068" s="5">
        <v>40</v>
      </c>
      <c r="K3068" s="5" t="s">
        <v>199</v>
      </c>
      <c r="L3068" s="5"/>
      <c r="M3068" s="5"/>
    </row>
    <row r="3069" spans="1:13">
      <c r="A3069" s="9"/>
      <c r="B3069" s="5" t="s">
        <v>6599</v>
      </c>
      <c r="C3069" s="9"/>
      <c r="D3069" s="9"/>
      <c r="E3069" s="5"/>
      <c r="F3069" s="8"/>
      <c r="G3069" s="5" t="s">
        <v>3465</v>
      </c>
      <c r="H3069" s="8"/>
      <c r="I3069" s="5"/>
      <c r="J3069" s="5">
        <v>40</v>
      </c>
      <c r="K3069" s="5" t="s">
        <v>199</v>
      </c>
      <c r="L3069" s="5"/>
      <c r="M3069" s="5"/>
    </row>
    <row r="3070" spans="1:13">
      <c r="A3070" s="9"/>
      <c r="B3070" s="5" t="s">
        <v>6600</v>
      </c>
      <c r="C3070" s="9"/>
      <c r="D3070" s="9"/>
      <c r="E3070" s="5"/>
      <c r="F3070" s="8"/>
      <c r="G3070" s="5" t="s">
        <v>3432</v>
      </c>
      <c r="H3070" s="8"/>
      <c r="I3070" s="5"/>
      <c r="J3070" s="5">
        <v>40</v>
      </c>
      <c r="K3070" s="5" t="s">
        <v>196</v>
      </c>
      <c r="L3070" s="5"/>
      <c r="M3070" s="5"/>
    </row>
    <row r="3071" spans="1:13">
      <c r="A3071" s="9"/>
      <c r="B3071" s="5" t="s">
        <v>6601</v>
      </c>
      <c r="C3071" s="9"/>
      <c r="D3071" s="9"/>
      <c r="E3071" s="5"/>
      <c r="F3071" s="8"/>
      <c r="G3071" s="5" t="s">
        <v>3550</v>
      </c>
      <c r="H3071" s="8"/>
      <c r="I3071" s="5"/>
      <c r="J3071" s="5">
        <v>40</v>
      </c>
      <c r="K3071" s="5" t="s">
        <v>228</v>
      </c>
      <c r="L3071" s="5"/>
      <c r="M3071" s="5"/>
    </row>
    <row r="3072" spans="1:13">
      <c r="A3072" s="9"/>
      <c r="B3072" s="5" t="s">
        <v>6602</v>
      </c>
      <c r="C3072" s="9"/>
      <c r="D3072" s="9"/>
      <c r="E3072" s="5"/>
      <c r="F3072" s="8"/>
      <c r="G3072" s="5" t="s">
        <v>3465</v>
      </c>
      <c r="H3072" s="8"/>
      <c r="I3072" s="5"/>
      <c r="J3072" s="5">
        <v>40</v>
      </c>
      <c r="K3072" s="5" t="s">
        <v>199</v>
      </c>
      <c r="L3072" s="5"/>
      <c r="M3072" s="5"/>
    </row>
    <row r="3073" spans="1:13">
      <c r="A3073" s="9"/>
      <c r="B3073" s="5" t="s">
        <v>6603</v>
      </c>
      <c r="C3073" s="9"/>
      <c r="D3073" s="9"/>
      <c r="E3073" s="5"/>
      <c r="F3073" s="8"/>
      <c r="G3073" s="5" t="s">
        <v>3442</v>
      </c>
      <c r="H3073" s="8"/>
      <c r="I3073" s="5"/>
      <c r="J3073" s="5">
        <v>40</v>
      </c>
      <c r="K3073" s="5" t="s">
        <v>3433</v>
      </c>
      <c r="L3073" s="5"/>
      <c r="M3073" s="5"/>
    </row>
    <row r="3074" spans="1:13">
      <c r="A3074" s="9"/>
      <c r="B3074" s="5" t="s">
        <v>6604</v>
      </c>
      <c r="C3074" s="9"/>
      <c r="D3074" s="9"/>
      <c r="E3074" s="5"/>
      <c r="F3074" s="8"/>
      <c r="G3074" s="5" t="s">
        <v>3465</v>
      </c>
      <c r="H3074" s="8"/>
      <c r="I3074" s="5"/>
      <c r="J3074" s="5">
        <v>40</v>
      </c>
      <c r="K3074" s="5" t="s">
        <v>199</v>
      </c>
      <c r="L3074" s="5"/>
      <c r="M3074" s="5"/>
    </row>
    <row r="3075" spans="1:13">
      <c r="A3075" s="9"/>
      <c r="B3075" s="5" t="s">
        <v>6605</v>
      </c>
      <c r="C3075" s="9"/>
      <c r="D3075" s="9"/>
      <c r="E3075" s="5"/>
      <c r="F3075" s="8"/>
      <c r="G3075" s="5" t="s">
        <v>3476</v>
      </c>
      <c r="H3075" s="8"/>
      <c r="I3075" s="5"/>
      <c r="J3075" s="5">
        <v>40</v>
      </c>
      <c r="K3075" s="5" t="s">
        <v>199</v>
      </c>
      <c r="L3075" s="5"/>
      <c r="M3075" s="5"/>
    </row>
    <row r="3076" spans="1:13">
      <c r="A3076" s="9"/>
      <c r="B3076" s="5" t="s">
        <v>6606</v>
      </c>
      <c r="C3076" s="9"/>
      <c r="D3076" s="9"/>
      <c r="E3076" s="5"/>
      <c r="F3076" s="8"/>
      <c r="G3076" s="5" t="s">
        <v>3432</v>
      </c>
      <c r="H3076" s="8"/>
      <c r="I3076" s="5"/>
      <c r="J3076" s="5">
        <v>40</v>
      </c>
      <c r="K3076" s="5" t="s">
        <v>199</v>
      </c>
      <c r="L3076" s="5"/>
      <c r="M3076" s="5"/>
    </row>
    <row r="3077" spans="1:13">
      <c r="A3077" s="9"/>
      <c r="B3077" s="5" t="s">
        <v>6607</v>
      </c>
      <c r="C3077" s="9"/>
      <c r="D3077" s="9"/>
      <c r="E3077" s="5"/>
      <c r="F3077" s="8"/>
      <c r="G3077" s="5" t="s">
        <v>3432</v>
      </c>
      <c r="H3077" s="8"/>
      <c r="I3077" s="5"/>
      <c r="J3077" s="5">
        <v>40</v>
      </c>
      <c r="K3077" s="5" t="s">
        <v>199</v>
      </c>
      <c r="L3077" s="5"/>
      <c r="M3077" s="5"/>
    </row>
    <row r="3078" spans="1:13">
      <c r="A3078" s="9"/>
      <c r="B3078" s="5" t="s">
        <v>6608</v>
      </c>
      <c r="C3078" s="9"/>
      <c r="D3078" s="9"/>
      <c r="E3078" s="5"/>
      <c r="F3078" s="8"/>
      <c r="G3078" s="5" t="s">
        <v>3450</v>
      </c>
      <c r="H3078" s="8"/>
      <c r="I3078" s="5"/>
      <c r="J3078" s="5">
        <v>40</v>
      </c>
      <c r="K3078" s="5" t="s">
        <v>199</v>
      </c>
      <c r="L3078" s="5"/>
      <c r="M3078" s="5"/>
    </row>
    <row r="3079" spans="1:13">
      <c r="A3079" s="9"/>
      <c r="B3079" s="5" t="s">
        <v>6609</v>
      </c>
      <c r="C3079" s="9"/>
      <c r="D3079" s="9"/>
      <c r="E3079" s="5"/>
      <c r="F3079" s="8"/>
      <c r="G3079" s="5" t="s">
        <v>3430</v>
      </c>
      <c r="H3079" s="8"/>
      <c r="I3079" s="5"/>
      <c r="J3079" s="5">
        <v>40</v>
      </c>
      <c r="K3079" s="5" t="s">
        <v>3461</v>
      </c>
      <c r="L3079" s="5"/>
      <c r="M3079" s="5"/>
    </row>
    <row r="3080" spans="1:13">
      <c r="A3080" s="9"/>
      <c r="B3080" s="5" t="s">
        <v>6610</v>
      </c>
      <c r="C3080" s="9"/>
      <c r="D3080" s="9"/>
      <c r="E3080" s="5"/>
      <c r="F3080" s="8"/>
      <c r="G3080" s="5" t="s">
        <v>3588</v>
      </c>
      <c r="H3080" s="8"/>
      <c r="I3080" s="5"/>
      <c r="J3080" s="5">
        <v>40</v>
      </c>
      <c r="K3080" s="5" t="s">
        <v>199</v>
      </c>
      <c r="L3080" s="5"/>
      <c r="M3080" s="5"/>
    </row>
    <row r="3081" spans="1:13">
      <c r="A3081" s="9"/>
      <c r="B3081" s="5" t="s">
        <v>6611</v>
      </c>
      <c r="C3081" s="9"/>
      <c r="D3081" s="9"/>
      <c r="E3081" s="5"/>
      <c r="F3081" s="8"/>
      <c r="G3081" s="5" t="s">
        <v>3438</v>
      </c>
      <c r="H3081" s="8"/>
      <c r="I3081" s="5"/>
      <c r="J3081" s="5">
        <v>40</v>
      </c>
      <c r="K3081" s="5" t="s">
        <v>199</v>
      </c>
      <c r="L3081" s="5"/>
      <c r="M3081" s="5"/>
    </row>
    <row r="3082" spans="1:13">
      <c r="A3082" s="9"/>
      <c r="B3082" s="5" t="s">
        <v>6612</v>
      </c>
      <c r="C3082" s="9"/>
      <c r="D3082" s="9"/>
      <c r="E3082" s="5"/>
      <c r="F3082" s="8"/>
      <c r="G3082" s="5" t="s">
        <v>3432</v>
      </c>
      <c r="H3082" s="8"/>
      <c r="I3082" s="5"/>
      <c r="J3082" s="5">
        <v>40</v>
      </c>
      <c r="K3082" s="5" t="s">
        <v>199</v>
      </c>
      <c r="L3082" s="5"/>
      <c r="M3082" s="5"/>
    </row>
    <row r="3083" spans="1:13">
      <c r="A3083" s="9"/>
      <c r="B3083" s="5" t="s">
        <v>6613</v>
      </c>
      <c r="C3083" s="9"/>
      <c r="D3083" s="9"/>
      <c r="E3083" s="5"/>
      <c r="F3083" s="8"/>
      <c r="G3083" s="5" t="s">
        <v>3465</v>
      </c>
      <c r="H3083" s="8"/>
      <c r="I3083" s="5"/>
      <c r="J3083" s="5">
        <v>40</v>
      </c>
      <c r="K3083" s="5" t="s">
        <v>199</v>
      </c>
      <c r="L3083" s="5"/>
      <c r="M3083" s="5"/>
    </row>
    <row r="3084" spans="1:13">
      <c r="A3084" s="9"/>
      <c r="B3084" s="5" t="s">
        <v>6614</v>
      </c>
      <c r="C3084" s="9"/>
      <c r="D3084" s="9"/>
      <c r="E3084" s="5"/>
      <c r="F3084" s="8"/>
      <c r="G3084" s="5" t="s">
        <v>3550</v>
      </c>
      <c r="H3084" s="8"/>
      <c r="I3084" s="5"/>
      <c r="J3084" s="5">
        <v>40</v>
      </c>
      <c r="K3084" s="5" t="s">
        <v>196</v>
      </c>
      <c r="L3084" s="5"/>
      <c r="M3084" s="5"/>
    </row>
    <row r="3085" spans="1:13">
      <c r="A3085" s="9"/>
      <c r="B3085" s="5" t="s">
        <v>6615</v>
      </c>
      <c r="C3085" s="9"/>
      <c r="D3085" s="9"/>
      <c r="E3085" s="5"/>
      <c r="F3085" s="8"/>
      <c r="G3085" s="5" t="s">
        <v>3442</v>
      </c>
      <c r="H3085" s="8"/>
      <c r="I3085" s="5"/>
      <c r="J3085" s="5">
        <v>40</v>
      </c>
      <c r="K3085" s="5" t="s">
        <v>3433</v>
      </c>
      <c r="L3085" s="5"/>
      <c r="M3085" s="5"/>
    </row>
    <row r="3086" spans="1:13">
      <c r="A3086" s="9"/>
      <c r="B3086" s="5" t="s">
        <v>6616</v>
      </c>
      <c r="C3086" s="9"/>
      <c r="D3086" s="9"/>
      <c r="E3086" s="5"/>
      <c r="F3086" s="8"/>
      <c r="G3086" s="5" t="s">
        <v>3465</v>
      </c>
      <c r="H3086" s="8"/>
      <c r="I3086" s="5"/>
      <c r="J3086" s="5">
        <v>40</v>
      </c>
      <c r="K3086" s="5" t="s">
        <v>199</v>
      </c>
      <c r="L3086" s="5"/>
      <c r="M3086" s="5"/>
    </row>
    <row r="3087" spans="1:13">
      <c r="A3087" s="9"/>
      <c r="B3087" s="5" t="s">
        <v>6617</v>
      </c>
      <c r="C3087" s="9"/>
      <c r="D3087" s="9"/>
      <c r="E3087" s="5"/>
      <c r="F3087" s="8"/>
      <c r="G3087" s="5" t="s">
        <v>3539</v>
      </c>
      <c r="H3087" s="8"/>
      <c r="I3087" s="5"/>
      <c r="J3087" s="5">
        <v>40</v>
      </c>
      <c r="K3087" s="5" t="s">
        <v>199</v>
      </c>
      <c r="L3087" s="5"/>
      <c r="M3087" s="5"/>
    </row>
    <row r="3088" spans="1:13">
      <c r="A3088" s="9"/>
      <c r="B3088" s="5" t="s">
        <v>6618</v>
      </c>
      <c r="C3088" s="9"/>
      <c r="D3088" s="9"/>
      <c r="E3088" s="5"/>
      <c r="F3088" s="8"/>
      <c r="G3088" s="5" t="s">
        <v>3432</v>
      </c>
      <c r="H3088" s="8"/>
      <c r="I3088" s="5"/>
      <c r="J3088" s="5">
        <v>40</v>
      </c>
      <c r="K3088" s="5" t="s">
        <v>199</v>
      </c>
      <c r="L3088" s="5"/>
      <c r="M3088" s="5"/>
    </row>
    <row r="3089" spans="1:13">
      <c r="A3089" s="9"/>
      <c r="B3089" s="5" t="s">
        <v>6619</v>
      </c>
      <c r="C3089" s="9"/>
      <c r="D3089" s="9"/>
      <c r="E3089" s="5"/>
      <c r="F3089" s="8"/>
      <c r="G3089" s="5" t="s">
        <v>3432</v>
      </c>
      <c r="H3089" s="8"/>
      <c r="I3089" s="5"/>
      <c r="J3089" s="5">
        <v>40</v>
      </c>
      <c r="K3089" s="5" t="s">
        <v>199</v>
      </c>
      <c r="L3089" s="5"/>
      <c r="M3089" s="5"/>
    </row>
    <row r="3090" spans="1:13">
      <c r="A3090" s="9"/>
      <c r="B3090" s="5" t="s">
        <v>6620</v>
      </c>
      <c r="C3090" s="9"/>
      <c r="D3090" s="9"/>
      <c r="E3090" s="5"/>
      <c r="F3090" s="8"/>
      <c r="G3090" s="5" t="s">
        <v>3446</v>
      </c>
      <c r="H3090" s="8"/>
      <c r="I3090" s="5"/>
      <c r="J3090" s="5">
        <v>40</v>
      </c>
      <c r="K3090" s="5" t="s">
        <v>199</v>
      </c>
      <c r="L3090" s="5"/>
      <c r="M3090" s="5"/>
    </row>
    <row r="3091" spans="1:13">
      <c r="A3091" s="9"/>
      <c r="B3091" s="5" t="s">
        <v>6621</v>
      </c>
      <c r="C3091" s="9"/>
      <c r="D3091" s="9"/>
      <c r="E3091" s="5"/>
      <c r="F3091" s="8"/>
      <c r="G3091" s="5" t="s">
        <v>4480</v>
      </c>
      <c r="H3091" s="8"/>
      <c r="I3091" s="5"/>
      <c r="J3091" s="5">
        <v>40</v>
      </c>
      <c r="K3091" s="5" t="s">
        <v>3433</v>
      </c>
      <c r="L3091" s="5"/>
      <c r="M3091" s="5"/>
    </row>
    <row r="3092" spans="1:13">
      <c r="A3092" s="9"/>
      <c r="B3092" s="5" t="s">
        <v>6622</v>
      </c>
      <c r="C3092" s="9"/>
      <c r="D3092" s="9"/>
      <c r="E3092" s="5"/>
      <c r="F3092" s="8"/>
      <c r="G3092" s="5" t="s">
        <v>3456</v>
      </c>
      <c r="H3092" s="8"/>
      <c r="I3092" s="5"/>
      <c r="J3092" s="5">
        <v>40</v>
      </c>
      <c r="K3092" s="5" t="s">
        <v>199</v>
      </c>
      <c r="L3092" s="5"/>
      <c r="M3092" s="5"/>
    </row>
    <row r="3093" spans="1:13">
      <c r="A3093" s="9"/>
      <c r="B3093" s="5" t="s">
        <v>6623</v>
      </c>
      <c r="C3093" s="9"/>
      <c r="D3093" s="9"/>
      <c r="E3093" s="5"/>
      <c r="F3093" s="8"/>
      <c r="G3093" s="5" t="s">
        <v>3502</v>
      </c>
      <c r="H3093" s="8"/>
      <c r="I3093" s="5"/>
      <c r="J3093" s="5">
        <v>20</v>
      </c>
      <c r="K3093" s="5" t="s">
        <v>196</v>
      </c>
      <c r="L3093" s="5"/>
      <c r="M3093" s="5"/>
    </row>
    <row r="3094" spans="1:13">
      <c r="A3094" s="9"/>
      <c r="B3094" s="5" t="s">
        <v>6624</v>
      </c>
      <c r="C3094" s="9"/>
      <c r="D3094" s="9"/>
      <c r="E3094" s="5"/>
      <c r="F3094" s="8"/>
      <c r="G3094" s="5" t="s">
        <v>3492</v>
      </c>
      <c r="H3094" s="8"/>
      <c r="I3094" s="5"/>
      <c r="J3094" s="5">
        <v>40</v>
      </c>
      <c r="K3094" s="5" t="s">
        <v>199</v>
      </c>
      <c r="L3094" s="5"/>
      <c r="M3094" s="5"/>
    </row>
    <row r="3095" spans="1:13">
      <c r="A3095" s="9"/>
      <c r="B3095" s="5" t="s">
        <v>6625</v>
      </c>
      <c r="C3095" s="9"/>
      <c r="D3095" s="9"/>
      <c r="E3095" s="5"/>
      <c r="F3095" s="8"/>
      <c r="G3095" s="5" t="s">
        <v>3456</v>
      </c>
      <c r="H3095" s="8"/>
      <c r="I3095" s="5"/>
      <c r="J3095" s="5">
        <v>40</v>
      </c>
      <c r="K3095" s="5" t="s">
        <v>199</v>
      </c>
      <c r="L3095" s="5"/>
      <c r="M3095" s="5"/>
    </row>
    <row r="3096" spans="1:13">
      <c r="A3096" s="9"/>
      <c r="B3096" s="5" t="s">
        <v>6626</v>
      </c>
      <c r="C3096" s="9"/>
      <c r="D3096" s="9"/>
      <c r="E3096" s="5"/>
      <c r="F3096" s="8"/>
      <c r="G3096" s="5" t="s">
        <v>3456</v>
      </c>
      <c r="H3096" s="8"/>
      <c r="I3096" s="5"/>
      <c r="J3096" s="5">
        <v>40</v>
      </c>
      <c r="K3096" s="5" t="s">
        <v>3433</v>
      </c>
      <c r="L3096" s="5"/>
      <c r="M3096" s="5"/>
    </row>
    <row r="3097" spans="1:13">
      <c r="A3097" s="9"/>
      <c r="B3097" s="5" t="s">
        <v>6627</v>
      </c>
      <c r="C3097" s="9"/>
      <c r="D3097" s="9"/>
      <c r="E3097" s="5"/>
      <c r="F3097" s="8"/>
      <c r="G3097" s="5" t="s">
        <v>3456</v>
      </c>
      <c r="H3097" s="8"/>
      <c r="I3097" s="5"/>
      <c r="J3097" s="5">
        <v>40</v>
      </c>
      <c r="K3097" s="5" t="s">
        <v>3433</v>
      </c>
      <c r="L3097" s="5"/>
      <c r="M3097" s="5"/>
    </row>
    <row r="3098" spans="1:13">
      <c r="A3098" s="9"/>
      <c r="B3098" s="5" t="s">
        <v>6628</v>
      </c>
      <c r="C3098" s="9"/>
      <c r="D3098" s="9"/>
      <c r="E3098" s="5"/>
      <c r="F3098" s="8"/>
      <c r="G3098" s="5" t="s">
        <v>3456</v>
      </c>
      <c r="H3098" s="8"/>
      <c r="I3098" s="5"/>
      <c r="J3098" s="5">
        <v>40</v>
      </c>
      <c r="K3098" s="5" t="s">
        <v>199</v>
      </c>
      <c r="L3098" s="5"/>
      <c r="M3098" s="5"/>
    </row>
    <row r="3099" spans="1:13">
      <c r="A3099" s="9"/>
      <c r="B3099" s="5" t="s">
        <v>6629</v>
      </c>
      <c r="C3099" s="9"/>
      <c r="D3099" s="9"/>
      <c r="E3099" s="5"/>
      <c r="F3099" s="8"/>
      <c r="G3099" s="5" t="s">
        <v>3680</v>
      </c>
      <c r="H3099" s="8"/>
      <c r="I3099" s="5"/>
      <c r="J3099" s="5">
        <v>40</v>
      </c>
      <c r="K3099" s="5" t="s">
        <v>3433</v>
      </c>
      <c r="L3099" s="5"/>
      <c r="M3099" s="5"/>
    </row>
    <row r="3100" spans="1:13">
      <c r="A3100" s="9"/>
      <c r="B3100" s="5" t="s">
        <v>6630</v>
      </c>
      <c r="C3100" s="9"/>
      <c r="D3100" s="9"/>
      <c r="E3100" s="5"/>
      <c r="F3100" s="8"/>
      <c r="G3100" s="5" t="s">
        <v>3456</v>
      </c>
      <c r="H3100" s="8"/>
      <c r="I3100" s="5"/>
      <c r="J3100" s="5">
        <v>40</v>
      </c>
      <c r="K3100" s="5" t="s">
        <v>199</v>
      </c>
      <c r="L3100" s="5"/>
      <c r="M3100" s="5"/>
    </row>
    <row r="3101" spans="1:13">
      <c r="A3101" s="9"/>
      <c r="B3101" s="5" t="s">
        <v>6631</v>
      </c>
      <c r="C3101" s="9"/>
      <c r="D3101" s="9"/>
      <c r="E3101" s="5"/>
      <c r="F3101" s="8"/>
      <c r="G3101" s="5" t="s">
        <v>3442</v>
      </c>
      <c r="H3101" s="8"/>
      <c r="I3101" s="5"/>
      <c r="J3101" s="5">
        <v>40</v>
      </c>
      <c r="K3101" s="5" t="s">
        <v>3433</v>
      </c>
      <c r="L3101" s="5"/>
      <c r="M3101" s="5"/>
    </row>
    <row r="3102" spans="1:13">
      <c r="A3102" s="9"/>
      <c r="B3102" s="5" t="s">
        <v>6632</v>
      </c>
      <c r="C3102" s="9"/>
      <c r="D3102" s="9"/>
      <c r="E3102" s="5"/>
      <c r="F3102" s="8"/>
      <c r="G3102" s="5" t="s">
        <v>3510</v>
      </c>
      <c r="H3102" s="8"/>
      <c r="I3102" s="5"/>
      <c r="J3102" s="5">
        <v>40</v>
      </c>
      <c r="K3102" s="5" t="s">
        <v>199</v>
      </c>
      <c r="L3102" s="5"/>
      <c r="M3102" s="5"/>
    </row>
    <row r="3103" spans="1:13">
      <c r="A3103" s="9"/>
      <c r="B3103" s="5" t="s">
        <v>6633</v>
      </c>
      <c r="C3103" s="9"/>
      <c r="D3103" s="9"/>
      <c r="E3103" s="5"/>
      <c r="F3103" s="8"/>
      <c r="G3103" s="5" t="s">
        <v>3456</v>
      </c>
      <c r="H3103" s="8"/>
      <c r="I3103" s="5"/>
      <c r="J3103" s="5">
        <v>40</v>
      </c>
      <c r="K3103" s="5" t="s">
        <v>3433</v>
      </c>
      <c r="L3103" s="5"/>
      <c r="M3103" s="5"/>
    </row>
    <row r="3104" spans="1:13">
      <c r="A3104" s="9"/>
      <c r="B3104" s="5" t="s">
        <v>6634</v>
      </c>
      <c r="C3104" s="9"/>
      <c r="D3104" s="9"/>
      <c r="E3104" s="5"/>
      <c r="F3104" s="8"/>
      <c r="G3104" s="5" t="s">
        <v>3432</v>
      </c>
      <c r="H3104" s="8"/>
      <c r="I3104" s="5"/>
      <c r="J3104" s="5">
        <v>40</v>
      </c>
      <c r="K3104" s="5" t="s">
        <v>199</v>
      </c>
      <c r="L3104" s="5"/>
      <c r="M3104" s="5"/>
    </row>
    <row r="3105" spans="1:13">
      <c r="A3105" s="9"/>
      <c r="B3105" s="5" t="s">
        <v>6635</v>
      </c>
      <c r="C3105" s="9"/>
      <c r="D3105" s="9"/>
      <c r="E3105" s="5"/>
      <c r="F3105" s="8"/>
      <c r="G3105" s="5" t="s">
        <v>3450</v>
      </c>
      <c r="H3105" s="8"/>
      <c r="I3105" s="5"/>
      <c r="J3105" s="5">
        <v>40</v>
      </c>
      <c r="K3105" s="5" t="s">
        <v>199</v>
      </c>
      <c r="L3105" s="5"/>
      <c r="M3105" s="5"/>
    </row>
    <row r="3106" spans="1:13">
      <c r="A3106" s="9"/>
      <c r="B3106" s="5" t="s">
        <v>6636</v>
      </c>
      <c r="C3106" s="9"/>
      <c r="D3106" s="9"/>
      <c r="E3106" s="5"/>
      <c r="F3106" s="8"/>
      <c r="G3106" s="5" t="s">
        <v>3432</v>
      </c>
      <c r="H3106" s="8"/>
      <c r="I3106" s="5"/>
      <c r="J3106" s="5">
        <v>40</v>
      </c>
      <c r="K3106" s="5" t="s">
        <v>199</v>
      </c>
      <c r="L3106" s="5"/>
      <c r="M3106" s="5"/>
    </row>
    <row r="3107" spans="1:13">
      <c r="A3107" s="9"/>
      <c r="B3107" s="5" t="s">
        <v>6637</v>
      </c>
      <c r="C3107" s="9"/>
      <c r="D3107" s="9"/>
      <c r="E3107" s="5"/>
      <c r="F3107" s="8"/>
      <c r="G3107" s="5" t="s">
        <v>3432</v>
      </c>
      <c r="H3107" s="8"/>
      <c r="I3107" s="5"/>
      <c r="J3107" s="5">
        <v>40</v>
      </c>
      <c r="K3107" s="5" t="s">
        <v>196</v>
      </c>
      <c r="L3107" s="5"/>
      <c r="M3107" s="5"/>
    </row>
    <row r="3108" spans="1:13">
      <c r="A3108" s="9"/>
      <c r="B3108" s="5" t="s">
        <v>6638</v>
      </c>
      <c r="C3108" s="9"/>
      <c r="D3108" s="9"/>
      <c r="E3108" s="5"/>
      <c r="F3108" s="8"/>
      <c r="G3108" s="5" t="s">
        <v>3525</v>
      </c>
      <c r="H3108" s="8"/>
      <c r="I3108" s="5"/>
      <c r="J3108" s="5">
        <v>40</v>
      </c>
      <c r="K3108" s="5" t="s">
        <v>196</v>
      </c>
      <c r="L3108" s="5"/>
      <c r="M3108" s="5"/>
    </row>
    <row r="3109" spans="1:13">
      <c r="A3109" s="9"/>
      <c r="B3109" s="5" t="s">
        <v>6639</v>
      </c>
      <c r="C3109" s="9"/>
      <c r="D3109" s="9"/>
      <c r="E3109" s="5"/>
      <c r="F3109" s="8"/>
      <c r="G3109" s="5" t="s">
        <v>3432</v>
      </c>
      <c r="H3109" s="8"/>
      <c r="I3109" s="5"/>
      <c r="J3109" s="5">
        <v>40</v>
      </c>
      <c r="K3109" s="5" t="s">
        <v>196</v>
      </c>
      <c r="L3109" s="5"/>
      <c r="M3109" s="5"/>
    </row>
    <row r="3110" spans="1:13">
      <c r="A3110" s="9"/>
      <c r="B3110" s="5" t="s">
        <v>6640</v>
      </c>
      <c r="C3110" s="9"/>
      <c r="D3110" s="9"/>
      <c r="E3110" s="5"/>
      <c r="F3110" s="8"/>
      <c r="G3110" s="5" t="s">
        <v>3539</v>
      </c>
      <c r="H3110" s="8"/>
      <c r="I3110" s="5"/>
      <c r="J3110" s="5">
        <v>40</v>
      </c>
      <c r="K3110" s="5" t="s">
        <v>199</v>
      </c>
      <c r="L3110" s="5"/>
      <c r="M3110" s="5"/>
    </row>
    <row r="3111" spans="1:13">
      <c r="A3111" s="9"/>
      <c r="B3111" s="5" t="s">
        <v>6641</v>
      </c>
      <c r="C3111" s="9"/>
      <c r="D3111" s="9"/>
      <c r="E3111" s="5"/>
      <c r="F3111" s="8"/>
      <c r="G3111" s="5" t="s">
        <v>3432</v>
      </c>
      <c r="H3111" s="8"/>
      <c r="I3111" s="5"/>
      <c r="J3111" s="5">
        <v>40</v>
      </c>
      <c r="K3111" s="5" t="s">
        <v>199</v>
      </c>
      <c r="L3111" s="5"/>
      <c r="M3111" s="5"/>
    </row>
    <row r="3112" spans="1:13">
      <c r="A3112" s="9"/>
      <c r="B3112" s="5" t="s">
        <v>6642</v>
      </c>
      <c r="C3112" s="9"/>
      <c r="D3112" s="9"/>
      <c r="E3112" s="5"/>
      <c r="F3112" s="8"/>
      <c r="G3112" s="5" t="s">
        <v>3432</v>
      </c>
      <c r="H3112" s="8"/>
      <c r="I3112" s="5"/>
      <c r="J3112" s="5">
        <v>30</v>
      </c>
      <c r="K3112" s="5" t="s">
        <v>199</v>
      </c>
      <c r="L3112" s="5"/>
      <c r="M3112" s="5"/>
    </row>
    <row r="3113" spans="1:13">
      <c r="A3113" s="9"/>
      <c r="B3113" s="5" t="s">
        <v>6643</v>
      </c>
      <c r="C3113" s="9"/>
      <c r="D3113" s="9"/>
      <c r="E3113" s="5"/>
      <c r="F3113" s="8"/>
      <c r="G3113" s="5" t="s">
        <v>3432</v>
      </c>
      <c r="H3113" s="8"/>
      <c r="I3113" s="5"/>
      <c r="J3113" s="5">
        <v>40</v>
      </c>
      <c r="K3113" s="5" t="s">
        <v>199</v>
      </c>
      <c r="L3113" s="5"/>
      <c r="M3113" s="5"/>
    </row>
    <row r="3114" spans="1:13">
      <c r="A3114" s="9"/>
      <c r="B3114" s="5" t="s">
        <v>6644</v>
      </c>
      <c r="C3114" s="9"/>
      <c r="D3114" s="9"/>
      <c r="E3114" s="5"/>
      <c r="F3114" s="8"/>
      <c r="G3114" s="5" t="s">
        <v>3432</v>
      </c>
      <c r="H3114" s="8"/>
      <c r="I3114" s="5"/>
      <c r="J3114" s="5">
        <v>40</v>
      </c>
      <c r="K3114" s="5" t="s">
        <v>199</v>
      </c>
      <c r="L3114" s="5"/>
      <c r="M3114" s="5"/>
    </row>
    <row r="3115" spans="1:13">
      <c r="A3115" s="9"/>
      <c r="B3115" s="5" t="s">
        <v>6645</v>
      </c>
      <c r="C3115" s="9"/>
      <c r="D3115" s="9"/>
      <c r="E3115" s="5"/>
      <c r="F3115" s="8"/>
      <c r="G3115" s="5" t="s">
        <v>3550</v>
      </c>
      <c r="H3115" s="8"/>
      <c r="I3115" s="5"/>
      <c r="J3115" s="5">
        <v>40</v>
      </c>
      <c r="K3115" s="5" t="s">
        <v>199</v>
      </c>
      <c r="L3115" s="5"/>
      <c r="M3115" s="5"/>
    </row>
    <row r="3116" spans="1:13">
      <c r="A3116" s="9"/>
      <c r="B3116" s="5" t="s">
        <v>6646</v>
      </c>
      <c r="C3116" s="9"/>
      <c r="D3116" s="9"/>
      <c r="E3116" s="5"/>
      <c r="F3116" s="8"/>
      <c r="G3116" s="5" t="s">
        <v>3432</v>
      </c>
      <c r="H3116" s="8"/>
      <c r="I3116" s="5"/>
      <c r="J3116" s="5">
        <v>40</v>
      </c>
      <c r="K3116" s="5" t="s">
        <v>199</v>
      </c>
      <c r="L3116" s="5"/>
      <c r="M3116" s="5"/>
    </row>
    <row r="3117" spans="1:13">
      <c r="A3117" s="9"/>
      <c r="B3117" s="5" t="s">
        <v>6647</v>
      </c>
      <c r="C3117" s="9"/>
      <c r="D3117" s="9"/>
      <c r="E3117" s="5"/>
      <c r="F3117" s="8"/>
      <c r="G3117" s="5" t="s">
        <v>3432</v>
      </c>
      <c r="H3117" s="8"/>
      <c r="I3117" s="5"/>
      <c r="J3117" s="5">
        <v>40</v>
      </c>
      <c r="K3117" s="5" t="s">
        <v>196</v>
      </c>
      <c r="L3117" s="5"/>
      <c r="M3117" s="5"/>
    </row>
    <row r="3118" spans="1:13">
      <c r="A3118" s="9"/>
      <c r="B3118" s="5" t="s">
        <v>6648</v>
      </c>
      <c r="C3118" s="9"/>
      <c r="D3118" s="9"/>
      <c r="E3118" s="5"/>
      <c r="F3118" s="8"/>
      <c r="G3118" s="5" t="s">
        <v>3428</v>
      </c>
      <c r="H3118" s="8"/>
      <c r="I3118" s="5"/>
      <c r="J3118" s="5">
        <v>40</v>
      </c>
      <c r="K3118" s="5" t="s">
        <v>196</v>
      </c>
      <c r="L3118" s="5"/>
      <c r="M3118" s="5"/>
    </row>
    <row r="3119" spans="1:13">
      <c r="A3119" s="9"/>
      <c r="B3119" s="5" t="s">
        <v>6649</v>
      </c>
      <c r="C3119" s="9"/>
      <c r="D3119" s="9"/>
      <c r="E3119" s="5"/>
      <c r="F3119" s="8"/>
      <c r="G3119" s="5" t="s">
        <v>3432</v>
      </c>
      <c r="H3119" s="8"/>
      <c r="I3119" s="5"/>
      <c r="J3119" s="5">
        <v>40</v>
      </c>
      <c r="K3119" s="5" t="s">
        <v>199</v>
      </c>
      <c r="L3119" s="5"/>
      <c r="M3119" s="5"/>
    </row>
    <row r="3120" spans="1:13">
      <c r="A3120" s="9"/>
      <c r="B3120" s="5" t="s">
        <v>6650</v>
      </c>
      <c r="C3120" s="9"/>
      <c r="D3120" s="9"/>
      <c r="E3120" s="5"/>
      <c r="F3120" s="8"/>
      <c r="G3120" s="5" t="s">
        <v>3432</v>
      </c>
      <c r="H3120" s="8"/>
      <c r="I3120" s="5"/>
      <c r="J3120" s="5">
        <v>40</v>
      </c>
      <c r="K3120" s="5" t="s">
        <v>199</v>
      </c>
      <c r="L3120" s="5"/>
      <c r="M3120" s="5"/>
    </row>
    <row r="3121" spans="1:13">
      <c r="A3121" s="9"/>
      <c r="B3121" s="5" t="s">
        <v>6651</v>
      </c>
      <c r="C3121" s="9"/>
      <c r="D3121" s="9"/>
      <c r="E3121" s="5"/>
      <c r="F3121" s="8"/>
      <c r="G3121" s="5" t="s">
        <v>3450</v>
      </c>
      <c r="H3121" s="8"/>
      <c r="I3121" s="5"/>
      <c r="J3121" s="5">
        <v>40</v>
      </c>
      <c r="K3121" s="5" t="s">
        <v>199</v>
      </c>
      <c r="L3121" s="5"/>
      <c r="M3121" s="5"/>
    </row>
    <row r="3122" spans="1:13">
      <c r="A3122" s="9"/>
      <c r="B3122" s="5" t="s">
        <v>6652</v>
      </c>
      <c r="C3122" s="9"/>
      <c r="D3122" s="9"/>
      <c r="E3122" s="5"/>
      <c r="F3122" s="8"/>
      <c r="G3122" s="5" t="s">
        <v>3432</v>
      </c>
      <c r="H3122" s="8"/>
      <c r="I3122" s="5"/>
      <c r="J3122" s="5">
        <v>40</v>
      </c>
      <c r="K3122" s="5" t="s">
        <v>199</v>
      </c>
      <c r="L3122" s="5"/>
      <c r="M3122" s="5"/>
    </row>
    <row r="3123" spans="1:13">
      <c r="A3123" s="9"/>
      <c r="B3123" s="5" t="s">
        <v>6653</v>
      </c>
      <c r="C3123" s="9"/>
      <c r="D3123" s="9"/>
      <c r="E3123" s="5"/>
      <c r="F3123" s="8"/>
      <c r="G3123" s="5" t="s">
        <v>6654</v>
      </c>
      <c r="H3123" s="8"/>
      <c r="I3123" s="5"/>
      <c r="J3123" s="5">
        <v>40</v>
      </c>
      <c r="K3123" s="5" t="s">
        <v>199</v>
      </c>
      <c r="L3123" s="5"/>
      <c r="M3123" s="5"/>
    </row>
    <row r="3124" spans="1:13">
      <c r="A3124" s="9"/>
      <c r="B3124" s="5" t="s">
        <v>6653</v>
      </c>
      <c r="C3124" s="9"/>
      <c r="D3124" s="9"/>
      <c r="E3124" s="5"/>
      <c r="F3124" s="8"/>
      <c r="G3124" s="5" t="s">
        <v>3450</v>
      </c>
      <c r="H3124" s="8"/>
      <c r="I3124" s="5"/>
      <c r="J3124" s="5">
        <v>40</v>
      </c>
      <c r="K3124" s="5" t="s">
        <v>199</v>
      </c>
      <c r="L3124" s="5"/>
      <c r="M3124" s="5"/>
    </row>
    <row r="3125" spans="1:13">
      <c r="A3125" s="9"/>
      <c r="B3125" s="5" t="s">
        <v>6655</v>
      </c>
      <c r="C3125" s="9"/>
      <c r="D3125" s="9"/>
      <c r="E3125" s="5"/>
      <c r="F3125" s="8"/>
      <c r="G3125" s="5" t="s">
        <v>3432</v>
      </c>
      <c r="H3125" s="8"/>
      <c r="I3125" s="5"/>
      <c r="J3125" s="5">
        <v>40</v>
      </c>
      <c r="K3125" s="5" t="s">
        <v>196</v>
      </c>
      <c r="L3125" s="5"/>
      <c r="M3125" s="5"/>
    </row>
    <row r="3126" spans="1:13">
      <c r="A3126" s="9"/>
      <c r="B3126" s="5" t="s">
        <v>6656</v>
      </c>
      <c r="C3126" s="9"/>
      <c r="D3126" s="9"/>
      <c r="E3126" s="5"/>
      <c r="F3126" s="8"/>
      <c r="G3126" s="5" t="s">
        <v>3438</v>
      </c>
      <c r="H3126" s="8"/>
      <c r="I3126" s="5"/>
      <c r="J3126" s="5">
        <v>40</v>
      </c>
      <c r="K3126" s="5" t="s">
        <v>199</v>
      </c>
      <c r="L3126" s="5"/>
      <c r="M3126" s="5"/>
    </row>
    <row r="3127" spans="1:13">
      <c r="A3127" s="9"/>
      <c r="B3127" s="5" t="s">
        <v>6657</v>
      </c>
      <c r="C3127" s="9"/>
      <c r="D3127" s="9"/>
      <c r="E3127" s="5"/>
      <c r="F3127" s="8"/>
      <c r="G3127" s="5" t="s">
        <v>3550</v>
      </c>
      <c r="H3127" s="8"/>
      <c r="I3127" s="5"/>
      <c r="J3127" s="5">
        <v>40</v>
      </c>
      <c r="K3127" s="5" t="s">
        <v>199</v>
      </c>
      <c r="L3127" s="5"/>
      <c r="M3127" s="5"/>
    </row>
    <row r="3128" spans="1:13">
      <c r="A3128" s="9"/>
      <c r="B3128" s="5" t="s">
        <v>6658</v>
      </c>
      <c r="C3128" s="9"/>
      <c r="D3128" s="9"/>
      <c r="E3128" s="5"/>
      <c r="F3128" s="8"/>
      <c r="G3128" s="5" t="s">
        <v>3442</v>
      </c>
      <c r="H3128" s="8"/>
      <c r="I3128" s="5"/>
      <c r="J3128" s="5">
        <v>40</v>
      </c>
      <c r="K3128" s="5" t="s">
        <v>199</v>
      </c>
      <c r="L3128" s="5"/>
      <c r="M3128" s="5"/>
    </row>
    <row r="3129" spans="1:13">
      <c r="A3129" s="9"/>
      <c r="B3129" s="5" t="s">
        <v>6659</v>
      </c>
      <c r="C3129" s="9"/>
      <c r="D3129" s="9"/>
      <c r="E3129" s="5"/>
      <c r="F3129" s="8"/>
      <c r="G3129" s="5" t="s">
        <v>3648</v>
      </c>
      <c r="H3129" s="8"/>
      <c r="I3129" s="5"/>
      <c r="J3129" s="5">
        <v>40</v>
      </c>
      <c r="K3129" s="5" t="s">
        <v>196</v>
      </c>
      <c r="L3129" s="5"/>
      <c r="M3129" s="5"/>
    </row>
    <row r="3130" spans="1:13">
      <c r="A3130" s="9"/>
      <c r="B3130" s="5" t="s">
        <v>6660</v>
      </c>
      <c r="C3130" s="9"/>
      <c r="D3130" s="9"/>
      <c r="E3130" s="5"/>
      <c r="F3130" s="8"/>
      <c r="G3130" s="5" t="s">
        <v>3450</v>
      </c>
      <c r="H3130" s="8"/>
      <c r="I3130" s="5"/>
      <c r="J3130" s="5">
        <v>40</v>
      </c>
      <c r="K3130" s="5" t="s">
        <v>199</v>
      </c>
      <c r="L3130" s="5"/>
      <c r="M3130" s="5"/>
    </row>
    <row r="3131" spans="1:13">
      <c r="A3131" s="9"/>
      <c r="B3131" s="5" t="s">
        <v>6661</v>
      </c>
      <c r="C3131" s="9"/>
      <c r="D3131" s="9"/>
      <c r="E3131" s="5"/>
      <c r="F3131" s="8"/>
      <c r="G3131" s="5" t="s">
        <v>3432</v>
      </c>
      <c r="H3131" s="8"/>
      <c r="I3131" s="5"/>
      <c r="J3131" s="5">
        <v>40</v>
      </c>
      <c r="K3131" s="5" t="s">
        <v>199</v>
      </c>
      <c r="L3131" s="5"/>
      <c r="M3131" s="5"/>
    </row>
    <row r="3132" spans="1:13">
      <c r="A3132" s="9"/>
      <c r="B3132" s="5" t="s">
        <v>6662</v>
      </c>
      <c r="C3132" s="9"/>
      <c r="D3132" s="9"/>
      <c r="E3132" s="5"/>
      <c r="F3132" s="8"/>
      <c r="G3132" s="5" t="s">
        <v>3442</v>
      </c>
      <c r="H3132" s="8"/>
      <c r="I3132" s="5"/>
      <c r="J3132" s="5">
        <v>40</v>
      </c>
      <c r="K3132" s="5" t="s">
        <v>199</v>
      </c>
      <c r="L3132" s="5"/>
      <c r="M3132" s="5"/>
    </row>
    <row r="3133" spans="1:13">
      <c r="A3133" s="9"/>
      <c r="B3133" s="5" t="s">
        <v>6663</v>
      </c>
      <c r="C3133" s="9"/>
      <c r="D3133" s="9"/>
      <c r="E3133" s="5"/>
      <c r="F3133" s="8"/>
      <c r="G3133" s="5" t="s">
        <v>3502</v>
      </c>
      <c r="H3133" s="8"/>
      <c r="I3133" s="5"/>
      <c r="J3133" s="5">
        <v>40</v>
      </c>
      <c r="K3133" s="5" t="s">
        <v>196</v>
      </c>
      <c r="L3133" s="5"/>
      <c r="M3133" s="5"/>
    </row>
    <row r="3134" spans="1:13">
      <c r="A3134" s="9"/>
      <c r="B3134" s="5" t="s">
        <v>6664</v>
      </c>
      <c r="C3134" s="9"/>
      <c r="D3134" s="9"/>
      <c r="E3134" s="5"/>
      <c r="F3134" s="8"/>
      <c r="G3134" s="5" t="s">
        <v>3502</v>
      </c>
      <c r="H3134" s="8"/>
      <c r="I3134" s="5"/>
      <c r="J3134" s="5">
        <v>40</v>
      </c>
      <c r="K3134" s="5" t="s">
        <v>199</v>
      </c>
      <c r="L3134" s="5"/>
      <c r="M3134" s="5"/>
    </row>
    <row r="3135" spans="1:13">
      <c r="A3135" s="9"/>
      <c r="B3135" s="5" t="s">
        <v>6665</v>
      </c>
      <c r="C3135" s="9"/>
      <c r="D3135" s="9"/>
      <c r="E3135" s="5"/>
      <c r="F3135" s="8"/>
      <c r="G3135" s="5" t="s">
        <v>3510</v>
      </c>
      <c r="H3135" s="8"/>
      <c r="I3135" s="5"/>
      <c r="J3135" s="5">
        <v>40</v>
      </c>
      <c r="K3135" s="5" t="s">
        <v>199</v>
      </c>
      <c r="L3135" s="5"/>
      <c r="M3135" s="5"/>
    </row>
    <row r="3136" spans="1:13">
      <c r="A3136" s="9"/>
      <c r="B3136" s="5" t="s">
        <v>6666</v>
      </c>
      <c r="C3136" s="9"/>
      <c r="D3136" s="9"/>
      <c r="E3136" s="5"/>
      <c r="F3136" s="8"/>
      <c r="G3136" s="5" t="s">
        <v>3450</v>
      </c>
      <c r="H3136" s="8"/>
      <c r="I3136" s="5"/>
      <c r="J3136" s="5">
        <v>40</v>
      </c>
      <c r="K3136" s="5" t="s">
        <v>199</v>
      </c>
      <c r="L3136" s="5"/>
      <c r="M3136" s="5"/>
    </row>
    <row r="3137" spans="1:13">
      <c r="A3137" s="9"/>
      <c r="B3137" s="5" t="s">
        <v>6667</v>
      </c>
      <c r="C3137" s="9"/>
      <c r="D3137" s="9"/>
      <c r="E3137" s="5"/>
      <c r="F3137" s="8"/>
      <c r="G3137" s="5" t="s">
        <v>3442</v>
      </c>
      <c r="H3137" s="8"/>
      <c r="I3137" s="5"/>
      <c r="J3137" s="5">
        <v>40</v>
      </c>
      <c r="K3137" s="5" t="s">
        <v>3433</v>
      </c>
      <c r="L3137" s="5"/>
      <c r="M3137" s="5"/>
    </row>
    <row r="3138" spans="1:13">
      <c r="A3138" s="9"/>
      <c r="B3138" s="5" t="s">
        <v>6668</v>
      </c>
      <c r="C3138" s="9"/>
      <c r="D3138" s="9"/>
      <c r="E3138" s="5"/>
      <c r="F3138" s="8"/>
      <c r="G3138" s="5" t="s">
        <v>3450</v>
      </c>
      <c r="H3138" s="8"/>
      <c r="I3138" s="5"/>
      <c r="J3138" s="5">
        <v>40</v>
      </c>
      <c r="K3138" s="5" t="s">
        <v>196</v>
      </c>
      <c r="L3138" s="5"/>
      <c r="M3138" s="5"/>
    </row>
    <row r="3139" spans="1:13">
      <c r="A3139" s="9"/>
      <c r="B3139" s="5" t="s">
        <v>6669</v>
      </c>
      <c r="C3139" s="9"/>
      <c r="D3139" s="9"/>
      <c r="E3139" s="5"/>
      <c r="F3139" s="8"/>
      <c r="G3139" s="5" t="s">
        <v>3432</v>
      </c>
      <c r="H3139" s="8"/>
      <c r="I3139" s="5"/>
      <c r="J3139" s="5">
        <v>40</v>
      </c>
      <c r="K3139" s="5" t="s">
        <v>199</v>
      </c>
      <c r="L3139" s="5"/>
      <c r="M3139" s="5"/>
    </row>
    <row r="3140" spans="1:13">
      <c r="A3140" s="9"/>
      <c r="B3140" s="5" t="s">
        <v>6670</v>
      </c>
      <c r="C3140" s="9"/>
      <c r="D3140" s="9"/>
      <c r="E3140" s="5"/>
      <c r="F3140" s="8"/>
      <c r="G3140" s="5" t="s">
        <v>5864</v>
      </c>
      <c r="H3140" s="8"/>
      <c r="I3140" s="5"/>
      <c r="J3140" s="5">
        <v>40</v>
      </c>
      <c r="K3140" s="5" t="s">
        <v>199</v>
      </c>
      <c r="L3140" s="5"/>
      <c r="M3140" s="5"/>
    </row>
    <row r="3141" spans="1:13">
      <c r="A3141" s="9"/>
      <c r="B3141" s="5" t="s">
        <v>6671</v>
      </c>
      <c r="C3141" s="9"/>
      <c r="D3141" s="9"/>
      <c r="E3141" s="5"/>
      <c r="F3141" s="8"/>
      <c r="G3141" s="5" t="s">
        <v>3438</v>
      </c>
      <c r="H3141" s="8"/>
      <c r="I3141" s="5"/>
      <c r="J3141" s="5">
        <v>40</v>
      </c>
      <c r="K3141" s="5" t="s">
        <v>199</v>
      </c>
      <c r="L3141" s="5"/>
      <c r="M3141" s="5"/>
    </row>
    <row r="3142" spans="1:13">
      <c r="A3142" s="9"/>
      <c r="B3142" s="5" t="s">
        <v>6672</v>
      </c>
      <c r="C3142" s="9"/>
      <c r="D3142" s="9"/>
      <c r="E3142" s="5"/>
      <c r="F3142" s="8"/>
      <c r="G3142" s="5" t="s">
        <v>3432</v>
      </c>
      <c r="H3142" s="8"/>
      <c r="I3142" s="5"/>
      <c r="J3142" s="5">
        <v>40</v>
      </c>
      <c r="K3142" s="5" t="s">
        <v>199</v>
      </c>
      <c r="L3142" s="5"/>
      <c r="M3142" s="5"/>
    </row>
    <row r="3143" spans="1:13">
      <c r="A3143" s="9"/>
      <c r="B3143" s="5" t="s">
        <v>6673</v>
      </c>
      <c r="C3143" s="9"/>
      <c r="D3143" s="9"/>
      <c r="E3143" s="5"/>
      <c r="F3143" s="8"/>
      <c r="G3143" s="5" t="s">
        <v>3454</v>
      </c>
      <c r="H3143" s="8"/>
      <c r="I3143" s="5"/>
      <c r="J3143" s="5">
        <v>40</v>
      </c>
      <c r="K3143" s="5" t="s">
        <v>199</v>
      </c>
      <c r="L3143" s="5"/>
      <c r="M3143" s="5"/>
    </row>
    <row r="3144" spans="1:13">
      <c r="A3144" s="9"/>
      <c r="B3144" s="5" t="s">
        <v>6674</v>
      </c>
      <c r="C3144" s="9"/>
      <c r="D3144" s="9"/>
      <c r="E3144" s="5"/>
      <c r="F3144" s="8"/>
      <c r="G3144" s="5" t="s">
        <v>3442</v>
      </c>
      <c r="H3144" s="8"/>
      <c r="I3144" s="5"/>
      <c r="J3144" s="5">
        <v>40</v>
      </c>
      <c r="K3144" s="5" t="s">
        <v>199</v>
      </c>
      <c r="L3144" s="5"/>
      <c r="M3144" s="5"/>
    </row>
    <row r="3145" spans="1:13">
      <c r="A3145" s="9"/>
      <c r="B3145" s="5" t="s">
        <v>6675</v>
      </c>
      <c r="C3145" s="9"/>
      <c r="D3145" s="9"/>
      <c r="E3145" s="5"/>
      <c r="F3145" s="8"/>
      <c r="G3145" s="5" t="s">
        <v>3669</v>
      </c>
      <c r="H3145" s="8"/>
      <c r="I3145" s="5"/>
      <c r="J3145" s="5">
        <v>40</v>
      </c>
      <c r="K3145" s="5" t="s">
        <v>199</v>
      </c>
      <c r="L3145" s="5"/>
      <c r="M3145" s="5"/>
    </row>
    <row r="3146" spans="1:13">
      <c r="A3146" s="9"/>
      <c r="B3146" s="5" t="s">
        <v>6676</v>
      </c>
      <c r="C3146" s="9"/>
      <c r="D3146" s="9"/>
      <c r="E3146" s="5"/>
      <c r="F3146" s="8"/>
      <c r="G3146" s="5" t="s">
        <v>3432</v>
      </c>
      <c r="H3146" s="8"/>
      <c r="I3146" s="5"/>
      <c r="J3146" s="5">
        <v>40</v>
      </c>
      <c r="K3146" s="5" t="s">
        <v>3433</v>
      </c>
      <c r="L3146" s="5"/>
      <c r="M3146" s="5"/>
    </row>
    <row r="3147" spans="1:13">
      <c r="A3147" s="9"/>
      <c r="B3147" s="5" t="s">
        <v>6677</v>
      </c>
      <c r="C3147" s="9"/>
      <c r="D3147" s="9"/>
      <c r="E3147" s="5"/>
      <c r="F3147" s="8"/>
      <c r="G3147" s="5" t="s">
        <v>3561</v>
      </c>
      <c r="H3147" s="8"/>
      <c r="I3147" s="5"/>
      <c r="J3147" s="5">
        <v>40</v>
      </c>
      <c r="K3147" s="5" t="s">
        <v>199</v>
      </c>
      <c r="L3147" s="5"/>
      <c r="M3147" s="5"/>
    </row>
    <row r="3148" spans="1:13">
      <c r="A3148" s="9"/>
      <c r="B3148" s="5" t="s">
        <v>6678</v>
      </c>
      <c r="C3148" s="9"/>
      <c r="D3148" s="9"/>
      <c r="E3148" s="5"/>
      <c r="F3148" s="8"/>
      <c r="G3148" s="5" t="s">
        <v>3432</v>
      </c>
      <c r="H3148" s="8"/>
      <c r="I3148" s="5"/>
      <c r="J3148" s="5">
        <v>40</v>
      </c>
      <c r="K3148" s="5" t="s">
        <v>199</v>
      </c>
      <c r="L3148" s="5"/>
      <c r="M3148" s="5"/>
    </row>
    <row r="3149" spans="1:13">
      <c r="A3149" s="9"/>
      <c r="B3149" s="5" t="s">
        <v>6679</v>
      </c>
      <c r="C3149" s="9"/>
      <c r="D3149" s="9"/>
      <c r="E3149" s="5"/>
      <c r="F3149" s="8"/>
      <c r="G3149" s="5" t="s">
        <v>3456</v>
      </c>
      <c r="H3149" s="8"/>
      <c r="I3149" s="5"/>
      <c r="J3149" s="5">
        <v>40</v>
      </c>
      <c r="K3149" s="5" t="s">
        <v>199</v>
      </c>
      <c r="L3149" s="5"/>
      <c r="M3149" s="5"/>
    </row>
    <row r="3150" spans="1:13">
      <c r="A3150" s="9"/>
      <c r="B3150" s="5" t="s">
        <v>6680</v>
      </c>
      <c r="C3150" s="9"/>
      <c r="D3150" s="9"/>
      <c r="E3150" s="5"/>
      <c r="F3150" s="8"/>
      <c r="G3150" s="5" t="s">
        <v>3432</v>
      </c>
      <c r="H3150" s="8"/>
      <c r="I3150" s="5"/>
      <c r="J3150" s="5">
        <v>40</v>
      </c>
      <c r="K3150" s="5" t="s">
        <v>199</v>
      </c>
      <c r="L3150" s="5"/>
      <c r="M3150" s="5"/>
    </row>
    <row r="3151" spans="1:13">
      <c r="A3151" s="9"/>
      <c r="B3151" s="5" t="s">
        <v>6681</v>
      </c>
      <c r="C3151" s="9"/>
      <c r="D3151" s="9"/>
      <c r="E3151" s="5"/>
      <c r="F3151" s="8"/>
      <c r="G3151" s="5" t="s">
        <v>3680</v>
      </c>
      <c r="H3151" s="8"/>
      <c r="I3151" s="5"/>
      <c r="J3151" s="5">
        <v>40</v>
      </c>
      <c r="K3151" s="5" t="s">
        <v>199</v>
      </c>
      <c r="L3151" s="5"/>
      <c r="M3151" s="5"/>
    </row>
    <row r="3152" spans="1:13">
      <c r="A3152" s="9"/>
      <c r="B3152" s="5" t="s">
        <v>6682</v>
      </c>
      <c r="C3152" s="9"/>
      <c r="D3152" s="9"/>
      <c r="E3152" s="5"/>
      <c r="F3152" s="8"/>
      <c r="G3152" s="5" t="s">
        <v>3609</v>
      </c>
      <c r="H3152" s="8"/>
      <c r="I3152" s="5"/>
      <c r="J3152" s="5">
        <v>40</v>
      </c>
      <c r="K3152" s="5" t="s">
        <v>199</v>
      </c>
      <c r="L3152" s="5"/>
      <c r="M3152" s="5"/>
    </row>
    <row r="3153" spans="1:13">
      <c r="A3153" s="9"/>
      <c r="B3153" s="5" t="s">
        <v>6683</v>
      </c>
      <c r="C3153" s="9"/>
      <c r="D3153" s="9"/>
      <c r="E3153" s="5"/>
      <c r="F3153" s="8"/>
      <c r="G3153" s="5" t="s">
        <v>3432</v>
      </c>
      <c r="H3153" s="8"/>
      <c r="I3153" s="5"/>
      <c r="J3153" s="5">
        <v>40</v>
      </c>
      <c r="K3153" s="5" t="s">
        <v>199</v>
      </c>
      <c r="L3153" s="5"/>
      <c r="M3153" s="5"/>
    </row>
    <row r="3154" spans="1:13">
      <c r="A3154" s="9"/>
      <c r="B3154" s="5" t="s">
        <v>6684</v>
      </c>
      <c r="C3154" s="9"/>
      <c r="D3154" s="9"/>
      <c r="E3154" s="5"/>
      <c r="F3154" s="8"/>
      <c r="G3154" s="5" t="s">
        <v>3796</v>
      </c>
      <c r="H3154" s="8"/>
      <c r="I3154" s="5"/>
      <c r="J3154" s="5">
        <v>40</v>
      </c>
      <c r="K3154" s="5" t="s">
        <v>3433</v>
      </c>
      <c r="L3154" s="5"/>
      <c r="M3154" s="5"/>
    </row>
    <row r="3155" spans="1:13">
      <c r="A3155" s="9"/>
      <c r="B3155" s="5" t="s">
        <v>6685</v>
      </c>
      <c r="C3155" s="9"/>
      <c r="D3155" s="9"/>
      <c r="E3155" s="5"/>
      <c r="F3155" s="8"/>
      <c r="G3155" s="5" t="s">
        <v>3456</v>
      </c>
      <c r="H3155" s="8"/>
      <c r="I3155" s="5"/>
      <c r="J3155" s="5">
        <v>40</v>
      </c>
      <c r="K3155" s="5" t="s">
        <v>199</v>
      </c>
      <c r="L3155" s="5"/>
      <c r="M3155" s="5"/>
    </row>
    <row r="3156" spans="1:13">
      <c r="A3156" s="9"/>
      <c r="B3156" s="5" t="s">
        <v>6685</v>
      </c>
      <c r="C3156" s="9"/>
      <c r="D3156" s="9"/>
      <c r="E3156" s="5"/>
      <c r="F3156" s="8"/>
      <c r="G3156" s="5" t="s">
        <v>3456</v>
      </c>
      <c r="H3156" s="8"/>
      <c r="I3156" s="5"/>
      <c r="J3156" s="5">
        <v>40</v>
      </c>
      <c r="K3156" s="5" t="s">
        <v>3433</v>
      </c>
      <c r="L3156" s="5"/>
      <c r="M3156" s="5"/>
    </row>
    <row r="3157" spans="1:13">
      <c r="A3157" s="9"/>
      <c r="B3157" s="5" t="s">
        <v>6686</v>
      </c>
      <c r="C3157" s="9"/>
      <c r="D3157" s="9"/>
      <c r="E3157" s="5"/>
      <c r="F3157" s="8"/>
      <c r="G3157" s="5" t="s">
        <v>3623</v>
      </c>
      <c r="H3157" s="8"/>
      <c r="I3157" s="5"/>
      <c r="J3157" s="5">
        <v>40</v>
      </c>
      <c r="K3157" s="5" t="s">
        <v>199</v>
      </c>
      <c r="L3157" s="5"/>
      <c r="M3157" s="5"/>
    </row>
    <row r="3158" spans="1:13">
      <c r="A3158" s="9"/>
      <c r="B3158" s="5" t="s">
        <v>6687</v>
      </c>
      <c r="C3158" s="9"/>
      <c r="D3158" s="9"/>
      <c r="E3158" s="5"/>
      <c r="F3158" s="8"/>
      <c r="G3158" s="5" t="s">
        <v>3456</v>
      </c>
      <c r="H3158" s="8"/>
      <c r="I3158" s="5"/>
      <c r="J3158" s="5">
        <v>40</v>
      </c>
      <c r="K3158" s="5" t="s">
        <v>199</v>
      </c>
      <c r="L3158" s="5"/>
      <c r="M3158" s="5"/>
    </row>
    <row r="3159" spans="1:13">
      <c r="A3159" s="9"/>
      <c r="B3159" s="5" t="s">
        <v>6688</v>
      </c>
      <c r="C3159" s="9"/>
      <c r="D3159" s="9"/>
      <c r="E3159" s="5"/>
      <c r="F3159" s="8"/>
      <c r="G3159" s="5" t="s">
        <v>3432</v>
      </c>
      <c r="H3159" s="8"/>
      <c r="I3159" s="5"/>
      <c r="J3159" s="5">
        <v>40</v>
      </c>
      <c r="K3159" s="5" t="s">
        <v>199</v>
      </c>
      <c r="L3159" s="5"/>
      <c r="M3159" s="5"/>
    </row>
    <row r="3160" spans="1:13">
      <c r="A3160" s="9"/>
      <c r="B3160" s="5" t="s">
        <v>6689</v>
      </c>
      <c r="C3160" s="9"/>
      <c r="D3160" s="9"/>
      <c r="E3160" s="5"/>
      <c r="F3160" s="8"/>
      <c r="G3160" s="5" t="s">
        <v>3456</v>
      </c>
      <c r="H3160" s="8"/>
      <c r="I3160" s="5"/>
      <c r="J3160" s="5">
        <v>40</v>
      </c>
      <c r="K3160" s="5" t="s">
        <v>3433</v>
      </c>
      <c r="L3160" s="5"/>
      <c r="M3160" s="5"/>
    </row>
    <row r="3161" spans="1:13">
      <c r="A3161" s="9"/>
      <c r="B3161" s="5" t="s">
        <v>6690</v>
      </c>
      <c r="C3161" s="9"/>
      <c r="D3161" s="9"/>
      <c r="E3161" s="5"/>
      <c r="F3161" s="8"/>
      <c r="G3161" s="5" t="s">
        <v>3432</v>
      </c>
      <c r="H3161" s="8"/>
      <c r="I3161" s="5"/>
      <c r="J3161" s="5">
        <v>40</v>
      </c>
      <c r="K3161" s="5" t="s">
        <v>199</v>
      </c>
      <c r="L3161" s="5"/>
      <c r="M3161" s="5"/>
    </row>
    <row r="3162" spans="1:13">
      <c r="A3162" s="9"/>
      <c r="B3162" s="5" t="s">
        <v>6691</v>
      </c>
      <c r="C3162" s="9"/>
      <c r="D3162" s="9"/>
      <c r="E3162" s="5"/>
      <c r="F3162" s="8"/>
      <c r="G3162" s="5" t="s">
        <v>3428</v>
      </c>
      <c r="H3162" s="8"/>
      <c r="I3162" s="5"/>
      <c r="J3162" s="5">
        <v>40</v>
      </c>
      <c r="K3162" s="5" t="s">
        <v>199</v>
      </c>
      <c r="L3162" s="5"/>
      <c r="M3162" s="5"/>
    </row>
    <row r="3163" spans="1:13">
      <c r="A3163" s="9"/>
      <c r="B3163" s="5" t="s">
        <v>6692</v>
      </c>
      <c r="C3163" s="9"/>
      <c r="D3163" s="9"/>
      <c r="E3163" s="5"/>
      <c r="F3163" s="8"/>
      <c r="G3163" s="5" t="s">
        <v>3432</v>
      </c>
      <c r="H3163" s="8"/>
      <c r="I3163" s="5"/>
      <c r="J3163" s="5">
        <v>40</v>
      </c>
      <c r="K3163" s="5" t="s">
        <v>199</v>
      </c>
      <c r="L3163" s="5"/>
      <c r="M3163" s="5"/>
    </row>
    <row r="3164" spans="1:13">
      <c r="A3164" s="9"/>
      <c r="B3164" s="5" t="s">
        <v>6693</v>
      </c>
      <c r="C3164" s="9"/>
      <c r="D3164" s="9"/>
      <c r="E3164" s="5"/>
      <c r="F3164" s="8"/>
      <c r="G3164" s="5" t="s">
        <v>3446</v>
      </c>
      <c r="H3164" s="8"/>
      <c r="I3164" s="5"/>
      <c r="J3164" s="5">
        <v>40</v>
      </c>
      <c r="K3164" s="5" t="s">
        <v>199</v>
      </c>
      <c r="L3164" s="5"/>
      <c r="M3164" s="5"/>
    </row>
    <row r="3165" spans="1:13">
      <c r="A3165" s="9"/>
      <c r="B3165" s="5" t="s">
        <v>6694</v>
      </c>
      <c r="C3165" s="9"/>
      <c r="D3165" s="9"/>
      <c r="E3165" s="5"/>
      <c r="F3165" s="8"/>
      <c r="G3165" s="5" t="s">
        <v>3432</v>
      </c>
      <c r="H3165" s="8"/>
      <c r="I3165" s="5"/>
      <c r="J3165" s="5">
        <v>40</v>
      </c>
      <c r="K3165" s="5" t="s">
        <v>199</v>
      </c>
      <c r="L3165" s="5"/>
      <c r="M3165" s="5"/>
    </row>
    <row r="3166" spans="1:13">
      <c r="A3166" s="9"/>
      <c r="B3166" s="5" t="s">
        <v>6695</v>
      </c>
      <c r="C3166" s="9"/>
      <c r="D3166" s="9"/>
      <c r="E3166" s="5"/>
      <c r="F3166" s="8"/>
      <c r="G3166" s="5" t="s">
        <v>3432</v>
      </c>
      <c r="H3166" s="8"/>
      <c r="I3166" s="5"/>
      <c r="J3166" s="5">
        <v>40</v>
      </c>
      <c r="K3166" s="5" t="s">
        <v>3433</v>
      </c>
      <c r="L3166" s="5"/>
      <c r="M3166" s="5"/>
    </row>
    <row r="3167" spans="1:13">
      <c r="A3167" s="9"/>
      <c r="B3167" s="5" t="s">
        <v>6696</v>
      </c>
      <c r="C3167" s="9"/>
      <c r="D3167" s="9"/>
      <c r="E3167" s="5"/>
      <c r="F3167" s="8"/>
      <c r="G3167" s="5" t="s">
        <v>6697</v>
      </c>
      <c r="H3167" s="8"/>
      <c r="I3167" s="5"/>
      <c r="J3167" s="5">
        <v>40</v>
      </c>
      <c r="K3167" s="5" t="s">
        <v>3433</v>
      </c>
      <c r="L3167" s="5"/>
      <c r="M3167" s="5"/>
    </row>
    <row r="3168" spans="1:13">
      <c r="A3168" s="9"/>
      <c r="B3168" s="5" t="s">
        <v>6698</v>
      </c>
      <c r="C3168" s="9"/>
      <c r="D3168" s="9"/>
      <c r="E3168" s="5"/>
      <c r="F3168" s="8"/>
      <c r="G3168" s="5" t="s">
        <v>3456</v>
      </c>
      <c r="H3168" s="8"/>
      <c r="I3168" s="5"/>
      <c r="J3168" s="5">
        <v>40</v>
      </c>
      <c r="K3168" s="5" t="s">
        <v>199</v>
      </c>
      <c r="L3168" s="5"/>
      <c r="M3168" s="5"/>
    </row>
    <row r="3169" spans="1:13">
      <c r="A3169" s="9"/>
      <c r="B3169" s="5" t="s">
        <v>6699</v>
      </c>
      <c r="C3169" s="9"/>
      <c r="D3169" s="9"/>
      <c r="E3169" s="5"/>
      <c r="F3169" s="8"/>
      <c r="G3169" s="5" t="s">
        <v>3442</v>
      </c>
      <c r="H3169" s="8"/>
      <c r="I3169" s="5"/>
      <c r="J3169" s="5">
        <v>40</v>
      </c>
      <c r="K3169" s="5" t="s">
        <v>199</v>
      </c>
      <c r="L3169" s="5"/>
      <c r="M3169" s="5"/>
    </row>
    <row r="3170" spans="1:13">
      <c r="A3170" s="9"/>
      <c r="B3170" s="5" t="s">
        <v>6700</v>
      </c>
      <c r="C3170" s="9"/>
      <c r="D3170" s="9"/>
      <c r="E3170" s="5"/>
      <c r="F3170" s="8"/>
      <c r="G3170" s="5" t="s">
        <v>3432</v>
      </c>
      <c r="H3170" s="8"/>
      <c r="I3170" s="5"/>
      <c r="J3170" s="5">
        <v>40</v>
      </c>
      <c r="K3170" s="5" t="s">
        <v>199</v>
      </c>
      <c r="L3170" s="5"/>
      <c r="M3170" s="5"/>
    </row>
    <row r="3171" spans="1:13">
      <c r="A3171" s="9"/>
      <c r="B3171" s="5" t="s">
        <v>6701</v>
      </c>
      <c r="C3171" s="9"/>
      <c r="D3171" s="9"/>
      <c r="E3171" s="5"/>
      <c r="F3171" s="8"/>
      <c r="G3171" s="5" t="s">
        <v>3432</v>
      </c>
      <c r="H3171" s="8"/>
      <c r="I3171" s="5"/>
      <c r="J3171" s="5">
        <v>40</v>
      </c>
      <c r="K3171" s="5" t="s">
        <v>199</v>
      </c>
      <c r="L3171" s="5"/>
      <c r="M3171" s="5"/>
    </row>
    <row r="3172" spans="1:13">
      <c r="A3172" s="9"/>
      <c r="B3172" s="5" t="s">
        <v>6702</v>
      </c>
      <c r="C3172" s="9"/>
      <c r="D3172" s="9"/>
      <c r="E3172" s="5"/>
      <c r="F3172" s="8"/>
      <c r="G3172" s="5" t="s">
        <v>3432</v>
      </c>
      <c r="H3172" s="8"/>
      <c r="I3172" s="5"/>
      <c r="J3172" s="5">
        <v>40</v>
      </c>
      <c r="K3172" s="5" t="s">
        <v>199</v>
      </c>
      <c r="L3172" s="5"/>
      <c r="M3172" s="5"/>
    </row>
    <row r="3173" spans="1:13">
      <c r="A3173" s="9"/>
      <c r="B3173" s="5" t="s">
        <v>2705</v>
      </c>
      <c r="C3173" s="9"/>
      <c r="D3173" s="9"/>
      <c r="E3173" s="5"/>
      <c r="F3173" s="8"/>
      <c r="G3173" s="5" t="s">
        <v>3458</v>
      </c>
      <c r="H3173" s="8"/>
      <c r="I3173" s="5"/>
      <c r="J3173" s="5">
        <v>40</v>
      </c>
      <c r="K3173" s="5" t="s">
        <v>191</v>
      </c>
      <c r="L3173" s="5"/>
      <c r="M3173" s="5"/>
    </row>
    <row r="3174" spans="1:13">
      <c r="A3174" s="9"/>
      <c r="B3174" s="5" t="s">
        <v>6703</v>
      </c>
      <c r="C3174" s="9"/>
      <c r="D3174" s="9"/>
      <c r="E3174" s="5"/>
      <c r="F3174" s="8"/>
      <c r="G3174" s="5" t="s">
        <v>3456</v>
      </c>
      <c r="H3174" s="8"/>
      <c r="I3174" s="5"/>
      <c r="J3174" s="5">
        <v>40</v>
      </c>
      <c r="K3174" s="5" t="s">
        <v>199</v>
      </c>
      <c r="L3174" s="5"/>
      <c r="M3174" s="5"/>
    </row>
    <row r="3175" spans="1:13">
      <c r="A3175" s="9"/>
      <c r="B3175" s="5" t="s">
        <v>6704</v>
      </c>
      <c r="C3175" s="9"/>
      <c r="D3175" s="9"/>
      <c r="E3175" s="5"/>
      <c r="F3175" s="8"/>
      <c r="G3175" s="5" t="s">
        <v>3458</v>
      </c>
      <c r="H3175" s="8"/>
      <c r="I3175" s="5"/>
      <c r="J3175" s="5">
        <v>40</v>
      </c>
      <c r="K3175" s="5" t="s">
        <v>199</v>
      </c>
      <c r="L3175" s="5"/>
      <c r="M3175" s="5"/>
    </row>
    <row r="3176" spans="1:13">
      <c r="A3176" s="9"/>
      <c r="B3176" s="5" t="s">
        <v>6705</v>
      </c>
      <c r="C3176" s="9"/>
      <c r="D3176" s="9"/>
      <c r="E3176" s="5"/>
      <c r="F3176" s="8"/>
      <c r="G3176" s="5" t="s">
        <v>3428</v>
      </c>
      <c r="H3176" s="8"/>
      <c r="I3176" s="5"/>
      <c r="J3176" s="5">
        <v>40</v>
      </c>
      <c r="K3176" s="5" t="s">
        <v>196</v>
      </c>
      <c r="L3176" s="5"/>
      <c r="M3176" s="5"/>
    </row>
    <row r="3177" spans="1:13">
      <c r="A3177" s="9"/>
      <c r="B3177" s="5" t="s">
        <v>6706</v>
      </c>
      <c r="C3177" s="9"/>
      <c r="D3177" s="9"/>
      <c r="E3177" s="5"/>
      <c r="F3177" s="8"/>
      <c r="G3177" s="5" t="s">
        <v>3432</v>
      </c>
      <c r="H3177" s="8"/>
      <c r="I3177" s="5"/>
      <c r="J3177" s="5">
        <v>40</v>
      </c>
      <c r="K3177" s="5" t="s">
        <v>199</v>
      </c>
      <c r="L3177" s="5"/>
      <c r="M3177" s="5"/>
    </row>
    <row r="3178" spans="1:13">
      <c r="A3178" s="9"/>
      <c r="B3178" s="5" t="s">
        <v>6707</v>
      </c>
      <c r="C3178" s="9"/>
      <c r="D3178" s="9"/>
      <c r="E3178" s="5"/>
      <c r="F3178" s="8"/>
      <c r="G3178" s="5" t="s">
        <v>3442</v>
      </c>
      <c r="H3178" s="8"/>
      <c r="I3178" s="5"/>
      <c r="J3178" s="5">
        <v>40</v>
      </c>
      <c r="K3178" s="5" t="s">
        <v>196</v>
      </c>
      <c r="L3178" s="5"/>
      <c r="M3178" s="5"/>
    </row>
    <row r="3179" spans="1:13">
      <c r="A3179" s="9"/>
      <c r="B3179" s="5" t="s">
        <v>6708</v>
      </c>
      <c r="C3179" s="9"/>
      <c r="D3179" s="9"/>
      <c r="E3179" s="5"/>
      <c r="F3179" s="8"/>
      <c r="G3179" s="5" t="s">
        <v>3432</v>
      </c>
      <c r="H3179" s="8"/>
      <c r="I3179" s="5"/>
      <c r="J3179" s="5">
        <v>40</v>
      </c>
      <c r="K3179" s="5" t="s">
        <v>196</v>
      </c>
      <c r="L3179" s="5"/>
      <c r="M3179" s="5"/>
    </row>
    <row r="3180" spans="1:13">
      <c r="A3180" s="9"/>
      <c r="B3180" s="5" t="s">
        <v>6709</v>
      </c>
      <c r="C3180" s="9"/>
      <c r="D3180" s="9"/>
      <c r="E3180" s="5"/>
      <c r="F3180" s="8"/>
      <c r="G3180" s="5" t="s">
        <v>3458</v>
      </c>
      <c r="H3180" s="8"/>
      <c r="I3180" s="5"/>
      <c r="J3180" s="5">
        <v>40</v>
      </c>
      <c r="K3180" s="5" t="s">
        <v>199</v>
      </c>
      <c r="L3180" s="5"/>
      <c r="M3180" s="5"/>
    </row>
    <row r="3181" spans="1:13">
      <c r="A3181" s="9"/>
      <c r="B3181" s="5" t="s">
        <v>6710</v>
      </c>
      <c r="C3181" s="9"/>
      <c r="D3181" s="9"/>
      <c r="E3181" s="5"/>
      <c r="F3181" s="8"/>
      <c r="G3181" s="5" t="s">
        <v>3556</v>
      </c>
      <c r="H3181" s="8"/>
      <c r="I3181" s="5"/>
      <c r="J3181" s="5">
        <v>40</v>
      </c>
      <c r="K3181" s="5" t="s">
        <v>199</v>
      </c>
      <c r="L3181" s="5"/>
      <c r="M3181" s="5"/>
    </row>
    <row r="3182" spans="1:13">
      <c r="A3182" s="9"/>
      <c r="B3182" s="5" t="s">
        <v>6711</v>
      </c>
      <c r="C3182" s="9"/>
      <c r="D3182" s="9"/>
      <c r="E3182" s="5"/>
      <c r="F3182" s="8"/>
      <c r="G3182" s="5" t="s">
        <v>3465</v>
      </c>
      <c r="H3182" s="8"/>
      <c r="I3182" s="5"/>
      <c r="J3182" s="5">
        <v>40</v>
      </c>
      <c r="K3182" s="5" t="s">
        <v>3433</v>
      </c>
      <c r="L3182" s="5"/>
      <c r="M3182" s="5"/>
    </row>
    <row r="3183" spans="1:13">
      <c r="A3183" s="9"/>
      <c r="B3183" s="5" t="s">
        <v>6712</v>
      </c>
      <c r="C3183" s="9"/>
      <c r="D3183" s="9"/>
      <c r="E3183" s="5"/>
      <c r="F3183" s="8"/>
      <c r="G3183" s="5" t="s">
        <v>3648</v>
      </c>
      <c r="H3183" s="8"/>
      <c r="I3183" s="5"/>
      <c r="J3183" s="5">
        <v>40</v>
      </c>
      <c r="K3183" s="5" t="s">
        <v>3461</v>
      </c>
      <c r="L3183" s="5"/>
      <c r="M3183" s="5"/>
    </row>
    <row r="3184" spans="1:13">
      <c r="A3184" s="9"/>
      <c r="B3184" s="5" t="s">
        <v>6713</v>
      </c>
      <c r="C3184" s="9"/>
      <c r="D3184" s="9"/>
      <c r="E3184" s="5"/>
      <c r="F3184" s="8"/>
      <c r="G3184" s="5" t="s">
        <v>3899</v>
      </c>
      <c r="H3184" s="8"/>
      <c r="I3184" s="5"/>
      <c r="J3184" s="5">
        <v>40</v>
      </c>
      <c r="K3184" s="5" t="s">
        <v>199</v>
      </c>
      <c r="L3184" s="5"/>
      <c r="M3184" s="5"/>
    </row>
    <row r="3185" spans="1:13">
      <c r="A3185" s="9"/>
      <c r="B3185" s="5" t="s">
        <v>6714</v>
      </c>
      <c r="C3185" s="9"/>
      <c r="D3185" s="9"/>
      <c r="E3185" s="5"/>
      <c r="F3185" s="8"/>
      <c r="G3185" s="5" t="s">
        <v>3456</v>
      </c>
      <c r="H3185" s="8"/>
      <c r="I3185" s="5"/>
      <c r="J3185" s="5">
        <v>40</v>
      </c>
      <c r="K3185" s="5" t="s">
        <v>3433</v>
      </c>
      <c r="L3185" s="5"/>
      <c r="M3185" s="5"/>
    </row>
    <row r="3186" spans="1:13">
      <c r="A3186" s="9"/>
      <c r="B3186" s="5" t="s">
        <v>6715</v>
      </c>
      <c r="C3186" s="9"/>
      <c r="D3186" s="9"/>
      <c r="E3186" s="5"/>
      <c r="F3186" s="8"/>
      <c r="G3186" s="5" t="s">
        <v>3436</v>
      </c>
      <c r="H3186" s="8"/>
      <c r="I3186" s="5"/>
      <c r="J3186" s="5">
        <v>40</v>
      </c>
      <c r="K3186" s="5" t="s">
        <v>199</v>
      </c>
      <c r="L3186" s="5"/>
      <c r="M3186" s="5"/>
    </row>
    <row r="3187" spans="1:13">
      <c r="A3187" s="9"/>
      <c r="B3187" s="5" t="s">
        <v>6716</v>
      </c>
      <c r="C3187" s="9"/>
      <c r="D3187" s="9"/>
      <c r="E3187" s="5"/>
      <c r="F3187" s="8"/>
      <c r="G3187" s="5" t="s">
        <v>3432</v>
      </c>
      <c r="H3187" s="8"/>
      <c r="I3187" s="5"/>
      <c r="J3187" s="5">
        <v>40</v>
      </c>
      <c r="K3187" s="5" t="s">
        <v>199</v>
      </c>
      <c r="L3187" s="5"/>
      <c r="M3187" s="5"/>
    </row>
    <row r="3188" spans="1:13">
      <c r="A3188" s="9"/>
      <c r="B3188" s="5" t="s">
        <v>6717</v>
      </c>
      <c r="C3188" s="9"/>
      <c r="D3188" s="9"/>
      <c r="E3188" s="5"/>
      <c r="F3188" s="8"/>
      <c r="G3188" s="5" t="s">
        <v>3505</v>
      </c>
      <c r="H3188" s="8"/>
      <c r="I3188" s="5"/>
      <c r="J3188" s="5">
        <v>40</v>
      </c>
      <c r="K3188" s="5" t="s">
        <v>199</v>
      </c>
      <c r="L3188" s="5"/>
      <c r="M3188" s="5"/>
    </row>
    <row r="3189" spans="1:13">
      <c r="A3189" s="9"/>
      <c r="B3189" s="5" t="s">
        <v>6718</v>
      </c>
      <c r="C3189" s="9"/>
      <c r="D3189" s="9"/>
      <c r="E3189" s="5"/>
      <c r="F3189" s="8"/>
      <c r="G3189" s="5" t="s">
        <v>3438</v>
      </c>
      <c r="H3189" s="8"/>
      <c r="I3189" s="5"/>
      <c r="J3189" s="5">
        <v>40</v>
      </c>
      <c r="K3189" s="5" t="s">
        <v>199</v>
      </c>
      <c r="L3189" s="5"/>
      <c r="M3189" s="5"/>
    </row>
    <row r="3190" spans="1:13">
      <c r="A3190" s="9"/>
      <c r="B3190" s="5" t="s">
        <v>6719</v>
      </c>
      <c r="C3190" s="9"/>
      <c r="D3190" s="9"/>
      <c r="E3190" s="5"/>
      <c r="F3190" s="8"/>
      <c r="G3190" s="5" t="s">
        <v>3456</v>
      </c>
      <c r="H3190" s="8"/>
      <c r="I3190" s="5"/>
      <c r="J3190" s="5">
        <v>40</v>
      </c>
      <c r="K3190" s="5" t="s">
        <v>199</v>
      </c>
      <c r="L3190" s="5"/>
      <c r="M3190" s="5"/>
    </row>
    <row r="3191" spans="1:13">
      <c r="A3191" s="9"/>
      <c r="B3191" s="5" t="s">
        <v>6720</v>
      </c>
      <c r="C3191" s="9"/>
      <c r="D3191" s="9"/>
      <c r="E3191" s="5"/>
      <c r="F3191" s="8"/>
      <c r="G3191" s="5" t="s">
        <v>3945</v>
      </c>
      <c r="H3191" s="8"/>
      <c r="I3191" s="5"/>
      <c r="J3191" s="5">
        <v>40</v>
      </c>
      <c r="K3191" s="5" t="s">
        <v>199</v>
      </c>
      <c r="L3191" s="5"/>
      <c r="M3191" s="5"/>
    </row>
    <row r="3192" spans="1:13">
      <c r="A3192" s="9"/>
      <c r="B3192" s="5" t="s">
        <v>6721</v>
      </c>
      <c r="C3192" s="9"/>
      <c r="D3192" s="9"/>
      <c r="E3192" s="5"/>
      <c r="F3192" s="8"/>
      <c r="G3192" s="5" t="s">
        <v>3442</v>
      </c>
      <c r="H3192" s="8"/>
      <c r="I3192" s="5"/>
      <c r="J3192" s="5">
        <v>40</v>
      </c>
      <c r="K3192" s="5" t="s">
        <v>199</v>
      </c>
      <c r="L3192" s="5"/>
      <c r="M3192" s="5"/>
    </row>
    <row r="3193" spans="1:13">
      <c r="A3193" s="9"/>
      <c r="B3193" s="5" t="s">
        <v>6722</v>
      </c>
      <c r="C3193" s="9"/>
      <c r="D3193" s="9"/>
      <c r="E3193" s="5"/>
      <c r="F3193" s="8"/>
      <c r="G3193" s="5" t="s">
        <v>3432</v>
      </c>
      <c r="H3193" s="8"/>
      <c r="I3193" s="5"/>
      <c r="J3193" s="5">
        <v>40</v>
      </c>
      <c r="K3193" s="5" t="s">
        <v>199</v>
      </c>
      <c r="L3193" s="5"/>
      <c r="M3193" s="5"/>
    </row>
    <row r="3194" spans="1:13">
      <c r="A3194" s="9"/>
      <c r="B3194" s="5" t="s">
        <v>6723</v>
      </c>
      <c r="C3194" s="9"/>
      <c r="D3194" s="9"/>
      <c r="E3194" s="5"/>
      <c r="F3194" s="8"/>
      <c r="G3194" s="5" t="s">
        <v>6250</v>
      </c>
      <c r="H3194" s="8"/>
      <c r="I3194" s="5"/>
      <c r="J3194" s="5">
        <v>40</v>
      </c>
      <c r="K3194" s="5" t="s">
        <v>3461</v>
      </c>
      <c r="L3194" s="5"/>
      <c r="M3194" s="5"/>
    </row>
    <row r="3195" spans="1:13">
      <c r="A3195" s="9"/>
      <c r="B3195" s="5" t="s">
        <v>6724</v>
      </c>
      <c r="C3195" s="9"/>
      <c r="D3195" s="9"/>
      <c r="E3195" s="5"/>
      <c r="F3195" s="8"/>
      <c r="G3195" s="5" t="s">
        <v>3456</v>
      </c>
      <c r="H3195" s="8"/>
      <c r="I3195" s="5"/>
      <c r="J3195" s="5">
        <v>40</v>
      </c>
      <c r="K3195" s="5" t="s">
        <v>199</v>
      </c>
      <c r="L3195" s="5"/>
      <c r="M3195" s="5"/>
    </row>
    <row r="3196" spans="1:13">
      <c r="A3196" s="9"/>
      <c r="B3196" s="5" t="s">
        <v>6725</v>
      </c>
      <c r="C3196" s="9"/>
      <c r="D3196" s="9"/>
      <c r="E3196" s="5"/>
      <c r="F3196" s="8"/>
      <c r="G3196" s="5" t="s">
        <v>3432</v>
      </c>
      <c r="H3196" s="8"/>
      <c r="I3196" s="5"/>
      <c r="J3196" s="5">
        <v>40</v>
      </c>
      <c r="K3196" s="5" t="s">
        <v>3433</v>
      </c>
      <c r="L3196" s="5"/>
      <c r="M3196" s="5"/>
    </row>
    <row r="3197" spans="1:13">
      <c r="A3197" s="9"/>
      <c r="B3197" s="5" t="s">
        <v>6726</v>
      </c>
      <c r="C3197" s="9"/>
      <c r="D3197" s="9"/>
      <c r="E3197" s="5"/>
      <c r="F3197" s="8"/>
      <c r="G3197" s="5" t="s">
        <v>3432</v>
      </c>
      <c r="H3197" s="8"/>
      <c r="I3197" s="5"/>
      <c r="J3197" s="5">
        <v>40</v>
      </c>
      <c r="K3197" s="5" t="s">
        <v>199</v>
      </c>
      <c r="L3197" s="5"/>
      <c r="M3197" s="5"/>
    </row>
    <row r="3198" spans="1:13">
      <c r="A3198" s="9"/>
      <c r="B3198" s="5" t="s">
        <v>6727</v>
      </c>
      <c r="C3198" s="9"/>
      <c r="D3198" s="9"/>
      <c r="E3198" s="5"/>
      <c r="F3198" s="8"/>
      <c r="G3198" s="5" t="s">
        <v>3432</v>
      </c>
      <c r="H3198" s="8"/>
      <c r="I3198" s="5"/>
      <c r="J3198" s="5">
        <v>40</v>
      </c>
      <c r="K3198" s="5" t="s">
        <v>199</v>
      </c>
      <c r="L3198" s="5"/>
      <c r="M3198" s="5"/>
    </row>
    <row r="3199" spans="1:13">
      <c r="A3199" s="9"/>
      <c r="B3199" s="5" t="s">
        <v>6728</v>
      </c>
      <c r="C3199" s="9"/>
      <c r="D3199" s="9"/>
      <c r="E3199" s="5"/>
      <c r="F3199" s="8"/>
      <c r="G3199" s="5" t="s">
        <v>3465</v>
      </c>
      <c r="H3199" s="8"/>
      <c r="I3199" s="5"/>
      <c r="J3199" s="5">
        <v>40</v>
      </c>
      <c r="K3199" s="5" t="s">
        <v>199</v>
      </c>
      <c r="L3199" s="5"/>
      <c r="M3199" s="5"/>
    </row>
    <row r="3200" spans="1:13">
      <c r="A3200" s="9"/>
      <c r="B3200" s="5" t="s">
        <v>6729</v>
      </c>
      <c r="C3200" s="9"/>
      <c r="D3200" s="9"/>
      <c r="E3200" s="5"/>
      <c r="F3200" s="8"/>
      <c r="G3200" s="5" t="s">
        <v>3432</v>
      </c>
      <c r="H3200" s="8"/>
      <c r="I3200" s="5"/>
      <c r="J3200" s="5">
        <v>40</v>
      </c>
      <c r="K3200" s="5" t="s">
        <v>199</v>
      </c>
      <c r="L3200" s="5"/>
      <c r="M3200" s="5"/>
    </row>
    <row r="3201" spans="1:13">
      <c r="A3201" s="9"/>
      <c r="B3201" s="5" t="s">
        <v>6730</v>
      </c>
      <c r="C3201" s="9"/>
      <c r="D3201" s="9"/>
      <c r="E3201" s="5"/>
      <c r="F3201" s="8"/>
      <c r="G3201" s="5" t="s">
        <v>3494</v>
      </c>
      <c r="H3201" s="8"/>
      <c r="I3201" s="5"/>
      <c r="J3201" s="5">
        <v>25</v>
      </c>
      <c r="K3201" s="5" t="s">
        <v>191</v>
      </c>
      <c r="L3201" s="5"/>
      <c r="M3201" s="5"/>
    </row>
    <row r="3202" spans="1:13">
      <c r="A3202" s="9"/>
      <c r="B3202" s="5" t="s">
        <v>6731</v>
      </c>
      <c r="C3202" s="9"/>
      <c r="D3202" s="9"/>
      <c r="E3202" s="5"/>
      <c r="F3202" s="8"/>
      <c r="G3202" s="5" t="s">
        <v>3556</v>
      </c>
      <c r="H3202" s="8"/>
      <c r="I3202" s="5"/>
      <c r="J3202" s="5">
        <v>40</v>
      </c>
      <c r="K3202" s="5" t="s">
        <v>199</v>
      </c>
      <c r="L3202" s="5"/>
      <c r="M3202" s="5"/>
    </row>
    <row r="3203" spans="1:13">
      <c r="A3203" s="9"/>
      <c r="B3203" s="5" t="s">
        <v>6732</v>
      </c>
      <c r="C3203" s="9"/>
      <c r="D3203" s="9"/>
      <c r="E3203" s="5"/>
      <c r="F3203" s="8"/>
      <c r="G3203" s="5" t="s">
        <v>3465</v>
      </c>
      <c r="H3203" s="8"/>
      <c r="I3203" s="5"/>
      <c r="J3203" s="5">
        <v>40</v>
      </c>
      <c r="K3203" s="5" t="s">
        <v>199</v>
      </c>
      <c r="L3203" s="5"/>
      <c r="M3203" s="5"/>
    </row>
    <row r="3204" spans="1:13">
      <c r="A3204" s="9"/>
      <c r="B3204" s="5" t="s">
        <v>6733</v>
      </c>
      <c r="C3204" s="9"/>
      <c r="D3204" s="9"/>
      <c r="E3204" s="5"/>
      <c r="F3204" s="8"/>
      <c r="G3204" s="5" t="s">
        <v>3432</v>
      </c>
      <c r="H3204" s="8"/>
      <c r="I3204" s="5"/>
      <c r="J3204" s="5">
        <v>40</v>
      </c>
      <c r="K3204" s="5" t="s">
        <v>199</v>
      </c>
      <c r="L3204" s="5"/>
      <c r="M3204" s="5"/>
    </row>
    <row r="3205" spans="1:13">
      <c r="A3205" s="9"/>
      <c r="B3205" s="5" t="s">
        <v>6734</v>
      </c>
      <c r="C3205" s="9"/>
      <c r="D3205" s="9"/>
      <c r="E3205" s="5"/>
      <c r="F3205" s="8"/>
      <c r="G3205" s="5" t="s">
        <v>3428</v>
      </c>
      <c r="H3205" s="8"/>
      <c r="I3205" s="5"/>
      <c r="J3205" s="5">
        <v>40</v>
      </c>
      <c r="K3205" s="5" t="s">
        <v>199</v>
      </c>
      <c r="L3205" s="5"/>
      <c r="M3205" s="5"/>
    </row>
    <row r="3206" spans="1:13">
      <c r="A3206" s="9"/>
      <c r="B3206" s="5" t="s">
        <v>6735</v>
      </c>
      <c r="C3206" s="9"/>
      <c r="D3206" s="9"/>
      <c r="E3206" s="5"/>
      <c r="F3206" s="8"/>
      <c r="G3206" s="5" t="s">
        <v>3561</v>
      </c>
      <c r="H3206" s="8"/>
      <c r="I3206" s="5"/>
      <c r="J3206" s="5">
        <v>40</v>
      </c>
      <c r="K3206" s="5" t="s">
        <v>196</v>
      </c>
      <c r="L3206" s="5"/>
      <c r="M3206" s="5"/>
    </row>
    <row r="3207" spans="1:13">
      <c r="A3207" s="9"/>
      <c r="B3207" s="5" t="s">
        <v>6736</v>
      </c>
      <c r="C3207" s="9"/>
      <c r="D3207" s="9"/>
      <c r="E3207" s="5"/>
      <c r="F3207" s="8"/>
      <c r="G3207" s="5" t="s">
        <v>3601</v>
      </c>
      <c r="H3207" s="8"/>
      <c r="I3207" s="5"/>
      <c r="J3207" s="5">
        <v>40</v>
      </c>
      <c r="K3207" s="5" t="s">
        <v>199</v>
      </c>
      <c r="L3207" s="5"/>
      <c r="M3207" s="5"/>
    </row>
    <row r="3208" spans="1:13">
      <c r="A3208" s="9"/>
      <c r="B3208" s="5" t="s">
        <v>6737</v>
      </c>
      <c r="C3208" s="9"/>
      <c r="D3208" s="9"/>
      <c r="E3208" s="5"/>
      <c r="F3208" s="8"/>
      <c r="G3208" s="5" t="s">
        <v>3456</v>
      </c>
      <c r="H3208" s="8"/>
      <c r="I3208" s="5"/>
      <c r="J3208" s="5">
        <v>40</v>
      </c>
      <c r="K3208" s="5" t="s">
        <v>3433</v>
      </c>
      <c r="L3208" s="5"/>
      <c r="M3208" s="5"/>
    </row>
    <row r="3209" spans="1:13">
      <c r="A3209" s="9"/>
      <c r="B3209" s="5" t="s">
        <v>6738</v>
      </c>
      <c r="C3209" s="9"/>
      <c r="D3209" s="9"/>
      <c r="E3209" s="5"/>
      <c r="F3209" s="8"/>
      <c r="G3209" s="5" t="s">
        <v>3438</v>
      </c>
      <c r="H3209" s="8"/>
      <c r="I3209" s="5"/>
      <c r="J3209" s="5">
        <v>40</v>
      </c>
      <c r="K3209" s="5" t="s">
        <v>199</v>
      </c>
      <c r="L3209" s="5"/>
      <c r="M3209" s="5"/>
    </row>
    <row r="3210" spans="1:13">
      <c r="A3210" s="9"/>
      <c r="B3210" s="5" t="s">
        <v>6739</v>
      </c>
      <c r="C3210" s="9"/>
      <c r="D3210" s="9"/>
      <c r="E3210" s="5"/>
      <c r="F3210" s="8"/>
      <c r="G3210" s="5" t="s">
        <v>3432</v>
      </c>
      <c r="H3210" s="8"/>
      <c r="I3210" s="5"/>
      <c r="J3210" s="5">
        <v>40</v>
      </c>
      <c r="K3210" s="5" t="s">
        <v>199</v>
      </c>
      <c r="L3210" s="5"/>
      <c r="M3210" s="5"/>
    </row>
    <row r="3211" spans="1:13">
      <c r="A3211" s="9"/>
      <c r="B3211" s="5" t="s">
        <v>6740</v>
      </c>
      <c r="C3211" s="9"/>
      <c r="D3211" s="9"/>
      <c r="E3211" s="5"/>
      <c r="F3211" s="8"/>
      <c r="G3211" s="5" t="s">
        <v>3465</v>
      </c>
      <c r="H3211" s="8"/>
      <c r="I3211" s="5"/>
      <c r="J3211" s="5">
        <v>40</v>
      </c>
      <c r="K3211" s="5" t="s">
        <v>199</v>
      </c>
      <c r="L3211" s="5"/>
      <c r="M3211" s="5"/>
    </row>
    <row r="3212" spans="1:13">
      <c r="A3212" s="9"/>
      <c r="B3212" s="5" t="s">
        <v>6741</v>
      </c>
      <c r="C3212" s="9"/>
      <c r="D3212" s="9"/>
      <c r="E3212" s="5"/>
      <c r="F3212" s="8"/>
      <c r="G3212" s="5" t="s">
        <v>3492</v>
      </c>
      <c r="H3212" s="8"/>
      <c r="I3212" s="5"/>
      <c r="J3212" s="5">
        <v>40</v>
      </c>
      <c r="K3212" s="5" t="s">
        <v>199</v>
      </c>
      <c r="L3212" s="5"/>
      <c r="M3212" s="5"/>
    </row>
    <row r="3213" spans="1:13">
      <c r="A3213" s="9"/>
      <c r="B3213" s="5" t="s">
        <v>6742</v>
      </c>
      <c r="C3213" s="9"/>
      <c r="D3213" s="9"/>
      <c r="E3213" s="5"/>
      <c r="F3213" s="8"/>
      <c r="G3213" s="5" t="s">
        <v>3450</v>
      </c>
      <c r="H3213" s="8"/>
      <c r="I3213" s="5"/>
      <c r="J3213" s="5">
        <v>40</v>
      </c>
      <c r="K3213" s="5" t="s">
        <v>196</v>
      </c>
      <c r="L3213" s="5"/>
      <c r="M3213" s="5"/>
    </row>
    <row r="3214" spans="1:13">
      <c r="A3214" s="9"/>
      <c r="B3214" s="5" t="s">
        <v>6743</v>
      </c>
      <c r="C3214" s="9"/>
      <c r="D3214" s="9"/>
      <c r="E3214" s="5"/>
      <c r="F3214" s="8"/>
      <c r="G3214" s="5" t="s">
        <v>3450</v>
      </c>
      <c r="H3214" s="8"/>
      <c r="I3214" s="5"/>
      <c r="J3214" s="5">
        <v>40</v>
      </c>
      <c r="K3214" s="5" t="s">
        <v>199</v>
      </c>
      <c r="L3214" s="5"/>
      <c r="M3214" s="5"/>
    </row>
    <row r="3215" spans="1:13">
      <c r="A3215" s="9"/>
      <c r="B3215" s="5" t="s">
        <v>6744</v>
      </c>
      <c r="C3215" s="9"/>
      <c r="D3215" s="9"/>
      <c r="E3215" s="5"/>
      <c r="F3215" s="8"/>
      <c r="G3215" s="5" t="s">
        <v>3450</v>
      </c>
      <c r="H3215" s="8"/>
      <c r="I3215" s="5"/>
      <c r="J3215" s="5">
        <v>40</v>
      </c>
      <c r="K3215" s="5" t="s">
        <v>199</v>
      </c>
      <c r="L3215" s="5"/>
      <c r="M3215" s="5"/>
    </row>
    <row r="3216" spans="1:13">
      <c r="A3216" s="9"/>
      <c r="B3216" s="5" t="s">
        <v>6745</v>
      </c>
      <c r="C3216" s="9"/>
      <c r="D3216" s="9"/>
      <c r="E3216" s="5"/>
      <c r="F3216" s="8"/>
      <c r="G3216" s="5" t="s">
        <v>3432</v>
      </c>
      <c r="H3216" s="8"/>
      <c r="I3216" s="5"/>
      <c r="J3216" s="5">
        <v>40</v>
      </c>
      <c r="K3216" s="5" t="s">
        <v>199</v>
      </c>
      <c r="L3216" s="5"/>
      <c r="M3216" s="5"/>
    </row>
    <row r="3217" spans="1:13">
      <c r="A3217" s="9"/>
      <c r="B3217" s="5" t="s">
        <v>6746</v>
      </c>
      <c r="C3217" s="9"/>
      <c r="D3217" s="9"/>
      <c r="E3217" s="5"/>
      <c r="F3217" s="8"/>
      <c r="G3217" s="5" t="s">
        <v>3432</v>
      </c>
      <c r="H3217" s="8"/>
      <c r="I3217" s="5"/>
      <c r="J3217" s="5">
        <v>40</v>
      </c>
      <c r="K3217" s="5" t="s">
        <v>199</v>
      </c>
      <c r="L3217" s="5"/>
      <c r="M3217" s="5"/>
    </row>
    <row r="3218" spans="1:13">
      <c r="A3218" s="9"/>
      <c r="B3218" s="5" t="s">
        <v>6747</v>
      </c>
      <c r="C3218" s="9"/>
      <c r="D3218" s="9"/>
      <c r="E3218" s="5"/>
      <c r="F3218" s="8"/>
      <c r="G3218" s="5" t="s">
        <v>3432</v>
      </c>
      <c r="H3218" s="8"/>
      <c r="I3218" s="5"/>
      <c r="J3218" s="5">
        <v>40</v>
      </c>
      <c r="K3218" s="5" t="s">
        <v>199</v>
      </c>
      <c r="L3218" s="5"/>
      <c r="M3218" s="5"/>
    </row>
    <row r="3219" spans="1:13">
      <c r="A3219" s="9"/>
      <c r="B3219" s="5" t="s">
        <v>6748</v>
      </c>
      <c r="C3219" s="9"/>
      <c r="D3219" s="9"/>
      <c r="E3219" s="5"/>
      <c r="F3219" s="8"/>
      <c r="G3219" s="5" t="s">
        <v>3450</v>
      </c>
      <c r="H3219" s="8"/>
      <c r="I3219" s="5"/>
      <c r="J3219" s="5">
        <v>40</v>
      </c>
      <c r="K3219" s="5" t="s">
        <v>199</v>
      </c>
      <c r="L3219" s="5"/>
      <c r="M3219" s="5"/>
    </row>
    <row r="3220" spans="1:13">
      <c r="A3220" s="9"/>
      <c r="B3220" s="5" t="s">
        <v>6749</v>
      </c>
      <c r="C3220" s="9"/>
      <c r="D3220" s="9"/>
      <c r="E3220" s="5"/>
      <c r="F3220" s="8"/>
      <c r="G3220" s="5" t="s">
        <v>4934</v>
      </c>
      <c r="H3220" s="8"/>
      <c r="I3220" s="5"/>
      <c r="J3220" s="5">
        <v>40</v>
      </c>
      <c r="K3220" s="5" t="s">
        <v>191</v>
      </c>
      <c r="L3220" s="5"/>
      <c r="M3220" s="5"/>
    </row>
    <row r="3221" spans="1:13">
      <c r="A3221" s="9"/>
      <c r="B3221" s="5" t="s">
        <v>6750</v>
      </c>
      <c r="C3221" s="9"/>
      <c r="D3221" s="9"/>
      <c r="E3221" s="5"/>
      <c r="F3221" s="8"/>
      <c r="G3221" s="5" t="s">
        <v>3442</v>
      </c>
      <c r="H3221" s="8"/>
      <c r="I3221" s="5"/>
      <c r="J3221" s="5">
        <v>40</v>
      </c>
      <c r="K3221" s="5" t="s">
        <v>3433</v>
      </c>
      <c r="L3221" s="5"/>
      <c r="M3221" s="5"/>
    </row>
    <row r="3222" spans="1:13">
      <c r="A3222" s="9"/>
      <c r="B3222" s="5" t="s">
        <v>6751</v>
      </c>
      <c r="C3222" s="9"/>
      <c r="D3222" s="9"/>
      <c r="E3222" s="5"/>
      <c r="F3222" s="8"/>
      <c r="G3222" s="5" t="s">
        <v>3432</v>
      </c>
      <c r="H3222" s="8"/>
      <c r="I3222" s="5"/>
      <c r="J3222" s="5">
        <v>40</v>
      </c>
      <c r="K3222" s="5" t="s">
        <v>199</v>
      </c>
      <c r="L3222" s="5"/>
      <c r="M3222" s="5"/>
    </row>
    <row r="3223" spans="1:13">
      <c r="A3223" s="9"/>
      <c r="B3223" s="5" t="s">
        <v>6752</v>
      </c>
      <c r="C3223" s="9"/>
      <c r="D3223" s="9"/>
      <c r="E3223" s="5"/>
      <c r="F3223" s="8"/>
      <c r="G3223" s="5" t="s">
        <v>3646</v>
      </c>
      <c r="H3223" s="8"/>
      <c r="I3223" s="5"/>
      <c r="J3223" s="5">
        <v>40</v>
      </c>
      <c r="K3223" s="5" t="s">
        <v>196</v>
      </c>
      <c r="L3223" s="5"/>
      <c r="M3223" s="5"/>
    </row>
    <row r="3224" spans="1:13">
      <c r="A3224" s="9"/>
      <c r="B3224" s="5" t="s">
        <v>6753</v>
      </c>
      <c r="C3224" s="9"/>
      <c r="D3224" s="9"/>
      <c r="E3224" s="5"/>
      <c r="F3224" s="8"/>
      <c r="G3224" s="5" t="s">
        <v>3450</v>
      </c>
      <c r="H3224" s="8"/>
      <c r="I3224" s="5"/>
      <c r="J3224" s="5">
        <v>40</v>
      </c>
      <c r="K3224" s="5" t="s">
        <v>199</v>
      </c>
      <c r="L3224" s="5"/>
      <c r="M3224" s="5"/>
    </row>
    <row r="3225" spans="1:13">
      <c r="A3225" s="9"/>
      <c r="B3225" s="5" t="s">
        <v>6754</v>
      </c>
      <c r="C3225" s="9"/>
      <c r="D3225" s="9"/>
      <c r="E3225" s="5"/>
      <c r="F3225" s="8"/>
      <c r="G3225" s="5" t="s">
        <v>3442</v>
      </c>
      <c r="H3225" s="8"/>
      <c r="I3225" s="5"/>
      <c r="J3225" s="5">
        <v>20</v>
      </c>
      <c r="K3225" s="5" t="s">
        <v>199</v>
      </c>
      <c r="L3225" s="5"/>
      <c r="M3225" s="5"/>
    </row>
    <row r="3226" spans="1:13">
      <c r="A3226" s="9"/>
      <c r="B3226" s="5" t="s">
        <v>6755</v>
      </c>
      <c r="C3226" s="9"/>
      <c r="D3226" s="9"/>
      <c r="E3226" s="5"/>
      <c r="F3226" s="8"/>
      <c r="G3226" s="5" t="s">
        <v>3456</v>
      </c>
      <c r="H3226" s="8"/>
      <c r="I3226" s="5"/>
      <c r="J3226" s="5">
        <v>40</v>
      </c>
      <c r="K3226" s="5" t="s">
        <v>199</v>
      </c>
      <c r="L3226" s="5"/>
      <c r="M3226" s="5"/>
    </row>
    <row r="3227" spans="1:13">
      <c r="A3227" s="9"/>
      <c r="B3227" s="5" t="s">
        <v>6756</v>
      </c>
      <c r="C3227" s="9"/>
      <c r="D3227" s="9"/>
      <c r="E3227" s="5"/>
      <c r="F3227" s="8"/>
      <c r="G3227" s="5" t="s">
        <v>3442</v>
      </c>
      <c r="H3227" s="8"/>
      <c r="I3227" s="5"/>
      <c r="J3227" s="5">
        <v>40</v>
      </c>
      <c r="K3227" s="5" t="s">
        <v>199</v>
      </c>
      <c r="L3227" s="5"/>
      <c r="M3227" s="5"/>
    </row>
    <row r="3228" spans="1:13">
      <c r="A3228" s="9"/>
      <c r="B3228" s="5" t="s">
        <v>6757</v>
      </c>
      <c r="C3228" s="9"/>
      <c r="D3228" s="9"/>
      <c r="E3228" s="5"/>
      <c r="F3228" s="8"/>
      <c r="G3228" s="5" t="s">
        <v>3510</v>
      </c>
      <c r="H3228" s="8"/>
      <c r="I3228" s="5"/>
      <c r="J3228" s="5">
        <v>40</v>
      </c>
      <c r="K3228" s="5" t="s">
        <v>199</v>
      </c>
      <c r="L3228" s="5"/>
      <c r="M3228" s="5"/>
    </row>
    <row r="3229" spans="1:13">
      <c r="A3229" s="9"/>
      <c r="B3229" s="5" t="s">
        <v>6758</v>
      </c>
      <c r="C3229" s="9"/>
      <c r="D3229" s="9"/>
      <c r="E3229" s="5"/>
      <c r="F3229" s="8"/>
      <c r="G3229" s="5" t="s">
        <v>3502</v>
      </c>
      <c r="H3229" s="8"/>
      <c r="I3229" s="5"/>
      <c r="J3229" s="5">
        <v>20</v>
      </c>
      <c r="K3229" s="5" t="s">
        <v>199</v>
      </c>
      <c r="L3229" s="5"/>
      <c r="M3229" s="5"/>
    </row>
    <row r="3230" spans="1:13">
      <c r="A3230" s="9"/>
      <c r="B3230" s="5" t="s">
        <v>6759</v>
      </c>
      <c r="C3230" s="9"/>
      <c r="D3230" s="9"/>
      <c r="E3230" s="5"/>
      <c r="F3230" s="8"/>
      <c r="G3230" s="5" t="s">
        <v>4838</v>
      </c>
      <c r="H3230" s="8"/>
      <c r="I3230" s="5"/>
      <c r="J3230" s="5">
        <v>25</v>
      </c>
      <c r="K3230" s="5" t="s">
        <v>199</v>
      </c>
      <c r="L3230" s="5"/>
      <c r="M3230" s="5"/>
    </row>
    <row r="3231" spans="1:13">
      <c r="A3231" s="9"/>
      <c r="B3231" s="5" t="s">
        <v>6760</v>
      </c>
      <c r="C3231" s="9"/>
      <c r="D3231" s="9"/>
      <c r="E3231" s="5"/>
      <c r="F3231" s="8"/>
      <c r="G3231" s="5" t="s">
        <v>3502</v>
      </c>
      <c r="H3231" s="8"/>
      <c r="I3231" s="5"/>
      <c r="J3231" s="5">
        <v>40</v>
      </c>
      <c r="K3231" s="5" t="s">
        <v>196</v>
      </c>
      <c r="L3231" s="5"/>
      <c r="M3231" s="5"/>
    </row>
    <row r="3232" spans="1:13">
      <c r="A3232" s="9"/>
      <c r="B3232" s="5" t="s">
        <v>6761</v>
      </c>
      <c r="C3232" s="9"/>
      <c r="D3232" s="9"/>
      <c r="E3232" s="5"/>
      <c r="F3232" s="8"/>
      <c r="G3232" s="5" t="s">
        <v>3428</v>
      </c>
      <c r="H3232" s="8"/>
      <c r="I3232" s="5"/>
      <c r="J3232" s="5">
        <v>40</v>
      </c>
      <c r="K3232" s="5" t="s">
        <v>199</v>
      </c>
      <c r="L3232" s="5"/>
      <c r="M3232" s="5"/>
    </row>
    <row r="3233" spans="1:13">
      <c r="A3233" s="9"/>
      <c r="B3233" s="5" t="s">
        <v>6762</v>
      </c>
      <c r="C3233" s="9"/>
      <c r="D3233" s="9"/>
      <c r="E3233" s="5"/>
      <c r="F3233" s="8"/>
      <c r="G3233" s="5" t="s">
        <v>3432</v>
      </c>
      <c r="H3233" s="8"/>
      <c r="I3233" s="5"/>
      <c r="J3233" s="5">
        <v>40</v>
      </c>
      <c r="K3233" s="5" t="s">
        <v>199</v>
      </c>
      <c r="L3233" s="5"/>
      <c r="M3233" s="5"/>
    </row>
    <row r="3234" spans="1:13">
      <c r="A3234" s="9"/>
      <c r="B3234" s="5" t="s">
        <v>6763</v>
      </c>
      <c r="C3234" s="9"/>
      <c r="D3234" s="9"/>
      <c r="E3234" s="5"/>
      <c r="F3234" s="8"/>
      <c r="G3234" s="5" t="s">
        <v>4360</v>
      </c>
      <c r="H3234" s="8"/>
      <c r="I3234" s="5"/>
      <c r="J3234" s="5">
        <v>40</v>
      </c>
      <c r="K3234" s="5" t="s">
        <v>199</v>
      </c>
      <c r="L3234" s="5"/>
      <c r="M3234" s="5"/>
    </row>
    <row r="3235" spans="1:13">
      <c r="A3235" s="9"/>
      <c r="B3235" s="5" t="s">
        <v>6764</v>
      </c>
      <c r="C3235" s="9"/>
      <c r="D3235" s="9"/>
      <c r="E3235" s="5"/>
      <c r="F3235" s="8"/>
      <c r="G3235" s="5" t="s">
        <v>3432</v>
      </c>
      <c r="H3235" s="8"/>
      <c r="I3235" s="5"/>
      <c r="J3235" s="5">
        <v>40</v>
      </c>
      <c r="K3235" s="5" t="s">
        <v>196</v>
      </c>
      <c r="L3235" s="5"/>
      <c r="M3235" s="5"/>
    </row>
    <row r="3236" spans="1:13">
      <c r="A3236" s="9"/>
      <c r="B3236" s="5" t="s">
        <v>6765</v>
      </c>
      <c r="C3236" s="9"/>
      <c r="D3236" s="9"/>
      <c r="E3236" s="5"/>
      <c r="F3236" s="8"/>
      <c r="G3236" s="5" t="s">
        <v>3428</v>
      </c>
      <c r="H3236" s="8"/>
      <c r="I3236" s="5"/>
      <c r="J3236" s="5">
        <v>40</v>
      </c>
      <c r="K3236" s="5" t="s">
        <v>199</v>
      </c>
      <c r="L3236" s="5"/>
      <c r="M3236" s="5"/>
    </row>
    <row r="3237" spans="1:13">
      <c r="A3237" s="9"/>
      <c r="B3237" s="5" t="s">
        <v>6766</v>
      </c>
      <c r="C3237" s="9"/>
      <c r="D3237" s="9"/>
      <c r="E3237" s="5"/>
      <c r="F3237" s="8"/>
      <c r="G3237" s="5" t="s">
        <v>3432</v>
      </c>
      <c r="H3237" s="8"/>
      <c r="I3237" s="5"/>
      <c r="J3237" s="5">
        <v>40</v>
      </c>
      <c r="K3237" s="5" t="s">
        <v>199</v>
      </c>
      <c r="L3237" s="5"/>
      <c r="M3237" s="5"/>
    </row>
    <row r="3238" spans="1:13">
      <c r="A3238" s="9"/>
      <c r="B3238" s="5" t="s">
        <v>6767</v>
      </c>
      <c r="C3238" s="9"/>
      <c r="D3238" s="9"/>
      <c r="E3238" s="5"/>
      <c r="F3238" s="8"/>
      <c r="G3238" s="5" t="s">
        <v>3432</v>
      </c>
      <c r="H3238" s="8"/>
      <c r="I3238" s="5"/>
      <c r="J3238" s="5">
        <v>40</v>
      </c>
      <c r="K3238" s="5" t="s">
        <v>199</v>
      </c>
      <c r="L3238" s="5"/>
      <c r="M3238" s="5"/>
    </row>
    <row r="3239" spans="1:13">
      <c r="A3239" s="9"/>
      <c r="B3239" s="5" t="s">
        <v>6768</v>
      </c>
      <c r="C3239" s="9"/>
      <c r="D3239" s="9"/>
      <c r="E3239" s="5"/>
      <c r="F3239" s="8"/>
      <c r="G3239" s="5" t="s">
        <v>3446</v>
      </c>
      <c r="H3239" s="8"/>
      <c r="I3239" s="5"/>
      <c r="J3239" s="5">
        <v>40</v>
      </c>
      <c r="K3239" s="5" t="s">
        <v>199</v>
      </c>
      <c r="L3239" s="5"/>
      <c r="M3239" s="5"/>
    </row>
    <row r="3240" spans="1:13">
      <c r="A3240" s="9"/>
      <c r="B3240" s="5" t="s">
        <v>6769</v>
      </c>
      <c r="C3240" s="9"/>
      <c r="D3240" s="9"/>
      <c r="E3240" s="5"/>
      <c r="F3240" s="8"/>
      <c r="G3240" s="5" t="s">
        <v>3432</v>
      </c>
      <c r="H3240" s="8"/>
      <c r="I3240" s="5"/>
      <c r="J3240" s="5">
        <v>40</v>
      </c>
      <c r="K3240" s="5" t="s">
        <v>3433</v>
      </c>
      <c r="L3240" s="5"/>
      <c r="M3240" s="5"/>
    </row>
    <row r="3241" spans="1:13">
      <c r="A3241" s="9"/>
      <c r="B3241" s="5" t="s">
        <v>6770</v>
      </c>
      <c r="C3241" s="9"/>
      <c r="D3241" s="9"/>
      <c r="E3241" s="5"/>
      <c r="F3241" s="8"/>
      <c r="G3241" s="5" t="s">
        <v>3436</v>
      </c>
      <c r="H3241" s="8"/>
      <c r="I3241" s="5"/>
      <c r="J3241" s="5">
        <v>40</v>
      </c>
      <c r="K3241" s="5" t="s">
        <v>3433</v>
      </c>
      <c r="L3241" s="5"/>
      <c r="M3241" s="5"/>
    </row>
    <row r="3242" spans="1:13">
      <c r="A3242" s="9"/>
      <c r="B3242" s="5" t="s">
        <v>6771</v>
      </c>
      <c r="C3242" s="9"/>
      <c r="D3242" s="9"/>
      <c r="E3242" s="5"/>
      <c r="F3242" s="8"/>
      <c r="G3242" s="5" t="s">
        <v>3446</v>
      </c>
      <c r="H3242" s="8"/>
      <c r="I3242" s="5"/>
      <c r="J3242" s="5">
        <v>40</v>
      </c>
      <c r="K3242" s="5" t="s">
        <v>199</v>
      </c>
      <c r="L3242" s="5"/>
      <c r="M3242" s="5"/>
    </row>
    <row r="3243" spans="1:13">
      <c r="A3243" s="9"/>
      <c r="B3243" s="5" t="s">
        <v>6772</v>
      </c>
      <c r="C3243" s="9"/>
      <c r="D3243" s="9"/>
      <c r="E3243" s="5"/>
      <c r="F3243" s="8"/>
      <c r="G3243" s="5" t="s">
        <v>3510</v>
      </c>
      <c r="H3243" s="8"/>
      <c r="I3243" s="5"/>
      <c r="J3243" s="5">
        <v>40</v>
      </c>
      <c r="K3243" s="5" t="s">
        <v>199</v>
      </c>
      <c r="L3243" s="5"/>
      <c r="M3243" s="5"/>
    </row>
    <row r="3244" spans="1:13">
      <c r="A3244" s="9"/>
      <c r="B3244" s="5" t="s">
        <v>6773</v>
      </c>
      <c r="C3244" s="9"/>
      <c r="D3244" s="9"/>
      <c r="E3244" s="5"/>
      <c r="F3244" s="8"/>
      <c r="G3244" s="5" t="s">
        <v>3792</v>
      </c>
      <c r="H3244" s="8"/>
      <c r="I3244" s="5"/>
      <c r="J3244" s="5">
        <v>40</v>
      </c>
      <c r="K3244" s="5" t="s">
        <v>191</v>
      </c>
      <c r="L3244" s="5"/>
      <c r="M3244" s="5"/>
    </row>
    <row r="3245" spans="1:13">
      <c r="A3245" s="9"/>
      <c r="B3245" s="5" t="s">
        <v>6774</v>
      </c>
      <c r="C3245" s="9"/>
      <c r="D3245" s="9"/>
      <c r="E3245" s="5"/>
      <c r="F3245" s="8"/>
      <c r="G3245" s="5" t="s">
        <v>3454</v>
      </c>
      <c r="H3245" s="8"/>
      <c r="I3245" s="5"/>
      <c r="J3245" s="5">
        <v>40</v>
      </c>
      <c r="K3245" s="5" t="s">
        <v>199</v>
      </c>
      <c r="L3245" s="5"/>
      <c r="M3245" s="5"/>
    </row>
    <row r="3246" spans="1:13">
      <c r="A3246" s="9"/>
      <c r="B3246" s="5" t="s">
        <v>6775</v>
      </c>
      <c r="C3246" s="9"/>
      <c r="D3246" s="9"/>
      <c r="E3246" s="5"/>
      <c r="F3246" s="8"/>
      <c r="G3246" s="5" t="s">
        <v>3550</v>
      </c>
      <c r="H3246" s="8"/>
      <c r="I3246" s="5"/>
      <c r="J3246" s="5">
        <v>40</v>
      </c>
      <c r="K3246" s="5" t="s">
        <v>199</v>
      </c>
      <c r="L3246" s="5"/>
      <c r="M3246" s="5"/>
    </row>
    <row r="3247" spans="1:13">
      <c r="A3247" s="9"/>
      <c r="B3247" s="5" t="s">
        <v>6776</v>
      </c>
      <c r="C3247" s="9"/>
      <c r="D3247" s="9"/>
      <c r="E3247" s="5"/>
      <c r="F3247" s="8"/>
      <c r="G3247" s="5" t="s">
        <v>3450</v>
      </c>
      <c r="H3247" s="8"/>
      <c r="I3247" s="5"/>
      <c r="J3247" s="5">
        <v>40</v>
      </c>
      <c r="K3247" s="5" t="s">
        <v>196</v>
      </c>
      <c r="L3247" s="5"/>
      <c r="M3247" s="5"/>
    </row>
    <row r="3248" spans="1:13">
      <c r="A3248" s="9"/>
      <c r="B3248" s="5" t="s">
        <v>6777</v>
      </c>
      <c r="C3248" s="9"/>
      <c r="D3248" s="9"/>
      <c r="E3248" s="5"/>
      <c r="F3248" s="8"/>
      <c r="G3248" s="5" t="s">
        <v>3550</v>
      </c>
      <c r="H3248" s="8"/>
      <c r="I3248" s="5"/>
      <c r="J3248" s="5">
        <v>40</v>
      </c>
      <c r="K3248" s="5" t="s">
        <v>199</v>
      </c>
      <c r="L3248" s="5"/>
      <c r="M3248" s="5"/>
    </row>
    <row r="3249" spans="1:13">
      <c r="A3249" s="9"/>
      <c r="B3249" s="5" t="s">
        <v>6778</v>
      </c>
      <c r="C3249" s="9"/>
      <c r="D3249" s="9"/>
      <c r="E3249" s="5"/>
      <c r="F3249" s="8"/>
      <c r="G3249" s="5" t="s">
        <v>3432</v>
      </c>
      <c r="H3249" s="8"/>
      <c r="I3249" s="5"/>
      <c r="J3249" s="5">
        <v>40</v>
      </c>
      <c r="K3249" s="5" t="s">
        <v>199</v>
      </c>
      <c r="L3249" s="5"/>
      <c r="M3249" s="5"/>
    </row>
    <row r="3250" spans="1:13">
      <c r="A3250" s="9"/>
      <c r="B3250" s="5" t="s">
        <v>6779</v>
      </c>
      <c r="C3250" s="9"/>
      <c r="D3250" s="9"/>
      <c r="E3250" s="5"/>
      <c r="F3250" s="8"/>
      <c r="G3250" s="5" t="s">
        <v>3502</v>
      </c>
      <c r="H3250" s="8"/>
      <c r="I3250" s="5"/>
      <c r="J3250" s="5">
        <v>40</v>
      </c>
      <c r="K3250" s="5" t="s">
        <v>199</v>
      </c>
      <c r="L3250" s="5"/>
      <c r="M3250" s="5"/>
    </row>
    <row r="3251" spans="1:13">
      <c r="A3251" s="9"/>
      <c r="B3251" s="5" t="s">
        <v>6780</v>
      </c>
      <c r="C3251" s="9"/>
      <c r="D3251" s="9"/>
      <c r="E3251" s="5"/>
      <c r="F3251" s="8"/>
      <c r="G3251" s="5" t="s">
        <v>3452</v>
      </c>
      <c r="H3251" s="8"/>
      <c r="I3251" s="5"/>
      <c r="J3251" s="5">
        <v>40</v>
      </c>
      <c r="K3251" s="5" t="s">
        <v>3433</v>
      </c>
      <c r="L3251" s="5"/>
      <c r="M3251" s="5"/>
    </row>
    <row r="3252" spans="1:13">
      <c r="A3252" s="9"/>
      <c r="B3252" s="5" t="s">
        <v>6781</v>
      </c>
      <c r="C3252" s="9"/>
      <c r="D3252" s="9"/>
      <c r="E3252" s="5"/>
      <c r="F3252" s="8"/>
      <c r="G3252" s="5" t="s">
        <v>3428</v>
      </c>
      <c r="H3252" s="8"/>
      <c r="I3252" s="5"/>
      <c r="J3252" s="5">
        <v>40</v>
      </c>
      <c r="K3252" s="5" t="s">
        <v>199</v>
      </c>
      <c r="L3252" s="5"/>
      <c r="M3252" s="5"/>
    </row>
    <row r="3253" spans="1:13">
      <c r="A3253" s="9"/>
      <c r="B3253" s="5" t="s">
        <v>6782</v>
      </c>
      <c r="C3253" s="9"/>
      <c r="D3253" s="9"/>
      <c r="E3253" s="5"/>
      <c r="F3253" s="8"/>
      <c r="G3253" s="5" t="s">
        <v>3502</v>
      </c>
      <c r="H3253" s="8"/>
      <c r="I3253" s="5"/>
      <c r="J3253" s="5">
        <v>40</v>
      </c>
      <c r="K3253" s="5" t="s">
        <v>199</v>
      </c>
      <c r="L3253" s="5"/>
      <c r="M3253" s="5"/>
    </row>
    <row r="3254" spans="1:13">
      <c r="A3254" s="9"/>
      <c r="B3254" s="5" t="s">
        <v>6783</v>
      </c>
      <c r="C3254" s="9"/>
      <c r="D3254" s="9"/>
      <c r="E3254" s="5"/>
      <c r="F3254" s="8"/>
      <c r="G3254" s="5" t="s">
        <v>3456</v>
      </c>
      <c r="H3254" s="8"/>
      <c r="I3254" s="5"/>
      <c r="J3254" s="5">
        <v>40</v>
      </c>
      <c r="K3254" s="5" t="s">
        <v>3433</v>
      </c>
      <c r="L3254" s="5"/>
      <c r="M3254" s="5"/>
    </row>
    <row r="3255" spans="1:13">
      <c r="A3255" s="9"/>
      <c r="B3255" s="5" t="s">
        <v>6784</v>
      </c>
      <c r="C3255" s="9"/>
      <c r="D3255" s="9"/>
      <c r="E3255" s="5"/>
      <c r="F3255" s="8"/>
      <c r="G3255" s="5" t="s">
        <v>3850</v>
      </c>
      <c r="H3255" s="8"/>
      <c r="I3255" s="5"/>
      <c r="J3255" s="5">
        <v>40</v>
      </c>
      <c r="K3255" s="5" t="s">
        <v>196</v>
      </c>
      <c r="L3255" s="5"/>
      <c r="M3255" s="5"/>
    </row>
    <row r="3256" spans="1:13">
      <c r="A3256" s="9"/>
      <c r="B3256" s="5" t="s">
        <v>6785</v>
      </c>
      <c r="C3256" s="9"/>
      <c r="D3256" s="9"/>
      <c r="E3256" s="5"/>
      <c r="F3256" s="8"/>
      <c r="G3256" s="5" t="s">
        <v>3432</v>
      </c>
      <c r="H3256" s="8"/>
      <c r="I3256" s="5"/>
      <c r="J3256" s="5">
        <v>40</v>
      </c>
      <c r="K3256" s="5" t="s">
        <v>199</v>
      </c>
      <c r="L3256" s="5"/>
      <c r="M3256" s="5"/>
    </row>
    <row r="3257" spans="1:13">
      <c r="A3257" s="9"/>
      <c r="B3257" s="5" t="s">
        <v>6786</v>
      </c>
      <c r="C3257" s="9"/>
      <c r="D3257" s="9"/>
      <c r="E3257" s="5"/>
      <c r="F3257" s="8"/>
      <c r="G3257" s="5" t="s">
        <v>3494</v>
      </c>
      <c r="H3257" s="8"/>
      <c r="I3257" s="5"/>
      <c r="J3257" s="5">
        <v>25</v>
      </c>
      <c r="K3257" s="5" t="s">
        <v>199</v>
      </c>
      <c r="L3257" s="5"/>
      <c r="M3257" s="5"/>
    </row>
    <row r="3258" spans="1:13">
      <c r="A3258" s="9"/>
      <c r="B3258" s="5" t="s">
        <v>6787</v>
      </c>
      <c r="C3258" s="9"/>
      <c r="D3258" s="9"/>
      <c r="E3258" s="5"/>
      <c r="F3258" s="8"/>
      <c r="G3258" s="5" t="s">
        <v>3432</v>
      </c>
      <c r="H3258" s="8"/>
      <c r="I3258" s="5"/>
      <c r="J3258" s="5">
        <v>40</v>
      </c>
      <c r="K3258" s="5" t="s">
        <v>196</v>
      </c>
      <c r="L3258" s="5"/>
      <c r="M3258" s="5"/>
    </row>
    <row r="3259" spans="1:13">
      <c r="A3259" s="9"/>
      <c r="B3259" s="5" t="s">
        <v>6788</v>
      </c>
      <c r="C3259" s="9"/>
      <c r="D3259" s="9"/>
      <c r="E3259" s="5"/>
      <c r="F3259" s="8"/>
      <c r="G3259" s="5" t="s">
        <v>3432</v>
      </c>
      <c r="H3259" s="8"/>
      <c r="I3259" s="5"/>
      <c r="J3259" s="5">
        <v>40</v>
      </c>
      <c r="K3259" s="5" t="s">
        <v>199</v>
      </c>
      <c r="L3259" s="5"/>
      <c r="M3259" s="5"/>
    </row>
    <row r="3260" spans="1:13">
      <c r="A3260" s="9"/>
      <c r="B3260" s="5" t="s">
        <v>6789</v>
      </c>
      <c r="C3260" s="9"/>
      <c r="D3260" s="9"/>
      <c r="E3260" s="5"/>
      <c r="F3260" s="8"/>
      <c r="G3260" s="5" t="s">
        <v>3510</v>
      </c>
      <c r="H3260" s="8"/>
      <c r="I3260" s="5"/>
      <c r="J3260" s="5">
        <v>40</v>
      </c>
      <c r="K3260" s="5" t="s">
        <v>199</v>
      </c>
      <c r="L3260" s="5"/>
      <c r="M3260" s="5"/>
    </row>
    <row r="3261" spans="1:13">
      <c r="A3261" s="9"/>
      <c r="B3261" s="5" t="s">
        <v>6790</v>
      </c>
      <c r="C3261" s="9"/>
      <c r="D3261" s="9"/>
      <c r="E3261" s="5"/>
      <c r="F3261" s="8"/>
      <c r="G3261" s="5" t="s">
        <v>3432</v>
      </c>
      <c r="H3261" s="8"/>
      <c r="I3261" s="5"/>
      <c r="J3261" s="5">
        <v>40</v>
      </c>
      <c r="K3261" s="5" t="s">
        <v>199</v>
      </c>
      <c r="L3261" s="5"/>
      <c r="M3261" s="5"/>
    </row>
    <row r="3262" spans="1:13">
      <c r="A3262" s="9"/>
      <c r="B3262" s="5" t="s">
        <v>6791</v>
      </c>
      <c r="C3262" s="9"/>
      <c r="D3262" s="9"/>
      <c r="E3262" s="5"/>
      <c r="F3262" s="8"/>
      <c r="G3262" s="5" t="s">
        <v>3465</v>
      </c>
      <c r="H3262" s="8"/>
      <c r="I3262" s="5"/>
      <c r="J3262" s="5">
        <v>40</v>
      </c>
      <c r="K3262" s="5" t="s">
        <v>199</v>
      </c>
      <c r="L3262" s="5"/>
      <c r="M3262" s="5"/>
    </row>
    <row r="3263" spans="1:13">
      <c r="A3263" s="9"/>
      <c r="B3263" s="5" t="s">
        <v>6792</v>
      </c>
      <c r="C3263" s="9"/>
      <c r="D3263" s="9"/>
      <c r="E3263" s="5"/>
      <c r="F3263" s="8"/>
      <c r="G3263" s="5" t="s">
        <v>3428</v>
      </c>
      <c r="H3263" s="8"/>
      <c r="I3263" s="5"/>
      <c r="J3263" s="5">
        <v>40</v>
      </c>
      <c r="K3263" s="5" t="s">
        <v>196</v>
      </c>
      <c r="L3263" s="5"/>
      <c r="M3263" s="5"/>
    </row>
    <row r="3264" spans="1:13">
      <c r="A3264" s="9"/>
      <c r="B3264" s="5" t="s">
        <v>6793</v>
      </c>
      <c r="C3264" s="9"/>
      <c r="D3264" s="9"/>
      <c r="E3264" s="5"/>
      <c r="F3264" s="8"/>
      <c r="G3264" s="5" t="s">
        <v>3436</v>
      </c>
      <c r="H3264" s="8"/>
      <c r="I3264" s="5"/>
      <c r="J3264" s="5">
        <v>40</v>
      </c>
      <c r="K3264" s="5" t="s">
        <v>199</v>
      </c>
      <c r="L3264" s="5"/>
      <c r="M3264" s="5"/>
    </row>
    <row r="3265" spans="1:13">
      <c r="A3265" s="9"/>
      <c r="B3265" s="5" t="s">
        <v>6794</v>
      </c>
      <c r="C3265" s="9"/>
      <c r="D3265" s="9"/>
      <c r="E3265" s="5"/>
      <c r="F3265" s="8"/>
      <c r="G3265" s="5" t="s">
        <v>3458</v>
      </c>
      <c r="H3265" s="8"/>
      <c r="I3265" s="5"/>
      <c r="J3265" s="5">
        <v>40</v>
      </c>
      <c r="K3265" s="5" t="s">
        <v>199</v>
      </c>
      <c r="L3265" s="5"/>
      <c r="M3265" s="5"/>
    </row>
    <row r="3266" spans="1:13">
      <c r="A3266" s="9"/>
      <c r="B3266" s="5" t="s">
        <v>6795</v>
      </c>
      <c r="C3266" s="9"/>
      <c r="D3266" s="9"/>
      <c r="E3266" s="5"/>
      <c r="F3266" s="8"/>
      <c r="G3266" s="5" t="s">
        <v>3432</v>
      </c>
      <c r="H3266" s="8"/>
      <c r="I3266" s="5"/>
      <c r="J3266" s="5">
        <v>40</v>
      </c>
      <c r="K3266" s="5" t="s">
        <v>199</v>
      </c>
      <c r="L3266" s="5"/>
      <c r="M3266" s="5"/>
    </row>
    <row r="3267" spans="1:13">
      <c r="A3267" s="9"/>
      <c r="B3267" s="5" t="s">
        <v>6796</v>
      </c>
      <c r="C3267" s="9"/>
      <c r="D3267" s="9"/>
      <c r="E3267" s="5"/>
      <c r="F3267" s="8"/>
      <c r="G3267" s="5" t="s">
        <v>3432</v>
      </c>
      <c r="H3267" s="8"/>
      <c r="I3267" s="5"/>
      <c r="J3267" s="5">
        <v>40</v>
      </c>
      <c r="K3267" s="5" t="s">
        <v>199</v>
      </c>
      <c r="L3267" s="5"/>
      <c r="M3267" s="5"/>
    </row>
    <row r="3268" spans="1:13">
      <c r="A3268" s="9"/>
      <c r="B3268" s="5" t="s">
        <v>6797</v>
      </c>
      <c r="C3268" s="9"/>
      <c r="D3268" s="9"/>
      <c r="E3268" s="5"/>
      <c r="F3268" s="8"/>
      <c r="G3268" s="5" t="s">
        <v>3465</v>
      </c>
      <c r="H3268" s="8"/>
      <c r="I3268" s="5"/>
      <c r="J3268" s="5">
        <v>40</v>
      </c>
      <c r="K3268" s="5" t="s">
        <v>196</v>
      </c>
      <c r="L3268" s="5"/>
      <c r="M3268" s="5"/>
    </row>
    <row r="3269" spans="1:13">
      <c r="A3269" s="9"/>
      <c r="B3269" s="5" t="s">
        <v>6798</v>
      </c>
      <c r="C3269" s="9"/>
      <c r="D3269" s="9"/>
      <c r="E3269" s="5"/>
      <c r="F3269" s="8"/>
      <c r="G3269" s="5" t="s">
        <v>3428</v>
      </c>
      <c r="H3269" s="8"/>
      <c r="I3269" s="5"/>
      <c r="J3269" s="5">
        <v>40</v>
      </c>
      <c r="K3269" s="5" t="s">
        <v>191</v>
      </c>
      <c r="L3269" s="5"/>
      <c r="M3269" s="5"/>
    </row>
    <row r="3270" spans="1:13">
      <c r="A3270" s="9"/>
      <c r="B3270" s="5" t="s">
        <v>6799</v>
      </c>
      <c r="C3270" s="9"/>
      <c r="D3270" s="9"/>
      <c r="E3270" s="5"/>
      <c r="F3270" s="8"/>
      <c r="G3270" s="5" t="s">
        <v>3442</v>
      </c>
      <c r="H3270" s="8"/>
      <c r="I3270" s="5"/>
      <c r="J3270" s="5">
        <v>40</v>
      </c>
      <c r="K3270" s="5" t="s">
        <v>3433</v>
      </c>
      <c r="L3270" s="5"/>
      <c r="M3270" s="5"/>
    </row>
    <row r="3271" spans="1:13">
      <c r="A3271" s="9"/>
      <c r="B3271" s="5" t="s">
        <v>6800</v>
      </c>
      <c r="C3271" s="9"/>
      <c r="D3271" s="9"/>
      <c r="E3271" s="5"/>
      <c r="F3271" s="8"/>
      <c r="G3271" s="5" t="s">
        <v>3438</v>
      </c>
      <c r="H3271" s="8"/>
      <c r="I3271" s="5"/>
      <c r="J3271" s="5">
        <v>40</v>
      </c>
      <c r="K3271" s="5" t="s">
        <v>199</v>
      </c>
      <c r="L3271" s="5"/>
      <c r="M3271" s="5"/>
    </row>
    <row r="3272" spans="1:13">
      <c r="A3272" s="9"/>
      <c r="B3272" s="5" t="s">
        <v>6801</v>
      </c>
      <c r="C3272" s="9"/>
      <c r="D3272" s="9"/>
      <c r="E3272" s="5"/>
      <c r="F3272" s="8"/>
      <c r="G3272" s="5" t="s">
        <v>3428</v>
      </c>
      <c r="H3272" s="8"/>
      <c r="I3272" s="5"/>
      <c r="J3272" s="5">
        <v>40</v>
      </c>
      <c r="K3272" s="5" t="s">
        <v>199</v>
      </c>
      <c r="L3272" s="5"/>
      <c r="M3272" s="5"/>
    </row>
    <row r="3273" spans="1:13">
      <c r="A3273" s="9"/>
      <c r="B3273" s="5" t="s">
        <v>6802</v>
      </c>
      <c r="C3273" s="9"/>
      <c r="D3273" s="9"/>
      <c r="E3273" s="5"/>
      <c r="F3273" s="8"/>
      <c r="G3273" s="5" t="s">
        <v>3456</v>
      </c>
      <c r="H3273" s="8"/>
      <c r="I3273" s="5"/>
      <c r="J3273" s="5">
        <v>40</v>
      </c>
      <c r="K3273" s="5" t="s">
        <v>199</v>
      </c>
      <c r="L3273" s="5"/>
      <c r="M3273" s="5"/>
    </row>
    <row r="3274" spans="1:13">
      <c r="A3274" s="9"/>
      <c r="B3274" s="5" t="s">
        <v>6803</v>
      </c>
      <c r="C3274" s="9"/>
      <c r="D3274" s="9"/>
      <c r="E3274" s="5"/>
      <c r="F3274" s="8"/>
      <c r="G3274" s="5" t="s">
        <v>3510</v>
      </c>
      <c r="H3274" s="8"/>
      <c r="I3274" s="5"/>
      <c r="J3274" s="5">
        <v>40</v>
      </c>
      <c r="K3274" s="5" t="s">
        <v>196</v>
      </c>
      <c r="L3274" s="5"/>
      <c r="M3274" s="5"/>
    </row>
    <row r="3275" spans="1:13">
      <c r="A3275" s="9"/>
      <c r="B3275" s="5" t="s">
        <v>6804</v>
      </c>
      <c r="C3275" s="9"/>
      <c r="D3275" s="9"/>
      <c r="E3275" s="5"/>
      <c r="F3275" s="8"/>
      <c r="G3275" s="5" t="s">
        <v>3502</v>
      </c>
      <c r="H3275" s="8"/>
      <c r="I3275" s="5"/>
      <c r="J3275" s="5">
        <v>20</v>
      </c>
      <c r="K3275" s="5" t="s">
        <v>199</v>
      </c>
      <c r="L3275" s="5"/>
      <c r="M3275" s="5"/>
    </row>
    <row r="3276" spans="1:13">
      <c r="A3276" s="9"/>
      <c r="B3276" s="5" t="s">
        <v>6805</v>
      </c>
      <c r="C3276" s="9"/>
      <c r="D3276" s="9"/>
      <c r="E3276" s="5"/>
      <c r="F3276" s="8"/>
      <c r="G3276" s="5" t="s">
        <v>3450</v>
      </c>
      <c r="H3276" s="8"/>
      <c r="I3276" s="5"/>
      <c r="J3276" s="5">
        <v>40</v>
      </c>
      <c r="K3276" s="5" t="s">
        <v>191</v>
      </c>
      <c r="L3276" s="5"/>
      <c r="M3276" s="5"/>
    </row>
    <row r="3277" spans="1:13">
      <c r="A3277" s="9"/>
      <c r="B3277" s="5" t="s">
        <v>6806</v>
      </c>
      <c r="C3277" s="9"/>
      <c r="D3277" s="9"/>
      <c r="E3277" s="5"/>
      <c r="F3277" s="8"/>
      <c r="G3277" s="5" t="s">
        <v>3454</v>
      </c>
      <c r="H3277" s="8"/>
      <c r="I3277" s="5"/>
      <c r="J3277" s="5">
        <v>40</v>
      </c>
      <c r="K3277" s="5" t="s">
        <v>199</v>
      </c>
      <c r="L3277" s="5"/>
      <c r="M3277" s="5"/>
    </row>
    <row r="3278" spans="1:13">
      <c r="A3278" s="9"/>
      <c r="B3278" s="5" t="s">
        <v>6807</v>
      </c>
      <c r="C3278" s="9"/>
      <c r="D3278" s="9"/>
      <c r="E3278" s="5"/>
      <c r="F3278" s="8"/>
      <c r="G3278" s="5" t="s">
        <v>3436</v>
      </c>
      <c r="H3278" s="8"/>
      <c r="I3278" s="5"/>
      <c r="J3278" s="5">
        <v>40</v>
      </c>
      <c r="K3278" s="5" t="s">
        <v>199</v>
      </c>
      <c r="L3278" s="5"/>
      <c r="M3278" s="5"/>
    </row>
    <row r="3279" spans="1:13">
      <c r="A3279" s="9"/>
      <c r="B3279" s="5" t="s">
        <v>6808</v>
      </c>
      <c r="C3279" s="9"/>
      <c r="D3279" s="9"/>
      <c r="E3279" s="5"/>
      <c r="F3279" s="8"/>
      <c r="G3279" s="5" t="s">
        <v>3465</v>
      </c>
      <c r="H3279" s="8"/>
      <c r="I3279" s="5"/>
      <c r="J3279" s="5">
        <v>40</v>
      </c>
      <c r="K3279" s="5" t="s">
        <v>199</v>
      </c>
      <c r="L3279" s="5"/>
      <c r="M3279" s="5"/>
    </row>
    <row r="3280" spans="1:13">
      <c r="A3280" s="9"/>
      <c r="B3280" s="5" t="s">
        <v>6809</v>
      </c>
      <c r="C3280" s="9"/>
      <c r="D3280" s="9"/>
      <c r="E3280" s="5"/>
      <c r="F3280" s="8"/>
      <c r="G3280" s="5" t="s">
        <v>3673</v>
      </c>
      <c r="H3280" s="8"/>
      <c r="I3280" s="5"/>
      <c r="J3280" s="5">
        <v>40</v>
      </c>
      <c r="K3280" s="5" t="s">
        <v>199</v>
      </c>
      <c r="L3280" s="5"/>
      <c r="M3280" s="5"/>
    </row>
    <row r="3281" spans="1:13">
      <c r="A3281" s="9"/>
      <c r="B3281" s="5" t="s">
        <v>6810</v>
      </c>
      <c r="C3281" s="9"/>
      <c r="D3281" s="9"/>
      <c r="E3281" s="5"/>
      <c r="F3281" s="8"/>
      <c r="G3281" s="5" t="s">
        <v>3561</v>
      </c>
      <c r="H3281" s="8"/>
      <c r="I3281" s="5"/>
      <c r="J3281" s="5">
        <v>40</v>
      </c>
      <c r="K3281" s="5" t="s">
        <v>199</v>
      </c>
      <c r="L3281" s="5"/>
      <c r="M3281" s="5"/>
    </row>
    <row r="3282" spans="1:13">
      <c r="A3282" s="9"/>
      <c r="B3282" s="5" t="s">
        <v>6811</v>
      </c>
      <c r="C3282" s="9"/>
      <c r="D3282" s="9"/>
      <c r="E3282" s="5"/>
      <c r="F3282" s="8"/>
      <c r="G3282" s="5" t="s">
        <v>3510</v>
      </c>
      <c r="H3282" s="8"/>
      <c r="I3282" s="5"/>
      <c r="J3282" s="5">
        <v>40</v>
      </c>
      <c r="K3282" s="5" t="s">
        <v>199</v>
      </c>
      <c r="L3282" s="5"/>
      <c r="M3282" s="5"/>
    </row>
    <row r="3283" spans="1:13">
      <c r="A3283" s="9"/>
      <c r="B3283" s="5" t="s">
        <v>6812</v>
      </c>
      <c r="C3283" s="9"/>
      <c r="D3283" s="9"/>
      <c r="E3283" s="5"/>
      <c r="F3283" s="8"/>
      <c r="G3283" s="5" t="s">
        <v>3465</v>
      </c>
      <c r="H3283" s="8"/>
      <c r="I3283" s="5"/>
      <c r="J3283" s="5">
        <v>40</v>
      </c>
      <c r="K3283" s="5" t="s">
        <v>199</v>
      </c>
      <c r="L3283" s="5"/>
      <c r="M3283" s="5"/>
    </row>
    <row r="3284" spans="1:13">
      <c r="A3284" s="9"/>
      <c r="B3284" s="5" t="s">
        <v>6813</v>
      </c>
      <c r="C3284" s="9"/>
      <c r="D3284" s="9"/>
      <c r="E3284" s="5"/>
      <c r="F3284" s="8"/>
      <c r="G3284" s="5" t="s">
        <v>3550</v>
      </c>
      <c r="H3284" s="8"/>
      <c r="I3284" s="5"/>
      <c r="J3284" s="5">
        <v>40</v>
      </c>
      <c r="K3284" s="5" t="s">
        <v>199</v>
      </c>
      <c r="L3284" s="5"/>
      <c r="M3284" s="5"/>
    </row>
    <row r="3285" spans="1:13">
      <c r="A3285" s="9"/>
      <c r="B3285" s="5" t="s">
        <v>6814</v>
      </c>
      <c r="C3285" s="9"/>
      <c r="D3285" s="9"/>
      <c r="E3285" s="5"/>
      <c r="F3285" s="8"/>
      <c r="G3285" s="5" t="s">
        <v>3593</v>
      </c>
      <c r="H3285" s="8"/>
      <c r="I3285" s="5"/>
      <c r="J3285" s="5">
        <v>40</v>
      </c>
      <c r="K3285" s="5" t="s">
        <v>199</v>
      </c>
      <c r="L3285" s="5"/>
      <c r="M3285" s="5"/>
    </row>
    <row r="3286" spans="1:13">
      <c r="A3286" s="9"/>
      <c r="B3286" s="5" t="s">
        <v>6815</v>
      </c>
      <c r="C3286" s="9"/>
      <c r="D3286" s="9"/>
      <c r="E3286" s="5"/>
      <c r="F3286" s="8"/>
      <c r="G3286" s="5" t="s">
        <v>3438</v>
      </c>
      <c r="H3286" s="8"/>
      <c r="I3286" s="5"/>
      <c r="J3286" s="5">
        <v>40</v>
      </c>
      <c r="K3286" s="5" t="s">
        <v>199</v>
      </c>
      <c r="L3286" s="5"/>
      <c r="M3286" s="5"/>
    </row>
    <row r="3287" spans="1:13">
      <c r="A3287" s="9"/>
      <c r="B3287" s="5" t="s">
        <v>6816</v>
      </c>
      <c r="C3287" s="9"/>
      <c r="D3287" s="9"/>
      <c r="E3287" s="5"/>
      <c r="F3287" s="8"/>
      <c r="G3287" s="5" t="s">
        <v>3550</v>
      </c>
      <c r="H3287" s="8"/>
      <c r="I3287" s="5"/>
      <c r="J3287" s="5">
        <v>40</v>
      </c>
      <c r="K3287" s="5" t="s">
        <v>196</v>
      </c>
      <c r="L3287" s="5"/>
      <c r="M3287" s="5"/>
    </row>
    <row r="3288" spans="1:13">
      <c r="A3288" s="9"/>
      <c r="B3288" s="5" t="s">
        <v>6817</v>
      </c>
      <c r="C3288" s="9"/>
      <c r="D3288" s="9"/>
      <c r="E3288" s="5"/>
      <c r="F3288" s="8"/>
      <c r="G3288" s="5" t="s">
        <v>3432</v>
      </c>
      <c r="H3288" s="8"/>
      <c r="I3288" s="5"/>
      <c r="J3288" s="5">
        <v>40</v>
      </c>
      <c r="K3288" s="5" t="s">
        <v>199</v>
      </c>
      <c r="L3288" s="5"/>
      <c r="M3288" s="5"/>
    </row>
    <row r="3289" spans="1:13">
      <c r="A3289" s="9"/>
      <c r="B3289" s="5" t="s">
        <v>6818</v>
      </c>
      <c r="C3289" s="9"/>
      <c r="D3289" s="9"/>
      <c r="E3289" s="5"/>
      <c r="F3289" s="8"/>
      <c r="G3289" s="5" t="s">
        <v>3438</v>
      </c>
      <c r="H3289" s="8"/>
      <c r="I3289" s="5"/>
      <c r="J3289" s="5">
        <v>40</v>
      </c>
      <c r="K3289" s="5" t="s">
        <v>199</v>
      </c>
      <c r="L3289" s="5"/>
      <c r="M3289" s="5"/>
    </row>
    <row r="3290" spans="1:13">
      <c r="A3290" s="9"/>
      <c r="B3290" s="5" t="s">
        <v>6819</v>
      </c>
      <c r="C3290" s="9"/>
      <c r="D3290" s="9"/>
      <c r="E3290" s="5"/>
      <c r="F3290" s="8"/>
      <c r="G3290" s="5" t="s">
        <v>3450</v>
      </c>
      <c r="H3290" s="8"/>
      <c r="I3290" s="5"/>
      <c r="J3290" s="5">
        <v>40</v>
      </c>
      <c r="K3290" s="5" t="s">
        <v>199</v>
      </c>
      <c r="L3290" s="5"/>
      <c r="M3290" s="5"/>
    </row>
    <row r="3291" spans="1:13">
      <c r="A3291" s="9"/>
      <c r="B3291" s="5" t="s">
        <v>6820</v>
      </c>
      <c r="C3291" s="9"/>
      <c r="D3291" s="9"/>
      <c r="E3291" s="5"/>
      <c r="F3291" s="8"/>
      <c r="G3291" s="5" t="s">
        <v>3442</v>
      </c>
      <c r="H3291" s="8"/>
      <c r="I3291" s="5"/>
      <c r="J3291" s="5">
        <v>40</v>
      </c>
      <c r="K3291" s="5" t="s">
        <v>199</v>
      </c>
      <c r="L3291" s="5"/>
      <c r="M3291" s="5"/>
    </row>
    <row r="3292" spans="1:13">
      <c r="A3292" s="9"/>
      <c r="B3292" s="5" t="s">
        <v>6821</v>
      </c>
      <c r="C3292" s="9"/>
      <c r="D3292" s="9"/>
      <c r="E3292" s="5"/>
      <c r="F3292" s="8"/>
      <c r="G3292" s="5" t="s">
        <v>3465</v>
      </c>
      <c r="H3292" s="8"/>
      <c r="I3292" s="5"/>
      <c r="J3292" s="5">
        <v>40</v>
      </c>
      <c r="K3292" s="5" t="s">
        <v>199</v>
      </c>
      <c r="L3292" s="5"/>
      <c r="M3292" s="5"/>
    </row>
    <row r="3293" spans="1:13">
      <c r="A3293" s="9"/>
      <c r="B3293" s="5" t="s">
        <v>6822</v>
      </c>
      <c r="C3293" s="9"/>
      <c r="D3293" s="9"/>
      <c r="E3293" s="5"/>
      <c r="F3293" s="8"/>
      <c r="G3293" s="5" t="s">
        <v>3432</v>
      </c>
      <c r="H3293" s="8"/>
      <c r="I3293" s="5"/>
      <c r="J3293" s="5">
        <v>40</v>
      </c>
      <c r="K3293" s="5" t="s">
        <v>199</v>
      </c>
      <c r="L3293" s="5"/>
      <c r="M3293" s="5"/>
    </row>
    <row r="3294" spans="1:13">
      <c r="A3294" s="9"/>
      <c r="B3294" s="5" t="s">
        <v>6823</v>
      </c>
      <c r="C3294" s="9"/>
      <c r="D3294" s="9"/>
      <c r="E3294" s="5"/>
      <c r="F3294" s="8"/>
      <c r="G3294" s="5" t="s">
        <v>3561</v>
      </c>
      <c r="H3294" s="8"/>
      <c r="I3294" s="5"/>
      <c r="J3294" s="5">
        <v>40</v>
      </c>
      <c r="K3294" s="5" t="s">
        <v>199</v>
      </c>
      <c r="L3294" s="5"/>
      <c r="M3294" s="5"/>
    </row>
    <row r="3295" spans="1:13">
      <c r="A3295" s="9"/>
      <c r="B3295" s="5" t="s">
        <v>6824</v>
      </c>
      <c r="C3295" s="9"/>
      <c r="D3295" s="9"/>
      <c r="E3295" s="5"/>
      <c r="F3295" s="8"/>
      <c r="G3295" s="5" t="s">
        <v>3456</v>
      </c>
      <c r="H3295" s="8"/>
      <c r="I3295" s="5"/>
      <c r="J3295" s="5">
        <v>40</v>
      </c>
      <c r="K3295" s="5" t="s">
        <v>199</v>
      </c>
      <c r="L3295" s="5"/>
      <c r="M3295" s="5"/>
    </row>
    <row r="3296" spans="1:13">
      <c r="A3296" s="9"/>
      <c r="B3296" s="5" t="s">
        <v>6825</v>
      </c>
      <c r="C3296" s="9"/>
      <c r="D3296" s="9"/>
      <c r="E3296" s="5"/>
      <c r="F3296" s="8"/>
      <c r="G3296" s="5" t="s">
        <v>3456</v>
      </c>
      <c r="H3296" s="8"/>
      <c r="I3296" s="5"/>
      <c r="J3296" s="5">
        <v>40</v>
      </c>
      <c r="K3296" s="5" t="s">
        <v>199</v>
      </c>
      <c r="L3296" s="5"/>
      <c r="M3296" s="5"/>
    </row>
    <row r="3297" spans="1:13">
      <c r="A3297" s="9"/>
      <c r="B3297" s="5" t="s">
        <v>6826</v>
      </c>
      <c r="C3297" s="9"/>
      <c r="D3297" s="9"/>
      <c r="E3297" s="5"/>
      <c r="F3297" s="8"/>
      <c r="G3297" s="5" t="s">
        <v>3428</v>
      </c>
      <c r="H3297" s="8"/>
      <c r="I3297" s="5"/>
      <c r="J3297" s="5">
        <v>40</v>
      </c>
      <c r="K3297" s="5" t="s">
        <v>199</v>
      </c>
      <c r="L3297" s="5"/>
      <c r="M3297" s="5"/>
    </row>
    <row r="3298" spans="1:13">
      <c r="A3298" s="9"/>
      <c r="B3298" s="5" t="s">
        <v>6827</v>
      </c>
      <c r="C3298" s="9"/>
      <c r="D3298" s="9"/>
      <c r="E3298" s="5"/>
      <c r="F3298" s="8"/>
      <c r="G3298" s="5" t="s">
        <v>3838</v>
      </c>
      <c r="H3298" s="8"/>
      <c r="I3298" s="5"/>
      <c r="J3298" s="5">
        <v>40</v>
      </c>
      <c r="K3298" s="5" t="s">
        <v>3433</v>
      </c>
      <c r="L3298" s="5"/>
      <c r="M3298" s="5"/>
    </row>
    <row r="3299" spans="1:13">
      <c r="A3299" s="9"/>
      <c r="B3299" s="5" t="s">
        <v>6828</v>
      </c>
      <c r="C3299" s="9"/>
      <c r="D3299" s="9"/>
      <c r="E3299" s="5"/>
      <c r="F3299" s="8"/>
      <c r="G3299" s="5" t="s">
        <v>3492</v>
      </c>
      <c r="H3299" s="8"/>
      <c r="I3299" s="5"/>
      <c r="J3299" s="5">
        <v>40</v>
      </c>
      <c r="K3299" s="5" t="s">
        <v>199</v>
      </c>
      <c r="L3299" s="5"/>
      <c r="M3299" s="5"/>
    </row>
    <row r="3300" spans="1:13">
      <c r="A3300" s="9"/>
      <c r="B3300" s="5" t="s">
        <v>6829</v>
      </c>
      <c r="C3300" s="9"/>
      <c r="D3300" s="9"/>
      <c r="E3300" s="5"/>
      <c r="F3300" s="8"/>
      <c r="G3300" s="5" t="s">
        <v>3438</v>
      </c>
      <c r="H3300" s="8"/>
      <c r="I3300" s="5"/>
      <c r="J3300" s="5">
        <v>40</v>
      </c>
      <c r="K3300" s="5" t="s">
        <v>199</v>
      </c>
      <c r="L3300" s="5"/>
      <c r="M3300" s="5"/>
    </row>
    <row r="3301" spans="1:13">
      <c r="A3301" s="9"/>
      <c r="B3301" s="5" t="s">
        <v>6830</v>
      </c>
      <c r="C3301" s="9"/>
      <c r="D3301" s="9"/>
      <c r="E3301" s="5"/>
      <c r="F3301" s="8"/>
      <c r="G3301" s="5" t="s">
        <v>3454</v>
      </c>
      <c r="H3301" s="8"/>
      <c r="I3301" s="5"/>
      <c r="J3301" s="5">
        <v>40</v>
      </c>
      <c r="K3301" s="5" t="s">
        <v>199</v>
      </c>
      <c r="L3301" s="5"/>
      <c r="M3301" s="5"/>
    </row>
    <row r="3302" spans="1:13">
      <c r="A3302" s="9"/>
      <c r="B3302" s="5" t="s">
        <v>6831</v>
      </c>
      <c r="C3302" s="9"/>
      <c r="D3302" s="9"/>
      <c r="E3302" s="5"/>
      <c r="F3302" s="8"/>
      <c r="G3302" s="5" t="s">
        <v>3442</v>
      </c>
      <c r="H3302" s="8"/>
      <c r="I3302" s="5"/>
      <c r="J3302" s="5">
        <v>40</v>
      </c>
      <c r="K3302" s="5" t="s">
        <v>199</v>
      </c>
      <c r="L3302" s="5"/>
      <c r="M3302" s="5"/>
    </row>
    <row r="3303" spans="1:13">
      <c r="A3303" s="9"/>
      <c r="B3303" s="5" t="s">
        <v>6832</v>
      </c>
      <c r="C3303" s="9"/>
      <c r="D3303" s="9"/>
      <c r="E3303" s="5"/>
      <c r="F3303" s="8"/>
      <c r="G3303" s="5" t="s">
        <v>3432</v>
      </c>
      <c r="H3303" s="8"/>
      <c r="I3303" s="5"/>
      <c r="J3303" s="5">
        <v>40</v>
      </c>
      <c r="K3303" s="5" t="s">
        <v>199</v>
      </c>
      <c r="L3303" s="5"/>
      <c r="M3303" s="5"/>
    </row>
    <row r="3304" spans="1:13">
      <c r="A3304" s="9"/>
      <c r="B3304" s="5" t="s">
        <v>6833</v>
      </c>
      <c r="C3304" s="9"/>
      <c r="D3304" s="9"/>
      <c r="E3304" s="5"/>
      <c r="F3304" s="8"/>
      <c r="G3304" s="5" t="s">
        <v>3450</v>
      </c>
      <c r="H3304" s="8"/>
      <c r="I3304" s="5"/>
      <c r="J3304" s="5">
        <v>40</v>
      </c>
      <c r="K3304" s="5" t="s">
        <v>199</v>
      </c>
      <c r="L3304" s="5"/>
      <c r="M3304" s="5"/>
    </row>
    <row r="3305" spans="1:13">
      <c r="A3305" s="9"/>
      <c r="B3305" s="5" t="s">
        <v>6834</v>
      </c>
      <c r="C3305" s="9"/>
      <c r="D3305" s="9"/>
      <c r="E3305" s="5"/>
      <c r="F3305" s="8"/>
      <c r="G3305" s="5" t="s">
        <v>3454</v>
      </c>
      <c r="H3305" s="8"/>
      <c r="I3305" s="5"/>
      <c r="J3305" s="5">
        <v>40</v>
      </c>
      <c r="K3305" s="5" t="s">
        <v>196</v>
      </c>
      <c r="L3305" s="5"/>
      <c r="M3305" s="5"/>
    </row>
    <row r="3306" spans="1:13">
      <c r="A3306" s="9"/>
      <c r="B3306" s="5" t="s">
        <v>6835</v>
      </c>
      <c r="C3306" s="9"/>
      <c r="D3306" s="9"/>
      <c r="E3306" s="5"/>
      <c r="F3306" s="8"/>
      <c r="G3306" s="5" t="s">
        <v>3450</v>
      </c>
      <c r="H3306" s="8"/>
      <c r="I3306" s="5"/>
      <c r="J3306" s="5">
        <v>40</v>
      </c>
      <c r="K3306" s="5" t="s">
        <v>199</v>
      </c>
      <c r="L3306" s="5"/>
      <c r="M3306" s="5"/>
    </row>
    <row r="3307" spans="1:13">
      <c r="A3307" s="9"/>
      <c r="B3307" s="5" t="s">
        <v>6836</v>
      </c>
      <c r="C3307" s="9"/>
      <c r="D3307" s="9"/>
      <c r="E3307" s="5"/>
      <c r="F3307" s="8"/>
      <c r="G3307" s="5" t="s">
        <v>3465</v>
      </c>
      <c r="H3307" s="8"/>
      <c r="I3307" s="5"/>
      <c r="J3307" s="5">
        <v>40</v>
      </c>
      <c r="K3307" s="5" t="s">
        <v>199</v>
      </c>
      <c r="L3307" s="5"/>
      <c r="M3307" s="5"/>
    </row>
    <row r="3308" spans="1:13">
      <c r="A3308" s="9"/>
      <c r="B3308" s="5" t="s">
        <v>6837</v>
      </c>
      <c r="C3308" s="9"/>
      <c r="D3308" s="9"/>
      <c r="E3308" s="5"/>
      <c r="F3308" s="8"/>
      <c r="G3308" s="5" t="s">
        <v>4360</v>
      </c>
      <c r="H3308" s="8"/>
      <c r="I3308" s="5"/>
      <c r="J3308" s="5">
        <v>40</v>
      </c>
      <c r="K3308" s="5" t="s">
        <v>199</v>
      </c>
      <c r="L3308" s="5"/>
      <c r="M3308" s="5"/>
    </row>
    <row r="3309" spans="1:13">
      <c r="A3309" s="9"/>
      <c r="B3309" s="5" t="s">
        <v>6838</v>
      </c>
      <c r="C3309" s="9"/>
      <c r="D3309" s="9"/>
      <c r="E3309" s="5"/>
      <c r="F3309" s="8"/>
      <c r="G3309" s="5" t="s">
        <v>3428</v>
      </c>
      <c r="H3309" s="8"/>
      <c r="I3309" s="5"/>
      <c r="J3309" s="5">
        <v>40</v>
      </c>
      <c r="K3309" s="5" t="s">
        <v>199</v>
      </c>
      <c r="L3309" s="5"/>
      <c r="M3309" s="5"/>
    </row>
    <row r="3310" spans="1:13">
      <c r="A3310" s="9"/>
      <c r="B3310" s="5" t="s">
        <v>6839</v>
      </c>
      <c r="C3310" s="9"/>
      <c r="D3310" s="9"/>
      <c r="E3310" s="5"/>
      <c r="F3310" s="8"/>
      <c r="G3310" s="5" t="s">
        <v>3502</v>
      </c>
      <c r="H3310" s="8"/>
      <c r="I3310" s="5"/>
      <c r="J3310" s="5">
        <v>40</v>
      </c>
      <c r="K3310" s="5" t="s">
        <v>199</v>
      </c>
      <c r="L3310" s="5"/>
      <c r="M3310" s="5"/>
    </row>
    <row r="3311" spans="1:13">
      <c r="A3311" s="9"/>
      <c r="B3311" s="5" t="s">
        <v>6840</v>
      </c>
      <c r="C3311" s="9"/>
      <c r="D3311" s="9"/>
      <c r="E3311" s="5"/>
      <c r="F3311" s="8"/>
      <c r="G3311" s="5" t="s">
        <v>3510</v>
      </c>
      <c r="H3311" s="8"/>
      <c r="I3311" s="5"/>
      <c r="J3311" s="5">
        <v>40</v>
      </c>
      <c r="K3311" s="5" t="s">
        <v>196</v>
      </c>
      <c r="L3311" s="5"/>
      <c r="M3311" s="5"/>
    </row>
    <row r="3312" spans="1:13">
      <c r="A3312" s="9"/>
      <c r="B3312" s="5" t="s">
        <v>6841</v>
      </c>
      <c r="C3312" s="9"/>
      <c r="D3312" s="9"/>
      <c r="E3312" s="5"/>
      <c r="F3312" s="8"/>
      <c r="G3312" s="5" t="s">
        <v>3601</v>
      </c>
      <c r="H3312" s="8"/>
      <c r="I3312" s="5"/>
      <c r="J3312" s="5">
        <v>40</v>
      </c>
      <c r="K3312" s="5" t="s">
        <v>199</v>
      </c>
      <c r="L3312" s="5"/>
      <c r="M3312" s="5"/>
    </row>
    <row r="3313" spans="1:13">
      <c r="A3313" s="9"/>
      <c r="B3313" s="5" t="s">
        <v>6842</v>
      </c>
      <c r="C3313" s="9"/>
      <c r="D3313" s="9"/>
      <c r="E3313" s="5"/>
      <c r="F3313" s="8"/>
      <c r="G3313" s="5" t="s">
        <v>3438</v>
      </c>
      <c r="H3313" s="8"/>
      <c r="I3313" s="5"/>
      <c r="J3313" s="5">
        <v>40</v>
      </c>
      <c r="K3313" s="5" t="s">
        <v>3433</v>
      </c>
      <c r="L3313" s="5"/>
      <c r="M3313" s="5"/>
    </row>
    <row r="3314" spans="1:13">
      <c r="A3314" s="9"/>
      <c r="B3314" s="5" t="s">
        <v>6843</v>
      </c>
      <c r="C3314" s="9"/>
      <c r="D3314" s="9"/>
      <c r="E3314" s="5"/>
      <c r="F3314" s="8"/>
      <c r="G3314" s="5" t="s">
        <v>3428</v>
      </c>
      <c r="H3314" s="8"/>
      <c r="I3314" s="5"/>
      <c r="J3314" s="5">
        <v>40</v>
      </c>
      <c r="K3314" s="5" t="s">
        <v>199</v>
      </c>
      <c r="L3314" s="5"/>
      <c r="M3314" s="5"/>
    </row>
    <row r="3315" spans="1:13">
      <c r="A3315" s="9"/>
      <c r="B3315" s="5" t="s">
        <v>6844</v>
      </c>
      <c r="C3315" s="9"/>
      <c r="D3315" s="9"/>
      <c r="E3315" s="5"/>
      <c r="F3315" s="8"/>
      <c r="G3315" s="5" t="s">
        <v>3432</v>
      </c>
      <c r="H3315" s="8"/>
      <c r="I3315" s="5"/>
      <c r="J3315" s="5">
        <v>40</v>
      </c>
      <c r="K3315" s="5" t="s">
        <v>199</v>
      </c>
      <c r="L3315" s="5"/>
      <c r="M3315" s="5"/>
    </row>
    <row r="3316" spans="1:13">
      <c r="A3316" s="9"/>
      <c r="B3316" s="5" t="s">
        <v>6845</v>
      </c>
      <c r="C3316" s="9"/>
      <c r="D3316" s="9"/>
      <c r="E3316" s="5"/>
      <c r="F3316" s="8"/>
      <c r="G3316" s="5" t="s">
        <v>3450</v>
      </c>
      <c r="H3316" s="8"/>
      <c r="I3316" s="5"/>
      <c r="J3316" s="5">
        <v>40</v>
      </c>
      <c r="K3316" s="5" t="s">
        <v>199</v>
      </c>
      <c r="L3316" s="5"/>
      <c r="M3316" s="5"/>
    </row>
    <row r="3317" spans="1:13">
      <c r="A3317" s="9"/>
      <c r="B3317" s="5" t="s">
        <v>6846</v>
      </c>
      <c r="C3317" s="9"/>
      <c r="D3317" s="9"/>
      <c r="E3317" s="5"/>
      <c r="F3317" s="8"/>
      <c r="G3317" s="5" t="s">
        <v>3432</v>
      </c>
      <c r="H3317" s="8"/>
      <c r="I3317" s="5"/>
      <c r="J3317" s="5">
        <v>40</v>
      </c>
      <c r="K3317" s="5" t="s">
        <v>199</v>
      </c>
      <c r="L3317" s="5"/>
      <c r="M3317" s="5"/>
    </row>
    <row r="3318" spans="1:13">
      <c r="A3318" s="9"/>
      <c r="B3318" s="5" t="s">
        <v>6847</v>
      </c>
      <c r="C3318" s="9"/>
      <c r="D3318" s="9"/>
      <c r="E3318" s="5"/>
      <c r="F3318" s="8"/>
      <c r="G3318" s="5" t="s">
        <v>3539</v>
      </c>
      <c r="H3318" s="8"/>
      <c r="I3318" s="5"/>
      <c r="J3318" s="5">
        <v>40</v>
      </c>
      <c r="K3318" s="5" t="s">
        <v>199</v>
      </c>
      <c r="L3318" s="5"/>
      <c r="M3318" s="5"/>
    </row>
    <row r="3319" spans="1:13">
      <c r="A3319" s="9"/>
      <c r="B3319" s="5" t="s">
        <v>6848</v>
      </c>
      <c r="C3319" s="9"/>
      <c r="D3319" s="9"/>
      <c r="E3319" s="5"/>
      <c r="F3319" s="8"/>
      <c r="G3319" s="5" t="s">
        <v>3438</v>
      </c>
      <c r="H3319" s="8"/>
      <c r="I3319" s="5"/>
      <c r="J3319" s="5">
        <v>40</v>
      </c>
      <c r="K3319" s="5" t="s">
        <v>199</v>
      </c>
      <c r="L3319" s="5"/>
      <c r="M3319" s="5"/>
    </row>
    <row r="3320" spans="1:13">
      <c r="A3320" s="9"/>
      <c r="B3320" s="5" t="s">
        <v>6849</v>
      </c>
      <c r="C3320" s="9"/>
      <c r="D3320" s="9"/>
      <c r="E3320" s="5"/>
      <c r="F3320" s="8"/>
      <c r="G3320" s="5" t="s">
        <v>3593</v>
      </c>
      <c r="H3320" s="8"/>
      <c r="I3320" s="5"/>
      <c r="J3320" s="5">
        <v>40</v>
      </c>
      <c r="K3320" s="5" t="s">
        <v>199</v>
      </c>
      <c r="L3320" s="5"/>
      <c r="M3320" s="5"/>
    </row>
    <row r="3321" spans="1:13">
      <c r="A3321" s="9"/>
      <c r="B3321" s="5" t="s">
        <v>6850</v>
      </c>
      <c r="C3321" s="9"/>
      <c r="D3321" s="9"/>
      <c r="E3321" s="5"/>
      <c r="F3321" s="8"/>
      <c r="G3321" s="5" t="s">
        <v>3465</v>
      </c>
      <c r="H3321" s="8"/>
      <c r="I3321" s="5"/>
      <c r="J3321" s="5">
        <v>40</v>
      </c>
      <c r="K3321" s="5" t="s">
        <v>199</v>
      </c>
      <c r="L3321" s="5"/>
      <c r="M3321" s="5"/>
    </row>
    <row r="3322" spans="1:13">
      <c r="A3322" s="9"/>
      <c r="B3322" s="5" t="s">
        <v>6851</v>
      </c>
      <c r="C3322" s="9"/>
      <c r="D3322" s="9"/>
      <c r="E3322" s="5"/>
      <c r="F3322" s="8"/>
      <c r="G3322" s="5" t="s">
        <v>3450</v>
      </c>
      <c r="H3322" s="8"/>
      <c r="I3322" s="5"/>
      <c r="J3322" s="5">
        <v>40</v>
      </c>
      <c r="K3322" s="5" t="s">
        <v>196</v>
      </c>
      <c r="L3322" s="5"/>
      <c r="M3322" s="5"/>
    </row>
    <row r="3323" spans="1:13">
      <c r="A3323" s="9"/>
      <c r="B3323" s="5" t="s">
        <v>6852</v>
      </c>
      <c r="C3323" s="9"/>
      <c r="D3323" s="9"/>
      <c r="E3323" s="5"/>
      <c r="F3323" s="8"/>
      <c r="G3323" s="5" t="s">
        <v>3494</v>
      </c>
      <c r="H3323" s="8"/>
      <c r="I3323" s="5"/>
      <c r="J3323" s="5">
        <v>25</v>
      </c>
      <c r="K3323" s="5" t="s">
        <v>191</v>
      </c>
      <c r="L3323" s="5"/>
      <c r="M3323" s="5"/>
    </row>
    <row r="3324" spans="1:13">
      <c r="A3324" s="9"/>
      <c r="B3324" s="5" t="s">
        <v>6853</v>
      </c>
      <c r="C3324" s="9"/>
      <c r="D3324" s="9"/>
      <c r="E3324" s="5"/>
      <c r="F3324" s="8"/>
      <c r="G3324" s="5" t="s">
        <v>3442</v>
      </c>
      <c r="H3324" s="8"/>
      <c r="I3324" s="5"/>
      <c r="J3324" s="5">
        <v>40</v>
      </c>
      <c r="K3324" s="5" t="s">
        <v>199</v>
      </c>
      <c r="L3324" s="5"/>
      <c r="M3324" s="5"/>
    </row>
    <row r="3325" spans="1:13">
      <c r="A3325" s="9"/>
      <c r="B3325" s="5" t="s">
        <v>6854</v>
      </c>
      <c r="C3325" s="9"/>
      <c r="D3325" s="9"/>
      <c r="E3325" s="5"/>
      <c r="F3325" s="8"/>
      <c r="G3325" s="5" t="s">
        <v>3537</v>
      </c>
      <c r="H3325" s="8"/>
      <c r="I3325" s="5"/>
      <c r="J3325" s="5">
        <v>40</v>
      </c>
      <c r="K3325" s="5" t="s">
        <v>191</v>
      </c>
      <c r="L3325" s="5"/>
      <c r="M3325" s="5"/>
    </row>
    <row r="3326" spans="1:13">
      <c r="A3326" s="9"/>
      <c r="B3326" s="5" t="s">
        <v>6855</v>
      </c>
      <c r="C3326" s="9"/>
      <c r="D3326" s="9"/>
      <c r="E3326" s="5"/>
      <c r="F3326" s="8"/>
      <c r="G3326" s="5" t="s">
        <v>3646</v>
      </c>
      <c r="H3326" s="8"/>
      <c r="I3326" s="5"/>
      <c r="J3326" s="5">
        <v>40</v>
      </c>
      <c r="K3326" s="5" t="s">
        <v>199</v>
      </c>
      <c r="L3326" s="5"/>
      <c r="M3326" s="5"/>
    </row>
    <row r="3327" spans="1:13">
      <c r="A3327" s="9"/>
      <c r="B3327" s="5" t="s">
        <v>6856</v>
      </c>
      <c r="C3327" s="9"/>
      <c r="D3327" s="9"/>
      <c r="E3327" s="5"/>
      <c r="F3327" s="8"/>
      <c r="G3327" s="5" t="s">
        <v>3539</v>
      </c>
      <c r="H3327" s="8"/>
      <c r="I3327" s="5"/>
      <c r="J3327" s="5">
        <v>40</v>
      </c>
      <c r="K3327" s="5" t="s">
        <v>199</v>
      </c>
      <c r="L3327" s="5"/>
      <c r="M3327" s="5"/>
    </row>
    <row r="3328" spans="1:13">
      <c r="A3328" s="9"/>
      <c r="B3328" s="5" t="s">
        <v>6857</v>
      </c>
      <c r="C3328" s="9"/>
      <c r="D3328" s="9"/>
      <c r="E3328" s="5"/>
      <c r="F3328" s="8"/>
      <c r="G3328" s="5" t="s">
        <v>3494</v>
      </c>
      <c r="H3328" s="8"/>
      <c r="I3328" s="5"/>
      <c r="J3328" s="5">
        <v>25</v>
      </c>
      <c r="K3328" s="5" t="s">
        <v>199</v>
      </c>
      <c r="L3328" s="5"/>
      <c r="M3328" s="5"/>
    </row>
    <row r="3329" spans="1:13">
      <c r="A3329" s="9"/>
      <c r="B3329" s="5" t="s">
        <v>6858</v>
      </c>
      <c r="C3329" s="9"/>
      <c r="D3329" s="9"/>
      <c r="E3329" s="5"/>
      <c r="F3329" s="8"/>
      <c r="G3329" s="5" t="s">
        <v>3432</v>
      </c>
      <c r="H3329" s="8"/>
      <c r="I3329" s="5"/>
      <c r="J3329" s="5">
        <v>40</v>
      </c>
      <c r="K3329" s="5" t="s">
        <v>196</v>
      </c>
      <c r="L3329" s="5"/>
      <c r="M3329" s="5"/>
    </row>
    <row r="3330" spans="1:13">
      <c r="A3330" s="9"/>
      <c r="B3330" s="5" t="s">
        <v>6859</v>
      </c>
      <c r="C3330" s="9"/>
      <c r="D3330" s="9"/>
      <c r="E3330" s="5"/>
      <c r="F3330" s="8"/>
      <c r="G3330" s="5" t="s">
        <v>3456</v>
      </c>
      <c r="H3330" s="8"/>
      <c r="I3330" s="5"/>
      <c r="J3330" s="5">
        <v>40</v>
      </c>
      <c r="K3330" s="5" t="s">
        <v>199</v>
      </c>
      <c r="L3330" s="5"/>
      <c r="M3330" s="5"/>
    </row>
    <row r="3331" spans="1:13">
      <c r="A3331" s="9"/>
      <c r="B3331" s="5" t="s">
        <v>6860</v>
      </c>
      <c r="C3331" s="9"/>
      <c r="D3331" s="9"/>
      <c r="E3331" s="5"/>
      <c r="F3331" s="8"/>
      <c r="G3331" s="5" t="s">
        <v>3518</v>
      </c>
      <c r="H3331" s="8"/>
      <c r="I3331" s="5"/>
      <c r="J3331" s="5">
        <v>24</v>
      </c>
      <c r="K3331" s="5" t="s">
        <v>199</v>
      </c>
      <c r="L3331" s="5"/>
      <c r="M3331" s="5"/>
    </row>
    <row r="3332" spans="1:13">
      <c r="A3332" s="9"/>
      <c r="B3332" s="5" t="s">
        <v>6861</v>
      </c>
      <c r="C3332" s="9"/>
      <c r="D3332" s="9"/>
      <c r="E3332" s="5"/>
      <c r="F3332" s="8"/>
      <c r="G3332" s="5" t="s">
        <v>3465</v>
      </c>
      <c r="H3332" s="8"/>
      <c r="I3332" s="5"/>
      <c r="J3332" s="5">
        <v>40</v>
      </c>
      <c r="K3332" s="5" t="s">
        <v>199</v>
      </c>
      <c r="L3332" s="5"/>
      <c r="M3332" s="5"/>
    </row>
    <row r="3333" spans="1:13">
      <c r="A3333" s="9"/>
      <c r="B3333" s="5" t="s">
        <v>6862</v>
      </c>
      <c r="C3333" s="9"/>
      <c r="D3333" s="9"/>
      <c r="E3333" s="5"/>
      <c r="F3333" s="8"/>
      <c r="G3333" s="5" t="s">
        <v>3432</v>
      </c>
      <c r="H3333" s="8"/>
      <c r="I3333" s="5"/>
      <c r="J3333" s="5">
        <v>40</v>
      </c>
      <c r="K3333" s="5" t="s">
        <v>199</v>
      </c>
      <c r="L3333" s="5"/>
      <c r="M3333" s="5"/>
    </row>
    <row r="3334" spans="1:13">
      <c r="A3334" s="9"/>
      <c r="B3334" s="5" t="s">
        <v>6863</v>
      </c>
      <c r="C3334" s="9"/>
      <c r="D3334" s="9"/>
      <c r="E3334" s="5"/>
      <c r="F3334" s="8"/>
      <c r="G3334" s="5" t="s">
        <v>3458</v>
      </c>
      <c r="H3334" s="8"/>
      <c r="I3334" s="5"/>
      <c r="J3334" s="5">
        <v>40</v>
      </c>
      <c r="K3334" s="5" t="s">
        <v>199</v>
      </c>
      <c r="L3334" s="5"/>
      <c r="M3334" s="5"/>
    </row>
    <row r="3335" spans="1:13">
      <c r="A3335" s="9"/>
      <c r="B3335" s="5" t="s">
        <v>6864</v>
      </c>
      <c r="C3335" s="9"/>
      <c r="D3335" s="9"/>
      <c r="E3335" s="5"/>
      <c r="F3335" s="8"/>
      <c r="G3335" s="5" t="s">
        <v>3432</v>
      </c>
      <c r="H3335" s="8"/>
      <c r="I3335" s="5"/>
      <c r="J3335" s="5">
        <v>40</v>
      </c>
      <c r="K3335" s="5" t="s">
        <v>3433</v>
      </c>
      <c r="L3335" s="5"/>
      <c r="M3335" s="5"/>
    </row>
    <row r="3336" spans="1:13">
      <c r="A3336" s="9"/>
      <c r="B3336" s="5" t="s">
        <v>6865</v>
      </c>
      <c r="C3336" s="9"/>
      <c r="D3336" s="9"/>
      <c r="E3336" s="5"/>
      <c r="F3336" s="8"/>
      <c r="G3336" s="5" t="s">
        <v>3454</v>
      </c>
      <c r="H3336" s="8"/>
      <c r="I3336" s="5"/>
      <c r="J3336" s="5">
        <v>40</v>
      </c>
      <c r="K3336" s="5" t="s">
        <v>199</v>
      </c>
      <c r="L3336" s="5"/>
      <c r="M3336" s="5"/>
    </row>
    <row r="3337" spans="1:13">
      <c r="A3337" s="9"/>
      <c r="B3337" s="5" t="s">
        <v>6866</v>
      </c>
      <c r="C3337" s="9"/>
      <c r="D3337" s="9"/>
      <c r="E3337" s="5"/>
      <c r="F3337" s="8"/>
      <c r="G3337" s="5" t="s">
        <v>3556</v>
      </c>
      <c r="H3337" s="8"/>
      <c r="I3337" s="5"/>
      <c r="J3337" s="5">
        <v>40</v>
      </c>
      <c r="K3337" s="5" t="s">
        <v>199</v>
      </c>
      <c r="L3337" s="5"/>
      <c r="M3337" s="5"/>
    </row>
    <row r="3338" spans="1:13">
      <c r="A3338" s="9"/>
      <c r="B3338" s="5" t="s">
        <v>6867</v>
      </c>
      <c r="C3338" s="9"/>
      <c r="D3338" s="9"/>
      <c r="E3338" s="5"/>
      <c r="F3338" s="8"/>
      <c r="G3338" s="5" t="s">
        <v>3456</v>
      </c>
      <c r="H3338" s="8"/>
      <c r="I3338" s="5"/>
      <c r="J3338" s="5">
        <v>40</v>
      </c>
      <c r="K3338" s="5" t="s">
        <v>3433</v>
      </c>
      <c r="L3338" s="5"/>
      <c r="M3338" s="5"/>
    </row>
    <row r="3339" spans="1:13">
      <c r="A3339" s="9"/>
      <c r="B3339" s="5" t="s">
        <v>6868</v>
      </c>
      <c r="C3339" s="9"/>
      <c r="D3339" s="9"/>
      <c r="E3339" s="5"/>
      <c r="F3339" s="8"/>
      <c r="G3339" s="5" t="s">
        <v>3432</v>
      </c>
      <c r="H3339" s="8"/>
      <c r="I3339" s="5"/>
      <c r="J3339" s="5">
        <v>40</v>
      </c>
      <c r="K3339" s="5" t="s">
        <v>199</v>
      </c>
      <c r="L3339" s="5"/>
      <c r="M3339" s="5"/>
    </row>
    <row r="3340" spans="1:13">
      <c r="A3340" s="9"/>
      <c r="B3340" s="5" t="s">
        <v>6869</v>
      </c>
      <c r="C3340" s="9"/>
      <c r="D3340" s="9"/>
      <c r="E3340" s="5"/>
      <c r="F3340" s="8"/>
      <c r="G3340" s="5" t="s">
        <v>3556</v>
      </c>
      <c r="H3340" s="8"/>
      <c r="I3340" s="5"/>
      <c r="J3340" s="5">
        <v>40</v>
      </c>
      <c r="K3340" s="5" t="s">
        <v>199</v>
      </c>
      <c r="L3340" s="5"/>
      <c r="M3340" s="5"/>
    </row>
    <row r="3341" spans="1:13">
      <c r="A3341" s="9"/>
      <c r="B3341" s="5" t="s">
        <v>6870</v>
      </c>
      <c r="C3341" s="9"/>
      <c r="D3341" s="9"/>
      <c r="E3341" s="5"/>
      <c r="F3341" s="8"/>
      <c r="G3341" s="5" t="s">
        <v>3436</v>
      </c>
      <c r="H3341" s="8"/>
      <c r="I3341" s="5"/>
      <c r="J3341" s="5">
        <v>40</v>
      </c>
      <c r="K3341" s="5" t="s">
        <v>199</v>
      </c>
      <c r="L3341" s="5"/>
      <c r="M3341" s="5"/>
    </row>
    <row r="3342" spans="1:13">
      <c r="A3342" s="9"/>
      <c r="B3342" s="5" t="s">
        <v>6871</v>
      </c>
      <c r="C3342" s="9"/>
      <c r="D3342" s="9"/>
      <c r="E3342" s="5"/>
      <c r="F3342" s="8"/>
      <c r="G3342" s="5" t="s">
        <v>3456</v>
      </c>
      <c r="H3342" s="8"/>
      <c r="I3342" s="5"/>
      <c r="J3342" s="5">
        <v>40</v>
      </c>
      <c r="K3342" s="5" t="s">
        <v>199</v>
      </c>
      <c r="L3342" s="5"/>
      <c r="M3342" s="5"/>
    </row>
    <row r="3343" spans="1:13">
      <c r="A3343" s="9"/>
      <c r="B3343" s="5" t="s">
        <v>6872</v>
      </c>
      <c r="C3343" s="9"/>
      <c r="D3343" s="9"/>
      <c r="E3343" s="5"/>
      <c r="F3343" s="8"/>
      <c r="G3343" s="5" t="s">
        <v>3494</v>
      </c>
      <c r="H3343" s="8"/>
      <c r="I3343" s="5"/>
      <c r="J3343" s="5">
        <v>25</v>
      </c>
      <c r="K3343" s="5" t="s">
        <v>199</v>
      </c>
      <c r="L3343" s="5"/>
      <c r="M3343" s="5"/>
    </row>
    <row r="3344" spans="1:13">
      <c r="A3344" s="9"/>
      <c r="B3344" s="5" t="s">
        <v>6873</v>
      </c>
      <c r="C3344" s="9"/>
      <c r="D3344" s="9"/>
      <c r="E3344" s="5"/>
      <c r="F3344" s="8"/>
      <c r="G3344" s="5" t="s">
        <v>3956</v>
      </c>
      <c r="H3344" s="8"/>
      <c r="I3344" s="5"/>
      <c r="J3344" s="5">
        <v>40</v>
      </c>
      <c r="K3344" s="5" t="s">
        <v>199</v>
      </c>
      <c r="L3344" s="5"/>
      <c r="M3344" s="5"/>
    </row>
    <row r="3345" spans="1:13">
      <c r="A3345" s="9"/>
      <c r="B3345" s="5" t="s">
        <v>6874</v>
      </c>
      <c r="C3345" s="9"/>
      <c r="D3345" s="9"/>
      <c r="E3345" s="5"/>
      <c r="F3345" s="8"/>
      <c r="G3345" s="5" t="s">
        <v>3456</v>
      </c>
      <c r="H3345" s="8"/>
      <c r="I3345" s="5"/>
      <c r="J3345" s="5">
        <v>40</v>
      </c>
      <c r="K3345" s="5" t="s">
        <v>199</v>
      </c>
      <c r="L3345" s="5"/>
      <c r="M3345" s="5"/>
    </row>
    <row r="3346" spans="1:13">
      <c r="A3346" s="9"/>
      <c r="B3346" s="5" t="s">
        <v>6875</v>
      </c>
      <c r="C3346" s="9"/>
      <c r="D3346" s="9"/>
      <c r="E3346" s="5"/>
      <c r="F3346" s="8"/>
      <c r="G3346" s="5" t="s">
        <v>3432</v>
      </c>
      <c r="H3346" s="8"/>
      <c r="I3346" s="5"/>
      <c r="J3346" s="5">
        <v>40</v>
      </c>
      <c r="K3346" s="5" t="s">
        <v>199</v>
      </c>
      <c r="L3346" s="5"/>
      <c r="M3346" s="5"/>
    </row>
    <row r="3347" spans="1:13">
      <c r="A3347" s="9"/>
      <c r="B3347" s="5" t="s">
        <v>6876</v>
      </c>
      <c r="C3347" s="9"/>
      <c r="D3347" s="9"/>
      <c r="E3347" s="5"/>
      <c r="F3347" s="8"/>
      <c r="G3347" s="5" t="s">
        <v>3432</v>
      </c>
      <c r="H3347" s="8"/>
      <c r="I3347" s="5"/>
      <c r="J3347" s="5">
        <v>40</v>
      </c>
      <c r="K3347" s="5" t="s">
        <v>199</v>
      </c>
      <c r="L3347" s="5"/>
      <c r="M3347" s="5"/>
    </row>
    <row r="3348" spans="1:13">
      <c r="A3348" s="9"/>
      <c r="B3348" s="5" t="s">
        <v>6877</v>
      </c>
      <c r="C3348" s="9"/>
      <c r="D3348" s="9"/>
      <c r="E3348" s="5"/>
      <c r="F3348" s="8"/>
      <c r="G3348" s="5" t="s">
        <v>3502</v>
      </c>
      <c r="H3348" s="8"/>
      <c r="I3348" s="5"/>
      <c r="J3348" s="5">
        <v>20</v>
      </c>
      <c r="K3348" s="5" t="s">
        <v>199</v>
      </c>
      <c r="L3348" s="5"/>
      <c r="M3348" s="5"/>
    </row>
    <row r="3349" spans="1:13">
      <c r="A3349" s="9"/>
      <c r="B3349" s="5" t="s">
        <v>6878</v>
      </c>
      <c r="C3349" s="9"/>
      <c r="D3349" s="9"/>
      <c r="E3349" s="5"/>
      <c r="F3349" s="8"/>
      <c r="G3349" s="5" t="s">
        <v>3456</v>
      </c>
      <c r="H3349" s="8"/>
      <c r="I3349" s="5"/>
      <c r="J3349" s="5">
        <v>40</v>
      </c>
      <c r="K3349" s="5" t="s">
        <v>3433</v>
      </c>
      <c r="L3349" s="5"/>
      <c r="M3349" s="5"/>
    </row>
    <row r="3350" spans="1:13">
      <c r="A3350" s="9"/>
      <c r="B3350" s="5" t="s">
        <v>6879</v>
      </c>
      <c r="C3350" s="9"/>
      <c r="D3350" s="9"/>
      <c r="E3350" s="5"/>
      <c r="F3350" s="8"/>
      <c r="G3350" s="5" t="s">
        <v>3432</v>
      </c>
      <c r="H3350" s="8"/>
      <c r="I3350" s="5"/>
      <c r="J3350" s="5">
        <v>40</v>
      </c>
      <c r="K3350" s="5" t="s">
        <v>199</v>
      </c>
      <c r="L3350" s="5"/>
      <c r="M3350" s="5"/>
    </row>
    <row r="3351" spans="1:13">
      <c r="A3351" s="9"/>
      <c r="B3351" s="5" t="s">
        <v>6880</v>
      </c>
      <c r="C3351" s="9"/>
      <c r="D3351" s="9"/>
      <c r="E3351" s="5"/>
      <c r="F3351" s="8"/>
      <c r="G3351" s="5" t="s">
        <v>3432</v>
      </c>
      <c r="H3351" s="8"/>
      <c r="I3351" s="5"/>
      <c r="J3351" s="5">
        <v>40</v>
      </c>
      <c r="K3351" s="5" t="s">
        <v>199</v>
      </c>
      <c r="L3351" s="5"/>
      <c r="M3351" s="5"/>
    </row>
    <row r="3352" spans="1:13">
      <c r="A3352" s="9"/>
      <c r="B3352" s="5" t="s">
        <v>6881</v>
      </c>
      <c r="C3352" s="9"/>
      <c r="D3352" s="9"/>
      <c r="E3352" s="5"/>
      <c r="F3352" s="8"/>
      <c r="G3352" s="5" t="s">
        <v>3456</v>
      </c>
      <c r="H3352" s="8"/>
      <c r="I3352" s="5"/>
      <c r="J3352" s="5">
        <v>40</v>
      </c>
      <c r="K3352" s="5" t="s">
        <v>3433</v>
      </c>
      <c r="L3352" s="5"/>
      <c r="M3352" s="5"/>
    </row>
    <row r="3353" spans="1:13">
      <c r="A3353" s="9"/>
      <c r="B3353" s="5" t="s">
        <v>6882</v>
      </c>
      <c r="C3353" s="9"/>
      <c r="D3353" s="9"/>
      <c r="E3353" s="5"/>
      <c r="F3353" s="8"/>
      <c r="G3353" s="5" t="s">
        <v>3438</v>
      </c>
      <c r="H3353" s="8"/>
      <c r="I3353" s="5"/>
      <c r="J3353" s="5">
        <v>40</v>
      </c>
      <c r="K3353" s="5" t="s">
        <v>199</v>
      </c>
      <c r="L3353" s="5"/>
      <c r="M3353" s="5"/>
    </row>
    <row r="3354" spans="1:13">
      <c r="A3354" s="9"/>
      <c r="B3354" s="5" t="s">
        <v>6883</v>
      </c>
      <c r="C3354" s="9"/>
      <c r="D3354" s="9"/>
      <c r="E3354" s="5"/>
      <c r="F3354" s="8"/>
      <c r="G3354" s="5" t="s">
        <v>3432</v>
      </c>
      <c r="H3354" s="8"/>
      <c r="I3354" s="5"/>
      <c r="J3354" s="5">
        <v>40</v>
      </c>
      <c r="K3354" s="5" t="s">
        <v>199</v>
      </c>
      <c r="L3354" s="5"/>
      <c r="M3354" s="5"/>
    </row>
    <row r="3355" spans="1:13">
      <c r="A3355" s="9"/>
      <c r="B3355" s="5" t="s">
        <v>6884</v>
      </c>
      <c r="C3355" s="9"/>
      <c r="D3355" s="9"/>
      <c r="E3355" s="5"/>
      <c r="F3355" s="8"/>
      <c r="G3355" s="5" t="s">
        <v>3669</v>
      </c>
      <c r="H3355" s="8"/>
      <c r="I3355" s="5"/>
      <c r="J3355" s="5">
        <v>40</v>
      </c>
      <c r="K3355" s="5" t="s">
        <v>3433</v>
      </c>
      <c r="L3355" s="5"/>
      <c r="M3355" s="5"/>
    </row>
    <row r="3356" spans="1:13">
      <c r="A3356" s="9"/>
      <c r="B3356" s="5" t="s">
        <v>6885</v>
      </c>
      <c r="C3356" s="9"/>
      <c r="D3356" s="9"/>
      <c r="E3356" s="5"/>
      <c r="F3356" s="8"/>
      <c r="G3356" s="5" t="s">
        <v>3518</v>
      </c>
      <c r="H3356" s="8"/>
      <c r="I3356" s="5"/>
      <c r="J3356" s="5">
        <v>24</v>
      </c>
      <c r="K3356" s="5" t="s">
        <v>199</v>
      </c>
      <c r="L3356" s="5"/>
      <c r="M3356" s="5"/>
    </row>
    <row r="3357" spans="1:13">
      <c r="A3357" s="9"/>
      <c r="B3357" s="5" t="s">
        <v>6886</v>
      </c>
      <c r="C3357" s="9"/>
      <c r="D3357" s="9"/>
      <c r="E3357" s="5"/>
      <c r="F3357" s="8"/>
      <c r="G3357" s="5" t="s">
        <v>3465</v>
      </c>
      <c r="H3357" s="8"/>
      <c r="I3357" s="5"/>
      <c r="J3357" s="5">
        <v>40</v>
      </c>
      <c r="K3357" s="5" t="s">
        <v>199</v>
      </c>
      <c r="L3357" s="5"/>
      <c r="M3357" s="5"/>
    </row>
    <row r="3358" spans="1:13">
      <c r="A3358" s="9"/>
      <c r="B3358" s="5" t="s">
        <v>6887</v>
      </c>
      <c r="C3358" s="9"/>
      <c r="D3358" s="9"/>
      <c r="E3358" s="5"/>
      <c r="F3358" s="8"/>
      <c r="G3358" s="5" t="s">
        <v>3428</v>
      </c>
      <c r="H3358" s="8"/>
      <c r="I3358" s="5"/>
      <c r="J3358" s="5">
        <v>40</v>
      </c>
      <c r="K3358" s="5" t="s">
        <v>196</v>
      </c>
      <c r="L3358" s="5"/>
      <c r="M3358" s="5"/>
    </row>
    <row r="3359" spans="1:13">
      <c r="A3359" s="9"/>
      <c r="B3359" s="5" t="s">
        <v>6888</v>
      </c>
      <c r="C3359" s="9"/>
      <c r="D3359" s="9"/>
      <c r="E3359" s="5"/>
      <c r="F3359" s="8"/>
      <c r="G3359" s="5" t="s">
        <v>3432</v>
      </c>
      <c r="H3359" s="8"/>
      <c r="I3359" s="5"/>
      <c r="J3359" s="5">
        <v>40</v>
      </c>
      <c r="K3359" s="5" t="s">
        <v>3433</v>
      </c>
      <c r="L3359" s="5"/>
      <c r="M3359" s="5"/>
    </row>
    <row r="3360" spans="1:13">
      <c r="A3360" s="9"/>
      <c r="B3360" s="5" t="s">
        <v>6889</v>
      </c>
      <c r="C3360" s="9"/>
      <c r="D3360" s="9"/>
      <c r="E3360" s="5"/>
      <c r="F3360" s="8"/>
      <c r="G3360" s="5" t="s">
        <v>3432</v>
      </c>
      <c r="H3360" s="8"/>
      <c r="I3360" s="5"/>
      <c r="J3360" s="5">
        <v>40</v>
      </c>
      <c r="K3360" s="5" t="s">
        <v>199</v>
      </c>
      <c r="L3360" s="5"/>
      <c r="M3360" s="5"/>
    </row>
    <row r="3361" spans="1:13">
      <c r="A3361" s="9"/>
      <c r="B3361" s="5" t="s">
        <v>6890</v>
      </c>
      <c r="C3361" s="9"/>
      <c r="D3361" s="9"/>
      <c r="E3361" s="5"/>
      <c r="F3361" s="8"/>
      <c r="G3361" s="5" t="s">
        <v>3532</v>
      </c>
      <c r="H3361" s="8"/>
      <c r="I3361" s="5"/>
      <c r="J3361" s="5">
        <v>40</v>
      </c>
      <c r="K3361" s="5" t="s">
        <v>196</v>
      </c>
      <c r="L3361" s="5"/>
      <c r="M3361" s="5"/>
    </row>
    <row r="3362" spans="1:13">
      <c r="A3362" s="9"/>
      <c r="B3362" s="5" t="s">
        <v>6891</v>
      </c>
      <c r="C3362" s="9"/>
      <c r="D3362" s="9"/>
      <c r="E3362" s="5"/>
      <c r="F3362" s="8"/>
      <c r="G3362" s="5" t="s">
        <v>3438</v>
      </c>
      <c r="H3362" s="8"/>
      <c r="I3362" s="5"/>
      <c r="J3362" s="5">
        <v>40</v>
      </c>
      <c r="K3362" s="5" t="s">
        <v>199</v>
      </c>
      <c r="L3362" s="5"/>
      <c r="M3362" s="5"/>
    </row>
    <row r="3363" spans="1:13">
      <c r="A3363" s="9"/>
      <c r="B3363" s="5" t="s">
        <v>6892</v>
      </c>
      <c r="C3363" s="9"/>
      <c r="D3363" s="9"/>
      <c r="E3363" s="5"/>
      <c r="F3363" s="8"/>
      <c r="G3363" s="5" t="s">
        <v>3465</v>
      </c>
      <c r="H3363" s="8"/>
      <c r="I3363" s="5"/>
      <c r="J3363" s="5">
        <v>40</v>
      </c>
      <c r="K3363" s="5" t="s">
        <v>199</v>
      </c>
      <c r="L3363" s="5"/>
      <c r="M3363" s="5"/>
    </row>
    <row r="3364" spans="1:13">
      <c r="A3364" s="9"/>
      <c r="B3364" s="5" t="s">
        <v>6893</v>
      </c>
      <c r="C3364" s="9"/>
      <c r="D3364" s="9"/>
      <c r="E3364" s="5"/>
      <c r="F3364" s="8"/>
      <c r="G3364" s="5" t="s">
        <v>3458</v>
      </c>
      <c r="H3364" s="8"/>
      <c r="I3364" s="5"/>
      <c r="J3364" s="5">
        <v>40</v>
      </c>
      <c r="K3364" s="5" t="s">
        <v>196</v>
      </c>
      <c r="L3364" s="5"/>
      <c r="M3364" s="5"/>
    </row>
    <row r="3365" spans="1:13">
      <c r="A3365" s="9"/>
      <c r="B3365" s="5" t="s">
        <v>6894</v>
      </c>
      <c r="C3365" s="9"/>
      <c r="D3365" s="9"/>
      <c r="E3365" s="5"/>
      <c r="F3365" s="8"/>
      <c r="G3365" s="5" t="s">
        <v>3465</v>
      </c>
      <c r="H3365" s="8"/>
      <c r="I3365" s="5"/>
      <c r="J3365" s="5">
        <v>40</v>
      </c>
      <c r="K3365" s="5" t="s">
        <v>3433</v>
      </c>
      <c r="L3365" s="5"/>
      <c r="M3365" s="5"/>
    </row>
    <row r="3366" spans="1:13">
      <c r="A3366" s="9"/>
      <c r="B3366" s="5" t="s">
        <v>6895</v>
      </c>
      <c r="C3366" s="9"/>
      <c r="D3366" s="9"/>
      <c r="E3366" s="5"/>
      <c r="F3366" s="8"/>
      <c r="G3366" s="5" t="s">
        <v>3550</v>
      </c>
      <c r="H3366" s="8"/>
      <c r="I3366" s="5"/>
      <c r="J3366" s="5">
        <v>40</v>
      </c>
      <c r="K3366" s="5" t="s">
        <v>199</v>
      </c>
      <c r="L3366" s="5"/>
      <c r="M3366" s="5"/>
    </row>
    <row r="3367" spans="1:13">
      <c r="A3367" s="9"/>
      <c r="B3367" s="5" t="s">
        <v>6896</v>
      </c>
      <c r="C3367" s="9"/>
      <c r="D3367" s="9"/>
      <c r="E3367" s="5"/>
      <c r="F3367" s="8"/>
      <c r="G3367" s="5" t="s">
        <v>3456</v>
      </c>
      <c r="H3367" s="8"/>
      <c r="I3367" s="5"/>
      <c r="J3367" s="5">
        <v>40</v>
      </c>
      <c r="K3367" s="5" t="s">
        <v>199</v>
      </c>
      <c r="L3367" s="5"/>
      <c r="M3367" s="5"/>
    </row>
    <row r="3368" spans="1:13">
      <c r="A3368" s="9"/>
      <c r="B3368" s="5" t="s">
        <v>6897</v>
      </c>
      <c r="C3368" s="9"/>
      <c r="D3368" s="9"/>
      <c r="E3368" s="5"/>
      <c r="F3368" s="8"/>
      <c r="G3368" s="5" t="s">
        <v>3850</v>
      </c>
      <c r="H3368" s="8"/>
      <c r="I3368" s="5"/>
      <c r="J3368" s="5">
        <v>40</v>
      </c>
      <c r="K3368" s="5" t="s">
        <v>199</v>
      </c>
      <c r="L3368" s="5"/>
      <c r="M3368" s="5"/>
    </row>
    <row r="3369" spans="1:13">
      <c r="A3369" s="9"/>
      <c r="B3369" s="5" t="s">
        <v>6898</v>
      </c>
      <c r="C3369" s="9"/>
      <c r="D3369" s="9"/>
      <c r="E3369" s="5"/>
      <c r="F3369" s="8"/>
      <c r="G3369" s="5" t="s">
        <v>3456</v>
      </c>
      <c r="H3369" s="8"/>
      <c r="I3369" s="5"/>
      <c r="J3369" s="5">
        <v>40</v>
      </c>
      <c r="K3369" s="5" t="s">
        <v>199</v>
      </c>
      <c r="L3369" s="5"/>
      <c r="M3369" s="5"/>
    </row>
    <row r="3370" spans="1:13">
      <c r="A3370" s="9"/>
      <c r="B3370" s="5" t="s">
        <v>6899</v>
      </c>
      <c r="C3370" s="9"/>
      <c r="D3370" s="9"/>
      <c r="E3370" s="5"/>
      <c r="F3370" s="8"/>
      <c r="G3370" s="5" t="s">
        <v>3432</v>
      </c>
      <c r="H3370" s="8"/>
      <c r="I3370" s="5"/>
      <c r="J3370" s="5">
        <v>40</v>
      </c>
      <c r="K3370" s="5" t="s">
        <v>199</v>
      </c>
      <c r="L3370" s="5"/>
      <c r="M3370" s="5"/>
    </row>
    <row r="3371" spans="1:13">
      <c r="A3371" s="9"/>
      <c r="B3371" s="5" t="s">
        <v>6900</v>
      </c>
      <c r="C3371" s="9"/>
      <c r="D3371" s="9"/>
      <c r="E3371" s="5"/>
      <c r="F3371" s="8"/>
      <c r="G3371" s="5" t="s">
        <v>3450</v>
      </c>
      <c r="H3371" s="8"/>
      <c r="I3371" s="5"/>
      <c r="J3371" s="5">
        <v>40</v>
      </c>
      <c r="K3371" s="5" t="s">
        <v>196</v>
      </c>
      <c r="L3371" s="5"/>
      <c r="M3371" s="5"/>
    </row>
    <row r="3372" spans="1:13">
      <c r="A3372" s="9"/>
      <c r="B3372" s="5" t="s">
        <v>6901</v>
      </c>
      <c r="C3372" s="9"/>
      <c r="D3372" s="9"/>
      <c r="E3372" s="5"/>
      <c r="F3372" s="8"/>
      <c r="G3372" s="5" t="s">
        <v>3510</v>
      </c>
      <c r="H3372" s="8"/>
      <c r="I3372" s="5"/>
      <c r="J3372" s="5">
        <v>40</v>
      </c>
      <c r="K3372" s="5" t="s">
        <v>196</v>
      </c>
      <c r="L3372" s="5"/>
      <c r="M3372" s="5"/>
    </row>
    <row r="3373" spans="1:13">
      <c r="A3373" s="9"/>
      <c r="B3373" s="5" t="s">
        <v>6902</v>
      </c>
      <c r="C3373" s="9"/>
      <c r="D3373" s="9"/>
      <c r="E3373" s="5"/>
      <c r="F3373" s="8"/>
      <c r="G3373" s="5" t="s">
        <v>3432</v>
      </c>
      <c r="H3373" s="8"/>
      <c r="I3373" s="5"/>
      <c r="J3373" s="5">
        <v>40</v>
      </c>
      <c r="K3373" s="5" t="s">
        <v>196</v>
      </c>
      <c r="L3373" s="5"/>
      <c r="M3373" s="5"/>
    </row>
    <row r="3374" spans="1:13">
      <c r="A3374" s="9"/>
      <c r="B3374" s="5" t="s">
        <v>6903</v>
      </c>
      <c r="C3374" s="9"/>
      <c r="D3374" s="9"/>
      <c r="E3374" s="5"/>
      <c r="F3374" s="8"/>
      <c r="G3374" s="5" t="s">
        <v>3444</v>
      </c>
      <c r="H3374" s="8"/>
      <c r="I3374" s="5"/>
      <c r="J3374" s="5">
        <v>40</v>
      </c>
      <c r="K3374" s="5" t="s">
        <v>3433</v>
      </c>
      <c r="L3374" s="5"/>
      <c r="M3374" s="5"/>
    </row>
    <row r="3375" spans="1:13">
      <c r="A3375" s="9"/>
      <c r="B3375" s="5" t="s">
        <v>6904</v>
      </c>
      <c r="C3375" s="9"/>
      <c r="D3375" s="9"/>
      <c r="E3375" s="5"/>
      <c r="F3375" s="8"/>
      <c r="G3375" s="5" t="s">
        <v>3792</v>
      </c>
      <c r="H3375" s="8"/>
      <c r="I3375" s="5"/>
      <c r="J3375" s="5">
        <v>40</v>
      </c>
      <c r="K3375" s="5" t="s">
        <v>196</v>
      </c>
      <c r="L3375" s="5"/>
      <c r="M3375" s="5"/>
    </row>
    <row r="3376" spans="1:13">
      <c r="A3376" s="9"/>
      <c r="B3376" s="5" t="s">
        <v>6905</v>
      </c>
      <c r="C3376" s="9"/>
      <c r="D3376" s="9"/>
      <c r="E3376" s="5"/>
      <c r="F3376" s="8"/>
      <c r="G3376" s="5" t="s">
        <v>3432</v>
      </c>
      <c r="H3376" s="8"/>
      <c r="I3376" s="5"/>
      <c r="J3376" s="5">
        <v>40</v>
      </c>
      <c r="K3376" s="5" t="s">
        <v>199</v>
      </c>
      <c r="L3376" s="5"/>
      <c r="M3376" s="5"/>
    </row>
    <row r="3377" spans="1:13">
      <c r="A3377" s="9"/>
      <c r="B3377" s="5" t="s">
        <v>6906</v>
      </c>
      <c r="C3377" s="9"/>
      <c r="D3377" s="9"/>
      <c r="E3377" s="5"/>
      <c r="F3377" s="8"/>
      <c r="G3377" s="5" t="s">
        <v>3593</v>
      </c>
      <c r="H3377" s="8"/>
      <c r="I3377" s="5"/>
      <c r="J3377" s="5">
        <v>40</v>
      </c>
      <c r="K3377" s="5" t="s">
        <v>199</v>
      </c>
      <c r="L3377" s="5"/>
      <c r="M3377" s="5"/>
    </row>
    <row r="3378" spans="1:13">
      <c r="A3378" s="9"/>
      <c r="B3378" s="5" t="s">
        <v>6907</v>
      </c>
      <c r="C3378" s="9"/>
      <c r="D3378" s="9"/>
      <c r="E3378" s="5"/>
      <c r="F3378" s="8"/>
      <c r="G3378" s="5" t="s">
        <v>6908</v>
      </c>
      <c r="H3378" s="8"/>
      <c r="I3378" s="5"/>
      <c r="J3378" s="5">
        <v>40</v>
      </c>
      <c r="K3378" s="5" t="s">
        <v>3433</v>
      </c>
      <c r="L3378" s="5"/>
      <c r="M3378" s="5"/>
    </row>
    <row r="3379" spans="1:13">
      <c r="A3379" s="9"/>
      <c r="B3379" s="5" t="s">
        <v>6909</v>
      </c>
      <c r="C3379" s="9"/>
      <c r="D3379" s="9"/>
      <c r="E3379" s="5"/>
      <c r="F3379" s="8"/>
      <c r="G3379" s="5" t="s">
        <v>3673</v>
      </c>
      <c r="H3379" s="8"/>
      <c r="I3379" s="5"/>
      <c r="J3379" s="5">
        <v>40</v>
      </c>
      <c r="K3379" s="5" t="s">
        <v>196</v>
      </c>
      <c r="L3379" s="5"/>
      <c r="M3379" s="5"/>
    </row>
    <row r="3380" spans="1:13">
      <c r="A3380" s="9"/>
      <c r="B3380" s="5" t="s">
        <v>6910</v>
      </c>
      <c r="C3380" s="9"/>
      <c r="D3380" s="9"/>
      <c r="E3380" s="5"/>
      <c r="F3380" s="8"/>
      <c r="G3380" s="5" t="s">
        <v>3502</v>
      </c>
      <c r="H3380" s="8"/>
      <c r="I3380" s="5"/>
      <c r="J3380" s="5">
        <v>40</v>
      </c>
      <c r="K3380" s="5" t="s">
        <v>199</v>
      </c>
      <c r="L3380" s="5"/>
      <c r="M3380" s="5"/>
    </row>
    <row r="3381" spans="1:13">
      <c r="A3381" s="9"/>
      <c r="B3381" s="5" t="s">
        <v>6911</v>
      </c>
      <c r="C3381" s="9"/>
      <c r="D3381" s="9"/>
      <c r="E3381" s="5"/>
      <c r="F3381" s="8"/>
      <c r="G3381" s="5" t="s">
        <v>3502</v>
      </c>
      <c r="H3381" s="8"/>
      <c r="I3381" s="5"/>
      <c r="J3381" s="5">
        <v>40</v>
      </c>
      <c r="K3381" s="5" t="s">
        <v>199</v>
      </c>
      <c r="L3381" s="5"/>
      <c r="M3381" s="5"/>
    </row>
    <row r="3382" spans="1:13">
      <c r="A3382" s="9"/>
      <c r="B3382" s="5" t="s">
        <v>6912</v>
      </c>
      <c r="C3382" s="9"/>
      <c r="D3382" s="9"/>
      <c r="E3382" s="5"/>
      <c r="F3382" s="8"/>
      <c r="G3382" s="5" t="s">
        <v>3456</v>
      </c>
      <c r="H3382" s="8"/>
      <c r="I3382" s="5"/>
      <c r="J3382" s="5">
        <v>40</v>
      </c>
      <c r="K3382" s="5" t="s">
        <v>199</v>
      </c>
      <c r="L3382" s="5"/>
      <c r="M3382" s="5"/>
    </row>
    <row r="3383" spans="1:13">
      <c r="A3383" s="9"/>
      <c r="B3383" s="5" t="s">
        <v>6913</v>
      </c>
      <c r="C3383" s="9"/>
      <c r="D3383" s="9"/>
      <c r="E3383" s="5"/>
      <c r="F3383" s="8"/>
      <c r="G3383" s="5" t="s">
        <v>3456</v>
      </c>
      <c r="H3383" s="8"/>
      <c r="I3383" s="5"/>
      <c r="J3383" s="5">
        <v>40</v>
      </c>
      <c r="K3383" s="5" t="s">
        <v>199</v>
      </c>
      <c r="L3383" s="5"/>
      <c r="M3383" s="5"/>
    </row>
    <row r="3384" spans="1:13">
      <c r="A3384" s="9"/>
      <c r="B3384" s="5" t="s">
        <v>6914</v>
      </c>
      <c r="C3384" s="9"/>
      <c r="D3384" s="9"/>
      <c r="E3384" s="5"/>
      <c r="F3384" s="8"/>
      <c r="G3384" s="5" t="s">
        <v>3428</v>
      </c>
      <c r="H3384" s="8"/>
      <c r="I3384" s="5"/>
      <c r="J3384" s="5">
        <v>40</v>
      </c>
      <c r="K3384" s="5" t="s">
        <v>199</v>
      </c>
      <c r="L3384" s="5"/>
      <c r="M3384" s="5"/>
    </row>
    <row r="3385" spans="1:13">
      <c r="A3385" s="9"/>
      <c r="B3385" s="5" t="s">
        <v>6915</v>
      </c>
      <c r="C3385" s="9"/>
      <c r="D3385" s="9"/>
      <c r="E3385" s="5"/>
      <c r="F3385" s="8"/>
      <c r="G3385" s="5" t="s">
        <v>3537</v>
      </c>
      <c r="H3385" s="8"/>
      <c r="I3385" s="5"/>
      <c r="J3385" s="5">
        <v>40</v>
      </c>
      <c r="K3385" s="5" t="s">
        <v>199</v>
      </c>
      <c r="L3385" s="5"/>
      <c r="M3385" s="5"/>
    </row>
    <row r="3386" spans="1:13">
      <c r="A3386" s="9"/>
      <c r="B3386" s="5" t="s">
        <v>6916</v>
      </c>
      <c r="C3386" s="9"/>
      <c r="D3386" s="9"/>
      <c r="E3386" s="5"/>
      <c r="F3386" s="8"/>
      <c r="G3386" s="5" t="s">
        <v>3428</v>
      </c>
      <c r="H3386" s="8"/>
      <c r="I3386" s="5"/>
      <c r="J3386" s="5">
        <v>40</v>
      </c>
      <c r="K3386" s="5" t="s">
        <v>3433</v>
      </c>
      <c r="L3386" s="5"/>
      <c r="M3386" s="5"/>
    </row>
    <row r="3387" spans="1:13">
      <c r="A3387" s="9"/>
      <c r="B3387" s="5" t="s">
        <v>6917</v>
      </c>
      <c r="C3387" s="9"/>
      <c r="D3387" s="9"/>
      <c r="E3387" s="5"/>
      <c r="F3387" s="8"/>
      <c r="G3387" s="5" t="s">
        <v>3518</v>
      </c>
      <c r="H3387" s="8"/>
      <c r="I3387" s="5"/>
      <c r="J3387" s="5">
        <v>24</v>
      </c>
      <c r="K3387" s="5" t="s">
        <v>3433</v>
      </c>
      <c r="L3387" s="5"/>
      <c r="M3387" s="5"/>
    </row>
    <row r="3388" spans="1:13">
      <c r="A3388" s="9"/>
      <c r="B3388" s="5" t="s">
        <v>6918</v>
      </c>
      <c r="C3388" s="9"/>
      <c r="D3388" s="9"/>
      <c r="E3388" s="5"/>
      <c r="F3388" s="8"/>
      <c r="G3388" s="5" t="s">
        <v>3465</v>
      </c>
      <c r="H3388" s="8"/>
      <c r="I3388" s="5"/>
      <c r="J3388" s="5">
        <v>40</v>
      </c>
      <c r="K3388" s="5" t="s">
        <v>3433</v>
      </c>
      <c r="L3388" s="5"/>
      <c r="M3388" s="5"/>
    </row>
    <row r="3389" spans="1:13">
      <c r="A3389" s="9"/>
      <c r="B3389" s="5" t="s">
        <v>6919</v>
      </c>
      <c r="C3389" s="9"/>
      <c r="D3389" s="9"/>
      <c r="E3389" s="5"/>
      <c r="F3389" s="8"/>
      <c r="G3389" s="5" t="s">
        <v>3432</v>
      </c>
      <c r="H3389" s="8"/>
      <c r="I3389" s="5"/>
      <c r="J3389" s="5">
        <v>40</v>
      </c>
      <c r="K3389" s="5" t="s">
        <v>199</v>
      </c>
      <c r="L3389" s="5"/>
      <c r="M3389" s="5"/>
    </row>
    <row r="3390" spans="1:13">
      <c r="A3390" s="9"/>
      <c r="B3390" s="5" t="s">
        <v>6920</v>
      </c>
      <c r="C3390" s="9"/>
      <c r="D3390" s="9"/>
      <c r="E3390" s="5"/>
      <c r="F3390" s="8"/>
      <c r="G3390" s="5" t="s">
        <v>3648</v>
      </c>
      <c r="H3390" s="8"/>
      <c r="I3390" s="5"/>
      <c r="J3390" s="5">
        <v>40</v>
      </c>
      <c r="K3390" s="5" t="s">
        <v>3433</v>
      </c>
      <c r="L3390" s="5"/>
      <c r="M3390" s="5"/>
    </row>
    <row r="3391" spans="1:13">
      <c r="A3391" s="9"/>
      <c r="B3391" s="5" t="s">
        <v>6921</v>
      </c>
      <c r="C3391" s="9"/>
      <c r="D3391" s="9"/>
      <c r="E3391" s="5"/>
      <c r="F3391" s="8"/>
      <c r="G3391" s="5" t="s">
        <v>3438</v>
      </c>
      <c r="H3391" s="8"/>
      <c r="I3391" s="5"/>
      <c r="J3391" s="5">
        <v>40</v>
      </c>
      <c r="K3391" s="5" t="s">
        <v>199</v>
      </c>
      <c r="L3391" s="5"/>
      <c r="M3391" s="5"/>
    </row>
    <row r="3392" spans="1:13">
      <c r="A3392" s="9"/>
      <c r="B3392" s="5" t="s">
        <v>6922</v>
      </c>
      <c r="C3392" s="9"/>
      <c r="D3392" s="9"/>
      <c r="E3392" s="5"/>
      <c r="F3392" s="8"/>
      <c r="G3392" s="5" t="s">
        <v>3465</v>
      </c>
      <c r="H3392" s="8"/>
      <c r="I3392" s="5"/>
      <c r="J3392" s="5">
        <v>40</v>
      </c>
      <c r="K3392" s="5" t="s">
        <v>3433</v>
      </c>
      <c r="L3392" s="5"/>
      <c r="M3392" s="5"/>
    </row>
    <row r="3393" spans="1:13">
      <c r="A3393" s="9"/>
      <c r="B3393" s="5" t="s">
        <v>6923</v>
      </c>
      <c r="C3393" s="9"/>
      <c r="D3393" s="9"/>
      <c r="E3393" s="5"/>
      <c r="F3393" s="8"/>
      <c r="G3393" s="5" t="s">
        <v>4076</v>
      </c>
      <c r="H3393" s="8"/>
      <c r="I3393" s="5"/>
      <c r="J3393" s="5">
        <v>40</v>
      </c>
      <c r="K3393" s="5" t="s">
        <v>196</v>
      </c>
      <c r="L3393" s="5"/>
      <c r="M3393" s="5"/>
    </row>
    <row r="3394" spans="1:13">
      <c r="A3394" s="9"/>
      <c r="B3394" s="5" t="s">
        <v>6924</v>
      </c>
      <c r="C3394" s="9"/>
      <c r="D3394" s="9"/>
      <c r="E3394" s="5"/>
      <c r="F3394" s="8"/>
      <c r="G3394" s="5" t="s">
        <v>3465</v>
      </c>
      <c r="H3394" s="8"/>
      <c r="I3394" s="5"/>
      <c r="J3394" s="5">
        <v>40</v>
      </c>
      <c r="K3394" s="5" t="s">
        <v>199</v>
      </c>
      <c r="L3394" s="5"/>
      <c r="M3394" s="5"/>
    </row>
    <row r="3395" spans="1:13">
      <c r="A3395" s="9"/>
      <c r="B3395" s="5" t="s">
        <v>6925</v>
      </c>
      <c r="C3395" s="9"/>
      <c r="D3395" s="9"/>
      <c r="E3395" s="5"/>
      <c r="F3395" s="8"/>
      <c r="G3395" s="5" t="s">
        <v>3432</v>
      </c>
      <c r="H3395" s="8"/>
      <c r="I3395" s="5"/>
      <c r="J3395" s="5">
        <v>40</v>
      </c>
      <c r="K3395" s="5" t="s">
        <v>199</v>
      </c>
      <c r="L3395" s="5"/>
      <c r="M3395" s="5"/>
    </row>
    <row r="3396" spans="1:13">
      <c r="A3396" s="9"/>
      <c r="B3396" s="5" t="s">
        <v>6926</v>
      </c>
      <c r="C3396" s="9"/>
      <c r="D3396" s="9"/>
      <c r="E3396" s="5"/>
      <c r="F3396" s="8"/>
      <c r="G3396" s="5" t="s">
        <v>3436</v>
      </c>
      <c r="H3396" s="8"/>
      <c r="I3396" s="5"/>
      <c r="J3396" s="5">
        <v>40</v>
      </c>
      <c r="K3396" s="5" t="s">
        <v>199</v>
      </c>
      <c r="L3396" s="5"/>
      <c r="M3396" s="5"/>
    </row>
    <row r="3397" spans="1:13">
      <c r="A3397" s="9"/>
      <c r="B3397" s="5" t="s">
        <v>6927</v>
      </c>
      <c r="C3397" s="9"/>
      <c r="D3397" s="9"/>
      <c r="E3397" s="5"/>
      <c r="F3397" s="8"/>
      <c r="G3397" s="5" t="s">
        <v>3432</v>
      </c>
      <c r="H3397" s="8"/>
      <c r="I3397" s="5"/>
      <c r="J3397" s="5">
        <v>40</v>
      </c>
      <c r="K3397" s="5" t="s">
        <v>199</v>
      </c>
      <c r="L3397" s="5"/>
      <c r="M3397" s="5"/>
    </row>
    <row r="3398" spans="1:13">
      <c r="A3398" s="9"/>
      <c r="B3398" s="5" t="s">
        <v>6928</v>
      </c>
      <c r="C3398" s="9"/>
      <c r="D3398" s="9"/>
      <c r="E3398" s="5"/>
      <c r="F3398" s="8"/>
      <c r="G3398" s="5" t="s">
        <v>3428</v>
      </c>
      <c r="H3398" s="8"/>
      <c r="I3398" s="5"/>
      <c r="J3398" s="5">
        <v>40</v>
      </c>
      <c r="K3398" s="5" t="s">
        <v>199</v>
      </c>
      <c r="L3398" s="5"/>
      <c r="M3398" s="5"/>
    </row>
    <row r="3399" spans="1:13">
      <c r="A3399" s="9"/>
      <c r="B3399" s="5" t="s">
        <v>6929</v>
      </c>
      <c r="C3399" s="9"/>
      <c r="D3399" s="9"/>
      <c r="E3399" s="5"/>
      <c r="F3399" s="8"/>
      <c r="G3399" s="5" t="s">
        <v>3494</v>
      </c>
      <c r="H3399" s="8"/>
      <c r="I3399" s="5"/>
      <c r="J3399" s="5">
        <v>25</v>
      </c>
      <c r="K3399" s="5" t="s">
        <v>199</v>
      </c>
      <c r="L3399" s="5"/>
      <c r="M3399" s="5"/>
    </row>
    <row r="3400" spans="1:13">
      <c r="A3400" s="9"/>
      <c r="B3400" s="5" t="s">
        <v>6930</v>
      </c>
      <c r="C3400" s="9"/>
      <c r="D3400" s="9"/>
      <c r="E3400" s="5"/>
      <c r="F3400" s="8"/>
      <c r="G3400" s="5" t="s">
        <v>3450</v>
      </c>
      <c r="H3400" s="8"/>
      <c r="I3400" s="5"/>
      <c r="J3400" s="5">
        <v>40</v>
      </c>
      <c r="K3400" s="5" t="s">
        <v>199</v>
      </c>
      <c r="L3400" s="5"/>
      <c r="M3400" s="5"/>
    </row>
    <row r="3401" spans="1:13">
      <c r="A3401" s="9"/>
      <c r="B3401" s="5" t="s">
        <v>6931</v>
      </c>
      <c r="C3401" s="9"/>
      <c r="D3401" s="9"/>
      <c r="E3401" s="5"/>
      <c r="F3401" s="8"/>
      <c r="G3401" s="5" t="s">
        <v>3502</v>
      </c>
      <c r="H3401" s="8"/>
      <c r="I3401" s="5"/>
      <c r="J3401" s="5">
        <v>20</v>
      </c>
      <c r="K3401" s="5" t="s">
        <v>199</v>
      </c>
      <c r="L3401" s="5"/>
      <c r="M3401" s="5"/>
    </row>
    <row r="3402" spans="1:13">
      <c r="A3402" s="9"/>
      <c r="B3402" s="5" t="s">
        <v>6932</v>
      </c>
      <c r="C3402" s="9"/>
      <c r="D3402" s="9"/>
      <c r="E3402" s="5"/>
      <c r="F3402" s="8"/>
      <c r="G3402" s="5" t="s">
        <v>3550</v>
      </c>
      <c r="H3402" s="8"/>
      <c r="I3402" s="5"/>
      <c r="J3402" s="5">
        <v>40</v>
      </c>
      <c r="K3402" s="5" t="s">
        <v>199</v>
      </c>
      <c r="L3402" s="5"/>
      <c r="M3402" s="5"/>
    </row>
    <row r="3403" spans="1:13">
      <c r="A3403" s="9"/>
      <c r="B3403" s="5" t="s">
        <v>6933</v>
      </c>
      <c r="C3403" s="9"/>
      <c r="D3403" s="9"/>
      <c r="E3403" s="5"/>
      <c r="F3403" s="8"/>
      <c r="G3403" s="5" t="s">
        <v>3502</v>
      </c>
      <c r="H3403" s="8"/>
      <c r="I3403" s="5"/>
      <c r="J3403" s="5">
        <v>20</v>
      </c>
      <c r="K3403" s="5" t="s">
        <v>199</v>
      </c>
      <c r="L3403" s="5"/>
      <c r="M3403" s="5"/>
    </row>
    <row r="3404" spans="1:13">
      <c r="A3404" s="9"/>
      <c r="B3404" s="5" t="s">
        <v>6934</v>
      </c>
      <c r="C3404" s="9"/>
      <c r="D3404" s="9"/>
      <c r="E3404" s="5"/>
      <c r="F3404" s="8"/>
      <c r="G3404" s="5" t="s">
        <v>3428</v>
      </c>
      <c r="H3404" s="8"/>
      <c r="I3404" s="5"/>
      <c r="J3404" s="5">
        <v>40</v>
      </c>
      <c r="K3404" s="5" t="s">
        <v>196</v>
      </c>
      <c r="L3404" s="5"/>
      <c r="M3404" s="5"/>
    </row>
    <row r="3405" spans="1:13">
      <c r="A3405" s="9"/>
      <c r="B3405" s="5" t="s">
        <v>6935</v>
      </c>
      <c r="C3405" s="9"/>
      <c r="D3405" s="9"/>
      <c r="E3405" s="5"/>
      <c r="F3405" s="8"/>
      <c r="G3405" s="5" t="s">
        <v>3432</v>
      </c>
      <c r="H3405" s="8"/>
      <c r="I3405" s="5"/>
      <c r="J3405" s="5">
        <v>40</v>
      </c>
      <c r="K3405" s="5" t="s">
        <v>196</v>
      </c>
      <c r="L3405" s="5"/>
      <c r="M3405" s="5"/>
    </row>
    <row r="3406" spans="1:13">
      <c r="A3406" s="9"/>
      <c r="B3406" s="5" t="s">
        <v>6936</v>
      </c>
      <c r="C3406" s="9"/>
      <c r="D3406" s="9"/>
      <c r="E3406" s="5"/>
      <c r="F3406" s="8"/>
      <c r="G3406" s="5" t="s">
        <v>3432</v>
      </c>
      <c r="H3406" s="8"/>
      <c r="I3406" s="5"/>
      <c r="J3406" s="5">
        <v>40</v>
      </c>
      <c r="K3406" s="5" t="s">
        <v>199</v>
      </c>
      <c r="L3406" s="5"/>
      <c r="M3406" s="5"/>
    </row>
    <row r="3407" spans="1:13">
      <c r="A3407" s="9"/>
      <c r="B3407" s="5" t="s">
        <v>6937</v>
      </c>
      <c r="C3407" s="9"/>
      <c r="D3407" s="9"/>
      <c r="E3407" s="5"/>
      <c r="F3407" s="8"/>
      <c r="G3407" s="5" t="s">
        <v>3623</v>
      </c>
      <c r="H3407" s="8"/>
      <c r="I3407" s="5"/>
      <c r="J3407" s="5">
        <v>40</v>
      </c>
      <c r="K3407" s="5" t="s">
        <v>3433</v>
      </c>
      <c r="L3407" s="5"/>
      <c r="M3407" s="5"/>
    </row>
    <row r="3408" spans="1:13">
      <c r="A3408" s="9"/>
      <c r="B3408" s="5" t="s">
        <v>6938</v>
      </c>
      <c r="C3408" s="9"/>
      <c r="D3408" s="9"/>
      <c r="E3408" s="5"/>
      <c r="F3408" s="8"/>
      <c r="G3408" s="5" t="s">
        <v>3502</v>
      </c>
      <c r="H3408" s="8"/>
      <c r="I3408" s="5"/>
      <c r="J3408" s="5">
        <v>20</v>
      </c>
      <c r="K3408" s="5" t="s">
        <v>196</v>
      </c>
      <c r="L3408" s="5"/>
      <c r="M3408" s="5"/>
    </row>
    <row r="3409" spans="1:13">
      <c r="A3409" s="9"/>
      <c r="B3409" s="5" t="s">
        <v>6939</v>
      </c>
      <c r="C3409" s="9"/>
      <c r="D3409" s="9"/>
      <c r="E3409" s="5"/>
      <c r="F3409" s="8"/>
      <c r="G3409" s="5" t="s">
        <v>3454</v>
      </c>
      <c r="H3409" s="8"/>
      <c r="I3409" s="5"/>
      <c r="J3409" s="5">
        <v>40</v>
      </c>
      <c r="K3409" s="5" t="s">
        <v>196</v>
      </c>
      <c r="L3409" s="5"/>
      <c r="M3409" s="5"/>
    </row>
    <row r="3410" spans="1:13">
      <c r="A3410" s="9"/>
      <c r="B3410" s="5" t="s">
        <v>6940</v>
      </c>
      <c r="C3410" s="9"/>
      <c r="D3410" s="9"/>
      <c r="E3410" s="5"/>
      <c r="F3410" s="8"/>
      <c r="G3410" s="5" t="s">
        <v>3432</v>
      </c>
      <c r="H3410" s="8"/>
      <c r="I3410" s="5"/>
      <c r="J3410" s="5">
        <v>40</v>
      </c>
      <c r="K3410" s="5" t="s">
        <v>199</v>
      </c>
      <c r="L3410" s="5"/>
      <c r="M3410" s="5"/>
    </row>
    <row r="3411" spans="1:13">
      <c r="A3411" s="9"/>
      <c r="B3411" s="5" t="s">
        <v>6941</v>
      </c>
      <c r="C3411" s="9"/>
      <c r="D3411" s="9"/>
      <c r="E3411" s="5"/>
      <c r="F3411" s="8"/>
      <c r="G3411" s="5" t="s">
        <v>3432</v>
      </c>
      <c r="H3411" s="8"/>
      <c r="I3411" s="5"/>
      <c r="J3411" s="5">
        <v>40</v>
      </c>
      <c r="K3411" s="5" t="s">
        <v>199</v>
      </c>
      <c r="L3411" s="5"/>
      <c r="M3411" s="5"/>
    </row>
    <row r="3412" spans="1:13">
      <c r="A3412" s="9"/>
      <c r="B3412" s="5" t="s">
        <v>6942</v>
      </c>
      <c r="C3412" s="9"/>
      <c r="D3412" s="9"/>
      <c r="E3412" s="5"/>
      <c r="F3412" s="8"/>
      <c r="G3412" s="5" t="s">
        <v>3646</v>
      </c>
      <c r="H3412" s="8"/>
      <c r="I3412" s="5"/>
      <c r="J3412" s="5">
        <v>40</v>
      </c>
      <c r="K3412" s="5" t="s">
        <v>196</v>
      </c>
      <c r="L3412" s="5"/>
      <c r="M3412" s="5"/>
    </row>
    <row r="3413" spans="1:13">
      <c r="A3413" s="9"/>
      <c r="B3413" s="5" t="s">
        <v>6943</v>
      </c>
      <c r="C3413" s="9"/>
      <c r="D3413" s="9"/>
      <c r="E3413" s="5"/>
      <c r="F3413" s="8"/>
      <c r="G3413" s="5" t="s">
        <v>3458</v>
      </c>
      <c r="H3413" s="8"/>
      <c r="I3413" s="5"/>
      <c r="J3413" s="5">
        <v>40</v>
      </c>
      <c r="K3413" s="5" t="s">
        <v>196</v>
      </c>
      <c r="L3413" s="5"/>
      <c r="M3413" s="5"/>
    </row>
    <row r="3414" spans="1:13">
      <c r="A3414" s="9"/>
      <c r="B3414" s="5" t="s">
        <v>6944</v>
      </c>
      <c r="C3414" s="9"/>
      <c r="D3414" s="9"/>
      <c r="E3414" s="5"/>
      <c r="F3414" s="8"/>
      <c r="G3414" s="5" t="s">
        <v>3428</v>
      </c>
      <c r="H3414" s="8"/>
      <c r="I3414" s="5"/>
      <c r="J3414" s="5">
        <v>40</v>
      </c>
      <c r="K3414" s="5" t="s">
        <v>191</v>
      </c>
      <c r="L3414" s="5"/>
      <c r="M3414" s="5"/>
    </row>
    <row r="3415" spans="1:13">
      <c r="A3415" s="9"/>
      <c r="B3415" s="5" t="s">
        <v>6945</v>
      </c>
      <c r="C3415" s="9"/>
      <c r="D3415" s="9"/>
      <c r="E3415" s="5"/>
      <c r="F3415" s="8"/>
      <c r="G3415" s="5" t="s">
        <v>3432</v>
      </c>
      <c r="H3415" s="8"/>
      <c r="I3415" s="5"/>
      <c r="J3415" s="5">
        <v>40</v>
      </c>
      <c r="K3415" s="5" t="s">
        <v>199</v>
      </c>
      <c r="L3415" s="5"/>
      <c r="M3415" s="5"/>
    </row>
    <row r="3416" spans="1:13">
      <c r="A3416" s="9"/>
      <c r="B3416" s="5" t="s">
        <v>6946</v>
      </c>
      <c r="C3416" s="9"/>
      <c r="D3416" s="9"/>
      <c r="E3416" s="5"/>
      <c r="F3416" s="8"/>
      <c r="G3416" s="5" t="s">
        <v>3428</v>
      </c>
      <c r="H3416" s="8"/>
      <c r="I3416" s="5"/>
      <c r="J3416" s="5">
        <v>40</v>
      </c>
      <c r="K3416" s="5" t="s">
        <v>199</v>
      </c>
      <c r="L3416" s="5"/>
      <c r="M3416" s="5"/>
    </row>
    <row r="3417" spans="1:13">
      <c r="A3417" s="9"/>
      <c r="B3417" s="5" t="s">
        <v>6947</v>
      </c>
      <c r="C3417" s="9"/>
      <c r="D3417" s="9"/>
      <c r="E3417" s="5"/>
      <c r="F3417" s="8"/>
      <c r="G3417" s="5" t="s">
        <v>3550</v>
      </c>
      <c r="H3417" s="8"/>
      <c r="I3417" s="5"/>
      <c r="J3417" s="5">
        <v>40</v>
      </c>
      <c r="K3417" s="5" t="s">
        <v>199</v>
      </c>
      <c r="L3417" s="5"/>
      <c r="M3417" s="5"/>
    </row>
    <row r="3418" spans="1:13">
      <c r="A3418" s="9"/>
      <c r="B3418" s="5" t="s">
        <v>6948</v>
      </c>
      <c r="C3418" s="9"/>
      <c r="D3418" s="9"/>
      <c r="E3418" s="5"/>
      <c r="F3418" s="8"/>
      <c r="G3418" s="5" t="s">
        <v>3561</v>
      </c>
      <c r="H3418" s="8"/>
      <c r="I3418" s="5"/>
      <c r="J3418" s="5">
        <v>40</v>
      </c>
      <c r="K3418" s="5" t="s">
        <v>199</v>
      </c>
      <c r="L3418" s="5"/>
      <c r="M3418" s="5"/>
    </row>
    <row r="3419" spans="1:13">
      <c r="A3419" s="9"/>
      <c r="B3419" s="5" t="s">
        <v>6949</v>
      </c>
      <c r="C3419" s="9"/>
      <c r="D3419" s="9"/>
      <c r="E3419" s="5"/>
      <c r="F3419" s="8"/>
      <c r="G3419" s="5" t="s">
        <v>3456</v>
      </c>
      <c r="H3419" s="8"/>
      <c r="I3419" s="5"/>
      <c r="J3419" s="5">
        <v>40</v>
      </c>
      <c r="K3419" s="5" t="s">
        <v>199</v>
      </c>
      <c r="L3419" s="5"/>
      <c r="M3419" s="5"/>
    </row>
    <row r="3420" spans="1:13">
      <c r="A3420" s="9"/>
      <c r="B3420" s="5" t="s">
        <v>6950</v>
      </c>
      <c r="C3420" s="9"/>
      <c r="D3420" s="9"/>
      <c r="E3420" s="5"/>
      <c r="F3420" s="8"/>
      <c r="G3420" s="5" t="s">
        <v>3669</v>
      </c>
      <c r="H3420" s="8"/>
      <c r="I3420" s="5"/>
      <c r="J3420" s="5">
        <v>40</v>
      </c>
      <c r="K3420" s="5" t="s">
        <v>199</v>
      </c>
      <c r="L3420" s="5"/>
      <c r="M3420" s="5"/>
    </row>
    <row r="3421" spans="1:13">
      <c r="A3421" s="9"/>
      <c r="B3421" s="5" t="s">
        <v>6951</v>
      </c>
      <c r="C3421" s="9"/>
      <c r="D3421" s="9"/>
      <c r="E3421" s="5"/>
      <c r="F3421" s="8"/>
      <c r="G3421" s="5" t="s">
        <v>4230</v>
      </c>
      <c r="H3421" s="8"/>
      <c r="I3421" s="5"/>
      <c r="J3421" s="5">
        <v>40</v>
      </c>
      <c r="K3421" s="5" t="s">
        <v>199</v>
      </c>
      <c r="L3421" s="5"/>
      <c r="M3421" s="5"/>
    </row>
    <row r="3422" spans="1:13">
      <c r="A3422" s="9"/>
      <c r="B3422" s="5" t="s">
        <v>6952</v>
      </c>
      <c r="C3422" s="9"/>
      <c r="D3422" s="9"/>
      <c r="E3422" s="5"/>
      <c r="F3422" s="8"/>
      <c r="G3422" s="5" t="s">
        <v>3465</v>
      </c>
      <c r="H3422" s="8"/>
      <c r="I3422" s="5"/>
      <c r="J3422" s="5">
        <v>40</v>
      </c>
      <c r="K3422" s="5" t="s">
        <v>199</v>
      </c>
      <c r="L3422" s="5"/>
      <c r="M3422" s="5"/>
    </row>
    <row r="3423" spans="1:13">
      <c r="A3423" s="9"/>
      <c r="B3423" s="5" t="s">
        <v>6953</v>
      </c>
      <c r="C3423" s="9"/>
      <c r="D3423" s="9"/>
      <c r="E3423" s="5"/>
      <c r="F3423" s="8"/>
      <c r="G3423" s="5" t="s">
        <v>3492</v>
      </c>
      <c r="H3423" s="8"/>
      <c r="I3423" s="5"/>
      <c r="J3423" s="5">
        <v>40</v>
      </c>
      <c r="K3423" s="5" t="s">
        <v>199</v>
      </c>
      <c r="L3423" s="5"/>
      <c r="M3423" s="5"/>
    </row>
    <row r="3424" spans="1:13">
      <c r="A3424" s="9"/>
      <c r="B3424" s="5" t="s">
        <v>6954</v>
      </c>
      <c r="C3424" s="9"/>
      <c r="D3424" s="9"/>
      <c r="E3424" s="5"/>
      <c r="F3424" s="8"/>
      <c r="G3424" s="5" t="s">
        <v>3428</v>
      </c>
      <c r="H3424" s="8"/>
      <c r="I3424" s="5"/>
      <c r="J3424" s="5">
        <v>30</v>
      </c>
      <c r="K3424" s="5" t="s">
        <v>191</v>
      </c>
      <c r="L3424" s="5"/>
      <c r="M3424" s="5"/>
    </row>
    <row r="3425" spans="1:13">
      <c r="A3425" s="9"/>
      <c r="B3425" s="5" t="s">
        <v>6955</v>
      </c>
      <c r="C3425" s="9"/>
      <c r="D3425" s="9"/>
      <c r="E3425" s="5"/>
      <c r="F3425" s="8"/>
      <c r="G3425" s="5" t="s">
        <v>3428</v>
      </c>
      <c r="H3425" s="8"/>
      <c r="I3425" s="5"/>
      <c r="J3425" s="5">
        <v>40</v>
      </c>
      <c r="K3425" s="5" t="s">
        <v>199</v>
      </c>
      <c r="L3425" s="5"/>
      <c r="M3425" s="5"/>
    </row>
    <row r="3426" spans="1:13">
      <c r="A3426" s="9"/>
      <c r="B3426" s="5" t="s">
        <v>6956</v>
      </c>
      <c r="C3426" s="9"/>
      <c r="D3426" s="9"/>
      <c r="E3426" s="5"/>
      <c r="F3426" s="8"/>
      <c r="G3426" s="5" t="s">
        <v>6593</v>
      </c>
      <c r="H3426" s="8"/>
      <c r="I3426" s="5"/>
      <c r="J3426" s="5">
        <v>40</v>
      </c>
      <c r="K3426" s="5" t="s">
        <v>199</v>
      </c>
      <c r="L3426" s="5"/>
      <c r="M3426" s="5"/>
    </row>
    <row r="3427" spans="1:13">
      <c r="A3427" s="9"/>
      <c r="B3427" s="5" t="s">
        <v>6957</v>
      </c>
      <c r="C3427" s="9"/>
      <c r="D3427" s="9"/>
      <c r="E3427" s="5"/>
      <c r="F3427" s="8"/>
      <c r="G3427" s="5" t="s">
        <v>3432</v>
      </c>
      <c r="H3427" s="8"/>
      <c r="I3427" s="5"/>
      <c r="J3427" s="5">
        <v>40</v>
      </c>
      <c r="K3427" s="5" t="s">
        <v>199</v>
      </c>
      <c r="L3427" s="5"/>
      <c r="M3427" s="5"/>
    </row>
    <row r="3428" spans="1:13">
      <c r="A3428" s="9"/>
      <c r="B3428" s="5" t="s">
        <v>6958</v>
      </c>
      <c r="C3428" s="9"/>
      <c r="D3428" s="9"/>
      <c r="E3428" s="5"/>
      <c r="F3428" s="8"/>
      <c r="G3428" s="5" t="s">
        <v>3465</v>
      </c>
      <c r="H3428" s="8"/>
      <c r="I3428" s="5"/>
      <c r="J3428" s="5">
        <v>40</v>
      </c>
      <c r="K3428" s="5" t="s">
        <v>199</v>
      </c>
      <c r="L3428" s="5"/>
      <c r="M3428" s="5"/>
    </row>
    <row r="3429" spans="1:13">
      <c r="A3429" s="9"/>
      <c r="B3429" s="5" t="s">
        <v>6959</v>
      </c>
      <c r="C3429" s="9"/>
      <c r="D3429" s="9"/>
      <c r="E3429" s="5"/>
      <c r="F3429" s="8"/>
      <c r="G3429" s="5" t="s">
        <v>3428</v>
      </c>
      <c r="H3429" s="8"/>
      <c r="I3429" s="5"/>
      <c r="J3429" s="5">
        <v>40</v>
      </c>
      <c r="K3429" s="5" t="s">
        <v>199</v>
      </c>
      <c r="L3429" s="5"/>
      <c r="M3429" s="5"/>
    </row>
    <row r="3430" spans="1:13">
      <c r="A3430" s="9"/>
      <c r="B3430" s="5" t="s">
        <v>6960</v>
      </c>
      <c r="C3430" s="9"/>
      <c r="D3430" s="9"/>
      <c r="E3430" s="5"/>
      <c r="F3430" s="8"/>
      <c r="G3430" s="5" t="s">
        <v>3465</v>
      </c>
      <c r="H3430" s="8"/>
      <c r="I3430" s="5"/>
      <c r="J3430" s="5">
        <v>40</v>
      </c>
      <c r="K3430" s="5" t="s">
        <v>199</v>
      </c>
      <c r="L3430" s="5"/>
      <c r="M3430" s="5"/>
    </row>
    <row r="3431" spans="1:13">
      <c r="A3431" s="9"/>
      <c r="B3431" s="5" t="s">
        <v>6961</v>
      </c>
      <c r="C3431" s="9"/>
      <c r="D3431" s="9"/>
      <c r="E3431" s="5"/>
      <c r="F3431" s="8"/>
      <c r="G3431" s="5" t="s">
        <v>3428</v>
      </c>
      <c r="H3431" s="8"/>
      <c r="I3431" s="5"/>
      <c r="J3431" s="5">
        <v>40</v>
      </c>
      <c r="K3431" s="5" t="s">
        <v>196</v>
      </c>
      <c r="L3431" s="5"/>
      <c r="M3431" s="5"/>
    </row>
    <row r="3432" spans="1:13">
      <c r="A3432" s="9"/>
      <c r="B3432" s="5" t="s">
        <v>6962</v>
      </c>
      <c r="C3432" s="9"/>
      <c r="D3432" s="9"/>
      <c r="E3432" s="5"/>
      <c r="F3432" s="8"/>
      <c r="G3432" s="5" t="s">
        <v>3442</v>
      </c>
      <c r="H3432" s="8"/>
      <c r="I3432" s="5"/>
      <c r="J3432" s="5">
        <v>40</v>
      </c>
      <c r="K3432" s="5" t="s">
        <v>199</v>
      </c>
      <c r="L3432" s="5"/>
      <c r="M3432" s="5"/>
    </row>
    <row r="3433" spans="1:13">
      <c r="A3433" s="9"/>
      <c r="B3433" s="5" t="s">
        <v>6963</v>
      </c>
      <c r="C3433" s="9"/>
      <c r="D3433" s="9"/>
      <c r="E3433" s="5"/>
      <c r="F3433" s="8"/>
      <c r="G3433" s="5" t="s">
        <v>3623</v>
      </c>
      <c r="H3433" s="8"/>
      <c r="I3433" s="5"/>
      <c r="J3433" s="5">
        <v>40</v>
      </c>
      <c r="K3433" s="5" t="s">
        <v>199</v>
      </c>
      <c r="L3433" s="5"/>
      <c r="M3433" s="5"/>
    </row>
    <row r="3434" spans="1:13">
      <c r="A3434" s="9"/>
      <c r="B3434" s="5" t="s">
        <v>6964</v>
      </c>
      <c r="C3434" s="9"/>
      <c r="D3434" s="9"/>
      <c r="E3434" s="5"/>
      <c r="F3434" s="8"/>
      <c r="G3434" s="5" t="s">
        <v>3456</v>
      </c>
      <c r="H3434" s="8"/>
      <c r="I3434" s="5"/>
      <c r="J3434" s="5">
        <v>40</v>
      </c>
      <c r="K3434" s="5" t="s">
        <v>3433</v>
      </c>
      <c r="L3434" s="5"/>
      <c r="M3434" s="5"/>
    </row>
    <row r="3435" spans="1:13">
      <c r="A3435" s="9"/>
      <c r="B3435" s="5" t="s">
        <v>6965</v>
      </c>
      <c r="C3435" s="9"/>
      <c r="D3435" s="9"/>
      <c r="E3435" s="5"/>
      <c r="F3435" s="8"/>
      <c r="G3435" s="5" t="s">
        <v>3432</v>
      </c>
      <c r="H3435" s="8"/>
      <c r="I3435" s="5"/>
      <c r="J3435" s="5">
        <v>40</v>
      </c>
      <c r="K3435" s="5" t="s">
        <v>199</v>
      </c>
      <c r="L3435" s="5"/>
      <c r="M3435" s="5"/>
    </row>
    <row r="3436" spans="1:13">
      <c r="A3436" s="9"/>
      <c r="B3436" s="5" t="s">
        <v>6966</v>
      </c>
      <c r="C3436" s="9"/>
      <c r="D3436" s="9"/>
      <c r="E3436" s="5"/>
      <c r="F3436" s="8"/>
      <c r="G3436" s="5" t="s">
        <v>6967</v>
      </c>
      <c r="H3436" s="8"/>
      <c r="I3436" s="5"/>
      <c r="J3436" s="5">
        <v>40</v>
      </c>
      <c r="K3436" s="5" t="s">
        <v>3433</v>
      </c>
      <c r="L3436" s="5"/>
      <c r="M3436" s="5"/>
    </row>
    <row r="3437" spans="1:13">
      <c r="A3437" s="9"/>
      <c r="B3437" s="5" t="s">
        <v>6968</v>
      </c>
      <c r="C3437" s="9"/>
      <c r="D3437" s="9"/>
      <c r="E3437" s="5"/>
      <c r="F3437" s="8"/>
      <c r="G3437" s="5" t="s">
        <v>3669</v>
      </c>
      <c r="H3437" s="8"/>
      <c r="I3437" s="5"/>
      <c r="J3437" s="5">
        <v>40</v>
      </c>
      <c r="K3437" s="5" t="s">
        <v>199</v>
      </c>
      <c r="L3437" s="5"/>
      <c r="M3437" s="5"/>
    </row>
    <row r="3438" spans="1:13">
      <c r="A3438" s="9"/>
      <c r="B3438" s="5" t="s">
        <v>6969</v>
      </c>
      <c r="C3438" s="9"/>
      <c r="D3438" s="9"/>
      <c r="E3438" s="5"/>
      <c r="F3438" s="8"/>
      <c r="G3438" s="5" t="s">
        <v>3432</v>
      </c>
      <c r="H3438" s="8"/>
      <c r="I3438" s="5"/>
      <c r="J3438" s="5">
        <v>40</v>
      </c>
      <c r="K3438" s="5" t="s">
        <v>199</v>
      </c>
      <c r="L3438" s="5"/>
      <c r="M3438" s="5"/>
    </row>
    <row r="3439" spans="1:13">
      <c r="A3439" s="9"/>
      <c r="B3439" s="5" t="s">
        <v>6970</v>
      </c>
      <c r="C3439" s="9"/>
      <c r="D3439" s="9"/>
      <c r="E3439" s="5"/>
      <c r="F3439" s="8"/>
      <c r="G3439" s="5" t="s">
        <v>3428</v>
      </c>
      <c r="H3439" s="8"/>
      <c r="I3439" s="5"/>
      <c r="J3439" s="5">
        <v>40</v>
      </c>
      <c r="K3439" s="5" t="s">
        <v>199</v>
      </c>
      <c r="L3439" s="5"/>
      <c r="M3439" s="5"/>
    </row>
    <row r="3440" spans="1:13">
      <c r="A3440" s="9"/>
      <c r="B3440" s="5" t="s">
        <v>6971</v>
      </c>
      <c r="C3440" s="9"/>
      <c r="D3440" s="9"/>
      <c r="E3440" s="5"/>
      <c r="F3440" s="8"/>
      <c r="G3440" s="5" t="s">
        <v>3465</v>
      </c>
      <c r="H3440" s="8"/>
      <c r="I3440" s="5"/>
      <c r="J3440" s="5">
        <v>40</v>
      </c>
      <c r="K3440" s="5" t="s">
        <v>3433</v>
      </c>
      <c r="L3440" s="5"/>
      <c r="M3440" s="5"/>
    </row>
    <row r="3441" spans="1:13">
      <c r="A3441" s="9"/>
      <c r="B3441" s="5" t="s">
        <v>6972</v>
      </c>
      <c r="C3441" s="9"/>
      <c r="D3441" s="9"/>
      <c r="E3441" s="5"/>
      <c r="F3441" s="8"/>
      <c r="G3441" s="5" t="s">
        <v>3442</v>
      </c>
      <c r="H3441" s="8"/>
      <c r="I3441" s="5"/>
      <c r="J3441" s="5">
        <v>40</v>
      </c>
      <c r="K3441" s="5" t="s">
        <v>3433</v>
      </c>
      <c r="L3441" s="5"/>
      <c r="M3441" s="5"/>
    </row>
    <row r="3442" spans="1:13">
      <c r="A3442" s="9"/>
      <c r="B3442" s="5" t="s">
        <v>6973</v>
      </c>
      <c r="C3442" s="9"/>
      <c r="D3442" s="9"/>
      <c r="E3442" s="5"/>
      <c r="F3442" s="8"/>
      <c r="G3442" s="5" t="s">
        <v>3430</v>
      </c>
      <c r="H3442" s="8"/>
      <c r="I3442" s="5"/>
      <c r="J3442" s="5">
        <v>40</v>
      </c>
      <c r="K3442" s="5" t="s">
        <v>3461</v>
      </c>
      <c r="L3442" s="5"/>
      <c r="M3442" s="5"/>
    </row>
    <row r="3443" spans="1:13">
      <c r="A3443" s="9"/>
      <c r="B3443" s="5" t="s">
        <v>6974</v>
      </c>
      <c r="C3443" s="9"/>
      <c r="D3443" s="9"/>
      <c r="E3443" s="5"/>
      <c r="F3443" s="8"/>
      <c r="G3443" s="5" t="s">
        <v>3430</v>
      </c>
      <c r="H3443" s="8"/>
      <c r="I3443" s="5"/>
      <c r="J3443" s="5">
        <v>40</v>
      </c>
      <c r="K3443" s="5" t="s">
        <v>199</v>
      </c>
      <c r="L3443" s="5"/>
      <c r="M3443" s="5"/>
    </row>
    <row r="3444" spans="1:13">
      <c r="A3444" s="9"/>
      <c r="B3444" s="5" t="s">
        <v>6975</v>
      </c>
      <c r="C3444" s="9"/>
      <c r="D3444" s="9"/>
      <c r="E3444" s="5"/>
      <c r="F3444" s="8"/>
      <c r="G3444" s="5" t="s">
        <v>3430</v>
      </c>
      <c r="H3444" s="8"/>
      <c r="I3444" s="5"/>
      <c r="J3444" s="5">
        <v>40</v>
      </c>
      <c r="K3444" s="5" t="s">
        <v>3433</v>
      </c>
      <c r="L3444" s="5"/>
      <c r="M3444" s="5"/>
    </row>
    <row r="3445" spans="1:13">
      <c r="A3445" s="9"/>
      <c r="B3445" s="5" t="s">
        <v>6976</v>
      </c>
      <c r="C3445" s="9"/>
      <c r="D3445" s="9"/>
      <c r="E3445" s="5"/>
      <c r="F3445" s="8"/>
      <c r="G3445" s="5" t="s">
        <v>3465</v>
      </c>
      <c r="H3445" s="8"/>
      <c r="I3445" s="5"/>
      <c r="J3445" s="5">
        <v>40</v>
      </c>
      <c r="K3445" s="5" t="s">
        <v>199</v>
      </c>
      <c r="L3445" s="5"/>
      <c r="M3445" s="5"/>
    </row>
    <row r="3446" spans="1:13">
      <c r="A3446" s="9"/>
      <c r="B3446" s="5" t="s">
        <v>6977</v>
      </c>
      <c r="C3446" s="9"/>
      <c r="D3446" s="9"/>
      <c r="E3446" s="5"/>
      <c r="F3446" s="8"/>
      <c r="G3446" s="5" t="s">
        <v>3450</v>
      </c>
      <c r="H3446" s="8"/>
      <c r="I3446" s="5"/>
      <c r="J3446" s="5">
        <v>40</v>
      </c>
      <c r="K3446" s="5" t="s">
        <v>199</v>
      </c>
      <c r="L3446" s="5"/>
      <c r="M3446" s="5"/>
    </row>
    <row r="3447" spans="1:13">
      <c r="A3447" s="9"/>
      <c r="B3447" s="5" t="s">
        <v>6978</v>
      </c>
      <c r="C3447" s="9"/>
      <c r="D3447" s="9"/>
      <c r="E3447" s="5"/>
      <c r="F3447" s="8"/>
      <c r="G3447" s="5" t="s">
        <v>3432</v>
      </c>
      <c r="H3447" s="8"/>
      <c r="I3447" s="5"/>
      <c r="J3447" s="5">
        <v>40</v>
      </c>
      <c r="K3447" s="5" t="s">
        <v>199</v>
      </c>
      <c r="L3447" s="5"/>
      <c r="M3447" s="5"/>
    </row>
    <row r="3448" spans="1:13">
      <c r="A3448" s="9"/>
      <c r="B3448" s="5" t="s">
        <v>6979</v>
      </c>
      <c r="C3448" s="9"/>
      <c r="D3448" s="9"/>
      <c r="E3448" s="5"/>
      <c r="F3448" s="8"/>
      <c r="G3448" s="5" t="s">
        <v>3648</v>
      </c>
      <c r="H3448" s="8"/>
      <c r="I3448" s="5"/>
      <c r="J3448" s="5">
        <v>40</v>
      </c>
      <c r="K3448" s="5" t="s">
        <v>199</v>
      </c>
      <c r="L3448" s="5"/>
      <c r="M3448" s="5"/>
    </row>
    <row r="3449" spans="1:13">
      <c r="A3449" s="9"/>
      <c r="B3449" s="5" t="s">
        <v>6980</v>
      </c>
      <c r="C3449" s="9"/>
      <c r="D3449" s="9"/>
      <c r="E3449" s="5"/>
      <c r="F3449" s="8"/>
      <c r="G3449" s="5" t="s">
        <v>3717</v>
      </c>
      <c r="H3449" s="8"/>
      <c r="I3449" s="5"/>
      <c r="J3449" s="5">
        <v>40</v>
      </c>
      <c r="K3449" s="5" t="s">
        <v>3433</v>
      </c>
      <c r="L3449" s="5"/>
      <c r="M3449" s="5"/>
    </row>
    <row r="3450" spans="1:13">
      <c r="A3450" s="9"/>
      <c r="B3450" s="5" t="s">
        <v>6981</v>
      </c>
      <c r="C3450" s="9"/>
      <c r="D3450" s="9"/>
      <c r="E3450" s="5"/>
      <c r="F3450" s="8"/>
      <c r="G3450" s="5" t="s">
        <v>3465</v>
      </c>
      <c r="H3450" s="8"/>
      <c r="I3450" s="5"/>
      <c r="J3450" s="5">
        <v>40</v>
      </c>
      <c r="K3450" s="5" t="s">
        <v>199</v>
      </c>
      <c r="L3450" s="5"/>
      <c r="M3450" s="5"/>
    </row>
    <row r="3451" spans="1:13">
      <c r="A3451" s="9"/>
      <c r="B3451" s="5" t="s">
        <v>6982</v>
      </c>
      <c r="C3451" s="9"/>
      <c r="D3451" s="9"/>
      <c r="E3451" s="5"/>
      <c r="F3451" s="8"/>
      <c r="G3451" s="5" t="s">
        <v>3432</v>
      </c>
      <c r="H3451" s="8"/>
      <c r="I3451" s="5"/>
      <c r="J3451" s="5">
        <v>40</v>
      </c>
      <c r="K3451" s="5" t="s">
        <v>199</v>
      </c>
      <c r="L3451" s="5"/>
      <c r="M3451" s="5"/>
    </row>
    <row r="3452" spans="1:13">
      <c r="A3452" s="9"/>
      <c r="B3452" s="5" t="s">
        <v>6983</v>
      </c>
      <c r="C3452" s="9"/>
      <c r="D3452" s="9"/>
      <c r="E3452" s="5"/>
      <c r="F3452" s="8"/>
      <c r="G3452" s="5" t="s">
        <v>3492</v>
      </c>
      <c r="H3452" s="8"/>
      <c r="I3452" s="5"/>
      <c r="J3452" s="5">
        <v>40</v>
      </c>
      <c r="K3452" s="5" t="s">
        <v>196</v>
      </c>
      <c r="L3452" s="5"/>
      <c r="M3452" s="5"/>
    </row>
    <row r="3453" spans="1:13">
      <c r="A3453" s="9"/>
      <c r="B3453" s="5" t="s">
        <v>6984</v>
      </c>
      <c r="C3453" s="9"/>
      <c r="D3453" s="9"/>
      <c r="E3453" s="5"/>
      <c r="F3453" s="8"/>
      <c r="G3453" s="5" t="s">
        <v>3450</v>
      </c>
      <c r="H3453" s="8"/>
      <c r="I3453" s="5"/>
      <c r="J3453" s="5">
        <v>40</v>
      </c>
      <c r="K3453" s="5" t="s">
        <v>199</v>
      </c>
      <c r="L3453" s="5"/>
      <c r="M3453" s="5"/>
    </row>
    <row r="3454" spans="1:13">
      <c r="A3454" s="9"/>
      <c r="B3454" s="5" t="s">
        <v>6985</v>
      </c>
      <c r="C3454" s="9"/>
      <c r="D3454" s="9"/>
      <c r="E3454" s="5"/>
      <c r="F3454" s="8"/>
      <c r="G3454" s="5" t="s">
        <v>3513</v>
      </c>
      <c r="H3454" s="8"/>
      <c r="I3454" s="5"/>
      <c r="J3454" s="5">
        <v>40</v>
      </c>
      <c r="K3454" s="5" t="s">
        <v>199</v>
      </c>
      <c r="L3454" s="5"/>
      <c r="M3454" s="5"/>
    </row>
    <row r="3455" spans="1:13">
      <c r="A3455" s="9"/>
      <c r="B3455" s="5" t="s">
        <v>6986</v>
      </c>
      <c r="C3455" s="9"/>
      <c r="D3455" s="9"/>
      <c r="E3455" s="5"/>
      <c r="F3455" s="8"/>
      <c r="G3455" s="5" t="s">
        <v>3432</v>
      </c>
      <c r="H3455" s="8"/>
      <c r="I3455" s="5"/>
      <c r="J3455" s="5">
        <v>40</v>
      </c>
      <c r="K3455" s="5" t="s">
        <v>199</v>
      </c>
      <c r="L3455" s="5"/>
      <c r="M3455" s="5"/>
    </row>
    <row r="3456" spans="1:13">
      <c r="A3456" s="9"/>
      <c r="B3456" s="5" t="s">
        <v>6987</v>
      </c>
      <c r="C3456" s="9"/>
      <c r="D3456" s="9"/>
      <c r="E3456" s="5"/>
      <c r="F3456" s="8"/>
      <c r="G3456" s="5" t="s">
        <v>3450</v>
      </c>
      <c r="H3456" s="8"/>
      <c r="I3456" s="5"/>
      <c r="J3456" s="5">
        <v>40</v>
      </c>
      <c r="K3456" s="5" t="s">
        <v>196</v>
      </c>
      <c r="L3456" s="5"/>
      <c r="M3456" s="5"/>
    </row>
    <row r="3457" spans="1:13">
      <c r="A3457" s="9"/>
      <c r="B3457" s="5" t="s">
        <v>6988</v>
      </c>
      <c r="C3457" s="9"/>
      <c r="D3457" s="9"/>
      <c r="E3457" s="5"/>
      <c r="F3457" s="8"/>
      <c r="G3457" s="5" t="s">
        <v>3450</v>
      </c>
      <c r="H3457" s="8"/>
      <c r="I3457" s="5"/>
      <c r="J3457" s="5">
        <v>40</v>
      </c>
      <c r="K3457" s="5" t="s">
        <v>199</v>
      </c>
      <c r="L3457" s="5"/>
      <c r="M3457" s="5"/>
    </row>
    <row r="3458" spans="1:13">
      <c r="A3458" s="9"/>
      <c r="B3458" s="5" t="s">
        <v>6989</v>
      </c>
      <c r="C3458" s="9"/>
      <c r="D3458" s="9"/>
      <c r="E3458" s="5"/>
      <c r="F3458" s="8"/>
      <c r="G3458" s="5" t="s">
        <v>3456</v>
      </c>
      <c r="H3458" s="8"/>
      <c r="I3458" s="5"/>
      <c r="J3458" s="5">
        <v>40</v>
      </c>
      <c r="K3458" s="5" t="s">
        <v>199</v>
      </c>
      <c r="L3458" s="5"/>
      <c r="M3458" s="5"/>
    </row>
    <row r="3459" spans="1:13">
      <c r="A3459" s="9"/>
      <c r="B3459" s="5" t="s">
        <v>6990</v>
      </c>
      <c r="C3459" s="9"/>
      <c r="D3459" s="9"/>
      <c r="E3459" s="5"/>
      <c r="F3459" s="8"/>
      <c r="G3459" s="5" t="s">
        <v>3444</v>
      </c>
      <c r="H3459" s="8"/>
      <c r="I3459" s="5"/>
      <c r="J3459" s="5">
        <v>40</v>
      </c>
      <c r="K3459" s="5" t="s">
        <v>199</v>
      </c>
      <c r="L3459" s="5"/>
      <c r="M3459" s="5"/>
    </row>
    <row r="3460" spans="1:13">
      <c r="A3460" s="9"/>
      <c r="B3460" s="5" t="s">
        <v>6991</v>
      </c>
      <c r="C3460" s="9"/>
      <c r="D3460" s="9"/>
      <c r="E3460" s="5"/>
      <c r="F3460" s="8"/>
      <c r="G3460" s="5" t="s">
        <v>3458</v>
      </c>
      <c r="H3460" s="8"/>
      <c r="I3460" s="5"/>
      <c r="J3460" s="5">
        <v>40</v>
      </c>
      <c r="K3460" s="5" t="s">
        <v>191</v>
      </c>
      <c r="L3460" s="5"/>
      <c r="M3460" s="5"/>
    </row>
    <row r="3461" spans="1:13">
      <c r="A3461" s="9"/>
      <c r="B3461" s="5" t="s">
        <v>6992</v>
      </c>
      <c r="C3461" s="9"/>
      <c r="D3461" s="9"/>
      <c r="E3461" s="5"/>
      <c r="F3461" s="8"/>
      <c r="G3461" s="5" t="s">
        <v>3442</v>
      </c>
      <c r="H3461" s="8"/>
      <c r="I3461" s="5"/>
      <c r="J3461" s="5">
        <v>40</v>
      </c>
      <c r="K3461" s="5" t="s">
        <v>3433</v>
      </c>
      <c r="L3461" s="5"/>
      <c r="M3461" s="5"/>
    </row>
    <row r="3462" spans="1:13">
      <c r="A3462" s="9"/>
      <c r="B3462" s="5" t="s">
        <v>6993</v>
      </c>
      <c r="C3462" s="9"/>
      <c r="D3462" s="9"/>
      <c r="E3462" s="5"/>
      <c r="F3462" s="8"/>
      <c r="G3462" s="5" t="s">
        <v>3428</v>
      </c>
      <c r="H3462" s="8"/>
      <c r="I3462" s="5"/>
      <c r="J3462" s="5">
        <v>40</v>
      </c>
      <c r="K3462" s="5" t="s">
        <v>196</v>
      </c>
      <c r="L3462" s="5"/>
      <c r="M3462" s="5"/>
    </row>
    <row r="3463" spans="1:13">
      <c r="A3463" s="9"/>
      <c r="B3463" s="5" t="s">
        <v>6994</v>
      </c>
      <c r="C3463" s="9"/>
      <c r="D3463" s="9"/>
      <c r="E3463" s="5"/>
      <c r="F3463" s="8"/>
      <c r="G3463" s="5" t="s">
        <v>5864</v>
      </c>
      <c r="H3463" s="8"/>
      <c r="I3463" s="5"/>
      <c r="J3463" s="5">
        <v>40</v>
      </c>
      <c r="K3463" s="5" t="s">
        <v>196</v>
      </c>
      <c r="L3463" s="5"/>
      <c r="M3463" s="5"/>
    </row>
    <row r="3464" spans="1:13">
      <c r="A3464" s="9"/>
      <c r="B3464" s="5" t="s">
        <v>6995</v>
      </c>
      <c r="C3464" s="9"/>
      <c r="D3464" s="9"/>
      <c r="E3464" s="5"/>
      <c r="F3464" s="8"/>
      <c r="G3464" s="5" t="s">
        <v>3593</v>
      </c>
      <c r="H3464" s="8"/>
      <c r="I3464" s="5"/>
      <c r="J3464" s="5">
        <v>40</v>
      </c>
      <c r="K3464" s="5" t="s">
        <v>199</v>
      </c>
      <c r="L3464" s="5"/>
      <c r="M3464" s="5"/>
    </row>
    <row r="3465" spans="1:13">
      <c r="A3465" s="9"/>
      <c r="B3465" s="5" t="s">
        <v>6996</v>
      </c>
      <c r="C3465" s="9"/>
      <c r="D3465" s="9"/>
      <c r="E3465" s="5"/>
      <c r="F3465" s="8"/>
      <c r="G3465" s="5" t="s">
        <v>3442</v>
      </c>
      <c r="H3465" s="8"/>
      <c r="I3465" s="5"/>
      <c r="J3465" s="5">
        <v>40</v>
      </c>
      <c r="K3465" s="5" t="s">
        <v>199</v>
      </c>
      <c r="L3465" s="5"/>
      <c r="M3465" s="5"/>
    </row>
    <row r="3466" spans="1:13">
      <c r="A3466" s="9"/>
      <c r="B3466" s="5" t="s">
        <v>6997</v>
      </c>
      <c r="C3466" s="9"/>
      <c r="D3466" s="9"/>
      <c r="E3466" s="5"/>
      <c r="F3466" s="8"/>
      <c r="G3466" s="5" t="s">
        <v>3442</v>
      </c>
      <c r="H3466" s="8"/>
      <c r="I3466" s="5"/>
      <c r="J3466" s="5">
        <v>40</v>
      </c>
      <c r="K3466" s="5" t="s">
        <v>3433</v>
      </c>
      <c r="L3466" s="5"/>
      <c r="M3466" s="5"/>
    </row>
    <row r="3467" spans="1:13">
      <c r="A3467" s="9"/>
      <c r="B3467" s="5" t="s">
        <v>6998</v>
      </c>
      <c r="C3467" s="9"/>
      <c r="D3467" s="9"/>
      <c r="E3467" s="5"/>
      <c r="F3467" s="8"/>
      <c r="G3467" s="5" t="s">
        <v>3454</v>
      </c>
      <c r="H3467" s="8"/>
      <c r="I3467" s="5"/>
      <c r="J3467" s="5">
        <v>40</v>
      </c>
      <c r="K3467" s="5" t="s">
        <v>199</v>
      </c>
      <c r="L3467" s="5"/>
      <c r="M3467" s="5"/>
    </row>
    <row r="3468" spans="1:13">
      <c r="A3468" s="9"/>
      <c r="B3468" s="5" t="s">
        <v>6999</v>
      </c>
      <c r="C3468" s="9"/>
      <c r="D3468" s="9"/>
      <c r="E3468" s="5"/>
      <c r="F3468" s="8"/>
      <c r="G3468" s="5" t="s">
        <v>3432</v>
      </c>
      <c r="H3468" s="8"/>
      <c r="I3468" s="5"/>
      <c r="J3468" s="5">
        <v>40</v>
      </c>
      <c r="K3468" s="5" t="s">
        <v>199</v>
      </c>
      <c r="L3468" s="5"/>
      <c r="M3468" s="5"/>
    </row>
    <row r="3469" spans="1:13">
      <c r="A3469" s="9"/>
      <c r="B3469" s="5" t="s">
        <v>7000</v>
      </c>
      <c r="C3469" s="9"/>
      <c r="D3469" s="9"/>
      <c r="E3469" s="5"/>
      <c r="F3469" s="8"/>
      <c r="G3469" s="5" t="s">
        <v>3513</v>
      </c>
      <c r="H3469" s="8"/>
      <c r="I3469" s="5"/>
      <c r="J3469" s="5">
        <v>40</v>
      </c>
      <c r="K3469" s="5" t="s">
        <v>199</v>
      </c>
      <c r="L3469" s="5"/>
      <c r="M3469" s="5"/>
    </row>
    <row r="3470" spans="1:13">
      <c r="A3470" s="9"/>
      <c r="B3470" s="5" t="s">
        <v>7001</v>
      </c>
      <c r="C3470" s="9"/>
      <c r="D3470" s="9"/>
      <c r="E3470" s="5"/>
      <c r="F3470" s="8"/>
      <c r="G3470" s="5" t="s">
        <v>3456</v>
      </c>
      <c r="H3470" s="8"/>
      <c r="I3470" s="5"/>
      <c r="J3470" s="5">
        <v>40</v>
      </c>
      <c r="K3470" s="5" t="s">
        <v>3433</v>
      </c>
      <c r="L3470" s="5"/>
      <c r="M3470" s="5"/>
    </row>
    <row r="3471" spans="1:13">
      <c r="A3471" s="9"/>
      <c r="B3471" s="5" t="s">
        <v>7002</v>
      </c>
      <c r="C3471" s="9"/>
      <c r="D3471" s="9"/>
      <c r="E3471" s="5"/>
      <c r="F3471" s="8"/>
      <c r="G3471" s="5" t="s">
        <v>3438</v>
      </c>
      <c r="H3471" s="8"/>
      <c r="I3471" s="5"/>
      <c r="J3471" s="5">
        <v>40</v>
      </c>
      <c r="K3471" s="5" t="s">
        <v>199</v>
      </c>
      <c r="L3471" s="5"/>
      <c r="M3471" s="5"/>
    </row>
    <row r="3472" spans="1:13">
      <c r="A3472" s="9"/>
      <c r="B3472" s="5" t="s">
        <v>7003</v>
      </c>
      <c r="C3472" s="9"/>
      <c r="D3472" s="9"/>
      <c r="E3472" s="5"/>
      <c r="F3472" s="8"/>
      <c r="G3472" s="5" t="s">
        <v>3442</v>
      </c>
      <c r="H3472" s="8"/>
      <c r="I3472" s="5"/>
      <c r="J3472" s="5">
        <v>40</v>
      </c>
      <c r="K3472" s="5" t="s">
        <v>199</v>
      </c>
      <c r="L3472" s="5"/>
      <c r="M3472" s="5"/>
    </row>
    <row r="3473" spans="1:13">
      <c r="A3473" s="9"/>
      <c r="B3473" s="5" t="s">
        <v>7004</v>
      </c>
      <c r="C3473" s="9"/>
      <c r="D3473" s="9"/>
      <c r="E3473" s="5"/>
      <c r="F3473" s="8"/>
      <c r="G3473" s="5" t="s">
        <v>3465</v>
      </c>
      <c r="H3473" s="8"/>
      <c r="I3473" s="5"/>
      <c r="J3473" s="5">
        <v>40</v>
      </c>
      <c r="K3473" s="5" t="s">
        <v>3433</v>
      </c>
      <c r="L3473" s="5"/>
      <c r="M3473" s="5"/>
    </row>
    <row r="3474" spans="1:13">
      <c r="A3474" s="9"/>
      <c r="B3474" s="5" t="s">
        <v>7005</v>
      </c>
      <c r="C3474" s="9"/>
      <c r="D3474" s="9"/>
      <c r="E3474" s="5"/>
      <c r="F3474" s="8"/>
      <c r="G3474" s="5" t="s">
        <v>3646</v>
      </c>
      <c r="H3474" s="8"/>
      <c r="I3474" s="5"/>
      <c r="J3474" s="5">
        <v>40</v>
      </c>
      <c r="K3474" s="5" t="s">
        <v>199</v>
      </c>
      <c r="L3474" s="5"/>
      <c r="M3474" s="5"/>
    </row>
    <row r="3475" spans="1:13">
      <c r="A3475" s="9"/>
      <c r="B3475" s="5" t="s">
        <v>7006</v>
      </c>
      <c r="C3475" s="9"/>
      <c r="D3475" s="9"/>
      <c r="E3475" s="5"/>
      <c r="F3475" s="8"/>
      <c r="G3475" s="5" t="s">
        <v>3442</v>
      </c>
      <c r="H3475" s="8"/>
      <c r="I3475" s="5"/>
      <c r="J3475" s="5">
        <v>40</v>
      </c>
      <c r="K3475" s="5" t="s">
        <v>3433</v>
      </c>
      <c r="L3475" s="5"/>
      <c r="M3475" s="5"/>
    </row>
    <row r="3476" spans="1:13">
      <c r="A3476" s="9"/>
      <c r="B3476" s="5" t="s">
        <v>7007</v>
      </c>
      <c r="C3476" s="9"/>
      <c r="D3476" s="9"/>
      <c r="E3476" s="5"/>
      <c r="F3476" s="8"/>
      <c r="G3476" s="5" t="s">
        <v>3658</v>
      </c>
      <c r="H3476" s="8"/>
      <c r="I3476" s="5"/>
      <c r="J3476" s="5">
        <v>40</v>
      </c>
      <c r="K3476" s="5" t="s">
        <v>199</v>
      </c>
      <c r="L3476" s="5"/>
      <c r="M3476" s="5"/>
    </row>
    <row r="3477" spans="1:13">
      <c r="A3477" s="9"/>
      <c r="B3477" s="5" t="s">
        <v>7008</v>
      </c>
      <c r="C3477" s="9"/>
      <c r="D3477" s="9"/>
      <c r="E3477" s="5"/>
      <c r="F3477" s="8"/>
      <c r="G3477" s="5" t="s">
        <v>4987</v>
      </c>
      <c r="H3477" s="8"/>
      <c r="I3477" s="5"/>
      <c r="J3477" s="5">
        <v>40</v>
      </c>
      <c r="K3477" s="5" t="s">
        <v>3433</v>
      </c>
      <c r="L3477" s="5"/>
      <c r="M3477" s="5"/>
    </row>
    <row r="3478" spans="1:13">
      <c r="A3478" s="9"/>
      <c r="B3478" s="5" t="s">
        <v>7009</v>
      </c>
      <c r="C3478" s="9"/>
      <c r="D3478" s="9"/>
      <c r="E3478" s="5"/>
      <c r="F3478" s="8"/>
      <c r="G3478" s="5" t="s">
        <v>3432</v>
      </c>
      <c r="H3478" s="8"/>
      <c r="I3478" s="5"/>
      <c r="J3478" s="5">
        <v>40</v>
      </c>
      <c r="K3478" s="5" t="s">
        <v>199</v>
      </c>
      <c r="L3478" s="5"/>
      <c r="M3478" s="5"/>
    </row>
    <row r="3479" spans="1:13">
      <c r="A3479" s="9"/>
      <c r="B3479" s="5" t="s">
        <v>7010</v>
      </c>
      <c r="C3479" s="9"/>
      <c r="D3479" s="9"/>
      <c r="E3479" s="5"/>
      <c r="F3479" s="8"/>
      <c r="G3479" s="5" t="s">
        <v>3442</v>
      </c>
      <c r="H3479" s="8"/>
      <c r="I3479" s="5"/>
      <c r="J3479" s="5">
        <v>40</v>
      </c>
      <c r="K3479" s="5" t="s">
        <v>199</v>
      </c>
      <c r="L3479" s="5"/>
      <c r="M3479" s="5"/>
    </row>
    <row r="3480" spans="1:13">
      <c r="A3480" s="9"/>
      <c r="B3480" s="5" t="s">
        <v>7011</v>
      </c>
      <c r="C3480" s="9"/>
      <c r="D3480" s="9"/>
      <c r="E3480" s="5"/>
      <c r="F3480" s="8"/>
      <c r="G3480" s="5" t="s">
        <v>3450</v>
      </c>
      <c r="H3480" s="8"/>
      <c r="I3480" s="5"/>
      <c r="J3480" s="5">
        <v>40</v>
      </c>
      <c r="K3480" s="5" t="s">
        <v>196</v>
      </c>
      <c r="L3480" s="5"/>
      <c r="M3480" s="5"/>
    </row>
    <row r="3481" spans="1:13">
      <c r="A3481" s="9"/>
      <c r="B3481" s="5" t="s">
        <v>7012</v>
      </c>
      <c r="C3481" s="9"/>
      <c r="D3481" s="9"/>
      <c r="E3481" s="5"/>
      <c r="F3481" s="8"/>
      <c r="G3481" s="5" t="s">
        <v>3442</v>
      </c>
      <c r="H3481" s="8"/>
      <c r="I3481" s="5"/>
      <c r="J3481" s="5">
        <v>40</v>
      </c>
      <c r="K3481" s="5" t="s">
        <v>199</v>
      </c>
      <c r="L3481" s="5"/>
      <c r="M3481" s="5"/>
    </row>
    <row r="3482" spans="1:13">
      <c r="A3482" s="9"/>
      <c r="B3482" s="5" t="s">
        <v>7013</v>
      </c>
      <c r="C3482" s="9"/>
      <c r="D3482" s="9"/>
      <c r="E3482" s="5"/>
      <c r="F3482" s="8"/>
      <c r="G3482" s="5" t="s">
        <v>3450</v>
      </c>
      <c r="H3482" s="8"/>
      <c r="I3482" s="5"/>
      <c r="J3482" s="5">
        <v>40</v>
      </c>
      <c r="K3482" s="5" t="s">
        <v>199</v>
      </c>
      <c r="L3482" s="5"/>
      <c r="M3482" s="5"/>
    </row>
    <row r="3483" spans="1:13">
      <c r="A3483" s="9"/>
      <c r="B3483" s="5" t="s">
        <v>7014</v>
      </c>
      <c r="C3483" s="9"/>
      <c r="D3483" s="9"/>
      <c r="E3483" s="5"/>
      <c r="F3483" s="8"/>
      <c r="G3483" s="5" t="s">
        <v>3442</v>
      </c>
      <c r="H3483" s="8"/>
      <c r="I3483" s="5"/>
      <c r="J3483" s="5">
        <v>40</v>
      </c>
      <c r="K3483" s="5" t="s">
        <v>3433</v>
      </c>
      <c r="L3483" s="5"/>
      <c r="M3483" s="5"/>
    </row>
    <row r="3484" spans="1:13">
      <c r="A3484" s="9"/>
      <c r="B3484" s="5" t="s">
        <v>7015</v>
      </c>
      <c r="C3484" s="9"/>
      <c r="D3484" s="9"/>
      <c r="E3484" s="5"/>
      <c r="F3484" s="8"/>
      <c r="G3484" s="5" t="s">
        <v>3442</v>
      </c>
      <c r="H3484" s="8"/>
      <c r="I3484" s="5"/>
      <c r="J3484" s="5">
        <v>40</v>
      </c>
      <c r="K3484" s="5" t="s">
        <v>3433</v>
      </c>
      <c r="L3484" s="5"/>
      <c r="M3484" s="5"/>
    </row>
    <row r="3485" spans="1:13">
      <c r="A3485" s="9"/>
      <c r="B3485" s="5" t="s">
        <v>7016</v>
      </c>
      <c r="C3485" s="9"/>
      <c r="D3485" s="9"/>
      <c r="E3485" s="5"/>
      <c r="F3485" s="8"/>
      <c r="G3485" s="5" t="s">
        <v>3438</v>
      </c>
      <c r="H3485" s="8"/>
      <c r="I3485" s="5"/>
      <c r="J3485" s="5">
        <v>40</v>
      </c>
      <c r="K3485" s="5" t="s">
        <v>199</v>
      </c>
      <c r="L3485" s="5"/>
      <c r="M3485" s="5"/>
    </row>
    <row r="3486" spans="1:13">
      <c r="A3486" s="9"/>
      <c r="B3486" s="5" t="s">
        <v>7017</v>
      </c>
      <c r="C3486" s="9"/>
      <c r="D3486" s="9"/>
      <c r="E3486" s="5"/>
      <c r="F3486" s="8"/>
      <c r="G3486" s="5" t="s">
        <v>3454</v>
      </c>
      <c r="H3486" s="8"/>
      <c r="I3486" s="5"/>
      <c r="J3486" s="5">
        <v>40</v>
      </c>
      <c r="K3486" s="5" t="s">
        <v>199</v>
      </c>
      <c r="L3486" s="5"/>
      <c r="M3486" s="5"/>
    </row>
    <row r="3487" spans="1:13">
      <c r="A3487" s="9"/>
      <c r="B3487" s="5" t="s">
        <v>7018</v>
      </c>
      <c r="C3487" s="9"/>
      <c r="D3487" s="9"/>
      <c r="E3487" s="5"/>
      <c r="F3487" s="8"/>
      <c r="G3487" s="5" t="s">
        <v>3438</v>
      </c>
      <c r="H3487" s="8"/>
      <c r="I3487" s="5"/>
      <c r="J3487" s="5">
        <v>40</v>
      </c>
      <c r="K3487" s="5" t="s">
        <v>199</v>
      </c>
      <c r="L3487" s="5"/>
      <c r="M3487" s="5"/>
    </row>
    <row r="3488" spans="1:13">
      <c r="A3488" s="9"/>
      <c r="B3488" s="5" t="s">
        <v>7019</v>
      </c>
      <c r="C3488" s="9"/>
      <c r="D3488" s="9"/>
      <c r="E3488" s="5"/>
      <c r="F3488" s="8"/>
      <c r="G3488" s="5" t="s">
        <v>3432</v>
      </c>
      <c r="H3488" s="8"/>
      <c r="I3488" s="5"/>
      <c r="J3488" s="5">
        <v>40</v>
      </c>
      <c r="K3488" s="5" t="s">
        <v>199</v>
      </c>
      <c r="L3488" s="5"/>
      <c r="M3488" s="5"/>
    </row>
    <row r="3489" spans="1:13">
      <c r="A3489" s="9"/>
      <c r="B3489" s="5" t="s">
        <v>7020</v>
      </c>
      <c r="C3489" s="9"/>
      <c r="D3489" s="9"/>
      <c r="E3489" s="5"/>
      <c r="F3489" s="8"/>
      <c r="G3489" s="5" t="s">
        <v>3502</v>
      </c>
      <c r="H3489" s="8"/>
      <c r="I3489" s="5"/>
      <c r="J3489" s="5">
        <v>40</v>
      </c>
      <c r="K3489" s="5" t="s">
        <v>196</v>
      </c>
      <c r="L3489" s="5"/>
      <c r="M3489" s="5"/>
    </row>
    <row r="3490" spans="1:13">
      <c r="A3490" s="9"/>
      <c r="B3490" s="5" t="s">
        <v>7021</v>
      </c>
      <c r="C3490" s="9"/>
      <c r="D3490" s="9"/>
      <c r="E3490" s="5"/>
      <c r="F3490" s="8"/>
      <c r="G3490" s="5" t="s">
        <v>3442</v>
      </c>
      <c r="H3490" s="8"/>
      <c r="I3490" s="5"/>
      <c r="J3490" s="5">
        <v>40</v>
      </c>
      <c r="K3490" s="5" t="s">
        <v>199</v>
      </c>
      <c r="L3490" s="5"/>
      <c r="M3490" s="5"/>
    </row>
    <row r="3491" spans="1:13">
      <c r="A3491" s="9"/>
      <c r="B3491" s="5" t="s">
        <v>7022</v>
      </c>
      <c r="C3491" s="9"/>
      <c r="D3491" s="9"/>
      <c r="E3491" s="5"/>
      <c r="F3491" s="8"/>
      <c r="G3491" s="5" t="s">
        <v>3510</v>
      </c>
      <c r="H3491" s="8"/>
      <c r="I3491" s="5"/>
      <c r="J3491" s="5">
        <v>40</v>
      </c>
      <c r="K3491" s="5" t="s">
        <v>199</v>
      </c>
      <c r="L3491" s="5"/>
      <c r="M3491" s="5"/>
    </row>
    <row r="3492" spans="1:13">
      <c r="A3492" s="9"/>
      <c r="B3492" s="5" t="s">
        <v>7023</v>
      </c>
      <c r="C3492" s="9"/>
      <c r="D3492" s="9"/>
      <c r="E3492" s="5"/>
      <c r="F3492" s="8"/>
      <c r="G3492" s="5" t="s">
        <v>3454</v>
      </c>
      <c r="H3492" s="8"/>
      <c r="I3492" s="5"/>
      <c r="J3492" s="5">
        <v>40</v>
      </c>
      <c r="K3492" s="5" t="s">
        <v>199</v>
      </c>
      <c r="L3492" s="5"/>
      <c r="M3492" s="5"/>
    </row>
    <row r="3493" spans="1:13">
      <c r="A3493" s="9"/>
      <c r="B3493" s="5" t="s">
        <v>7024</v>
      </c>
      <c r="C3493" s="9"/>
      <c r="D3493" s="9"/>
      <c r="E3493" s="5"/>
      <c r="F3493" s="8"/>
      <c r="G3493" s="5" t="s">
        <v>3442</v>
      </c>
      <c r="H3493" s="8"/>
      <c r="I3493" s="5"/>
      <c r="J3493" s="5">
        <v>40</v>
      </c>
      <c r="K3493" s="5" t="s">
        <v>199</v>
      </c>
      <c r="L3493" s="5"/>
      <c r="M3493" s="5"/>
    </row>
    <row r="3494" spans="1:13">
      <c r="A3494" s="9"/>
      <c r="B3494" s="5" t="s">
        <v>7025</v>
      </c>
      <c r="C3494" s="9"/>
      <c r="D3494" s="9"/>
      <c r="E3494" s="5"/>
      <c r="F3494" s="8"/>
      <c r="G3494" s="5" t="s">
        <v>3442</v>
      </c>
      <c r="H3494" s="8"/>
      <c r="I3494" s="5"/>
      <c r="J3494" s="5">
        <v>40</v>
      </c>
      <c r="K3494" s="5" t="s">
        <v>199</v>
      </c>
      <c r="L3494" s="5"/>
      <c r="M3494" s="5"/>
    </row>
    <row r="3495" spans="1:13">
      <c r="A3495" s="9"/>
      <c r="B3495" s="5" t="s">
        <v>7026</v>
      </c>
      <c r="C3495" s="9"/>
      <c r="D3495" s="9"/>
      <c r="E3495" s="5"/>
      <c r="F3495" s="8"/>
      <c r="G3495" s="5" t="s">
        <v>4480</v>
      </c>
      <c r="H3495" s="8"/>
      <c r="I3495" s="5"/>
      <c r="J3495" s="5">
        <v>40</v>
      </c>
      <c r="K3495" s="5" t="s">
        <v>3433</v>
      </c>
      <c r="L3495" s="5"/>
      <c r="M3495" s="5"/>
    </row>
    <row r="3496" spans="1:13">
      <c r="A3496" s="9"/>
      <c r="B3496" s="5" t="s">
        <v>7027</v>
      </c>
      <c r="C3496" s="9"/>
      <c r="D3496" s="9"/>
      <c r="E3496" s="5"/>
      <c r="F3496" s="8"/>
      <c r="G3496" s="5" t="s">
        <v>3430</v>
      </c>
      <c r="H3496" s="8"/>
      <c r="I3496" s="5"/>
      <c r="J3496" s="5">
        <v>40</v>
      </c>
      <c r="K3496" s="5" t="s">
        <v>3433</v>
      </c>
      <c r="L3496" s="5"/>
      <c r="M3496" s="5"/>
    </row>
    <row r="3497" spans="1:13">
      <c r="A3497" s="9"/>
      <c r="B3497" s="5" t="s">
        <v>7028</v>
      </c>
      <c r="C3497" s="9"/>
      <c r="D3497" s="9"/>
      <c r="E3497" s="5"/>
      <c r="F3497" s="8"/>
      <c r="G3497" s="5" t="s">
        <v>3675</v>
      </c>
      <c r="H3497" s="8"/>
      <c r="I3497" s="5"/>
      <c r="J3497" s="5">
        <v>40</v>
      </c>
      <c r="K3497" s="5" t="s">
        <v>199</v>
      </c>
      <c r="L3497" s="5"/>
      <c r="M3497" s="5"/>
    </row>
    <row r="3498" spans="1:13">
      <c r="A3498" s="9"/>
      <c r="B3498" s="5" t="s">
        <v>7029</v>
      </c>
      <c r="C3498" s="9"/>
      <c r="D3498" s="9"/>
      <c r="E3498" s="5"/>
      <c r="F3498" s="8"/>
      <c r="G3498" s="5" t="s">
        <v>3456</v>
      </c>
      <c r="H3498" s="8"/>
      <c r="I3498" s="5"/>
      <c r="J3498" s="5">
        <v>40</v>
      </c>
      <c r="K3498" s="5" t="s">
        <v>199</v>
      </c>
      <c r="L3498" s="5"/>
      <c r="M3498" s="5"/>
    </row>
    <row r="3499" spans="1:13">
      <c r="A3499" s="9"/>
      <c r="B3499" s="5" t="s">
        <v>7030</v>
      </c>
      <c r="C3499" s="9"/>
      <c r="D3499" s="9"/>
      <c r="E3499" s="5"/>
      <c r="F3499" s="8"/>
      <c r="G3499" s="5" t="s">
        <v>3818</v>
      </c>
      <c r="H3499" s="8"/>
      <c r="I3499" s="5"/>
      <c r="J3499" s="5">
        <v>40</v>
      </c>
      <c r="K3499" s="5" t="s">
        <v>199</v>
      </c>
      <c r="L3499" s="5"/>
      <c r="M3499" s="5"/>
    </row>
    <row r="3500" spans="1:13">
      <c r="A3500" s="9"/>
      <c r="B3500" s="5" t="s">
        <v>7031</v>
      </c>
      <c r="C3500" s="9"/>
      <c r="D3500" s="9"/>
      <c r="E3500" s="5"/>
      <c r="F3500" s="8"/>
      <c r="G3500" s="5" t="s">
        <v>4934</v>
      </c>
      <c r="H3500" s="8"/>
      <c r="I3500" s="5"/>
      <c r="J3500" s="5">
        <v>40</v>
      </c>
      <c r="K3500" s="5" t="s">
        <v>199</v>
      </c>
      <c r="L3500" s="5"/>
      <c r="M3500" s="5"/>
    </row>
    <row r="3501" spans="1:13">
      <c r="A3501" s="9"/>
      <c r="B3501" s="5" t="s">
        <v>7032</v>
      </c>
      <c r="C3501" s="9"/>
      <c r="D3501" s="9"/>
      <c r="E3501" s="5"/>
      <c r="F3501" s="8"/>
      <c r="G3501" s="5" t="s">
        <v>3428</v>
      </c>
      <c r="H3501" s="8"/>
      <c r="I3501" s="5"/>
      <c r="J3501" s="5">
        <v>40</v>
      </c>
      <c r="K3501" s="5" t="s">
        <v>3433</v>
      </c>
      <c r="L3501" s="5"/>
      <c r="M3501" s="5"/>
    </row>
    <row r="3502" spans="1:13">
      <c r="A3502" s="9"/>
      <c r="B3502" s="5" t="s">
        <v>7033</v>
      </c>
      <c r="C3502" s="9"/>
      <c r="D3502" s="9"/>
      <c r="E3502" s="5"/>
      <c r="F3502" s="8"/>
      <c r="G3502" s="5" t="s">
        <v>3454</v>
      </c>
      <c r="H3502" s="8"/>
      <c r="I3502" s="5"/>
      <c r="J3502" s="5">
        <v>40</v>
      </c>
      <c r="K3502" s="5" t="s">
        <v>199</v>
      </c>
      <c r="L3502" s="5"/>
      <c r="M3502" s="5"/>
    </row>
    <row r="3503" spans="1:13">
      <c r="A3503" s="9"/>
      <c r="B3503" s="5" t="s">
        <v>7034</v>
      </c>
      <c r="C3503" s="9"/>
      <c r="D3503" s="9"/>
      <c r="E3503" s="5"/>
      <c r="F3503" s="8"/>
      <c r="G3503" s="5" t="s">
        <v>3623</v>
      </c>
      <c r="H3503" s="8"/>
      <c r="I3503" s="5"/>
      <c r="J3503" s="5">
        <v>40</v>
      </c>
      <c r="K3503" s="5" t="s">
        <v>199</v>
      </c>
      <c r="L3503" s="5"/>
      <c r="M3503" s="5"/>
    </row>
    <row r="3504" spans="1:13">
      <c r="A3504" s="9"/>
      <c r="B3504" s="5" t="s">
        <v>7035</v>
      </c>
      <c r="C3504" s="9"/>
      <c r="D3504" s="9"/>
      <c r="E3504" s="5"/>
      <c r="F3504" s="8"/>
      <c r="G3504" s="5" t="s">
        <v>3428</v>
      </c>
      <c r="H3504" s="8"/>
      <c r="I3504" s="5"/>
      <c r="J3504" s="5">
        <v>40</v>
      </c>
      <c r="K3504" s="5" t="s">
        <v>196</v>
      </c>
      <c r="L3504" s="5"/>
      <c r="M3504" s="5"/>
    </row>
    <row r="3505" spans="1:13">
      <c r="A3505" s="9"/>
      <c r="B3505" s="5" t="s">
        <v>7036</v>
      </c>
      <c r="C3505" s="9"/>
      <c r="D3505" s="9"/>
      <c r="E3505" s="5"/>
      <c r="F3505" s="8"/>
      <c r="G3505" s="5" t="s">
        <v>3446</v>
      </c>
      <c r="H3505" s="8"/>
      <c r="I3505" s="5"/>
      <c r="J3505" s="5">
        <v>40</v>
      </c>
      <c r="K3505" s="5" t="s">
        <v>199</v>
      </c>
      <c r="L3505" s="5"/>
      <c r="M3505" s="5"/>
    </row>
    <row r="3506" spans="1:13">
      <c r="A3506" s="9"/>
      <c r="B3506" s="5" t="s">
        <v>7037</v>
      </c>
      <c r="C3506" s="9"/>
      <c r="D3506" s="9"/>
      <c r="E3506" s="5"/>
      <c r="F3506" s="8"/>
      <c r="G3506" s="5" t="s">
        <v>3432</v>
      </c>
      <c r="H3506" s="8"/>
      <c r="I3506" s="5"/>
      <c r="J3506" s="5">
        <v>40</v>
      </c>
      <c r="K3506" s="5" t="s">
        <v>199</v>
      </c>
      <c r="L3506" s="5"/>
      <c r="M3506" s="5"/>
    </row>
    <row r="3507" spans="1:13">
      <c r="A3507" s="9"/>
      <c r="B3507" s="5" t="s">
        <v>7038</v>
      </c>
      <c r="C3507" s="9"/>
      <c r="D3507" s="9"/>
      <c r="E3507" s="5"/>
      <c r="F3507" s="8"/>
      <c r="G3507" s="5" t="s">
        <v>3456</v>
      </c>
      <c r="H3507" s="8"/>
      <c r="I3507" s="5"/>
      <c r="J3507" s="5">
        <v>40</v>
      </c>
      <c r="K3507" s="5" t="s">
        <v>199</v>
      </c>
      <c r="L3507" s="5"/>
      <c r="M3507" s="5"/>
    </row>
    <row r="3508" spans="1:13">
      <c r="A3508" s="9"/>
      <c r="B3508" s="5" t="s">
        <v>7039</v>
      </c>
      <c r="C3508" s="9"/>
      <c r="D3508" s="9"/>
      <c r="E3508" s="5"/>
      <c r="F3508" s="8"/>
      <c r="G3508" s="5" t="s">
        <v>3432</v>
      </c>
      <c r="H3508" s="8"/>
      <c r="I3508" s="5"/>
      <c r="J3508" s="5">
        <v>40</v>
      </c>
      <c r="K3508" s="5" t="s">
        <v>199</v>
      </c>
      <c r="L3508" s="5"/>
      <c r="M3508" s="5"/>
    </row>
    <row r="3509" spans="1:13">
      <c r="A3509" s="9"/>
      <c r="B3509" s="5" t="s">
        <v>7040</v>
      </c>
      <c r="C3509" s="9"/>
      <c r="D3509" s="9"/>
      <c r="E3509" s="5"/>
      <c r="F3509" s="8"/>
      <c r="G3509" s="5" t="s">
        <v>3442</v>
      </c>
      <c r="H3509" s="8"/>
      <c r="I3509" s="5"/>
      <c r="J3509" s="5">
        <v>40</v>
      </c>
      <c r="K3509" s="5" t="s">
        <v>199</v>
      </c>
      <c r="L3509" s="5"/>
      <c r="M3509" s="5"/>
    </row>
    <row r="3510" spans="1:13">
      <c r="A3510" s="9"/>
      <c r="B3510" s="5" t="s">
        <v>7041</v>
      </c>
      <c r="C3510" s="9"/>
      <c r="D3510" s="9"/>
      <c r="E3510" s="5"/>
      <c r="F3510" s="8"/>
      <c r="G3510" s="5" t="s">
        <v>3465</v>
      </c>
      <c r="H3510" s="8"/>
      <c r="I3510" s="5"/>
      <c r="J3510" s="5">
        <v>40</v>
      </c>
      <c r="K3510" s="5" t="s">
        <v>199</v>
      </c>
      <c r="L3510" s="5"/>
      <c r="M3510" s="5"/>
    </row>
    <row r="3511" spans="1:13">
      <c r="A3511" s="9"/>
      <c r="B3511" s="5" t="s">
        <v>7042</v>
      </c>
      <c r="C3511" s="9"/>
      <c r="D3511" s="9"/>
      <c r="E3511" s="5"/>
      <c r="F3511" s="8"/>
      <c r="G3511" s="5" t="s">
        <v>3502</v>
      </c>
      <c r="H3511" s="8"/>
      <c r="I3511" s="5"/>
      <c r="J3511" s="5">
        <v>40</v>
      </c>
      <c r="K3511" s="5" t="s">
        <v>196</v>
      </c>
      <c r="L3511" s="5"/>
      <c r="M3511" s="5"/>
    </row>
    <row r="3512" spans="1:13">
      <c r="A3512" s="9"/>
      <c r="B3512" s="5" t="s">
        <v>7043</v>
      </c>
      <c r="C3512" s="9"/>
      <c r="D3512" s="9"/>
      <c r="E3512" s="5"/>
      <c r="F3512" s="8"/>
      <c r="G3512" s="5" t="s">
        <v>3428</v>
      </c>
      <c r="H3512" s="8"/>
      <c r="I3512" s="5"/>
      <c r="J3512" s="5">
        <v>40</v>
      </c>
      <c r="K3512" s="5" t="s">
        <v>199</v>
      </c>
      <c r="L3512" s="5"/>
      <c r="M3512" s="5"/>
    </row>
    <row r="3513" spans="1:13">
      <c r="A3513" s="9"/>
      <c r="B3513" s="5" t="s">
        <v>7044</v>
      </c>
      <c r="C3513" s="9"/>
      <c r="D3513" s="9"/>
      <c r="E3513" s="5"/>
      <c r="F3513" s="8"/>
      <c r="G3513" s="5" t="s">
        <v>3492</v>
      </c>
      <c r="H3513" s="8"/>
      <c r="I3513" s="5"/>
      <c r="J3513" s="5">
        <v>40</v>
      </c>
      <c r="K3513" s="5" t="s">
        <v>196</v>
      </c>
      <c r="L3513" s="5"/>
      <c r="M3513" s="5"/>
    </row>
    <row r="3514" spans="1:13">
      <c r="A3514" s="9"/>
      <c r="B3514" s="5" t="s">
        <v>7045</v>
      </c>
      <c r="C3514" s="9"/>
      <c r="D3514" s="9"/>
      <c r="E3514" s="5"/>
      <c r="F3514" s="8"/>
      <c r="G3514" s="5" t="s">
        <v>3432</v>
      </c>
      <c r="H3514" s="8"/>
      <c r="I3514" s="5"/>
      <c r="J3514" s="5">
        <v>40</v>
      </c>
      <c r="K3514" s="5" t="s">
        <v>199</v>
      </c>
      <c r="L3514" s="5"/>
      <c r="M3514" s="5"/>
    </row>
    <row r="3515" spans="1:13">
      <c r="A3515" s="9"/>
      <c r="B3515" s="5" t="s">
        <v>7046</v>
      </c>
      <c r="C3515" s="9"/>
      <c r="D3515" s="9"/>
      <c r="E3515" s="5"/>
      <c r="F3515" s="8"/>
      <c r="G3515" s="5" t="s">
        <v>3465</v>
      </c>
      <c r="H3515" s="8"/>
      <c r="I3515" s="5"/>
      <c r="J3515" s="5">
        <v>40</v>
      </c>
      <c r="K3515" s="5" t="s">
        <v>3433</v>
      </c>
      <c r="L3515" s="5"/>
      <c r="M3515" s="5"/>
    </row>
    <row r="3516" spans="1:13">
      <c r="A3516" s="9"/>
      <c r="B3516" s="5" t="s">
        <v>7047</v>
      </c>
      <c r="C3516" s="9"/>
      <c r="D3516" s="9"/>
      <c r="E3516" s="5"/>
      <c r="F3516" s="8"/>
      <c r="G3516" s="5" t="s">
        <v>3465</v>
      </c>
      <c r="H3516" s="8"/>
      <c r="I3516" s="5"/>
      <c r="J3516" s="5">
        <v>40</v>
      </c>
      <c r="K3516" s="5" t="s">
        <v>199</v>
      </c>
      <c r="L3516" s="5"/>
      <c r="M3516" s="5"/>
    </row>
    <row r="3517" spans="1:13">
      <c r="A3517" s="9"/>
      <c r="B3517" s="5" t="s">
        <v>7048</v>
      </c>
      <c r="C3517" s="9"/>
      <c r="D3517" s="9"/>
      <c r="E3517" s="5"/>
      <c r="F3517" s="8"/>
      <c r="G3517" s="5" t="s">
        <v>7049</v>
      </c>
      <c r="H3517" s="8"/>
      <c r="I3517" s="5"/>
      <c r="J3517" s="5">
        <v>40</v>
      </c>
      <c r="K3517" s="5" t="s">
        <v>196</v>
      </c>
      <c r="L3517" s="5"/>
      <c r="M3517" s="5"/>
    </row>
    <row r="3518" spans="1:13">
      <c r="A3518" s="9"/>
      <c r="B3518" s="5" t="s">
        <v>7050</v>
      </c>
      <c r="C3518" s="9"/>
      <c r="D3518" s="9"/>
      <c r="E3518" s="5"/>
      <c r="F3518" s="8"/>
      <c r="G3518" s="5" t="s">
        <v>3593</v>
      </c>
      <c r="H3518" s="8"/>
      <c r="I3518" s="5"/>
      <c r="J3518" s="5">
        <v>40</v>
      </c>
      <c r="K3518" s="5" t="s">
        <v>7051</v>
      </c>
      <c r="L3518" s="5"/>
      <c r="M3518" s="5"/>
    </row>
    <row r="3519" spans="1:13">
      <c r="A3519" s="9"/>
      <c r="B3519" s="5" t="s">
        <v>7050</v>
      </c>
      <c r="C3519" s="9"/>
      <c r="D3519" s="9"/>
      <c r="E3519" s="5"/>
      <c r="F3519" s="8"/>
      <c r="G3519" s="5" t="s">
        <v>3593</v>
      </c>
      <c r="H3519" s="8"/>
      <c r="I3519" s="5"/>
      <c r="J3519" s="5">
        <v>40</v>
      </c>
      <c r="K3519" s="5" t="s">
        <v>196</v>
      </c>
      <c r="L3519" s="5"/>
      <c r="M3519" s="5"/>
    </row>
    <row r="3520" spans="1:13">
      <c r="A3520" s="9"/>
      <c r="B3520" s="5" t="s">
        <v>7052</v>
      </c>
      <c r="C3520" s="9"/>
      <c r="D3520" s="9"/>
      <c r="E3520" s="5"/>
      <c r="F3520" s="8"/>
      <c r="G3520" s="5" t="s">
        <v>3465</v>
      </c>
      <c r="H3520" s="8"/>
      <c r="I3520" s="5"/>
      <c r="J3520" s="5">
        <v>40</v>
      </c>
      <c r="K3520" s="5" t="s">
        <v>3433</v>
      </c>
      <c r="L3520" s="5"/>
      <c r="M3520" s="5"/>
    </row>
    <row r="3521" spans="1:13">
      <c r="A3521" s="9"/>
      <c r="B3521" s="5" t="s">
        <v>7053</v>
      </c>
      <c r="C3521" s="9"/>
      <c r="D3521" s="9"/>
      <c r="E3521" s="5"/>
      <c r="F3521" s="8"/>
      <c r="G3521" s="5" t="s">
        <v>3556</v>
      </c>
      <c r="H3521" s="8"/>
      <c r="I3521" s="5"/>
      <c r="J3521" s="5">
        <v>40</v>
      </c>
      <c r="K3521" s="5" t="s">
        <v>199</v>
      </c>
      <c r="L3521" s="5"/>
      <c r="M3521" s="5"/>
    </row>
    <row r="3522" spans="1:13">
      <c r="A3522" s="9"/>
      <c r="B3522" s="5" t="s">
        <v>7054</v>
      </c>
      <c r="C3522" s="9"/>
      <c r="D3522" s="9"/>
      <c r="E3522" s="5"/>
      <c r="F3522" s="8"/>
      <c r="G3522" s="5" t="s">
        <v>3432</v>
      </c>
      <c r="H3522" s="8"/>
      <c r="I3522" s="5"/>
      <c r="J3522" s="5">
        <v>40</v>
      </c>
      <c r="K3522" s="5" t="s">
        <v>199</v>
      </c>
      <c r="L3522" s="5"/>
      <c r="M3522" s="5"/>
    </row>
    <row r="3523" spans="1:13">
      <c r="A3523" s="9"/>
      <c r="B3523" s="5" t="s">
        <v>7055</v>
      </c>
      <c r="C3523" s="9"/>
      <c r="D3523" s="9"/>
      <c r="E3523" s="5"/>
      <c r="F3523" s="8"/>
      <c r="G3523" s="5" t="s">
        <v>3518</v>
      </c>
      <c r="H3523" s="8"/>
      <c r="I3523" s="5"/>
      <c r="J3523" s="5">
        <v>24</v>
      </c>
      <c r="K3523" s="5" t="s">
        <v>199</v>
      </c>
      <c r="L3523" s="5"/>
      <c r="M3523" s="5"/>
    </row>
    <row r="3524" spans="1:13">
      <c r="A3524" s="9"/>
      <c r="B3524" s="5" t="s">
        <v>7056</v>
      </c>
      <c r="C3524" s="9"/>
      <c r="D3524" s="9"/>
      <c r="E3524" s="5"/>
      <c r="F3524" s="8"/>
      <c r="G3524" s="5" t="s">
        <v>3432</v>
      </c>
      <c r="H3524" s="8"/>
      <c r="I3524" s="5"/>
      <c r="J3524" s="5">
        <v>40</v>
      </c>
      <c r="K3524" s="5" t="s">
        <v>199</v>
      </c>
      <c r="L3524" s="5"/>
      <c r="M3524" s="5"/>
    </row>
    <row r="3525" spans="1:13">
      <c r="A3525" s="9"/>
      <c r="B3525" s="5" t="s">
        <v>7057</v>
      </c>
      <c r="C3525" s="9"/>
      <c r="D3525" s="9"/>
      <c r="E3525" s="5"/>
      <c r="F3525" s="8"/>
      <c r="G3525" s="5" t="s">
        <v>3450</v>
      </c>
      <c r="H3525" s="8"/>
      <c r="I3525" s="5"/>
      <c r="J3525" s="5">
        <v>40</v>
      </c>
      <c r="K3525" s="5" t="s">
        <v>199</v>
      </c>
      <c r="L3525" s="5"/>
      <c r="M3525" s="5"/>
    </row>
    <row r="3526" spans="1:13">
      <c r="A3526" s="9"/>
      <c r="B3526" s="5" t="s">
        <v>7058</v>
      </c>
      <c r="C3526" s="9"/>
      <c r="D3526" s="9"/>
      <c r="E3526" s="5"/>
      <c r="F3526" s="8"/>
      <c r="G3526" s="5" t="s">
        <v>3448</v>
      </c>
      <c r="H3526" s="8"/>
      <c r="I3526" s="5"/>
      <c r="J3526" s="5">
        <v>40</v>
      </c>
      <c r="K3526" s="5" t="s">
        <v>199</v>
      </c>
      <c r="L3526" s="5"/>
      <c r="M3526" s="5"/>
    </row>
    <row r="3527" spans="1:13">
      <c r="A3527" s="9"/>
      <c r="B3527" s="5" t="s">
        <v>7059</v>
      </c>
      <c r="C3527" s="9"/>
      <c r="D3527" s="9"/>
      <c r="E3527" s="5"/>
      <c r="F3527" s="8"/>
      <c r="G3527" s="5" t="s">
        <v>3442</v>
      </c>
      <c r="H3527" s="8"/>
      <c r="I3527" s="5"/>
      <c r="J3527" s="5">
        <v>40</v>
      </c>
      <c r="K3527" s="5" t="s">
        <v>199</v>
      </c>
      <c r="L3527" s="5"/>
      <c r="M3527" s="5"/>
    </row>
    <row r="3528" spans="1:13">
      <c r="A3528" s="9"/>
      <c r="B3528" s="5" t="s">
        <v>7060</v>
      </c>
      <c r="C3528" s="9"/>
      <c r="D3528" s="9"/>
      <c r="E3528" s="5"/>
      <c r="F3528" s="8"/>
      <c r="G3528" s="5" t="s">
        <v>3442</v>
      </c>
      <c r="H3528" s="8"/>
      <c r="I3528" s="5"/>
      <c r="J3528" s="5">
        <v>40</v>
      </c>
      <c r="K3528" s="5" t="s">
        <v>3433</v>
      </c>
      <c r="L3528" s="5"/>
      <c r="M3528" s="5"/>
    </row>
    <row r="3529" spans="1:13">
      <c r="A3529" s="9"/>
      <c r="B3529" s="5" t="s">
        <v>7061</v>
      </c>
      <c r="C3529" s="9"/>
      <c r="D3529" s="9"/>
      <c r="E3529" s="5"/>
      <c r="F3529" s="8"/>
      <c r="G3529" s="5" t="s">
        <v>3428</v>
      </c>
      <c r="H3529" s="8"/>
      <c r="I3529" s="5"/>
      <c r="J3529" s="5">
        <v>40</v>
      </c>
      <c r="K3529" s="5" t="s">
        <v>196</v>
      </c>
      <c r="L3529" s="5"/>
      <c r="M3529" s="5"/>
    </row>
    <row r="3530" spans="1:13">
      <c r="A3530" s="9"/>
      <c r="B3530" s="5" t="s">
        <v>7062</v>
      </c>
      <c r="C3530" s="9"/>
      <c r="D3530" s="9"/>
      <c r="E3530" s="5"/>
      <c r="F3530" s="8"/>
      <c r="G3530" s="5" t="s">
        <v>3432</v>
      </c>
      <c r="H3530" s="8"/>
      <c r="I3530" s="5"/>
      <c r="J3530" s="5">
        <v>40</v>
      </c>
      <c r="K3530" s="5" t="s">
        <v>199</v>
      </c>
      <c r="L3530" s="5"/>
      <c r="M3530" s="5"/>
    </row>
    <row r="3531" spans="1:13">
      <c r="A3531" s="9"/>
      <c r="B3531" s="5" t="s">
        <v>7063</v>
      </c>
      <c r="C3531" s="9"/>
      <c r="D3531" s="9"/>
      <c r="E3531" s="5"/>
      <c r="F3531" s="8"/>
      <c r="G3531" s="5" t="s">
        <v>3539</v>
      </c>
      <c r="H3531" s="8"/>
      <c r="I3531" s="5"/>
      <c r="J3531" s="5">
        <v>40</v>
      </c>
      <c r="K3531" s="5" t="s">
        <v>199</v>
      </c>
      <c r="L3531" s="5"/>
      <c r="M3531" s="5"/>
    </row>
    <row r="3532" spans="1:13">
      <c r="A3532" s="9"/>
      <c r="B3532" s="5" t="s">
        <v>7064</v>
      </c>
      <c r="C3532" s="9"/>
      <c r="D3532" s="9"/>
      <c r="E3532" s="5"/>
      <c r="F3532" s="8"/>
      <c r="G3532" s="5" t="s">
        <v>3432</v>
      </c>
      <c r="H3532" s="8"/>
      <c r="I3532" s="5"/>
      <c r="J3532" s="5">
        <v>40</v>
      </c>
      <c r="K3532" s="5" t="s">
        <v>199</v>
      </c>
      <c r="L3532" s="5"/>
      <c r="M3532" s="5"/>
    </row>
    <row r="3533" spans="1:13">
      <c r="A3533" s="9"/>
      <c r="B3533" s="5" t="s">
        <v>7065</v>
      </c>
      <c r="C3533" s="9"/>
      <c r="D3533" s="9"/>
      <c r="E3533" s="5"/>
      <c r="F3533" s="8"/>
      <c r="G3533" s="5" t="s">
        <v>3465</v>
      </c>
      <c r="H3533" s="8"/>
      <c r="I3533" s="5"/>
      <c r="J3533" s="5">
        <v>40</v>
      </c>
      <c r="K3533" s="5" t="s">
        <v>199</v>
      </c>
      <c r="L3533" s="5"/>
      <c r="M3533" s="5"/>
    </row>
    <row r="3534" spans="1:13">
      <c r="A3534" s="9"/>
      <c r="B3534" s="5" t="s">
        <v>7066</v>
      </c>
      <c r="C3534" s="9"/>
      <c r="D3534" s="9"/>
      <c r="E3534" s="5"/>
      <c r="F3534" s="8"/>
      <c r="G3534" s="5" t="s">
        <v>6419</v>
      </c>
      <c r="H3534" s="8"/>
      <c r="I3534" s="5"/>
      <c r="J3534" s="5">
        <v>40</v>
      </c>
      <c r="K3534" s="5" t="s">
        <v>3433</v>
      </c>
      <c r="L3534" s="5"/>
      <c r="M3534" s="5"/>
    </row>
    <row r="3535" spans="1:13">
      <c r="A3535" s="9"/>
      <c r="B3535" s="5" t="s">
        <v>7067</v>
      </c>
      <c r="C3535" s="9"/>
      <c r="D3535" s="9"/>
      <c r="E3535" s="5"/>
      <c r="F3535" s="8"/>
      <c r="G3535" s="5" t="s">
        <v>3796</v>
      </c>
      <c r="H3535" s="8"/>
      <c r="I3535" s="5"/>
      <c r="J3535" s="5">
        <v>40</v>
      </c>
      <c r="K3535" s="5" t="s">
        <v>199</v>
      </c>
      <c r="L3535" s="5"/>
      <c r="M3535" s="5"/>
    </row>
    <row r="3536" spans="1:13">
      <c r="A3536" s="9"/>
      <c r="B3536" s="5" t="s">
        <v>7068</v>
      </c>
      <c r="C3536" s="9"/>
      <c r="D3536" s="9"/>
      <c r="E3536" s="5"/>
      <c r="F3536" s="8"/>
      <c r="G3536" s="5" t="s">
        <v>3796</v>
      </c>
      <c r="H3536" s="8"/>
      <c r="I3536" s="5"/>
      <c r="J3536" s="5">
        <v>40</v>
      </c>
      <c r="K3536" s="5" t="s">
        <v>3433</v>
      </c>
      <c r="L3536" s="5"/>
      <c r="M3536" s="5"/>
    </row>
    <row r="3537" spans="1:13">
      <c r="A3537" s="9"/>
      <c r="B3537" s="5" t="s">
        <v>7069</v>
      </c>
      <c r="C3537" s="9"/>
      <c r="D3537" s="9"/>
      <c r="E3537" s="5"/>
      <c r="F3537" s="8"/>
      <c r="G3537" s="5" t="s">
        <v>3454</v>
      </c>
      <c r="H3537" s="8"/>
      <c r="I3537" s="5"/>
      <c r="J3537" s="5">
        <v>40</v>
      </c>
      <c r="K3537" s="5" t="s">
        <v>199</v>
      </c>
      <c r="L3537" s="5"/>
      <c r="M3537" s="5"/>
    </row>
    <row r="3538" spans="1:13">
      <c r="A3538" s="9"/>
      <c r="B3538" s="5" t="s">
        <v>7070</v>
      </c>
      <c r="C3538" s="9"/>
      <c r="D3538" s="9"/>
      <c r="E3538" s="5"/>
      <c r="F3538" s="8"/>
      <c r="G3538" s="5" t="s">
        <v>3428</v>
      </c>
      <c r="H3538" s="8"/>
      <c r="I3538" s="5"/>
      <c r="J3538" s="5">
        <v>40</v>
      </c>
      <c r="K3538" s="5" t="s">
        <v>196</v>
      </c>
      <c r="L3538" s="5"/>
      <c r="M3538" s="5"/>
    </row>
    <row r="3539" spans="1:13">
      <c r="A3539" s="9"/>
      <c r="B3539" s="5" t="s">
        <v>7071</v>
      </c>
      <c r="C3539" s="9"/>
      <c r="D3539" s="9"/>
      <c r="E3539" s="5"/>
      <c r="F3539" s="8"/>
      <c r="G3539" s="5" t="s">
        <v>3438</v>
      </c>
      <c r="H3539" s="8"/>
      <c r="I3539" s="5"/>
      <c r="J3539" s="5">
        <v>40</v>
      </c>
      <c r="K3539" s="5" t="s">
        <v>199</v>
      </c>
      <c r="L3539" s="5"/>
      <c r="M3539" s="5"/>
    </row>
    <row r="3540" spans="1:13">
      <c r="A3540" s="9"/>
      <c r="B3540" s="5" t="s">
        <v>7072</v>
      </c>
      <c r="C3540" s="9"/>
      <c r="D3540" s="9"/>
      <c r="E3540" s="5"/>
      <c r="F3540" s="8"/>
      <c r="G3540" s="5" t="s">
        <v>3550</v>
      </c>
      <c r="H3540" s="8"/>
      <c r="I3540" s="5"/>
      <c r="J3540" s="5">
        <v>40</v>
      </c>
      <c r="K3540" s="5" t="s">
        <v>199</v>
      </c>
      <c r="L3540" s="5"/>
      <c r="M3540" s="5"/>
    </row>
    <row r="3541" spans="1:13">
      <c r="A3541" s="9"/>
      <c r="B3541" s="5" t="s">
        <v>7073</v>
      </c>
      <c r="C3541" s="9"/>
      <c r="D3541" s="9"/>
      <c r="E3541" s="5"/>
      <c r="F3541" s="8"/>
      <c r="G3541" s="5" t="s">
        <v>3502</v>
      </c>
      <c r="H3541" s="8"/>
      <c r="I3541" s="5"/>
      <c r="J3541" s="5">
        <v>40</v>
      </c>
      <c r="K3541" s="5" t="s">
        <v>199</v>
      </c>
      <c r="L3541" s="5"/>
      <c r="M3541" s="5"/>
    </row>
    <row r="3542" spans="1:13">
      <c r="A3542" s="9"/>
      <c r="B3542" s="5" t="s">
        <v>7074</v>
      </c>
      <c r="C3542" s="9"/>
      <c r="D3542" s="9"/>
      <c r="E3542" s="5"/>
      <c r="F3542" s="8"/>
      <c r="G3542" s="5" t="s">
        <v>3638</v>
      </c>
      <c r="H3542" s="8"/>
      <c r="I3542" s="5"/>
      <c r="J3542" s="5">
        <v>40</v>
      </c>
      <c r="K3542" s="5" t="s">
        <v>199</v>
      </c>
      <c r="L3542" s="5"/>
      <c r="M3542" s="5"/>
    </row>
    <row r="3543" spans="1:13">
      <c r="A3543" s="9"/>
      <c r="B3543" s="5" t="s">
        <v>7075</v>
      </c>
      <c r="C3543" s="9"/>
      <c r="D3543" s="9"/>
      <c r="E3543" s="5"/>
      <c r="F3543" s="8"/>
      <c r="G3543" s="5" t="s">
        <v>4692</v>
      </c>
      <c r="H3543" s="8"/>
      <c r="I3543" s="5"/>
      <c r="J3543" s="5">
        <v>20</v>
      </c>
      <c r="K3543" s="5" t="s">
        <v>199</v>
      </c>
      <c r="L3543" s="5"/>
      <c r="M3543" s="5"/>
    </row>
    <row r="3544" spans="1:13">
      <c r="A3544" s="9"/>
      <c r="B3544" s="5" t="s">
        <v>7075</v>
      </c>
      <c r="C3544" s="9"/>
      <c r="D3544" s="9"/>
      <c r="E3544" s="5"/>
      <c r="F3544" s="8"/>
      <c r="G3544" s="5" t="s">
        <v>3502</v>
      </c>
      <c r="H3544" s="8"/>
      <c r="I3544" s="5"/>
      <c r="J3544" s="5">
        <v>20</v>
      </c>
      <c r="K3544" s="5" t="s">
        <v>199</v>
      </c>
      <c r="L3544" s="5"/>
      <c r="M3544" s="5"/>
    </row>
    <row r="3545" spans="1:13">
      <c r="A3545" s="9"/>
      <c r="B3545" s="5" t="s">
        <v>7076</v>
      </c>
      <c r="C3545" s="9"/>
      <c r="D3545" s="9"/>
      <c r="E3545" s="5"/>
      <c r="F3545" s="8"/>
      <c r="G3545" s="5" t="s">
        <v>3510</v>
      </c>
      <c r="H3545" s="8"/>
      <c r="I3545" s="5"/>
      <c r="J3545" s="5">
        <v>40</v>
      </c>
      <c r="K3545" s="5" t="s">
        <v>199</v>
      </c>
      <c r="L3545" s="5"/>
      <c r="M3545" s="5"/>
    </row>
    <row r="3546" spans="1:13">
      <c r="A3546" s="9"/>
      <c r="B3546" s="5" t="s">
        <v>7077</v>
      </c>
      <c r="C3546" s="9"/>
      <c r="D3546" s="9"/>
      <c r="E3546" s="5"/>
      <c r="F3546" s="8"/>
      <c r="G3546" s="5" t="s">
        <v>3428</v>
      </c>
      <c r="H3546" s="8"/>
      <c r="I3546" s="5"/>
      <c r="J3546" s="5">
        <v>40</v>
      </c>
      <c r="K3546" s="5" t="s">
        <v>191</v>
      </c>
      <c r="L3546" s="5"/>
      <c r="M3546" s="5"/>
    </row>
    <row r="3547" spans="1:13">
      <c r="A3547" s="9"/>
      <c r="B3547" s="5" t="s">
        <v>7078</v>
      </c>
      <c r="C3547" s="9"/>
      <c r="D3547" s="9"/>
      <c r="E3547" s="5"/>
      <c r="F3547" s="8"/>
      <c r="G3547" s="5" t="s">
        <v>4076</v>
      </c>
      <c r="H3547" s="8"/>
      <c r="I3547" s="5"/>
      <c r="J3547" s="5">
        <v>40</v>
      </c>
      <c r="K3547" s="5" t="s">
        <v>199</v>
      </c>
      <c r="L3547" s="5"/>
      <c r="M3547" s="5"/>
    </row>
    <row r="3548" spans="1:13">
      <c r="A3548" s="9"/>
      <c r="B3548" s="5" t="s">
        <v>3032</v>
      </c>
      <c r="C3548" s="9"/>
      <c r="D3548" s="9"/>
      <c r="E3548" s="5"/>
      <c r="F3548" s="8"/>
      <c r="G3548" s="5" t="s">
        <v>3502</v>
      </c>
      <c r="H3548" s="8"/>
      <c r="I3548" s="5"/>
      <c r="J3548" s="5">
        <v>40</v>
      </c>
      <c r="K3548" s="5" t="s">
        <v>199</v>
      </c>
      <c r="L3548" s="5"/>
      <c r="M3548" s="5"/>
    </row>
    <row r="3549" spans="1:13">
      <c r="A3549" s="9"/>
      <c r="B3549" s="5" t="s">
        <v>7079</v>
      </c>
      <c r="C3549" s="9"/>
      <c r="D3549" s="9"/>
      <c r="E3549" s="5"/>
      <c r="F3549" s="8"/>
      <c r="G3549" s="5" t="s">
        <v>3492</v>
      </c>
      <c r="H3549" s="8"/>
      <c r="I3549" s="5"/>
      <c r="J3549" s="5">
        <v>40</v>
      </c>
      <c r="K3549" s="5" t="s">
        <v>199</v>
      </c>
      <c r="L3549" s="5"/>
      <c r="M3549" s="5"/>
    </row>
    <row r="3550" spans="1:13">
      <c r="A3550" s="9"/>
      <c r="B3550" s="5" t="s">
        <v>7080</v>
      </c>
      <c r="C3550" s="9"/>
      <c r="D3550" s="9"/>
      <c r="E3550" s="5"/>
      <c r="F3550" s="8"/>
      <c r="G3550" s="5" t="s">
        <v>3465</v>
      </c>
      <c r="H3550" s="8"/>
      <c r="I3550" s="5"/>
      <c r="J3550" s="5">
        <v>40</v>
      </c>
      <c r="K3550" s="5" t="s">
        <v>3433</v>
      </c>
      <c r="L3550" s="5"/>
      <c r="M3550" s="5"/>
    </row>
    <row r="3551" spans="1:13">
      <c r="A3551" s="9"/>
      <c r="B3551" s="5" t="s">
        <v>7081</v>
      </c>
      <c r="C3551" s="9"/>
      <c r="D3551" s="9"/>
      <c r="E3551" s="5"/>
      <c r="F3551" s="8"/>
      <c r="G3551" s="5" t="s">
        <v>3532</v>
      </c>
      <c r="H3551" s="8"/>
      <c r="I3551" s="5"/>
      <c r="J3551" s="5">
        <v>40</v>
      </c>
      <c r="K3551" s="5" t="s">
        <v>199</v>
      </c>
      <c r="L3551" s="5"/>
      <c r="M3551" s="5"/>
    </row>
    <row r="3552" spans="1:13">
      <c r="A3552" s="9"/>
      <c r="B3552" s="5" t="s">
        <v>7082</v>
      </c>
      <c r="C3552" s="9"/>
      <c r="D3552" s="9"/>
      <c r="E3552" s="5"/>
      <c r="F3552" s="8"/>
      <c r="G3552" s="5" t="s">
        <v>3915</v>
      </c>
      <c r="H3552" s="8"/>
      <c r="I3552" s="5"/>
      <c r="J3552" s="5">
        <v>40</v>
      </c>
      <c r="K3552" s="5" t="s">
        <v>3433</v>
      </c>
      <c r="L3552" s="5"/>
      <c r="M3552" s="5"/>
    </row>
    <row r="3553" spans="1:13">
      <c r="A3553" s="9"/>
      <c r="B3553" s="5" t="s">
        <v>7083</v>
      </c>
      <c r="C3553" s="9"/>
      <c r="D3553" s="9"/>
      <c r="E3553" s="5"/>
      <c r="F3553" s="8"/>
      <c r="G3553" s="5" t="s">
        <v>3518</v>
      </c>
      <c r="H3553" s="8"/>
      <c r="I3553" s="5"/>
      <c r="J3553" s="5">
        <v>24</v>
      </c>
      <c r="K3553" s="5" t="s">
        <v>199</v>
      </c>
      <c r="L3553" s="5"/>
      <c r="M3553" s="5"/>
    </row>
    <row r="3554" spans="1:13">
      <c r="A3554" s="9"/>
      <c r="B3554" s="5" t="s">
        <v>7084</v>
      </c>
      <c r="C3554" s="9"/>
      <c r="D3554" s="9"/>
      <c r="E3554" s="5"/>
      <c r="F3554" s="8"/>
      <c r="G3554" s="5" t="s">
        <v>3465</v>
      </c>
      <c r="H3554" s="8"/>
      <c r="I3554" s="5"/>
      <c r="J3554" s="5">
        <v>40</v>
      </c>
      <c r="K3554" s="5" t="s">
        <v>199</v>
      </c>
      <c r="L3554" s="5"/>
      <c r="M3554" s="5"/>
    </row>
    <row r="3555" spans="1:13">
      <c r="A3555" s="9"/>
      <c r="B3555" s="5" t="s">
        <v>7085</v>
      </c>
      <c r="C3555" s="9"/>
      <c r="D3555" s="9"/>
      <c r="E3555" s="5"/>
      <c r="F3555" s="8"/>
      <c r="G3555" s="5" t="s">
        <v>3510</v>
      </c>
      <c r="H3555" s="8"/>
      <c r="I3555" s="5"/>
      <c r="J3555" s="5">
        <v>40</v>
      </c>
      <c r="K3555" s="5" t="s">
        <v>196</v>
      </c>
      <c r="L3555" s="5"/>
      <c r="M3555" s="5"/>
    </row>
    <row r="3556" spans="1:13">
      <c r="A3556" s="9"/>
      <c r="B3556" s="5" t="s">
        <v>7086</v>
      </c>
      <c r="C3556" s="9"/>
      <c r="D3556" s="9"/>
      <c r="E3556" s="5"/>
      <c r="F3556" s="8"/>
      <c r="G3556" s="5" t="s">
        <v>3550</v>
      </c>
      <c r="H3556" s="8"/>
      <c r="I3556" s="5"/>
      <c r="J3556" s="5">
        <v>40</v>
      </c>
      <c r="K3556" s="5" t="s">
        <v>196</v>
      </c>
      <c r="L3556" s="5"/>
      <c r="M3556" s="5"/>
    </row>
    <row r="3557" spans="1:13">
      <c r="A3557" s="9"/>
      <c r="B3557" s="5" t="s">
        <v>7087</v>
      </c>
      <c r="C3557" s="9"/>
      <c r="D3557" s="9"/>
      <c r="E3557" s="5"/>
      <c r="F3557" s="8"/>
      <c r="G3557" s="5" t="s">
        <v>3432</v>
      </c>
      <c r="H3557" s="8"/>
      <c r="I3557" s="5"/>
      <c r="J3557" s="5">
        <v>40</v>
      </c>
      <c r="K3557" s="5" t="s">
        <v>3433</v>
      </c>
      <c r="L3557" s="5"/>
      <c r="M3557" s="5"/>
    </row>
    <row r="3558" spans="1:13">
      <c r="A3558" s="9"/>
      <c r="B3558" s="5" t="s">
        <v>7088</v>
      </c>
      <c r="C3558" s="9"/>
      <c r="D3558" s="9"/>
      <c r="E3558" s="5"/>
      <c r="F3558" s="8"/>
      <c r="G3558" s="5" t="s">
        <v>3432</v>
      </c>
      <c r="H3558" s="8"/>
      <c r="I3558" s="5"/>
      <c r="J3558" s="5">
        <v>40</v>
      </c>
      <c r="K3558" s="5" t="s">
        <v>199</v>
      </c>
      <c r="L3558" s="5"/>
      <c r="M3558" s="5"/>
    </row>
    <row r="3559" spans="1:13">
      <c r="A3559" s="9"/>
      <c r="B3559" s="5" t="s">
        <v>7089</v>
      </c>
      <c r="C3559" s="9"/>
      <c r="D3559" s="9"/>
      <c r="E3559" s="5"/>
      <c r="F3559" s="8"/>
      <c r="G3559" s="5" t="s">
        <v>3838</v>
      </c>
      <c r="H3559" s="8"/>
      <c r="I3559" s="5"/>
      <c r="J3559" s="5">
        <v>40</v>
      </c>
      <c r="K3559" s="5" t="s">
        <v>3433</v>
      </c>
      <c r="L3559" s="5"/>
      <c r="M3559" s="5"/>
    </row>
    <row r="3560" spans="1:13">
      <c r="A3560" s="9"/>
      <c r="B3560" s="5" t="s">
        <v>7090</v>
      </c>
      <c r="C3560" s="9"/>
      <c r="D3560" s="9"/>
      <c r="E3560" s="5"/>
      <c r="F3560" s="8"/>
      <c r="G3560" s="5" t="s">
        <v>3525</v>
      </c>
      <c r="H3560" s="8"/>
      <c r="I3560" s="5"/>
      <c r="J3560" s="5">
        <v>40</v>
      </c>
      <c r="K3560" s="5" t="s">
        <v>199</v>
      </c>
      <c r="L3560" s="5"/>
      <c r="M3560" s="5"/>
    </row>
    <row r="3561" spans="1:13">
      <c r="A3561" s="9"/>
      <c r="B3561" s="5" t="s">
        <v>7091</v>
      </c>
      <c r="C3561" s="9"/>
      <c r="D3561" s="9"/>
      <c r="E3561" s="5"/>
      <c r="F3561" s="8"/>
      <c r="G3561" s="5" t="s">
        <v>3915</v>
      </c>
      <c r="H3561" s="8"/>
      <c r="I3561" s="5"/>
      <c r="J3561" s="5">
        <v>40</v>
      </c>
      <c r="K3561" s="5" t="s">
        <v>3433</v>
      </c>
      <c r="L3561" s="5"/>
      <c r="M3561" s="5"/>
    </row>
    <row r="3562" spans="1:13">
      <c r="A3562" s="9"/>
      <c r="B3562" s="5" t="s">
        <v>7092</v>
      </c>
      <c r="C3562" s="9"/>
      <c r="D3562" s="9"/>
      <c r="E3562" s="5"/>
      <c r="F3562" s="8"/>
      <c r="G3562" s="5" t="s">
        <v>3432</v>
      </c>
      <c r="H3562" s="8"/>
      <c r="I3562" s="5"/>
      <c r="J3562" s="5">
        <v>40</v>
      </c>
      <c r="K3562" s="5" t="s">
        <v>199</v>
      </c>
      <c r="L3562" s="5"/>
      <c r="M3562" s="5"/>
    </row>
    <row r="3563" spans="1:13">
      <c r="A3563" s="9"/>
      <c r="B3563" s="5" t="s">
        <v>7093</v>
      </c>
      <c r="C3563" s="9"/>
      <c r="D3563" s="9"/>
      <c r="E3563" s="5"/>
      <c r="F3563" s="8"/>
      <c r="G3563" s="5" t="s">
        <v>3456</v>
      </c>
      <c r="H3563" s="8"/>
      <c r="I3563" s="5"/>
      <c r="J3563" s="5">
        <v>40</v>
      </c>
      <c r="K3563" s="5" t="s">
        <v>199</v>
      </c>
      <c r="L3563" s="5"/>
      <c r="M3563" s="5"/>
    </row>
    <row r="3564" spans="1:13">
      <c r="A3564" s="9"/>
      <c r="B3564" s="5" t="s">
        <v>7094</v>
      </c>
      <c r="C3564" s="9"/>
      <c r="D3564" s="9"/>
      <c r="E3564" s="5"/>
      <c r="F3564" s="8"/>
      <c r="G3564" s="5" t="s">
        <v>3530</v>
      </c>
      <c r="H3564" s="8"/>
      <c r="I3564" s="5"/>
      <c r="J3564" s="5">
        <v>40</v>
      </c>
      <c r="K3564" s="5" t="s">
        <v>3433</v>
      </c>
      <c r="L3564" s="5"/>
      <c r="M3564" s="5"/>
    </row>
    <row r="3565" spans="1:13">
      <c r="A3565" s="9"/>
      <c r="B3565" s="5" t="s">
        <v>7095</v>
      </c>
      <c r="C3565" s="9"/>
      <c r="D3565" s="9"/>
      <c r="E3565" s="5"/>
      <c r="F3565" s="8"/>
      <c r="G3565" s="5" t="s">
        <v>3465</v>
      </c>
      <c r="H3565" s="8"/>
      <c r="I3565" s="5"/>
      <c r="J3565" s="5">
        <v>40</v>
      </c>
      <c r="K3565" s="5" t="s">
        <v>199</v>
      </c>
      <c r="L3565" s="5"/>
      <c r="M3565" s="5"/>
    </row>
    <row r="3566" spans="1:13">
      <c r="A3566" s="9"/>
      <c r="B3566" s="5" t="s">
        <v>7096</v>
      </c>
      <c r="C3566" s="9"/>
      <c r="D3566" s="9"/>
      <c r="E3566" s="5"/>
      <c r="F3566" s="8"/>
      <c r="G3566" s="5" t="s">
        <v>3432</v>
      </c>
      <c r="H3566" s="8"/>
      <c r="I3566" s="5"/>
      <c r="J3566" s="5">
        <v>40</v>
      </c>
      <c r="K3566" s="5" t="s">
        <v>199</v>
      </c>
      <c r="L3566" s="5"/>
      <c r="M3566" s="5"/>
    </row>
    <row r="3567" spans="1:13">
      <c r="A3567" s="9"/>
      <c r="B3567" s="5" t="s">
        <v>7097</v>
      </c>
      <c r="C3567" s="9"/>
      <c r="D3567" s="9"/>
      <c r="E3567" s="5"/>
      <c r="F3567" s="8"/>
      <c r="G3567" s="5" t="s">
        <v>3929</v>
      </c>
      <c r="H3567" s="8"/>
      <c r="I3567" s="5"/>
      <c r="J3567" s="5">
        <v>40</v>
      </c>
      <c r="K3567" s="5" t="s">
        <v>3461</v>
      </c>
      <c r="L3567" s="5"/>
      <c r="M3567" s="5"/>
    </row>
    <row r="3568" spans="1:13">
      <c r="A3568" s="9"/>
      <c r="B3568" s="5" t="s">
        <v>7098</v>
      </c>
      <c r="C3568" s="9"/>
      <c r="D3568" s="9"/>
      <c r="E3568" s="5"/>
      <c r="F3568" s="8"/>
      <c r="G3568" s="5" t="s">
        <v>3465</v>
      </c>
      <c r="H3568" s="8"/>
      <c r="I3568" s="5"/>
      <c r="J3568" s="5">
        <v>40</v>
      </c>
      <c r="K3568" s="5" t="s">
        <v>199</v>
      </c>
      <c r="L3568" s="5"/>
      <c r="M3568" s="5"/>
    </row>
    <row r="3569" spans="1:13">
      <c r="A3569" s="9"/>
      <c r="B3569" s="5" t="s">
        <v>7099</v>
      </c>
      <c r="C3569" s="9"/>
      <c r="D3569" s="9"/>
      <c r="E3569" s="5"/>
      <c r="F3569" s="8"/>
      <c r="G3569" s="5" t="s">
        <v>3438</v>
      </c>
      <c r="H3569" s="8"/>
      <c r="I3569" s="5"/>
      <c r="J3569" s="5">
        <v>40</v>
      </c>
      <c r="K3569" s="5" t="s">
        <v>199</v>
      </c>
      <c r="L3569" s="5"/>
      <c r="M3569" s="5"/>
    </row>
    <row r="3570" spans="1:13">
      <c r="A3570" s="9"/>
      <c r="B3570" s="5" t="s">
        <v>7100</v>
      </c>
      <c r="C3570" s="9"/>
      <c r="D3570" s="9"/>
      <c r="E3570" s="5"/>
      <c r="F3570" s="8"/>
      <c r="G3570" s="5" t="s">
        <v>3442</v>
      </c>
      <c r="H3570" s="8"/>
      <c r="I3570" s="5"/>
      <c r="J3570" s="5">
        <v>40</v>
      </c>
      <c r="K3570" s="5" t="s">
        <v>199</v>
      </c>
      <c r="L3570" s="5"/>
      <c r="M3570" s="5"/>
    </row>
    <row r="3571" spans="1:13">
      <c r="A3571" s="9"/>
      <c r="B3571" s="5" t="s">
        <v>7101</v>
      </c>
      <c r="C3571" s="9"/>
      <c r="D3571" s="9"/>
      <c r="E3571" s="5"/>
      <c r="F3571" s="8"/>
      <c r="G3571" s="5" t="s">
        <v>3532</v>
      </c>
      <c r="H3571" s="8"/>
      <c r="I3571" s="5"/>
      <c r="J3571" s="5">
        <v>40</v>
      </c>
      <c r="K3571" s="5" t="s">
        <v>199</v>
      </c>
      <c r="L3571" s="5"/>
      <c r="M3571" s="5"/>
    </row>
    <row r="3572" spans="1:13">
      <c r="A3572" s="9"/>
      <c r="B3572" s="5" t="s">
        <v>7102</v>
      </c>
      <c r="C3572" s="9"/>
      <c r="D3572" s="9"/>
      <c r="E3572" s="5"/>
      <c r="F3572" s="8"/>
      <c r="G3572" s="5" t="s">
        <v>3432</v>
      </c>
      <c r="H3572" s="8"/>
      <c r="I3572" s="5"/>
      <c r="J3572" s="5">
        <v>40</v>
      </c>
      <c r="K3572" s="5" t="s">
        <v>3433</v>
      </c>
      <c r="L3572" s="5"/>
      <c r="M3572" s="5"/>
    </row>
    <row r="3573" spans="1:13">
      <c r="A3573" s="9"/>
      <c r="B3573" s="5" t="s">
        <v>7103</v>
      </c>
      <c r="C3573" s="9"/>
      <c r="D3573" s="9"/>
      <c r="E3573" s="5"/>
      <c r="F3573" s="8"/>
      <c r="G3573" s="5" t="s">
        <v>3430</v>
      </c>
      <c r="H3573" s="8"/>
      <c r="I3573" s="5"/>
      <c r="J3573" s="5">
        <v>40</v>
      </c>
      <c r="K3573" s="5" t="s">
        <v>3461</v>
      </c>
      <c r="L3573" s="5"/>
      <c r="M3573" s="5"/>
    </row>
    <row r="3574" spans="1:13">
      <c r="A3574" s="9"/>
      <c r="B3574" s="5" t="s">
        <v>7104</v>
      </c>
      <c r="C3574" s="9"/>
      <c r="D3574" s="9"/>
      <c r="E3574" s="5"/>
      <c r="F3574" s="8"/>
      <c r="G3574" s="5" t="s">
        <v>3432</v>
      </c>
      <c r="H3574" s="8"/>
      <c r="I3574" s="5"/>
      <c r="J3574" s="5">
        <v>40</v>
      </c>
      <c r="K3574" s="5" t="s">
        <v>199</v>
      </c>
      <c r="L3574" s="5"/>
      <c r="M3574" s="5"/>
    </row>
    <row r="3575" spans="1:13">
      <c r="A3575" s="9"/>
      <c r="B3575" s="5" t="s">
        <v>7105</v>
      </c>
      <c r="C3575" s="9"/>
      <c r="D3575" s="9"/>
      <c r="E3575" s="5"/>
      <c r="F3575" s="8"/>
      <c r="G3575" s="5" t="s">
        <v>3432</v>
      </c>
      <c r="H3575" s="8"/>
      <c r="I3575" s="5"/>
      <c r="J3575" s="5">
        <v>40</v>
      </c>
      <c r="K3575" s="5" t="s">
        <v>196</v>
      </c>
      <c r="L3575" s="5"/>
      <c r="M3575" s="5"/>
    </row>
    <row r="3576" spans="1:13">
      <c r="A3576" s="9"/>
      <c r="B3576" s="5" t="s">
        <v>7106</v>
      </c>
      <c r="C3576" s="9"/>
      <c r="D3576" s="9"/>
      <c r="E3576" s="5"/>
      <c r="F3576" s="8"/>
      <c r="G3576" s="5" t="s">
        <v>3502</v>
      </c>
      <c r="H3576" s="8"/>
      <c r="I3576" s="5"/>
      <c r="J3576" s="5">
        <v>20</v>
      </c>
      <c r="K3576" s="5" t="s">
        <v>199</v>
      </c>
      <c r="L3576" s="5"/>
      <c r="M3576" s="5"/>
    </row>
    <row r="3577" spans="1:13">
      <c r="A3577" s="9"/>
      <c r="B3577" s="5" t="s">
        <v>7107</v>
      </c>
      <c r="C3577" s="9"/>
      <c r="D3577" s="9"/>
      <c r="E3577" s="5"/>
      <c r="F3577" s="8"/>
      <c r="G3577" s="5" t="s">
        <v>3432</v>
      </c>
      <c r="H3577" s="8"/>
      <c r="I3577" s="5"/>
      <c r="J3577" s="5">
        <v>40</v>
      </c>
      <c r="K3577" s="5" t="s">
        <v>3433</v>
      </c>
      <c r="L3577" s="5"/>
      <c r="M3577" s="5"/>
    </row>
    <row r="3578" spans="1:13">
      <c r="A3578" s="9"/>
      <c r="B3578" s="5" t="s">
        <v>7108</v>
      </c>
      <c r="C3578" s="9"/>
      <c r="D3578" s="9"/>
      <c r="E3578" s="5"/>
      <c r="F3578" s="8"/>
      <c r="G3578" s="5" t="s">
        <v>3428</v>
      </c>
      <c r="H3578" s="8"/>
      <c r="I3578" s="5"/>
      <c r="J3578" s="5">
        <v>40</v>
      </c>
      <c r="K3578" s="5" t="s">
        <v>3433</v>
      </c>
      <c r="L3578" s="5"/>
      <c r="M3578" s="5"/>
    </row>
    <row r="3579" spans="1:13">
      <c r="A3579" s="9"/>
      <c r="B3579" s="5" t="s">
        <v>7109</v>
      </c>
      <c r="C3579" s="9"/>
      <c r="D3579" s="9"/>
      <c r="E3579" s="5"/>
      <c r="F3579" s="8"/>
      <c r="G3579" s="5" t="s">
        <v>4076</v>
      </c>
      <c r="H3579" s="8"/>
      <c r="I3579" s="5"/>
      <c r="J3579" s="5">
        <v>40</v>
      </c>
      <c r="K3579" s="5" t="s">
        <v>199</v>
      </c>
      <c r="L3579" s="5"/>
      <c r="M3579" s="5"/>
    </row>
    <row r="3580" spans="1:13">
      <c r="A3580" s="9"/>
      <c r="B3580" s="5" t="s">
        <v>7110</v>
      </c>
      <c r="C3580" s="9"/>
      <c r="D3580" s="9"/>
      <c r="E3580" s="5"/>
      <c r="F3580" s="8"/>
      <c r="G3580" s="5" t="s">
        <v>3432</v>
      </c>
      <c r="H3580" s="8"/>
      <c r="I3580" s="5"/>
      <c r="J3580" s="5">
        <v>40</v>
      </c>
      <c r="K3580" s="5" t="s">
        <v>3433</v>
      </c>
      <c r="L3580" s="5"/>
      <c r="M3580" s="5"/>
    </row>
    <row r="3581" spans="1:13">
      <c r="A3581" s="9"/>
      <c r="B3581" s="5" t="s">
        <v>7111</v>
      </c>
      <c r="C3581" s="9"/>
      <c r="D3581" s="9"/>
      <c r="E3581" s="5"/>
      <c r="F3581" s="8"/>
      <c r="G3581" s="5" t="s">
        <v>3432</v>
      </c>
      <c r="H3581" s="8"/>
      <c r="I3581" s="5"/>
      <c r="J3581" s="5">
        <v>40</v>
      </c>
      <c r="K3581" s="5" t="s">
        <v>3433</v>
      </c>
      <c r="L3581" s="5"/>
      <c r="M3581" s="5"/>
    </row>
    <row r="3582" spans="1:13">
      <c r="A3582" s="9"/>
      <c r="B3582" s="5" t="s">
        <v>7112</v>
      </c>
      <c r="C3582" s="9"/>
      <c r="D3582" s="9"/>
      <c r="E3582" s="5"/>
      <c r="F3582" s="8"/>
      <c r="G3582" s="5" t="s">
        <v>3432</v>
      </c>
      <c r="H3582" s="8"/>
      <c r="I3582" s="5"/>
      <c r="J3582" s="5">
        <v>40</v>
      </c>
      <c r="K3582" s="5" t="s">
        <v>199</v>
      </c>
      <c r="L3582" s="5"/>
      <c r="M3582" s="5"/>
    </row>
    <row r="3583" spans="1:13">
      <c r="A3583" s="9"/>
      <c r="B3583" s="5" t="s">
        <v>7113</v>
      </c>
      <c r="C3583" s="9"/>
      <c r="D3583" s="9"/>
      <c r="E3583" s="5"/>
      <c r="F3583" s="8"/>
      <c r="G3583" s="5" t="s">
        <v>3456</v>
      </c>
      <c r="H3583" s="8"/>
      <c r="I3583" s="5"/>
      <c r="J3583" s="5">
        <v>40</v>
      </c>
      <c r="K3583" s="5" t="s">
        <v>199</v>
      </c>
      <c r="L3583" s="5"/>
      <c r="M3583" s="5"/>
    </row>
    <row r="3584" spans="1:13">
      <c r="A3584" s="9"/>
      <c r="B3584" s="5" t="s">
        <v>7114</v>
      </c>
      <c r="C3584" s="9"/>
      <c r="D3584" s="9"/>
      <c r="E3584" s="5"/>
      <c r="F3584" s="8"/>
      <c r="G3584" s="5" t="s">
        <v>3448</v>
      </c>
      <c r="H3584" s="8"/>
      <c r="I3584" s="5"/>
      <c r="J3584" s="5">
        <v>40</v>
      </c>
      <c r="K3584" s="5" t="s">
        <v>199</v>
      </c>
      <c r="L3584" s="5"/>
      <c r="M3584" s="5"/>
    </row>
    <row r="3585" spans="1:13">
      <c r="A3585" s="9"/>
      <c r="B3585" s="5" t="s">
        <v>7115</v>
      </c>
      <c r="C3585" s="9"/>
      <c r="D3585" s="9"/>
      <c r="E3585" s="5"/>
      <c r="F3585" s="8"/>
      <c r="G3585" s="5" t="s">
        <v>3432</v>
      </c>
      <c r="H3585" s="8"/>
      <c r="I3585" s="5"/>
      <c r="J3585" s="5">
        <v>40</v>
      </c>
      <c r="K3585" s="5" t="s">
        <v>199</v>
      </c>
      <c r="L3585" s="5"/>
      <c r="M3585" s="5"/>
    </row>
    <row r="3586" spans="1:13">
      <c r="A3586" s="9"/>
      <c r="B3586" s="5" t="s">
        <v>7116</v>
      </c>
      <c r="C3586" s="9"/>
      <c r="D3586" s="9"/>
      <c r="E3586" s="5"/>
      <c r="F3586" s="8"/>
      <c r="G3586" s="5" t="s">
        <v>3601</v>
      </c>
      <c r="H3586" s="8"/>
      <c r="I3586" s="5"/>
      <c r="J3586" s="5">
        <v>40</v>
      </c>
      <c r="K3586" s="5" t="s">
        <v>3433</v>
      </c>
      <c r="L3586" s="5"/>
      <c r="M3586" s="5"/>
    </row>
    <row r="3587" spans="1:13">
      <c r="A3587" s="9"/>
      <c r="B3587" s="5" t="s">
        <v>7117</v>
      </c>
      <c r="C3587" s="9"/>
      <c r="D3587" s="9"/>
      <c r="E3587" s="5"/>
      <c r="F3587" s="8"/>
      <c r="G3587" s="5" t="s">
        <v>3671</v>
      </c>
      <c r="H3587" s="8"/>
      <c r="I3587" s="5"/>
      <c r="J3587" s="5">
        <v>40</v>
      </c>
      <c r="K3587" s="5" t="s">
        <v>199</v>
      </c>
      <c r="L3587" s="5"/>
      <c r="M3587" s="5"/>
    </row>
    <row r="3588" spans="1:13">
      <c r="A3588" s="9"/>
      <c r="B3588" s="5" t="s">
        <v>7118</v>
      </c>
      <c r="C3588" s="9"/>
      <c r="D3588" s="9"/>
      <c r="E3588" s="5"/>
      <c r="F3588" s="8"/>
      <c r="G3588" s="5" t="s">
        <v>3510</v>
      </c>
      <c r="H3588" s="8"/>
      <c r="I3588" s="5"/>
      <c r="J3588" s="5">
        <v>40</v>
      </c>
      <c r="K3588" s="5" t="s">
        <v>199</v>
      </c>
      <c r="L3588" s="5"/>
      <c r="M3588" s="5"/>
    </row>
    <row r="3589" spans="1:13">
      <c r="A3589" s="9"/>
      <c r="B3589" s="5" t="s">
        <v>7119</v>
      </c>
      <c r="C3589" s="9"/>
      <c r="D3589" s="9"/>
      <c r="E3589" s="5"/>
      <c r="F3589" s="8"/>
      <c r="G3589" s="5" t="s">
        <v>3502</v>
      </c>
      <c r="H3589" s="8"/>
      <c r="I3589" s="5"/>
      <c r="J3589" s="5">
        <v>40</v>
      </c>
      <c r="K3589" s="5" t="s">
        <v>199</v>
      </c>
      <c r="L3589" s="5"/>
      <c r="M3589" s="5"/>
    </row>
    <row r="3590" spans="1:13">
      <c r="A3590" s="9"/>
      <c r="B3590" s="5" t="s">
        <v>7120</v>
      </c>
      <c r="C3590" s="9"/>
      <c r="D3590" s="9"/>
      <c r="E3590" s="5"/>
      <c r="F3590" s="8"/>
      <c r="G3590" s="5" t="s">
        <v>3428</v>
      </c>
      <c r="H3590" s="8"/>
      <c r="I3590" s="5"/>
      <c r="J3590" s="5">
        <v>40</v>
      </c>
      <c r="K3590" s="5" t="s">
        <v>199</v>
      </c>
      <c r="L3590" s="5"/>
      <c r="M3590" s="5"/>
    </row>
    <row r="3591" spans="1:13">
      <c r="A3591" s="9"/>
      <c r="B3591" s="5" t="s">
        <v>7121</v>
      </c>
      <c r="C3591" s="9"/>
      <c r="D3591" s="9"/>
      <c r="E3591" s="5"/>
      <c r="F3591" s="8"/>
      <c r="G3591" s="5" t="s">
        <v>3669</v>
      </c>
      <c r="H3591" s="8"/>
      <c r="I3591" s="5"/>
      <c r="J3591" s="5">
        <v>40</v>
      </c>
      <c r="K3591" s="5" t="s">
        <v>3433</v>
      </c>
      <c r="L3591" s="5"/>
      <c r="M3591" s="5"/>
    </row>
    <row r="3592" spans="1:13">
      <c r="A3592" s="9"/>
      <c r="B3592" s="5" t="s">
        <v>7122</v>
      </c>
      <c r="C3592" s="9"/>
      <c r="D3592" s="9"/>
      <c r="E3592" s="5"/>
      <c r="F3592" s="8"/>
      <c r="G3592" s="5" t="s">
        <v>3442</v>
      </c>
      <c r="H3592" s="8"/>
      <c r="I3592" s="5"/>
      <c r="J3592" s="5">
        <v>40</v>
      </c>
      <c r="K3592" s="5" t="s">
        <v>199</v>
      </c>
      <c r="L3592" s="5"/>
      <c r="M3592" s="5"/>
    </row>
    <row r="3593" spans="1:13">
      <c r="A3593" s="9"/>
      <c r="B3593" s="5" t="s">
        <v>7123</v>
      </c>
      <c r="C3593" s="9"/>
      <c r="D3593" s="9"/>
      <c r="E3593" s="5"/>
      <c r="F3593" s="8"/>
      <c r="G3593" s="5" t="s">
        <v>3442</v>
      </c>
      <c r="H3593" s="8"/>
      <c r="I3593" s="5"/>
      <c r="J3593" s="5">
        <v>40</v>
      </c>
      <c r="K3593" s="5" t="s">
        <v>199</v>
      </c>
      <c r="L3593" s="5"/>
      <c r="M3593" s="5"/>
    </row>
    <row r="3594" spans="1:13">
      <c r="A3594" s="9"/>
      <c r="B3594" s="5" t="s">
        <v>7124</v>
      </c>
      <c r="C3594" s="9"/>
      <c r="D3594" s="9"/>
      <c r="E3594" s="5"/>
      <c r="F3594" s="8"/>
      <c r="G3594" s="5" t="s">
        <v>3442</v>
      </c>
      <c r="H3594" s="8"/>
      <c r="I3594" s="5"/>
      <c r="J3594" s="5">
        <v>40</v>
      </c>
      <c r="K3594" s="5" t="s">
        <v>3433</v>
      </c>
      <c r="L3594" s="5"/>
      <c r="M3594" s="5"/>
    </row>
    <row r="3595" spans="1:13">
      <c r="A3595" s="9"/>
      <c r="B3595" s="5" t="s">
        <v>7125</v>
      </c>
      <c r="C3595" s="9"/>
      <c r="D3595" s="9"/>
      <c r="E3595" s="5"/>
      <c r="F3595" s="8"/>
      <c r="G3595" s="5" t="s">
        <v>4242</v>
      </c>
      <c r="H3595" s="8"/>
      <c r="I3595" s="5"/>
      <c r="J3595" s="5">
        <v>40</v>
      </c>
      <c r="K3595" s="5" t="s">
        <v>199</v>
      </c>
      <c r="L3595" s="5"/>
      <c r="M3595" s="5"/>
    </row>
    <row r="3596" spans="1:13">
      <c r="A3596" s="9"/>
      <c r="B3596" s="5" t="s">
        <v>7126</v>
      </c>
      <c r="C3596" s="9"/>
      <c r="D3596" s="9"/>
      <c r="E3596" s="5"/>
      <c r="F3596" s="8"/>
      <c r="G3596" s="5" t="s">
        <v>4963</v>
      </c>
      <c r="H3596" s="8"/>
      <c r="I3596" s="5"/>
      <c r="J3596" s="5">
        <v>40</v>
      </c>
      <c r="K3596" s="5" t="s">
        <v>199</v>
      </c>
      <c r="L3596" s="5"/>
      <c r="M3596" s="5"/>
    </row>
    <row r="3597" spans="1:13">
      <c r="A3597" s="9"/>
      <c r="B3597" s="5" t="s">
        <v>7127</v>
      </c>
      <c r="C3597" s="9"/>
      <c r="D3597" s="9"/>
      <c r="E3597" s="5"/>
      <c r="F3597" s="8"/>
      <c r="G3597" s="5" t="s">
        <v>3532</v>
      </c>
      <c r="H3597" s="8"/>
      <c r="I3597" s="5"/>
      <c r="J3597" s="5">
        <v>40</v>
      </c>
      <c r="K3597" s="5" t="s">
        <v>199</v>
      </c>
      <c r="L3597" s="5"/>
      <c r="M3597" s="5"/>
    </row>
    <row r="3598" spans="1:13">
      <c r="A3598" s="9"/>
      <c r="B3598" s="5" t="s">
        <v>7128</v>
      </c>
      <c r="C3598" s="9"/>
      <c r="D3598" s="9"/>
      <c r="E3598" s="5"/>
      <c r="F3598" s="8"/>
      <c r="G3598" s="5" t="s">
        <v>3465</v>
      </c>
      <c r="H3598" s="8"/>
      <c r="I3598" s="5"/>
      <c r="J3598" s="5">
        <v>40</v>
      </c>
      <c r="K3598" s="5" t="s">
        <v>199</v>
      </c>
      <c r="L3598" s="5"/>
      <c r="M3598" s="5"/>
    </row>
    <row r="3599" spans="1:13">
      <c r="A3599" s="9"/>
      <c r="B3599" s="5" t="s">
        <v>7129</v>
      </c>
      <c r="C3599" s="9"/>
      <c r="D3599" s="9"/>
      <c r="E3599" s="5"/>
      <c r="F3599" s="8"/>
      <c r="G3599" s="5" t="s">
        <v>7130</v>
      </c>
      <c r="H3599" s="8"/>
      <c r="I3599" s="5"/>
      <c r="J3599" s="5">
        <v>40</v>
      </c>
      <c r="K3599" s="5" t="s">
        <v>199</v>
      </c>
      <c r="L3599" s="5"/>
      <c r="M3599" s="5"/>
    </row>
    <row r="3600" spans="1:13">
      <c r="A3600" s="9"/>
      <c r="B3600" s="5" t="s">
        <v>7131</v>
      </c>
      <c r="C3600" s="9"/>
      <c r="D3600" s="9"/>
      <c r="E3600" s="5"/>
      <c r="F3600" s="8"/>
      <c r="G3600" s="5" t="s">
        <v>3648</v>
      </c>
      <c r="H3600" s="8"/>
      <c r="I3600" s="5"/>
      <c r="J3600" s="5">
        <v>40</v>
      </c>
      <c r="K3600" s="5" t="s">
        <v>199</v>
      </c>
      <c r="L3600" s="5"/>
      <c r="M3600" s="5"/>
    </row>
    <row r="3601" spans="1:13">
      <c r="A3601" s="9"/>
      <c r="B3601" s="5" t="s">
        <v>7132</v>
      </c>
      <c r="C3601" s="9"/>
      <c r="D3601" s="9"/>
      <c r="E3601" s="5"/>
      <c r="F3601" s="8"/>
      <c r="G3601" s="5" t="s">
        <v>3465</v>
      </c>
      <c r="H3601" s="8"/>
      <c r="I3601" s="5"/>
      <c r="J3601" s="5">
        <v>40</v>
      </c>
      <c r="K3601" s="5" t="s">
        <v>199</v>
      </c>
      <c r="L3601" s="5"/>
      <c r="M3601" s="5"/>
    </row>
    <row r="3602" spans="1:13">
      <c r="A3602" s="9"/>
      <c r="B3602" s="5" t="s">
        <v>7133</v>
      </c>
      <c r="C3602" s="9"/>
      <c r="D3602" s="9"/>
      <c r="E3602" s="5"/>
      <c r="F3602" s="8"/>
      <c r="G3602" s="5" t="s">
        <v>3915</v>
      </c>
      <c r="H3602" s="8"/>
      <c r="I3602" s="5"/>
      <c r="J3602" s="5">
        <v>40</v>
      </c>
      <c r="K3602" s="5" t="s">
        <v>199</v>
      </c>
      <c r="L3602" s="5"/>
      <c r="M3602" s="5"/>
    </row>
    <row r="3603" spans="1:13">
      <c r="A3603" s="9"/>
      <c r="B3603" s="5" t="s">
        <v>7134</v>
      </c>
      <c r="C3603" s="9"/>
      <c r="D3603" s="9"/>
      <c r="E3603" s="5"/>
      <c r="F3603" s="8"/>
      <c r="G3603" s="5" t="s">
        <v>3561</v>
      </c>
      <c r="H3603" s="8"/>
      <c r="I3603" s="5"/>
      <c r="J3603" s="5">
        <v>40</v>
      </c>
      <c r="K3603" s="5" t="s">
        <v>196</v>
      </c>
      <c r="L3603" s="5"/>
      <c r="M3603" s="5"/>
    </row>
    <row r="3604" spans="1:13">
      <c r="A3604" s="9"/>
      <c r="B3604" s="5" t="s">
        <v>7135</v>
      </c>
      <c r="C3604" s="9"/>
      <c r="D3604" s="9"/>
      <c r="E3604" s="5"/>
      <c r="F3604" s="8"/>
      <c r="G3604" s="5" t="s">
        <v>3430</v>
      </c>
      <c r="H3604" s="8"/>
      <c r="I3604" s="5"/>
      <c r="J3604" s="5">
        <v>40</v>
      </c>
      <c r="K3604" s="5" t="s">
        <v>3461</v>
      </c>
      <c r="L3604" s="5"/>
      <c r="M3604" s="5"/>
    </row>
    <row r="3605" spans="1:13">
      <c r="A3605" s="9"/>
      <c r="B3605" s="5" t="s">
        <v>7136</v>
      </c>
      <c r="C3605" s="9"/>
      <c r="D3605" s="9"/>
      <c r="E3605" s="5"/>
      <c r="F3605" s="8"/>
      <c r="G3605" s="5" t="s">
        <v>4313</v>
      </c>
      <c r="H3605" s="8"/>
      <c r="I3605" s="5"/>
      <c r="J3605" s="5">
        <v>40</v>
      </c>
      <c r="K3605" s="5" t="s">
        <v>3433</v>
      </c>
      <c r="L3605" s="5"/>
      <c r="M3605" s="5"/>
    </row>
    <row r="3606" spans="1:13">
      <c r="A3606" s="9"/>
      <c r="B3606" s="5" t="s">
        <v>7137</v>
      </c>
      <c r="C3606" s="9"/>
      <c r="D3606" s="9"/>
      <c r="E3606" s="5"/>
      <c r="F3606" s="8"/>
      <c r="G3606" s="5" t="s">
        <v>3442</v>
      </c>
      <c r="H3606" s="8"/>
      <c r="I3606" s="5"/>
      <c r="J3606" s="5">
        <v>40</v>
      </c>
      <c r="K3606" s="5" t="s">
        <v>199</v>
      </c>
      <c r="L3606" s="5"/>
      <c r="M3606" s="5"/>
    </row>
    <row r="3607" spans="1:13">
      <c r="A3607" s="9"/>
      <c r="B3607" s="5" t="s">
        <v>7138</v>
      </c>
      <c r="C3607" s="9"/>
      <c r="D3607" s="9"/>
      <c r="E3607" s="5"/>
      <c r="F3607" s="8"/>
      <c r="G3607" s="5" t="s">
        <v>3456</v>
      </c>
      <c r="H3607" s="8"/>
      <c r="I3607" s="5"/>
      <c r="J3607" s="5">
        <v>40</v>
      </c>
      <c r="K3607" s="5" t="s">
        <v>199</v>
      </c>
      <c r="L3607" s="5"/>
      <c r="M3607" s="5"/>
    </row>
    <row r="3608" spans="1:13">
      <c r="A3608" s="9"/>
      <c r="B3608" s="5" t="s">
        <v>7139</v>
      </c>
      <c r="C3608" s="9"/>
      <c r="D3608" s="9"/>
      <c r="E3608" s="5"/>
      <c r="F3608" s="8"/>
      <c r="G3608" s="5" t="s">
        <v>3442</v>
      </c>
      <c r="H3608" s="8"/>
      <c r="I3608" s="5"/>
      <c r="J3608" s="5">
        <v>40</v>
      </c>
      <c r="K3608" s="5" t="s">
        <v>199</v>
      </c>
      <c r="L3608" s="5"/>
      <c r="M3608" s="5"/>
    </row>
    <row r="3609" spans="1:13">
      <c r="A3609" s="9"/>
      <c r="B3609" s="5" t="s">
        <v>7140</v>
      </c>
      <c r="C3609" s="9"/>
      <c r="D3609" s="9"/>
      <c r="E3609" s="5"/>
      <c r="F3609" s="8"/>
      <c r="G3609" s="5" t="s">
        <v>3658</v>
      </c>
      <c r="H3609" s="8"/>
      <c r="I3609" s="5"/>
      <c r="J3609" s="5">
        <v>40</v>
      </c>
      <c r="K3609" s="5" t="s">
        <v>3461</v>
      </c>
      <c r="L3609" s="5"/>
      <c r="M3609" s="5"/>
    </row>
    <row r="3610" spans="1:13">
      <c r="A3610" s="9"/>
      <c r="B3610" s="5" t="s">
        <v>7141</v>
      </c>
      <c r="C3610" s="9"/>
      <c r="D3610" s="9"/>
      <c r="E3610" s="5"/>
      <c r="F3610" s="8"/>
      <c r="G3610" s="5" t="s">
        <v>3432</v>
      </c>
      <c r="H3610" s="8"/>
      <c r="I3610" s="5"/>
      <c r="J3610" s="5">
        <v>40</v>
      </c>
      <c r="K3610" s="5" t="s">
        <v>196</v>
      </c>
      <c r="L3610" s="5"/>
      <c r="M3610" s="5"/>
    </row>
    <row r="3611" spans="1:13">
      <c r="A3611" s="9"/>
      <c r="B3611" s="5" t="s">
        <v>7142</v>
      </c>
      <c r="C3611" s="9"/>
      <c r="D3611" s="9"/>
      <c r="E3611" s="5"/>
      <c r="F3611" s="8"/>
      <c r="G3611" s="5" t="s">
        <v>3432</v>
      </c>
      <c r="H3611" s="8"/>
      <c r="I3611" s="5"/>
      <c r="J3611" s="5">
        <v>40</v>
      </c>
      <c r="K3611" s="5" t="s">
        <v>199</v>
      </c>
      <c r="L3611" s="5"/>
      <c r="M3611" s="5"/>
    </row>
    <row r="3612" spans="1:13">
      <c r="A3612" s="9"/>
      <c r="B3612" s="5" t="s">
        <v>7143</v>
      </c>
      <c r="C3612" s="9"/>
      <c r="D3612" s="9"/>
      <c r="E3612" s="5"/>
      <c r="F3612" s="8"/>
      <c r="G3612" s="5" t="s">
        <v>3432</v>
      </c>
      <c r="H3612" s="8"/>
      <c r="I3612" s="5"/>
      <c r="J3612" s="5">
        <v>40</v>
      </c>
      <c r="K3612" s="5" t="s">
        <v>199</v>
      </c>
      <c r="L3612" s="5"/>
      <c r="M3612" s="5"/>
    </row>
    <row r="3613" spans="1:13">
      <c r="A3613" s="9"/>
      <c r="B3613" s="5" t="s">
        <v>7144</v>
      </c>
      <c r="C3613" s="9"/>
      <c r="D3613" s="9"/>
      <c r="E3613" s="5"/>
      <c r="F3613" s="8"/>
      <c r="G3613" s="5" t="s">
        <v>3442</v>
      </c>
      <c r="H3613" s="8"/>
      <c r="I3613" s="5"/>
      <c r="J3613" s="5">
        <v>40</v>
      </c>
      <c r="K3613" s="5" t="s">
        <v>199</v>
      </c>
      <c r="L3613" s="5"/>
      <c r="M3613" s="5"/>
    </row>
    <row r="3614" spans="1:13">
      <c r="A3614" s="9"/>
      <c r="B3614" s="5" t="s">
        <v>7145</v>
      </c>
      <c r="C3614" s="9"/>
      <c r="D3614" s="9"/>
      <c r="E3614" s="5"/>
      <c r="F3614" s="8"/>
      <c r="G3614" s="5" t="s">
        <v>3432</v>
      </c>
      <c r="H3614" s="8"/>
      <c r="I3614" s="5"/>
      <c r="J3614" s="5">
        <v>40</v>
      </c>
      <c r="K3614" s="5" t="s">
        <v>196</v>
      </c>
      <c r="L3614" s="5"/>
      <c r="M3614" s="5"/>
    </row>
    <row r="3615" spans="1:13">
      <c r="A3615" s="9"/>
      <c r="B3615" s="5" t="s">
        <v>7146</v>
      </c>
      <c r="C3615" s="9"/>
      <c r="D3615" s="9"/>
      <c r="E3615" s="5"/>
      <c r="F3615" s="8"/>
      <c r="G3615" s="5" t="s">
        <v>3458</v>
      </c>
      <c r="H3615" s="8"/>
      <c r="I3615" s="5"/>
      <c r="J3615" s="5">
        <v>40</v>
      </c>
      <c r="K3615" s="5" t="s">
        <v>191</v>
      </c>
      <c r="L3615" s="5"/>
      <c r="M3615" s="5"/>
    </row>
    <row r="3616" spans="1:13">
      <c r="A3616" s="9"/>
      <c r="B3616" s="5" t="s">
        <v>7147</v>
      </c>
      <c r="C3616" s="9"/>
      <c r="D3616" s="9"/>
      <c r="E3616" s="5"/>
      <c r="F3616" s="8"/>
      <c r="G3616" s="5" t="s">
        <v>3454</v>
      </c>
      <c r="H3616" s="8"/>
      <c r="I3616" s="5"/>
      <c r="J3616" s="5">
        <v>40</v>
      </c>
      <c r="K3616" s="5" t="s">
        <v>199</v>
      </c>
      <c r="L3616" s="5"/>
      <c r="M3616" s="5"/>
    </row>
    <row r="3617" spans="1:13">
      <c r="A3617" s="9"/>
      <c r="B3617" s="5" t="s">
        <v>7148</v>
      </c>
      <c r="C3617" s="9"/>
      <c r="D3617" s="9"/>
      <c r="E3617" s="5"/>
      <c r="F3617" s="8"/>
      <c r="G3617" s="5" t="s">
        <v>3428</v>
      </c>
      <c r="H3617" s="8"/>
      <c r="I3617" s="5"/>
      <c r="J3617" s="5">
        <v>40</v>
      </c>
      <c r="K3617" s="5" t="s">
        <v>191</v>
      </c>
      <c r="L3617" s="5"/>
      <c r="M3617" s="5"/>
    </row>
    <row r="3618" spans="1:13">
      <c r="A3618" s="9"/>
      <c r="B3618" s="5" t="s">
        <v>7149</v>
      </c>
      <c r="C3618" s="9"/>
      <c r="D3618" s="9"/>
      <c r="E3618" s="5"/>
      <c r="F3618" s="8"/>
      <c r="G3618" s="5" t="s">
        <v>3432</v>
      </c>
      <c r="H3618" s="8"/>
      <c r="I3618" s="5"/>
      <c r="J3618" s="5">
        <v>40</v>
      </c>
      <c r="K3618" s="5" t="s">
        <v>199</v>
      </c>
      <c r="L3618" s="5"/>
      <c r="M3618" s="5"/>
    </row>
    <row r="3619" spans="1:13">
      <c r="A3619" s="9"/>
      <c r="B3619" s="5" t="s">
        <v>7150</v>
      </c>
      <c r="C3619" s="9"/>
      <c r="D3619" s="9"/>
      <c r="E3619" s="5"/>
      <c r="F3619" s="8"/>
      <c r="G3619" s="5" t="s">
        <v>3525</v>
      </c>
      <c r="H3619" s="8"/>
      <c r="I3619" s="5"/>
      <c r="J3619" s="5">
        <v>40</v>
      </c>
      <c r="K3619" s="5" t="s">
        <v>191</v>
      </c>
      <c r="L3619" s="5"/>
      <c r="M3619" s="5"/>
    </row>
    <row r="3620" spans="1:13">
      <c r="A3620" s="9"/>
      <c r="B3620" s="5" t="s">
        <v>7151</v>
      </c>
      <c r="C3620" s="9"/>
      <c r="D3620" s="9"/>
      <c r="E3620" s="5"/>
      <c r="F3620" s="8"/>
      <c r="G3620" s="5" t="s">
        <v>3502</v>
      </c>
      <c r="H3620" s="8"/>
      <c r="I3620" s="5"/>
      <c r="J3620" s="5">
        <v>40</v>
      </c>
      <c r="K3620" s="5" t="s">
        <v>196</v>
      </c>
      <c r="L3620" s="5"/>
      <c r="M3620" s="5"/>
    </row>
    <row r="3621" spans="1:13">
      <c r="A3621" s="9"/>
      <c r="B3621" s="5" t="s">
        <v>7152</v>
      </c>
      <c r="C3621" s="9"/>
      <c r="D3621" s="9"/>
      <c r="E3621" s="5"/>
      <c r="F3621" s="8"/>
      <c r="G3621" s="5" t="s">
        <v>3432</v>
      </c>
      <c r="H3621" s="8"/>
      <c r="I3621" s="5"/>
      <c r="J3621" s="5">
        <v>40</v>
      </c>
      <c r="K3621" s="5" t="s">
        <v>199</v>
      </c>
      <c r="L3621" s="5"/>
      <c r="M3621" s="5"/>
    </row>
    <row r="3622" spans="1:13">
      <c r="A3622" s="9"/>
      <c r="B3622" s="5" t="s">
        <v>7153</v>
      </c>
      <c r="C3622" s="9"/>
      <c r="D3622" s="9"/>
      <c r="E3622" s="5"/>
      <c r="F3622" s="8"/>
      <c r="G3622" s="5" t="s">
        <v>3432</v>
      </c>
      <c r="H3622" s="8"/>
      <c r="I3622" s="5"/>
      <c r="J3622" s="5">
        <v>40</v>
      </c>
      <c r="K3622" s="5" t="s">
        <v>3433</v>
      </c>
      <c r="L3622" s="5"/>
      <c r="M3622" s="5"/>
    </row>
    <row r="3623" spans="1:13">
      <c r="A3623" s="9"/>
      <c r="B3623" s="5" t="s">
        <v>7154</v>
      </c>
      <c r="C3623" s="9"/>
      <c r="D3623" s="9"/>
      <c r="E3623" s="5"/>
      <c r="F3623" s="8"/>
      <c r="G3623" s="5" t="s">
        <v>3838</v>
      </c>
      <c r="H3623" s="8"/>
      <c r="I3623" s="5"/>
      <c r="J3623" s="5">
        <v>40</v>
      </c>
      <c r="K3623" s="5" t="s">
        <v>199</v>
      </c>
      <c r="L3623" s="5"/>
      <c r="M3623" s="5"/>
    </row>
    <row r="3624" spans="1:13">
      <c r="A3624" s="9"/>
      <c r="B3624" s="5" t="s">
        <v>7155</v>
      </c>
      <c r="C3624" s="9"/>
      <c r="D3624" s="9"/>
      <c r="E3624" s="5"/>
      <c r="F3624" s="8"/>
      <c r="G3624" s="5" t="s">
        <v>3792</v>
      </c>
      <c r="H3624" s="8"/>
      <c r="I3624" s="5"/>
      <c r="J3624" s="5">
        <v>40</v>
      </c>
      <c r="K3624" s="5" t="s">
        <v>196</v>
      </c>
      <c r="L3624" s="5"/>
      <c r="M3624" s="5"/>
    </row>
    <row r="3625" spans="1:13">
      <c r="A3625" s="9"/>
      <c r="B3625" s="5" t="s">
        <v>7156</v>
      </c>
      <c r="C3625" s="9"/>
      <c r="D3625" s="9"/>
      <c r="E3625" s="5"/>
      <c r="F3625" s="8"/>
      <c r="G3625" s="5" t="s">
        <v>3796</v>
      </c>
      <c r="H3625" s="8"/>
      <c r="I3625" s="5"/>
      <c r="J3625" s="5">
        <v>40</v>
      </c>
      <c r="K3625" s="5" t="s">
        <v>199</v>
      </c>
      <c r="L3625" s="5"/>
      <c r="M3625" s="5"/>
    </row>
    <row r="3626" spans="1:13">
      <c r="A3626" s="9"/>
      <c r="B3626" s="5" t="s">
        <v>7157</v>
      </c>
      <c r="C3626" s="9"/>
      <c r="D3626" s="9"/>
      <c r="E3626" s="5"/>
      <c r="F3626" s="8"/>
      <c r="G3626" s="5" t="s">
        <v>3646</v>
      </c>
      <c r="H3626" s="8"/>
      <c r="I3626" s="5"/>
      <c r="J3626" s="5">
        <v>40</v>
      </c>
      <c r="K3626" s="5" t="s">
        <v>196</v>
      </c>
      <c r="L3626" s="5"/>
      <c r="M3626" s="5"/>
    </row>
    <row r="3627" spans="1:13">
      <c r="A3627" s="9"/>
      <c r="B3627" s="5" t="s">
        <v>7158</v>
      </c>
      <c r="C3627" s="9"/>
      <c r="D3627" s="9"/>
      <c r="E3627" s="5"/>
      <c r="F3627" s="8"/>
      <c r="G3627" s="5" t="s">
        <v>3442</v>
      </c>
      <c r="H3627" s="8"/>
      <c r="I3627" s="5"/>
      <c r="J3627" s="5">
        <v>40</v>
      </c>
      <c r="K3627" s="5" t="s">
        <v>3433</v>
      </c>
      <c r="L3627" s="5"/>
      <c r="M3627" s="5"/>
    </row>
    <row r="3628" spans="1:13">
      <c r="A3628" s="9"/>
      <c r="B3628" s="5" t="s">
        <v>7159</v>
      </c>
      <c r="C3628" s="9"/>
      <c r="D3628" s="9"/>
      <c r="E3628" s="5"/>
      <c r="F3628" s="8"/>
      <c r="G3628" s="5" t="s">
        <v>3428</v>
      </c>
      <c r="H3628" s="8"/>
      <c r="I3628" s="5"/>
      <c r="J3628" s="5">
        <v>40</v>
      </c>
      <c r="K3628" s="5" t="s">
        <v>196</v>
      </c>
      <c r="L3628" s="5"/>
      <c r="M3628" s="5"/>
    </row>
    <row r="3629" spans="1:13">
      <c r="A3629" s="9"/>
      <c r="B3629" s="5" t="s">
        <v>7160</v>
      </c>
      <c r="C3629" s="9"/>
      <c r="D3629" s="9"/>
      <c r="E3629" s="5"/>
      <c r="F3629" s="8"/>
      <c r="G3629" s="5" t="s">
        <v>3646</v>
      </c>
      <c r="H3629" s="8"/>
      <c r="I3629" s="5"/>
      <c r="J3629" s="5">
        <v>40</v>
      </c>
      <c r="K3629" s="5" t="s">
        <v>196</v>
      </c>
      <c r="L3629" s="5"/>
      <c r="M3629" s="5"/>
    </row>
    <row r="3630" spans="1:13">
      <c r="A3630" s="9"/>
      <c r="B3630" s="5" t="s">
        <v>7161</v>
      </c>
      <c r="C3630" s="9"/>
      <c r="D3630" s="9"/>
      <c r="E3630" s="5"/>
      <c r="F3630" s="8"/>
      <c r="G3630" s="5" t="s">
        <v>3518</v>
      </c>
      <c r="H3630" s="8"/>
      <c r="I3630" s="5"/>
      <c r="J3630" s="5">
        <v>24</v>
      </c>
      <c r="K3630" s="5" t="s">
        <v>199</v>
      </c>
      <c r="L3630" s="5"/>
      <c r="M3630" s="5"/>
    </row>
    <row r="3631" spans="1:13">
      <c r="A3631" s="9"/>
      <c r="B3631" s="5" t="s">
        <v>7162</v>
      </c>
      <c r="C3631" s="9"/>
      <c r="D3631" s="9"/>
      <c r="E3631" s="5"/>
      <c r="F3631" s="8"/>
      <c r="G3631" s="5" t="s">
        <v>3442</v>
      </c>
      <c r="H3631" s="8"/>
      <c r="I3631" s="5"/>
      <c r="J3631" s="5">
        <v>40</v>
      </c>
      <c r="K3631" s="5" t="s">
        <v>199</v>
      </c>
      <c r="L3631" s="5"/>
      <c r="M3631" s="5"/>
    </row>
    <row r="3632" spans="1:13">
      <c r="A3632" s="9"/>
      <c r="B3632" s="5" t="s">
        <v>7163</v>
      </c>
      <c r="C3632" s="9"/>
      <c r="D3632" s="9"/>
      <c r="E3632" s="5"/>
      <c r="F3632" s="8"/>
      <c r="G3632" s="5" t="s">
        <v>3492</v>
      </c>
      <c r="H3632" s="8"/>
      <c r="I3632" s="5"/>
      <c r="J3632" s="5">
        <v>40</v>
      </c>
      <c r="K3632" s="5" t="s">
        <v>199</v>
      </c>
      <c r="L3632" s="5"/>
      <c r="M3632" s="5"/>
    </row>
    <row r="3633" spans="1:13">
      <c r="A3633" s="9"/>
      <c r="B3633" s="5" t="s">
        <v>7164</v>
      </c>
      <c r="C3633" s="9"/>
      <c r="D3633" s="9"/>
      <c r="E3633" s="5"/>
      <c r="F3633" s="8"/>
      <c r="G3633" s="5" t="s">
        <v>3442</v>
      </c>
      <c r="H3633" s="8"/>
      <c r="I3633" s="5"/>
      <c r="J3633" s="5">
        <v>40</v>
      </c>
      <c r="K3633" s="5" t="s">
        <v>199</v>
      </c>
      <c r="L3633" s="5"/>
      <c r="M3633" s="5"/>
    </row>
    <row r="3634" spans="1:13">
      <c r="A3634" s="9"/>
      <c r="B3634" s="5" t="s">
        <v>7165</v>
      </c>
      <c r="C3634" s="9"/>
      <c r="D3634" s="9"/>
      <c r="E3634" s="5"/>
      <c r="F3634" s="8"/>
      <c r="G3634" s="5" t="s">
        <v>3438</v>
      </c>
      <c r="H3634" s="8"/>
      <c r="I3634" s="5"/>
      <c r="J3634" s="5">
        <v>40</v>
      </c>
      <c r="K3634" s="5" t="s">
        <v>199</v>
      </c>
      <c r="L3634" s="5"/>
      <c r="M3634" s="5"/>
    </row>
    <row r="3635" spans="1:13">
      <c r="A3635" s="9"/>
      <c r="B3635" s="5" t="s">
        <v>7166</v>
      </c>
      <c r="C3635" s="9"/>
      <c r="D3635" s="9"/>
      <c r="E3635" s="5"/>
      <c r="F3635" s="8"/>
      <c r="G3635" s="5" t="s">
        <v>3442</v>
      </c>
      <c r="H3635" s="8"/>
      <c r="I3635" s="5"/>
      <c r="J3635" s="5">
        <v>40</v>
      </c>
      <c r="K3635" s="5" t="s">
        <v>199</v>
      </c>
      <c r="L3635" s="5"/>
      <c r="M3635" s="5"/>
    </row>
    <row r="3636" spans="1:13">
      <c r="A3636" s="9"/>
      <c r="B3636" s="5" t="s">
        <v>7167</v>
      </c>
      <c r="C3636" s="9"/>
      <c r="D3636" s="9"/>
      <c r="E3636" s="5"/>
      <c r="F3636" s="8"/>
      <c r="G3636" s="5" t="s">
        <v>3428</v>
      </c>
      <c r="H3636" s="8"/>
      <c r="I3636" s="5"/>
      <c r="J3636" s="5">
        <v>40</v>
      </c>
      <c r="K3636" s="5" t="s">
        <v>196</v>
      </c>
      <c r="L3636" s="5"/>
      <c r="M3636" s="5"/>
    </row>
    <row r="3637" spans="1:13">
      <c r="A3637" s="9"/>
      <c r="B3637" s="5" t="s">
        <v>7168</v>
      </c>
      <c r="C3637" s="9"/>
      <c r="D3637" s="9"/>
      <c r="E3637" s="5"/>
      <c r="F3637" s="8"/>
      <c r="G3637" s="5" t="s">
        <v>3438</v>
      </c>
      <c r="H3637" s="8"/>
      <c r="I3637" s="5"/>
      <c r="J3637" s="5">
        <v>40</v>
      </c>
      <c r="K3637" s="5" t="s">
        <v>199</v>
      </c>
      <c r="L3637" s="5"/>
      <c r="M3637" s="5"/>
    </row>
    <row r="3638" spans="1:13">
      <c r="A3638" s="9"/>
      <c r="B3638" s="5" t="s">
        <v>7169</v>
      </c>
      <c r="C3638" s="9"/>
      <c r="D3638" s="9"/>
      <c r="E3638" s="5"/>
      <c r="F3638" s="8"/>
      <c r="G3638" s="5" t="s">
        <v>3539</v>
      </c>
      <c r="H3638" s="8"/>
      <c r="I3638" s="5"/>
      <c r="J3638" s="5">
        <v>40</v>
      </c>
      <c r="K3638" s="5" t="s">
        <v>199</v>
      </c>
      <c r="L3638" s="5"/>
      <c r="M3638" s="5"/>
    </row>
    <row r="3639" spans="1:13">
      <c r="A3639" s="9"/>
      <c r="B3639" s="5" t="s">
        <v>7170</v>
      </c>
      <c r="C3639" s="9"/>
      <c r="D3639" s="9"/>
      <c r="E3639" s="5"/>
      <c r="F3639" s="8"/>
      <c r="G3639" s="5" t="s">
        <v>3465</v>
      </c>
      <c r="H3639" s="8"/>
      <c r="I3639" s="5"/>
      <c r="J3639" s="5">
        <v>40</v>
      </c>
      <c r="K3639" s="5" t="s">
        <v>199</v>
      </c>
      <c r="L3639" s="5"/>
      <c r="M3639" s="5"/>
    </row>
    <row r="3640" spans="1:13">
      <c r="A3640" s="9"/>
      <c r="B3640" s="5" t="s">
        <v>7171</v>
      </c>
      <c r="C3640" s="9"/>
      <c r="D3640" s="9"/>
      <c r="E3640" s="5"/>
      <c r="F3640" s="8"/>
      <c r="G3640" s="5" t="s">
        <v>3432</v>
      </c>
      <c r="H3640" s="8"/>
      <c r="I3640" s="5"/>
      <c r="J3640" s="5">
        <v>40</v>
      </c>
      <c r="K3640" s="5" t="s">
        <v>199</v>
      </c>
      <c r="L3640" s="5"/>
      <c r="M3640" s="5"/>
    </row>
    <row r="3641" spans="1:13">
      <c r="A3641" s="9"/>
      <c r="B3641" s="5" t="s">
        <v>7172</v>
      </c>
      <c r="C3641" s="9"/>
      <c r="D3641" s="9"/>
      <c r="E3641" s="5"/>
      <c r="F3641" s="8"/>
      <c r="G3641" s="5" t="s">
        <v>3428</v>
      </c>
      <c r="H3641" s="8"/>
      <c r="I3641" s="5"/>
      <c r="J3641" s="5">
        <v>40</v>
      </c>
      <c r="K3641" s="5" t="s">
        <v>196</v>
      </c>
      <c r="L3641" s="5"/>
      <c r="M3641" s="5"/>
    </row>
    <row r="3642" spans="1:13">
      <c r="A3642" s="9"/>
      <c r="B3642" s="5" t="s">
        <v>7173</v>
      </c>
      <c r="C3642" s="9"/>
      <c r="D3642" s="9"/>
      <c r="E3642" s="5"/>
      <c r="F3642" s="8"/>
      <c r="G3642" s="5" t="s">
        <v>3428</v>
      </c>
      <c r="H3642" s="8"/>
      <c r="I3642" s="5"/>
      <c r="J3642" s="5">
        <v>40</v>
      </c>
      <c r="K3642" s="5" t="s">
        <v>199</v>
      </c>
      <c r="L3642" s="5"/>
      <c r="M3642" s="5"/>
    </row>
    <row r="3643" spans="1:13">
      <c r="A3643" s="9"/>
      <c r="B3643" s="5" t="s">
        <v>7174</v>
      </c>
      <c r="C3643" s="9"/>
      <c r="D3643" s="9"/>
      <c r="E3643" s="5"/>
      <c r="F3643" s="8"/>
      <c r="G3643" s="5" t="s">
        <v>3601</v>
      </c>
      <c r="H3643" s="8"/>
      <c r="I3643" s="5"/>
      <c r="J3643" s="5">
        <v>40</v>
      </c>
      <c r="K3643" s="5" t="s">
        <v>199</v>
      </c>
      <c r="L3643" s="5"/>
      <c r="M3643" s="5"/>
    </row>
    <row r="3644" spans="1:13">
      <c r="A3644" s="9"/>
      <c r="B3644" s="5" t="s">
        <v>7175</v>
      </c>
      <c r="C3644" s="9"/>
      <c r="D3644" s="9"/>
      <c r="E3644" s="5"/>
      <c r="F3644" s="8"/>
      <c r="G3644" s="5" t="s">
        <v>3945</v>
      </c>
      <c r="H3644" s="8"/>
      <c r="I3644" s="5"/>
      <c r="J3644" s="5">
        <v>40</v>
      </c>
      <c r="K3644" s="5" t="s">
        <v>196</v>
      </c>
      <c r="L3644" s="5"/>
      <c r="M3644" s="5"/>
    </row>
    <row r="3645" spans="1:13">
      <c r="A3645" s="9"/>
      <c r="B3645" s="5" t="s">
        <v>7176</v>
      </c>
      <c r="C3645" s="9"/>
      <c r="D3645" s="9"/>
      <c r="E3645" s="5"/>
      <c r="F3645" s="8"/>
      <c r="G3645" s="5" t="s">
        <v>3430</v>
      </c>
      <c r="H3645" s="8"/>
      <c r="I3645" s="5"/>
      <c r="J3645" s="5">
        <v>40</v>
      </c>
      <c r="K3645" s="5" t="s">
        <v>3461</v>
      </c>
      <c r="L3645" s="5"/>
      <c r="M3645" s="5"/>
    </row>
    <row r="3646" spans="1:13">
      <c r="A3646" s="9"/>
      <c r="B3646" s="5" t="s">
        <v>7177</v>
      </c>
      <c r="C3646" s="9"/>
      <c r="D3646" s="9"/>
      <c r="E3646" s="5"/>
      <c r="F3646" s="8"/>
      <c r="G3646" s="5" t="s">
        <v>3442</v>
      </c>
      <c r="H3646" s="8"/>
      <c r="I3646" s="5"/>
      <c r="J3646" s="5">
        <v>40</v>
      </c>
      <c r="K3646" s="5" t="s">
        <v>196</v>
      </c>
      <c r="L3646" s="5"/>
      <c r="M3646" s="5"/>
    </row>
    <row r="3647" spans="1:13">
      <c r="A3647" s="9"/>
      <c r="B3647" s="5" t="s">
        <v>7178</v>
      </c>
      <c r="C3647" s="9"/>
      <c r="D3647" s="9"/>
      <c r="E3647" s="5"/>
      <c r="F3647" s="8"/>
      <c r="G3647" s="5" t="s">
        <v>3502</v>
      </c>
      <c r="H3647" s="8"/>
      <c r="I3647" s="5"/>
      <c r="J3647" s="5">
        <v>20</v>
      </c>
      <c r="K3647" s="5" t="s">
        <v>199</v>
      </c>
      <c r="L3647" s="5"/>
      <c r="M3647" s="5"/>
    </row>
    <row r="3648" spans="1:13">
      <c r="A3648" s="9"/>
      <c r="B3648" s="5" t="s">
        <v>7179</v>
      </c>
      <c r="C3648" s="9"/>
      <c r="D3648" s="9"/>
      <c r="E3648" s="5"/>
      <c r="F3648" s="8"/>
      <c r="G3648" s="5" t="s">
        <v>3450</v>
      </c>
      <c r="H3648" s="8"/>
      <c r="I3648" s="5"/>
      <c r="J3648" s="5">
        <v>40</v>
      </c>
      <c r="K3648" s="5" t="s">
        <v>199</v>
      </c>
      <c r="L3648" s="5"/>
      <c r="M3648" s="5"/>
    </row>
    <row r="3649" spans="1:13">
      <c r="A3649" s="9"/>
      <c r="B3649" s="5" t="s">
        <v>3134</v>
      </c>
      <c r="C3649" s="9"/>
      <c r="D3649" s="9"/>
      <c r="E3649" s="5"/>
      <c r="F3649" s="8"/>
      <c r="G3649" s="5" t="s">
        <v>3502</v>
      </c>
      <c r="H3649" s="8"/>
      <c r="I3649" s="5"/>
      <c r="J3649" s="5">
        <v>40</v>
      </c>
      <c r="K3649" s="5" t="s">
        <v>199</v>
      </c>
      <c r="L3649" s="5"/>
      <c r="M3649" s="5"/>
    </row>
    <row r="3650" spans="1:13">
      <c r="A3650" s="9"/>
      <c r="B3650" s="5" t="s">
        <v>7180</v>
      </c>
      <c r="C3650" s="9"/>
      <c r="D3650" s="9"/>
      <c r="E3650" s="5"/>
      <c r="F3650" s="8"/>
      <c r="G3650" s="5" t="s">
        <v>3428</v>
      </c>
      <c r="H3650" s="8"/>
      <c r="I3650" s="5"/>
      <c r="J3650" s="5">
        <v>40</v>
      </c>
      <c r="K3650" s="5" t="s">
        <v>199</v>
      </c>
      <c r="L3650" s="5"/>
      <c r="M3650" s="5"/>
    </row>
    <row r="3651" spans="1:13">
      <c r="A3651" s="9"/>
      <c r="B3651" s="5" t="s">
        <v>7181</v>
      </c>
      <c r="C3651" s="9"/>
      <c r="D3651" s="9"/>
      <c r="E3651" s="5"/>
      <c r="F3651" s="8"/>
      <c r="G3651" s="5" t="s">
        <v>3432</v>
      </c>
      <c r="H3651" s="8"/>
      <c r="I3651" s="5"/>
      <c r="J3651" s="5">
        <v>40</v>
      </c>
      <c r="K3651" s="5" t="s">
        <v>196</v>
      </c>
      <c r="L3651" s="5"/>
      <c r="M3651" s="5"/>
    </row>
    <row r="3652" spans="1:13">
      <c r="A3652" s="9"/>
      <c r="B3652" s="5" t="s">
        <v>7182</v>
      </c>
      <c r="C3652" s="9"/>
      <c r="D3652" s="9"/>
      <c r="E3652" s="5"/>
      <c r="F3652" s="8"/>
      <c r="G3652" s="5" t="s">
        <v>3510</v>
      </c>
      <c r="H3652" s="8"/>
      <c r="I3652" s="5"/>
      <c r="J3652" s="5">
        <v>40</v>
      </c>
      <c r="K3652" s="5" t="s">
        <v>199</v>
      </c>
      <c r="L3652" s="5"/>
      <c r="M3652" s="5"/>
    </row>
    <row r="3653" spans="1:13">
      <c r="A3653" s="9"/>
      <c r="B3653" s="5" t="s">
        <v>7183</v>
      </c>
      <c r="C3653" s="9"/>
      <c r="D3653" s="9"/>
      <c r="E3653" s="5"/>
      <c r="F3653" s="8"/>
      <c r="G3653" s="5" t="s">
        <v>3436</v>
      </c>
      <c r="H3653" s="8"/>
      <c r="I3653" s="5"/>
      <c r="J3653" s="5">
        <v>40</v>
      </c>
      <c r="K3653" s="5" t="s">
        <v>199</v>
      </c>
      <c r="L3653" s="5"/>
      <c r="M3653" s="5"/>
    </row>
    <row r="3654" spans="1:13">
      <c r="A3654" s="9"/>
      <c r="B3654" s="5" t="s">
        <v>7184</v>
      </c>
      <c r="C3654" s="9"/>
      <c r="D3654" s="9"/>
      <c r="E3654" s="5"/>
      <c r="F3654" s="8"/>
      <c r="G3654" s="5" t="s">
        <v>3428</v>
      </c>
      <c r="H3654" s="8"/>
      <c r="I3654" s="5"/>
      <c r="J3654" s="5">
        <v>40</v>
      </c>
      <c r="K3654" s="5" t="s">
        <v>199</v>
      </c>
      <c r="L3654" s="5"/>
      <c r="M3654" s="5"/>
    </row>
    <row r="3655" spans="1:13">
      <c r="A3655" s="9"/>
      <c r="B3655" s="5" t="s">
        <v>7185</v>
      </c>
      <c r="C3655" s="9"/>
      <c r="D3655" s="9"/>
      <c r="E3655" s="5"/>
      <c r="F3655" s="8"/>
      <c r="G3655" s="5" t="s">
        <v>3454</v>
      </c>
      <c r="H3655" s="8"/>
      <c r="I3655" s="5"/>
      <c r="J3655" s="5">
        <v>40</v>
      </c>
      <c r="K3655" s="5" t="s">
        <v>199</v>
      </c>
      <c r="L3655" s="5"/>
      <c r="M3655" s="5"/>
    </row>
    <row r="3656" spans="1:13">
      <c r="A3656" s="9"/>
      <c r="B3656" s="5" t="s">
        <v>7186</v>
      </c>
      <c r="C3656" s="9"/>
      <c r="D3656" s="9"/>
      <c r="E3656" s="5"/>
      <c r="F3656" s="8"/>
      <c r="G3656" s="5" t="s">
        <v>3438</v>
      </c>
      <c r="H3656" s="8"/>
      <c r="I3656" s="5"/>
      <c r="J3656" s="5">
        <v>40</v>
      </c>
      <c r="K3656" s="5" t="s">
        <v>199</v>
      </c>
      <c r="L3656" s="5"/>
      <c r="M3656" s="5"/>
    </row>
    <row r="3657" spans="1:13">
      <c r="A3657" s="9"/>
      <c r="B3657" s="5" t="s">
        <v>7187</v>
      </c>
      <c r="C3657" s="9"/>
      <c r="D3657" s="9"/>
      <c r="E3657" s="5"/>
      <c r="F3657" s="8"/>
      <c r="G3657" s="5" t="s">
        <v>3448</v>
      </c>
      <c r="H3657" s="8"/>
      <c r="I3657" s="5"/>
      <c r="J3657" s="5">
        <v>40</v>
      </c>
      <c r="K3657" s="5" t="s">
        <v>199</v>
      </c>
      <c r="L3657" s="5"/>
      <c r="M3657" s="5"/>
    </row>
    <row r="3658" spans="1:13">
      <c r="A3658" s="9"/>
      <c r="B3658" s="5" t="s">
        <v>7188</v>
      </c>
      <c r="C3658" s="9"/>
      <c r="D3658" s="9"/>
      <c r="E3658" s="5"/>
      <c r="F3658" s="8"/>
      <c r="G3658" s="5" t="s">
        <v>3428</v>
      </c>
      <c r="H3658" s="8"/>
      <c r="I3658" s="5"/>
      <c r="J3658" s="5">
        <v>40</v>
      </c>
      <c r="K3658" s="5" t="s">
        <v>199</v>
      </c>
      <c r="L3658" s="5"/>
      <c r="M3658" s="5"/>
    </row>
    <row r="3659" spans="1:13">
      <c r="A3659" s="9"/>
      <c r="B3659" s="5" t="s">
        <v>7189</v>
      </c>
      <c r="C3659" s="9"/>
      <c r="D3659" s="9"/>
      <c r="E3659" s="5"/>
      <c r="F3659" s="8"/>
      <c r="G3659" s="5" t="s">
        <v>3432</v>
      </c>
      <c r="H3659" s="8"/>
      <c r="I3659" s="5"/>
      <c r="J3659" s="5">
        <v>40</v>
      </c>
      <c r="K3659" s="5" t="s">
        <v>199</v>
      </c>
      <c r="L3659" s="5"/>
      <c r="M3659" s="5"/>
    </row>
    <row r="3660" spans="1:13">
      <c r="A3660" s="9"/>
      <c r="B3660" s="5" t="s">
        <v>7190</v>
      </c>
      <c r="C3660" s="9"/>
      <c r="D3660" s="9"/>
      <c r="E3660" s="5"/>
      <c r="F3660" s="8"/>
      <c r="G3660" s="5" t="s">
        <v>3442</v>
      </c>
      <c r="H3660" s="8"/>
      <c r="I3660" s="5"/>
      <c r="J3660" s="5">
        <v>40</v>
      </c>
      <c r="K3660" s="5" t="s">
        <v>3433</v>
      </c>
      <c r="L3660" s="5"/>
      <c r="M3660" s="5"/>
    </row>
    <row r="3661" spans="1:13">
      <c r="A3661" s="9"/>
      <c r="B3661" s="5" t="s">
        <v>7191</v>
      </c>
      <c r="C3661" s="9"/>
      <c r="D3661" s="9"/>
      <c r="E3661" s="5"/>
      <c r="F3661" s="8"/>
      <c r="G3661" s="5" t="s">
        <v>3593</v>
      </c>
      <c r="H3661" s="8"/>
      <c r="I3661" s="5"/>
      <c r="J3661" s="5">
        <v>40</v>
      </c>
      <c r="K3661" s="5" t="s">
        <v>196</v>
      </c>
      <c r="L3661" s="5"/>
      <c r="M3661" s="5"/>
    </row>
    <row r="3662" spans="1:13">
      <c r="A3662" s="9"/>
      <c r="B3662" s="5" t="s">
        <v>7192</v>
      </c>
      <c r="C3662" s="9"/>
      <c r="D3662" s="9"/>
      <c r="E3662" s="5"/>
      <c r="F3662" s="8"/>
      <c r="G3662" s="5" t="s">
        <v>3550</v>
      </c>
      <c r="H3662" s="8"/>
      <c r="I3662" s="5"/>
      <c r="J3662" s="5">
        <v>40</v>
      </c>
      <c r="K3662" s="5" t="s">
        <v>199</v>
      </c>
      <c r="L3662" s="5"/>
      <c r="M3662" s="5"/>
    </row>
    <row r="3663" spans="1:13">
      <c r="A3663" s="9"/>
      <c r="B3663" s="5" t="s">
        <v>7193</v>
      </c>
      <c r="C3663" s="9"/>
      <c r="D3663" s="9"/>
      <c r="E3663" s="5"/>
      <c r="F3663" s="8"/>
      <c r="G3663" s="5" t="s">
        <v>3438</v>
      </c>
      <c r="H3663" s="8"/>
      <c r="I3663" s="5"/>
      <c r="J3663" s="5">
        <v>40</v>
      </c>
      <c r="K3663" s="5" t="s">
        <v>3433</v>
      </c>
      <c r="L3663" s="5"/>
      <c r="M3663" s="5"/>
    </row>
    <row r="3664" spans="1:13">
      <c r="A3664" s="9"/>
      <c r="B3664" s="5" t="s">
        <v>7194</v>
      </c>
      <c r="C3664" s="9"/>
      <c r="D3664" s="9"/>
      <c r="E3664" s="5"/>
      <c r="F3664" s="8"/>
      <c r="G3664" s="5" t="s">
        <v>3465</v>
      </c>
      <c r="H3664" s="8"/>
      <c r="I3664" s="5"/>
      <c r="J3664" s="5">
        <v>40</v>
      </c>
      <c r="K3664" s="5" t="s">
        <v>199</v>
      </c>
      <c r="L3664" s="5"/>
      <c r="M3664" s="5"/>
    </row>
    <row r="3665" spans="1:13">
      <c r="A3665" s="9"/>
      <c r="B3665" s="5" t="s">
        <v>7195</v>
      </c>
      <c r="C3665" s="9"/>
      <c r="D3665" s="9"/>
      <c r="E3665" s="5"/>
      <c r="F3665" s="8"/>
      <c r="G3665" s="5" t="s">
        <v>3432</v>
      </c>
      <c r="H3665" s="8"/>
      <c r="I3665" s="5"/>
      <c r="J3665" s="5">
        <v>40</v>
      </c>
      <c r="K3665" s="5" t="s">
        <v>199</v>
      </c>
      <c r="L3665" s="5"/>
      <c r="M3665" s="5"/>
    </row>
    <row r="3666" spans="1:13">
      <c r="A3666" s="9"/>
      <c r="B3666" s="5" t="s">
        <v>7196</v>
      </c>
      <c r="C3666" s="9"/>
      <c r="D3666" s="9"/>
      <c r="E3666" s="5"/>
      <c r="F3666" s="8"/>
      <c r="G3666" s="5" t="s">
        <v>3432</v>
      </c>
      <c r="H3666" s="8"/>
      <c r="I3666" s="5"/>
      <c r="J3666" s="5">
        <v>40</v>
      </c>
      <c r="K3666" s="5" t="s">
        <v>199</v>
      </c>
      <c r="L3666" s="5"/>
      <c r="M3666" s="5"/>
    </row>
    <row r="3667" spans="1:13">
      <c r="A3667" s="9"/>
      <c r="B3667" s="5" t="s">
        <v>7197</v>
      </c>
      <c r="C3667" s="9"/>
      <c r="D3667" s="9"/>
      <c r="E3667" s="5"/>
      <c r="F3667" s="8"/>
      <c r="G3667" s="5" t="s">
        <v>3432</v>
      </c>
      <c r="H3667" s="8"/>
      <c r="I3667" s="5"/>
      <c r="J3667" s="5">
        <v>40</v>
      </c>
      <c r="K3667" s="5" t="s">
        <v>199</v>
      </c>
      <c r="L3667" s="5"/>
      <c r="M3667" s="5"/>
    </row>
    <row r="3668" spans="1:13">
      <c r="A3668" s="9"/>
      <c r="B3668" s="5" t="s">
        <v>7198</v>
      </c>
      <c r="C3668" s="9"/>
      <c r="D3668" s="9"/>
      <c r="E3668" s="5"/>
      <c r="F3668" s="8"/>
      <c r="G3668" s="5" t="s">
        <v>3442</v>
      </c>
      <c r="H3668" s="8"/>
      <c r="I3668" s="5"/>
      <c r="J3668" s="5">
        <v>40</v>
      </c>
      <c r="K3668" s="5" t="s">
        <v>3433</v>
      </c>
      <c r="L3668" s="5"/>
      <c r="M3668" s="5"/>
    </row>
    <row r="3669" spans="1:13">
      <c r="A3669" s="9"/>
      <c r="B3669" s="5" t="s">
        <v>7199</v>
      </c>
      <c r="C3669" s="9"/>
      <c r="D3669" s="9"/>
      <c r="E3669" s="5"/>
      <c r="F3669" s="8"/>
      <c r="G3669" s="5" t="s">
        <v>3446</v>
      </c>
      <c r="H3669" s="8"/>
      <c r="I3669" s="5"/>
      <c r="J3669" s="5">
        <v>40</v>
      </c>
      <c r="K3669" s="5" t="s">
        <v>199</v>
      </c>
      <c r="L3669" s="5"/>
      <c r="M3669" s="5"/>
    </row>
    <row r="3670" spans="1:13">
      <c r="A3670" s="9"/>
      <c r="B3670" s="5" t="s">
        <v>7200</v>
      </c>
      <c r="C3670" s="9"/>
      <c r="D3670" s="9"/>
      <c r="E3670" s="5"/>
      <c r="F3670" s="8"/>
      <c r="G3670" s="5" t="s">
        <v>3432</v>
      </c>
      <c r="H3670" s="8"/>
      <c r="I3670" s="5"/>
      <c r="J3670" s="5">
        <v>40</v>
      </c>
      <c r="K3670" s="5" t="s">
        <v>3433</v>
      </c>
      <c r="L3670" s="5"/>
      <c r="M3670" s="5"/>
    </row>
    <row r="3671" spans="1:13">
      <c r="A3671" s="9"/>
      <c r="B3671" s="5" t="s">
        <v>7201</v>
      </c>
      <c r="C3671" s="9"/>
      <c r="D3671" s="9"/>
      <c r="E3671" s="5"/>
      <c r="F3671" s="8"/>
      <c r="G3671" s="5" t="s">
        <v>3430</v>
      </c>
      <c r="H3671" s="8"/>
      <c r="I3671" s="5"/>
      <c r="J3671" s="5">
        <v>40</v>
      </c>
      <c r="K3671" s="5" t="s">
        <v>3433</v>
      </c>
      <c r="L3671" s="5"/>
      <c r="M3671" s="5"/>
    </row>
    <row r="3672" spans="1:13">
      <c r="A3672" s="9"/>
      <c r="B3672" s="5" t="s">
        <v>7202</v>
      </c>
      <c r="C3672" s="9"/>
      <c r="D3672" s="9"/>
      <c r="E3672" s="5"/>
      <c r="F3672" s="8"/>
      <c r="G3672" s="5" t="s">
        <v>3432</v>
      </c>
      <c r="H3672" s="8"/>
      <c r="I3672" s="5"/>
      <c r="J3672" s="5">
        <v>40</v>
      </c>
      <c r="K3672" s="5" t="s">
        <v>199</v>
      </c>
      <c r="L3672" s="5"/>
      <c r="M3672" s="5"/>
    </row>
    <row r="3673" spans="1:13">
      <c r="A3673" s="9"/>
      <c r="B3673" s="5" t="s">
        <v>7203</v>
      </c>
      <c r="C3673" s="9"/>
      <c r="D3673" s="9"/>
      <c r="E3673" s="5"/>
      <c r="F3673" s="8"/>
      <c r="G3673" s="5" t="s">
        <v>3432</v>
      </c>
      <c r="H3673" s="8"/>
      <c r="I3673" s="5"/>
      <c r="J3673" s="5">
        <v>40</v>
      </c>
      <c r="K3673" s="5" t="s">
        <v>199</v>
      </c>
      <c r="L3673" s="5"/>
      <c r="M3673" s="5"/>
    </row>
    <row r="3674" spans="1:13">
      <c r="A3674" s="9"/>
      <c r="B3674" s="5" t="s">
        <v>7204</v>
      </c>
      <c r="C3674" s="9"/>
      <c r="D3674" s="9"/>
      <c r="E3674" s="5"/>
      <c r="F3674" s="8"/>
      <c r="G3674" s="5" t="s">
        <v>3430</v>
      </c>
      <c r="H3674" s="8"/>
      <c r="I3674" s="5"/>
      <c r="J3674" s="5">
        <v>40</v>
      </c>
      <c r="K3674" s="5" t="s">
        <v>199</v>
      </c>
      <c r="L3674" s="5"/>
      <c r="M3674" s="5"/>
    </row>
    <row r="3675" spans="1:13">
      <c r="A3675" s="9"/>
      <c r="B3675" s="5" t="s">
        <v>7205</v>
      </c>
      <c r="C3675" s="9"/>
      <c r="D3675" s="9"/>
      <c r="E3675" s="5"/>
      <c r="F3675" s="8"/>
      <c r="G3675" s="5" t="s">
        <v>3432</v>
      </c>
      <c r="H3675" s="8"/>
      <c r="I3675" s="5"/>
      <c r="J3675" s="5">
        <v>40</v>
      </c>
      <c r="K3675" s="5" t="s">
        <v>199</v>
      </c>
      <c r="L3675" s="5"/>
      <c r="M3675" s="5"/>
    </row>
    <row r="3676" spans="1:13">
      <c r="A3676" s="9"/>
      <c r="B3676" s="5" t="s">
        <v>7206</v>
      </c>
      <c r="C3676" s="9"/>
      <c r="D3676" s="9"/>
      <c r="E3676" s="5"/>
      <c r="F3676" s="8"/>
      <c r="G3676" s="5" t="s">
        <v>3442</v>
      </c>
      <c r="H3676" s="8"/>
      <c r="I3676" s="5"/>
      <c r="J3676" s="5">
        <v>40</v>
      </c>
      <c r="K3676" s="5" t="s">
        <v>199</v>
      </c>
      <c r="L3676" s="5"/>
      <c r="M3676" s="5"/>
    </row>
    <row r="3677" spans="1:13">
      <c r="A3677" s="9"/>
      <c r="B3677" s="5" t="s">
        <v>7207</v>
      </c>
      <c r="C3677" s="9"/>
      <c r="D3677" s="9"/>
      <c r="E3677" s="5"/>
      <c r="F3677" s="8"/>
      <c r="G3677" s="5" t="s">
        <v>3430</v>
      </c>
      <c r="H3677" s="8"/>
      <c r="I3677" s="5"/>
      <c r="J3677" s="5">
        <v>40</v>
      </c>
      <c r="K3677" s="5" t="s">
        <v>199</v>
      </c>
      <c r="L3677" s="5"/>
      <c r="M3677" s="5"/>
    </row>
    <row r="3678" spans="1:13">
      <c r="A3678" s="9"/>
      <c r="B3678" s="5" t="s">
        <v>7208</v>
      </c>
      <c r="C3678" s="9"/>
      <c r="D3678" s="9"/>
      <c r="E3678" s="5"/>
      <c r="F3678" s="8"/>
      <c r="G3678" s="5" t="s">
        <v>3432</v>
      </c>
      <c r="H3678" s="8"/>
      <c r="I3678" s="5"/>
      <c r="J3678" s="5">
        <v>40</v>
      </c>
      <c r="K3678" s="5" t="s">
        <v>3433</v>
      </c>
      <c r="L3678" s="5"/>
      <c r="M3678" s="5"/>
    </row>
    <row r="3679" spans="1:13">
      <c r="A3679" s="9"/>
      <c r="B3679" s="5" t="s">
        <v>7209</v>
      </c>
      <c r="C3679" s="9"/>
      <c r="D3679" s="9"/>
      <c r="E3679" s="5"/>
      <c r="F3679" s="8"/>
      <c r="G3679" s="5" t="s">
        <v>3550</v>
      </c>
      <c r="H3679" s="8"/>
      <c r="I3679" s="5"/>
      <c r="J3679" s="5">
        <v>40</v>
      </c>
      <c r="K3679" s="5" t="s">
        <v>199</v>
      </c>
      <c r="L3679" s="5"/>
      <c r="M3679" s="5"/>
    </row>
    <row r="3680" spans="1:13">
      <c r="A3680" s="9"/>
      <c r="B3680" s="5" t="s">
        <v>7210</v>
      </c>
      <c r="C3680" s="9"/>
      <c r="D3680" s="9"/>
      <c r="E3680" s="5"/>
      <c r="F3680" s="8"/>
      <c r="G3680" s="5" t="s">
        <v>3430</v>
      </c>
      <c r="H3680" s="8"/>
      <c r="I3680" s="5"/>
      <c r="J3680" s="5">
        <v>40</v>
      </c>
      <c r="K3680" s="5" t="s">
        <v>199</v>
      </c>
      <c r="L3680" s="5"/>
      <c r="M3680" s="5"/>
    </row>
    <row r="3681" spans="1:13">
      <c r="A3681" s="9"/>
      <c r="B3681" s="5" t="s">
        <v>7211</v>
      </c>
      <c r="C3681" s="9"/>
      <c r="D3681" s="9"/>
      <c r="E3681" s="5"/>
      <c r="F3681" s="8"/>
      <c r="G3681" s="5" t="s">
        <v>3492</v>
      </c>
      <c r="H3681" s="8"/>
      <c r="I3681" s="5"/>
      <c r="J3681" s="5">
        <v>40</v>
      </c>
      <c r="K3681" s="5" t="s">
        <v>199</v>
      </c>
      <c r="L3681" s="5"/>
      <c r="M3681" s="5"/>
    </row>
    <row r="3682" spans="1:13">
      <c r="A3682" s="9"/>
      <c r="B3682" s="5" t="s">
        <v>7212</v>
      </c>
      <c r="C3682" s="9"/>
      <c r="D3682" s="9"/>
      <c r="E3682" s="5"/>
      <c r="F3682" s="8"/>
      <c r="G3682" s="5" t="s">
        <v>3476</v>
      </c>
      <c r="H3682" s="8"/>
      <c r="I3682" s="5"/>
      <c r="J3682" s="5">
        <v>40</v>
      </c>
      <c r="K3682" s="5" t="s">
        <v>199</v>
      </c>
      <c r="L3682" s="5"/>
      <c r="M3682" s="5"/>
    </row>
    <row r="3683" spans="1:13">
      <c r="A3683" s="9"/>
      <c r="B3683" s="5" t="s">
        <v>7213</v>
      </c>
      <c r="C3683" s="9"/>
      <c r="D3683" s="9"/>
      <c r="E3683" s="5"/>
      <c r="F3683" s="8"/>
      <c r="G3683" s="5" t="s">
        <v>3430</v>
      </c>
      <c r="H3683" s="8"/>
      <c r="I3683" s="5"/>
      <c r="J3683" s="5">
        <v>40</v>
      </c>
      <c r="K3683" s="5" t="s">
        <v>3433</v>
      </c>
      <c r="L3683" s="5"/>
      <c r="M3683" s="5"/>
    </row>
    <row r="3684" spans="1:13">
      <c r="A3684" s="9"/>
      <c r="B3684" s="5" t="s">
        <v>7214</v>
      </c>
      <c r="C3684" s="9"/>
      <c r="D3684" s="9"/>
      <c r="E3684" s="5"/>
      <c r="F3684" s="8"/>
      <c r="G3684" s="5" t="s">
        <v>3438</v>
      </c>
      <c r="H3684" s="8"/>
      <c r="I3684" s="5"/>
      <c r="J3684" s="5">
        <v>40</v>
      </c>
      <c r="K3684" s="5" t="s">
        <v>199</v>
      </c>
      <c r="L3684" s="5"/>
      <c r="M3684" s="5"/>
    </row>
    <row r="3685" spans="1:13">
      <c r="A3685" s="9"/>
      <c r="B3685" s="5" t="s">
        <v>7215</v>
      </c>
      <c r="C3685" s="9"/>
      <c r="D3685" s="9"/>
      <c r="E3685" s="5"/>
      <c r="F3685" s="8"/>
      <c r="G3685" s="5" t="s">
        <v>3442</v>
      </c>
      <c r="H3685" s="8"/>
      <c r="I3685" s="5"/>
      <c r="J3685" s="5">
        <v>40</v>
      </c>
      <c r="K3685" s="5" t="s">
        <v>199</v>
      </c>
      <c r="L3685" s="5"/>
      <c r="M3685" s="5"/>
    </row>
    <row r="3686" spans="1:13">
      <c r="A3686" s="9"/>
      <c r="B3686" s="5" t="s">
        <v>7216</v>
      </c>
      <c r="C3686" s="9"/>
      <c r="D3686" s="9"/>
      <c r="E3686" s="5"/>
      <c r="F3686" s="8"/>
      <c r="G3686" s="5" t="s">
        <v>3502</v>
      </c>
      <c r="H3686" s="8"/>
      <c r="I3686" s="5"/>
      <c r="J3686" s="5">
        <v>20</v>
      </c>
      <c r="K3686" s="5" t="s">
        <v>191</v>
      </c>
      <c r="L3686" s="5"/>
      <c r="M3686" s="5"/>
    </row>
    <row r="3687" spans="1:13">
      <c r="A3687" s="9"/>
      <c r="B3687" s="5" t="s">
        <v>7217</v>
      </c>
      <c r="C3687" s="9"/>
      <c r="D3687" s="9"/>
      <c r="E3687" s="5"/>
      <c r="F3687" s="8"/>
      <c r="G3687" s="5" t="s">
        <v>3510</v>
      </c>
      <c r="H3687" s="8"/>
      <c r="I3687" s="5"/>
      <c r="J3687" s="5">
        <v>40</v>
      </c>
      <c r="K3687" s="5" t="s">
        <v>196</v>
      </c>
      <c r="L3687" s="5"/>
      <c r="M3687" s="5"/>
    </row>
    <row r="3688" spans="1:13">
      <c r="A3688" s="9"/>
      <c r="B3688" s="5" t="s">
        <v>7218</v>
      </c>
      <c r="C3688" s="9"/>
      <c r="D3688" s="9"/>
      <c r="E3688" s="5"/>
      <c r="F3688" s="8"/>
      <c r="G3688" s="5" t="s">
        <v>3510</v>
      </c>
      <c r="H3688" s="8"/>
      <c r="I3688" s="5"/>
      <c r="J3688" s="5">
        <v>40</v>
      </c>
      <c r="K3688" s="5" t="s">
        <v>196</v>
      </c>
      <c r="L3688" s="5"/>
      <c r="M3688" s="5"/>
    </row>
    <row r="3689" spans="1:13">
      <c r="A3689" s="9"/>
      <c r="B3689" s="5" t="s">
        <v>7219</v>
      </c>
      <c r="C3689" s="9"/>
      <c r="D3689" s="9"/>
      <c r="E3689" s="5"/>
      <c r="F3689" s="8"/>
      <c r="G3689" s="5" t="s">
        <v>3442</v>
      </c>
      <c r="H3689" s="8"/>
      <c r="I3689" s="5"/>
      <c r="J3689" s="5">
        <v>40</v>
      </c>
      <c r="K3689" s="5" t="s">
        <v>199</v>
      </c>
      <c r="L3689" s="5"/>
      <c r="M3689" s="5"/>
    </row>
    <row r="3690" spans="1:13">
      <c r="A3690" s="9"/>
      <c r="B3690" s="5" t="s">
        <v>7220</v>
      </c>
      <c r="C3690" s="9"/>
      <c r="D3690" s="9"/>
      <c r="E3690" s="5"/>
      <c r="F3690" s="8"/>
      <c r="G3690" s="5" t="s">
        <v>3432</v>
      </c>
      <c r="H3690" s="8"/>
      <c r="I3690" s="5"/>
      <c r="J3690" s="5">
        <v>40</v>
      </c>
      <c r="K3690" s="5" t="s">
        <v>196</v>
      </c>
      <c r="L3690" s="5"/>
      <c r="M3690" s="5"/>
    </row>
    <row r="3691" spans="1:13">
      <c r="A3691" s="9"/>
      <c r="B3691" s="5" t="s">
        <v>7221</v>
      </c>
      <c r="C3691" s="9"/>
      <c r="D3691" s="9"/>
      <c r="E3691" s="5"/>
      <c r="F3691" s="8"/>
      <c r="G3691" s="5" t="s">
        <v>3432</v>
      </c>
      <c r="H3691" s="8"/>
      <c r="I3691" s="5"/>
      <c r="J3691" s="5">
        <v>40</v>
      </c>
      <c r="K3691" s="5" t="s">
        <v>196</v>
      </c>
      <c r="L3691" s="5"/>
      <c r="M3691" s="5"/>
    </row>
    <row r="3692" spans="1:13">
      <c r="A3692" s="9"/>
      <c r="B3692" s="5" t="s">
        <v>7222</v>
      </c>
      <c r="C3692" s="9"/>
      <c r="D3692" s="9"/>
      <c r="E3692" s="5"/>
      <c r="F3692" s="8"/>
      <c r="G3692" s="5" t="s">
        <v>3456</v>
      </c>
      <c r="H3692" s="8"/>
      <c r="I3692" s="5"/>
      <c r="J3692" s="5">
        <v>40</v>
      </c>
      <c r="K3692" s="5" t="s">
        <v>199</v>
      </c>
      <c r="L3692" s="5"/>
      <c r="M3692" s="5"/>
    </row>
    <row r="3693" spans="1:13">
      <c r="A3693" s="9"/>
      <c r="B3693" s="5" t="s">
        <v>7223</v>
      </c>
      <c r="C3693" s="9"/>
      <c r="D3693" s="9"/>
      <c r="E3693" s="5"/>
      <c r="F3693" s="8"/>
      <c r="G3693" s="5" t="s">
        <v>3432</v>
      </c>
      <c r="H3693" s="8"/>
      <c r="I3693" s="5"/>
      <c r="J3693" s="5">
        <v>40</v>
      </c>
      <c r="K3693" s="5" t="s">
        <v>3433</v>
      </c>
      <c r="L3693" s="5"/>
      <c r="M3693" s="5"/>
    </row>
    <row r="3694" spans="1:13">
      <c r="A3694" s="9"/>
      <c r="B3694" s="5" t="s">
        <v>7224</v>
      </c>
      <c r="C3694" s="9"/>
      <c r="D3694" s="9"/>
      <c r="E3694" s="5"/>
      <c r="F3694" s="8"/>
      <c r="G3694" s="5" t="s">
        <v>3532</v>
      </c>
      <c r="H3694" s="8"/>
      <c r="I3694" s="5"/>
      <c r="J3694" s="5">
        <v>40</v>
      </c>
      <c r="K3694" s="5" t="s">
        <v>199</v>
      </c>
      <c r="L3694" s="5"/>
      <c r="M3694" s="5"/>
    </row>
    <row r="3695" spans="1:13">
      <c r="A3695" s="9"/>
      <c r="B3695" s="5" t="s">
        <v>7225</v>
      </c>
      <c r="C3695" s="9"/>
      <c r="D3695" s="9"/>
      <c r="E3695" s="5"/>
      <c r="F3695" s="8"/>
      <c r="G3695" s="5" t="s">
        <v>3550</v>
      </c>
      <c r="H3695" s="8"/>
      <c r="I3695" s="5"/>
      <c r="J3695" s="5">
        <v>40</v>
      </c>
      <c r="K3695" s="5" t="s">
        <v>199</v>
      </c>
      <c r="L3695" s="5"/>
      <c r="M3695" s="5"/>
    </row>
    <row r="3696" spans="1:13">
      <c r="A3696" s="9"/>
      <c r="B3696" s="5" t="s">
        <v>7226</v>
      </c>
      <c r="C3696" s="9"/>
      <c r="D3696" s="9"/>
      <c r="E3696" s="5"/>
      <c r="F3696" s="8"/>
      <c r="G3696" s="5" t="s">
        <v>3454</v>
      </c>
      <c r="H3696" s="8"/>
      <c r="I3696" s="5"/>
      <c r="J3696" s="5">
        <v>40</v>
      </c>
      <c r="K3696" s="5" t="s">
        <v>199</v>
      </c>
      <c r="L3696" s="5"/>
      <c r="M3696" s="5"/>
    </row>
    <row r="3697" spans="1:13">
      <c r="A3697" s="9"/>
      <c r="B3697" s="5" t="s">
        <v>7227</v>
      </c>
      <c r="C3697" s="9"/>
      <c r="D3697" s="9"/>
      <c r="E3697" s="5"/>
      <c r="F3697" s="8"/>
      <c r="G3697" s="5" t="s">
        <v>3465</v>
      </c>
      <c r="H3697" s="8"/>
      <c r="I3697" s="5"/>
      <c r="J3697" s="5">
        <v>40</v>
      </c>
      <c r="K3697" s="5" t="s">
        <v>199</v>
      </c>
      <c r="L3697" s="5"/>
      <c r="M3697" s="5"/>
    </row>
    <row r="3698" spans="1:13">
      <c r="A3698" s="9"/>
      <c r="B3698" s="5" t="s">
        <v>7228</v>
      </c>
      <c r="C3698" s="9"/>
      <c r="D3698" s="9"/>
      <c r="E3698" s="5"/>
      <c r="F3698" s="8"/>
      <c r="G3698" s="5" t="s">
        <v>3494</v>
      </c>
      <c r="H3698" s="8"/>
      <c r="I3698" s="5"/>
      <c r="J3698" s="5">
        <v>25</v>
      </c>
      <c r="K3698" s="5" t="s">
        <v>196</v>
      </c>
      <c r="L3698" s="5"/>
      <c r="M3698" s="5"/>
    </row>
    <row r="3699" spans="1:13">
      <c r="A3699" s="9"/>
      <c r="B3699" s="5" t="s">
        <v>7229</v>
      </c>
      <c r="C3699" s="9"/>
      <c r="D3699" s="9"/>
      <c r="E3699" s="5"/>
      <c r="F3699" s="8"/>
      <c r="G3699" s="5" t="s">
        <v>3450</v>
      </c>
      <c r="H3699" s="8"/>
      <c r="I3699" s="5"/>
      <c r="J3699" s="5">
        <v>40</v>
      </c>
      <c r="K3699" s="5" t="s">
        <v>199</v>
      </c>
      <c r="L3699" s="5"/>
      <c r="M3699" s="5"/>
    </row>
    <row r="3700" spans="1:13">
      <c r="A3700" s="9"/>
      <c r="B3700" s="5" t="s">
        <v>7230</v>
      </c>
      <c r="C3700" s="9"/>
      <c r="D3700" s="9"/>
      <c r="E3700" s="5"/>
      <c r="F3700" s="8"/>
      <c r="G3700" s="5" t="s">
        <v>3432</v>
      </c>
      <c r="H3700" s="8"/>
      <c r="I3700" s="5"/>
      <c r="J3700" s="5">
        <v>40</v>
      </c>
      <c r="K3700" s="5" t="s">
        <v>199</v>
      </c>
      <c r="L3700" s="5"/>
      <c r="M3700" s="5"/>
    </row>
    <row r="3701" spans="1:13">
      <c r="A3701" s="9"/>
      <c r="B3701" s="5" t="s">
        <v>7231</v>
      </c>
      <c r="C3701" s="9"/>
      <c r="D3701" s="9"/>
      <c r="E3701" s="5"/>
      <c r="F3701" s="8"/>
      <c r="G3701" s="5" t="s">
        <v>3442</v>
      </c>
      <c r="H3701" s="8"/>
      <c r="I3701" s="5"/>
      <c r="J3701" s="5">
        <v>40</v>
      </c>
      <c r="K3701" s="5" t="s">
        <v>199</v>
      </c>
      <c r="L3701" s="5"/>
      <c r="M3701" s="5"/>
    </row>
    <row r="3702" spans="1:13">
      <c r="A3702" s="9"/>
      <c r="B3702" s="5" t="s">
        <v>7232</v>
      </c>
      <c r="C3702" s="9"/>
      <c r="D3702" s="9"/>
      <c r="E3702" s="5"/>
      <c r="F3702" s="8"/>
      <c r="G3702" s="5" t="s">
        <v>3450</v>
      </c>
      <c r="H3702" s="8"/>
      <c r="I3702" s="5"/>
      <c r="J3702" s="5">
        <v>40</v>
      </c>
      <c r="K3702" s="5" t="s">
        <v>199</v>
      </c>
      <c r="L3702" s="5"/>
      <c r="M3702" s="5"/>
    </row>
    <row r="3703" spans="1:13">
      <c r="A3703" s="9"/>
      <c r="B3703" s="5" t="s">
        <v>7233</v>
      </c>
      <c r="C3703" s="9"/>
      <c r="D3703" s="9"/>
      <c r="E3703" s="5"/>
      <c r="F3703" s="8"/>
      <c r="G3703" s="5" t="s">
        <v>3465</v>
      </c>
      <c r="H3703" s="8"/>
      <c r="I3703" s="5"/>
      <c r="J3703" s="5">
        <v>40</v>
      </c>
      <c r="K3703" s="5" t="s">
        <v>199</v>
      </c>
      <c r="L3703" s="5"/>
      <c r="M3703" s="5"/>
    </row>
    <row r="3704" spans="1:13">
      <c r="A3704" s="9"/>
      <c r="B3704" s="5" t="s">
        <v>7234</v>
      </c>
      <c r="C3704" s="9"/>
      <c r="D3704" s="9"/>
      <c r="E3704" s="5"/>
      <c r="F3704" s="8"/>
      <c r="G3704" s="5" t="s">
        <v>3428</v>
      </c>
      <c r="H3704" s="8"/>
      <c r="I3704" s="5"/>
      <c r="J3704" s="5">
        <v>40</v>
      </c>
      <c r="K3704" s="5" t="s">
        <v>199</v>
      </c>
      <c r="L3704" s="5"/>
      <c r="M3704" s="5"/>
    </row>
    <row r="3705" spans="1:13">
      <c r="A3705" s="9"/>
      <c r="B3705" s="5" t="s">
        <v>7235</v>
      </c>
      <c r="C3705" s="9"/>
      <c r="D3705" s="9"/>
      <c r="E3705" s="5"/>
      <c r="F3705" s="8"/>
      <c r="G3705" s="5" t="s">
        <v>3450</v>
      </c>
      <c r="H3705" s="8"/>
      <c r="I3705" s="5"/>
      <c r="J3705" s="5">
        <v>40</v>
      </c>
      <c r="K3705" s="5" t="s">
        <v>199</v>
      </c>
      <c r="L3705" s="5"/>
      <c r="M3705" s="5"/>
    </row>
    <row r="3706" spans="1:13">
      <c r="A3706" s="9"/>
      <c r="B3706" s="5" t="s">
        <v>7236</v>
      </c>
      <c r="C3706" s="9"/>
      <c r="D3706" s="9"/>
      <c r="E3706" s="5"/>
      <c r="F3706" s="8"/>
      <c r="G3706" s="5" t="s">
        <v>3494</v>
      </c>
      <c r="H3706" s="8"/>
      <c r="I3706" s="5"/>
      <c r="J3706" s="5">
        <v>25</v>
      </c>
      <c r="K3706" s="5" t="s">
        <v>199</v>
      </c>
      <c r="L3706" s="5"/>
      <c r="M3706" s="5"/>
    </row>
    <row r="3707" spans="1:13">
      <c r="A3707" s="9"/>
      <c r="B3707" s="5" t="s">
        <v>7237</v>
      </c>
      <c r="C3707" s="9"/>
      <c r="D3707" s="9"/>
      <c r="E3707" s="5"/>
      <c r="F3707" s="8"/>
      <c r="G3707" s="5" t="s">
        <v>3442</v>
      </c>
      <c r="H3707" s="8"/>
      <c r="I3707" s="5"/>
      <c r="J3707" s="5">
        <v>40</v>
      </c>
      <c r="K3707" s="5" t="s">
        <v>199</v>
      </c>
      <c r="L3707" s="5"/>
      <c r="M3707" s="5"/>
    </row>
    <row r="3708" spans="1:13">
      <c r="A3708" s="9"/>
      <c r="B3708" s="5" t="s">
        <v>7238</v>
      </c>
      <c r="C3708" s="9"/>
      <c r="D3708" s="9"/>
      <c r="E3708" s="5"/>
      <c r="F3708" s="8"/>
      <c r="G3708" s="5" t="s">
        <v>3432</v>
      </c>
      <c r="H3708" s="8"/>
      <c r="I3708" s="5"/>
      <c r="J3708" s="5">
        <v>40</v>
      </c>
      <c r="K3708" s="5" t="s">
        <v>199</v>
      </c>
      <c r="L3708" s="5"/>
      <c r="M3708" s="5"/>
    </row>
    <row r="3709" spans="1:13">
      <c r="A3709" s="9"/>
      <c r="B3709" s="5" t="s">
        <v>7239</v>
      </c>
      <c r="C3709" s="9"/>
      <c r="D3709" s="9"/>
      <c r="E3709" s="5"/>
      <c r="F3709" s="8"/>
      <c r="G3709" s="5" t="s">
        <v>3539</v>
      </c>
      <c r="H3709" s="8"/>
      <c r="I3709" s="5"/>
      <c r="J3709" s="5">
        <v>40</v>
      </c>
      <c r="K3709" s="5" t="s">
        <v>199</v>
      </c>
      <c r="L3709" s="5"/>
      <c r="M3709" s="5"/>
    </row>
    <row r="3710" spans="1:13">
      <c r="A3710" s="9"/>
      <c r="B3710" s="5" t="s">
        <v>7240</v>
      </c>
      <c r="C3710" s="9"/>
      <c r="D3710" s="9"/>
      <c r="E3710" s="5"/>
      <c r="F3710" s="8"/>
      <c r="G3710" s="5" t="s">
        <v>3465</v>
      </c>
      <c r="H3710" s="8"/>
      <c r="I3710" s="5"/>
      <c r="J3710" s="5">
        <v>40</v>
      </c>
      <c r="K3710" s="5" t="s">
        <v>199</v>
      </c>
      <c r="L3710" s="5"/>
      <c r="M3710" s="5"/>
    </row>
    <row r="3711" spans="1:13">
      <c r="A3711" s="9"/>
      <c r="B3711" s="5" t="s">
        <v>7241</v>
      </c>
      <c r="C3711" s="9"/>
      <c r="D3711" s="9"/>
      <c r="E3711" s="5"/>
      <c r="F3711" s="8"/>
      <c r="G3711" s="5" t="s">
        <v>3450</v>
      </c>
      <c r="H3711" s="8"/>
      <c r="I3711" s="5"/>
      <c r="J3711" s="5">
        <v>40</v>
      </c>
      <c r="K3711" s="5" t="s">
        <v>199</v>
      </c>
      <c r="L3711" s="5"/>
      <c r="M3711" s="5"/>
    </row>
    <row r="3712" spans="1:13">
      <c r="A3712" s="9"/>
      <c r="B3712" s="5" t="s">
        <v>7242</v>
      </c>
      <c r="C3712" s="9"/>
      <c r="D3712" s="9"/>
      <c r="E3712" s="5"/>
      <c r="F3712" s="8"/>
      <c r="G3712" s="5" t="s">
        <v>3432</v>
      </c>
      <c r="H3712" s="8"/>
      <c r="I3712" s="5"/>
      <c r="J3712" s="5">
        <v>40</v>
      </c>
      <c r="K3712" s="5" t="s">
        <v>199</v>
      </c>
      <c r="L3712" s="5"/>
      <c r="M3712" s="5"/>
    </row>
    <row r="3713" spans="1:13">
      <c r="A3713" s="9"/>
      <c r="B3713" s="5" t="s">
        <v>7243</v>
      </c>
      <c r="C3713" s="9"/>
      <c r="D3713" s="9"/>
      <c r="E3713" s="5"/>
      <c r="F3713" s="8"/>
      <c r="G3713" s="5" t="s">
        <v>3432</v>
      </c>
      <c r="H3713" s="8"/>
      <c r="I3713" s="5"/>
      <c r="J3713" s="5">
        <v>40</v>
      </c>
      <c r="K3713" s="5" t="s">
        <v>199</v>
      </c>
      <c r="L3713" s="5"/>
      <c r="M3713" s="5"/>
    </row>
    <row r="3714" spans="1:13">
      <c r="A3714" s="9"/>
      <c r="B3714" s="5" t="s">
        <v>7244</v>
      </c>
      <c r="C3714" s="9"/>
      <c r="D3714" s="9"/>
      <c r="E3714" s="5"/>
      <c r="F3714" s="8"/>
      <c r="G3714" s="5" t="s">
        <v>3465</v>
      </c>
      <c r="H3714" s="8"/>
      <c r="I3714" s="5"/>
      <c r="J3714" s="5">
        <v>40</v>
      </c>
      <c r="K3714" s="5" t="s">
        <v>199</v>
      </c>
      <c r="L3714" s="5"/>
      <c r="M3714" s="5"/>
    </row>
    <row r="3715" spans="1:13">
      <c r="A3715" s="9"/>
      <c r="B3715" s="5" t="s">
        <v>7245</v>
      </c>
      <c r="C3715" s="9"/>
      <c r="D3715" s="9"/>
      <c r="E3715" s="5"/>
      <c r="F3715" s="8"/>
      <c r="G3715" s="5" t="s">
        <v>3465</v>
      </c>
      <c r="H3715" s="8"/>
      <c r="I3715" s="5"/>
      <c r="J3715" s="5">
        <v>40</v>
      </c>
      <c r="K3715" s="5" t="s">
        <v>3433</v>
      </c>
      <c r="L3715" s="5"/>
      <c r="M3715" s="5"/>
    </row>
    <row r="3716" spans="1:13">
      <c r="A3716" s="9"/>
      <c r="B3716" s="5" t="s">
        <v>7246</v>
      </c>
      <c r="C3716" s="9"/>
      <c r="D3716" s="9"/>
      <c r="E3716" s="5"/>
      <c r="F3716" s="8"/>
      <c r="G3716" s="5" t="s">
        <v>3452</v>
      </c>
      <c r="H3716" s="8"/>
      <c r="I3716" s="5"/>
      <c r="J3716" s="5">
        <v>40</v>
      </c>
      <c r="K3716" s="5" t="s">
        <v>3433</v>
      </c>
      <c r="L3716" s="5"/>
      <c r="M3716" s="5"/>
    </row>
    <row r="3717" spans="1:13">
      <c r="A3717" s="9"/>
      <c r="B3717" s="5" t="s">
        <v>7247</v>
      </c>
      <c r="C3717" s="9"/>
      <c r="D3717" s="9"/>
      <c r="E3717" s="5"/>
      <c r="F3717" s="8"/>
      <c r="G3717" s="5" t="s">
        <v>3432</v>
      </c>
      <c r="H3717" s="8"/>
      <c r="I3717" s="5"/>
      <c r="J3717" s="5">
        <v>40</v>
      </c>
      <c r="K3717" s="5" t="s">
        <v>199</v>
      </c>
      <c r="L3717" s="5"/>
      <c r="M3717" s="5"/>
    </row>
    <row r="3718" spans="1:13">
      <c r="A3718" s="9"/>
      <c r="B3718" s="5" t="s">
        <v>7248</v>
      </c>
      <c r="C3718" s="9"/>
      <c r="D3718" s="9"/>
      <c r="E3718" s="5"/>
      <c r="F3718" s="8"/>
      <c r="G3718" s="5" t="s">
        <v>3556</v>
      </c>
      <c r="H3718" s="8"/>
      <c r="I3718" s="5"/>
      <c r="J3718" s="5">
        <v>40</v>
      </c>
      <c r="K3718" s="5" t="s">
        <v>199</v>
      </c>
      <c r="L3718" s="5"/>
      <c r="M3718" s="5"/>
    </row>
    <row r="3719" spans="1:13">
      <c r="A3719" s="9"/>
      <c r="B3719" s="5" t="s">
        <v>7249</v>
      </c>
      <c r="C3719" s="9"/>
      <c r="D3719" s="9"/>
      <c r="E3719" s="5"/>
      <c r="F3719" s="8"/>
      <c r="G3719" s="5" t="s">
        <v>3492</v>
      </c>
      <c r="H3719" s="8"/>
      <c r="I3719" s="5"/>
      <c r="J3719" s="5">
        <v>40</v>
      </c>
      <c r="K3719" s="5" t="s">
        <v>199</v>
      </c>
      <c r="L3719" s="5"/>
      <c r="M3719" s="5"/>
    </row>
    <row r="3720" spans="1:13">
      <c r="A3720" s="9"/>
      <c r="B3720" s="5" t="s">
        <v>7250</v>
      </c>
      <c r="C3720" s="9"/>
      <c r="D3720" s="9"/>
      <c r="E3720" s="5"/>
      <c r="F3720" s="8"/>
      <c r="G3720" s="5" t="s">
        <v>3492</v>
      </c>
      <c r="H3720" s="8"/>
      <c r="I3720" s="5"/>
      <c r="J3720" s="5">
        <v>40</v>
      </c>
      <c r="K3720" s="5" t="s">
        <v>199</v>
      </c>
      <c r="L3720" s="5"/>
      <c r="M3720" s="5"/>
    </row>
    <row r="3721" spans="1:13">
      <c r="A3721" s="9"/>
      <c r="B3721" s="5" t="s">
        <v>7251</v>
      </c>
      <c r="C3721" s="9"/>
      <c r="D3721" s="9"/>
      <c r="E3721" s="5"/>
      <c r="F3721" s="8"/>
      <c r="G3721" s="5" t="s">
        <v>3550</v>
      </c>
      <c r="H3721" s="8"/>
      <c r="I3721" s="5"/>
      <c r="J3721" s="5">
        <v>40</v>
      </c>
      <c r="K3721" s="5" t="s">
        <v>196</v>
      </c>
      <c r="L3721" s="5"/>
      <c r="M3721" s="5"/>
    </row>
    <row r="3722" spans="1:13">
      <c r="A3722" s="9"/>
      <c r="B3722" s="5" t="s">
        <v>7252</v>
      </c>
      <c r="C3722" s="9"/>
      <c r="D3722" s="9"/>
      <c r="E3722" s="5"/>
      <c r="F3722" s="8"/>
      <c r="G3722" s="5" t="s">
        <v>3442</v>
      </c>
      <c r="H3722" s="8"/>
      <c r="I3722" s="5"/>
      <c r="J3722" s="5">
        <v>40</v>
      </c>
      <c r="K3722" s="5" t="s">
        <v>199</v>
      </c>
      <c r="L3722" s="5"/>
      <c r="M3722" s="5"/>
    </row>
    <row r="3723" spans="1:13">
      <c r="A3723" s="9"/>
      <c r="B3723" s="5" t="s">
        <v>7253</v>
      </c>
      <c r="C3723" s="9"/>
      <c r="D3723" s="9"/>
      <c r="E3723" s="5"/>
      <c r="F3723" s="8"/>
      <c r="G3723" s="5" t="s">
        <v>3454</v>
      </c>
      <c r="H3723" s="8"/>
      <c r="I3723" s="5"/>
      <c r="J3723" s="5">
        <v>40</v>
      </c>
      <c r="K3723" s="5" t="s">
        <v>196</v>
      </c>
      <c r="L3723" s="5"/>
      <c r="M3723" s="5"/>
    </row>
    <row r="3724" spans="1:13">
      <c r="A3724" s="9"/>
      <c r="B3724" s="5" t="s">
        <v>7254</v>
      </c>
      <c r="C3724" s="9"/>
      <c r="D3724" s="9"/>
      <c r="E3724" s="5"/>
      <c r="F3724" s="8"/>
      <c r="G3724" s="5" t="s">
        <v>3454</v>
      </c>
      <c r="H3724" s="8"/>
      <c r="I3724" s="5"/>
      <c r="J3724" s="5">
        <v>40</v>
      </c>
      <c r="K3724" s="5" t="s">
        <v>199</v>
      </c>
      <c r="L3724" s="5"/>
      <c r="M3724" s="5"/>
    </row>
    <row r="3725" spans="1:13">
      <c r="A3725" s="9"/>
      <c r="B3725" s="5" t="s">
        <v>7255</v>
      </c>
      <c r="C3725" s="9"/>
      <c r="D3725" s="9"/>
      <c r="E3725" s="5"/>
      <c r="F3725" s="8"/>
      <c r="G3725" s="5" t="s">
        <v>3428</v>
      </c>
      <c r="H3725" s="8"/>
      <c r="I3725" s="5"/>
      <c r="J3725" s="5">
        <v>40</v>
      </c>
      <c r="K3725" s="5" t="s">
        <v>199</v>
      </c>
      <c r="L3725" s="5"/>
      <c r="M3725" s="5"/>
    </row>
    <row r="3726" spans="1:13">
      <c r="A3726" s="9"/>
      <c r="B3726" s="5" t="s">
        <v>7256</v>
      </c>
      <c r="C3726" s="9"/>
      <c r="D3726" s="9"/>
      <c r="E3726" s="5"/>
      <c r="F3726" s="8"/>
      <c r="G3726" s="5" t="s">
        <v>3593</v>
      </c>
      <c r="H3726" s="8"/>
      <c r="I3726" s="5"/>
      <c r="J3726" s="5">
        <v>40</v>
      </c>
      <c r="K3726" s="5" t="s">
        <v>199</v>
      </c>
      <c r="L3726" s="5"/>
      <c r="M3726" s="5"/>
    </row>
    <row r="3727" spans="1:13">
      <c r="A3727" s="9"/>
      <c r="B3727" s="5" t="s">
        <v>7257</v>
      </c>
      <c r="C3727" s="9"/>
      <c r="D3727" s="9"/>
      <c r="E3727" s="5"/>
      <c r="F3727" s="8"/>
      <c r="G3727" s="5" t="s">
        <v>3432</v>
      </c>
      <c r="H3727" s="8"/>
      <c r="I3727" s="5"/>
      <c r="J3727" s="5">
        <v>40</v>
      </c>
      <c r="K3727" s="5" t="s">
        <v>199</v>
      </c>
      <c r="L3727" s="5"/>
      <c r="M3727" s="5"/>
    </row>
    <row r="3728" spans="1:13">
      <c r="A3728" s="9"/>
      <c r="B3728" s="5" t="s">
        <v>7258</v>
      </c>
      <c r="C3728" s="9"/>
      <c r="D3728" s="9"/>
      <c r="E3728" s="5"/>
      <c r="F3728" s="8"/>
      <c r="G3728" s="5" t="s">
        <v>3550</v>
      </c>
      <c r="H3728" s="8"/>
      <c r="I3728" s="5"/>
      <c r="J3728" s="5">
        <v>40</v>
      </c>
      <c r="K3728" s="5" t="s">
        <v>196</v>
      </c>
      <c r="L3728" s="5"/>
      <c r="M3728" s="5"/>
    </row>
    <row r="3729" spans="1:13">
      <c r="A3729" s="9"/>
      <c r="B3729" s="5" t="s">
        <v>7259</v>
      </c>
      <c r="C3729" s="9"/>
      <c r="D3729" s="9"/>
      <c r="E3729" s="5"/>
      <c r="F3729" s="8"/>
      <c r="G3729" s="5" t="s">
        <v>3432</v>
      </c>
      <c r="H3729" s="8"/>
      <c r="I3729" s="5"/>
      <c r="J3729" s="5">
        <v>40</v>
      </c>
      <c r="K3729" s="5" t="s">
        <v>196</v>
      </c>
      <c r="L3729" s="5"/>
      <c r="M3729" s="5"/>
    </row>
    <row r="3730" spans="1:13">
      <c r="A3730" s="9"/>
      <c r="B3730" s="5" t="s">
        <v>7260</v>
      </c>
      <c r="C3730" s="9"/>
      <c r="D3730" s="9"/>
      <c r="E3730" s="5"/>
      <c r="F3730" s="8"/>
      <c r="G3730" s="5" t="s">
        <v>3458</v>
      </c>
      <c r="H3730" s="8"/>
      <c r="I3730" s="5"/>
      <c r="J3730" s="5">
        <v>40</v>
      </c>
      <c r="K3730" s="5" t="s">
        <v>199</v>
      </c>
      <c r="L3730" s="5"/>
      <c r="M3730" s="5"/>
    </row>
    <row r="3731" spans="1:13">
      <c r="A3731" s="9"/>
      <c r="B3731" s="5" t="s">
        <v>7261</v>
      </c>
      <c r="C3731" s="9"/>
      <c r="D3731" s="9"/>
      <c r="E3731" s="5"/>
      <c r="F3731" s="8"/>
      <c r="G3731" s="5" t="s">
        <v>3442</v>
      </c>
      <c r="H3731" s="8"/>
      <c r="I3731" s="5"/>
      <c r="J3731" s="5">
        <v>40</v>
      </c>
      <c r="K3731" s="5" t="s">
        <v>196</v>
      </c>
      <c r="L3731" s="5"/>
      <c r="M3731" s="5"/>
    </row>
    <row r="3732" spans="1:13">
      <c r="A3732" s="9"/>
      <c r="B3732" s="5" t="s">
        <v>7262</v>
      </c>
      <c r="C3732" s="9"/>
      <c r="D3732" s="9"/>
      <c r="E3732" s="5"/>
      <c r="F3732" s="8"/>
      <c r="G3732" s="5" t="s">
        <v>3432</v>
      </c>
      <c r="H3732" s="8"/>
      <c r="I3732" s="5"/>
      <c r="J3732" s="5">
        <v>40</v>
      </c>
      <c r="K3732" s="5" t="s">
        <v>199</v>
      </c>
      <c r="L3732" s="5"/>
      <c r="M3732" s="5"/>
    </row>
    <row r="3733" spans="1:13">
      <c r="A3733" s="9"/>
      <c r="B3733" s="5" t="s">
        <v>7263</v>
      </c>
      <c r="C3733" s="9"/>
      <c r="D3733" s="9"/>
      <c r="E3733" s="5"/>
      <c r="F3733" s="8"/>
      <c r="G3733" s="5" t="s">
        <v>3556</v>
      </c>
      <c r="H3733" s="8"/>
      <c r="I3733" s="5"/>
      <c r="J3733" s="5">
        <v>40</v>
      </c>
      <c r="K3733" s="5" t="s">
        <v>199</v>
      </c>
      <c r="L3733" s="5"/>
      <c r="M3733" s="5"/>
    </row>
    <row r="3734" spans="1:13">
      <c r="A3734" s="9"/>
      <c r="B3734" s="5" t="s">
        <v>7264</v>
      </c>
      <c r="C3734" s="9"/>
      <c r="D3734" s="9"/>
      <c r="E3734" s="5"/>
      <c r="F3734" s="8"/>
      <c r="G3734" s="5" t="s">
        <v>3450</v>
      </c>
      <c r="H3734" s="8"/>
      <c r="I3734" s="5"/>
      <c r="J3734" s="5">
        <v>40</v>
      </c>
      <c r="K3734" s="5" t="s">
        <v>199</v>
      </c>
      <c r="L3734" s="5"/>
      <c r="M3734" s="5"/>
    </row>
    <row r="3735" spans="1:13">
      <c r="A3735" s="9"/>
      <c r="B3735" s="5" t="s">
        <v>7265</v>
      </c>
      <c r="C3735" s="9"/>
      <c r="D3735" s="9"/>
      <c r="E3735" s="5"/>
      <c r="F3735" s="8"/>
      <c r="G3735" s="5" t="s">
        <v>4325</v>
      </c>
      <c r="H3735" s="8"/>
      <c r="I3735" s="5"/>
      <c r="J3735" s="5">
        <v>30</v>
      </c>
      <c r="K3735" s="5" t="s">
        <v>199</v>
      </c>
      <c r="L3735" s="5"/>
      <c r="M3735" s="5"/>
    </row>
    <row r="3736" spans="1:13">
      <c r="A3736" s="9"/>
      <c r="B3736" s="5" t="s">
        <v>7266</v>
      </c>
      <c r="C3736" s="9"/>
      <c r="D3736" s="9"/>
      <c r="E3736" s="5"/>
      <c r="F3736" s="8"/>
      <c r="G3736" s="5" t="s">
        <v>3450</v>
      </c>
      <c r="H3736" s="8"/>
      <c r="I3736" s="5"/>
      <c r="J3736" s="5">
        <v>40</v>
      </c>
      <c r="K3736" s="5" t="s">
        <v>196</v>
      </c>
      <c r="L3736" s="5"/>
      <c r="M3736" s="5"/>
    </row>
    <row r="3737" spans="1:13">
      <c r="A3737" s="9"/>
      <c r="B3737" s="5" t="s">
        <v>7267</v>
      </c>
      <c r="C3737" s="9"/>
      <c r="D3737" s="9"/>
      <c r="E3737" s="5"/>
      <c r="F3737" s="8"/>
      <c r="G3737" s="5" t="s">
        <v>3432</v>
      </c>
      <c r="H3737" s="8"/>
      <c r="I3737" s="5"/>
      <c r="J3737" s="5">
        <v>40</v>
      </c>
      <c r="K3737" s="5" t="s">
        <v>199</v>
      </c>
      <c r="L3737" s="5"/>
      <c r="M3737" s="5"/>
    </row>
    <row r="3738" spans="1:13">
      <c r="A3738" s="9"/>
      <c r="B3738" s="5" t="s">
        <v>7268</v>
      </c>
      <c r="C3738" s="9"/>
      <c r="D3738" s="9"/>
      <c r="E3738" s="5"/>
      <c r="F3738" s="8"/>
      <c r="G3738" s="5" t="s">
        <v>3446</v>
      </c>
      <c r="H3738" s="8"/>
      <c r="I3738" s="5"/>
      <c r="J3738" s="5">
        <v>40</v>
      </c>
      <c r="K3738" s="5" t="s">
        <v>199</v>
      </c>
      <c r="L3738" s="5"/>
      <c r="M3738" s="5"/>
    </row>
    <row r="3739" spans="1:13">
      <c r="A3739" s="9"/>
      <c r="B3739" s="5" t="s">
        <v>7269</v>
      </c>
      <c r="C3739" s="9"/>
      <c r="D3739" s="9"/>
      <c r="E3739" s="5"/>
      <c r="F3739" s="8"/>
      <c r="G3739" s="5" t="s">
        <v>3446</v>
      </c>
      <c r="H3739" s="8"/>
      <c r="I3739" s="5"/>
      <c r="J3739" s="5">
        <v>40</v>
      </c>
      <c r="K3739" s="5" t="s">
        <v>199</v>
      </c>
      <c r="L3739" s="5"/>
      <c r="M3739" s="5"/>
    </row>
    <row r="3740" spans="1:13">
      <c r="A3740" s="9"/>
      <c r="B3740" s="5" t="s">
        <v>7270</v>
      </c>
      <c r="C3740" s="9"/>
      <c r="D3740" s="9"/>
      <c r="E3740" s="5"/>
      <c r="F3740" s="8"/>
      <c r="G3740" s="5" t="s">
        <v>3454</v>
      </c>
      <c r="H3740" s="8"/>
      <c r="I3740" s="5"/>
      <c r="J3740" s="5">
        <v>40</v>
      </c>
      <c r="K3740" s="5" t="s">
        <v>199</v>
      </c>
      <c r="L3740" s="5"/>
      <c r="M3740" s="5"/>
    </row>
    <row r="3741" spans="1:13">
      <c r="A3741" s="9"/>
      <c r="B3741" s="5" t="s">
        <v>7271</v>
      </c>
      <c r="C3741" s="9"/>
      <c r="D3741" s="9"/>
      <c r="E3741" s="5"/>
      <c r="F3741" s="8"/>
      <c r="G3741" s="5" t="s">
        <v>3550</v>
      </c>
      <c r="H3741" s="8"/>
      <c r="I3741" s="5"/>
      <c r="J3741" s="5">
        <v>40</v>
      </c>
      <c r="K3741" s="5" t="s">
        <v>199</v>
      </c>
      <c r="L3741" s="5"/>
      <c r="M3741" s="5"/>
    </row>
    <row r="3742" spans="1:13">
      <c r="A3742" s="9"/>
      <c r="B3742" s="5" t="s">
        <v>7272</v>
      </c>
      <c r="C3742" s="9"/>
      <c r="D3742" s="9"/>
      <c r="E3742" s="5"/>
      <c r="F3742" s="8"/>
      <c r="G3742" s="5" t="s">
        <v>3432</v>
      </c>
      <c r="H3742" s="8"/>
      <c r="I3742" s="5"/>
      <c r="J3742" s="5">
        <v>40</v>
      </c>
      <c r="K3742" s="5" t="s">
        <v>199</v>
      </c>
      <c r="L3742" s="5"/>
      <c r="M3742" s="5"/>
    </row>
    <row r="3743" spans="1:13">
      <c r="A3743" s="9"/>
      <c r="B3743" s="5" t="s">
        <v>7273</v>
      </c>
      <c r="C3743" s="9"/>
      <c r="D3743" s="9"/>
      <c r="E3743" s="5"/>
      <c r="F3743" s="8"/>
      <c r="G3743" s="5" t="s">
        <v>3850</v>
      </c>
      <c r="H3743" s="8"/>
      <c r="I3743" s="5"/>
      <c r="J3743" s="5">
        <v>40</v>
      </c>
      <c r="K3743" s="5" t="s">
        <v>196</v>
      </c>
      <c r="L3743" s="5"/>
      <c r="M3743" s="5"/>
    </row>
    <row r="3744" spans="1:13">
      <c r="A3744" s="9"/>
      <c r="B3744" s="5" t="s">
        <v>7274</v>
      </c>
      <c r="C3744" s="9"/>
      <c r="D3744" s="9"/>
      <c r="E3744" s="5"/>
      <c r="F3744" s="8"/>
      <c r="G3744" s="5" t="s">
        <v>3432</v>
      </c>
      <c r="H3744" s="8"/>
      <c r="I3744" s="5"/>
      <c r="J3744" s="5">
        <v>40</v>
      </c>
      <c r="K3744" s="5" t="s">
        <v>196</v>
      </c>
      <c r="L3744" s="5"/>
      <c r="M3744" s="5"/>
    </row>
    <row r="3745" spans="1:13">
      <c r="A3745" s="9"/>
      <c r="B3745" s="5" t="s">
        <v>7275</v>
      </c>
      <c r="C3745" s="9"/>
      <c r="D3745" s="9"/>
      <c r="E3745" s="5"/>
      <c r="F3745" s="8"/>
      <c r="G3745" s="5" t="s">
        <v>3432</v>
      </c>
      <c r="H3745" s="8"/>
      <c r="I3745" s="5"/>
      <c r="J3745" s="5">
        <v>40</v>
      </c>
      <c r="K3745" s="5" t="s">
        <v>199</v>
      </c>
      <c r="L3745" s="5"/>
      <c r="M3745" s="5"/>
    </row>
    <row r="3746" spans="1:13">
      <c r="A3746" s="9"/>
      <c r="B3746" s="5" t="s">
        <v>7276</v>
      </c>
      <c r="C3746" s="9"/>
      <c r="D3746" s="9"/>
      <c r="E3746" s="5"/>
      <c r="F3746" s="8"/>
      <c r="G3746" s="5" t="s">
        <v>3432</v>
      </c>
      <c r="H3746" s="8"/>
      <c r="I3746" s="5"/>
      <c r="J3746" s="5">
        <v>40</v>
      </c>
      <c r="K3746" s="5" t="s">
        <v>3433</v>
      </c>
      <c r="L3746" s="5"/>
      <c r="M3746" s="5"/>
    </row>
    <row r="3747" spans="1:13">
      <c r="A3747" s="9"/>
      <c r="B3747" s="5" t="s">
        <v>7277</v>
      </c>
      <c r="C3747" s="9"/>
      <c r="D3747" s="9"/>
      <c r="E3747" s="5"/>
      <c r="F3747" s="8"/>
      <c r="G3747" s="5" t="s">
        <v>3432</v>
      </c>
      <c r="H3747" s="8"/>
      <c r="I3747" s="5"/>
      <c r="J3747" s="5">
        <v>40</v>
      </c>
      <c r="K3747" s="5" t="s">
        <v>199</v>
      </c>
      <c r="L3747" s="5"/>
      <c r="M3747" s="5"/>
    </row>
    <row r="3748" spans="1:13">
      <c r="A3748" s="9"/>
      <c r="B3748" s="5" t="s">
        <v>7278</v>
      </c>
      <c r="C3748" s="9"/>
      <c r="D3748" s="9"/>
      <c r="E3748" s="5"/>
      <c r="F3748" s="8"/>
      <c r="G3748" s="5" t="s">
        <v>3432</v>
      </c>
      <c r="H3748" s="8"/>
      <c r="I3748" s="5"/>
      <c r="J3748" s="5">
        <v>40</v>
      </c>
      <c r="K3748" s="5" t="s">
        <v>199</v>
      </c>
      <c r="L3748" s="5"/>
      <c r="M3748" s="5"/>
    </row>
    <row r="3749" spans="1:13">
      <c r="A3749" s="9"/>
      <c r="B3749" s="5" t="s">
        <v>7279</v>
      </c>
      <c r="C3749" s="9"/>
      <c r="D3749" s="9"/>
      <c r="E3749" s="5"/>
      <c r="F3749" s="8"/>
      <c r="G3749" s="5" t="s">
        <v>3502</v>
      </c>
      <c r="H3749" s="8"/>
      <c r="I3749" s="5"/>
      <c r="J3749" s="5">
        <v>20</v>
      </c>
      <c r="K3749" s="5" t="s">
        <v>191</v>
      </c>
      <c r="L3749" s="5"/>
      <c r="M3749" s="5"/>
    </row>
    <row r="3750" spans="1:13">
      <c r="A3750" s="9"/>
      <c r="B3750" s="5" t="s">
        <v>3208</v>
      </c>
      <c r="C3750" s="9"/>
      <c r="D3750" s="9"/>
      <c r="E3750" s="5"/>
      <c r="F3750" s="8"/>
      <c r="G3750" s="5" t="s">
        <v>3432</v>
      </c>
      <c r="H3750" s="8"/>
      <c r="I3750" s="5"/>
      <c r="J3750" s="5">
        <v>40</v>
      </c>
      <c r="K3750" s="5" t="s">
        <v>196</v>
      </c>
      <c r="L3750" s="5"/>
      <c r="M3750" s="5"/>
    </row>
    <row r="3751" spans="1:13">
      <c r="A3751" s="9"/>
      <c r="B3751" s="5" t="s">
        <v>7280</v>
      </c>
      <c r="C3751" s="9"/>
      <c r="D3751" s="9"/>
      <c r="E3751" s="5"/>
      <c r="F3751" s="8"/>
      <c r="G3751" s="5" t="s">
        <v>3502</v>
      </c>
      <c r="H3751" s="8"/>
      <c r="I3751" s="5"/>
      <c r="J3751" s="5">
        <v>20</v>
      </c>
      <c r="K3751" s="5" t="s">
        <v>196</v>
      </c>
      <c r="L3751" s="5"/>
      <c r="M3751" s="5"/>
    </row>
    <row r="3752" spans="1:13">
      <c r="A3752" s="9"/>
      <c r="B3752" s="5" t="s">
        <v>7281</v>
      </c>
      <c r="C3752" s="9"/>
      <c r="D3752" s="9"/>
      <c r="E3752" s="5"/>
      <c r="F3752" s="8"/>
      <c r="G3752" s="5" t="s">
        <v>3442</v>
      </c>
      <c r="H3752" s="8"/>
      <c r="I3752" s="5"/>
      <c r="J3752" s="5">
        <v>40</v>
      </c>
      <c r="K3752" s="5" t="s">
        <v>3433</v>
      </c>
      <c r="L3752" s="5"/>
      <c r="M3752" s="5"/>
    </row>
    <row r="3753" spans="1:13">
      <c r="A3753" s="9"/>
      <c r="B3753" s="5" t="s">
        <v>7282</v>
      </c>
      <c r="C3753" s="9"/>
      <c r="D3753" s="9"/>
      <c r="E3753" s="5"/>
      <c r="F3753" s="8"/>
      <c r="G3753" s="5" t="s">
        <v>3492</v>
      </c>
      <c r="H3753" s="8"/>
      <c r="I3753" s="5"/>
      <c r="J3753" s="5">
        <v>40</v>
      </c>
      <c r="K3753" s="5" t="s">
        <v>199</v>
      </c>
      <c r="L3753" s="5"/>
      <c r="M3753" s="5"/>
    </row>
    <row r="3754" spans="1:13">
      <c r="A3754" s="9"/>
      <c r="B3754" s="5" t="s">
        <v>7282</v>
      </c>
      <c r="C3754" s="9"/>
      <c r="D3754" s="9"/>
      <c r="E3754" s="5"/>
      <c r="F3754" s="8"/>
      <c r="G3754" s="5" t="s">
        <v>3432</v>
      </c>
      <c r="H3754" s="8"/>
      <c r="I3754" s="5"/>
      <c r="J3754" s="5">
        <v>40</v>
      </c>
      <c r="K3754" s="5" t="s">
        <v>199</v>
      </c>
      <c r="L3754" s="5"/>
      <c r="M3754" s="5"/>
    </row>
    <row r="3755" spans="1:13">
      <c r="A3755" s="9"/>
      <c r="B3755" s="5" t="s">
        <v>7283</v>
      </c>
      <c r="C3755" s="9"/>
      <c r="D3755" s="9"/>
      <c r="E3755" s="5"/>
      <c r="F3755" s="8"/>
      <c r="G3755" s="5" t="s">
        <v>3458</v>
      </c>
      <c r="H3755" s="8"/>
      <c r="I3755" s="5"/>
      <c r="J3755" s="5">
        <v>40</v>
      </c>
      <c r="K3755" s="5" t="s">
        <v>199</v>
      </c>
      <c r="L3755" s="5"/>
      <c r="M3755" s="5"/>
    </row>
    <row r="3756" spans="1:13">
      <c r="A3756" s="9"/>
      <c r="B3756" s="5" t="s">
        <v>7284</v>
      </c>
      <c r="C3756" s="9"/>
      <c r="D3756" s="9"/>
      <c r="E3756" s="5"/>
      <c r="F3756" s="8"/>
      <c r="G3756" s="5" t="s">
        <v>3432</v>
      </c>
      <c r="H3756" s="8"/>
      <c r="I3756" s="5"/>
      <c r="J3756" s="5">
        <v>40</v>
      </c>
      <c r="K3756" s="5" t="s">
        <v>199</v>
      </c>
      <c r="L3756" s="5"/>
      <c r="M3756" s="5"/>
    </row>
    <row r="3757" spans="1:13">
      <c r="A3757" s="9"/>
      <c r="B3757" s="5" t="s">
        <v>7285</v>
      </c>
      <c r="C3757" s="9"/>
      <c r="D3757" s="9"/>
      <c r="E3757" s="5"/>
      <c r="F3757" s="8"/>
      <c r="G3757" s="5" t="s">
        <v>3428</v>
      </c>
      <c r="H3757" s="8"/>
      <c r="I3757" s="5"/>
      <c r="J3757" s="5">
        <v>40</v>
      </c>
      <c r="K3757" s="5" t="s">
        <v>196</v>
      </c>
      <c r="L3757" s="5"/>
      <c r="M3757" s="5"/>
    </row>
    <row r="3758" spans="1:13">
      <c r="A3758" s="9"/>
      <c r="B3758" s="5" t="s">
        <v>7286</v>
      </c>
      <c r="C3758" s="9"/>
      <c r="D3758" s="9"/>
      <c r="E3758" s="5"/>
      <c r="F3758" s="8"/>
      <c r="G3758" s="5" t="s">
        <v>3432</v>
      </c>
      <c r="H3758" s="8"/>
      <c r="I3758" s="5"/>
      <c r="J3758" s="5">
        <v>40</v>
      </c>
      <c r="K3758" s="5" t="s">
        <v>3433</v>
      </c>
      <c r="L3758" s="5"/>
      <c r="M3758" s="5"/>
    </row>
    <row r="3759" spans="1:13">
      <c r="A3759" s="9"/>
      <c r="B3759" s="5" t="s">
        <v>7287</v>
      </c>
      <c r="C3759" s="9"/>
      <c r="D3759" s="9"/>
      <c r="E3759" s="5"/>
      <c r="F3759" s="8"/>
      <c r="G3759" s="5" t="s">
        <v>3513</v>
      </c>
      <c r="H3759" s="8"/>
      <c r="I3759" s="5"/>
      <c r="J3759" s="5">
        <v>40</v>
      </c>
      <c r="K3759" s="5" t="s">
        <v>199</v>
      </c>
      <c r="L3759" s="5"/>
      <c r="M3759" s="5"/>
    </row>
    <row r="3760" spans="1:13">
      <c r="A3760" s="9"/>
      <c r="B3760" s="5" t="s">
        <v>7288</v>
      </c>
      <c r="C3760" s="9"/>
      <c r="D3760" s="9"/>
      <c r="E3760" s="5"/>
      <c r="F3760" s="8"/>
      <c r="G3760" s="5" t="s">
        <v>3701</v>
      </c>
      <c r="H3760" s="8"/>
      <c r="I3760" s="5"/>
      <c r="J3760" s="5">
        <v>30</v>
      </c>
      <c r="K3760" s="5" t="s">
        <v>196</v>
      </c>
      <c r="L3760" s="5"/>
      <c r="M3760" s="5"/>
    </row>
    <row r="3761" spans="1:13">
      <c r="A3761" s="9"/>
      <c r="B3761" s="5" t="s">
        <v>7289</v>
      </c>
      <c r="C3761" s="9"/>
      <c r="D3761" s="9"/>
      <c r="E3761" s="5"/>
      <c r="F3761" s="8"/>
      <c r="G3761" s="5" t="s">
        <v>3502</v>
      </c>
      <c r="H3761" s="8"/>
      <c r="I3761" s="5"/>
      <c r="J3761" s="5">
        <v>20</v>
      </c>
      <c r="K3761" s="5" t="s">
        <v>199</v>
      </c>
      <c r="L3761" s="5"/>
      <c r="M3761" s="5"/>
    </row>
    <row r="3762" spans="1:13">
      <c r="A3762" s="9"/>
      <c r="B3762" s="5" t="s">
        <v>7290</v>
      </c>
      <c r="C3762" s="9"/>
      <c r="D3762" s="9"/>
      <c r="E3762" s="5"/>
      <c r="F3762" s="8"/>
      <c r="G3762" s="5" t="s">
        <v>3465</v>
      </c>
      <c r="H3762" s="8"/>
      <c r="I3762" s="5"/>
      <c r="J3762" s="5">
        <v>40</v>
      </c>
      <c r="K3762" s="5" t="s">
        <v>199</v>
      </c>
      <c r="L3762" s="5"/>
      <c r="M3762" s="5"/>
    </row>
    <row r="3763" spans="1:13">
      <c r="A3763" s="9"/>
      <c r="B3763" s="5" t="s">
        <v>7291</v>
      </c>
      <c r="C3763" s="9"/>
      <c r="D3763" s="9"/>
      <c r="E3763" s="5"/>
      <c r="F3763" s="8"/>
      <c r="G3763" s="5" t="s">
        <v>3442</v>
      </c>
      <c r="H3763" s="8"/>
      <c r="I3763" s="5"/>
      <c r="J3763" s="5">
        <v>40</v>
      </c>
      <c r="K3763" s="5" t="s">
        <v>3433</v>
      </c>
      <c r="L3763" s="5"/>
      <c r="M3763" s="5"/>
    </row>
    <row r="3764" spans="1:13">
      <c r="A3764" s="9"/>
      <c r="B3764" s="5" t="s">
        <v>7292</v>
      </c>
      <c r="C3764" s="9"/>
      <c r="D3764" s="9"/>
      <c r="E3764" s="5"/>
      <c r="F3764" s="8"/>
      <c r="G3764" s="5" t="s">
        <v>3510</v>
      </c>
      <c r="H3764" s="8"/>
      <c r="I3764" s="5"/>
      <c r="J3764" s="5">
        <v>40</v>
      </c>
      <c r="K3764" s="5" t="s">
        <v>199</v>
      </c>
      <c r="L3764" s="5"/>
      <c r="M3764" s="5"/>
    </row>
    <row r="3765" spans="1:13">
      <c r="A3765" s="9"/>
      <c r="B3765" s="5" t="s">
        <v>7293</v>
      </c>
      <c r="C3765" s="9"/>
      <c r="D3765" s="9"/>
      <c r="E3765" s="5"/>
      <c r="F3765" s="8"/>
      <c r="G3765" s="5" t="s">
        <v>3432</v>
      </c>
      <c r="H3765" s="8"/>
      <c r="I3765" s="5"/>
      <c r="J3765" s="5">
        <v>40</v>
      </c>
      <c r="K3765" s="5" t="s">
        <v>199</v>
      </c>
      <c r="L3765" s="5"/>
      <c r="M3765" s="5"/>
    </row>
    <row r="3766" spans="1:13">
      <c r="A3766" s="9"/>
      <c r="B3766" s="5" t="s">
        <v>7294</v>
      </c>
      <c r="C3766" s="9"/>
      <c r="D3766" s="9"/>
      <c r="E3766" s="5"/>
      <c r="F3766" s="8"/>
      <c r="G3766" s="5" t="s">
        <v>3432</v>
      </c>
      <c r="H3766" s="8"/>
      <c r="I3766" s="5"/>
      <c r="J3766" s="5">
        <v>40</v>
      </c>
      <c r="K3766" s="5" t="s">
        <v>199</v>
      </c>
      <c r="L3766" s="5"/>
      <c r="M3766" s="5"/>
    </row>
    <row r="3767" spans="1:13">
      <c r="A3767" s="9"/>
      <c r="B3767" s="5" t="s">
        <v>7295</v>
      </c>
      <c r="C3767" s="9"/>
      <c r="D3767" s="9"/>
      <c r="E3767" s="5"/>
      <c r="F3767" s="8"/>
      <c r="G3767" s="5" t="s">
        <v>3438</v>
      </c>
      <c r="H3767" s="8"/>
      <c r="I3767" s="5"/>
      <c r="J3767" s="5">
        <v>40</v>
      </c>
      <c r="K3767" s="5" t="s">
        <v>199</v>
      </c>
      <c r="L3767" s="5"/>
      <c r="M3767" s="5"/>
    </row>
    <row r="3768" spans="1:13">
      <c r="A3768" s="9"/>
      <c r="B3768" s="5" t="s">
        <v>7296</v>
      </c>
      <c r="C3768" s="9"/>
      <c r="D3768" s="9"/>
      <c r="E3768" s="5"/>
      <c r="F3768" s="8"/>
      <c r="G3768" s="5" t="s">
        <v>3646</v>
      </c>
      <c r="H3768" s="8"/>
      <c r="I3768" s="5"/>
      <c r="J3768" s="5">
        <v>40</v>
      </c>
      <c r="K3768" s="5" t="s">
        <v>7051</v>
      </c>
      <c r="L3768" s="5"/>
      <c r="M3768" s="5"/>
    </row>
    <row r="3769" spans="1:13">
      <c r="A3769" s="9"/>
      <c r="B3769" s="5" t="s">
        <v>7297</v>
      </c>
      <c r="C3769" s="9"/>
      <c r="D3769" s="9"/>
      <c r="E3769" s="5"/>
      <c r="F3769" s="8"/>
      <c r="G3769" s="5" t="s">
        <v>3438</v>
      </c>
      <c r="H3769" s="8"/>
      <c r="I3769" s="5"/>
      <c r="J3769" s="5">
        <v>40</v>
      </c>
      <c r="K3769" s="5" t="s">
        <v>199</v>
      </c>
      <c r="L3769" s="5"/>
      <c r="M3769" s="5"/>
    </row>
    <row r="3770" spans="1:13">
      <c r="A3770" s="9"/>
      <c r="B3770" s="5" t="s">
        <v>7298</v>
      </c>
      <c r="C3770" s="9"/>
      <c r="D3770" s="9"/>
      <c r="E3770" s="5"/>
      <c r="F3770" s="8"/>
      <c r="G3770" s="5" t="s">
        <v>3456</v>
      </c>
      <c r="H3770" s="8"/>
      <c r="I3770" s="5"/>
      <c r="J3770" s="5">
        <v>40</v>
      </c>
      <c r="K3770" s="5" t="s">
        <v>199</v>
      </c>
      <c r="L3770" s="5"/>
      <c r="M3770" s="5"/>
    </row>
    <row r="3771" spans="1:13">
      <c r="A3771" s="9"/>
      <c r="B3771" s="5" t="s">
        <v>7299</v>
      </c>
      <c r="C3771" s="9"/>
      <c r="D3771" s="9"/>
      <c r="E3771" s="5"/>
      <c r="F3771" s="8"/>
      <c r="G3771" s="5" t="s">
        <v>3428</v>
      </c>
      <c r="H3771" s="8"/>
      <c r="I3771" s="5"/>
      <c r="J3771" s="5">
        <v>40</v>
      </c>
      <c r="K3771" s="5" t="s">
        <v>3433</v>
      </c>
      <c r="L3771" s="5"/>
      <c r="M3771" s="5"/>
    </row>
    <row r="3772" spans="1:13">
      <c r="A3772" s="9"/>
      <c r="B3772" s="5" t="s">
        <v>7300</v>
      </c>
      <c r="C3772" s="9"/>
      <c r="D3772" s="9"/>
      <c r="E3772" s="5"/>
      <c r="F3772" s="8"/>
      <c r="G3772" s="5" t="s">
        <v>3454</v>
      </c>
      <c r="H3772" s="8"/>
      <c r="I3772" s="5"/>
      <c r="J3772" s="5">
        <v>40</v>
      </c>
      <c r="K3772" s="5" t="s">
        <v>199</v>
      </c>
      <c r="L3772" s="5"/>
      <c r="M3772" s="5"/>
    </row>
    <row r="3773" spans="1:13">
      <c r="A3773" s="9"/>
      <c r="B3773" s="5" t="s">
        <v>7301</v>
      </c>
      <c r="C3773" s="9"/>
      <c r="D3773" s="9"/>
      <c r="E3773" s="5"/>
      <c r="F3773" s="8"/>
      <c r="G3773" s="5" t="s">
        <v>3561</v>
      </c>
      <c r="H3773" s="8"/>
      <c r="I3773" s="5"/>
      <c r="J3773" s="5">
        <v>40</v>
      </c>
      <c r="K3773" s="5" t="s">
        <v>199</v>
      </c>
      <c r="L3773" s="5"/>
      <c r="M3773" s="5"/>
    </row>
    <row r="3774" spans="1:13">
      <c r="A3774" s="9"/>
      <c r="B3774" s="5" t="s">
        <v>7302</v>
      </c>
      <c r="C3774" s="9"/>
      <c r="D3774" s="9"/>
      <c r="E3774" s="5"/>
      <c r="F3774" s="8"/>
      <c r="G3774" s="5" t="s">
        <v>3432</v>
      </c>
      <c r="H3774" s="8"/>
      <c r="I3774" s="5"/>
      <c r="J3774" s="5">
        <v>40</v>
      </c>
      <c r="K3774" s="5" t="s">
        <v>199</v>
      </c>
      <c r="L3774" s="5"/>
      <c r="M3774" s="5"/>
    </row>
    <row r="3775" spans="1:13">
      <c r="A3775" s="9"/>
      <c r="B3775" s="5" t="s">
        <v>7303</v>
      </c>
      <c r="C3775" s="9"/>
      <c r="D3775" s="9"/>
      <c r="E3775" s="5"/>
      <c r="F3775" s="8"/>
      <c r="G3775" s="5" t="s">
        <v>3938</v>
      </c>
      <c r="H3775" s="8"/>
      <c r="I3775" s="5"/>
      <c r="J3775" s="5">
        <v>40</v>
      </c>
      <c r="K3775" s="5" t="s">
        <v>3433</v>
      </c>
      <c r="L3775" s="5"/>
      <c r="M3775" s="5"/>
    </row>
    <row r="3776" spans="1:13">
      <c r="A3776" s="9"/>
      <c r="B3776" s="5" t="s">
        <v>7304</v>
      </c>
      <c r="C3776" s="9"/>
      <c r="D3776" s="9"/>
      <c r="E3776" s="5"/>
      <c r="F3776" s="8"/>
      <c r="G3776" s="5" t="s">
        <v>3454</v>
      </c>
      <c r="H3776" s="8"/>
      <c r="I3776" s="5"/>
      <c r="J3776" s="5">
        <v>40</v>
      </c>
      <c r="K3776" s="5" t="s">
        <v>196</v>
      </c>
      <c r="L3776" s="5"/>
      <c r="M3776" s="5"/>
    </row>
    <row r="3777" spans="1:13">
      <c r="A3777" s="9"/>
      <c r="B3777" s="5" t="s">
        <v>7305</v>
      </c>
      <c r="C3777" s="9"/>
      <c r="D3777" s="9"/>
      <c r="E3777" s="5"/>
      <c r="F3777" s="8"/>
      <c r="G3777" s="5" t="s">
        <v>3593</v>
      </c>
      <c r="H3777" s="8"/>
      <c r="I3777" s="5"/>
      <c r="J3777" s="5">
        <v>40</v>
      </c>
      <c r="K3777" s="5" t="s">
        <v>199</v>
      </c>
      <c r="L3777" s="5"/>
      <c r="M3777" s="5"/>
    </row>
    <row r="3778" spans="1:13">
      <c r="A3778" s="9"/>
      <c r="B3778" s="5" t="s">
        <v>7306</v>
      </c>
      <c r="C3778" s="9"/>
      <c r="D3778" s="9"/>
      <c r="E3778" s="5"/>
      <c r="F3778" s="8"/>
      <c r="G3778" s="5" t="s">
        <v>3432</v>
      </c>
      <c r="H3778" s="8"/>
      <c r="I3778" s="5"/>
      <c r="J3778" s="5">
        <v>40</v>
      </c>
      <c r="K3778" s="5" t="s">
        <v>199</v>
      </c>
      <c r="L3778" s="5"/>
      <c r="M3778" s="5"/>
    </row>
    <row r="3779" spans="1:13">
      <c r="A3779" s="9"/>
      <c r="B3779" s="5" t="s">
        <v>7307</v>
      </c>
      <c r="C3779" s="9"/>
      <c r="D3779" s="9"/>
      <c r="E3779" s="5"/>
      <c r="F3779" s="8"/>
      <c r="G3779" s="5" t="s">
        <v>4255</v>
      </c>
      <c r="H3779" s="8"/>
      <c r="I3779" s="5"/>
      <c r="J3779" s="5">
        <v>30</v>
      </c>
      <c r="K3779" s="5" t="s">
        <v>3433</v>
      </c>
      <c r="L3779" s="5"/>
      <c r="M3779" s="5"/>
    </row>
    <row r="3780" spans="1:13">
      <c r="A3780" s="9"/>
      <c r="B3780" s="5" t="s">
        <v>7308</v>
      </c>
      <c r="C3780" s="9"/>
      <c r="D3780" s="9"/>
      <c r="E3780" s="5"/>
      <c r="F3780" s="8"/>
      <c r="G3780" s="5" t="s">
        <v>3432</v>
      </c>
      <c r="H3780" s="8"/>
      <c r="I3780" s="5"/>
      <c r="J3780" s="5">
        <v>40</v>
      </c>
      <c r="K3780" s="5" t="s">
        <v>199</v>
      </c>
      <c r="L3780" s="5"/>
      <c r="M3780" s="5"/>
    </row>
    <row r="3781" spans="1:13">
      <c r="A3781" s="9"/>
      <c r="B3781" s="5" t="s">
        <v>7309</v>
      </c>
      <c r="C3781" s="9"/>
      <c r="D3781" s="9"/>
      <c r="E3781" s="5"/>
      <c r="F3781" s="8"/>
      <c r="G3781" s="5" t="s">
        <v>3450</v>
      </c>
      <c r="H3781" s="8"/>
      <c r="I3781" s="5"/>
      <c r="J3781" s="5">
        <v>40</v>
      </c>
      <c r="K3781" s="5" t="s">
        <v>199</v>
      </c>
      <c r="L3781" s="5"/>
      <c r="M3781" s="5"/>
    </row>
    <row r="3782" spans="1:13">
      <c r="A3782" s="9"/>
      <c r="B3782" s="5" t="s">
        <v>7310</v>
      </c>
      <c r="C3782" s="9"/>
      <c r="D3782" s="9"/>
      <c r="E3782" s="5"/>
      <c r="F3782" s="8"/>
      <c r="G3782" s="5" t="s">
        <v>3432</v>
      </c>
      <c r="H3782" s="8"/>
      <c r="I3782" s="5"/>
      <c r="J3782" s="5">
        <v>40</v>
      </c>
      <c r="K3782" s="5" t="s">
        <v>199</v>
      </c>
      <c r="L3782" s="5"/>
      <c r="M3782" s="5"/>
    </row>
    <row r="3783" spans="1:13">
      <c r="A3783" s="9"/>
      <c r="B3783" s="5" t="s">
        <v>7311</v>
      </c>
      <c r="C3783" s="9"/>
      <c r="D3783" s="9"/>
      <c r="E3783" s="5"/>
      <c r="F3783" s="8"/>
      <c r="G3783" s="5" t="s">
        <v>3465</v>
      </c>
      <c r="H3783" s="8"/>
      <c r="I3783" s="5"/>
      <c r="J3783" s="5">
        <v>40</v>
      </c>
      <c r="K3783" s="5" t="s">
        <v>199</v>
      </c>
      <c r="L3783" s="5"/>
      <c r="M3783" s="5"/>
    </row>
    <row r="3784" spans="1:13">
      <c r="A3784" s="9"/>
      <c r="B3784" s="5" t="s">
        <v>7312</v>
      </c>
      <c r="C3784" s="9"/>
      <c r="D3784" s="9"/>
      <c r="E3784" s="5"/>
      <c r="F3784" s="8"/>
      <c r="G3784" s="5" t="s">
        <v>3428</v>
      </c>
      <c r="H3784" s="8"/>
      <c r="I3784" s="5"/>
      <c r="J3784" s="5">
        <v>40</v>
      </c>
      <c r="K3784" s="5" t="s">
        <v>196</v>
      </c>
      <c r="L3784" s="5"/>
      <c r="M3784" s="5"/>
    </row>
    <row r="3785" spans="1:13">
      <c r="A3785" s="9"/>
      <c r="B3785" s="5" t="s">
        <v>7313</v>
      </c>
      <c r="C3785" s="9"/>
      <c r="D3785" s="9"/>
      <c r="E3785" s="5"/>
      <c r="F3785" s="8"/>
      <c r="G3785" s="5" t="s">
        <v>3432</v>
      </c>
      <c r="H3785" s="8"/>
      <c r="I3785" s="5"/>
      <c r="J3785" s="5">
        <v>40</v>
      </c>
      <c r="K3785" s="5" t="s">
        <v>199</v>
      </c>
      <c r="L3785" s="5"/>
      <c r="M3785" s="5"/>
    </row>
    <row r="3786" spans="1:13">
      <c r="A3786" s="9"/>
      <c r="B3786" s="5" t="s">
        <v>7314</v>
      </c>
      <c r="C3786" s="9"/>
      <c r="D3786" s="9"/>
      <c r="E3786" s="5"/>
      <c r="F3786" s="8"/>
      <c r="G3786" s="5" t="s">
        <v>3432</v>
      </c>
      <c r="H3786" s="8"/>
      <c r="I3786" s="5"/>
      <c r="J3786" s="5">
        <v>40</v>
      </c>
      <c r="K3786" s="5" t="s">
        <v>199</v>
      </c>
      <c r="L3786" s="5"/>
      <c r="M3786" s="5"/>
    </row>
    <row r="3787" spans="1:13">
      <c r="A3787" s="9"/>
      <c r="B3787" s="5" t="s">
        <v>7315</v>
      </c>
      <c r="C3787" s="9"/>
      <c r="D3787" s="9"/>
      <c r="E3787" s="5"/>
      <c r="F3787" s="8"/>
      <c r="G3787" s="5" t="s">
        <v>3428</v>
      </c>
      <c r="H3787" s="8"/>
      <c r="I3787" s="5"/>
      <c r="J3787" s="5">
        <v>40</v>
      </c>
      <c r="K3787" s="5" t="s">
        <v>191</v>
      </c>
      <c r="L3787" s="5"/>
      <c r="M3787" s="5"/>
    </row>
    <row r="3788" spans="1:13">
      <c r="A3788" s="9"/>
      <c r="B3788" s="5" t="s">
        <v>7316</v>
      </c>
      <c r="C3788" s="9"/>
      <c r="D3788" s="9"/>
      <c r="E3788" s="5"/>
      <c r="F3788" s="8"/>
      <c r="G3788" s="5" t="s">
        <v>3556</v>
      </c>
      <c r="H3788" s="8"/>
      <c r="I3788" s="5"/>
      <c r="J3788" s="5">
        <v>40</v>
      </c>
      <c r="K3788" s="5" t="s">
        <v>196</v>
      </c>
      <c r="L3788" s="5"/>
      <c r="M3788" s="5"/>
    </row>
    <row r="3789" spans="1:13">
      <c r="A3789" s="9"/>
      <c r="B3789" s="5" t="s">
        <v>7317</v>
      </c>
      <c r="C3789" s="9"/>
      <c r="D3789" s="9"/>
      <c r="E3789" s="5"/>
      <c r="F3789" s="8"/>
      <c r="G3789" s="5" t="s">
        <v>3502</v>
      </c>
      <c r="H3789" s="8"/>
      <c r="I3789" s="5"/>
      <c r="J3789" s="5">
        <v>40</v>
      </c>
      <c r="K3789" s="5" t="s">
        <v>199</v>
      </c>
      <c r="L3789" s="5"/>
      <c r="M3789" s="5"/>
    </row>
    <row r="3790" spans="1:13">
      <c r="A3790" s="9"/>
      <c r="B3790" s="5" t="s">
        <v>7318</v>
      </c>
      <c r="C3790" s="9"/>
      <c r="D3790" s="9"/>
      <c r="E3790" s="5"/>
      <c r="F3790" s="8"/>
      <c r="G3790" s="5" t="s">
        <v>3432</v>
      </c>
      <c r="H3790" s="8"/>
      <c r="I3790" s="5"/>
      <c r="J3790" s="5">
        <v>40</v>
      </c>
      <c r="K3790" s="5" t="s">
        <v>199</v>
      </c>
      <c r="L3790" s="5"/>
      <c r="M3790" s="5"/>
    </row>
    <row r="3791" spans="1:13">
      <c r="A3791" s="9"/>
      <c r="B3791" s="5" t="s">
        <v>7319</v>
      </c>
      <c r="C3791" s="9"/>
      <c r="D3791" s="9"/>
      <c r="E3791" s="5"/>
      <c r="F3791" s="8"/>
      <c r="G3791" s="5" t="s">
        <v>3651</v>
      </c>
      <c r="H3791" s="8"/>
      <c r="I3791" s="5"/>
      <c r="J3791" s="5">
        <v>40</v>
      </c>
      <c r="K3791" s="5" t="s">
        <v>196</v>
      </c>
      <c r="L3791" s="5"/>
      <c r="M3791" s="5"/>
    </row>
    <row r="3792" spans="1:13">
      <c r="A3792" s="9"/>
      <c r="B3792" s="5" t="s">
        <v>7320</v>
      </c>
      <c r="C3792" s="9"/>
      <c r="D3792" s="9"/>
      <c r="E3792" s="5"/>
      <c r="F3792" s="8"/>
      <c r="G3792" s="5" t="s">
        <v>3537</v>
      </c>
      <c r="H3792" s="8"/>
      <c r="I3792" s="5"/>
      <c r="J3792" s="5">
        <v>40</v>
      </c>
      <c r="K3792" s="5" t="s">
        <v>196</v>
      </c>
      <c r="L3792" s="5"/>
      <c r="M3792" s="5"/>
    </row>
    <row r="3793" spans="1:13">
      <c r="A3793" s="9"/>
      <c r="B3793" s="5" t="s">
        <v>7321</v>
      </c>
      <c r="C3793" s="9"/>
      <c r="D3793" s="9"/>
      <c r="E3793" s="5"/>
      <c r="F3793" s="8"/>
      <c r="G3793" s="5" t="s">
        <v>3556</v>
      </c>
      <c r="H3793" s="8"/>
      <c r="I3793" s="5"/>
      <c r="J3793" s="5">
        <v>40</v>
      </c>
      <c r="K3793" s="5" t="s">
        <v>196</v>
      </c>
      <c r="L3793" s="5"/>
      <c r="M3793" s="5"/>
    </row>
    <row r="3794" spans="1:13">
      <c r="A3794" s="9"/>
      <c r="B3794" s="5" t="s">
        <v>7322</v>
      </c>
      <c r="C3794" s="9"/>
      <c r="D3794" s="9"/>
      <c r="E3794" s="5"/>
      <c r="F3794" s="8"/>
      <c r="G3794" s="5" t="s">
        <v>3432</v>
      </c>
      <c r="H3794" s="8"/>
      <c r="I3794" s="5"/>
      <c r="J3794" s="5">
        <v>40</v>
      </c>
      <c r="K3794" s="5" t="s">
        <v>199</v>
      </c>
      <c r="L3794" s="5"/>
      <c r="M3794" s="5"/>
    </row>
    <row r="3795" spans="1:13">
      <c r="A3795" s="9"/>
      <c r="B3795" s="5" t="s">
        <v>7323</v>
      </c>
      <c r="C3795" s="9"/>
      <c r="D3795" s="9"/>
      <c r="E3795" s="5"/>
      <c r="F3795" s="8"/>
      <c r="G3795" s="5" t="s">
        <v>3432</v>
      </c>
      <c r="H3795" s="8"/>
      <c r="I3795" s="5"/>
      <c r="J3795" s="5">
        <v>40</v>
      </c>
      <c r="K3795" s="5" t="s">
        <v>196</v>
      </c>
      <c r="L3795" s="5"/>
      <c r="M3795" s="5"/>
    </row>
    <row r="3796" spans="1:13">
      <c r="A3796" s="9"/>
      <c r="B3796" s="5" t="s">
        <v>7324</v>
      </c>
      <c r="C3796" s="9"/>
      <c r="D3796" s="9"/>
      <c r="E3796" s="5"/>
      <c r="F3796" s="8"/>
      <c r="G3796" s="5" t="s">
        <v>3432</v>
      </c>
      <c r="H3796" s="8"/>
      <c r="I3796" s="5"/>
      <c r="J3796" s="5">
        <v>40</v>
      </c>
      <c r="K3796" s="5" t="s">
        <v>3433</v>
      </c>
      <c r="L3796" s="5"/>
      <c r="M3796" s="5"/>
    </row>
    <row r="3797" spans="1:13">
      <c r="A3797" s="9"/>
      <c r="B3797" s="5" t="s">
        <v>7325</v>
      </c>
      <c r="C3797" s="9"/>
      <c r="D3797" s="9"/>
      <c r="E3797" s="5"/>
      <c r="F3797" s="8"/>
      <c r="G3797" s="5" t="s">
        <v>3673</v>
      </c>
      <c r="H3797" s="8"/>
      <c r="I3797" s="5"/>
      <c r="J3797" s="5">
        <v>40</v>
      </c>
      <c r="K3797" s="5" t="s">
        <v>199</v>
      </c>
      <c r="L3797" s="5"/>
      <c r="M3797" s="5"/>
    </row>
    <row r="3798" spans="1:13">
      <c r="A3798" s="9"/>
      <c r="B3798" s="5" t="s">
        <v>7326</v>
      </c>
      <c r="C3798" s="9"/>
      <c r="D3798" s="9"/>
      <c r="E3798" s="5"/>
      <c r="F3798" s="8"/>
      <c r="G3798" s="5" t="s">
        <v>3609</v>
      </c>
      <c r="H3798" s="8"/>
      <c r="I3798" s="5"/>
      <c r="J3798" s="5">
        <v>40</v>
      </c>
      <c r="K3798" s="5" t="s">
        <v>3433</v>
      </c>
      <c r="L3798" s="5"/>
      <c r="M3798" s="5"/>
    </row>
    <row r="3799" spans="1:13">
      <c r="A3799" s="9"/>
      <c r="B3799" s="5" t="s">
        <v>7327</v>
      </c>
      <c r="C3799" s="9"/>
      <c r="D3799" s="9"/>
      <c r="E3799" s="5"/>
      <c r="F3799" s="8"/>
      <c r="G3799" s="5" t="s">
        <v>3432</v>
      </c>
      <c r="H3799" s="8"/>
      <c r="I3799" s="5"/>
      <c r="J3799" s="5">
        <v>40</v>
      </c>
      <c r="K3799" s="5" t="s">
        <v>199</v>
      </c>
      <c r="L3799" s="5"/>
      <c r="M3799" s="5"/>
    </row>
    <row r="3800" spans="1:13">
      <c r="A3800" s="9"/>
      <c r="B3800" s="5" t="s">
        <v>7328</v>
      </c>
      <c r="C3800" s="9"/>
      <c r="D3800" s="9"/>
      <c r="E3800" s="5"/>
      <c r="F3800" s="8"/>
      <c r="G3800" s="5" t="s">
        <v>3438</v>
      </c>
      <c r="H3800" s="8"/>
      <c r="I3800" s="5"/>
      <c r="J3800" s="5">
        <v>40</v>
      </c>
      <c r="K3800" s="5" t="s">
        <v>199</v>
      </c>
      <c r="L3800" s="5"/>
      <c r="M3800" s="5"/>
    </row>
    <row r="3801" spans="1:13">
      <c r="A3801" s="9"/>
      <c r="B3801" s="5" t="s">
        <v>7329</v>
      </c>
      <c r="C3801" s="9"/>
      <c r="D3801" s="9"/>
      <c r="E3801" s="5"/>
      <c r="F3801" s="8"/>
      <c r="G3801" s="5" t="s">
        <v>6419</v>
      </c>
      <c r="H3801" s="8"/>
      <c r="I3801" s="5"/>
      <c r="J3801" s="5">
        <v>40</v>
      </c>
      <c r="K3801" s="5" t="s">
        <v>199</v>
      </c>
      <c r="L3801" s="5"/>
      <c r="M3801" s="5"/>
    </row>
    <row r="3802" spans="1:13">
      <c r="A3802" s="9"/>
      <c r="B3802" s="5" t="s">
        <v>7330</v>
      </c>
      <c r="C3802" s="9"/>
      <c r="D3802" s="9"/>
      <c r="E3802" s="5"/>
      <c r="F3802" s="8"/>
      <c r="G3802" s="5" t="s">
        <v>3492</v>
      </c>
      <c r="H3802" s="8"/>
      <c r="I3802" s="5"/>
      <c r="J3802" s="5">
        <v>40</v>
      </c>
      <c r="K3802" s="5" t="s">
        <v>196</v>
      </c>
      <c r="L3802" s="5"/>
      <c r="M3802" s="5"/>
    </row>
    <row r="3803" spans="1:13">
      <c r="A3803" s="9"/>
      <c r="B3803" s="5" t="s">
        <v>7331</v>
      </c>
      <c r="C3803" s="9"/>
      <c r="D3803" s="9"/>
      <c r="E3803" s="5"/>
      <c r="F3803" s="8"/>
      <c r="G3803" s="5" t="s">
        <v>3436</v>
      </c>
      <c r="H3803" s="8"/>
      <c r="I3803" s="5"/>
      <c r="J3803" s="5">
        <v>40</v>
      </c>
      <c r="K3803" s="5" t="s">
        <v>199</v>
      </c>
      <c r="L3803" s="5"/>
      <c r="M3803" s="5"/>
    </row>
    <row r="3804" spans="1:13">
      <c r="A3804" s="9"/>
      <c r="B3804" s="5" t="s">
        <v>7332</v>
      </c>
      <c r="C3804" s="9"/>
      <c r="D3804" s="9"/>
      <c r="E3804" s="5"/>
      <c r="F3804" s="8"/>
      <c r="G3804" s="5" t="s">
        <v>3458</v>
      </c>
      <c r="H3804" s="8"/>
      <c r="I3804" s="5"/>
      <c r="J3804" s="5">
        <v>40</v>
      </c>
      <c r="K3804" s="5" t="s">
        <v>199</v>
      </c>
      <c r="L3804" s="5"/>
      <c r="M3804" s="5"/>
    </row>
    <row r="3805" spans="1:13">
      <c r="A3805" s="9"/>
      <c r="B3805" s="5" t="s">
        <v>7333</v>
      </c>
      <c r="C3805" s="9"/>
      <c r="D3805" s="9"/>
      <c r="E3805" s="5"/>
      <c r="F3805" s="8"/>
      <c r="G3805" s="5" t="s">
        <v>3510</v>
      </c>
      <c r="H3805" s="8"/>
      <c r="I3805" s="5"/>
      <c r="J3805" s="5">
        <v>40</v>
      </c>
      <c r="K3805" s="5" t="s">
        <v>199</v>
      </c>
      <c r="L3805" s="5"/>
      <c r="M3805" s="5"/>
    </row>
    <row r="3806" spans="1:13">
      <c r="A3806" s="9"/>
      <c r="B3806" s="5" t="s">
        <v>7334</v>
      </c>
      <c r="C3806" s="9"/>
      <c r="D3806" s="9"/>
      <c r="E3806" s="5"/>
      <c r="F3806" s="8"/>
      <c r="G3806" s="5" t="s">
        <v>3550</v>
      </c>
      <c r="H3806" s="8"/>
      <c r="I3806" s="5"/>
      <c r="J3806" s="5">
        <v>40</v>
      </c>
      <c r="K3806" s="5" t="s">
        <v>199</v>
      </c>
      <c r="L3806" s="5"/>
      <c r="M3806" s="5"/>
    </row>
    <row r="3807" spans="1:13">
      <c r="A3807" s="9"/>
      <c r="B3807" s="5" t="s">
        <v>7335</v>
      </c>
      <c r="C3807" s="9"/>
      <c r="D3807" s="9"/>
      <c r="E3807" s="5"/>
      <c r="F3807" s="8"/>
      <c r="G3807" s="5" t="s">
        <v>3432</v>
      </c>
      <c r="H3807" s="8"/>
      <c r="I3807" s="5"/>
      <c r="J3807" s="5">
        <v>40</v>
      </c>
      <c r="K3807" s="5" t="s">
        <v>199</v>
      </c>
      <c r="L3807" s="5"/>
      <c r="M3807" s="5"/>
    </row>
    <row r="3808" spans="1:13">
      <c r="A3808" s="9"/>
      <c r="B3808" s="5" t="s">
        <v>7336</v>
      </c>
      <c r="C3808" s="9"/>
      <c r="D3808" s="9"/>
      <c r="E3808" s="5"/>
      <c r="F3808" s="8"/>
      <c r="G3808" s="5" t="s">
        <v>3502</v>
      </c>
      <c r="H3808" s="8"/>
      <c r="I3808" s="5"/>
      <c r="J3808" s="5">
        <v>20</v>
      </c>
      <c r="K3808" s="5" t="s">
        <v>199</v>
      </c>
      <c r="L3808" s="5"/>
      <c r="M3808" s="5"/>
    </row>
    <row r="3809" spans="1:13">
      <c r="A3809" s="9"/>
      <c r="B3809" s="5" t="s">
        <v>7337</v>
      </c>
      <c r="C3809" s="9"/>
      <c r="D3809" s="9"/>
      <c r="E3809" s="5"/>
      <c r="F3809" s="8"/>
      <c r="G3809" s="5" t="s">
        <v>3556</v>
      </c>
      <c r="H3809" s="8"/>
      <c r="I3809" s="5"/>
      <c r="J3809" s="5">
        <v>40</v>
      </c>
      <c r="K3809" s="5" t="s">
        <v>199</v>
      </c>
      <c r="L3809" s="5"/>
      <c r="M3809" s="5"/>
    </row>
    <row r="3810" spans="1:13">
      <c r="A3810" s="9"/>
      <c r="B3810" s="5" t="s">
        <v>7338</v>
      </c>
      <c r="C3810" s="9"/>
      <c r="D3810" s="9"/>
      <c r="E3810" s="5"/>
      <c r="F3810" s="8"/>
      <c r="G3810" s="5" t="s">
        <v>3428</v>
      </c>
      <c r="H3810" s="8"/>
      <c r="I3810" s="5"/>
      <c r="J3810" s="5">
        <v>40</v>
      </c>
      <c r="K3810" s="5" t="s">
        <v>199</v>
      </c>
      <c r="L3810" s="5"/>
      <c r="M3810" s="5"/>
    </row>
    <row r="3811" spans="1:13">
      <c r="A3811" s="9"/>
      <c r="B3811" s="5" t="s">
        <v>7339</v>
      </c>
      <c r="C3811" s="9"/>
      <c r="D3811" s="9"/>
      <c r="E3811" s="5"/>
      <c r="F3811" s="8"/>
      <c r="G3811" s="5" t="s">
        <v>3428</v>
      </c>
      <c r="H3811" s="8"/>
      <c r="I3811" s="5"/>
      <c r="J3811" s="5">
        <v>40</v>
      </c>
      <c r="K3811" s="5" t="s">
        <v>196</v>
      </c>
      <c r="L3811" s="5"/>
      <c r="M3811" s="5"/>
    </row>
    <row r="3812" spans="1:13">
      <c r="A3812" s="9"/>
      <c r="B3812" s="5" t="s">
        <v>7340</v>
      </c>
      <c r="C3812" s="9"/>
      <c r="D3812" s="9"/>
      <c r="E3812" s="5"/>
      <c r="F3812" s="8"/>
      <c r="G3812" s="5" t="s">
        <v>3442</v>
      </c>
      <c r="H3812" s="8"/>
      <c r="I3812" s="5"/>
      <c r="J3812" s="5">
        <v>40</v>
      </c>
      <c r="K3812" s="5" t="s">
        <v>199</v>
      </c>
      <c r="L3812" s="5"/>
      <c r="M3812" s="5"/>
    </row>
    <row r="3813" spans="1:13">
      <c r="A3813" s="9"/>
      <c r="B3813" s="5" t="s">
        <v>7341</v>
      </c>
      <c r="C3813" s="9"/>
      <c r="D3813" s="9"/>
      <c r="E3813" s="5"/>
      <c r="F3813" s="8"/>
      <c r="G3813" s="5" t="s">
        <v>3432</v>
      </c>
      <c r="H3813" s="8"/>
      <c r="I3813" s="5"/>
      <c r="J3813" s="5">
        <v>40</v>
      </c>
      <c r="K3813" s="5" t="s">
        <v>199</v>
      </c>
      <c r="L3813" s="5"/>
      <c r="M3813" s="5"/>
    </row>
    <row r="3814" spans="1:13">
      <c r="A3814" s="9"/>
      <c r="B3814" s="5" t="s">
        <v>7342</v>
      </c>
      <c r="C3814" s="9"/>
      <c r="D3814" s="9"/>
      <c r="E3814" s="5"/>
      <c r="F3814" s="8"/>
      <c r="G3814" s="5" t="s">
        <v>3432</v>
      </c>
      <c r="H3814" s="8"/>
      <c r="I3814" s="5"/>
      <c r="J3814" s="5">
        <v>40</v>
      </c>
      <c r="K3814" s="5" t="s">
        <v>3433</v>
      </c>
      <c r="L3814" s="5"/>
      <c r="M3814" s="5"/>
    </row>
    <row r="3815" spans="1:13">
      <c r="A3815" s="9"/>
      <c r="B3815" s="5" t="s">
        <v>7343</v>
      </c>
      <c r="C3815" s="9"/>
      <c r="D3815" s="9"/>
      <c r="E3815" s="5"/>
      <c r="F3815" s="8"/>
      <c r="G3815" s="5" t="s">
        <v>3454</v>
      </c>
      <c r="H3815" s="8"/>
      <c r="I3815" s="5"/>
      <c r="J3815" s="5">
        <v>40</v>
      </c>
      <c r="K3815" s="5" t="s">
        <v>196</v>
      </c>
      <c r="L3815" s="5"/>
      <c r="M3815" s="5"/>
    </row>
    <row r="3816" spans="1:13">
      <c r="A3816" s="9"/>
      <c r="B3816" s="5" t="s">
        <v>7344</v>
      </c>
      <c r="C3816" s="9"/>
      <c r="D3816" s="9"/>
      <c r="E3816" s="5"/>
      <c r="F3816" s="8"/>
      <c r="G3816" s="5" t="s">
        <v>3456</v>
      </c>
      <c r="H3816" s="8"/>
      <c r="I3816" s="5"/>
      <c r="J3816" s="5">
        <v>40</v>
      </c>
      <c r="K3816" s="5" t="s">
        <v>199</v>
      </c>
      <c r="L3816" s="5"/>
      <c r="M3816" s="5"/>
    </row>
    <row r="3817" spans="1:13">
      <c r="A3817" s="9"/>
      <c r="B3817" s="5" t="s">
        <v>7345</v>
      </c>
      <c r="C3817" s="9"/>
      <c r="D3817" s="9"/>
      <c r="E3817" s="5"/>
      <c r="F3817" s="8"/>
      <c r="G3817" s="5" t="s">
        <v>3492</v>
      </c>
      <c r="H3817" s="8"/>
      <c r="I3817" s="5"/>
      <c r="J3817" s="5">
        <v>40</v>
      </c>
      <c r="K3817" s="5" t="s">
        <v>199</v>
      </c>
      <c r="L3817" s="5"/>
      <c r="M3817" s="5"/>
    </row>
    <row r="3818" spans="1:13">
      <c r="A3818" s="9"/>
      <c r="B3818" s="5" t="s">
        <v>7346</v>
      </c>
      <c r="C3818" s="9"/>
      <c r="D3818" s="9"/>
      <c r="E3818" s="5"/>
      <c r="F3818" s="8"/>
      <c r="G3818" s="5" t="s">
        <v>3492</v>
      </c>
      <c r="H3818" s="8"/>
      <c r="I3818" s="5"/>
      <c r="J3818" s="5">
        <v>40</v>
      </c>
      <c r="K3818" s="5" t="s">
        <v>199</v>
      </c>
      <c r="L3818" s="5"/>
      <c r="M3818" s="5"/>
    </row>
    <row r="3819" spans="1:13">
      <c r="A3819" s="9"/>
      <c r="B3819" s="5" t="s">
        <v>7347</v>
      </c>
      <c r="C3819" s="9"/>
      <c r="D3819" s="9"/>
      <c r="E3819" s="5"/>
      <c r="F3819" s="8"/>
      <c r="G3819" s="5" t="s">
        <v>3432</v>
      </c>
      <c r="H3819" s="8"/>
      <c r="I3819" s="5"/>
      <c r="J3819" s="5">
        <v>40</v>
      </c>
      <c r="K3819" s="5" t="s">
        <v>199</v>
      </c>
      <c r="L3819" s="5"/>
      <c r="M3819" s="5"/>
    </row>
    <row r="3820" spans="1:13">
      <c r="A3820" s="9"/>
      <c r="B3820" s="5" t="s">
        <v>7348</v>
      </c>
      <c r="C3820" s="9"/>
      <c r="D3820" s="9"/>
      <c r="E3820" s="5"/>
      <c r="F3820" s="8"/>
      <c r="G3820" s="5" t="s">
        <v>3458</v>
      </c>
      <c r="H3820" s="8"/>
      <c r="I3820" s="5"/>
      <c r="J3820" s="5">
        <v>40</v>
      </c>
      <c r="K3820" s="5" t="s">
        <v>196</v>
      </c>
      <c r="L3820" s="5"/>
      <c r="M3820" s="5"/>
    </row>
    <row r="3821" spans="1:13">
      <c r="A3821" s="9"/>
      <c r="B3821" s="5" t="s">
        <v>7349</v>
      </c>
      <c r="C3821" s="9"/>
      <c r="D3821" s="9"/>
      <c r="E3821" s="5"/>
      <c r="F3821" s="8"/>
      <c r="G3821" s="5" t="s">
        <v>3442</v>
      </c>
      <c r="H3821" s="8"/>
      <c r="I3821" s="5"/>
      <c r="J3821" s="5">
        <v>40</v>
      </c>
      <c r="K3821" s="5" t="s">
        <v>199</v>
      </c>
      <c r="L3821" s="5"/>
      <c r="M3821" s="5"/>
    </row>
    <row r="3822" spans="1:13">
      <c r="A3822" s="9"/>
      <c r="B3822" s="5" t="s">
        <v>7350</v>
      </c>
      <c r="C3822" s="9"/>
      <c r="D3822" s="9"/>
      <c r="E3822" s="5"/>
      <c r="F3822" s="8"/>
      <c r="G3822" s="5" t="s">
        <v>3456</v>
      </c>
      <c r="H3822" s="8"/>
      <c r="I3822" s="5"/>
      <c r="J3822" s="5">
        <v>40</v>
      </c>
      <c r="K3822" s="5" t="s">
        <v>199</v>
      </c>
      <c r="L3822" s="5"/>
      <c r="M3822" s="5"/>
    </row>
    <row r="3823" spans="1:13">
      <c r="A3823" s="9"/>
      <c r="B3823" s="5" t="s">
        <v>7351</v>
      </c>
      <c r="C3823" s="9"/>
      <c r="D3823" s="9"/>
      <c r="E3823" s="5"/>
      <c r="F3823" s="8"/>
      <c r="G3823" s="5" t="s">
        <v>3442</v>
      </c>
      <c r="H3823" s="8"/>
      <c r="I3823" s="5"/>
      <c r="J3823" s="5">
        <v>40</v>
      </c>
      <c r="K3823" s="5" t="s">
        <v>199</v>
      </c>
      <c r="L3823" s="5"/>
      <c r="M3823" s="5"/>
    </row>
    <row r="3824" spans="1:13">
      <c r="A3824" s="9"/>
      <c r="B3824" s="5" t="s">
        <v>7352</v>
      </c>
      <c r="C3824" s="9"/>
      <c r="D3824" s="9"/>
      <c r="E3824" s="5"/>
      <c r="F3824" s="8"/>
      <c r="G3824" s="5" t="s">
        <v>3456</v>
      </c>
      <c r="H3824" s="8"/>
      <c r="I3824" s="5"/>
      <c r="J3824" s="5">
        <v>40</v>
      </c>
      <c r="K3824" s="5" t="s">
        <v>199</v>
      </c>
      <c r="L3824" s="5"/>
      <c r="M3824" s="5"/>
    </row>
    <row r="3825" spans="1:13">
      <c r="A3825" s="9"/>
      <c r="B3825" s="5" t="s">
        <v>7353</v>
      </c>
      <c r="C3825" s="9"/>
      <c r="D3825" s="9"/>
      <c r="E3825" s="5"/>
      <c r="F3825" s="8"/>
      <c r="G3825" s="5" t="s">
        <v>3456</v>
      </c>
      <c r="H3825" s="8"/>
      <c r="I3825" s="5"/>
      <c r="J3825" s="5">
        <v>40</v>
      </c>
      <c r="K3825" s="5" t="s">
        <v>199</v>
      </c>
      <c r="L3825" s="5"/>
      <c r="M3825" s="5"/>
    </row>
    <row r="3826" spans="1:13">
      <c r="A3826" s="9"/>
      <c r="B3826" s="5" t="s">
        <v>7354</v>
      </c>
      <c r="C3826" s="9"/>
      <c r="D3826" s="9"/>
      <c r="E3826" s="5"/>
      <c r="F3826" s="8"/>
      <c r="G3826" s="5" t="s">
        <v>3432</v>
      </c>
      <c r="H3826" s="8"/>
      <c r="I3826" s="5"/>
      <c r="J3826" s="5">
        <v>40</v>
      </c>
      <c r="K3826" s="5" t="s">
        <v>199</v>
      </c>
      <c r="L3826" s="5"/>
      <c r="M3826" s="5"/>
    </row>
    <row r="3827" spans="1:13">
      <c r="A3827" s="9"/>
      <c r="B3827" s="5" t="s">
        <v>7355</v>
      </c>
      <c r="C3827" s="9"/>
      <c r="D3827" s="9"/>
      <c r="E3827" s="5"/>
      <c r="F3827" s="8"/>
      <c r="G3827" s="5" t="s">
        <v>3456</v>
      </c>
      <c r="H3827" s="8"/>
      <c r="I3827" s="5"/>
      <c r="J3827" s="5">
        <v>40</v>
      </c>
      <c r="K3827" s="5" t="s">
        <v>199</v>
      </c>
      <c r="L3827" s="5"/>
      <c r="M3827" s="5"/>
    </row>
    <row r="3828" spans="1:13">
      <c r="A3828" s="9"/>
      <c r="B3828" s="5" t="s">
        <v>7356</v>
      </c>
      <c r="C3828" s="9"/>
      <c r="D3828" s="9"/>
      <c r="E3828" s="5"/>
      <c r="F3828" s="8"/>
      <c r="G3828" s="5" t="s">
        <v>3430</v>
      </c>
      <c r="H3828" s="8"/>
      <c r="I3828" s="5"/>
      <c r="J3828" s="5">
        <v>40</v>
      </c>
      <c r="K3828" s="5" t="s">
        <v>199</v>
      </c>
      <c r="L3828" s="5"/>
      <c r="M3828" s="5"/>
    </row>
    <row r="3829" spans="1:13">
      <c r="A3829" s="9"/>
      <c r="B3829" s="5" t="s">
        <v>7357</v>
      </c>
      <c r="C3829" s="9"/>
      <c r="D3829" s="9"/>
      <c r="E3829" s="5"/>
      <c r="F3829" s="8"/>
      <c r="G3829" s="5" t="s">
        <v>3532</v>
      </c>
      <c r="H3829" s="8"/>
      <c r="I3829" s="5"/>
      <c r="J3829" s="5">
        <v>40</v>
      </c>
      <c r="K3829" s="5" t="s">
        <v>191</v>
      </c>
      <c r="L3829" s="5"/>
      <c r="M3829" s="5"/>
    </row>
    <row r="3830" spans="1:13">
      <c r="A3830" s="9"/>
      <c r="B3830" s="5" t="s">
        <v>7358</v>
      </c>
      <c r="C3830" s="9"/>
      <c r="D3830" s="9"/>
      <c r="E3830" s="5"/>
      <c r="F3830" s="8"/>
      <c r="G3830" s="5" t="s">
        <v>3430</v>
      </c>
      <c r="H3830" s="8"/>
      <c r="I3830" s="5"/>
      <c r="J3830" s="5">
        <v>40</v>
      </c>
      <c r="K3830" s="5" t="s">
        <v>3433</v>
      </c>
      <c r="L3830" s="5"/>
      <c r="M3830" s="5"/>
    </row>
    <row r="3831" spans="1:13">
      <c r="A3831" s="9"/>
      <c r="B3831" s="5" t="s">
        <v>7359</v>
      </c>
      <c r="C3831" s="9"/>
      <c r="D3831" s="9"/>
      <c r="E3831" s="5"/>
      <c r="F3831" s="8"/>
      <c r="G3831" s="5" t="s">
        <v>3465</v>
      </c>
      <c r="H3831" s="8"/>
      <c r="I3831" s="5"/>
      <c r="J3831" s="5">
        <v>40</v>
      </c>
      <c r="K3831" s="5" t="s">
        <v>199</v>
      </c>
      <c r="L3831" s="5"/>
      <c r="M3831" s="5"/>
    </row>
    <row r="3832" spans="1:13">
      <c r="A3832" s="9"/>
      <c r="B3832" s="5" t="s">
        <v>7360</v>
      </c>
      <c r="C3832" s="9"/>
      <c r="D3832" s="9"/>
      <c r="E3832" s="5"/>
      <c r="F3832" s="8"/>
      <c r="G3832" s="5" t="s">
        <v>3432</v>
      </c>
      <c r="H3832" s="8"/>
      <c r="I3832" s="5"/>
      <c r="J3832" s="5">
        <v>40</v>
      </c>
      <c r="K3832" s="5" t="s">
        <v>199</v>
      </c>
      <c r="L3832" s="5"/>
      <c r="M3832" s="5"/>
    </row>
    <row r="3833" spans="1:13">
      <c r="A3833" s="9"/>
      <c r="B3833" s="5" t="s">
        <v>7361</v>
      </c>
      <c r="C3833" s="9"/>
      <c r="D3833" s="9"/>
      <c r="E3833" s="5"/>
      <c r="F3833" s="8"/>
      <c r="G3833" s="5" t="s">
        <v>3465</v>
      </c>
      <c r="H3833" s="8"/>
      <c r="I3833" s="5"/>
      <c r="J3833" s="5">
        <v>40</v>
      </c>
      <c r="K3833" s="5" t="s">
        <v>199</v>
      </c>
      <c r="L3833" s="5"/>
      <c r="M3833" s="5"/>
    </row>
    <row r="3834" spans="1:13">
      <c r="A3834" s="9"/>
      <c r="B3834" s="5" t="s">
        <v>7362</v>
      </c>
      <c r="C3834" s="9"/>
      <c r="D3834" s="9"/>
      <c r="E3834" s="5"/>
      <c r="F3834" s="8"/>
      <c r="G3834" s="5" t="s">
        <v>3432</v>
      </c>
      <c r="H3834" s="8"/>
      <c r="I3834" s="5"/>
      <c r="J3834" s="5">
        <v>40</v>
      </c>
      <c r="K3834" s="5" t="s">
        <v>199</v>
      </c>
      <c r="L3834" s="5"/>
      <c r="M3834" s="5"/>
    </row>
    <row r="3835" spans="1:13">
      <c r="A3835" s="9"/>
      <c r="B3835" s="5" t="s">
        <v>7363</v>
      </c>
      <c r="C3835" s="9"/>
      <c r="D3835" s="9"/>
      <c r="E3835" s="5"/>
      <c r="F3835" s="8"/>
      <c r="G3835" s="5" t="s">
        <v>3428</v>
      </c>
      <c r="H3835" s="8"/>
      <c r="I3835" s="5"/>
      <c r="J3835" s="5">
        <v>40</v>
      </c>
      <c r="K3835" s="5" t="s">
        <v>199</v>
      </c>
      <c r="L3835" s="5"/>
      <c r="M3835" s="5"/>
    </row>
    <row r="3836" spans="1:13">
      <c r="A3836" s="9"/>
      <c r="B3836" s="5" t="s">
        <v>7364</v>
      </c>
      <c r="C3836" s="9"/>
      <c r="D3836" s="9"/>
      <c r="E3836" s="5"/>
      <c r="F3836" s="8"/>
      <c r="G3836" s="5" t="s">
        <v>3432</v>
      </c>
      <c r="H3836" s="8"/>
      <c r="I3836" s="5"/>
      <c r="J3836" s="5">
        <v>40</v>
      </c>
      <c r="K3836" s="5" t="s">
        <v>199</v>
      </c>
      <c r="L3836" s="5"/>
      <c r="M3836" s="5"/>
    </row>
    <row r="3837" spans="1:13">
      <c r="A3837" s="9"/>
      <c r="B3837" s="5" t="s">
        <v>7365</v>
      </c>
      <c r="C3837" s="9"/>
      <c r="D3837" s="9"/>
      <c r="E3837" s="5"/>
      <c r="F3837" s="8"/>
      <c r="G3837" s="5" t="s">
        <v>3454</v>
      </c>
      <c r="H3837" s="8"/>
      <c r="I3837" s="5"/>
      <c r="J3837" s="5">
        <v>40</v>
      </c>
      <c r="K3837" s="5" t="s">
        <v>199</v>
      </c>
      <c r="L3837" s="5"/>
      <c r="M3837" s="5"/>
    </row>
    <row r="3838" spans="1:13">
      <c r="A3838" s="9"/>
      <c r="B3838" s="5" t="s">
        <v>7366</v>
      </c>
      <c r="C3838" s="9"/>
      <c r="D3838" s="9"/>
      <c r="E3838" s="5"/>
      <c r="F3838" s="8"/>
      <c r="G3838" s="5" t="s">
        <v>3465</v>
      </c>
      <c r="H3838" s="8"/>
      <c r="I3838" s="5"/>
      <c r="J3838" s="5">
        <v>40</v>
      </c>
      <c r="K3838" s="5" t="s">
        <v>191</v>
      </c>
      <c r="L3838" s="5"/>
      <c r="M3838" s="5"/>
    </row>
    <row r="3839" spans="1:13">
      <c r="A3839" s="9"/>
      <c r="B3839" s="5" t="s">
        <v>7367</v>
      </c>
      <c r="C3839" s="9"/>
      <c r="D3839" s="9"/>
      <c r="E3839" s="5"/>
      <c r="F3839" s="8"/>
      <c r="G3839" s="5" t="s">
        <v>4995</v>
      </c>
      <c r="H3839" s="8"/>
      <c r="I3839" s="5"/>
      <c r="J3839" s="5">
        <v>40</v>
      </c>
      <c r="K3839" s="5" t="s">
        <v>199</v>
      </c>
      <c r="L3839" s="5"/>
      <c r="M3839" s="5"/>
    </row>
    <row r="3840" spans="1:13">
      <c r="A3840" s="9"/>
      <c r="B3840" s="5" t="s">
        <v>7368</v>
      </c>
      <c r="C3840" s="9"/>
      <c r="D3840" s="9"/>
      <c r="E3840" s="5"/>
      <c r="F3840" s="8"/>
      <c r="G3840" s="5" t="s">
        <v>3456</v>
      </c>
      <c r="H3840" s="8"/>
      <c r="I3840" s="5"/>
      <c r="J3840" s="5">
        <v>40</v>
      </c>
      <c r="K3840" s="5" t="s">
        <v>3433</v>
      </c>
      <c r="L3840" s="5"/>
      <c r="M3840" s="5"/>
    </row>
    <row r="3841" spans="1:13">
      <c r="A3841" s="9"/>
      <c r="B3841" s="5" t="s">
        <v>7369</v>
      </c>
      <c r="C3841" s="9"/>
      <c r="D3841" s="9"/>
      <c r="E3841" s="5"/>
      <c r="F3841" s="8"/>
      <c r="G3841" s="5" t="s">
        <v>3494</v>
      </c>
      <c r="H3841" s="8"/>
      <c r="I3841" s="5"/>
      <c r="J3841" s="5">
        <v>25</v>
      </c>
      <c r="K3841" s="5" t="s">
        <v>199</v>
      </c>
      <c r="L3841" s="5"/>
      <c r="M3841" s="5"/>
    </row>
    <row r="3842" spans="1:13">
      <c r="A3842" s="9"/>
      <c r="B3842" s="5" t="s">
        <v>7370</v>
      </c>
      <c r="C3842" s="9"/>
      <c r="D3842" s="9"/>
      <c r="E3842" s="5"/>
      <c r="F3842" s="8"/>
      <c r="G3842" s="5" t="s">
        <v>4264</v>
      </c>
      <c r="H3842" s="8"/>
      <c r="I3842" s="5"/>
      <c r="J3842" s="5">
        <v>40</v>
      </c>
      <c r="K3842" s="5" t="s">
        <v>3433</v>
      </c>
      <c r="L3842" s="5"/>
      <c r="M3842" s="5"/>
    </row>
    <row r="3843" spans="1:13">
      <c r="A3843" s="9"/>
      <c r="B3843" s="5" t="s">
        <v>7371</v>
      </c>
      <c r="C3843" s="9"/>
      <c r="D3843" s="9"/>
      <c r="E3843" s="5"/>
      <c r="F3843" s="8"/>
      <c r="G3843" s="5" t="s">
        <v>3648</v>
      </c>
      <c r="H3843" s="8"/>
      <c r="I3843" s="5"/>
      <c r="J3843" s="5">
        <v>40</v>
      </c>
      <c r="K3843" s="5" t="s">
        <v>199</v>
      </c>
      <c r="L3843" s="5"/>
      <c r="M3843" s="5"/>
    </row>
    <row r="3844" spans="1:13">
      <c r="A3844" s="9"/>
      <c r="B3844" s="5" t="s">
        <v>7372</v>
      </c>
      <c r="C3844" s="9"/>
      <c r="D3844" s="9"/>
      <c r="E3844" s="5"/>
      <c r="F3844" s="8"/>
      <c r="G3844" s="5" t="s">
        <v>3442</v>
      </c>
      <c r="H3844" s="8"/>
      <c r="I3844" s="5"/>
      <c r="J3844" s="5">
        <v>40</v>
      </c>
      <c r="K3844" s="5" t="s">
        <v>199</v>
      </c>
      <c r="L3844" s="5"/>
      <c r="M3844" s="5"/>
    </row>
    <row r="3845" spans="1:13">
      <c r="A3845" s="9"/>
      <c r="B3845" s="5" t="s">
        <v>7373</v>
      </c>
      <c r="C3845" s="9"/>
      <c r="D3845" s="9"/>
      <c r="E3845" s="5"/>
      <c r="F3845" s="8"/>
      <c r="G3845" s="5" t="s">
        <v>3438</v>
      </c>
      <c r="H3845" s="8"/>
      <c r="I3845" s="5"/>
      <c r="J3845" s="5">
        <v>40</v>
      </c>
      <c r="K3845" s="5" t="s">
        <v>199</v>
      </c>
      <c r="L3845" s="5"/>
      <c r="M3845" s="5"/>
    </row>
    <row r="3846" spans="1:13">
      <c r="A3846" s="9"/>
      <c r="B3846" s="5" t="s">
        <v>7374</v>
      </c>
      <c r="C3846" s="9"/>
      <c r="D3846" s="9"/>
      <c r="E3846" s="5"/>
      <c r="F3846" s="8"/>
      <c r="G3846" s="5" t="s">
        <v>3667</v>
      </c>
      <c r="H3846" s="8"/>
      <c r="I3846" s="5"/>
      <c r="J3846" s="5">
        <v>40</v>
      </c>
      <c r="K3846" s="5" t="s">
        <v>3433</v>
      </c>
      <c r="L3846" s="5"/>
      <c r="M3846" s="5"/>
    </row>
    <row r="3847" spans="1:13">
      <c r="A3847" s="9"/>
      <c r="B3847" s="5" t="s">
        <v>7375</v>
      </c>
      <c r="C3847" s="9"/>
      <c r="D3847" s="9"/>
      <c r="E3847" s="5"/>
      <c r="F3847" s="8"/>
      <c r="G3847" s="5" t="s">
        <v>4995</v>
      </c>
      <c r="H3847" s="8"/>
      <c r="I3847" s="5"/>
      <c r="J3847" s="5">
        <v>40</v>
      </c>
      <c r="K3847" s="5" t="s">
        <v>199</v>
      </c>
      <c r="L3847" s="5"/>
      <c r="M3847" s="5"/>
    </row>
    <row r="3848" spans="1:13">
      <c r="A3848" s="9"/>
      <c r="B3848" s="5" t="s">
        <v>7376</v>
      </c>
      <c r="C3848" s="9"/>
      <c r="D3848" s="9"/>
      <c r="E3848" s="5"/>
      <c r="F3848" s="8"/>
      <c r="G3848" s="5" t="s">
        <v>3432</v>
      </c>
      <c r="H3848" s="8"/>
      <c r="I3848" s="5"/>
      <c r="J3848" s="5">
        <v>40</v>
      </c>
      <c r="K3848" s="5" t="s">
        <v>199</v>
      </c>
      <c r="L3848" s="5"/>
      <c r="M3848" s="5"/>
    </row>
    <row r="3849" spans="1:13">
      <c r="A3849" s="9"/>
      <c r="B3849" s="5" t="s">
        <v>7377</v>
      </c>
      <c r="C3849" s="9"/>
      <c r="D3849" s="9"/>
      <c r="E3849" s="5"/>
      <c r="F3849" s="8"/>
      <c r="G3849" s="5" t="s">
        <v>3796</v>
      </c>
      <c r="H3849" s="8"/>
      <c r="I3849" s="5"/>
      <c r="J3849" s="5">
        <v>40</v>
      </c>
      <c r="K3849" s="5" t="s">
        <v>199</v>
      </c>
      <c r="L3849" s="5"/>
      <c r="M3849" s="5"/>
    </row>
    <row r="3850" spans="1:13">
      <c r="A3850" s="9"/>
      <c r="B3850" s="5" t="s">
        <v>7378</v>
      </c>
      <c r="C3850" s="9"/>
      <c r="D3850" s="9"/>
      <c r="E3850" s="5"/>
      <c r="F3850" s="8"/>
      <c r="G3850" s="5" t="s">
        <v>3442</v>
      </c>
      <c r="H3850" s="8"/>
      <c r="I3850" s="5"/>
      <c r="J3850" s="5">
        <v>40</v>
      </c>
      <c r="K3850" s="5" t="s">
        <v>199</v>
      </c>
      <c r="L3850" s="5"/>
      <c r="M3850" s="5"/>
    </row>
    <row r="3851" spans="1:13">
      <c r="A3851" s="9"/>
      <c r="B3851" s="5" t="s">
        <v>7379</v>
      </c>
      <c r="C3851" s="9"/>
      <c r="D3851" s="9"/>
      <c r="E3851" s="5"/>
      <c r="F3851" s="8"/>
      <c r="G3851" s="5" t="s">
        <v>3465</v>
      </c>
      <c r="H3851" s="8"/>
      <c r="I3851" s="5"/>
      <c r="J3851" s="5">
        <v>40</v>
      </c>
      <c r="K3851" s="5" t="s">
        <v>196</v>
      </c>
      <c r="L3851" s="5"/>
      <c r="M3851" s="5"/>
    </row>
    <row r="3852" spans="1:13">
      <c r="A3852" s="9"/>
      <c r="B3852" s="5" t="s">
        <v>7380</v>
      </c>
      <c r="C3852" s="9"/>
      <c r="D3852" s="9"/>
      <c r="E3852" s="5"/>
      <c r="F3852" s="8"/>
      <c r="G3852" s="5" t="s">
        <v>3502</v>
      </c>
      <c r="H3852" s="8"/>
      <c r="I3852" s="5"/>
      <c r="J3852" s="5">
        <v>40</v>
      </c>
      <c r="K3852" s="5" t="s">
        <v>199</v>
      </c>
      <c r="L3852" s="5"/>
      <c r="M3852" s="5"/>
    </row>
    <row r="3853" spans="1:13">
      <c r="A3853" s="9"/>
      <c r="B3853" s="5" t="s">
        <v>7381</v>
      </c>
      <c r="C3853" s="9"/>
      <c r="D3853" s="9"/>
      <c r="E3853" s="5"/>
      <c r="F3853" s="8"/>
      <c r="G3853" s="5" t="s">
        <v>3492</v>
      </c>
      <c r="H3853" s="8"/>
      <c r="I3853" s="5"/>
      <c r="J3853" s="5">
        <v>40</v>
      </c>
      <c r="K3853" s="5" t="s">
        <v>199</v>
      </c>
      <c r="L3853" s="5"/>
      <c r="M3853" s="5"/>
    </row>
    <row r="3854" spans="1:13">
      <c r="A3854" s="9"/>
      <c r="B3854" s="5" t="s">
        <v>7382</v>
      </c>
      <c r="C3854" s="9"/>
      <c r="D3854" s="9"/>
      <c r="E3854" s="5"/>
      <c r="F3854" s="8"/>
      <c r="G3854" s="5" t="s">
        <v>3432</v>
      </c>
      <c r="H3854" s="8"/>
      <c r="I3854" s="5"/>
      <c r="J3854" s="5">
        <v>40</v>
      </c>
      <c r="K3854" s="5" t="s">
        <v>199</v>
      </c>
      <c r="L3854" s="5"/>
      <c r="M3854" s="5"/>
    </row>
    <row r="3855" spans="1:13">
      <c r="A3855" s="9"/>
      <c r="B3855" s="5" t="s">
        <v>7383</v>
      </c>
      <c r="C3855" s="9"/>
      <c r="D3855" s="9"/>
      <c r="E3855" s="5"/>
      <c r="F3855" s="8"/>
      <c r="G3855" s="5" t="s">
        <v>3465</v>
      </c>
      <c r="H3855" s="8"/>
      <c r="I3855" s="5"/>
      <c r="J3855" s="5">
        <v>40</v>
      </c>
      <c r="K3855" s="5" t="s">
        <v>199</v>
      </c>
      <c r="L3855" s="5"/>
      <c r="M3855" s="5"/>
    </row>
    <row r="3856" spans="1:13">
      <c r="A3856" s="9"/>
      <c r="B3856" s="5" t="s">
        <v>7384</v>
      </c>
      <c r="C3856" s="9"/>
      <c r="D3856" s="9"/>
      <c r="E3856" s="5"/>
      <c r="F3856" s="8"/>
      <c r="G3856" s="5" t="s">
        <v>3465</v>
      </c>
      <c r="H3856" s="8"/>
      <c r="I3856" s="5"/>
      <c r="J3856" s="5">
        <v>40</v>
      </c>
      <c r="K3856" s="5" t="s">
        <v>199</v>
      </c>
      <c r="L3856" s="5"/>
      <c r="M3856" s="5"/>
    </row>
    <row r="3857" spans="1:13">
      <c r="A3857" s="9"/>
      <c r="B3857" s="5" t="s">
        <v>7385</v>
      </c>
      <c r="C3857" s="9"/>
      <c r="D3857" s="9"/>
      <c r="E3857" s="5"/>
      <c r="F3857" s="8"/>
      <c r="G3857" s="5" t="s">
        <v>3432</v>
      </c>
      <c r="H3857" s="8"/>
      <c r="I3857" s="5"/>
      <c r="J3857" s="5">
        <v>40</v>
      </c>
      <c r="K3857" s="5" t="s">
        <v>199</v>
      </c>
      <c r="L3857" s="5"/>
      <c r="M3857" s="5"/>
    </row>
    <row r="3858" spans="1:13">
      <c r="A3858" s="9"/>
      <c r="B3858" s="5" t="s">
        <v>7386</v>
      </c>
      <c r="C3858" s="9"/>
      <c r="D3858" s="9"/>
      <c r="E3858" s="5"/>
      <c r="F3858" s="8"/>
      <c r="G3858" s="5" t="s">
        <v>3450</v>
      </c>
      <c r="H3858" s="8"/>
      <c r="I3858" s="5"/>
      <c r="J3858" s="5">
        <v>40</v>
      </c>
      <c r="K3858" s="5" t="s">
        <v>199</v>
      </c>
      <c r="L3858" s="5"/>
      <c r="M3858" s="5"/>
    </row>
    <row r="3859" spans="1:13">
      <c r="A3859" s="9"/>
      <c r="B3859" s="5" t="s">
        <v>7387</v>
      </c>
      <c r="C3859" s="9"/>
      <c r="D3859" s="9"/>
      <c r="E3859" s="5"/>
      <c r="F3859" s="8"/>
      <c r="G3859" s="5" t="s">
        <v>3518</v>
      </c>
      <c r="H3859" s="8"/>
      <c r="I3859" s="5"/>
      <c r="J3859" s="5">
        <v>24</v>
      </c>
      <c r="K3859" s="5" t="s">
        <v>199</v>
      </c>
      <c r="L3859" s="5"/>
      <c r="M3859" s="5"/>
    </row>
    <row r="3860" spans="1:13">
      <c r="A3860" s="9"/>
      <c r="B3860" s="5" t="s">
        <v>7388</v>
      </c>
      <c r="C3860" s="9"/>
      <c r="D3860" s="9"/>
      <c r="E3860" s="5"/>
      <c r="F3860" s="8"/>
      <c r="G3860" s="5" t="s">
        <v>3428</v>
      </c>
      <c r="H3860" s="8"/>
      <c r="I3860" s="5"/>
      <c r="J3860" s="5">
        <v>40</v>
      </c>
      <c r="K3860" s="5" t="s">
        <v>196</v>
      </c>
      <c r="L3860" s="5"/>
      <c r="M3860" s="5"/>
    </row>
    <row r="3861" spans="1:13">
      <c r="A3861" s="9"/>
      <c r="B3861" s="5" t="s">
        <v>7389</v>
      </c>
      <c r="C3861" s="9"/>
      <c r="D3861" s="9"/>
      <c r="E3861" s="5"/>
      <c r="F3861" s="8"/>
      <c r="G3861" s="5" t="s">
        <v>3432</v>
      </c>
      <c r="H3861" s="8"/>
      <c r="I3861" s="5"/>
      <c r="J3861" s="5">
        <v>40</v>
      </c>
      <c r="K3861" s="5" t="s">
        <v>199</v>
      </c>
      <c r="L3861" s="5"/>
      <c r="M3861" s="5"/>
    </row>
    <row r="3862" spans="1:13">
      <c r="A3862" s="9"/>
      <c r="B3862" s="5" t="s">
        <v>7390</v>
      </c>
      <c r="C3862" s="9"/>
      <c r="D3862" s="9"/>
      <c r="E3862" s="5"/>
      <c r="F3862" s="8"/>
      <c r="G3862" s="5" t="s">
        <v>3456</v>
      </c>
      <c r="H3862" s="8"/>
      <c r="I3862" s="5"/>
      <c r="J3862" s="5">
        <v>40</v>
      </c>
      <c r="K3862" s="5" t="s">
        <v>199</v>
      </c>
      <c r="L3862" s="5"/>
      <c r="M3862" s="5"/>
    </row>
    <row r="3863" spans="1:13">
      <c r="A3863" s="9"/>
      <c r="B3863" s="5" t="s">
        <v>7391</v>
      </c>
      <c r="C3863" s="9"/>
      <c r="D3863" s="9"/>
      <c r="E3863" s="5"/>
      <c r="F3863" s="8"/>
      <c r="G3863" s="5" t="s">
        <v>3438</v>
      </c>
      <c r="H3863" s="8"/>
      <c r="I3863" s="5"/>
      <c r="J3863" s="5">
        <v>40</v>
      </c>
      <c r="K3863" s="5" t="s">
        <v>199</v>
      </c>
      <c r="L3863" s="5"/>
      <c r="M3863" s="5"/>
    </row>
    <row r="3864" spans="1:13">
      <c r="A3864" s="9"/>
      <c r="B3864" s="5" t="s">
        <v>7392</v>
      </c>
      <c r="C3864" s="9"/>
      <c r="D3864" s="9"/>
      <c r="E3864" s="5"/>
      <c r="F3864" s="8"/>
      <c r="G3864" s="5" t="s">
        <v>3428</v>
      </c>
      <c r="H3864" s="8"/>
      <c r="I3864" s="5"/>
      <c r="J3864" s="5">
        <v>40</v>
      </c>
      <c r="K3864" s="5" t="s">
        <v>196</v>
      </c>
      <c r="L3864" s="5"/>
      <c r="M3864" s="5"/>
    </row>
    <row r="3865" spans="1:13">
      <c r="A3865" s="9"/>
      <c r="B3865" s="5" t="s">
        <v>7393</v>
      </c>
      <c r="C3865" s="9"/>
      <c r="D3865" s="9"/>
      <c r="E3865" s="5"/>
      <c r="F3865" s="8"/>
      <c r="G3865" s="5" t="s">
        <v>3438</v>
      </c>
      <c r="H3865" s="8"/>
      <c r="I3865" s="5"/>
      <c r="J3865" s="5">
        <v>40</v>
      </c>
      <c r="K3865" s="5" t="s">
        <v>199</v>
      </c>
      <c r="L3865" s="5"/>
      <c r="M3865" s="5"/>
    </row>
    <row r="3866" spans="1:13">
      <c r="A3866" s="9"/>
      <c r="B3866" s="5" t="s">
        <v>7394</v>
      </c>
      <c r="C3866" s="9"/>
      <c r="D3866" s="9"/>
      <c r="E3866" s="5"/>
      <c r="F3866" s="8"/>
      <c r="G3866" s="5" t="s">
        <v>3438</v>
      </c>
      <c r="H3866" s="8"/>
      <c r="I3866" s="5"/>
      <c r="J3866" s="5">
        <v>40</v>
      </c>
      <c r="K3866" s="5" t="s">
        <v>199</v>
      </c>
      <c r="L3866" s="5"/>
      <c r="M3866" s="5"/>
    </row>
    <row r="3867" spans="1:13">
      <c r="A3867" s="9"/>
      <c r="B3867" s="5" t="s">
        <v>7395</v>
      </c>
      <c r="C3867" s="9"/>
      <c r="D3867" s="9"/>
      <c r="E3867" s="5"/>
      <c r="F3867" s="8"/>
      <c r="G3867" s="5" t="s">
        <v>3432</v>
      </c>
      <c r="H3867" s="8"/>
      <c r="I3867" s="5"/>
      <c r="J3867" s="5">
        <v>40</v>
      </c>
      <c r="K3867" s="5" t="s">
        <v>199</v>
      </c>
      <c r="L3867" s="5"/>
      <c r="M3867" s="5"/>
    </row>
    <row r="3868" spans="1:13">
      <c r="A3868" s="9"/>
      <c r="B3868" s="5" t="s">
        <v>7396</v>
      </c>
      <c r="C3868" s="9"/>
      <c r="D3868" s="9"/>
      <c r="E3868" s="5"/>
      <c r="F3868" s="8"/>
      <c r="G3868" s="5" t="s">
        <v>3438</v>
      </c>
      <c r="H3868" s="8"/>
      <c r="I3868" s="5"/>
      <c r="J3868" s="5">
        <v>40</v>
      </c>
      <c r="K3868" s="5" t="s">
        <v>199</v>
      </c>
      <c r="L3868" s="5"/>
      <c r="M3868" s="5"/>
    </row>
    <row r="3869" spans="1:13">
      <c r="A3869" s="9"/>
      <c r="B3869" s="5" t="s">
        <v>7397</v>
      </c>
      <c r="C3869" s="9"/>
      <c r="D3869" s="9"/>
      <c r="E3869" s="5"/>
      <c r="F3869" s="8"/>
      <c r="G3869" s="5" t="s">
        <v>3428</v>
      </c>
      <c r="H3869" s="8"/>
      <c r="I3869" s="5"/>
      <c r="J3869" s="5">
        <v>40</v>
      </c>
      <c r="K3869" s="5" t="s">
        <v>196</v>
      </c>
      <c r="L3869" s="5"/>
      <c r="M3869" s="5"/>
    </row>
    <row r="3870" spans="1:13">
      <c r="A3870" s="9"/>
      <c r="B3870" s="5" t="s">
        <v>7398</v>
      </c>
      <c r="C3870" s="9"/>
      <c r="D3870" s="9"/>
      <c r="E3870" s="5"/>
      <c r="F3870" s="8"/>
      <c r="G3870" s="5" t="s">
        <v>3450</v>
      </c>
      <c r="H3870" s="8"/>
      <c r="I3870" s="5"/>
      <c r="J3870" s="5">
        <v>40</v>
      </c>
      <c r="K3870" s="5" t="s">
        <v>199</v>
      </c>
      <c r="L3870" s="5"/>
      <c r="M3870" s="5"/>
    </row>
    <row r="3871" spans="1:13">
      <c r="A3871" s="9"/>
      <c r="B3871" s="5" t="s">
        <v>7399</v>
      </c>
      <c r="C3871" s="9"/>
      <c r="D3871" s="9"/>
      <c r="E3871" s="5"/>
      <c r="F3871" s="8"/>
      <c r="G3871" s="5" t="s">
        <v>3442</v>
      </c>
      <c r="H3871" s="8"/>
      <c r="I3871" s="5"/>
      <c r="J3871" s="5">
        <v>40</v>
      </c>
      <c r="K3871" s="5" t="s">
        <v>199</v>
      </c>
      <c r="L3871" s="5"/>
      <c r="M3871" s="5"/>
    </row>
    <row r="3872" spans="1:13">
      <c r="A3872" s="9"/>
      <c r="B3872" s="5" t="s">
        <v>7400</v>
      </c>
      <c r="C3872" s="9"/>
      <c r="D3872" s="9"/>
      <c r="E3872" s="5"/>
      <c r="F3872" s="8"/>
      <c r="G3872" s="5" t="s">
        <v>3448</v>
      </c>
      <c r="H3872" s="8"/>
      <c r="I3872" s="5"/>
      <c r="J3872" s="5">
        <v>40</v>
      </c>
      <c r="K3872" s="5" t="s">
        <v>199</v>
      </c>
      <c r="L3872" s="5"/>
      <c r="M3872" s="5"/>
    </row>
    <row r="3873" spans="1:13">
      <c r="A3873" s="9"/>
      <c r="B3873" s="5" t="s">
        <v>7401</v>
      </c>
      <c r="C3873" s="9"/>
      <c r="D3873" s="9"/>
      <c r="E3873" s="5"/>
      <c r="F3873" s="8"/>
      <c r="G3873" s="5" t="s">
        <v>3432</v>
      </c>
      <c r="H3873" s="8"/>
      <c r="I3873" s="5"/>
      <c r="J3873" s="5">
        <v>40</v>
      </c>
      <c r="K3873" s="5" t="s">
        <v>199</v>
      </c>
      <c r="L3873" s="5"/>
      <c r="M3873" s="5"/>
    </row>
    <row r="3874" spans="1:13">
      <c r="A3874" s="9"/>
      <c r="B3874" s="5" t="s">
        <v>7402</v>
      </c>
      <c r="C3874" s="9"/>
      <c r="D3874" s="9"/>
      <c r="E3874" s="5"/>
      <c r="F3874" s="8"/>
      <c r="G3874" s="5" t="s">
        <v>3438</v>
      </c>
      <c r="H3874" s="8"/>
      <c r="I3874" s="5"/>
      <c r="J3874" s="5">
        <v>40</v>
      </c>
      <c r="K3874" s="5" t="s">
        <v>3433</v>
      </c>
      <c r="L3874" s="5"/>
      <c r="M3874" s="5"/>
    </row>
    <row r="3875" spans="1:13">
      <c r="A3875" s="9"/>
      <c r="B3875" s="5" t="s">
        <v>7403</v>
      </c>
      <c r="C3875" s="9"/>
      <c r="D3875" s="9"/>
      <c r="E3875" s="5"/>
      <c r="F3875" s="8"/>
      <c r="G3875" s="5" t="s">
        <v>3432</v>
      </c>
      <c r="H3875" s="8"/>
      <c r="I3875" s="5"/>
      <c r="J3875" s="5">
        <v>40</v>
      </c>
      <c r="K3875" s="5" t="s">
        <v>199</v>
      </c>
      <c r="L3875" s="5"/>
      <c r="M3875" s="5"/>
    </row>
    <row r="3876" spans="1:13">
      <c r="A3876" s="9"/>
      <c r="B3876" s="5" t="s">
        <v>7404</v>
      </c>
      <c r="C3876" s="9"/>
      <c r="D3876" s="9"/>
      <c r="E3876" s="5"/>
      <c r="F3876" s="8"/>
      <c r="G3876" s="5" t="s">
        <v>3432</v>
      </c>
      <c r="H3876" s="8"/>
      <c r="I3876" s="5"/>
      <c r="J3876" s="5">
        <v>40</v>
      </c>
      <c r="K3876" s="5" t="s">
        <v>199</v>
      </c>
      <c r="L3876" s="5"/>
      <c r="M3876" s="5"/>
    </row>
    <row r="3877" spans="1:13">
      <c r="A3877" s="9"/>
      <c r="B3877" s="5" t="s">
        <v>7405</v>
      </c>
      <c r="C3877" s="9"/>
      <c r="D3877" s="9"/>
      <c r="E3877" s="5"/>
      <c r="F3877" s="8"/>
      <c r="G3877" s="5" t="s">
        <v>3432</v>
      </c>
      <c r="H3877" s="8"/>
      <c r="I3877" s="5"/>
      <c r="J3877" s="5">
        <v>40</v>
      </c>
      <c r="K3877" s="5" t="s">
        <v>196</v>
      </c>
      <c r="L3877" s="5"/>
      <c r="M3877" s="5"/>
    </row>
    <row r="3878" spans="1:13">
      <c r="A3878" s="9"/>
      <c r="B3878" s="5" t="s">
        <v>7406</v>
      </c>
      <c r="C3878" s="9"/>
      <c r="D3878" s="9"/>
      <c r="E3878" s="5"/>
      <c r="F3878" s="8"/>
      <c r="G3878" s="5" t="s">
        <v>3432</v>
      </c>
      <c r="H3878" s="8"/>
      <c r="I3878" s="5"/>
      <c r="J3878" s="5">
        <v>40</v>
      </c>
      <c r="K3878" s="5" t="s">
        <v>199</v>
      </c>
      <c r="L3878" s="5"/>
      <c r="M3878" s="5"/>
    </row>
    <row r="3879" spans="1:13">
      <c r="A3879" s="9"/>
      <c r="B3879" s="5" t="s">
        <v>7407</v>
      </c>
      <c r="C3879" s="9"/>
      <c r="D3879" s="9"/>
      <c r="E3879" s="5"/>
      <c r="F3879" s="8"/>
      <c r="G3879" s="5" t="s">
        <v>3465</v>
      </c>
      <c r="H3879" s="8"/>
      <c r="I3879" s="5"/>
      <c r="J3879" s="5">
        <v>40</v>
      </c>
      <c r="K3879" s="5" t="s">
        <v>199</v>
      </c>
      <c r="L3879" s="5"/>
      <c r="M3879" s="5"/>
    </row>
    <row r="3880" spans="1:13">
      <c r="A3880" s="9"/>
      <c r="B3880" s="5" t="s">
        <v>7408</v>
      </c>
      <c r="C3880" s="9"/>
      <c r="D3880" s="9"/>
      <c r="E3880" s="5"/>
      <c r="F3880" s="8"/>
      <c r="G3880" s="5" t="s">
        <v>3465</v>
      </c>
      <c r="H3880" s="8"/>
      <c r="I3880" s="5"/>
      <c r="J3880" s="5">
        <v>40</v>
      </c>
      <c r="K3880" s="5" t="s">
        <v>199</v>
      </c>
      <c r="L3880" s="5"/>
      <c r="M3880" s="5"/>
    </row>
    <row r="3881" spans="1:13">
      <c r="A3881" s="9"/>
      <c r="B3881" s="5" t="s">
        <v>7409</v>
      </c>
      <c r="C3881" s="9"/>
      <c r="D3881" s="9"/>
      <c r="E3881" s="5"/>
      <c r="F3881" s="8"/>
      <c r="G3881" s="5" t="s">
        <v>3432</v>
      </c>
      <c r="H3881" s="8"/>
      <c r="I3881" s="5"/>
      <c r="J3881" s="5">
        <v>40</v>
      </c>
      <c r="K3881" s="5" t="s">
        <v>3433</v>
      </c>
      <c r="L3881" s="5"/>
      <c r="M3881" s="5"/>
    </row>
    <row r="3882" spans="1:13">
      <c r="A3882" s="9"/>
      <c r="B3882" s="5" t="s">
        <v>7410</v>
      </c>
      <c r="C3882" s="9"/>
      <c r="D3882" s="9"/>
      <c r="E3882" s="5"/>
      <c r="F3882" s="8"/>
      <c r="G3882" s="5" t="s">
        <v>3838</v>
      </c>
      <c r="H3882" s="8"/>
      <c r="I3882" s="5"/>
      <c r="J3882" s="5">
        <v>40</v>
      </c>
      <c r="K3882" s="5" t="s">
        <v>199</v>
      </c>
      <c r="L3882" s="5"/>
      <c r="M3882" s="5"/>
    </row>
    <row r="3883" spans="1:13">
      <c r="A3883" s="9"/>
      <c r="B3883" s="5" t="s">
        <v>7411</v>
      </c>
      <c r="C3883" s="9"/>
      <c r="D3883" s="9"/>
      <c r="E3883" s="5"/>
      <c r="F3883" s="8"/>
      <c r="G3883" s="5" t="s">
        <v>3442</v>
      </c>
      <c r="H3883" s="8"/>
      <c r="I3883" s="5"/>
      <c r="J3883" s="5">
        <v>40</v>
      </c>
      <c r="K3883" s="5" t="s">
        <v>3433</v>
      </c>
      <c r="L3883" s="5"/>
      <c r="M3883" s="5"/>
    </row>
    <row r="3884" spans="1:13">
      <c r="A3884" s="9"/>
      <c r="B3884" s="5" t="s">
        <v>7412</v>
      </c>
      <c r="C3884" s="9"/>
      <c r="D3884" s="9"/>
      <c r="E3884" s="5"/>
      <c r="F3884" s="8"/>
      <c r="G3884" s="5" t="s">
        <v>7413</v>
      </c>
      <c r="H3884" s="8"/>
      <c r="I3884" s="5"/>
      <c r="J3884" s="5">
        <v>40</v>
      </c>
      <c r="K3884" s="5" t="s">
        <v>199</v>
      </c>
      <c r="L3884" s="5"/>
      <c r="M3884" s="5"/>
    </row>
    <row r="3885" spans="1:13">
      <c r="A3885" s="9"/>
      <c r="B3885" s="5" t="s">
        <v>7414</v>
      </c>
      <c r="C3885" s="9"/>
      <c r="D3885" s="9"/>
      <c r="E3885" s="5"/>
      <c r="F3885" s="8"/>
      <c r="G3885" s="5" t="s">
        <v>3550</v>
      </c>
      <c r="H3885" s="8"/>
      <c r="I3885" s="5"/>
      <c r="J3885" s="5">
        <v>40</v>
      </c>
      <c r="K3885" s="5" t="s">
        <v>199</v>
      </c>
      <c r="L3885" s="5"/>
      <c r="M3885" s="5"/>
    </row>
    <row r="3886" spans="1:13">
      <c r="A3886" s="9"/>
      <c r="B3886" s="5" t="s">
        <v>7415</v>
      </c>
      <c r="C3886" s="9"/>
      <c r="D3886" s="9"/>
      <c r="E3886" s="5"/>
      <c r="F3886" s="8"/>
      <c r="G3886" s="5" t="s">
        <v>3428</v>
      </c>
      <c r="H3886" s="8"/>
      <c r="I3886" s="5"/>
      <c r="J3886" s="5">
        <v>40</v>
      </c>
      <c r="K3886" s="5" t="s">
        <v>196</v>
      </c>
      <c r="L3886" s="5"/>
      <c r="M3886" s="5"/>
    </row>
    <row r="3887" spans="1:13">
      <c r="A3887" s="9"/>
      <c r="B3887" s="5" t="s">
        <v>7416</v>
      </c>
      <c r="C3887" s="9"/>
      <c r="D3887" s="9"/>
      <c r="E3887" s="5"/>
      <c r="F3887" s="8"/>
      <c r="G3887" s="5" t="s">
        <v>3510</v>
      </c>
      <c r="H3887" s="8"/>
      <c r="I3887" s="5"/>
      <c r="J3887" s="5">
        <v>40</v>
      </c>
      <c r="K3887" s="5" t="s">
        <v>199</v>
      </c>
      <c r="L3887" s="5"/>
      <c r="M3887" s="5"/>
    </row>
    <row r="3888" spans="1:13">
      <c r="A3888" s="9"/>
      <c r="B3888" s="5" t="s">
        <v>7417</v>
      </c>
      <c r="C3888" s="9"/>
      <c r="D3888" s="9"/>
      <c r="E3888" s="5"/>
      <c r="F3888" s="8"/>
      <c r="G3888" s="5" t="s">
        <v>3446</v>
      </c>
      <c r="H3888" s="8"/>
      <c r="I3888" s="5"/>
      <c r="J3888" s="5">
        <v>40</v>
      </c>
      <c r="K3888" s="5" t="s">
        <v>199</v>
      </c>
      <c r="L3888" s="5"/>
      <c r="M3888" s="5"/>
    </row>
    <row r="3889" spans="1:13">
      <c r="A3889" s="9"/>
      <c r="B3889" s="5" t="s">
        <v>7418</v>
      </c>
      <c r="C3889" s="9"/>
      <c r="D3889" s="9"/>
      <c r="E3889" s="5"/>
      <c r="F3889" s="8"/>
      <c r="G3889" s="5" t="s">
        <v>3450</v>
      </c>
      <c r="H3889" s="8"/>
      <c r="I3889" s="5"/>
      <c r="J3889" s="5">
        <v>40</v>
      </c>
      <c r="K3889" s="5" t="s">
        <v>199</v>
      </c>
      <c r="L3889" s="5"/>
      <c r="M3889" s="5"/>
    </row>
    <row r="3890" spans="1:13">
      <c r="A3890" s="9"/>
      <c r="B3890" s="5" t="s">
        <v>7419</v>
      </c>
      <c r="C3890" s="9"/>
      <c r="D3890" s="9"/>
      <c r="E3890" s="5"/>
      <c r="F3890" s="8"/>
      <c r="G3890" s="5" t="s">
        <v>3539</v>
      </c>
      <c r="H3890" s="8"/>
      <c r="I3890" s="5"/>
      <c r="J3890" s="5">
        <v>40</v>
      </c>
      <c r="K3890" s="5" t="s">
        <v>199</v>
      </c>
      <c r="L3890" s="5"/>
      <c r="M3890" s="5"/>
    </row>
    <row r="3891" spans="1:13">
      <c r="A3891" s="9"/>
      <c r="B3891" s="5" t="s">
        <v>7420</v>
      </c>
      <c r="C3891" s="9"/>
      <c r="D3891" s="9"/>
      <c r="E3891" s="5"/>
      <c r="F3891" s="8"/>
      <c r="G3891" s="5" t="s">
        <v>3502</v>
      </c>
      <c r="H3891" s="8"/>
      <c r="I3891" s="5"/>
      <c r="J3891" s="5">
        <v>40</v>
      </c>
      <c r="K3891" s="5" t="s">
        <v>196</v>
      </c>
      <c r="L3891" s="5"/>
      <c r="M3891" s="5"/>
    </row>
    <row r="3892" spans="1:13">
      <c r="A3892" s="9"/>
      <c r="B3892" s="5" t="s">
        <v>7421</v>
      </c>
      <c r="C3892" s="9"/>
      <c r="D3892" s="9"/>
      <c r="E3892" s="5"/>
      <c r="F3892" s="8"/>
      <c r="G3892" s="5" t="s">
        <v>3669</v>
      </c>
      <c r="H3892" s="8"/>
      <c r="I3892" s="5"/>
      <c r="J3892" s="5">
        <v>40</v>
      </c>
      <c r="K3892" s="5" t="s">
        <v>199</v>
      </c>
      <c r="L3892" s="5"/>
      <c r="M3892" s="5"/>
    </row>
    <row r="3893" spans="1:13">
      <c r="A3893" s="9"/>
      <c r="B3893" s="5" t="s">
        <v>7422</v>
      </c>
      <c r="C3893" s="9"/>
      <c r="D3893" s="9"/>
      <c r="E3893" s="5"/>
      <c r="F3893" s="8"/>
      <c r="G3893" s="5" t="s">
        <v>3436</v>
      </c>
      <c r="H3893" s="8"/>
      <c r="I3893" s="5"/>
      <c r="J3893" s="5">
        <v>40</v>
      </c>
      <c r="K3893" s="5" t="s">
        <v>199</v>
      </c>
      <c r="L3893" s="5"/>
      <c r="M3893" s="5"/>
    </row>
    <row r="3894" spans="1:13">
      <c r="A3894" s="9"/>
      <c r="B3894" s="5" t="s">
        <v>7423</v>
      </c>
      <c r="C3894" s="9"/>
      <c r="D3894" s="9"/>
      <c r="E3894" s="5"/>
      <c r="F3894" s="8"/>
      <c r="G3894" s="5" t="s">
        <v>3442</v>
      </c>
      <c r="H3894" s="8"/>
      <c r="I3894" s="5"/>
      <c r="J3894" s="5">
        <v>40</v>
      </c>
      <c r="K3894" s="5" t="s">
        <v>199</v>
      </c>
      <c r="L3894" s="5"/>
      <c r="M3894" s="5"/>
    </row>
    <row r="3895" spans="1:13">
      <c r="A3895" s="9"/>
      <c r="B3895" s="5" t="s">
        <v>7424</v>
      </c>
      <c r="C3895" s="9"/>
      <c r="D3895" s="9"/>
      <c r="E3895" s="5"/>
      <c r="F3895" s="8"/>
      <c r="G3895" s="5" t="s">
        <v>3432</v>
      </c>
      <c r="H3895" s="8"/>
      <c r="I3895" s="5"/>
      <c r="J3895" s="5">
        <v>40</v>
      </c>
      <c r="K3895" s="5" t="s">
        <v>199</v>
      </c>
      <c r="L3895" s="5"/>
      <c r="M3895" s="5"/>
    </row>
    <row r="3896" spans="1:13">
      <c r="A3896" s="9"/>
      <c r="B3896" s="5" t="s">
        <v>7425</v>
      </c>
      <c r="C3896" s="9"/>
      <c r="D3896" s="9"/>
      <c r="E3896" s="5"/>
      <c r="F3896" s="8"/>
      <c r="G3896" s="5" t="s">
        <v>3432</v>
      </c>
      <c r="H3896" s="8"/>
      <c r="I3896" s="5"/>
      <c r="J3896" s="5">
        <v>40</v>
      </c>
      <c r="K3896" s="5" t="s">
        <v>196</v>
      </c>
      <c r="L3896" s="5"/>
      <c r="M3896" s="5"/>
    </row>
    <row r="3897" spans="1:13">
      <c r="A3897" s="9"/>
      <c r="B3897" s="5" t="s">
        <v>7426</v>
      </c>
      <c r="C3897" s="9"/>
      <c r="D3897" s="9"/>
      <c r="E3897" s="5"/>
      <c r="F3897" s="8"/>
      <c r="G3897" s="5" t="s">
        <v>3502</v>
      </c>
      <c r="H3897" s="8"/>
      <c r="I3897" s="5"/>
      <c r="J3897" s="5">
        <v>20</v>
      </c>
      <c r="K3897" s="5" t="s">
        <v>199</v>
      </c>
      <c r="L3897" s="5"/>
      <c r="M3897" s="5"/>
    </row>
    <row r="3898" spans="1:13">
      <c r="A3898" s="9"/>
      <c r="B3898" s="5" t="s">
        <v>7427</v>
      </c>
      <c r="C3898" s="9"/>
      <c r="D3898" s="9"/>
      <c r="E3898" s="5"/>
      <c r="F3898" s="8"/>
      <c r="G3898" s="5" t="s">
        <v>3938</v>
      </c>
      <c r="H3898" s="8"/>
      <c r="I3898" s="5"/>
      <c r="J3898" s="5">
        <v>40</v>
      </c>
      <c r="K3898" s="5" t="s">
        <v>199</v>
      </c>
      <c r="L3898" s="5"/>
      <c r="M3898" s="5"/>
    </row>
    <row r="3899" spans="1:13">
      <c r="A3899" s="9"/>
      <c r="B3899" s="5" t="s">
        <v>7428</v>
      </c>
      <c r="C3899" s="9"/>
      <c r="D3899" s="9"/>
      <c r="E3899" s="5"/>
      <c r="F3899" s="8"/>
      <c r="G3899" s="5" t="s">
        <v>3601</v>
      </c>
      <c r="H3899" s="8"/>
      <c r="I3899" s="5"/>
      <c r="J3899" s="5">
        <v>40</v>
      </c>
      <c r="K3899" s="5" t="s">
        <v>199</v>
      </c>
      <c r="L3899" s="5"/>
      <c r="M3899" s="5"/>
    </row>
    <row r="3900" spans="1:13">
      <c r="A3900" s="9"/>
      <c r="B3900" s="5" t="s">
        <v>7429</v>
      </c>
      <c r="C3900" s="9"/>
      <c r="D3900" s="9"/>
      <c r="E3900" s="5"/>
      <c r="F3900" s="8"/>
      <c r="G3900" s="5" t="s">
        <v>3432</v>
      </c>
      <c r="H3900" s="8"/>
      <c r="I3900" s="5"/>
      <c r="J3900" s="5">
        <v>40</v>
      </c>
      <c r="K3900" s="5" t="s">
        <v>199</v>
      </c>
      <c r="L3900" s="5"/>
      <c r="M3900" s="5"/>
    </row>
    <row r="3901" spans="1:13">
      <c r="A3901" s="9"/>
      <c r="B3901" s="5" t="s">
        <v>7430</v>
      </c>
      <c r="C3901" s="9"/>
      <c r="D3901" s="9"/>
      <c r="E3901" s="5"/>
      <c r="F3901" s="8"/>
      <c r="G3901" s="5" t="s">
        <v>3432</v>
      </c>
      <c r="H3901" s="8"/>
      <c r="I3901" s="5"/>
      <c r="J3901" s="5">
        <v>40</v>
      </c>
      <c r="K3901" s="5" t="s">
        <v>199</v>
      </c>
      <c r="L3901" s="5"/>
      <c r="M3901" s="5"/>
    </row>
    <row r="3902" spans="1:13">
      <c r="A3902" s="9"/>
      <c r="B3902" s="5" t="s">
        <v>7431</v>
      </c>
      <c r="C3902" s="9"/>
      <c r="D3902" s="9"/>
      <c r="E3902" s="5"/>
      <c r="F3902" s="8"/>
      <c r="G3902" s="5" t="s">
        <v>3442</v>
      </c>
      <c r="H3902" s="8"/>
      <c r="I3902" s="5"/>
      <c r="J3902" s="5">
        <v>40</v>
      </c>
      <c r="K3902" s="5" t="s">
        <v>199</v>
      </c>
      <c r="L3902" s="5"/>
      <c r="M3902" s="5"/>
    </row>
    <row r="3903" spans="1:13">
      <c r="A3903" s="9"/>
      <c r="B3903" s="5" t="s">
        <v>7432</v>
      </c>
      <c r="C3903" s="9"/>
      <c r="D3903" s="9"/>
      <c r="E3903" s="5"/>
      <c r="F3903" s="8"/>
      <c r="G3903" s="5" t="s">
        <v>3442</v>
      </c>
      <c r="H3903" s="8"/>
      <c r="I3903" s="5"/>
      <c r="J3903" s="5">
        <v>40</v>
      </c>
      <c r="K3903" s="5" t="s">
        <v>199</v>
      </c>
      <c r="L3903" s="5"/>
      <c r="M3903" s="5"/>
    </row>
    <row r="3904" spans="1:13">
      <c r="A3904" s="9"/>
      <c r="B3904" s="5" t="s">
        <v>7433</v>
      </c>
      <c r="C3904" s="9"/>
      <c r="D3904" s="9"/>
      <c r="E3904" s="5"/>
      <c r="F3904" s="8"/>
      <c r="G3904" s="5" t="s">
        <v>3442</v>
      </c>
      <c r="H3904" s="8"/>
      <c r="I3904" s="5"/>
      <c r="J3904" s="5">
        <v>40</v>
      </c>
      <c r="K3904" s="5" t="s">
        <v>199</v>
      </c>
      <c r="L3904" s="5"/>
      <c r="M3904" s="5"/>
    </row>
    <row r="3905" spans="1:13">
      <c r="A3905" s="9"/>
      <c r="B3905" s="5" t="s">
        <v>7434</v>
      </c>
      <c r="C3905" s="9"/>
      <c r="D3905" s="9"/>
      <c r="E3905" s="5"/>
      <c r="F3905" s="8"/>
      <c r="G3905" s="5" t="s">
        <v>3428</v>
      </c>
      <c r="H3905" s="8"/>
      <c r="I3905" s="5"/>
      <c r="J3905" s="5">
        <v>40</v>
      </c>
      <c r="K3905" s="5" t="s">
        <v>191</v>
      </c>
      <c r="L3905" s="5"/>
      <c r="M3905" s="5"/>
    </row>
    <row r="3906" spans="1:13">
      <c r="A3906" s="9"/>
      <c r="B3906" s="5" t="s">
        <v>7435</v>
      </c>
      <c r="C3906" s="9"/>
      <c r="D3906" s="9"/>
      <c r="E3906" s="5"/>
      <c r="F3906" s="8"/>
      <c r="G3906" s="5" t="s">
        <v>3454</v>
      </c>
      <c r="H3906" s="8"/>
      <c r="I3906" s="5"/>
      <c r="J3906" s="5">
        <v>40</v>
      </c>
      <c r="K3906" s="5" t="s">
        <v>196</v>
      </c>
      <c r="L3906" s="5"/>
      <c r="M3906" s="5"/>
    </row>
    <row r="3907" spans="1:13">
      <c r="A3907" s="9"/>
      <c r="B3907" s="5" t="s">
        <v>7436</v>
      </c>
      <c r="C3907" s="9"/>
      <c r="D3907" s="9"/>
      <c r="E3907" s="5"/>
      <c r="F3907" s="8"/>
      <c r="G3907" s="5" t="s">
        <v>3432</v>
      </c>
      <c r="H3907" s="8"/>
      <c r="I3907" s="5"/>
      <c r="J3907" s="5">
        <v>40</v>
      </c>
      <c r="K3907" s="5" t="s">
        <v>3433</v>
      </c>
      <c r="L3907" s="5"/>
      <c r="M3907" s="5"/>
    </row>
    <row r="3908" spans="1:13">
      <c r="A3908" s="9"/>
      <c r="B3908" s="5" t="s">
        <v>7437</v>
      </c>
      <c r="C3908" s="9"/>
      <c r="D3908" s="9"/>
      <c r="E3908" s="5"/>
      <c r="F3908" s="8"/>
      <c r="G3908" s="5" t="s">
        <v>3432</v>
      </c>
      <c r="H3908" s="8"/>
      <c r="I3908" s="5"/>
      <c r="J3908" s="5">
        <v>40</v>
      </c>
      <c r="K3908" s="5" t="s">
        <v>199</v>
      </c>
      <c r="L3908" s="5"/>
      <c r="M3908" s="5"/>
    </row>
    <row r="3909" spans="1:13">
      <c r="A3909" s="9"/>
      <c r="B3909" s="5" t="s">
        <v>7438</v>
      </c>
      <c r="C3909" s="9"/>
      <c r="D3909" s="9"/>
      <c r="E3909" s="5"/>
      <c r="F3909" s="8"/>
      <c r="G3909" s="5" t="s">
        <v>3496</v>
      </c>
      <c r="H3909" s="8"/>
      <c r="I3909" s="5"/>
      <c r="J3909" s="5">
        <v>40</v>
      </c>
      <c r="K3909" s="5" t="s">
        <v>191</v>
      </c>
      <c r="L3909" s="5"/>
      <c r="M3909" s="5"/>
    </row>
    <row r="3910" spans="1:13">
      <c r="A3910" s="9"/>
      <c r="B3910" s="5" t="s">
        <v>7439</v>
      </c>
      <c r="C3910" s="9"/>
      <c r="D3910" s="9"/>
      <c r="E3910" s="5"/>
      <c r="F3910" s="8"/>
      <c r="G3910" s="5" t="s">
        <v>3502</v>
      </c>
      <c r="H3910" s="8"/>
      <c r="I3910" s="5"/>
      <c r="J3910" s="5">
        <v>20</v>
      </c>
      <c r="K3910" s="5" t="s">
        <v>199</v>
      </c>
      <c r="L3910" s="5"/>
      <c r="M3910" s="5"/>
    </row>
    <row r="3911" spans="1:13">
      <c r="A3911" s="9"/>
      <c r="B3911" s="5" t="s">
        <v>7440</v>
      </c>
      <c r="C3911" s="9"/>
      <c r="D3911" s="9"/>
      <c r="E3911" s="5"/>
      <c r="F3911" s="8"/>
      <c r="G3911" s="5" t="s">
        <v>3850</v>
      </c>
      <c r="H3911" s="8"/>
      <c r="I3911" s="5"/>
      <c r="J3911" s="5">
        <v>40</v>
      </c>
      <c r="K3911" s="5" t="s">
        <v>199</v>
      </c>
      <c r="L3911" s="5"/>
      <c r="M3911" s="5"/>
    </row>
    <row r="3912" spans="1:13">
      <c r="A3912" s="9"/>
      <c r="B3912" s="5" t="s">
        <v>7441</v>
      </c>
      <c r="C3912" s="9"/>
      <c r="D3912" s="9"/>
      <c r="E3912" s="5"/>
      <c r="F3912" s="8"/>
      <c r="G3912" s="5" t="s">
        <v>3442</v>
      </c>
      <c r="H3912" s="8"/>
      <c r="I3912" s="5"/>
      <c r="J3912" s="5">
        <v>40</v>
      </c>
      <c r="K3912" s="5" t="s">
        <v>3433</v>
      </c>
      <c r="L3912" s="5"/>
      <c r="M3912" s="5"/>
    </row>
    <row r="3913" spans="1:13">
      <c r="A3913" s="9"/>
      <c r="B3913" s="5" t="s">
        <v>7442</v>
      </c>
      <c r="C3913" s="9"/>
      <c r="D3913" s="9"/>
      <c r="E3913" s="5"/>
      <c r="F3913" s="8"/>
      <c r="G3913" s="5" t="s">
        <v>3450</v>
      </c>
      <c r="H3913" s="8"/>
      <c r="I3913" s="5"/>
      <c r="J3913" s="5">
        <v>40</v>
      </c>
      <c r="K3913" s="5" t="s">
        <v>191</v>
      </c>
      <c r="L3913" s="5"/>
      <c r="M3913" s="5"/>
    </row>
    <row r="3914" spans="1:13">
      <c r="A3914" s="9"/>
      <c r="B3914" s="5" t="s">
        <v>7443</v>
      </c>
      <c r="C3914" s="9"/>
      <c r="D3914" s="9"/>
      <c r="E3914" s="5"/>
      <c r="F3914" s="8"/>
      <c r="G3914" s="5" t="s">
        <v>3450</v>
      </c>
      <c r="H3914" s="8"/>
      <c r="I3914" s="5"/>
      <c r="J3914" s="5">
        <v>40</v>
      </c>
      <c r="K3914" s="5" t="s">
        <v>199</v>
      </c>
      <c r="L3914" s="5"/>
      <c r="M3914" s="5"/>
    </row>
    <row r="3915" spans="1:13">
      <c r="A3915" s="9"/>
      <c r="B3915" s="5" t="s">
        <v>7444</v>
      </c>
      <c r="C3915" s="9"/>
      <c r="D3915" s="9"/>
      <c r="E3915" s="5"/>
      <c r="F3915" s="8"/>
      <c r="G3915" s="5" t="s">
        <v>3432</v>
      </c>
      <c r="H3915" s="8"/>
      <c r="I3915" s="5"/>
      <c r="J3915" s="5">
        <v>40</v>
      </c>
      <c r="K3915" s="5" t="s">
        <v>199</v>
      </c>
      <c r="L3915" s="5"/>
      <c r="M3915" s="5"/>
    </row>
    <row r="3916" spans="1:13">
      <c r="A3916" s="9"/>
      <c r="B3916" s="5" t="s">
        <v>7445</v>
      </c>
      <c r="C3916" s="9"/>
      <c r="D3916" s="9"/>
      <c r="E3916" s="5"/>
      <c r="F3916" s="8"/>
      <c r="G3916" s="5" t="s">
        <v>3796</v>
      </c>
      <c r="H3916" s="8"/>
      <c r="I3916" s="5"/>
      <c r="J3916" s="5">
        <v>40</v>
      </c>
      <c r="K3916" s="5" t="s">
        <v>199</v>
      </c>
      <c r="L3916" s="5"/>
      <c r="M3916" s="5"/>
    </row>
    <row r="3917" spans="1:13">
      <c r="A3917" s="9"/>
      <c r="B3917" s="5" t="s">
        <v>7446</v>
      </c>
      <c r="C3917" s="9"/>
      <c r="D3917" s="9"/>
      <c r="E3917" s="5"/>
      <c r="F3917" s="8"/>
      <c r="G3917" s="5" t="s">
        <v>3432</v>
      </c>
      <c r="H3917" s="8"/>
      <c r="I3917" s="5"/>
      <c r="J3917" s="5">
        <v>40</v>
      </c>
      <c r="K3917" s="5" t="s">
        <v>199</v>
      </c>
      <c r="L3917" s="5"/>
      <c r="M3917" s="5"/>
    </row>
    <row r="3918" spans="1:13">
      <c r="A3918" s="9"/>
      <c r="B3918" s="5" t="s">
        <v>7447</v>
      </c>
      <c r="C3918" s="9"/>
      <c r="D3918" s="9"/>
      <c r="E3918" s="5"/>
      <c r="F3918" s="8"/>
      <c r="G3918" s="5" t="s">
        <v>3494</v>
      </c>
      <c r="H3918" s="8"/>
      <c r="I3918" s="5"/>
      <c r="J3918" s="5">
        <v>25</v>
      </c>
      <c r="K3918" s="5" t="s">
        <v>199</v>
      </c>
      <c r="L3918" s="5"/>
      <c r="M3918" s="5"/>
    </row>
    <row r="3919" spans="1:13">
      <c r="A3919" s="9"/>
      <c r="B3919" s="5" t="s">
        <v>7448</v>
      </c>
      <c r="C3919" s="9"/>
      <c r="D3919" s="9"/>
      <c r="E3919" s="5"/>
      <c r="F3919" s="8"/>
      <c r="G3919" s="5" t="s">
        <v>3901</v>
      </c>
      <c r="H3919" s="8"/>
      <c r="I3919" s="5"/>
      <c r="J3919" s="5">
        <v>40</v>
      </c>
      <c r="K3919" s="5" t="s">
        <v>3461</v>
      </c>
      <c r="L3919" s="5"/>
      <c r="M3919" s="5"/>
    </row>
    <row r="3920" spans="1:13">
      <c r="A3920" s="9"/>
      <c r="B3920" s="5" t="s">
        <v>7449</v>
      </c>
      <c r="C3920" s="9"/>
      <c r="D3920" s="9"/>
      <c r="E3920" s="5"/>
      <c r="F3920" s="8"/>
      <c r="G3920" s="5" t="s">
        <v>3428</v>
      </c>
      <c r="H3920" s="8"/>
      <c r="I3920" s="5"/>
      <c r="J3920" s="5">
        <v>40</v>
      </c>
      <c r="K3920" s="5" t="s">
        <v>3433</v>
      </c>
      <c r="L3920" s="5"/>
      <c r="M3920" s="5"/>
    </row>
    <row r="3921" spans="1:13">
      <c r="A3921" s="9"/>
      <c r="B3921" s="5" t="s">
        <v>7450</v>
      </c>
      <c r="C3921" s="9"/>
      <c r="D3921" s="9"/>
      <c r="E3921" s="5"/>
      <c r="F3921" s="8"/>
      <c r="G3921" s="5" t="s">
        <v>3432</v>
      </c>
      <c r="H3921" s="8"/>
      <c r="I3921" s="5"/>
      <c r="J3921" s="5">
        <v>40</v>
      </c>
      <c r="K3921" s="5" t="s">
        <v>199</v>
      </c>
      <c r="L3921" s="5"/>
      <c r="M3921" s="5"/>
    </row>
    <row r="3922" spans="1:13">
      <c r="A3922" s="9"/>
      <c r="B3922" s="5" t="s">
        <v>7451</v>
      </c>
      <c r="C3922" s="9"/>
      <c r="D3922" s="9"/>
      <c r="E3922" s="5"/>
      <c r="F3922" s="8"/>
      <c r="G3922" s="5" t="s">
        <v>3537</v>
      </c>
      <c r="H3922" s="8"/>
      <c r="I3922" s="5"/>
      <c r="J3922" s="5">
        <v>40</v>
      </c>
      <c r="K3922" s="5" t="s">
        <v>196</v>
      </c>
      <c r="L3922" s="5"/>
      <c r="M3922" s="5"/>
    </row>
    <row r="3923" spans="1:13">
      <c r="A3923" s="9"/>
      <c r="B3923" s="5" t="s">
        <v>7452</v>
      </c>
      <c r="C3923" s="9"/>
      <c r="D3923" s="9"/>
      <c r="E3923" s="5"/>
      <c r="F3923" s="8"/>
      <c r="G3923" s="5" t="s">
        <v>3442</v>
      </c>
      <c r="H3923" s="8"/>
      <c r="I3923" s="5"/>
      <c r="J3923" s="5">
        <v>40</v>
      </c>
      <c r="K3923" s="5" t="s">
        <v>3433</v>
      </c>
      <c r="L3923" s="5"/>
      <c r="M3923" s="5"/>
    </row>
    <row r="3924" spans="1:13">
      <c r="A3924" s="9"/>
      <c r="B3924" s="5" t="s">
        <v>7453</v>
      </c>
      <c r="C3924" s="9"/>
      <c r="D3924" s="9"/>
      <c r="E3924" s="5"/>
      <c r="F3924" s="8"/>
      <c r="G3924" s="5" t="s">
        <v>3432</v>
      </c>
      <c r="H3924" s="8"/>
      <c r="I3924" s="5"/>
      <c r="J3924" s="5">
        <v>40</v>
      </c>
      <c r="K3924" s="5" t="s">
        <v>199</v>
      </c>
      <c r="L3924" s="5"/>
      <c r="M3924" s="5"/>
    </row>
    <row r="3925" spans="1:13">
      <c r="A3925" s="9"/>
      <c r="B3925" s="5" t="s">
        <v>7454</v>
      </c>
      <c r="C3925" s="9"/>
      <c r="D3925" s="9"/>
      <c r="E3925" s="5"/>
      <c r="F3925" s="8"/>
      <c r="G3925" s="5" t="s">
        <v>3428</v>
      </c>
      <c r="H3925" s="8"/>
      <c r="I3925" s="5"/>
      <c r="J3925" s="5">
        <v>30</v>
      </c>
      <c r="K3925" s="5" t="s">
        <v>199</v>
      </c>
      <c r="L3925" s="5"/>
      <c r="M3925" s="5"/>
    </row>
    <row r="3926" spans="1:13">
      <c r="A3926" s="9"/>
      <c r="B3926" s="5" t="s">
        <v>7455</v>
      </c>
      <c r="C3926" s="9"/>
      <c r="D3926" s="9"/>
      <c r="E3926" s="5"/>
      <c r="F3926" s="8"/>
      <c r="G3926" s="5" t="s">
        <v>3432</v>
      </c>
      <c r="H3926" s="8"/>
      <c r="I3926" s="5"/>
      <c r="J3926" s="5">
        <v>40</v>
      </c>
      <c r="K3926" s="5" t="s">
        <v>199</v>
      </c>
      <c r="L3926" s="5"/>
      <c r="M3926" s="5"/>
    </row>
    <row r="3927" spans="1:13">
      <c r="A3927" s="9"/>
      <c r="B3927" s="5" t="s">
        <v>7456</v>
      </c>
      <c r="C3927" s="9"/>
      <c r="D3927" s="9"/>
      <c r="E3927" s="5"/>
      <c r="F3927" s="8"/>
      <c r="G3927" s="5" t="s">
        <v>3442</v>
      </c>
      <c r="H3927" s="8"/>
      <c r="I3927" s="5"/>
      <c r="J3927" s="5">
        <v>40</v>
      </c>
      <c r="K3927" s="5" t="s">
        <v>199</v>
      </c>
      <c r="L3927" s="5"/>
      <c r="M3927" s="5"/>
    </row>
    <row r="3928" spans="1:13">
      <c r="A3928" s="9"/>
      <c r="B3928" s="5" t="s">
        <v>7457</v>
      </c>
      <c r="C3928" s="9"/>
      <c r="D3928" s="9"/>
      <c r="E3928" s="5"/>
      <c r="F3928" s="8"/>
      <c r="G3928" s="5" t="s">
        <v>3532</v>
      </c>
      <c r="H3928" s="8"/>
      <c r="I3928" s="5"/>
      <c r="J3928" s="5">
        <v>40</v>
      </c>
      <c r="K3928" s="5" t="s">
        <v>196</v>
      </c>
      <c r="L3928" s="5"/>
      <c r="M3928" s="5"/>
    </row>
    <row r="3929" spans="1:13">
      <c r="A3929" s="9"/>
      <c r="B3929" s="5" t="s">
        <v>7458</v>
      </c>
      <c r="C3929" s="9"/>
      <c r="D3929" s="9"/>
      <c r="E3929" s="5"/>
      <c r="F3929" s="8"/>
      <c r="G3929" s="5" t="s">
        <v>3442</v>
      </c>
      <c r="H3929" s="8"/>
      <c r="I3929" s="5"/>
      <c r="J3929" s="5">
        <v>40</v>
      </c>
      <c r="K3929" s="5" t="s">
        <v>199</v>
      </c>
      <c r="L3929" s="5"/>
      <c r="M3929" s="5"/>
    </row>
    <row r="3930" spans="1:13">
      <c r="A3930" s="9"/>
      <c r="B3930" s="5" t="s">
        <v>7459</v>
      </c>
      <c r="C3930" s="9"/>
      <c r="D3930" s="9"/>
      <c r="E3930" s="5"/>
      <c r="F3930" s="8"/>
      <c r="G3930" s="5" t="s">
        <v>3450</v>
      </c>
      <c r="H3930" s="8"/>
      <c r="I3930" s="5"/>
      <c r="J3930" s="5">
        <v>40</v>
      </c>
      <c r="K3930" s="5" t="s">
        <v>199</v>
      </c>
      <c r="L3930" s="5"/>
      <c r="M3930" s="5"/>
    </row>
    <row r="3931" spans="1:13">
      <c r="A3931" s="9"/>
      <c r="B3931" s="5" t="s">
        <v>7460</v>
      </c>
      <c r="C3931" s="9"/>
      <c r="D3931" s="9"/>
      <c r="E3931" s="5"/>
      <c r="F3931" s="8"/>
      <c r="G3931" s="5" t="s">
        <v>3432</v>
      </c>
      <c r="H3931" s="8"/>
      <c r="I3931" s="5"/>
      <c r="J3931" s="5">
        <v>40</v>
      </c>
      <c r="K3931" s="5" t="s">
        <v>196</v>
      </c>
      <c r="L3931" s="5"/>
      <c r="M3931" s="5"/>
    </row>
    <row r="3932" spans="1:13">
      <c r="A3932" s="9"/>
      <c r="B3932" s="5" t="s">
        <v>7461</v>
      </c>
      <c r="C3932" s="9"/>
      <c r="D3932" s="9"/>
      <c r="E3932" s="5"/>
      <c r="F3932" s="8"/>
      <c r="G3932" s="5" t="s">
        <v>3446</v>
      </c>
      <c r="H3932" s="8"/>
      <c r="I3932" s="5"/>
      <c r="J3932" s="5">
        <v>40</v>
      </c>
      <c r="K3932" s="5" t="s">
        <v>196</v>
      </c>
      <c r="L3932" s="5"/>
      <c r="M3932" s="5"/>
    </row>
    <row r="3933" spans="1:13">
      <c r="A3933" s="9"/>
      <c r="B3933" s="5" t="s">
        <v>7462</v>
      </c>
      <c r="C3933" s="9"/>
      <c r="D3933" s="9"/>
      <c r="E3933" s="5"/>
      <c r="F3933" s="8"/>
      <c r="G3933" s="5" t="s">
        <v>3456</v>
      </c>
      <c r="H3933" s="8"/>
      <c r="I3933" s="5"/>
      <c r="J3933" s="5">
        <v>40</v>
      </c>
      <c r="K3933" s="5" t="s">
        <v>199</v>
      </c>
      <c r="L3933" s="5"/>
      <c r="M3933" s="5"/>
    </row>
    <row r="3934" spans="1:13">
      <c r="A3934" s="9"/>
      <c r="B3934" s="5" t="s">
        <v>7463</v>
      </c>
      <c r="C3934" s="9"/>
      <c r="D3934" s="9"/>
      <c r="E3934" s="5"/>
      <c r="F3934" s="8"/>
      <c r="G3934" s="5" t="s">
        <v>3556</v>
      </c>
      <c r="H3934" s="8"/>
      <c r="I3934" s="5"/>
      <c r="J3934" s="5">
        <v>40</v>
      </c>
      <c r="K3934" s="5" t="s">
        <v>199</v>
      </c>
      <c r="L3934" s="5"/>
      <c r="M3934" s="5"/>
    </row>
    <row r="3935" spans="1:13">
      <c r="A3935" s="9"/>
      <c r="B3935" s="5" t="s">
        <v>7464</v>
      </c>
      <c r="C3935" s="9"/>
      <c r="D3935" s="9"/>
      <c r="E3935" s="5"/>
      <c r="F3935" s="8"/>
      <c r="G3935" s="5" t="s">
        <v>3428</v>
      </c>
      <c r="H3935" s="8"/>
      <c r="I3935" s="5"/>
      <c r="J3935" s="5">
        <v>40</v>
      </c>
      <c r="K3935" s="5" t="s">
        <v>191</v>
      </c>
      <c r="L3935" s="5"/>
      <c r="M3935" s="5"/>
    </row>
    <row r="3936" spans="1:13">
      <c r="A3936" s="9"/>
      <c r="B3936" s="5" t="s">
        <v>7465</v>
      </c>
      <c r="C3936" s="9"/>
      <c r="D3936" s="9"/>
      <c r="E3936" s="5"/>
      <c r="F3936" s="8"/>
      <c r="G3936" s="5" t="s">
        <v>3454</v>
      </c>
      <c r="H3936" s="8"/>
      <c r="I3936" s="5"/>
      <c r="J3936" s="5">
        <v>40</v>
      </c>
      <c r="K3936" s="5" t="s">
        <v>199</v>
      </c>
      <c r="L3936" s="5"/>
      <c r="M3936" s="5"/>
    </row>
    <row r="3937" spans="1:13">
      <c r="A3937" s="9"/>
      <c r="B3937" s="5" t="s">
        <v>7466</v>
      </c>
      <c r="C3937" s="9"/>
      <c r="D3937" s="9"/>
      <c r="E3937" s="5"/>
      <c r="F3937" s="8"/>
      <c r="G3937" s="5" t="s">
        <v>3899</v>
      </c>
      <c r="H3937" s="8"/>
      <c r="I3937" s="5"/>
      <c r="J3937" s="5">
        <v>40</v>
      </c>
      <c r="K3937" s="5" t="s">
        <v>199</v>
      </c>
      <c r="L3937" s="5"/>
      <c r="M3937" s="5"/>
    </row>
    <row r="3938" spans="1:13">
      <c r="A3938" s="9"/>
      <c r="B3938" s="5" t="s">
        <v>7467</v>
      </c>
      <c r="C3938" s="9"/>
      <c r="D3938" s="9"/>
      <c r="E3938" s="5"/>
      <c r="F3938" s="8"/>
      <c r="G3938" s="5" t="s">
        <v>3450</v>
      </c>
      <c r="H3938" s="8"/>
      <c r="I3938" s="5"/>
      <c r="J3938" s="5">
        <v>40</v>
      </c>
      <c r="K3938" s="5" t="s">
        <v>199</v>
      </c>
      <c r="L3938" s="5"/>
      <c r="M3938" s="5"/>
    </row>
    <row r="3939" spans="1:13">
      <c r="A3939" s="9"/>
      <c r="B3939" s="5" t="s">
        <v>7468</v>
      </c>
      <c r="C3939" s="9"/>
      <c r="D3939" s="9"/>
      <c r="E3939" s="5"/>
      <c r="F3939" s="8"/>
      <c r="G3939" s="5" t="s">
        <v>3556</v>
      </c>
      <c r="H3939" s="8"/>
      <c r="I3939" s="5"/>
      <c r="J3939" s="5">
        <v>40</v>
      </c>
      <c r="K3939" s="5" t="s">
        <v>196</v>
      </c>
      <c r="L3939" s="5"/>
      <c r="M3939" s="5"/>
    </row>
    <row r="3940" spans="1:13">
      <c r="A3940" s="9"/>
      <c r="B3940" s="5" t="s">
        <v>7469</v>
      </c>
      <c r="C3940" s="9"/>
      <c r="D3940" s="9"/>
      <c r="E3940" s="5"/>
      <c r="F3940" s="8"/>
      <c r="G3940" s="5" t="s">
        <v>3945</v>
      </c>
      <c r="H3940" s="8"/>
      <c r="I3940" s="5"/>
      <c r="J3940" s="5">
        <v>40</v>
      </c>
      <c r="K3940" s="5" t="s">
        <v>196</v>
      </c>
      <c r="L3940" s="5"/>
      <c r="M3940" s="5"/>
    </row>
    <row r="3941" spans="1:13">
      <c r="A3941" s="9"/>
      <c r="B3941" s="5" t="s">
        <v>7470</v>
      </c>
      <c r="C3941" s="9"/>
      <c r="D3941" s="9"/>
      <c r="E3941" s="5"/>
      <c r="F3941" s="8"/>
      <c r="G3941" s="5" t="s">
        <v>3432</v>
      </c>
      <c r="H3941" s="8"/>
      <c r="I3941" s="5"/>
      <c r="J3941" s="5">
        <v>40</v>
      </c>
      <c r="K3941" s="5" t="s">
        <v>199</v>
      </c>
      <c r="L3941" s="5"/>
      <c r="M3941" s="5"/>
    </row>
    <row r="3942" spans="1:13">
      <c r="A3942" s="9"/>
      <c r="B3942" s="5" t="s">
        <v>7471</v>
      </c>
      <c r="C3942" s="9"/>
      <c r="D3942" s="9"/>
      <c r="E3942" s="5"/>
      <c r="F3942" s="8"/>
      <c r="G3942" s="5" t="s">
        <v>3438</v>
      </c>
      <c r="H3942" s="8"/>
      <c r="I3942" s="5"/>
      <c r="J3942" s="5">
        <v>40</v>
      </c>
      <c r="K3942" s="5" t="s">
        <v>196</v>
      </c>
      <c r="L3942" s="5"/>
      <c r="M3942" s="5"/>
    </row>
    <row r="3943" spans="1:13">
      <c r="A3943" s="9"/>
      <c r="B3943" s="5" t="s">
        <v>7472</v>
      </c>
      <c r="C3943" s="9"/>
      <c r="D3943" s="9"/>
      <c r="E3943" s="5"/>
      <c r="F3943" s="8"/>
      <c r="G3943" s="5" t="s">
        <v>3446</v>
      </c>
      <c r="H3943" s="8"/>
      <c r="I3943" s="5"/>
      <c r="J3943" s="5">
        <v>40</v>
      </c>
      <c r="K3943" s="5" t="s">
        <v>196</v>
      </c>
      <c r="L3943" s="5"/>
      <c r="M3943" s="5"/>
    </row>
    <row r="3944" spans="1:13">
      <c r="A3944" s="9"/>
      <c r="B3944" s="5" t="s">
        <v>7473</v>
      </c>
      <c r="C3944" s="9"/>
      <c r="D3944" s="9"/>
      <c r="E3944" s="5"/>
      <c r="F3944" s="8"/>
      <c r="G3944" s="5" t="s">
        <v>3496</v>
      </c>
      <c r="H3944" s="8"/>
      <c r="I3944" s="5"/>
      <c r="J3944" s="5">
        <v>40</v>
      </c>
      <c r="K3944" s="5" t="s">
        <v>196</v>
      </c>
      <c r="L3944" s="5"/>
      <c r="M3944" s="5"/>
    </row>
    <row r="3945" spans="1:13">
      <c r="A3945" s="9"/>
      <c r="B3945" s="5" t="s">
        <v>7474</v>
      </c>
      <c r="C3945" s="9"/>
      <c r="D3945" s="9"/>
      <c r="E3945" s="5"/>
      <c r="F3945" s="8"/>
      <c r="G3945" s="5" t="s">
        <v>3456</v>
      </c>
      <c r="H3945" s="8"/>
      <c r="I3945" s="5"/>
      <c r="J3945" s="5">
        <v>40</v>
      </c>
      <c r="K3945" s="5" t="s">
        <v>3433</v>
      </c>
      <c r="L3945" s="5"/>
      <c r="M3945" s="5"/>
    </row>
    <row r="3946" spans="1:13">
      <c r="A3946" s="9"/>
      <c r="B3946" s="5" t="s">
        <v>7475</v>
      </c>
      <c r="C3946" s="9"/>
      <c r="D3946" s="9"/>
      <c r="E3946" s="5"/>
      <c r="F3946" s="8"/>
      <c r="G3946" s="5" t="s">
        <v>3593</v>
      </c>
      <c r="H3946" s="8"/>
      <c r="I3946" s="5"/>
      <c r="J3946" s="5">
        <v>40</v>
      </c>
      <c r="K3946" s="5" t="s">
        <v>199</v>
      </c>
      <c r="L3946" s="5"/>
      <c r="M3946" s="5"/>
    </row>
    <row r="3947" spans="1:13">
      <c r="A3947" s="9"/>
      <c r="B3947" s="5" t="s">
        <v>7476</v>
      </c>
      <c r="C3947" s="9"/>
      <c r="D3947" s="9"/>
      <c r="E3947" s="5"/>
      <c r="F3947" s="8"/>
      <c r="G3947" s="5" t="s">
        <v>3539</v>
      </c>
      <c r="H3947" s="8"/>
      <c r="I3947" s="5"/>
      <c r="J3947" s="5">
        <v>40</v>
      </c>
      <c r="K3947" s="5" t="s">
        <v>199</v>
      </c>
      <c r="L3947" s="5"/>
      <c r="M3947" s="5"/>
    </row>
    <row r="3948" spans="1:13">
      <c r="A3948" s="9"/>
      <c r="B3948" s="5" t="s">
        <v>7477</v>
      </c>
      <c r="C3948" s="9"/>
      <c r="D3948" s="9"/>
      <c r="E3948" s="5"/>
      <c r="F3948" s="8"/>
      <c r="G3948" s="5" t="s">
        <v>3432</v>
      </c>
      <c r="H3948" s="8"/>
      <c r="I3948" s="5"/>
      <c r="J3948" s="5">
        <v>40</v>
      </c>
      <c r="K3948" s="5" t="s">
        <v>199</v>
      </c>
      <c r="L3948" s="5"/>
      <c r="M3948" s="5"/>
    </row>
    <row r="3949" spans="1:13">
      <c r="A3949" s="9"/>
      <c r="B3949" s="5" t="s">
        <v>7478</v>
      </c>
      <c r="C3949" s="9"/>
      <c r="D3949" s="9"/>
      <c r="E3949" s="5"/>
      <c r="F3949" s="8"/>
      <c r="G3949" s="5" t="s">
        <v>3458</v>
      </c>
      <c r="H3949" s="8"/>
      <c r="I3949" s="5"/>
      <c r="J3949" s="5">
        <v>40</v>
      </c>
      <c r="K3949" s="5" t="s">
        <v>199</v>
      </c>
      <c r="L3949" s="5"/>
      <c r="M3949" s="5"/>
    </row>
    <row r="3950" spans="1:13">
      <c r="A3950" s="9"/>
      <c r="B3950" s="5" t="s">
        <v>7479</v>
      </c>
      <c r="C3950" s="9"/>
      <c r="D3950" s="9"/>
      <c r="E3950" s="5"/>
      <c r="F3950" s="8"/>
      <c r="G3950" s="5" t="s">
        <v>3456</v>
      </c>
      <c r="H3950" s="8"/>
      <c r="I3950" s="5"/>
      <c r="J3950" s="5">
        <v>40</v>
      </c>
      <c r="K3950" s="5" t="s">
        <v>3433</v>
      </c>
      <c r="L3950" s="5"/>
      <c r="M3950" s="5"/>
    </row>
    <row r="3951" spans="1:13">
      <c r="A3951" s="9"/>
      <c r="B3951" s="5" t="s">
        <v>7480</v>
      </c>
      <c r="C3951" s="9"/>
      <c r="D3951" s="9"/>
      <c r="E3951" s="5"/>
      <c r="F3951" s="8"/>
      <c r="G3951" s="5" t="s">
        <v>3456</v>
      </c>
      <c r="H3951" s="8"/>
      <c r="I3951" s="5"/>
      <c r="J3951" s="5">
        <v>40</v>
      </c>
      <c r="K3951" s="5" t="s">
        <v>199</v>
      </c>
      <c r="L3951" s="5"/>
      <c r="M3951" s="5"/>
    </row>
    <row r="3952" spans="1:13">
      <c r="A3952" s="9"/>
      <c r="B3952" s="5" t="s">
        <v>7481</v>
      </c>
      <c r="C3952" s="9"/>
      <c r="D3952" s="9"/>
      <c r="E3952" s="5"/>
      <c r="F3952" s="8"/>
      <c r="G3952" s="5" t="s">
        <v>4022</v>
      </c>
      <c r="H3952" s="8"/>
      <c r="I3952" s="5"/>
      <c r="J3952" s="5">
        <v>40</v>
      </c>
      <c r="K3952" s="5" t="s">
        <v>199</v>
      </c>
      <c r="L3952" s="5"/>
      <c r="M3952" s="5"/>
    </row>
    <row r="3953" spans="1:13">
      <c r="A3953" s="9"/>
      <c r="B3953" s="5" t="s">
        <v>7482</v>
      </c>
      <c r="C3953" s="9"/>
      <c r="D3953" s="9"/>
      <c r="E3953" s="5"/>
      <c r="F3953" s="8"/>
      <c r="G3953" s="5" t="s">
        <v>3428</v>
      </c>
      <c r="H3953" s="8"/>
      <c r="I3953" s="5"/>
      <c r="J3953" s="5">
        <v>40</v>
      </c>
      <c r="K3953" s="5" t="s">
        <v>199</v>
      </c>
      <c r="L3953" s="5"/>
      <c r="M3953" s="5"/>
    </row>
    <row r="3954" spans="1:13">
      <c r="A3954" s="9"/>
      <c r="B3954" s="5" t="s">
        <v>7483</v>
      </c>
      <c r="C3954" s="9"/>
      <c r="D3954" s="9"/>
      <c r="E3954" s="5"/>
      <c r="F3954" s="8"/>
      <c r="G3954" s="5" t="s">
        <v>3432</v>
      </c>
      <c r="H3954" s="8"/>
      <c r="I3954" s="5"/>
      <c r="J3954" s="5">
        <v>40</v>
      </c>
      <c r="K3954" s="5" t="s">
        <v>3433</v>
      </c>
      <c r="L3954" s="5"/>
      <c r="M3954" s="5"/>
    </row>
    <row r="3955" spans="1:13">
      <c r="A3955" s="9"/>
      <c r="B3955" s="5" t="s">
        <v>7484</v>
      </c>
      <c r="C3955" s="9"/>
      <c r="D3955" s="9"/>
      <c r="E3955" s="5"/>
      <c r="F3955" s="8"/>
      <c r="G3955" s="5" t="s">
        <v>3456</v>
      </c>
      <c r="H3955" s="8"/>
      <c r="I3955" s="5"/>
      <c r="J3955" s="5">
        <v>40</v>
      </c>
      <c r="K3955" s="5" t="s">
        <v>199</v>
      </c>
      <c r="L3955" s="5"/>
      <c r="M3955" s="5"/>
    </row>
    <row r="3956" spans="1:13">
      <c r="A3956" s="9"/>
      <c r="B3956" s="5" t="s">
        <v>7485</v>
      </c>
      <c r="C3956" s="9"/>
      <c r="D3956" s="9"/>
      <c r="E3956" s="5"/>
      <c r="F3956" s="8"/>
      <c r="G3956" s="5" t="s">
        <v>3442</v>
      </c>
      <c r="H3956" s="8"/>
      <c r="I3956" s="5"/>
      <c r="J3956" s="5">
        <v>40</v>
      </c>
      <c r="K3956" s="5" t="s">
        <v>199</v>
      </c>
      <c r="L3956" s="5"/>
      <c r="M3956" s="5"/>
    </row>
    <row r="3957" spans="1:13">
      <c r="A3957" s="9"/>
      <c r="B3957" s="5" t="s">
        <v>7486</v>
      </c>
      <c r="C3957" s="9"/>
      <c r="D3957" s="9"/>
      <c r="E3957" s="5"/>
      <c r="F3957" s="8"/>
      <c r="G3957" s="5" t="s">
        <v>3510</v>
      </c>
      <c r="H3957" s="8"/>
      <c r="I3957" s="5"/>
      <c r="J3957" s="5">
        <v>40</v>
      </c>
      <c r="K3957" s="5" t="s">
        <v>199</v>
      </c>
      <c r="L3957" s="5"/>
      <c r="M3957" s="5"/>
    </row>
    <row r="3958" spans="1:13">
      <c r="A3958" s="9"/>
      <c r="B3958" s="5" t="s">
        <v>7487</v>
      </c>
      <c r="C3958" s="9"/>
      <c r="D3958" s="9"/>
      <c r="E3958" s="5"/>
      <c r="F3958" s="8"/>
      <c r="G3958" s="5" t="s">
        <v>3432</v>
      </c>
      <c r="H3958" s="8"/>
      <c r="I3958" s="5"/>
      <c r="J3958" s="5">
        <v>40</v>
      </c>
      <c r="K3958" s="5" t="s">
        <v>3433</v>
      </c>
      <c r="L3958" s="5"/>
      <c r="M3958" s="5"/>
    </row>
    <row r="3959" spans="1:13">
      <c r="A3959" s="9"/>
      <c r="B3959" s="5" t="s">
        <v>7488</v>
      </c>
      <c r="C3959" s="9"/>
      <c r="D3959" s="9"/>
      <c r="E3959" s="5"/>
      <c r="F3959" s="8"/>
      <c r="G3959" s="5" t="s">
        <v>3432</v>
      </c>
      <c r="H3959" s="8"/>
      <c r="I3959" s="5"/>
      <c r="J3959" s="5">
        <v>40</v>
      </c>
      <c r="K3959" s="5" t="s">
        <v>199</v>
      </c>
      <c r="L3959" s="5"/>
      <c r="M3959" s="5"/>
    </row>
    <row r="3960" spans="1:13">
      <c r="A3960" s="9"/>
      <c r="B3960" s="5" t="s">
        <v>7489</v>
      </c>
      <c r="C3960" s="9"/>
      <c r="D3960" s="9"/>
      <c r="E3960" s="5"/>
      <c r="F3960" s="8"/>
      <c r="G3960" s="5" t="s">
        <v>3669</v>
      </c>
      <c r="H3960" s="8"/>
      <c r="I3960" s="5"/>
      <c r="J3960" s="5">
        <v>40</v>
      </c>
      <c r="K3960" s="5" t="s">
        <v>196</v>
      </c>
      <c r="L3960" s="5"/>
      <c r="M3960" s="5"/>
    </row>
    <row r="3961" spans="1:13">
      <c r="A3961" s="9"/>
      <c r="B3961" s="5" t="s">
        <v>7490</v>
      </c>
      <c r="C3961" s="9"/>
      <c r="D3961" s="9"/>
      <c r="E3961" s="5"/>
      <c r="F3961" s="8"/>
      <c r="G3961" s="5" t="s">
        <v>3438</v>
      </c>
      <c r="H3961" s="8"/>
      <c r="I3961" s="5"/>
      <c r="J3961" s="5">
        <v>30</v>
      </c>
      <c r="K3961" s="5" t="s">
        <v>199</v>
      </c>
      <c r="L3961" s="5"/>
      <c r="M3961" s="5"/>
    </row>
    <row r="3962" spans="1:13">
      <c r="A3962" s="9"/>
      <c r="B3962" s="5" t="s">
        <v>7491</v>
      </c>
      <c r="C3962" s="9"/>
      <c r="D3962" s="9"/>
      <c r="E3962" s="5"/>
      <c r="F3962" s="8"/>
      <c r="G3962" s="5" t="s">
        <v>3456</v>
      </c>
      <c r="H3962" s="8"/>
      <c r="I3962" s="5"/>
      <c r="J3962" s="5">
        <v>40</v>
      </c>
      <c r="K3962" s="5" t="s">
        <v>199</v>
      </c>
      <c r="L3962" s="5"/>
      <c r="M3962" s="5"/>
    </row>
    <row r="3963" spans="1:13">
      <c r="A3963" s="9"/>
      <c r="B3963" s="5" t="s">
        <v>7492</v>
      </c>
      <c r="C3963" s="9"/>
      <c r="D3963" s="9"/>
      <c r="E3963" s="5"/>
      <c r="F3963" s="8"/>
      <c r="G3963" s="5" t="s">
        <v>3456</v>
      </c>
      <c r="H3963" s="8"/>
      <c r="I3963" s="5"/>
      <c r="J3963" s="5">
        <v>40</v>
      </c>
      <c r="K3963" s="5" t="s">
        <v>199</v>
      </c>
      <c r="L3963" s="5"/>
      <c r="M3963" s="5"/>
    </row>
    <row r="3964" spans="1:13">
      <c r="A3964" s="9"/>
      <c r="B3964" s="5" t="s">
        <v>7493</v>
      </c>
      <c r="C3964" s="9"/>
      <c r="D3964" s="9"/>
      <c r="E3964" s="5"/>
      <c r="F3964" s="8"/>
      <c r="G3964" s="5" t="s">
        <v>3982</v>
      </c>
      <c r="H3964" s="8"/>
      <c r="I3964" s="5"/>
      <c r="J3964" s="5">
        <v>40</v>
      </c>
      <c r="K3964" s="5" t="s">
        <v>3433</v>
      </c>
      <c r="L3964" s="5"/>
      <c r="M3964" s="5"/>
    </row>
    <row r="3965" spans="1:13">
      <c r="A3965" s="9"/>
      <c r="B3965" s="5" t="s">
        <v>7494</v>
      </c>
      <c r="C3965" s="9"/>
      <c r="D3965" s="9"/>
      <c r="E3965" s="5"/>
      <c r="F3965" s="8"/>
      <c r="G3965" s="5" t="s">
        <v>3432</v>
      </c>
      <c r="H3965" s="8"/>
      <c r="I3965" s="5"/>
      <c r="J3965" s="5">
        <v>40</v>
      </c>
      <c r="K3965" s="5" t="s">
        <v>199</v>
      </c>
      <c r="L3965" s="5"/>
      <c r="M3965" s="5"/>
    </row>
    <row r="3966" spans="1:13">
      <c r="A3966" s="9"/>
      <c r="B3966" s="5" t="s">
        <v>7495</v>
      </c>
      <c r="C3966" s="9"/>
      <c r="D3966" s="9"/>
      <c r="E3966" s="5"/>
      <c r="F3966" s="8"/>
      <c r="G3966" s="5" t="s">
        <v>3456</v>
      </c>
      <c r="H3966" s="8"/>
      <c r="I3966" s="5"/>
      <c r="J3966" s="5">
        <v>40</v>
      </c>
      <c r="K3966" s="5" t="s">
        <v>3433</v>
      </c>
      <c r="L3966" s="5"/>
      <c r="M3966" s="5"/>
    </row>
    <row r="3967" spans="1:13">
      <c r="A3967" s="9"/>
      <c r="B3967" s="5" t="s">
        <v>7496</v>
      </c>
      <c r="C3967" s="9"/>
      <c r="D3967" s="9"/>
      <c r="E3967" s="5"/>
      <c r="F3967" s="8"/>
      <c r="G3967" s="5" t="s">
        <v>3432</v>
      </c>
      <c r="H3967" s="8"/>
      <c r="I3967" s="5"/>
      <c r="J3967" s="5">
        <v>40</v>
      </c>
      <c r="K3967" s="5" t="s">
        <v>196</v>
      </c>
      <c r="L3967" s="5"/>
      <c r="M3967" s="5"/>
    </row>
    <row r="3968" spans="1:13">
      <c r="A3968" s="9"/>
      <c r="B3968" s="5" t="s">
        <v>7497</v>
      </c>
      <c r="C3968" s="9"/>
      <c r="D3968" s="9"/>
      <c r="E3968" s="5"/>
      <c r="F3968" s="8"/>
      <c r="G3968" s="5" t="s">
        <v>3456</v>
      </c>
      <c r="H3968" s="8"/>
      <c r="I3968" s="5"/>
      <c r="J3968" s="5">
        <v>40</v>
      </c>
      <c r="K3968" s="5" t="s">
        <v>3433</v>
      </c>
      <c r="L3968" s="5"/>
      <c r="M3968" s="5"/>
    </row>
    <row r="3969" spans="1:13">
      <c r="A3969" s="9"/>
      <c r="B3969" s="5" t="s">
        <v>7498</v>
      </c>
      <c r="C3969" s="9"/>
      <c r="D3969" s="9"/>
      <c r="E3969" s="5"/>
      <c r="F3969" s="8"/>
      <c r="G3969" s="5" t="s">
        <v>3428</v>
      </c>
      <c r="H3969" s="8"/>
      <c r="I3969" s="5"/>
      <c r="J3969" s="5">
        <v>40</v>
      </c>
      <c r="K3969" s="5" t="s">
        <v>199</v>
      </c>
      <c r="L3969" s="5"/>
      <c r="M3969" s="5"/>
    </row>
    <row r="3970" spans="1:13">
      <c r="A3970" s="9"/>
      <c r="B3970" s="5" t="s">
        <v>7499</v>
      </c>
      <c r="C3970" s="9"/>
      <c r="D3970" s="9"/>
      <c r="E3970" s="5"/>
      <c r="F3970" s="8"/>
      <c r="G3970" s="5" t="s">
        <v>3550</v>
      </c>
      <c r="H3970" s="8"/>
      <c r="I3970" s="5"/>
      <c r="J3970" s="5">
        <v>40</v>
      </c>
      <c r="K3970" s="5" t="s">
        <v>199</v>
      </c>
      <c r="L3970" s="5"/>
      <c r="M3970" s="5"/>
    </row>
    <row r="3971" spans="1:13">
      <c r="A3971" s="9"/>
      <c r="B3971" s="5" t="s">
        <v>7500</v>
      </c>
      <c r="C3971" s="9"/>
      <c r="D3971" s="9"/>
      <c r="E3971" s="5"/>
      <c r="F3971" s="8"/>
      <c r="G3971" s="5" t="s">
        <v>3465</v>
      </c>
      <c r="H3971" s="8"/>
      <c r="I3971" s="5"/>
      <c r="J3971" s="5">
        <v>40</v>
      </c>
      <c r="K3971" s="5" t="s">
        <v>3433</v>
      </c>
      <c r="L3971" s="5"/>
      <c r="M3971" s="5"/>
    </row>
    <row r="3972" spans="1:13">
      <c r="A3972" s="9"/>
      <c r="B3972" s="5" t="s">
        <v>7501</v>
      </c>
      <c r="C3972" s="9"/>
      <c r="D3972" s="9"/>
      <c r="E3972" s="5"/>
      <c r="F3972" s="8"/>
      <c r="G3972" s="5" t="s">
        <v>3465</v>
      </c>
      <c r="H3972" s="8"/>
      <c r="I3972" s="5"/>
      <c r="J3972" s="5">
        <v>40</v>
      </c>
      <c r="K3972" s="5" t="s">
        <v>3433</v>
      </c>
      <c r="L3972" s="5"/>
      <c r="M3972" s="5"/>
    </row>
    <row r="3973" spans="1:13">
      <c r="A3973" s="9"/>
      <c r="B3973" s="5" t="s">
        <v>7502</v>
      </c>
      <c r="C3973" s="9"/>
      <c r="D3973" s="9"/>
      <c r="E3973" s="5"/>
      <c r="F3973" s="8"/>
      <c r="G3973" s="5" t="s">
        <v>3438</v>
      </c>
      <c r="H3973" s="8"/>
      <c r="I3973" s="5"/>
      <c r="J3973" s="5">
        <v>40</v>
      </c>
      <c r="K3973" s="5" t="s">
        <v>199</v>
      </c>
      <c r="L3973" s="5"/>
      <c r="M3973" s="5"/>
    </row>
    <row r="3974" spans="1:13">
      <c r="A3974" s="9"/>
      <c r="B3974" s="5" t="s">
        <v>7503</v>
      </c>
      <c r="C3974" s="9"/>
      <c r="D3974" s="9"/>
      <c r="E3974" s="5"/>
      <c r="F3974" s="8"/>
      <c r="G3974" s="5" t="s">
        <v>3561</v>
      </c>
      <c r="H3974" s="8"/>
      <c r="I3974" s="5"/>
      <c r="J3974" s="5">
        <v>40</v>
      </c>
      <c r="K3974" s="5" t="s">
        <v>199</v>
      </c>
      <c r="L3974" s="5"/>
      <c r="M3974" s="5"/>
    </row>
    <row r="3975" spans="1:13">
      <c r="A3975" s="9"/>
      <c r="B3975" s="5" t="s">
        <v>7504</v>
      </c>
      <c r="C3975" s="9"/>
      <c r="D3975" s="9"/>
      <c r="E3975" s="5"/>
      <c r="F3975" s="8"/>
      <c r="G3975" s="5" t="s">
        <v>3432</v>
      </c>
      <c r="H3975" s="8"/>
      <c r="I3975" s="5"/>
      <c r="J3975" s="5">
        <v>40</v>
      </c>
      <c r="K3975" s="5" t="s">
        <v>199</v>
      </c>
      <c r="L3975" s="5"/>
      <c r="M3975" s="5"/>
    </row>
    <row r="3976" spans="1:13">
      <c r="A3976" s="9"/>
      <c r="B3976" s="5" t="s">
        <v>7505</v>
      </c>
      <c r="C3976" s="5"/>
      <c r="D3976" s="9"/>
      <c r="E3976" s="5"/>
      <c r="F3976" s="8"/>
      <c r="G3976" s="5" t="s">
        <v>3432</v>
      </c>
      <c r="H3976" s="8"/>
      <c r="I3976" s="5"/>
      <c r="J3976" s="5">
        <v>40</v>
      </c>
      <c r="K3976" s="5" t="s">
        <v>199</v>
      </c>
      <c r="L3976" s="5"/>
      <c r="M3976" s="5"/>
    </row>
    <row r="3977" spans="1:13">
      <c r="A3977" s="9"/>
      <c r="B3977" s="5" t="s">
        <v>7506</v>
      </c>
      <c r="C3977" s="9"/>
      <c r="D3977" s="9"/>
      <c r="E3977" s="5"/>
      <c r="F3977" s="8"/>
      <c r="G3977" s="5" t="s">
        <v>3432</v>
      </c>
      <c r="H3977" s="8"/>
      <c r="I3977" s="5"/>
      <c r="J3977" s="5">
        <v>40</v>
      </c>
      <c r="K3977" s="5" t="s">
        <v>199</v>
      </c>
      <c r="L3977" s="5"/>
      <c r="M3977" s="5"/>
    </row>
    <row r="3978" spans="1:13">
      <c r="A3978" s="9"/>
      <c r="B3978" s="5" t="s">
        <v>7507</v>
      </c>
      <c r="C3978" s="9"/>
      <c r="D3978" s="9"/>
      <c r="E3978" s="5"/>
      <c r="F3978" s="8"/>
      <c r="G3978" s="5" t="s">
        <v>3432</v>
      </c>
      <c r="H3978" s="8"/>
      <c r="I3978" s="5"/>
      <c r="J3978" s="5">
        <v>40</v>
      </c>
      <c r="K3978" s="5" t="s">
        <v>199</v>
      </c>
      <c r="L3978" s="5"/>
      <c r="M3978" s="5"/>
    </row>
    <row r="3979" spans="1:13">
      <c r="A3979" s="9"/>
      <c r="B3979" s="5" t="s">
        <v>7508</v>
      </c>
      <c r="C3979" s="9"/>
      <c r="D3979" s="9"/>
      <c r="E3979" s="5"/>
      <c r="F3979" s="8"/>
      <c r="G3979" s="5" t="s">
        <v>3492</v>
      </c>
      <c r="H3979" s="8"/>
      <c r="I3979" s="5"/>
      <c r="J3979" s="5">
        <v>40</v>
      </c>
      <c r="K3979" s="5" t="s">
        <v>199</v>
      </c>
      <c r="L3979" s="5"/>
      <c r="M3979" s="5"/>
    </row>
    <row r="3980" spans="1:13">
      <c r="A3980" s="9"/>
      <c r="B3980" s="5" t="s">
        <v>7509</v>
      </c>
      <c r="C3980" s="9"/>
      <c r="D3980" s="9"/>
      <c r="E3980" s="5"/>
      <c r="F3980" s="8"/>
      <c r="G3980" s="5" t="s">
        <v>3432</v>
      </c>
      <c r="H3980" s="8"/>
      <c r="I3980" s="5"/>
      <c r="J3980" s="5">
        <v>30</v>
      </c>
      <c r="K3980" s="5" t="s">
        <v>199</v>
      </c>
      <c r="L3980" s="5"/>
      <c r="M3980" s="5"/>
    </row>
    <row r="3981" spans="1:13">
      <c r="A3981" s="9"/>
      <c r="B3981" s="5" t="s">
        <v>7510</v>
      </c>
      <c r="C3981" s="9"/>
      <c r="D3981" s="9"/>
      <c r="E3981" s="5"/>
      <c r="F3981" s="8"/>
      <c r="G3981" s="5" t="s">
        <v>3671</v>
      </c>
      <c r="H3981" s="8"/>
      <c r="I3981" s="5"/>
      <c r="J3981" s="5">
        <v>40</v>
      </c>
      <c r="K3981" s="5" t="s">
        <v>196</v>
      </c>
      <c r="L3981" s="5"/>
      <c r="M3981" s="5"/>
    </row>
    <row r="3982" spans="1:13">
      <c r="A3982" s="9"/>
      <c r="B3982" s="5" t="s">
        <v>7511</v>
      </c>
      <c r="C3982" s="9"/>
      <c r="D3982" s="9"/>
      <c r="E3982" s="5"/>
      <c r="F3982" s="8"/>
      <c r="G3982" s="5" t="s">
        <v>3432</v>
      </c>
      <c r="H3982" s="8"/>
      <c r="I3982" s="5"/>
      <c r="J3982" s="5">
        <v>40</v>
      </c>
      <c r="K3982" s="5" t="s">
        <v>199</v>
      </c>
      <c r="L3982" s="5"/>
      <c r="M3982" s="5"/>
    </row>
    <row r="3983" spans="1:13">
      <c r="A3983" s="9"/>
      <c r="B3983" s="5" t="s">
        <v>7512</v>
      </c>
      <c r="C3983" s="9"/>
      <c r="D3983" s="9"/>
      <c r="E3983" s="5"/>
      <c r="F3983" s="8"/>
      <c r="G3983" s="5" t="s">
        <v>3428</v>
      </c>
      <c r="H3983" s="8"/>
      <c r="I3983" s="5"/>
      <c r="J3983" s="5">
        <v>40</v>
      </c>
      <c r="K3983" s="5" t="s">
        <v>199</v>
      </c>
      <c r="L3983" s="5"/>
      <c r="M3983" s="5"/>
    </row>
    <row r="3984" spans="1:13">
      <c r="A3984" s="9"/>
      <c r="B3984" s="5" t="s">
        <v>7513</v>
      </c>
      <c r="C3984" s="9"/>
      <c r="D3984" s="9"/>
      <c r="E3984" s="5"/>
      <c r="F3984" s="8"/>
      <c r="G3984" s="5" t="s">
        <v>3442</v>
      </c>
      <c r="H3984" s="8"/>
      <c r="I3984" s="5"/>
      <c r="J3984" s="5">
        <v>40</v>
      </c>
      <c r="K3984" s="5" t="s">
        <v>199</v>
      </c>
      <c r="L3984" s="5"/>
      <c r="M3984" s="5"/>
    </row>
    <row r="3985" spans="1:13">
      <c r="A3985" s="9"/>
      <c r="B3985" s="5" t="s">
        <v>7514</v>
      </c>
      <c r="C3985" s="9"/>
      <c r="D3985" s="9"/>
      <c r="E3985" s="5"/>
      <c r="F3985" s="8"/>
      <c r="G3985" s="5" t="s">
        <v>3452</v>
      </c>
      <c r="H3985" s="8"/>
      <c r="I3985" s="5"/>
      <c r="J3985" s="5">
        <v>40</v>
      </c>
      <c r="K3985" s="5" t="s">
        <v>3433</v>
      </c>
      <c r="L3985" s="5"/>
      <c r="M3985" s="5"/>
    </row>
    <row r="3986" spans="1:13">
      <c r="A3986" s="9"/>
      <c r="B3986" s="5" t="s">
        <v>7515</v>
      </c>
      <c r="C3986" s="9"/>
      <c r="D3986" s="9"/>
      <c r="E3986" s="5"/>
      <c r="F3986" s="8"/>
      <c r="G3986" s="5" t="s">
        <v>3432</v>
      </c>
      <c r="H3986" s="8"/>
      <c r="I3986" s="5"/>
      <c r="J3986" s="5">
        <v>40</v>
      </c>
      <c r="K3986" s="5" t="s">
        <v>199</v>
      </c>
      <c r="L3986" s="5"/>
      <c r="M3986" s="5"/>
    </row>
    <row r="3987" spans="1:13">
      <c r="A3987" s="9"/>
      <c r="B3987" s="5" t="s">
        <v>7516</v>
      </c>
      <c r="C3987" s="9"/>
      <c r="D3987" s="9"/>
      <c r="E3987" s="5"/>
      <c r="F3987" s="8"/>
      <c r="G3987" s="5" t="s">
        <v>3432</v>
      </c>
      <c r="H3987" s="8"/>
      <c r="I3987" s="5"/>
      <c r="J3987" s="5">
        <v>40</v>
      </c>
      <c r="K3987" s="5" t="s">
        <v>3433</v>
      </c>
      <c r="L3987" s="5"/>
      <c r="M3987" s="5"/>
    </row>
    <row r="3988" spans="1:13">
      <c r="A3988" s="9"/>
      <c r="B3988" s="5" t="s">
        <v>7517</v>
      </c>
      <c r="C3988" s="9"/>
      <c r="D3988" s="9"/>
      <c r="E3988" s="5"/>
      <c r="F3988" s="8"/>
      <c r="G3988" s="5" t="s">
        <v>3465</v>
      </c>
      <c r="H3988" s="8"/>
      <c r="I3988" s="5"/>
      <c r="J3988" s="5">
        <v>40</v>
      </c>
      <c r="K3988" s="5" t="s">
        <v>199</v>
      </c>
      <c r="L3988" s="5"/>
      <c r="M3988" s="5"/>
    </row>
    <row r="3989" spans="1:13">
      <c r="A3989" s="9"/>
      <c r="B3989" s="5" t="s">
        <v>7518</v>
      </c>
      <c r="C3989" s="9"/>
      <c r="D3989" s="9"/>
      <c r="E3989" s="5"/>
      <c r="F3989" s="8"/>
      <c r="G3989" s="5" t="s">
        <v>3428</v>
      </c>
      <c r="H3989" s="8"/>
      <c r="I3989" s="5"/>
      <c r="J3989" s="5">
        <v>40</v>
      </c>
      <c r="K3989" s="5" t="s">
        <v>199</v>
      </c>
      <c r="L3989" s="5"/>
      <c r="M3989" s="5"/>
    </row>
    <row r="3990" spans="1:13">
      <c r="A3990" s="9"/>
      <c r="B3990" s="5" t="s">
        <v>7519</v>
      </c>
      <c r="C3990" s="9"/>
      <c r="D3990" s="9"/>
      <c r="E3990" s="5"/>
      <c r="F3990" s="8"/>
      <c r="G3990" s="5" t="s">
        <v>3458</v>
      </c>
      <c r="H3990" s="8"/>
      <c r="I3990" s="5"/>
      <c r="J3990" s="5">
        <v>40</v>
      </c>
      <c r="K3990" s="5" t="s">
        <v>196</v>
      </c>
      <c r="L3990" s="5"/>
      <c r="M3990" s="5"/>
    </row>
    <row r="3991" spans="1:13">
      <c r="A3991" s="9"/>
      <c r="B3991" s="5" t="s">
        <v>7520</v>
      </c>
      <c r="C3991" s="9"/>
      <c r="D3991" s="9"/>
      <c r="E3991" s="5"/>
      <c r="F3991" s="8"/>
      <c r="G3991" s="5" t="s">
        <v>4042</v>
      </c>
      <c r="H3991" s="8"/>
      <c r="I3991" s="5"/>
      <c r="J3991" s="5">
        <v>40</v>
      </c>
      <c r="K3991" s="5" t="s">
        <v>199</v>
      </c>
      <c r="L3991" s="5"/>
      <c r="M3991" s="5"/>
    </row>
    <row r="3992" spans="1:13">
      <c r="A3992" s="9"/>
      <c r="B3992" s="5" t="s">
        <v>7521</v>
      </c>
      <c r="C3992" s="9"/>
      <c r="D3992" s="9"/>
      <c r="E3992" s="5"/>
      <c r="F3992" s="8"/>
      <c r="G3992" s="5" t="s">
        <v>3539</v>
      </c>
      <c r="H3992" s="8"/>
      <c r="I3992" s="5"/>
      <c r="J3992" s="5">
        <v>40</v>
      </c>
      <c r="K3992" s="5" t="s">
        <v>196</v>
      </c>
      <c r="L3992" s="5"/>
      <c r="M3992" s="5"/>
    </row>
    <row r="3993" spans="1:13">
      <c r="A3993" s="9"/>
      <c r="B3993" s="5" t="s">
        <v>7522</v>
      </c>
      <c r="C3993" s="9"/>
      <c r="D3993" s="9"/>
      <c r="E3993" s="5"/>
      <c r="F3993" s="8"/>
      <c r="G3993" s="5" t="s">
        <v>3432</v>
      </c>
      <c r="H3993" s="8"/>
      <c r="I3993" s="5"/>
      <c r="J3993" s="5">
        <v>40</v>
      </c>
      <c r="K3993" s="5" t="s">
        <v>199</v>
      </c>
      <c r="L3993" s="5"/>
      <c r="M3993" s="5"/>
    </row>
    <row r="3994" spans="1:13">
      <c r="A3994" s="9"/>
      <c r="B3994" s="5" t="s">
        <v>7523</v>
      </c>
      <c r="C3994" s="9"/>
      <c r="D3994" s="9"/>
      <c r="E3994" s="5"/>
      <c r="F3994" s="8"/>
      <c r="G3994" s="5" t="s">
        <v>3432</v>
      </c>
      <c r="H3994" s="8"/>
      <c r="I3994" s="5"/>
      <c r="J3994" s="5">
        <v>40</v>
      </c>
      <c r="K3994" s="5" t="s">
        <v>199</v>
      </c>
      <c r="L3994" s="5"/>
      <c r="M3994" s="5"/>
    </row>
    <row r="3995" spans="1:13">
      <c r="A3995" s="9"/>
      <c r="B3995" s="5" t="s">
        <v>7524</v>
      </c>
      <c r="C3995" s="9"/>
      <c r="D3995" s="9"/>
      <c r="E3995" s="5"/>
      <c r="F3995" s="8"/>
      <c r="G3995" s="5" t="s">
        <v>3428</v>
      </c>
      <c r="H3995" s="8"/>
      <c r="I3995" s="5"/>
      <c r="J3995" s="5">
        <v>40</v>
      </c>
      <c r="K3995" s="5" t="s">
        <v>199</v>
      </c>
      <c r="L3995" s="5"/>
      <c r="M3995" s="5"/>
    </row>
    <row r="3996" spans="1:13">
      <c r="A3996" s="9"/>
      <c r="B3996" s="5" t="s">
        <v>7525</v>
      </c>
      <c r="C3996" s="9"/>
      <c r="D3996" s="9"/>
      <c r="E3996" s="5"/>
      <c r="F3996" s="8"/>
      <c r="G3996" s="5" t="s">
        <v>3428</v>
      </c>
      <c r="H3996" s="8"/>
      <c r="I3996" s="5"/>
      <c r="J3996" s="5">
        <v>40</v>
      </c>
      <c r="K3996" s="5" t="s">
        <v>196</v>
      </c>
      <c r="L3996" s="5"/>
      <c r="M3996" s="5"/>
    </row>
    <row r="3997" spans="1:13">
      <c r="A3997" s="9"/>
      <c r="B3997" s="5" t="s">
        <v>7526</v>
      </c>
      <c r="C3997" s="9"/>
      <c r="D3997" s="9"/>
      <c r="E3997" s="5"/>
      <c r="F3997" s="8"/>
      <c r="G3997" s="5" t="s">
        <v>3432</v>
      </c>
      <c r="H3997" s="8"/>
      <c r="I3997" s="5"/>
      <c r="J3997" s="5">
        <v>40</v>
      </c>
      <c r="K3997" s="5" t="s">
        <v>3433</v>
      </c>
      <c r="L3997" s="5"/>
      <c r="M3997" s="5"/>
    </row>
    <row r="3998" spans="1:13">
      <c r="A3998" s="9"/>
      <c r="B3998" s="5" t="s">
        <v>7527</v>
      </c>
      <c r="C3998" s="9"/>
      <c r="D3998" s="9"/>
      <c r="E3998" s="5"/>
      <c r="F3998" s="8"/>
      <c r="G3998" s="5" t="s">
        <v>3601</v>
      </c>
      <c r="H3998" s="8"/>
      <c r="I3998" s="5"/>
      <c r="J3998" s="5">
        <v>40</v>
      </c>
      <c r="K3998" s="5" t="s">
        <v>3433</v>
      </c>
      <c r="L3998" s="5"/>
      <c r="M3998" s="5"/>
    </row>
    <row r="3999" spans="1:13">
      <c r="A3999" s="9"/>
      <c r="B3999" s="5" t="s">
        <v>7528</v>
      </c>
      <c r="C3999" s="9"/>
      <c r="D3999" s="9"/>
      <c r="E3999" s="5"/>
      <c r="F3999" s="8"/>
      <c r="G3999" s="5" t="s">
        <v>3502</v>
      </c>
      <c r="H3999" s="8"/>
      <c r="I3999" s="5"/>
      <c r="J3999" s="5">
        <v>20</v>
      </c>
      <c r="K3999" s="5" t="s">
        <v>199</v>
      </c>
      <c r="L3999" s="5"/>
      <c r="M3999" s="5"/>
    </row>
    <row r="4000" spans="1:13">
      <c r="A4000" s="9"/>
      <c r="B4000" s="5" t="s">
        <v>7529</v>
      </c>
      <c r="C4000" s="9"/>
      <c r="D4000" s="9"/>
      <c r="E4000" s="5"/>
      <c r="F4000" s="8"/>
      <c r="G4000" s="5" t="s">
        <v>3432</v>
      </c>
      <c r="H4000" s="8"/>
      <c r="I4000" s="5"/>
      <c r="J4000" s="5">
        <v>40</v>
      </c>
      <c r="K4000" s="5" t="s">
        <v>199</v>
      </c>
      <c r="L4000" s="5"/>
      <c r="M4000" s="5"/>
    </row>
    <row r="4001" spans="1:13">
      <c r="A4001" s="9"/>
      <c r="B4001" s="5" t="s">
        <v>7530</v>
      </c>
      <c r="C4001" s="9"/>
      <c r="D4001" s="9"/>
      <c r="E4001" s="5"/>
      <c r="F4001" s="8"/>
      <c r="G4001" s="5" t="s">
        <v>4264</v>
      </c>
      <c r="H4001" s="8"/>
      <c r="I4001" s="5"/>
      <c r="J4001" s="5">
        <v>40</v>
      </c>
      <c r="K4001" s="5" t="s">
        <v>3433</v>
      </c>
      <c r="L4001" s="5"/>
      <c r="M4001" s="5"/>
    </row>
    <row r="4002" spans="1:13">
      <c r="A4002" s="9"/>
      <c r="B4002" s="5" t="s">
        <v>7531</v>
      </c>
      <c r="C4002" s="9"/>
      <c r="D4002" s="9"/>
      <c r="E4002" s="5"/>
      <c r="F4002" s="8"/>
      <c r="G4002" s="5" t="s">
        <v>4255</v>
      </c>
      <c r="H4002" s="8"/>
      <c r="I4002" s="5"/>
      <c r="J4002" s="5">
        <v>30</v>
      </c>
      <c r="K4002" s="5" t="s">
        <v>199</v>
      </c>
      <c r="L4002" s="5"/>
      <c r="M4002" s="5"/>
    </row>
    <row r="4003" spans="1:13">
      <c r="A4003" s="9"/>
      <c r="B4003" s="5" t="s">
        <v>7532</v>
      </c>
      <c r="C4003" s="9"/>
      <c r="D4003" s="9"/>
      <c r="E4003" s="5"/>
      <c r="F4003" s="8"/>
      <c r="G4003" s="5" t="s">
        <v>3432</v>
      </c>
      <c r="H4003" s="8"/>
      <c r="I4003" s="5"/>
      <c r="J4003" s="5">
        <v>40</v>
      </c>
      <c r="K4003" s="5" t="s">
        <v>199</v>
      </c>
      <c r="L4003" s="5"/>
      <c r="M4003" s="5"/>
    </row>
    <row r="4004" spans="1:13">
      <c r="A4004" s="9"/>
      <c r="B4004" s="5" t="s">
        <v>7533</v>
      </c>
      <c r="C4004" s="9"/>
      <c r="D4004" s="9"/>
      <c r="E4004" s="5"/>
      <c r="F4004" s="8"/>
      <c r="G4004" s="5" t="s">
        <v>3432</v>
      </c>
      <c r="H4004" s="8"/>
      <c r="I4004" s="5"/>
      <c r="J4004" s="5">
        <v>40</v>
      </c>
      <c r="K4004" s="5" t="s">
        <v>199</v>
      </c>
      <c r="L4004" s="5"/>
      <c r="M4004" s="5"/>
    </row>
    <row r="4005" spans="1:13">
      <c r="A4005" s="9"/>
      <c r="B4005" s="5" t="s">
        <v>7534</v>
      </c>
      <c r="C4005" s="9"/>
      <c r="D4005" s="9"/>
      <c r="E4005" s="5"/>
      <c r="F4005" s="8"/>
      <c r="G4005" s="5" t="s">
        <v>3452</v>
      </c>
      <c r="H4005" s="8"/>
      <c r="I4005" s="5"/>
      <c r="J4005" s="5">
        <v>40</v>
      </c>
      <c r="K4005" s="5" t="s">
        <v>199</v>
      </c>
      <c r="L4005" s="5"/>
      <c r="M4005" s="5"/>
    </row>
    <row r="4006" spans="1:13">
      <c r="A4006" s="9"/>
      <c r="B4006" s="5" t="s">
        <v>7535</v>
      </c>
      <c r="C4006" s="9"/>
      <c r="D4006" s="9"/>
      <c r="E4006" s="5"/>
      <c r="F4006" s="8"/>
      <c r="G4006" s="5" t="s">
        <v>3428</v>
      </c>
      <c r="H4006" s="8"/>
      <c r="I4006" s="5"/>
      <c r="J4006" s="5">
        <v>40</v>
      </c>
      <c r="K4006" s="5" t="s">
        <v>196</v>
      </c>
      <c r="L4006" s="5"/>
      <c r="M4006" s="5"/>
    </row>
    <row r="4007" spans="1:13">
      <c r="A4007" s="9"/>
      <c r="B4007" s="5" t="s">
        <v>7536</v>
      </c>
      <c r="C4007" s="9"/>
      <c r="D4007" s="9"/>
      <c r="E4007" s="5"/>
      <c r="F4007" s="8"/>
      <c r="G4007" s="5" t="s">
        <v>3428</v>
      </c>
      <c r="H4007" s="8"/>
      <c r="I4007" s="5"/>
      <c r="J4007" s="5">
        <v>40</v>
      </c>
      <c r="K4007" s="5" t="s">
        <v>3433</v>
      </c>
      <c r="L4007" s="5"/>
      <c r="M4007" s="5"/>
    </row>
    <row r="4008" spans="1:13">
      <c r="A4008" s="9"/>
      <c r="B4008" s="5" t="s">
        <v>7537</v>
      </c>
      <c r="C4008" s="9"/>
      <c r="D4008" s="9"/>
      <c r="E4008" s="5"/>
      <c r="F4008" s="8"/>
      <c r="G4008" s="5" t="s">
        <v>3442</v>
      </c>
      <c r="H4008" s="8"/>
      <c r="I4008" s="5"/>
      <c r="J4008" s="5">
        <v>40</v>
      </c>
      <c r="K4008" s="5" t="s">
        <v>199</v>
      </c>
      <c r="L4008" s="5"/>
      <c r="M4008" s="5"/>
    </row>
    <row r="4009" spans="1:13">
      <c r="A4009" s="9"/>
      <c r="B4009" s="5" t="s">
        <v>7538</v>
      </c>
      <c r="C4009" s="9"/>
      <c r="D4009" s="9"/>
      <c r="E4009" s="5"/>
      <c r="F4009" s="8"/>
      <c r="G4009" s="5" t="s">
        <v>3465</v>
      </c>
      <c r="H4009" s="8"/>
      <c r="I4009" s="5"/>
      <c r="J4009" s="5">
        <v>40</v>
      </c>
      <c r="K4009" s="5" t="s">
        <v>196</v>
      </c>
      <c r="L4009" s="5"/>
      <c r="M4009" s="5"/>
    </row>
    <row r="4010" spans="1:13">
      <c r="A4010" s="9"/>
      <c r="B4010" s="5" t="s">
        <v>7539</v>
      </c>
      <c r="C4010" s="9"/>
      <c r="D4010" s="9"/>
      <c r="E4010" s="5"/>
      <c r="F4010" s="8"/>
      <c r="G4010" s="5" t="s">
        <v>3442</v>
      </c>
      <c r="H4010" s="8"/>
      <c r="I4010" s="5"/>
      <c r="J4010" s="5">
        <v>40</v>
      </c>
      <c r="K4010" s="5" t="s">
        <v>3433</v>
      </c>
      <c r="L4010" s="5"/>
      <c r="M4010" s="5"/>
    </row>
  </sheetData>
  <sheetProtection algorithmName="SHA-512" hashValue="FJk05PCrkVEb7fJXjKfdp4WGvQcisYPl9MHnKtYbLvCgyk3YP4gz6rOPgI1np3wUXVHReDAcWoW6nexBVsKFHQ==" saltValue="xpnLtndSCLJiTRfAVxWRgQ==" spinCount="100000" sheet="1" objects="1" scenarios="1" formatCells="0" formatColumns="0" formatRows="0"/>
  <dataValidations count="1">
    <dataValidation type="list" allowBlank="1" showInputMessage="1" showErrorMessage="1" sqref="H4" xr:uid="{00000000-0002-0000-0C00-000000000000}">
      <formula1>"'Docentes UFPE'!$B$1:$B$5000"</formula1>
    </dataValidation>
  </dataValidations>
  <pageMargins left="0.511811024" right="0.511811024" top="0.78740157499999996" bottom="0.78740157499999996" header="0.31496062000000002" footer="0.3149606200000000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1000000}">
          <x14:formula1>
            <xm:f>'PROPG Lista de Docentes UFPE'!$B$2:$B$6007</xm:f>
          </x14:formula1>
          <xm:sqref>H6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7211"/>
  <sheetViews>
    <sheetView workbookViewId="0">
      <selection activeCell="A4015" sqref="A4015"/>
    </sheetView>
  </sheetViews>
  <sheetFormatPr defaultRowHeight="15"/>
  <cols>
    <col min="1" max="1" width="67" style="6" bestFit="1" customWidth="1"/>
  </cols>
  <sheetData>
    <row r="1" spans="1:1">
      <c r="A1" s="5" t="s">
        <v>219</v>
      </c>
    </row>
    <row r="2" spans="1:1">
      <c r="A2" s="5" t="s">
        <v>222</v>
      </c>
    </row>
    <row r="3" spans="1:1">
      <c r="A3" s="5" t="s">
        <v>3427</v>
      </c>
    </row>
    <row r="4" spans="1:1">
      <c r="A4" s="5" t="s">
        <v>3429</v>
      </c>
    </row>
    <row r="5" spans="1:1">
      <c r="A5" s="5" t="s">
        <v>223</v>
      </c>
    </row>
    <row r="6" spans="1:1">
      <c r="A6" s="5" t="s">
        <v>3431</v>
      </c>
    </row>
    <row r="7" spans="1:1">
      <c r="A7" s="5" t="s">
        <v>3434</v>
      </c>
    </row>
    <row r="8" spans="1:1">
      <c r="A8" s="5" t="s">
        <v>3435</v>
      </c>
    </row>
    <row r="9" spans="1:1">
      <c r="A9" s="5" t="s">
        <v>3437</v>
      </c>
    </row>
    <row r="10" spans="1:1">
      <c r="A10" s="5" t="s">
        <v>3439</v>
      </c>
    </row>
    <row r="11" spans="1:1">
      <c r="A11" s="5" t="s">
        <v>225</v>
      </c>
    </row>
    <row r="12" spans="1:1">
      <c r="A12" s="5" t="s">
        <v>3440</v>
      </c>
    </row>
    <row r="13" spans="1:1">
      <c r="A13" s="5" t="s">
        <v>3441</v>
      </c>
    </row>
    <row r="14" spans="1:1">
      <c r="A14" s="5" t="s">
        <v>3443</v>
      </c>
    </row>
    <row r="15" spans="1:1">
      <c r="A15" s="5" t="s">
        <v>3445</v>
      </c>
    </row>
    <row r="16" spans="1:1">
      <c r="A16" s="5" t="s">
        <v>3447</v>
      </c>
    </row>
    <row r="17" spans="1:1">
      <c r="A17" s="5" t="s">
        <v>3449</v>
      </c>
    </row>
    <row r="18" spans="1:1">
      <c r="A18" s="5" t="s">
        <v>227</v>
      </c>
    </row>
    <row r="19" spans="1:1">
      <c r="A19" s="5" t="s">
        <v>3451</v>
      </c>
    </row>
    <row r="20" spans="1:1">
      <c r="A20" s="5" t="s">
        <v>3453</v>
      </c>
    </row>
    <row r="21" spans="1:1">
      <c r="A21" s="5" t="s">
        <v>3455</v>
      </c>
    </row>
    <row r="22" spans="1:1">
      <c r="A22" s="5" t="s">
        <v>3457</v>
      </c>
    </row>
    <row r="23" spans="1:1">
      <c r="A23" s="5" t="s">
        <v>3459</v>
      </c>
    </row>
    <row r="24" spans="1:1">
      <c r="A24" s="5" t="s">
        <v>229</v>
      </c>
    </row>
    <row r="25" spans="1:1">
      <c r="A25" s="5" t="s">
        <v>3460</v>
      </c>
    </row>
    <row r="26" spans="1:1">
      <c r="A26" s="5" t="s">
        <v>3462</v>
      </c>
    </row>
    <row r="27" spans="1:1">
      <c r="A27" s="5" t="s">
        <v>3463</v>
      </c>
    </row>
    <row r="28" spans="1:1">
      <c r="A28" s="5" t="s">
        <v>3464</v>
      </c>
    </row>
    <row r="29" spans="1:1">
      <c r="A29" s="5" t="s">
        <v>3466</v>
      </c>
    </row>
    <row r="30" spans="1:1">
      <c r="A30" s="5" t="s">
        <v>3467</v>
      </c>
    </row>
    <row r="31" spans="1:1">
      <c r="A31" s="5" t="s">
        <v>3468</v>
      </c>
    </row>
    <row r="32" spans="1:1">
      <c r="A32" s="5" t="s">
        <v>3469</v>
      </c>
    </row>
    <row r="33" spans="1:1">
      <c r="A33" s="5" t="s">
        <v>230</v>
      </c>
    </row>
    <row r="34" spans="1:1">
      <c r="A34" s="5" t="s">
        <v>3470</v>
      </c>
    </row>
    <row r="35" spans="1:1">
      <c r="A35" s="5" t="s">
        <v>3471</v>
      </c>
    </row>
    <row r="36" spans="1:1">
      <c r="A36" s="5" t="s">
        <v>3472</v>
      </c>
    </row>
    <row r="37" spans="1:1">
      <c r="A37" s="5" t="s">
        <v>231</v>
      </c>
    </row>
    <row r="38" spans="1:1">
      <c r="A38" s="5" t="s">
        <v>3473</v>
      </c>
    </row>
    <row r="39" spans="1:1">
      <c r="A39" s="5" t="s">
        <v>233</v>
      </c>
    </row>
    <row r="40" spans="1:1">
      <c r="A40" s="5" t="s">
        <v>235</v>
      </c>
    </row>
    <row r="41" spans="1:1">
      <c r="A41" s="5" t="s">
        <v>3474</v>
      </c>
    </row>
    <row r="42" spans="1:1">
      <c r="A42" s="5" t="s">
        <v>3475</v>
      </c>
    </row>
    <row r="43" spans="1:1">
      <c r="A43" s="5" t="s">
        <v>236</v>
      </c>
    </row>
    <row r="44" spans="1:1">
      <c r="A44" s="5" t="s">
        <v>3477</v>
      </c>
    </row>
    <row r="45" spans="1:1">
      <c r="A45" s="5" t="s">
        <v>3478</v>
      </c>
    </row>
    <row r="46" spans="1:1">
      <c r="A46" s="5" t="s">
        <v>3479</v>
      </c>
    </row>
    <row r="47" spans="1:1">
      <c r="A47" s="5" t="s">
        <v>3481</v>
      </c>
    </row>
    <row r="48" spans="1:1">
      <c r="A48" s="5" t="s">
        <v>3482</v>
      </c>
    </row>
    <row r="49" spans="1:1">
      <c r="A49" s="5" t="s">
        <v>3483</v>
      </c>
    </row>
    <row r="50" spans="1:1">
      <c r="A50" s="5" t="s">
        <v>3485</v>
      </c>
    </row>
    <row r="51" spans="1:1">
      <c r="A51" s="5" t="s">
        <v>237</v>
      </c>
    </row>
    <row r="52" spans="1:1">
      <c r="A52" s="5" t="s">
        <v>3486</v>
      </c>
    </row>
    <row r="53" spans="1:1">
      <c r="A53" s="5" t="s">
        <v>238</v>
      </c>
    </row>
    <row r="54" spans="1:1">
      <c r="A54" s="5" t="s">
        <v>3487</v>
      </c>
    </row>
    <row r="55" spans="1:1">
      <c r="A55" s="5" t="s">
        <v>3488</v>
      </c>
    </row>
    <row r="56" spans="1:1">
      <c r="A56" s="5" t="s">
        <v>3489</v>
      </c>
    </row>
    <row r="57" spans="1:1">
      <c r="A57" s="5" t="s">
        <v>3490</v>
      </c>
    </row>
    <row r="58" spans="1:1">
      <c r="A58" s="5" t="s">
        <v>3491</v>
      </c>
    </row>
    <row r="59" spans="1:1">
      <c r="A59" s="5" t="s">
        <v>3493</v>
      </c>
    </row>
    <row r="60" spans="1:1">
      <c r="A60" s="5" t="s">
        <v>239</v>
      </c>
    </row>
    <row r="61" spans="1:1">
      <c r="A61" s="5" t="s">
        <v>240</v>
      </c>
    </row>
    <row r="62" spans="1:1">
      <c r="A62" s="5" t="s">
        <v>241</v>
      </c>
    </row>
    <row r="63" spans="1:1">
      <c r="A63" s="5" t="s">
        <v>242</v>
      </c>
    </row>
    <row r="64" spans="1:1">
      <c r="A64" s="5" t="s">
        <v>3495</v>
      </c>
    </row>
    <row r="65" spans="1:1">
      <c r="A65" s="5" t="s">
        <v>243</v>
      </c>
    </row>
    <row r="66" spans="1:1">
      <c r="A66" s="5" t="s">
        <v>244</v>
      </c>
    </row>
    <row r="67" spans="1:1">
      <c r="A67" s="5" t="s">
        <v>245</v>
      </c>
    </row>
    <row r="68" spans="1:1">
      <c r="A68" s="5" t="s">
        <v>247</v>
      </c>
    </row>
    <row r="69" spans="1:1">
      <c r="A69" s="5" t="s">
        <v>248</v>
      </c>
    </row>
    <row r="70" spans="1:1">
      <c r="A70" s="5" t="s">
        <v>249</v>
      </c>
    </row>
    <row r="71" spans="1:1">
      <c r="A71" s="5" t="s">
        <v>3497</v>
      </c>
    </row>
    <row r="72" spans="1:1">
      <c r="A72" s="5" t="s">
        <v>250</v>
      </c>
    </row>
    <row r="73" spans="1:1">
      <c r="A73" s="5" t="s">
        <v>3498</v>
      </c>
    </row>
    <row r="74" spans="1:1">
      <c r="A74" s="5" t="s">
        <v>251</v>
      </c>
    </row>
    <row r="75" spans="1:1">
      <c r="A75" s="5" t="s">
        <v>3499</v>
      </c>
    </row>
    <row r="76" spans="1:1">
      <c r="A76" s="5" t="s">
        <v>3500</v>
      </c>
    </row>
    <row r="77" spans="1:1">
      <c r="A77" s="5" t="s">
        <v>252</v>
      </c>
    </row>
    <row r="78" spans="1:1">
      <c r="A78" s="5" t="s">
        <v>3501</v>
      </c>
    </row>
    <row r="79" spans="1:1">
      <c r="A79" s="5" t="s">
        <v>3503</v>
      </c>
    </row>
    <row r="80" spans="1:1">
      <c r="A80" s="5" t="s">
        <v>3504</v>
      </c>
    </row>
    <row r="81" spans="1:1">
      <c r="A81" s="5" t="s">
        <v>254</v>
      </c>
    </row>
    <row r="82" spans="1:1">
      <c r="A82" s="5" t="s">
        <v>255</v>
      </c>
    </row>
    <row r="83" spans="1:1">
      <c r="A83" s="5" t="s">
        <v>256</v>
      </c>
    </row>
    <row r="84" spans="1:1">
      <c r="A84" s="5" t="s">
        <v>3506</v>
      </c>
    </row>
    <row r="85" spans="1:1">
      <c r="A85" s="5" t="s">
        <v>257</v>
      </c>
    </row>
    <row r="86" spans="1:1">
      <c r="A86" s="5" t="s">
        <v>3507</v>
      </c>
    </row>
    <row r="87" spans="1:1">
      <c r="A87" s="5" t="s">
        <v>3508</v>
      </c>
    </row>
    <row r="88" spans="1:1">
      <c r="A88" s="5" t="s">
        <v>3509</v>
      </c>
    </row>
    <row r="89" spans="1:1">
      <c r="A89" s="5" t="s">
        <v>3511</v>
      </c>
    </row>
    <row r="90" spans="1:1">
      <c r="A90" s="5" t="s">
        <v>3512</v>
      </c>
    </row>
    <row r="91" spans="1:1">
      <c r="A91" s="5" t="s">
        <v>3514</v>
      </c>
    </row>
    <row r="92" spans="1:1">
      <c r="A92" s="5" t="s">
        <v>259</v>
      </c>
    </row>
    <row r="93" spans="1:1">
      <c r="A93" s="5" t="s">
        <v>260</v>
      </c>
    </row>
    <row r="94" spans="1:1">
      <c r="A94" s="5" t="s">
        <v>261</v>
      </c>
    </row>
    <row r="95" spans="1:1">
      <c r="A95" s="5" t="s">
        <v>3515</v>
      </c>
    </row>
    <row r="96" spans="1:1">
      <c r="A96" s="5" t="s">
        <v>3516</v>
      </c>
    </row>
    <row r="97" spans="1:1">
      <c r="A97" s="5" t="s">
        <v>263</v>
      </c>
    </row>
    <row r="98" spans="1:1">
      <c r="A98" s="5" t="s">
        <v>3517</v>
      </c>
    </row>
    <row r="99" spans="1:1">
      <c r="A99" s="5" t="s">
        <v>264</v>
      </c>
    </row>
    <row r="100" spans="1:1">
      <c r="A100" s="5" t="s">
        <v>3519</v>
      </c>
    </row>
    <row r="101" spans="1:1">
      <c r="A101" s="5" t="s">
        <v>3520</v>
      </c>
    </row>
    <row r="102" spans="1:1">
      <c r="A102" s="5" t="s">
        <v>3521</v>
      </c>
    </row>
    <row r="103" spans="1:1">
      <c r="A103" s="5" t="s">
        <v>266</v>
      </c>
    </row>
    <row r="104" spans="1:1">
      <c r="A104" s="5" t="s">
        <v>3522</v>
      </c>
    </row>
    <row r="105" spans="1:1">
      <c r="A105" s="5" t="s">
        <v>3523</v>
      </c>
    </row>
    <row r="106" spans="1:1">
      <c r="A106" s="5" t="s">
        <v>3524</v>
      </c>
    </row>
    <row r="107" spans="1:1">
      <c r="A107" s="5" t="s">
        <v>267</v>
      </c>
    </row>
    <row r="108" spans="1:1">
      <c r="A108" s="5" t="s">
        <v>268</v>
      </c>
    </row>
    <row r="109" spans="1:1">
      <c r="A109" s="5" t="s">
        <v>3526</v>
      </c>
    </row>
    <row r="110" spans="1:1">
      <c r="A110" s="5" t="s">
        <v>3527</v>
      </c>
    </row>
    <row r="111" spans="1:1">
      <c r="A111" s="5" t="s">
        <v>269</v>
      </c>
    </row>
    <row r="112" spans="1:1">
      <c r="A112" s="5" t="s">
        <v>3528</v>
      </c>
    </row>
    <row r="113" spans="1:1">
      <c r="A113" s="5" t="s">
        <v>270</v>
      </c>
    </row>
    <row r="114" spans="1:1">
      <c r="A114" s="5" t="s">
        <v>3529</v>
      </c>
    </row>
    <row r="115" spans="1:1">
      <c r="A115" s="5" t="s">
        <v>3531</v>
      </c>
    </row>
    <row r="116" spans="1:1">
      <c r="A116" s="5" t="s">
        <v>3533</v>
      </c>
    </row>
    <row r="117" spans="1:1">
      <c r="A117" s="5" t="s">
        <v>271</v>
      </c>
    </row>
    <row r="118" spans="1:1">
      <c r="A118" s="5" t="s">
        <v>3534</v>
      </c>
    </row>
    <row r="119" spans="1:1">
      <c r="A119" s="5" t="s">
        <v>3535</v>
      </c>
    </row>
    <row r="120" spans="1:1">
      <c r="A120" s="5" t="s">
        <v>272</v>
      </c>
    </row>
    <row r="121" spans="1:1">
      <c r="A121" s="5" t="s">
        <v>3536</v>
      </c>
    </row>
    <row r="122" spans="1:1">
      <c r="A122" s="5" t="s">
        <v>273</v>
      </c>
    </row>
    <row r="123" spans="1:1">
      <c r="A123" s="5" t="s">
        <v>3538</v>
      </c>
    </row>
    <row r="124" spans="1:1">
      <c r="A124" s="5" t="s">
        <v>3540</v>
      </c>
    </row>
    <row r="125" spans="1:1">
      <c r="A125" s="5" t="s">
        <v>3541</v>
      </c>
    </row>
    <row r="126" spans="1:1">
      <c r="A126" s="5" t="s">
        <v>274</v>
      </c>
    </row>
    <row r="127" spans="1:1">
      <c r="A127" s="5" t="s">
        <v>3542</v>
      </c>
    </row>
    <row r="128" spans="1:1">
      <c r="A128" s="5" t="s">
        <v>3543</v>
      </c>
    </row>
    <row r="129" spans="1:1">
      <c r="A129" s="5" t="s">
        <v>3544</v>
      </c>
    </row>
    <row r="130" spans="1:1">
      <c r="A130" s="5" t="s">
        <v>3545</v>
      </c>
    </row>
    <row r="131" spans="1:1">
      <c r="A131" s="5" t="s">
        <v>275</v>
      </c>
    </row>
    <row r="132" spans="1:1">
      <c r="A132" s="5" t="s">
        <v>3546</v>
      </c>
    </row>
    <row r="133" spans="1:1">
      <c r="A133" s="5" t="s">
        <v>3547</v>
      </c>
    </row>
    <row r="134" spans="1:1">
      <c r="A134" s="5" t="s">
        <v>3548</v>
      </c>
    </row>
    <row r="135" spans="1:1">
      <c r="A135" s="5" t="s">
        <v>3549</v>
      </c>
    </row>
    <row r="136" spans="1:1">
      <c r="A136" s="5" t="s">
        <v>3551</v>
      </c>
    </row>
    <row r="137" spans="1:1">
      <c r="A137" s="5" t="s">
        <v>277</v>
      </c>
    </row>
    <row r="138" spans="1:1">
      <c r="A138" s="5" t="s">
        <v>3552</v>
      </c>
    </row>
    <row r="139" spans="1:1">
      <c r="A139" s="5" t="s">
        <v>3553</v>
      </c>
    </row>
    <row r="140" spans="1:1">
      <c r="A140" s="5" t="s">
        <v>3554</v>
      </c>
    </row>
    <row r="141" spans="1:1">
      <c r="A141" s="5" t="s">
        <v>3555</v>
      </c>
    </row>
    <row r="142" spans="1:1">
      <c r="A142" s="5" t="s">
        <v>278</v>
      </c>
    </row>
    <row r="143" spans="1:1">
      <c r="A143" s="5" t="s">
        <v>3557</v>
      </c>
    </row>
    <row r="144" spans="1:1">
      <c r="A144" s="5" t="s">
        <v>3558</v>
      </c>
    </row>
    <row r="145" spans="1:1">
      <c r="A145" s="5" t="s">
        <v>3559</v>
      </c>
    </row>
    <row r="146" spans="1:1">
      <c r="A146" s="5" t="s">
        <v>3559</v>
      </c>
    </row>
    <row r="147" spans="1:1">
      <c r="A147" s="5" t="s">
        <v>3562</v>
      </c>
    </row>
    <row r="148" spans="1:1">
      <c r="A148" s="5" t="s">
        <v>279</v>
      </c>
    </row>
    <row r="149" spans="1:1">
      <c r="A149" s="5" t="s">
        <v>3563</v>
      </c>
    </row>
    <row r="150" spans="1:1">
      <c r="A150" s="5" t="s">
        <v>3564</v>
      </c>
    </row>
    <row r="151" spans="1:1">
      <c r="A151" s="5" t="s">
        <v>3565</v>
      </c>
    </row>
    <row r="152" spans="1:1">
      <c r="A152" s="5" t="s">
        <v>280</v>
      </c>
    </row>
    <row r="153" spans="1:1">
      <c r="A153" s="5" t="s">
        <v>281</v>
      </c>
    </row>
    <row r="154" spans="1:1">
      <c r="A154" s="5" t="s">
        <v>3566</v>
      </c>
    </row>
    <row r="155" spans="1:1">
      <c r="A155" s="5" t="s">
        <v>3567</v>
      </c>
    </row>
    <row r="156" spans="1:1">
      <c r="A156" s="5" t="s">
        <v>3568</v>
      </c>
    </row>
    <row r="157" spans="1:1">
      <c r="A157" s="5" t="s">
        <v>282</v>
      </c>
    </row>
    <row r="158" spans="1:1">
      <c r="A158" s="5" t="s">
        <v>3569</v>
      </c>
    </row>
    <row r="159" spans="1:1">
      <c r="A159" s="5" t="s">
        <v>283</v>
      </c>
    </row>
    <row r="160" spans="1:1">
      <c r="A160" s="5" t="s">
        <v>3570</v>
      </c>
    </row>
    <row r="161" spans="1:1">
      <c r="A161" s="5" t="s">
        <v>284</v>
      </c>
    </row>
    <row r="162" spans="1:1">
      <c r="A162" s="5" t="s">
        <v>3571</v>
      </c>
    </row>
    <row r="163" spans="1:1">
      <c r="A163" s="5" t="s">
        <v>285</v>
      </c>
    </row>
    <row r="164" spans="1:1">
      <c r="A164" s="5" t="s">
        <v>3572</v>
      </c>
    </row>
    <row r="165" spans="1:1">
      <c r="A165" s="5" t="s">
        <v>3573</v>
      </c>
    </row>
    <row r="166" spans="1:1">
      <c r="A166" s="5" t="s">
        <v>3574</v>
      </c>
    </row>
    <row r="167" spans="1:1">
      <c r="A167" s="5" t="s">
        <v>3575</v>
      </c>
    </row>
    <row r="168" spans="1:1">
      <c r="A168" s="5" t="s">
        <v>3576</v>
      </c>
    </row>
    <row r="169" spans="1:1">
      <c r="A169" s="5" t="s">
        <v>3577</v>
      </c>
    </row>
    <row r="170" spans="1:1">
      <c r="A170" s="5" t="s">
        <v>3578</v>
      </c>
    </row>
    <row r="171" spans="1:1">
      <c r="A171" s="5" t="s">
        <v>286</v>
      </c>
    </row>
    <row r="172" spans="1:1">
      <c r="A172" s="5" t="s">
        <v>3579</v>
      </c>
    </row>
    <row r="173" spans="1:1">
      <c r="A173" s="5" t="s">
        <v>3580</v>
      </c>
    </row>
    <row r="174" spans="1:1">
      <c r="A174" s="5" t="s">
        <v>287</v>
      </c>
    </row>
    <row r="175" spans="1:1">
      <c r="A175" s="5" t="s">
        <v>3581</v>
      </c>
    </row>
    <row r="176" spans="1:1">
      <c r="A176" s="5" t="s">
        <v>3582</v>
      </c>
    </row>
    <row r="177" spans="1:1">
      <c r="A177" s="5" t="s">
        <v>3583</v>
      </c>
    </row>
    <row r="178" spans="1:1">
      <c r="A178" s="5" t="s">
        <v>3584</v>
      </c>
    </row>
    <row r="179" spans="1:1">
      <c r="A179" s="5" t="s">
        <v>288</v>
      </c>
    </row>
    <row r="180" spans="1:1">
      <c r="A180" s="5" t="s">
        <v>3585</v>
      </c>
    </row>
    <row r="181" spans="1:1">
      <c r="A181" s="5" t="s">
        <v>3586</v>
      </c>
    </row>
    <row r="182" spans="1:1">
      <c r="A182" s="5" t="s">
        <v>3587</v>
      </c>
    </row>
    <row r="183" spans="1:1">
      <c r="A183" s="5" t="s">
        <v>3587</v>
      </c>
    </row>
    <row r="184" spans="1:1">
      <c r="A184" s="5" t="s">
        <v>3589</v>
      </c>
    </row>
    <row r="185" spans="1:1">
      <c r="A185" s="5" t="s">
        <v>3590</v>
      </c>
    </row>
    <row r="186" spans="1:1">
      <c r="A186" s="5" t="s">
        <v>3591</v>
      </c>
    </row>
    <row r="187" spans="1:1">
      <c r="A187" s="5" t="s">
        <v>3592</v>
      </c>
    </row>
    <row r="188" spans="1:1">
      <c r="A188" s="5" t="s">
        <v>289</v>
      </c>
    </row>
    <row r="189" spans="1:1">
      <c r="A189" s="5" t="s">
        <v>3594</v>
      </c>
    </row>
    <row r="190" spans="1:1">
      <c r="A190" s="5" t="s">
        <v>290</v>
      </c>
    </row>
    <row r="191" spans="1:1">
      <c r="A191" s="5" t="s">
        <v>291</v>
      </c>
    </row>
    <row r="192" spans="1:1">
      <c r="A192" s="5" t="s">
        <v>292</v>
      </c>
    </row>
    <row r="193" spans="1:1">
      <c r="A193" s="5" t="s">
        <v>293</v>
      </c>
    </row>
    <row r="194" spans="1:1">
      <c r="A194" s="5" t="s">
        <v>3595</v>
      </c>
    </row>
    <row r="195" spans="1:1">
      <c r="A195" s="5" t="s">
        <v>294</v>
      </c>
    </row>
    <row r="196" spans="1:1">
      <c r="A196" s="5" t="s">
        <v>3596</v>
      </c>
    </row>
    <row r="197" spans="1:1">
      <c r="A197" s="5" t="s">
        <v>3597</v>
      </c>
    </row>
    <row r="198" spans="1:1">
      <c r="A198" s="5" t="s">
        <v>3598</v>
      </c>
    </row>
    <row r="199" spans="1:1">
      <c r="A199" s="5" t="s">
        <v>295</v>
      </c>
    </row>
    <row r="200" spans="1:1">
      <c r="A200" s="5" t="s">
        <v>296</v>
      </c>
    </row>
    <row r="201" spans="1:1">
      <c r="A201" s="5" t="s">
        <v>3599</v>
      </c>
    </row>
    <row r="202" spans="1:1">
      <c r="A202" s="5" t="s">
        <v>297</v>
      </c>
    </row>
    <row r="203" spans="1:1">
      <c r="A203" s="5" t="s">
        <v>298</v>
      </c>
    </row>
    <row r="204" spans="1:1">
      <c r="A204" s="5" t="s">
        <v>3600</v>
      </c>
    </row>
    <row r="205" spans="1:1">
      <c r="A205" s="5" t="s">
        <v>299</v>
      </c>
    </row>
    <row r="206" spans="1:1">
      <c r="A206" s="5" t="s">
        <v>300</v>
      </c>
    </row>
    <row r="207" spans="1:1">
      <c r="A207" s="5" t="s">
        <v>301</v>
      </c>
    </row>
    <row r="208" spans="1:1">
      <c r="A208" s="5" t="s">
        <v>302</v>
      </c>
    </row>
    <row r="209" spans="1:1">
      <c r="A209" s="5" t="s">
        <v>303</v>
      </c>
    </row>
    <row r="210" spans="1:1">
      <c r="A210" s="5" t="s">
        <v>3602</v>
      </c>
    </row>
    <row r="211" spans="1:1">
      <c r="A211" s="5" t="s">
        <v>3603</v>
      </c>
    </row>
    <row r="212" spans="1:1">
      <c r="A212" s="5" t="s">
        <v>3604</v>
      </c>
    </row>
    <row r="213" spans="1:1">
      <c r="A213" s="5" t="s">
        <v>3605</v>
      </c>
    </row>
    <row r="214" spans="1:1">
      <c r="A214" s="5" t="s">
        <v>304</v>
      </c>
    </row>
    <row r="215" spans="1:1">
      <c r="A215" s="5" t="s">
        <v>305</v>
      </c>
    </row>
    <row r="216" spans="1:1">
      <c r="A216" s="5" t="s">
        <v>306</v>
      </c>
    </row>
    <row r="217" spans="1:1">
      <c r="A217" s="5" t="s">
        <v>307</v>
      </c>
    </row>
    <row r="218" spans="1:1">
      <c r="A218" s="5" t="s">
        <v>308</v>
      </c>
    </row>
    <row r="219" spans="1:1">
      <c r="A219" s="5" t="s">
        <v>3606</v>
      </c>
    </row>
    <row r="220" spans="1:1">
      <c r="A220" s="5" t="s">
        <v>309</v>
      </c>
    </row>
    <row r="221" spans="1:1">
      <c r="A221" s="5" t="s">
        <v>3608</v>
      </c>
    </row>
    <row r="222" spans="1:1">
      <c r="A222" s="5" t="s">
        <v>310</v>
      </c>
    </row>
    <row r="223" spans="1:1">
      <c r="A223" s="5" t="s">
        <v>3610</v>
      </c>
    </row>
    <row r="224" spans="1:1">
      <c r="A224" s="5" t="s">
        <v>312</v>
      </c>
    </row>
    <row r="225" spans="1:1">
      <c r="A225" s="5" t="s">
        <v>3611</v>
      </c>
    </row>
    <row r="226" spans="1:1">
      <c r="A226" s="5" t="s">
        <v>313</v>
      </c>
    </row>
    <row r="227" spans="1:1">
      <c r="A227" s="5" t="s">
        <v>3612</v>
      </c>
    </row>
    <row r="228" spans="1:1">
      <c r="A228" s="5" t="s">
        <v>3613</v>
      </c>
    </row>
    <row r="229" spans="1:1">
      <c r="A229" s="5" t="s">
        <v>314</v>
      </c>
    </row>
    <row r="230" spans="1:1">
      <c r="A230" s="5" t="s">
        <v>315</v>
      </c>
    </row>
    <row r="231" spans="1:1">
      <c r="A231" s="5" t="s">
        <v>3614</v>
      </c>
    </row>
    <row r="232" spans="1:1">
      <c r="A232" s="5" t="s">
        <v>3615</v>
      </c>
    </row>
    <row r="233" spans="1:1">
      <c r="A233" s="5" t="s">
        <v>3616</v>
      </c>
    </row>
    <row r="234" spans="1:1">
      <c r="A234" s="5" t="s">
        <v>3617</v>
      </c>
    </row>
    <row r="235" spans="1:1">
      <c r="A235" s="5" t="s">
        <v>316</v>
      </c>
    </row>
    <row r="236" spans="1:1">
      <c r="A236" s="5" t="s">
        <v>317</v>
      </c>
    </row>
    <row r="237" spans="1:1">
      <c r="A237" s="5" t="s">
        <v>318</v>
      </c>
    </row>
    <row r="238" spans="1:1">
      <c r="A238" s="5" t="s">
        <v>319</v>
      </c>
    </row>
    <row r="239" spans="1:1">
      <c r="A239" s="5" t="s">
        <v>3618</v>
      </c>
    </row>
    <row r="240" spans="1:1">
      <c r="A240" s="5" t="s">
        <v>320</v>
      </c>
    </row>
    <row r="241" spans="1:1">
      <c r="A241" s="5" t="s">
        <v>321</v>
      </c>
    </row>
    <row r="242" spans="1:1">
      <c r="A242" s="5" t="s">
        <v>322</v>
      </c>
    </row>
    <row r="243" spans="1:1">
      <c r="A243" s="5" t="s">
        <v>323</v>
      </c>
    </row>
    <row r="244" spans="1:1">
      <c r="A244" s="5" t="s">
        <v>324</v>
      </c>
    </row>
    <row r="245" spans="1:1">
      <c r="A245" s="5" t="s">
        <v>325</v>
      </c>
    </row>
    <row r="246" spans="1:1">
      <c r="A246" s="5" t="s">
        <v>3619</v>
      </c>
    </row>
    <row r="247" spans="1:1">
      <c r="A247" s="5" t="s">
        <v>3620</v>
      </c>
    </row>
    <row r="248" spans="1:1">
      <c r="A248" s="5" t="s">
        <v>326</v>
      </c>
    </row>
    <row r="249" spans="1:1">
      <c r="A249" s="5" t="s">
        <v>3621</v>
      </c>
    </row>
    <row r="250" spans="1:1">
      <c r="A250" s="5" t="s">
        <v>327</v>
      </c>
    </row>
    <row r="251" spans="1:1">
      <c r="A251" s="5" t="s">
        <v>3622</v>
      </c>
    </row>
    <row r="252" spans="1:1">
      <c r="A252" s="5" t="s">
        <v>328</v>
      </c>
    </row>
    <row r="253" spans="1:1">
      <c r="A253" s="5" t="s">
        <v>329</v>
      </c>
    </row>
    <row r="254" spans="1:1">
      <c r="A254" s="5" t="s">
        <v>3624</v>
      </c>
    </row>
    <row r="255" spans="1:1">
      <c r="A255" s="5" t="s">
        <v>330</v>
      </c>
    </row>
    <row r="256" spans="1:1">
      <c r="A256" s="5" t="s">
        <v>3626</v>
      </c>
    </row>
    <row r="257" spans="1:1">
      <c r="A257" s="5" t="s">
        <v>3627</v>
      </c>
    </row>
    <row r="258" spans="1:1">
      <c r="A258" s="5" t="s">
        <v>3628</v>
      </c>
    </row>
    <row r="259" spans="1:1">
      <c r="A259" s="5" t="s">
        <v>331</v>
      </c>
    </row>
    <row r="260" spans="1:1">
      <c r="A260" s="5" t="s">
        <v>331</v>
      </c>
    </row>
    <row r="261" spans="1:1">
      <c r="A261" s="5" t="s">
        <v>332</v>
      </c>
    </row>
    <row r="262" spans="1:1">
      <c r="A262" s="5" t="s">
        <v>333</v>
      </c>
    </row>
    <row r="263" spans="1:1">
      <c r="A263" s="5" t="s">
        <v>334</v>
      </c>
    </row>
    <row r="264" spans="1:1">
      <c r="A264" s="5" t="s">
        <v>3629</v>
      </c>
    </row>
    <row r="265" spans="1:1">
      <c r="A265" s="5" t="s">
        <v>3630</v>
      </c>
    </row>
    <row r="266" spans="1:1">
      <c r="A266" s="5" t="s">
        <v>335</v>
      </c>
    </row>
    <row r="267" spans="1:1">
      <c r="A267" s="5" t="s">
        <v>336</v>
      </c>
    </row>
    <row r="268" spans="1:1">
      <c r="A268" s="5" t="s">
        <v>337</v>
      </c>
    </row>
    <row r="269" spans="1:1">
      <c r="A269" s="5" t="s">
        <v>338</v>
      </c>
    </row>
    <row r="270" spans="1:1">
      <c r="A270" s="5" t="s">
        <v>339</v>
      </c>
    </row>
    <row r="271" spans="1:1">
      <c r="A271" s="5" t="s">
        <v>3631</v>
      </c>
    </row>
    <row r="272" spans="1:1">
      <c r="A272" s="5" t="s">
        <v>340</v>
      </c>
    </row>
    <row r="273" spans="1:1">
      <c r="A273" s="5" t="s">
        <v>341</v>
      </c>
    </row>
    <row r="274" spans="1:1">
      <c r="A274" s="5" t="s">
        <v>342</v>
      </c>
    </row>
    <row r="275" spans="1:1">
      <c r="A275" s="5" t="s">
        <v>343</v>
      </c>
    </row>
    <row r="276" spans="1:1">
      <c r="A276" s="5" t="s">
        <v>3632</v>
      </c>
    </row>
    <row r="277" spans="1:1">
      <c r="A277" s="5" t="s">
        <v>3633</v>
      </c>
    </row>
    <row r="278" spans="1:1">
      <c r="A278" s="5" t="s">
        <v>344</v>
      </c>
    </row>
    <row r="279" spans="1:1">
      <c r="A279" s="5" t="s">
        <v>345</v>
      </c>
    </row>
    <row r="280" spans="1:1">
      <c r="A280" s="5" t="s">
        <v>346</v>
      </c>
    </row>
    <row r="281" spans="1:1">
      <c r="A281" s="5" t="s">
        <v>347</v>
      </c>
    </row>
    <row r="282" spans="1:1">
      <c r="A282" s="5" t="s">
        <v>3635</v>
      </c>
    </row>
    <row r="283" spans="1:1">
      <c r="A283" s="5" t="s">
        <v>348</v>
      </c>
    </row>
    <row r="284" spans="1:1">
      <c r="A284" s="5" t="s">
        <v>3636</v>
      </c>
    </row>
    <row r="285" spans="1:1">
      <c r="A285" s="5" t="s">
        <v>3637</v>
      </c>
    </row>
    <row r="286" spans="1:1">
      <c r="A286" s="5" t="s">
        <v>3639</v>
      </c>
    </row>
    <row r="287" spans="1:1">
      <c r="A287" s="5" t="s">
        <v>349</v>
      </c>
    </row>
    <row r="288" spans="1:1">
      <c r="A288" s="5" t="s">
        <v>3640</v>
      </c>
    </row>
    <row r="289" spans="1:1">
      <c r="A289" s="5" t="s">
        <v>350</v>
      </c>
    </row>
    <row r="290" spans="1:1">
      <c r="A290" s="5" t="s">
        <v>3641</v>
      </c>
    </row>
    <row r="291" spans="1:1">
      <c r="A291" s="5" t="s">
        <v>3642</v>
      </c>
    </row>
    <row r="292" spans="1:1">
      <c r="A292" s="5" t="s">
        <v>3643</v>
      </c>
    </row>
    <row r="293" spans="1:1">
      <c r="A293" s="5" t="s">
        <v>3644</v>
      </c>
    </row>
    <row r="294" spans="1:1">
      <c r="A294" s="5" t="s">
        <v>3645</v>
      </c>
    </row>
    <row r="295" spans="1:1">
      <c r="A295" s="5" t="s">
        <v>3647</v>
      </c>
    </row>
    <row r="296" spans="1:1">
      <c r="A296" s="5" t="s">
        <v>351</v>
      </c>
    </row>
    <row r="297" spans="1:1">
      <c r="A297" s="5" t="s">
        <v>3649</v>
      </c>
    </row>
    <row r="298" spans="1:1">
      <c r="A298" s="5" t="s">
        <v>352</v>
      </c>
    </row>
    <row r="299" spans="1:1">
      <c r="A299" s="5" t="s">
        <v>353</v>
      </c>
    </row>
    <row r="300" spans="1:1">
      <c r="A300" s="5" t="s">
        <v>3650</v>
      </c>
    </row>
    <row r="301" spans="1:1">
      <c r="A301" s="5" t="s">
        <v>3652</v>
      </c>
    </row>
    <row r="302" spans="1:1">
      <c r="A302" s="5" t="s">
        <v>3653</v>
      </c>
    </row>
    <row r="303" spans="1:1">
      <c r="A303" s="5" t="s">
        <v>3654</v>
      </c>
    </row>
    <row r="304" spans="1:1">
      <c r="A304" s="5" t="s">
        <v>354</v>
      </c>
    </row>
    <row r="305" spans="1:1">
      <c r="A305" s="5" t="s">
        <v>3655</v>
      </c>
    </row>
    <row r="306" spans="1:1">
      <c r="A306" s="5" t="s">
        <v>3656</v>
      </c>
    </row>
    <row r="307" spans="1:1">
      <c r="A307" s="5" t="s">
        <v>355</v>
      </c>
    </row>
    <row r="308" spans="1:1">
      <c r="A308" s="5" t="s">
        <v>356</v>
      </c>
    </row>
    <row r="309" spans="1:1">
      <c r="A309" s="5" t="s">
        <v>3657</v>
      </c>
    </row>
    <row r="310" spans="1:1">
      <c r="A310" s="5" t="s">
        <v>3659</v>
      </c>
    </row>
    <row r="311" spans="1:1">
      <c r="A311" s="5" t="s">
        <v>3660</v>
      </c>
    </row>
    <row r="312" spans="1:1">
      <c r="A312" s="5" t="s">
        <v>357</v>
      </c>
    </row>
    <row r="313" spans="1:1">
      <c r="A313" s="5" t="s">
        <v>3661</v>
      </c>
    </row>
    <row r="314" spans="1:1">
      <c r="A314" s="5" t="s">
        <v>358</v>
      </c>
    </row>
    <row r="315" spans="1:1">
      <c r="A315" s="5" t="s">
        <v>3662</v>
      </c>
    </row>
    <row r="316" spans="1:1">
      <c r="A316" s="5" t="s">
        <v>3663</v>
      </c>
    </row>
    <row r="317" spans="1:1">
      <c r="A317" s="5" t="s">
        <v>3664</v>
      </c>
    </row>
    <row r="318" spans="1:1">
      <c r="A318" s="5" t="s">
        <v>3665</v>
      </c>
    </row>
    <row r="319" spans="1:1">
      <c r="A319" s="5" t="s">
        <v>359</v>
      </c>
    </row>
    <row r="320" spans="1:1">
      <c r="A320" s="5" t="s">
        <v>3666</v>
      </c>
    </row>
    <row r="321" spans="1:1">
      <c r="A321" s="5" t="s">
        <v>360</v>
      </c>
    </row>
    <row r="322" spans="1:1">
      <c r="A322" s="5" t="s">
        <v>3668</v>
      </c>
    </row>
    <row r="323" spans="1:1">
      <c r="A323" s="5" t="s">
        <v>3670</v>
      </c>
    </row>
    <row r="324" spans="1:1">
      <c r="A324" s="5" t="s">
        <v>361</v>
      </c>
    </row>
    <row r="325" spans="1:1">
      <c r="A325" s="5" t="s">
        <v>3672</v>
      </c>
    </row>
    <row r="326" spans="1:1">
      <c r="A326" s="5" t="s">
        <v>3674</v>
      </c>
    </row>
    <row r="327" spans="1:1">
      <c r="A327" s="5" t="s">
        <v>3676</v>
      </c>
    </row>
    <row r="328" spans="1:1">
      <c r="A328" s="5" t="s">
        <v>3677</v>
      </c>
    </row>
    <row r="329" spans="1:1">
      <c r="A329" s="5" t="s">
        <v>362</v>
      </c>
    </row>
    <row r="330" spans="1:1">
      <c r="A330" s="5" t="s">
        <v>3678</v>
      </c>
    </row>
    <row r="331" spans="1:1">
      <c r="A331" s="5" t="s">
        <v>3679</v>
      </c>
    </row>
    <row r="332" spans="1:1">
      <c r="A332" s="5" t="s">
        <v>363</v>
      </c>
    </row>
    <row r="333" spans="1:1">
      <c r="A333" s="5" t="s">
        <v>363</v>
      </c>
    </row>
    <row r="334" spans="1:1">
      <c r="A334" s="5" t="s">
        <v>3681</v>
      </c>
    </row>
    <row r="335" spans="1:1">
      <c r="A335" s="5" t="s">
        <v>364</v>
      </c>
    </row>
    <row r="336" spans="1:1">
      <c r="A336" s="5" t="s">
        <v>3682</v>
      </c>
    </row>
    <row r="337" spans="1:1">
      <c r="A337" s="5" t="s">
        <v>3683</v>
      </c>
    </row>
    <row r="338" spans="1:1">
      <c r="A338" s="5" t="s">
        <v>3684</v>
      </c>
    </row>
    <row r="339" spans="1:1">
      <c r="A339" s="5" t="s">
        <v>365</v>
      </c>
    </row>
    <row r="340" spans="1:1">
      <c r="A340" s="5" t="s">
        <v>3685</v>
      </c>
    </row>
    <row r="341" spans="1:1">
      <c r="A341" s="5" t="s">
        <v>3686</v>
      </c>
    </row>
    <row r="342" spans="1:1">
      <c r="A342" s="5" t="s">
        <v>3687</v>
      </c>
    </row>
    <row r="343" spans="1:1">
      <c r="A343" s="5" t="s">
        <v>366</v>
      </c>
    </row>
    <row r="344" spans="1:1">
      <c r="A344" s="5" t="s">
        <v>3688</v>
      </c>
    </row>
    <row r="345" spans="1:1">
      <c r="A345" s="5" t="s">
        <v>3689</v>
      </c>
    </row>
    <row r="346" spans="1:1">
      <c r="A346" s="5" t="s">
        <v>367</v>
      </c>
    </row>
    <row r="347" spans="1:1">
      <c r="A347" s="5" t="s">
        <v>3690</v>
      </c>
    </row>
    <row r="348" spans="1:1">
      <c r="A348" s="5" t="s">
        <v>3691</v>
      </c>
    </row>
    <row r="349" spans="1:1">
      <c r="A349" s="5" t="s">
        <v>368</v>
      </c>
    </row>
    <row r="350" spans="1:1">
      <c r="A350" s="5" t="s">
        <v>369</v>
      </c>
    </row>
    <row r="351" spans="1:1">
      <c r="A351" s="5" t="s">
        <v>3692</v>
      </c>
    </row>
    <row r="352" spans="1:1">
      <c r="A352" s="5" t="s">
        <v>3693</v>
      </c>
    </row>
    <row r="353" spans="1:1">
      <c r="A353" s="5" t="s">
        <v>370</v>
      </c>
    </row>
    <row r="354" spans="1:1">
      <c r="A354" s="5" t="s">
        <v>3694</v>
      </c>
    </row>
    <row r="355" spans="1:1">
      <c r="A355" s="5" t="s">
        <v>371</v>
      </c>
    </row>
    <row r="356" spans="1:1">
      <c r="A356" s="5" t="s">
        <v>372</v>
      </c>
    </row>
    <row r="357" spans="1:1">
      <c r="A357" s="5" t="s">
        <v>373</v>
      </c>
    </row>
    <row r="358" spans="1:1">
      <c r="A358" s="5" t="s">
        <v>374</v>
      </c>
    </row>
    <row r="359" spans="1:1">
      <c r="A359" s="5" t="s">
        <v>3695</v>
      </c>
    </row>
    <row r="360" spans="1:1">
      <c r="A360" s="5" t="s">
        <v>375</v>
      </c>
    </row>
    <row r="361" spans="1:1">
      <c r="A361" s="5" t="s">
        <v>3696</v>
      </c>
    </row>
    <row r="362" spans="1:1">
      <c r="A362" s="5" t="s">
        <v>376</v>
      </c>
    </row>
    <row r="363" spans="1:1">
      <c r="A363" s="5" t="s">
        <v>3697</v>
      </c>
    </row>
    <row r="364" spans="1:1">
      <c r="A364" s="5" t="s">
        <v>3698</v>
      </c>
    </row>
    <row r="365" spans="1:1">
      <c r="A365" s="5" t="s">
        <v>3699</v>
      </c>
    </row>
    <row r="366" spans="1:1">
      <c r="A366" s="5" t="s">
        <v>377</v>
      </c>
    </row>
    <row r="367" spans="1:1">
      <c r="A367" s="5" t="s">
        <v>378</v>
      </c>
    </row>
    <row r="368" spans="1:1">
      <c r="A368" s="5" t="s">
        <v>3700</v>
      </c>
    </row>
    <row r="369" spans="1:1">
      <c r="A369" s="5" t="s">
        <v>3702</v>
      </c>
    </row>
    <row r="370" spans="1:1">
      <c r="A370" s="5" t="s">
        <v>379</v>
      </c>
    </row>
    <row r="371" spans="1:1">
      <c r="A371" s="5" t="s">
        <v>3703</v>
      </c>
    </row>
    <row r="372" spans="1:1">
      <c r="A372" s="5" t="s">
        <v>380</v>
      </c>
    </row>
    <row r="373" spans="1:1">
      <c r="A373" s="5" t="s">
        <v>381</v>
      </c>
    </row>
    <row r="374" spans="1:1">
      <c r="A374" s="5" t="s">
        <v>382</v>
      </c>
    </row>
    <row r="375" spans="1:1">
      <c r="A375" s="5" t="s">
        <v>3704</v>
      </c>
    </row>
    <row r="376" spans="1:1">
      <c r="A376" s="5" t="s">
        <v>383</v>
      </c>
    </row>
    <row r="377" spans="1:1">
      <c r="A377" s="5" t="s">
        <v>3705</v>
      </c>
    </row>
    <row r="378" spans="1:1">
      <c r="A378" s="5" t="s">
        <v>384</v>
      </c>
    </row>
    <row r="379" spans="1:1">
      <c r="A379" s="5" t="s">
        <v>3706</v>
      </c>
    </row>
    <row r="380" spans="1:1">
      <c r="A380" s="5" t="s">
        <v>385</v>
      </c>
    </row>
    <row r="381" spans="1:1">
      <c r="A381" s="5" t="s">
        <v>3707</v>
      </c>
    </row>
    <row r="382" spans="1:1">
      <c r="A382" s="5" t="s">
        <v>386</v>
      </c>
    </row>
    <row r="383" spans="1:1">
      <c r="A383" s="5" t="s">
        <v>387</v>
      </c>
    </row>
    <row r="384" spans="1:1">
      <c r="A384" s="5" t="s">
        <v>388</v>
      </c>
    </row>
    <row r="385" spans="1:1">
      <c r="A385" s="5" t="s">
        <v>389</v>
      </c>
    </row>
    <row r="386" spans="1:1">
      <c r="A386" s="5" t="s">
        <v>390</v>
      </c>
    </row>
    <row r="387" spans="1:1">
      <c r="A387" s="5" t="s">
        <v>391</v>
      </c>
    </row>
    <row r="388" spans="1:1">
      <c r="A388" s="5" t="s">
        <v>3708</v>
      </c>
    </row>
    <row r="389" spans="1:1">
      <c r="A389" s="5" t="s">
        <v>392</v>
      </c>
    </row>
    <row r="390" spans="1:1">
      <c r="A390" s="5" t="s">
        <v>3709</v>
      </c>
    </row>
    <row r="391" spans="1:1">
      <c r="A391" s="5" t="s">
        <v>393</v>
      </c>
    </row>
    <row r="392" spans="1:1">
      <c r="A392" s="5" t="s">
        <v>394</v>
      </c>
    </row>
    <row r="393" spans="1:1">
      <c r="A393" s="5" t="s">
        <v>395</v>
      </c>
    </row>
    <row r="394" spans="1:1">
      <c r="A394" s="5" t="s">
        <v>3710</v>
      </c>
    </row>
    <row r="395" spans="1:1">
      <c r="A395" s="5" t="s">
        <v>3711</v>
      </c>
    </row>
    <row r="396" spans="1:1">
      <c r="A396" s="5" t="s">
        <v>396</v>
      </c>
    </row>
    <row r="397" spans="1:1">
      <c r="A397" s="5" t="s">
        <v>3712</v>
      </c>
    </row>
    <row r="398" spans="1:1">
      <c r="A398" s="5" t="s">
        <v>397</v>
      </c>
    </row>
    <row r="399" spans="1:1">
      <c r="A399" s="5" t="s">
        <v>3714</v>
      </c>
    </row>
    <row r="400" spans="1:1">
      <c r="A400" s="5" t="s">
        <v>398</v>
      </c>
    </row>
    <row r="401" spans="1:1">
      <c r="A401" s="5" t="s">
        <v>3715</v>
      </c>
    </row>
    <row r="402" spans="1:1">
      <c r="A402" s="5" t="s">
        <v>3716</v>
      </c>
    </row>
    <row r="403" spans="1:1">
      <c r="A403" s="5" t="s">
        <v>3718</v>
      </c>
    </row>
    <row r="404" spans="1:1">
      <c r="A404" s="5" t="s">
        <v>399</v>
      </c>
    </row>
    <row r="405" spans="1:1">
      <c r="A405" s="5" t="s">
        <v>3719</v>
      </c>
    </row>
    <row r="406" spans="1:1">
      <c r="A406" s="5" t="s">
        <v>400</v>
      </c>
    </row>
    <row r="407" spans="1:1">
      <c r="A407" s="5" t="s">
        <v>3721</v>
      </c>
    </row>
    <row r="408" spans="1:1">
      <c r="A408" s="5" t="s">
        <v>3722</v>
      </c>
    </row>
    <row r="409" spans="1:1">
      <c r="A409" s="5" t="s">
        <v>3723</v>
      </c>
    </row>
    <row r="410" spans="1:1">
      <c r="A410" s="5" t="s">
        <v>401</v>
      </c>
    </row>
    <row r="411" spans="1:1">
      <c r="A411" s="5" t="s">
        <v>402</v>
      </c>
    </row>
    <row r="412" spans="1:1">
      <c r="A412" s="5" t="s">
        <v>403</v>
      </c>
    </row>
    <row r="413" spans="1:1">
      <c r="A413" s="5" t="s">
        <v>404</v>
      </c>
    </row>
    <row r="414" spans="1:1">
      <c r="A414" s="5" t="s">
        <v>405</v>
      </c>
    </row>
    <row r="415" spans="1:1">
      <c r="A415" s="5" t="s">
        <v>3724</v>
      </c>
    </row>
    <row r="416" spans="1:1">
      <c r="A416" s="5" t="s">
        <v>406</v>
      </c>
    </row>
    <row r="417" spans="1:1">
      <c r="A417" s="5" t="s">
        <v>3725</v>
      </c>
    </row>
    <row r="418" spans="1:1">
      <c r="A418" s="5" t="s">
        <v>407</v>
      </c>
    </row>
    <row r="419" spans="1:1">
      <c r="A419" s="5" t="s">
        <v>408</v>
      </c>
    </row>
    <row r="420" spans="1:1">
      <c r="A420" s="5" t="s">
        <v>3726</v>
      </c>
    </row>
    <row r="421" spans="1:1">
      <c r="A421" s="5" t="s">
        <v>3727</v>
      </c>
    </row>
    <row r="422" spans="1:1">
      <c r="A422" s="5" t="s">
        <v>409</v>
      </c>
    </row>
    <row r="423" spans="1:1">
      <c r="A423" s="5" t="s">
        <v>410</v>
      </c>
    </row>
    <row r="424" spans="1:1">
      <c r="A424" s="5" t="s">
        <v>411</v>
      </c>
    </row>
    <row r="425" spans="1:1">
      <c r="A425" s="5" t="s">
        <v>412</v>
      </c>
    </row>
    <row r="426" spans="1:1">
      <c r="A426" s="5" t="s">
        <v>413</v>
      </c>
    </row>
    <row r="427" spans="1:1">
      <c r="A427" s="5" t="s">
        <v>414</v>
      </c>
    </row>
    <row r="428" spans="1:1">
      <c r="A428" s="5" t="s">
        <v>3728</v>
      </c>
    </row>
    <row r="429" spans="1:1">
      <c r="A429" s="5" t="s">
        <v>3729</v>
      </c>
    </row>
    <row r="430" spans="1:1">
      <c r="A430" s="5" t="s">
        <v>415</v>
      </c>
    </row>
    <row r="431" spans="1:1">
      <c r="A431" s="5" t="s">
        <v>3730</v>
      </c>
    </row>
    <row r="432" spans="1:1">
      <c r="A432" s="5" t="s">
        <v>3731</v>
      </c>
    </row>
    <row r="433" spans="1:1">
      <c r="A433" s="5" t="s">
        <v>3732</v>
      </c>
    </row>
    <row r="434" spans="1:1">
      <c r="A434" s="5" t="s">
        <v>416</v>
      </c>
    </row>
    <row r="435" spans="1:1">
      <c r="A435" s="5" t="s">
        <v>3733</v>
      </c>
    </row>
    <row r="436" spans="1:1">
      <c r="A436" s="5" t="s">
        <v>417</v>
      </c>
    </row>
    <row r="437" spans="1:1">
      <c r="A437" s="5" t="s">
        <v>3734</v>
      </c>
    </row>
    <row r="438" spans="1:1">
      <c r="A438" s="5" t="s">
        <v>418</v>
      </c>
    </row>
    <row r="439" spans="1:1">
      <c r="A439" s="5" t="s">
        <v>419</v>
      </c>
    </row>
    <row r="440" spans="1:1">
      <c r="A440" s="5" t="s">
        <v>3735</v>
      </c>
    </row>
    <row r="441" spans="1:1">
      <c r="A441" s="5" t="s">
        <v>420</v>
      </c>
    </row>
    <row r="442" spans="1:1">
      <c r="A442" s="5" t="s">
        <v>3736</v>
      </c>
    </row>
    <row r="443" spans="1:1">
      <c r="A443" s="5" t="s">
        <v>421</v>
      </c>
    </row>
    <row r="444" spans="1:1">
      <c r="A444" s="5" t="s">
        <v>3737</v>
      </c>
    </row>
    <row r="445" spans="1:1">
      <c r="A445" s="5" t="s">
        <v>422</v>
      </c>
    </row>
    <row r="446" spans="1:1">
      <c r="A446" s="5" t="s">
        <v>3738</v>
      </c>
    </row>
    <row r="447" spans="1:1">
      <c r="A447" s="5" t="s">
        <v>423</v>
      </c>
    </row>
    <row r="448" spans="1:1">
      <c r="A448" s="5" t="s">
        <v>424</v>
      </c>
    </row>
    <row r="449" spans="1:1">
      <c r="A449" s="5" t="s">
        <v>3739</v>
      </c>
    </row>
    <row r="450" spans="1:1">
      <c r="A450" s="5" t="s">
        <v>3740</v>
      </c>
    </row>
    <row r="451" spans="1:1">
      <c r="A451" s="5" t="s">
        <v>425</v>
      </c>
    </row>
    <row r="452" spans="1:1">
      <c r="A452" s="5" t="s">
        <v>426</v>
      </c>
    </row>
    <row r="453" spans="1:1">
      <c r="A453" s="5" t="s">
        <v>427</v>
      </c>
    </row>
    <row r="454" spans="1:1">
      <c r="A454" s="5" t="s">
        <v>3741</v>
      </c>
    </row>
    <row r="455" spans="1:1">
      <c r="A455" s="5" t="s">
        <v>428</v>
      </c>
    </row>
    <row r="456" spans="1:1">
      <c r="A456" s="5" t="s">
        <v>3742</v>
      </c>
    </row>
    <row r="457" spans="1:1">
      <c r="A457" s="5" t="s">
        <v>429</v>
      </c>
    </row>
    <row r="458" spans="1:1">
      <c r="A458" s="5" t="s">
        <v>430</v>
      </c>
    </row>
    <row r="459" spans="1:1">
      <c r="A459" s="5" t="s">
        <v>431</v>
      </c>
    </row>
    <row r="460" spans="1:1">
      <c r="A460" s="5" t="s">
        <v>432</v>
      </c>
    </row>
    <row r="461" spans="1:1">
      <c r="A461" s="5" t="s">
        <v>3743</v>
      </c>
    </row>
    <row r="462" spans="1:1">
      <c r="A462" s="5" t="s">
        <v>3744</v>
      </c>
    </row>
    <row r="463" spans="1:1">
      <c r="A463" s="5" t="s">
        <v>433</v>
      </c>
    </row>
    <row r="464" spans="1:1">
      <c r="A464" s="5" t="s">
        <v>434</v>
      </c>
    </row>
    <row r="465" spans="1:1">
      <c r="A465" s="5" t="s">
        <v>3745</v>
      </c>
    </row>
    <row r="466" spans="1:1">
      <c r="A466" s="5" t="s">
        <v>435</v>
      </c>
    </row>
    <row r="467" spans="1:1">
      <c r="A467" s="5" t="s">
        <v>436</v>
      </c>
    </row>
    <row r="468" spans="1:1">
      <c r="A468" s="5" t="s">
        <v>3746</v>
      </c>
    </row>
    <row r="469" spans="1:1">
      <c r="A469" s="5" t="s">
        <v>437</v>
      </c>
    </row>
    <row r="470" spans="1:1">
      <c r="A470" s="5" t="s">
        <v>3747</v>
      </c>
    </row>
    <row r="471" spans="1:1">
      <c r="A471" s="5" t="s">
        <v>3748</v>
      </c>
    </row>
    <row r="472" spans="1:1">
      <c r="A472" s="5" t="s">
        <v>438</v>
      </c>
    </row>
    <row r="473" spans="1:1">
      <c r="A473" s="5" t="s">
        <v>3749</v>
      </c>
    </row>
    <row r="474" spans="1:1">
      <c r="A474" s="5" t="s">
        <v>3750</v>
      </c>
    </row>
    <row r="475" spans="1:1">
      <c r="A475" s="5" t="s">
        <v>439</v>
      </c>
    </row>
    <row r="476" spans="1:1">
      <c r="A476" s="5" t="s">
        <v>440</v>
      </c>
    </row>
    <row r="477" spans="1:1">
      <c r="A477" s="5" t="s">
        <v>441</v>
      </c>
    </row>
    <row r="478" spans="1:1">
      <c r="A478" s="5" t="s">
        <v>3751</v>
      </c>
    </row>
    <row r="479" spans="1:1">
      <c r="A479" s="5" t="s">
        <v>442</v>
      </c>
    </row>
    <row r="480" spans="1:1">
      <c r="A480" s="5" t="s">
        <v>3752</v>
      </c>
    </row>
    <row r="481" spans="1:1">
      <c r="A481" s="5" t="s">
        <v>3753</v>
      </c>
    </row>
    <row r="482" spans="1:1">
      <c r="A482" s="5" t="s">
        <v>443</v>
      </c>
    </row>
    <row r="483" spans="1:1">
      <c r="A483" s="5" t="s">
        <v>444</v>
      </c>
    </row>
    <row r="484" spans="1:1">
      <c r="A484" s="5" t="s">
        <v>445</v>
      </c>
    </row>
    <row r="485" spans="1:1">
      <c r="A485" s="5" t="s">
        <v>446</v>
      </c>
    </row>
    <row r="486" spans="1:1">
      <c r="A486" s="5" t="s">
        <v>447</v>
      </c>
    </row>
    <row r="487" spans="1:1">
      <c r="A487" s="5" t="s">
        <v>448</v>
      </c>
    </row>
    <row r="488" spans="1:1">
      <c r="A488" s="5" t="s">
        <v>3754</v>
      </c>
    </row>
    <row r="489" spans="1:1">
      <c r="A489" s="5" t="s">
        <v>3755</v>
      </c>
    </row>
    <row r="490" spans="1:1">
      <c r="A490" s="5" t="s">
        <v>449</v>
      </c>
    </row>
    <row r="491" spans="1:1">
      <c r="A491" s="5" t="s">
        <v>3756</v>
      </c>
    </row>
    <row r="492" spans="1:1">
      <c r="A492" s="5" t="s">
        <v>3757</v>
      </c>
    </row>
    <row r="493" spans="1:1">
      <c r="A493" s="5" t="s">
        <v>3758</v>
      </c>
    </row>
    <row r="494" spans="1:1">
      <c r="A494" s="5" t="s">
        <v>450</v>
      </c>
    </row>
    <row r="495" spans="1:1">
      <c r="A495" s="5" t="s">
        <v>451</v>
      </c>
    </row>
    <row r="496" spans="1:1">
      <c r="A496" s="5" t="s">
        <v>3759</v>
      </c>
    </row>
    <row r="497" spans="1:1">
      <c r="A497" s="5" t="s">
        <v>452</v>
      </c>
    </row>
    <row r="498" spans="1:1">
      <c r="A498" s="5" t="s">
        <v>3760</v>
      </c>
    </row>
    <row r="499" spans="1:1">
      <c r="A499" s="5" t="s">
        <v>3761</v>
      </c>
    </row>
    <row r="500" spans="1:1">
      <c r="A500" s="5" t="s">
        <v>3762</v>
      </c>
    </row>
    <row r="501" spans="1:1">
      <c r="A501" s="5" t="s">
        <v>453</v>
      </c>
    </row>
    <row r="502" spans="1:1">
      <c r="A502" s="5" t="s">
        <v>454</v>
      </c>
    </row>
    <row r="503" spans="1:1">
      <c r="A503" s="5" t="s">
        <v>3763</v>
      </c>
    </row>
    <row r="504" spans="1:1">
      <c r="A504" s="5" t="s">
        <v>455</v>
      </c>
    </row>
    <row r="505" spans="1:1">
      <c r="A505" s="5" t="s">
        <v>456</v>
      </c>
    </row>
    <row r="506" spans="1:1">
      <c r="A506" s="5" t="s">
        <v>3764</v>
      </c>
    </row>
    <row r="507" spans="1:1">
      <c r="A507" s="5" t="s">
        <v>3765</v>
      </c>
    </row>
    <row r="508" spans="1:1">
      <c r="A508" s="5" t="s">
        <v>3766</v>
      </c>
    </row>
    <row r="509" spans="1:1">
      <c r="A509" s="5" t="s">
        <v>3767</v>
      </c>
    </row>
    <row r="510" spans="1:1">
      <c r="A510" s="5" t="s">
        <v>457</v>
      </c>
    </row>
    <row r="511" spans="1:1">
      <c r="A511" s="5" t="s">
        <v>458</v>
      </c>
    </row>
    <row r="512" spans="1:1">
      <c r="A512" s="5" t="s">
        <v>459</v>
      </c>
    </row>
    <row r="513" spans="1:1">
      <c r="A513" s="5" t="s">
        <v>3768</v>
      </c>
    </row>
    <row r="514" spans="1:1">
      <c r="A514" s="5" t="s">
        <v>3769</v>
      </c>
    </row>
    <row r="515" spans="1:1">
      <c r="A515" s="5" t="s">
        <v>3770</v>
      </c>
    </row>
    <row r="516" spans="1:1">
      <c r="A516" s="5" t="s">
        <v>460</v>
      </c>
    </row>
    <row r="517" spans="1:1">
      <c r="A517" s="5" t="s">
        <v>461</v>
      </c>
    </row>
    <row r="518" spans="1:1">
      <c r="A518" s="5" t="s">
        <v>462</v>
      </c>
    </row>
    <row r="519" spans="1:1">
      <c r="A519" s="5" t="s">
        <v>463</v>
      </c>
    </row>
    <row r="520" spans="1:1">
      <c r="A520" s="5" t="s">
        <v>3771</v>
      </c>
    </row>
    <row r="521" spans="1:1">
      <c r="A521" s="5" t="s">
        <v>464</v>
      </c>
    </row>
    <row r="522" spans="1:1">
      <c r="A522" s="5" t="s">
        <v>3772</v>
      </c>
    </row>
    <row r="523" spans="1:1">
      <c r="A523" s="5" t="s">
        <v>465</v>
      </c>
    </row>
    <row r="524" spans="1:1">
      <c r="A524" s="5" t="s">
        <v>466</v>
      </c>
    </row>
    <row r="525" spans="1:1">
      <c r="A525" s="5" t="s">
        <v>467</v>
      </c>
    </row>
    <row r="526" spans="1:1">
      <c r="A526" s="5" t="s">
        <v>468</v>
      </c>
    </row>
    <row r="527" spans="1:1">
      <c r="A527" s="5" t="s">
        <v>3773</v>
      </c>
    </row>
    <row r="528" spans="1:1">
      <c r="A528" s="5" t="s">
        <v>3774</v>
      </c>
    </row>
    <row r="529" spans="1:1">
      <c r="A529" s="5" t="s">
        <v>3776</v>
      </c>
    </row>
    <row r="530" spans="1:1">
      <c r="A530" s="5" t="s">
        <v>3777</v>
      </c>
    </row>
    <row r="531" spans="1:1">
      <c r="A531" s="5" t="s">
        <v>3778</v>
      </c>
    </row>
    <row r="532" spans="1:1">
      <c r="A532" s="5" t="s">
        <v>3779</v>
      </c>
    </row>
    <row r="533" spans="1:1">
      <c r="A533" s="5" t="s">
        <v>3780</v>
      </c>
    </row>
    <row r="534" spans="1:1">
      <c r="A534" s="5" t="s">
        <v>469</v>
      </c>
    </row>
    <row r="535" spans="1:1">
      <c r="A535" s="5" t="s">
        <v>470</v>
      </c>
    </row>
    <row r="536" spans="1:1">
      <c r="A536" s="5" t="s">
        <v>3781</v>
      </c>
    </row>
    <row r="537" spans="1:1">
      <c r="A537" s="5" t="s">
        <v>3782</v>
      </c>
    </row>
    <row r="538" spans="1:1">
      <c r="A538" s="5" t="s">
        <v>471</v>
      </c>
    </row>
    <row r="539" spans="1:1">
      <c r="A539" s="5" t="s">
        <v>472</v>
      </c>
    </row>
    <row r="540" spans="1:1">
      <c r="A540" s="5" t="s">
        <v>3783</v>
      </c>
    </row>
    <row r="541" spans="1:1">
      <c r="A541" s="5" t="s">
        <v>473</v>
      </c>
    </row>
    <row r="542" spans="1:1">
      <c r="A542" s="5" t="s">
        <v>3784</v>
      </c>
    </row>
    <row r="543" spans="1:1">
      <c r="A543" s="5" t="s">
        <v>3785</v>
      </c>
    </row>
    <row r="544" spans="1:1">
      <c r="A544" s="5" t="s">
        <v>3786</v>
      </c>
    </row>
    <row r="545" spans="1:1">
      <c r="A545" s="5" t="s">
        <v>474</v>
      </c>
    </row>
    <row r="546" spans="1:1">
      <c r="A546" s="5" t="s">
        <v>3787</v>
      </c>
    </row>
    <row r="547" spans="1:1">
      <c r="A547" s="5" t="s">
        <v>3789</v>
      </c>
    </row>
    <row r="548" spans="1:1">
      <c r="A548" s="5" t="s">
        <v>3790</v>
      </c>
    </row>
    <row r="549" spans="1:1">
      <c r="A549" s="5" t="s">
        <v>3791</v>
      </c>
    </row>
    <row r="550" spans="1:1">
      <c r="A550" s="5" t="s">
        <v>3793</v>
      </c>
    </row>
    <row r="551" spans="1:1">
      <c r="A551" s="5" t="s">
        <v>3794</v>
      </c>
    </row>
    <row r="552" spans="1:1">
      <c r="A552" s="5" t="s">
        <v>475</v>
      </c>
    </row>
    <row r="553" spans="1:1">
      <c r="A553" s="5" t="s">
        <v>476</v>
      </c>
    </row>
    <row r="554" spans="1:1">
      <c r="A554" s="5" t="s">
        <v>3795</v>
      </c>
    </row>
    <row r="555" spans="1:1">
      <c r="A555" s="5" t="s">
        <v>3797</v>
      </c>
    </row>
    <row r="556" spans="1:1">
      <c r="A556" s="5" t="s">
        <v>3798</v>
      </c>
    </row>
    <row r="557" spans="1:1">
      <c r="A557" s="5" t="s">
        <v>477</v>
      </c>
    </row>
    <row r="558" spans="1:1">
      <c r="A558" s="5" t="s">
        <v>478</v>
      </c>
    </row>
    <row r="559" spans="1:1">
      <c r="A559" s="5" t="s">
        <v>479</v>
      </c>
    </row>
    <row r="560" spans="1:1">
      <c r="A560" s="5" t="s">
        <v>480</v>
      </c>
    </row>
    <row r="561" spans="1:1">
      <c r="A561" s="5" t="s">
        <v>3799</v>
      </c>
    </row>
    <row r="562" spans="1:1">
      <c r="A562" s="5" t="s">
        <v>3800</v>
      </c>
    </row>
    <row r="563" spans="1:1">
      <c r="A563" s="5" t="s">
        <v>481</v>
      </c>
    </row>
    <row r="564" spans="1:1">
      <c r="A564" s="5" t="s">
        <v>482</v>
      </c>
    </row>
    <row r="565" spans="1:1">
      <c r="A565" s="5" t="s">
        <v>3801</v>
      </c>
    </row>
    <row r="566" spans="1:1">
      <c r="A566" s="5" t="s">
        <v>3802</v>
      </c>
    </row>
    <row r="567" spans="1:1">
      <c r="A567" s="5" t="s">
        <v>3803</v>
      </c>
    </row>
    <row r="568" spans="1:1">
      <c r="A568" s="5" t="s">
        <v>3804</v>
      </c>
    </row>
    <row r="569" spans="1:1">
      <c r="A569" s="5" t="s">
        <v>3805</v>
      </c>
    </row>
    <row r="570" spans="1:1">
      <c r="A570" s="5" t="s">
        <v>483</v>
      </c>
    </row>
    <row r="571" spans="1:1">
      <c r="A571" s="5" t="s">
        <v>3806</v>
      </c>
    </row>
    <row r="572" spans="1:1">
      <c r="A572" s="5" t="s">
        <v>484</v>
      </c>
    </row>
    <row r="573" spans="1:1">
      <c r="A573" s="5" t="s">
        <v>485</v>
      </c>
    </row>
    <row r="574" spans="1:1">
      <c r="A574" s="5" t="s">
        <v>3807</v>
      </c>
    </row>
    <row r="575" spans="1:1">
      <c r="A575" s="5" t="s">
        <v>486</v>
      </c>
    </row>
    <row r="576" spans="1:1">
      <c r="A576" s="5" t="s">
        <v>487</v>
      </c>
    </row>
    <row r="577" spans="1:1">
      <c r="A577" s="5" t="s">
        <v>488</v>
      </c>
    </row>
    <row r="578" spans="1:1">
      <c r="A578" s="5" t="s">
        <v>489</v>
      </c>
    </row>
    <row r="579" spans="1:1">
      <c r="A579" s="5" t="s">
        <v>490</v>
      </c>
    </row>
    <row r="580" spans="1:1">
      <c r="A580" s="5" t="s">
        <v>3808</v>
      </c>
    </row>
    <row r="581" spans="1:1">
      <c r="A581" s="5" t="s">
        <v>491</v>
      </c>
    </row>
    <row r="582" spans="1:1">
      <c r="A582" s="5" t="s">
        <v>492</v>
      </c>
    </row>
    <row r="583" spans="1:1">
      <c r="A583" s="5" t="s">
        <v>493</v>
      </c>
    </row>
    <row r="584" spans="1:1">
      <c r="A584" s="5" t="s">
        <v>3809</v>
      </c>
    </row>
    <row r="585" spans="1:1">
      <c r="A585" s="5" t="s">
        <v>3810</v>
      </c>
    </row>
    <row r="586" spans="1:1">
      <c r="A586" s="5" t="s">
        <v>494</v>
      </c>
    </row>
    <row r="587" spans="1:1">
      <c r="A587" s="5" t="s">
        <v>3811</v>
      </c>
    </row>
    <row r="588" spans="1:1">
      <c r="A588" s="5" t="s">
        <v>495</v>
      </c>
    </row>
    <row r="589" spans="1:1">
      <c r="A589" s="5" t="s">
        <v>496</v>
      </c>
    </row>
    <row r="590" spans="1:1">
      <c r="A590" s="5" t="s">
        <v>497</v>
      </c>
    </row>
    <row r="591" spans="1:1">
      <c r="A591" s="5" t="s">
        <v>3812</v>
      </c>
    </row>
    <row r="592" spans="1:1">
      <c r="A592" s="5" t="s">
        <v>498</v>
      </c>
    </row>
    <row r="593" spans="1:1">
      <c r="A593" s="5" t="s">
        <v>499</v>
      </c>
    </row>
    <row r="594" spans="1:1">
      <c r="A594" s="5" t="s">
        <v>500</v>
      </c>
    </row>
    <row r="595" spans="1:1">
      <c r="A595" s="5" t="s">
        <v>3813</v>
      </c>
    </row>
    <row r="596" spans="1:1">
      <c r="A596" s="5" t="s">
        <v>501</v>
      </c>
    </row>
    <row r="597" spans="1:1">
      <c r="A597" s="5" t="s">
        <v>3815</v>
      </c>
    </row>
    <row r="598" spans="1:1">
      <c r="A598" s="5" t="s">
        <v>502</v>
      </c>
    </row>
    <row r="599" spans="1:1">
      <c r="A599" s="5" t="s">
        <v>3816</v>
      </c>
    </row>
    <row r="600" spans="1:1">
      <c r="A600" s="5" t="s">
        <v>503</v>
      </c>
    </row>
    <row r="601" spans="1:1">
      <c r="A601" s="5" t="s">
        <v>3817</v>
      </c>
    </row>
    <row r="602" spans="1:1">
      <c r="A602" s="5" t="s">
        <v>504</v>
      </c>
    </row>
    <row r="603" spans="1:1">
      <c r="A603" s="5" t="s">
        <v>505</v>
      </c>
    </row>
    <row r="604" spans="1:1">
      <c r="A604" s="5" t="s">
        <v>3819</v>
      </c>
    </row>
    <row r="605" spans="1:1">
      <c r="A605" s="5" t="s">
        <v>3820</v>
      </c>
    </row>
    <row r="606" spans="1:1">
      <c r="A606" s="5" t="s">
        <v>506</v>
      </c>
    </row>
    <row r="607" spans="1:1">
      <c r="A607" s="5" t="s">
        <v>507</v>
      </c>
    </row>
    <row r="608" spans="1:1">
      <c r="A608" s="5" t="s">
        <v>3821</v>
      </c>
    </row>
    <row r="609" spans="1:1">
      <c r="A609" s="5" t="s">
        <v>508</v>
      </c>
    </row>
    <row r="610" spans="1:1">
      <c r="A610" s="5" t="s">
        <v>3822</v>
      </c>
    </row>
    <row r="611" spans="1:1">
      <c r="A611" s="5" t="s">
        <v>509</v>
      </c>
    </row>
    <row r="612" spans="1:1">
      <c r="A612" s="5" t="s">
        <v>510</v>
      </c>
    </row>
    <row r="613" spans="1:1">
      <c r="A613" s="5" t="s">
        <v>511</v>
      </c>
    </row>
    <row r="614" spans="1:1">
      <c r="A614" s="5" t="s">
        <v>3824</v>
      </c>
    </row>
    <row r="615" spans="1:1">
      <c r="A615" s="5" t="s">
        <v>512</v>
      </c>
    </row>
    <row r="616" spans="1:1">
      <c r="A616" s="5" t="s">
        <v>513</v>
      </c>
    </row>
    <row r="617" spans="1:1">
      <c r="A617" s="5" t="s">
        <v>514</v>
      </c>
    </row>
    <row r="618" spans="1:1">
      <c r="A618" s="5" t="s">
        <v>515</v>
      </c>
    </row>
    <row r="619" spans="1:1">
      <c r="A619" s="5" t="s">
        <v>3825</v>
      </c>
    </row>
    <row r="620" spans="1:1">
      <c r="A620" s="5" t="s">
        <v>516</v>
      </c>
    </row>
    <row r="621" spans="1:1">
      <c r="A621" s="5" t="s">
        <v>517</v>
      </c>
    </row>
    <row r="622" spans="1:1">
      <c r="A622" s="5" t="s">
        <v>3826</v>
      </c>
    </row>
    <row r="623" spans="1:1">
      <c r="A623" s="5" t="s">
        <v>518</v>
      </c>
    </row>
    <row r="624" spans="1:1">
      <c r="A624" s="5" t="s">
        <v>519</v>
      </c>
    </row>
    <row r="625" spans="1:1">
      <c r="A625" s="5" t="s">
        <v>520</v>
      </c>
    </row>
    <row r="626" spans="1:1">
      <c r="A626" s="5" t="s">
        <v>3827</v>
      </c>
    </row>
    <row r="627" spans="1:1">
      <c r="A627" s="5" t="s">
        <v>521</v>
      </c>
    </row>
    <row r="628" spans="1:1">
      <c r="A628" s="5" t="s">
        <v>522</v>
      </c>
    </row>
    <row r="629" spans="1:1">
      <c r="A629" s="5" t="s">
        <v>523</v>
      </c>
    </row>
    <row r="630" spans="1:1">
      <c r="A630" s="5" t="s">
        <v>524</v>
      </c>
    </row>
    <row r="631" spans="1:1">
      <c r="A631" s="5" t="s">
        <v>525</v>
      </c>
    </row>
    <row r="632" spans="1:1">
      <c r="A632" s="5" t="s">
        <v>526</v>
      </c>
    </row>
    <row r="633" spans="1:1">
      <c r="A633" s="5" t="s">
        <v>3828</v>
      </c>
    </row>
    <row r="634" spans="1:1">
      <c r="A634" s="5" t="s">
        <v>3829</v>
      </c>
    </row>
    <row r="635" spans="1:1">
      <c r="A635" s="5" t="s">
        <v>527</v>
      </c>
    </row>
    <row r="636" spans="1:1">
      <c r="A636" s="5" t="s">
        <v>527</v>
      </c>
    </row>
    <row r="637" spans="1:1">
      <c r="A637" s="5" t="s">
        <v>3830</v>
      </c>
    </row>
    <row r="638" spans="1:1">
      <c r="A638" s="5" t="s">
        <v>528</v>
      </c>
    </row>
    <row r="639" spans="1:1">
      <c r="A639" s="5" t="s">
        <v>3831</v>
      </c>
    </row>
    <row r="640" spans="1:1">
      <c r="A640" s="5" t="s">
        <v>3832</v>
      </c>
    </row>
    <row r="641" spans="1:1">
      <c r="A641" s="5" t="s">
        <v>529</v>
      </c>
    </row>
    <row r="642" spans="1:1">
      <c r="A642" s="5" t="s">
        <v>3833</v>
      </c>
    </row>
    <row r="643" spans="1:1">
      <c r="A643" s="5" t="s">
        <v>530</v>
      </c>
    </row>
    <row r="644" spans="1:1">
      <c r="A644" s="5" t="s">
        <v>3835</v>
      </c>
    </row>
    <row r="645" spans="1:1">
      <c r="A645" s="5" t="s">
        <v>531</v>
      </c>
    </row>
    <row r="646" spans="1:1">
      <c r="A646" s="5" t="s">
        <v>532</v>
      </c>
    </row>
    <row r="647" spans="1:1">
      <c r="A647" s="5" t="s">
        <v>3836</v>
      </c>
    </row>
    <row r="648" spans="1:1">
      <c r="A648" s="5" t="s">
        <v>3837</v>
      </c>
    </row>
    <row r="649" spans="1:1">
      <c r="A649" s="5" t="s">
        <v>533</v>
      </c>
    </row>
    <row r="650" spans="1:1">
      <c r="A650" s="5" t="s">
        <v>534</v>
      </c>
    </row>
    <row r="651" spans="1:1">
      <c r="A651" s="5" t="s">
        <v>535</v>
      </c>
    </row>
    <row r="652" spans="1:1">
      <c r="A652" s="5" t="s">
        <v>3839</v>
      </c>
    </row>
    <row r="653" spans="1:1">
      <c r="A653" s="5" t="s">
        <v>3840</v>
      </c>
    </row>
    <row r="654" spans="1:1">
      <c r="A654" s="5" t="s">
        <v>536</v>
      </c>
    </row>
    <row r="655" spans="1:1">
      <c r="A655" s="5" t="s">
        <v>3841</v>
      </c>
    </row>
    <row r="656" spans="1:1">
      <c r="A656" s="5" t="s">
        <v>3842</v>
      </c>
    </row>
    <row r="657" spans="1:1">
      <c r="A657" s="5" t="s">
        <v>537</v>
      </c>
    </row>
    <row r="658" spans="1:1">
      <c r="A658" s="5" t="s">
        <v>538</v>
      </c>
    </row>
    <row r="659" spans="1:1">
      <c r="A659" s="5" t="s">
        <v>3843</v>
      </c>
    </row>
    <row r="660" spans="1:1">
      <c r="A660" s="5" t="s">
        <v>3844</v>
      </c>
    </row>
    <row r="661" spans="1:1">
      <c r="A661" s="5" t="s">
        <v>3845</v>
      </c>
    </row>
    <row r="662" spans="1:1">
      <c r="A662" s="5" t="s">
        <v>3846</v>
      </c>
    </row>
    <row r="663" spans="1:1">
      <c r="A663" s="5" t="s">
        <v>539</v>
      </c>
    </row>
    <row r="664" spans="1:1">
      <c r="A664" s="5" t="s">
        <v>540</v>
      </c>
    </row>
    <row r="665" spans="1:1">
      <c r="A665" s="5" t="s">
        <v>3847</v>
      </c>
    </row>
    <row r="666" spans="1:1">
      <c r="A666" s="5" t="s">
        <v>541</v>
      </c>
    </row>
    <row r="667" spans="1:1">
      <c r="A667" s="5" t="s">
        <v>542</v>
      </c>
    </row>
    <row r="668" spans="1:1">
      <c r="A668" s="5" t="s">
        <v>543</v>
      </c>
    </row>
    <row r="669" spans="1:1">
      <c r="A669" s="5" t="s">
        <v>544</v>
      </c>
    </row>
    <row r="670" spans="1:1">
      <c r="A670" s="5" t="s">
        <v>3848</v>
      </c>
    </row>
    <row r="671" spans="1:1">
      <c r="A671" s="5" t="s">
        <v>3849</v>
      </c>
    </row>
    <row r="672" spans="1:1">
      <c r="A672" s="5" t="s">
        <v>545</v>
      </c>
    </row>
    <row r="673" spans="1:1">
      <c r="A673" s="5" t="s">
        <v>3851</v>
      </c>
    </row>
    <row r="674" spans="1:1">
      <c r="A674" s="5" t="s">
        <v>3852</v>
      </c>
    </row>
    <row r="675" spans="1:1">
      <c r="A675" s="5" t="s">
        <v>3853</v>
      </c>
    </row>
    <row r="676" spans="1:1">
      <c r="A676" s="5" t="s">
        <v>546</v>
      </c>
    </row>
    <row r="677" spans="1:1">
      <c r="A677" s="5" t="s">
        <v>3854</v>
      </c>
    </row>
    <row r="678" spans="1:1">
      <c r="A678" s="5" t="s">
        <v>547</v>
      </c>
    </row>
    <row r="679" spans="1:1">
      <c r="A679" s="5" t="s">
        <v>548</v>
      </c>
    </row>
    <row r="680" spans="1:1">
      <c r="A680" s="5" t="s">
        <v>3855</v>
      </c>
    </row>
    <row r="681" spans="1:1">
      <c r="A681" s="5" t="s">
        <v>549</v>
      </c>
    </row>
    <row r="682" spans="1:1">
      <c r="A682" s="5" t="s">
        <v>3856</v>
      </c>
    </row>
    <row r="683" spans="1:1">
      <c r="A683" s="5" t="s">
        <v>3857</v>
      </c>
    </row>
    <row r="684" spans="1:1">
      <c r="A684" s="5" t="s">
        <v>3858</v>
      </c>
    </row>
    <row r="685" spans="1:1">
      <c r="A685" s="5" t="s">
        <v>3859</v>
      </c>
    </row>
    <row r="686" spans="1:1">
      <c r="A686" s="5" t="s">
        <v>550</v>
      </c>
    </row>
    <row r="687" spans="1:1">
      <c r="A687" s="5" t="s">
        <v>3860</v>
      </c>
    </row>
    <row r="688" spans="1:1">
      <c r="A688" s="5" t="s">
        <v>3861</v>
      </c>
    </row>
    <row r="689" spans="1:1">
      <c r="A689" s="5" t="s">
        <v>551</v>
      </c>
    </row>
    <row r="690" spans="1:1">
      <c r="A690" s="5" t="s">
        <v>3862</v>
      </c>
    </row>
    <row r="691" spans="1:1">
      <c r="A691" s="5" t="s">
        <v>552</v>
      </c>
    </row>
    <row r="692" spans="1:1">
      <c r="A692" s="5" t="s">
        <v>553</v>
      </c>
    </row>
    <row r="693" spans="1:1">
      <c r="A693" s="5" t="s">
        <v>554</v>
      </c>
    </row>
    <row r="694" spans="1:1">
      <c r="A694" s="5" t="s">
        <v>555</v>
      </c>
    </row>
    <row r="695" spans="1:1">
      <c r="A695" s="5" t="s">
        <v>556</v>
      </c>
    </row>
    <row r="696" spans="1:1">
      <c r="A696" s="5" t="s">
        <v>557</v>
      </c>
    </row>
    <row r="697" spans="1:1">
      <c r="A697" s="5" t="s">
        <v>3863</v>
      </c>
    </row>
    <row r="698" spans="1:1">
      <c r="A698" s="5" t="s">
        <v>558</v>
      </c>
    </row>
    <row r="699" spans="1:1">
      <c r="A699" s="5" t="s">
        <v>3864</v>
      </c>
    </row>
    <row r="700" spans="1:1">
      <c r="A700" s="5" t="s">
        <v>559</v>
      </c>
    </row>
    <row r="701" spans="1:1">
      <c r="A701" s="5" t="s">
        <v>3865</v>
      </c>
    </row>
    <row r="702" spans="1:1">
      <c r="A702" s="5" t="s">
        <v>3866</v>
      </c>
    </row>
    <row r="703" spans="1:1">
      <c r="A703" s="5" t="s">
        <v>560</v>
      </c>
    </row>
    <row r="704" spans="1:1">
      <c r="A704" s="5" t="s">
        <v>3867</v>
      </c>
    </row>
    <row r="705" spans="1:1">
      <c r="A705" s="5" t="s">
        <v>3868</v>
      </c>
    </row>
    <row r="706" spans="1:1">
      <c r="A706" s="5" t="s">
        <v>561</v>
      </c>
    </row>
    <row r="707" spans="1:1">
      <c r="A707" s="5" t="s">
        <v>562</v>
      </c>
    </row>
    <row r="708" spans="1:1">
      <c r="A708" s="5" t="s">
        <v>563</v>
      </c>
    </row>
    <row r="709" spans="1:1">
      <c r="A709" s="5" t="s">
        <v>3869</v>
      </c>
    </row>
    <row r="710" spans="1:1">
      <c r="A710" s="5" t="s">
        <v>3870</v>
      </c>
    </row>
    <row r="711" spans="1:1">
      <c r="A711" s="5" t="s">
        <v>564</v>
      </c>
    </row>
    <row r="712" spans="1:1">
      <c r="A712" s="5" t="s">
        <v>565</v>
      </c>
    </row>
    <row r="713" spans="1:1">
      <c r="A713" s="5" t="s">
        <v>566</v>
      </c>
    </row>
    <row r="714" spans="1:1">
      <c r="A714" s="5" t="s">
        <v>567</v>
      </c>
    </row>
    <row r="715" spans="1:1">
      <c r="A715" s="5" t="s">
        <v>3871</v>
      </c>
    </row>
    <row r="716" spans="1:1">
      <c r="A716" s="5" t="s">
        <v>3872</v>
      </c>
    </row>
    <row r="717" spans="1:1">
      <c r="A717" s="5" t="s">
        <v>3873</v>
      </c>
    </row>
    <row r="718" spans="1:1">
      <c r="A718" s="5" t="s">
        <v>3874</v>
      </c>
    </row>
    <row r="719" spans="1:1">
      <c r="A719" s="5" t="s">
        <v>3875</v>
      </c>
    </row>
    <row r="720" spans="1:1">
      <c r="A720" s="5" t="s">
        <v>3876</v>
      </c>
    </row>
    <row r="721" spans="1:1">
      <c r="A721" s="5" t="s">
        <v>3877</v>
      </c>
    </row>
    <row r="722" spans="1:1">
      <c r="A722" s="5" t="s">
        <v>3878</v>
      </c>
    </row>
    <row r="723" spans="1:1">
      <c r="A723" s="5" t="s">
        <v>568</v>
      </c>
    </row>
    <row r="724" spans="1:1">
      <c r="A724" s="5" t="s">
        <v>569</v>
      </c>
    </row>
    <row r="725" spans="1:1">
      <c r="A725" s="5" t="s">
        <v>3879</v>
      </c>
    </row>
    <row r="726" spans="1:1">
      <c r="A726" s="5" t="s">
        <v>3880</v>
      </c>
    </row>
    <row r="727" spans="1:1">
      <c r="A727" s="5" t="s">
        <v>3881</v>
      </c>
    </row>
    <row r="728" spans="1:1">
      <c r="A728" s="5" t="s">
        <v>3882</v>
      </c>
    </row>
    <row r="729" spans="1:1">
      <c r="A729" s="5" t="s">
        <v>570</v>
      </c>
    </row>
    <row r="730" spans="1:1">
      <c r="A730" s="5" t="s">
        <v>571</v>
      </c>
    </row>
    <row r="731" spans="1:1">
      <c r="A731" s="5" t="s">
        <v>572</v>
      </c>
    </row>
    <row r="732" spans="1:1">
      <c r="A732" s="5" t="s">
        <v>3883</v>
      </c>
    </row>
    <row r="733" spans="1:1">
      <c r="A733" s="5" t="s">
        <v>573</v>
      </c>
    </row>
    <row r="734" spans="1:1">
      <c r="A734" s="5" t="s">
        <v>3884</v>
      </c>
    </row>
    <row r="735" spans="1:1">
      <c r="A735" s="5" t="s">
        <v>3885</v>
      </c>
    </row>
    <row r="736" spans="1:1">
      <c r="A736" s="5" t="s">
        <v>3886</v>
      </c>
    </row>
    <row r="737" spans="1:1">
      <c r="A737" s="5" t="s">
        <v>3887</v>
      </c>
    </row>
    <row r="738" spans="1:1">
      <c r="A738" s="5" t="s">
        <v>574</v>
      </c>
    </row>
    <row r="739" spans="1:1">
      <c r="A739" s="5" t="s">
        <v>3888</v>
      </c>
    </row>
    <row r="740" spans="1:1">
      <c r="A740" s="5" t="s">
        <v>3889</v>
      </c>
    </row>
    <row r="741" spans="1:1">
      <c r="A741" s="5" t="s">
        <v>575</v>
      </c>
    </row>
    <row r="742" spans="1:1">
      <c r="A742" s="5" t="s">
        <v>3890</v>
      </c>
    </row>
    <row r="743" spans="1:1">
      <c r="A743" s="5" t="s">
        <v>3891</v>
      </c>
    </row>
    <row r="744" spans="1:1">
      <c r="A744" s="5" t="s">
        <v>3892</v>
      </c>
    </row>
    <row r="745" spans="1:1">
      <c r="A745" s="5" t="s">
        <v>3893</v>
      </c>
    </row>
    <row r="746" spans="1:1">
      <c r="A746" s="5" t="s">
        <v>3894</v>
      </c>
    </row>
    <row r="747" spans="1:1">
      <c r="A747" s="5" t="s">
        <v>3895</v>
      </c>
    </row>
    <row r="748" spans="1:1">
      <c r="A748" s="5" t="s">
        <v>576</v>
      </c>
    </row>
    <row r="749" spans="1:1">
      <c r="A749" s="5" t="s">
        <v>3896</v>
      </c>
    </row>
    <row r="750" spans="1:1">
      <c r="A750" s="5" t="s">
        <v>577</v>
      </c>
    </row>
    <row r="751" spans="1:1">
      <c r="A751" s="5" t="s">
        <v>578</v>
      </c>
    </row>
    <row r="752" spans="1:1">
      <c r="A752" s="5" t="s">
        <v>3897</v>
      </c>
    </row>
    <row r="753" spans="1:1">
      <c r="A753" s="5" t="s">
        <v>3898</v>
      </c>
    </row>
    <row r="754" spans="1:1">
      <c r="A754" s="5" t="s">
        <v>3900</v>
      </c>
    </row>
    <row r="755" spans="1:1">
      <c r="A755" s="5" t="s">
        <v>579</v>
      </c>
    </row>
    <row r="756" spans="1:1">
      <c r="A756" s="5" t="s">
        <v>3902</v>
      </c>
    </row>
    <row r="757" spans="1:1">
      <c r="A757" s="5" t="s">
        <v>3903</v>
      </c>
    </row>
    <row r="758" spans="1:1">
      <c r="A758" s="5" t="s">
        <v>580</v>
      </c>
    </row>
    <row r="759" spans="1:1">
      <c r="A759" s="5" t="s">
        <v>3904</v>
      </c>
    </row>
    <row r="760" spans="1:1">
      <c r="A760" s="5" t="s">
        <v>581</v>
      </c>
    </row>
    <row r="761" spans="1:1">
      <c r="A761" s="5" t="s">
        <v>582</v>
      </c>
    </row>
    <row r="762" spans="1:1">
      <c r="A762" s="5" t="s">
        <v>3905</v>
      </c>
    </row>
    <row r="763" spans="1:1">
      <c r="A763" s="5" t="s">
        <v>583</v>
      </c>
    </row>
    <row r="764" spans="1:1">
      <c r="A764" s="5" t="s">
        <v>584</v>
      </c>
    </row>
    <row r="765" spans="1:1">
      <c r="A765" s="5" t="s">
        <v>3906</v>
      </c>
    </row>
    <row r="766" spans="1:1">
      <c r="A766" s="5" t="s">
        <v>585</v>
      </c>
    </row>
    <row r="767" spans="1:1">
      <c r="A767" s="5" t="s">
        <v>3907</v>
      </c>
    </row>
    <row r="768" spans="1:1">
      <c r="A768" s="5" t="s">
        <v>3908</v>
      </c>
    </row>
    <row r="769" spans="1:1">
      <c r="A769" s="5" t="s">
        <v>586</v>
      </c>
    </row>
    <row r="770" spans="1:1">
      <c r="A770" s="5" t="s">
        <v>587</v>
      </c>
    </row>
    <row r="771" spans="1:1">
      <c r="A771" s="5" t="s">
        <v>3909</v>
      </c>
    </row>
    <row r="772" spans="1:1">
      <c r="A772" s="5" t="s">
        <v>588</v>
      </c>
    </row>
    <row r="773" spans="1:1">
      <c r="A773" s="5" t="s">
        <v>589</v>
      </c>
    </row>
    <row r="774" spans="1:1">
      <c r="A774" s="5" t="s">
        <v>590</v>
      </c>
    </row>
    <row r="775" spans="1:1">
      <c r="A775" s="5" t="s">
        <v>3910</v>
      </c>
    </row>
    <row r="776" spans="1:1">
      <c r="A776" s="5" t="s">
        <v>591</v>
      </c>
    </row>
    <row r="777" spans="1:1">
      <c r="A777" s="5" t="s">
        <v>3911</v>
      </c>
    </row>
    <row r="778" spans="1:1">
      <c r="A778" s="5" t="s">
        <v>592</v>
      </c>
    </row>
    <row r="779" spans="1:1">
      <c r="A779" s="5" t="s">
        <v>3912</v>
      </c>
    </row>
    <row r="780" spans="1:1">
      <c r="A780" s="5" t="s">
        <v>593</v>
      </c>
    </row>
    <row r="781" spans="1:1">
      <c r="A781" s="5" t="s">
        <v>594</v>
      </c>
    </row>
    <row r="782" spans="1:1">
      <c r="A782" s="5" t="s">
        <v>595</v>
      </c>
    </row>
    <row r="783" spans="1:1">
      <c r="A783" s="5" t="s">
        <v>3913</v>
      </c>
    </row>
    <row r="784" spans="1:1">
      <c r="A784" s="5" t="s">
        <v>3914</v>
      </c>
    </row>
    <row r="785" spans="1:1">
      <c r="A785" s="5" t="s">
        <v>3916</v>
      </c>
    </row>
    <row r="786" spans="1:1">
      <c r="A786" s="5" t="s">
        <v>3917</v>
      </c>
    </row>
    <row r="787" spans="1:1">
      <c r="A787" s="5" t="s">
        <v>3918</v>
      </c>
    </row>
    <row r="788" spans="1:1">
      <c r="A788" s="5" t="s">
        <v>596</v>
      </c>
    </row>
    <row r="789" spans="1:1">
      <c r="A789" s="5" t="s">
        <v>597</v>
      </c>
    </row>
    <row r="790" spans="1:1">
      <c r="A790" s="5" t="s">
        <v>3919</v>
      </c>
    </row>
    <row r="791" spans="1:1">
      <c r="A791" s="5" t="s">
        <v>598</v>
      </c>
    </row>
    <row r="792" spans="1:1">
      <c r="A792" s="5" t="s">
        <v>599</v>
      </c>
    </row>
    <row r="793" spans="1:1">
      <c r="A793" s="5" t="s">
        <v>3920</v>
      </c>
    </row>
    <row r="794" spans="1:1">
      <c r="A794" s="5" t="s">
        <v>600</v>
      </c>
    </row>
    <row r="795" spans="1:1">
      <c r="A795" s="5" t="s">
        <v>601</v>
      </c>
    </row>
    <row r="796" spans="1:1">
      <c r="A796" s="5" t="s">
        <v>602</v>
      </c>
    </row>
    <row r="797" spans="1:1">
      <c r="A797" s="5" t="s">
        <v>603</v>
      </c>
    </row>
    <row r="798" spans="1:1">
      <c r="A798" s="5" t="s">
        <v>604</v>
      </c>
    </row>
    <row r="799" spans="1:1">
      <c r="A799" s="5" t="s">
        <v>3921</v>
      </c>
    </row>
    <row r="800" spans="1:1">
      <c r="A800" s="5" t="s">
        <v>3922</v>
      </c>
    </row>
    <row r="801" spans="1:1">
      <c r="A801" s="5" t="s">
        <v>3923</v>
      </c>
    </row>
    <row r="802" spans="1:1">
      <c r="A802" s="5" t="s">
        <v>605</v>
      </c>
    </row>
    <row r="803" spans="1:1">
      <c r="A803" s="5" t="s">
        <v>606</v>
      </c>
    </row>
    <row r="804" spans="1:1">
      <c r="A804" s="5" t="s">
        <v>607</v>
      </c>
    </row>
    <row r="805" spans="1:1">
      <c r="A805" s="5" t="s">
        <v>3924</v>
      </c>
    </row>
    <row r="806" spans="1:1">
      <c r="A806" s="5" t="s">
        <v>608</v>
      </c>
    </row>
    <row r="807" spans="1:1">
      <c r="A807" s="5" t="s">
        <v>3925</v>
      </c>
    </row>
    <row r="808" spans="1:1">
      <c r="A808" s="5" t="s">
        <v>609</v>
      </c>
    </row>
    <row r="809" spans="1:1">
      <c r="A809" s="5" t="s">
        <v>3926</v>
      </c>
    </row>
    <row r="810" spans="1:1">
      <c r="A810" s="5" t="s">
        <v>610</v>
      </c>
    </row>
    <row r="811" spans="1:1">
      <c r="A811" s="5" t="s">
        <v>3927</v>
      </c>
    </row>
    <row r="812" spans="1:1">
      <c r="A812" s="5" t="s">
        <v>611</v>
      </c>
    </row>
    <row r="813" spans="1:1">
      <c r="A813" s="5" t="s">
        <v>3928</v>
      </c>
    </row>
    <row r="814" spans="1:1">
      <c r="A814" s="5" t="s">
        <v>3930</v>
      </c>
    </row>
    <row r="815" spans="1:1">
      <c r="A815" s="5" t="s">
        <v>612</v>
      </c>
    </row>
    <row r="816" spans="1:1">
      <c r="A816" s="5" t="s">
        <v>3931</v>
      </c>
    </row>
    <row r="817" spans="1:1">
      <c r="A817" s="5" t="s">
        <v>613</v>
      </c>
    </row>
    <row r="818" spans="1:1">
      <c r="A818" s="5" t="s">
        <v>614</v>
      </c>
    </row>
    <row r="819" spans="1:1">
      <c r="A819" s="5" t="s">
        <v>3932</v>
      </c>
    </row>
    <row r="820" spans="1:1">
      <c r="A820" s="5" t="s">
        <v>3933</v>
      </c>
    </row>
    <row r="821" spans="1:1">
      <c r="A821" s="5" t="s">
        <v>3934</v>
      </c>
    </row>
    <row r="822" spans="1:1">
      <c r="A822" s="5" t="s">
        <v>3935</v>
      </c>
    </row>
    <row r="823" spans="1:1">
      <c r="A823" s="5" t="s">
        <v>615</v>
      </c>
    </row>
    <row r="824" spans="1:1">
      <c r="A824" s="5" t="s">
        <v>616</v>
      </c>
    </row>
    <row r="825" spans="1:1">
      <c r="A825" s="5" t="s">
        <v>617</v>
      </c>
    </row>
    <row r="826" spans="1:1">
      <c r="A826" s="5" t="s">
        <v>618</v>
      </c>
    </row>
    <row r="827" spans="1:1">
      <c r="A827" s="5" t="s">
        <v>3936</v>
      </c>
    </row>
    <row r="828" spans="1:1">
      <c r="A828" s="5" t="s">
        <v>3937</v>
      </c>
    </row>
    <row r="829" spans="1:1">
      <c r="A829" s="5" t="s">
        <v>619</v>
      </c>
    </row>
    <row r="830" spans="1:1">
      <c r="A830" s="5" t="s">
        <v>3939</v>
      </c>
    </row>
    <row r="831" spans="1:1">
      <c r="A831" s="5" t="s">
        <v>3940</v>
      </c>
    </row>
    <row r="832" spans="1:1">
      <c r="A832" s="5" t="s">
        <v>3941</v>
      </c>
    </row>
    <row r="833" spans="1:1">
      <c r="A833" s="5" t="s">
        <v>3942</v>
      </c>
    </row>
    <row r="834" spans="1:1">
      <c r="A834" s="5" t="s">
        <v>620</v>
      </c>
    </row>
    <row r="835" spans="1:1">
      <c r="A835" s="5" t="s">
        <v>620</v>
      </c>
    </row>
    <row r="836" spans="1:1">
      <c r="A836" s="5" t="s">
        <v>621</v>
      </c>
    </row>
    <row r="837" spans="1:1">
      <c r="A837" s="5" t="s">
        <v>3943</v>
      </c>
    </row>
    <row r="838" spans="1:1">
      <c r="A838" s="5" t="s">
        <v>622</v>
      </c>
    </row>
    <row r="839" spans="1:1">
      <c r="A839" s="5" t="s">
        <v>3944</v>
      </c>
    </row>
    <row r="840" spans="1:1">
      <c r="A840" s="5" t="s">
        <v>3946</v>
      </c>
    </row>
    <row r="841" spans="1:1">
      <c r="A841" s="5" t="s">
        <v>3947</v>
      </c>
    </row>
    <row r="842" spans="1:1">
      <c r="A842" s="5" t="s">
        <v>623</v>
      </c>
    </row>
    <row r="843" spans="1:1">
      <c r="A843" s="5" t="s">
        <v>3948</v>
      </c>
    </row>
    <row r="844" spans="1:1">
      <c r="A844" s="5" t="s">
        <v>3949</v>
      </c>
    </row>
    <row r="845" spans="1:1">
      <c r="A845" s="5" t="s">
        <v>624</v>
      </c>
    </row>
    <row r="846" spans="1:1">
      <c r="A846" s="5" t="s">
        <v>625</v>
      </c>
    </row>
    <row r="847" spans="1:1">
      <c r="A847" s="5" t="s">
        <v>3950</v>
      </c>
    </row>
    <row r="848" spans="1:1">
      <c r="A848" s="5" t="s">
        <v>3951</v>
      </c>
    </row>
    <row r="849" spans="1:1">
      <c r="A849" s="5" t="s">
        <v>626</v>
      </c>
    </row>
    <row r="850" spans="1:1">
      <c r="A850" s="5" t="s">
        <v>627</v>
      </c>
    </row>
    <row r="851" spans="1:1">
      <c r="A851" s="5" t="s">
        <v>627</v>
      </c>
    </row>
    <row r="852" spans="1:1">
      <c r="A852" s="5" t="s">
        <v>628</v>
      </c>
    </row>
    <row r="853" spans="1:1">
      <c r="A853" s="5" t="s">
        <v>3953</v>
      </c>
    </row>
    <row r="854" spans="1:1">
      <c r="A854" s="5" t="s">
        <v>629</v>
      </c>
    </row>
    <row r="855" spans="1:1">
      <c r="A855" s="5" t="s">
        <v>630</v>
      </c>
    </row>
    <row r="856" spans="1:1">
      <c r="A856" s="5" t="s">
        <v>631</v>
      </c>
    </row>
    <row r="857" spans="1:1">
      <c r="A857" s="5" t="s">
        <v>632</v>
      </c>
    </row>
    <row r="858" spans="1:1">
      <c r="A858" s="5" t="s">
        <v>633</v>
      </c>
    </row>
    <row r="859" spans="1:1">
      <c r="A859" s="5" t="s">
        <v>634</v>
      </c>
    </row>
    <row r="860" spans="1:1">
      <c r="A860" s="5" t="s">
        <v>635</v>
      </c>
    </row>
    <row r="861" spans="1:1">
      <c r="A861" s="5" t="s">
        <v>3954</v>
      </c>
    </row>
    <row r="862" spans="1:1">
      <c r="A862" s="5" t="s">
        <v>636</v>
      </c>
    </row>
    <row r="863" spans="1:1">
      <c r="A863" s="5" t="s">
        <v>637</v>
      </c>
    </row>
    <row r="864" spans="1:1">
      <c r="A864" s="5" t="s">
        <v>3955</v>
      </c>
    </row>
    <row r="865" spans="1:1">
      <c r="A865" s="5" t="s">
        <v>3957</v>
      </c>
    </row>
    <row r="866" spans="1:1">
      <c r="A866" s="5" t="s">
        <v>3958</v>
      </c>
    </row>
    <row r="867" spans="1:1">
      <c r="A867" s="5" t="s">
        <v>3959</v>
      </c>
    </row>
    <row r="868" spans="1:1">
      <c r="A868" s="5" t="s">
        <v>3961</v>
      </c>
    </row>
    <row r="869" spans="1:1">
      <c r="A869" s="5" t="s">
        <v>638</v>
      </c>
    </row>
    <row r="870" spans="1:1">
      <c r="A870" s="5" t="s">
        <v>3962</v>
      </c>
    </row>
    <row r="871" spans="1:1">
      <c r="A871" s="5" t="s">
        <v>3963</v>
      </c>
    </row>
    <row r="872" spans="1:1">
      <c r="A872" s="5" t="s">
        <v>639</v>
      </c>
    </row>
    <row r="873" spans="1:1">
      <c r="A873" s="5" t="s">
        <v>3964</v>
      </c>
    </row>
    <row r="874" spans="1:1">
      <c r="A874" s="5" t="s">
        <v>640</v>
      </c>
    </row>
    <row r="875" spans="1:1">
      <c r="A875" s="5" t="s">
        <v>641</v>
      </c>
    </row>
    <row r="876" spans="1:1">
      <c r="A876" s="5" t="s">
        <v>3965</v>
      </c>
    </row>
    <row r="877" spans="1:1">
      <c r="A877" s="5" t="s">
        <v>642</v>
      </c>
    </row>
    <row r="878" spans="1:1">
      <c r="A878" s="5" t="s">
        <v>643</v>
      </c>
    </row>
    <row r="879" spans="1:1">
      <c r="A879" s="5" t="s">
        <v>644</v>
      </c>
    </row>
    <row r="880" spans="1:1">
      <c r="A880" s="5" t="s">
        <v>645</v>
      </c>
    </row>
    <row r="881" spans="1:1">
      <c r="A881" s="5" t="s">
        <v>3966</v>
      </c>
    </row>
    <row r="882" spans="1:1">
      <c r="A882" s="5" t="s">
        <v>3967</v>
      </c>
    </row>
    <row r="883" spans="1:1">
      <c r="A883" s="5" t="s">
        <v>646</v>
      </c>
    </row>
    <row r="884" spans="1:1">
      <c r="A884" s="5" t="s">
        <v>647</v>
      </c>
    </row>
    <row r="885" spans="1:1">
      <c r="A885" s="5" t="s">
        <v>3968</v>
      </c>
    </row>
    <row r="886" spans="1:1">
      <c r="A886" s="5" t="s">
        <v>648</v>
      </c>
    </row>
    <row r="887" spans="1:1">
      <c r="A887" s="5" t="s">
        <v>649</v>
      </c>
    </row>
    <row r="888" spans="1:1">
      <c r="A888" s="5" t="s">
        <v>650</v>
      </c>
    </row>
    <row r="889" spans="1:1">
      <c r="A889" s="5" t="s">
        <v>3969</v>
      </c>
    </row>
    <row r="890" spans="1:1">
      <c r="A890" s="5" t="s">
        <v>651</v>
      </c>
    </row>
    <row r="891" spans="1:1">
      <c r="A891" s="5" t="s">
        <v>652</v>
      </c>
    </row>
    <row r="892" spans="1:1">
      <c r="A892" s="5" t="s">
        <v>653</v>
      </c>
    </row>
    <row r="893" spans="1:1">
      <c r="A893" s="5" t="s">
        <v>3971</v>
      </c>
    </row>
    <row r="894" spans="1:1">
      <c r="A894" s="5" t="s">
        <v>3972</v>
      </c>
    </row>
    <row r="895" spans="1:1">
      <c r="A895" s="5" t="s">
        <v>654</v>
      </c>
    </row>
    <row r="896" spans="1:1">
      <c r="A896" s="5" t="s">
        <v>655</v>
      </c>
    </row>
    <row r="897" spans="1:1">
      <c r="A897" s="5" t="s">
        <v>656</v>
      </c>
    </row>
    <row r="898" spans="1:1">
      <c r="A898" s="5" t="s">
        <v>3973</v>
      </c>
    </row>
    <row r="899" spans="1:1">
      <c r="A899" s="5" t="s">
        <v>657</v>
      </c>
    </row>
    <row r="900" spans="1:1">
      <c r="A900" s="5" t="s">
        <v>658</v>
      </c>
    </row>
    <row r="901" spans="1:1">
      <c r="A901" s="5" t="s">
        <v>3974</v>
      </c>
    </row>
    <row r="902" spans="1:1">
      <c r="A902" s="5" t="s">
        <v>659</v>
      </c>
    </row>
    <row r="903" spans="1:1">
      <c r="A903" s="5" t="s">
        <v>3975</v>
      </c>
    </row>
    <row r="904" spans="1:1">
      <c r="A904" s="5" t="s">
        <v>3976</v>
      </c>
    </row>
    <row r="905" spans="1:1">
      <c r="A905" s="5" t="s">
        <v>3977</v>
      </c>
    </row>
    <row r="906" spans="1:1">
      <c r="A906" s="5" t="s">
        <v>660</v>
      </c>
    </row>
    <row r="907" spans="1:1">
      <c r="A907" s="5" t="s">
        <v>3978</v>
      </c>
    </row>
    <row r="908" spans="1:1">
      <c r="A908" s="5" t="s">
        <v>661</v>
      </c>
    </row>
    <row r="909" spans="1:1">
      <c r="A909" s="5" t="s">
        <v>662</v>
      </c>
    </row>
    <row r="910" spans="1:1">
      <c r="A910" s="5" t="s">
        <v>3979</v>
      </c>
    </row>
    <row r="911" spans="1:1">
      <c r="A911" s="5" t="s">
        <v>3980</v>
      </c>
    </row>
    <row r="912" spans="1:1">
      <c r="A912" s="5" t="s">
        <v>663</v>
      </c>
    </row>
    <row r="913" spans="1:1">
      <c r="A913" s="5" t="s">
        <v>3981</v>
      </c>
    </row>
    <row r="914" spans="1:1">
      <c r="A914" s="5" t="s">
        <v>3983</v>
      </c>
    </row>
    <row r="915" spans="1:1">
      <c r="A915" s="5" t="s">
        <v>3984</v>
      </c>
    </row>
    <row r="916" spans="1:1">
      <c r="A916" s="5" t="s">
        <v>664</v>
      </c>
    </row>
    <row r="917" spans="1:1">
      <c r="A917" s="5" t="s">
        <v>665</v>
      </c>
    </row>
    <row r="918" spans="1:1">
      <c r="A918" s="5" t="s">
        <v>666</v>
      </c>
    </row>
    <row r="919" spans="1:1">
      <c r="A919" s="5" t="s">
        <v>3985</v>
      </c>
    </row>
    <row r="920" spans="1:1">
      <c r="A920" s="5" t="s">
        <v>667</v>
      </c>
    </row>
    <row r="921" spans="1:1">
      <c r="A921" s="5" t="s">
        <v>668</v>
      </c>
    </row>
    <row r="922" spans="1:1">
      <c r="A922" s="5" t="s">
        <v>3986</v>
      </c>
    </row>
    <row r="923" spans="1:1">
      <c r="A923" s="5" t="s">
        <v>3987</v>
      </c>
    </row>
    <row r="924" spans="1:1">
      <c r="A924" s="5" t="s">
        <v>669</v>
      </c>
    </row>
    <row r="925" spans="1:1">
      <c r="A925" s="5" t="s">
        <v>3988</v>
      </c>
    </row>
    <row r="926" spans="1:1">
      <c r="A926" s="5" t="s">
        <v>3989</v>
      </c>
    </row>
    <row r="927" spans="1:1">
      <c r="A927" s="5" t="s">
        <v>670</v>
      </c>
    </row>
    <row r="928" spans="1:1">
      <c r="A928" s="5" t="s">
        <v>3990</v>
      </c>
    </row>
    <row r="929" spans="1:1">
      <c r="A929" s="5" t="s">
        <v>3991</v>
      </c>
    </row>
    <row r="930" spans="1:1">
      <c r="A930" s="5" t="s">
        <v>3993</v>
      </c>
    </row>
    <row r="931" spans="1:1">
      <c r="A931" s="5" t="s">
        <v>671</v>
      </c>
    </row>
    <row r="932" spans="1:1">
      <c r="A932" s="5" t="s">
        <v>672</v>
      </c>
    </row>
    <row r="933" spans="1:1">
      <c r="A933" s="5" t="s">
        <v>3994</v>
      </c>
    </row>
    <row r="934" spans="1:1">
      <c r="A934" s="5" t="s">
        <v>3995</v>
      </c>
    </row>
    <row r="935" spans="1:1">
      <c r="A935" s="5" t="s">
        <v>3996</v>
      </c>
    </row>
    <row r="936" spans="1:1">
      <c r="A936" s="5" t="s">
        <v>3997</v>
      </c>
    </row>
    <row r="937" spans="1:1">
      <c r="A937" s="5" t="s">
        <v>673</v>
      </c>
    </row>
    <row r="938" spans="1:1">
      <c r="A938" s="5" t="s">
        <v>3998</v>
      </c>
    </row>
    <row r="939" spans="1:1">
      <c r="A939" s="5" t="s">
        <v>674</v>
      </c>
    </row>
    <row r="940" spans="1:1">
      <c r="A940" s="5" t="s">
        <v>675</v>
      </c>
    </row>
    <row r="941" spans="1:1">
      <c r="A941" s="5" t="s">
        <v>676</v>
      </c>
    </row>
    <row r="942" spans="1:1">
      <c r="A942" s="5" t="s">
        <v>677</v>
      </c>
    </row>
    <row r="943" spans="1:1">
      <c r="A943" s="5" t="s">
        <v>678</v>
      </c>
    </row>
    <row r="944" spans="1:1">
      <c r="A944" s="5" t="s">
        <v>679</v>
      </c>
    </row>
    <row r="945" spans="1:1">
      <c r="A945" s="5" t="s">
        <v>680</v>
      </c>
    </row>
    <row r="946" spans="1:1">
      <c r="A946" s="5" t="s">
        <v>3999</v>
      </c>
    </row>
    <row r="947" spans="1:1">
      <c r="A947" s="5" t="s">
        <v>681</v>
      </c>
    </row>
    <row r="948" spans="1:1">
      <c r="A948" s="5" t="s">
        <v>4000</v>
      </c>
    </row>
    <row r="949" spans="1:1">
      <c r="A949" s="5" t="s">
        <v>682</v>
      </c>
    </row>
    <row r="950" spans="1:1">
      <c r="A950" s="5" t="s">
        <v>4001</v>
      </c>
    </row>
    <row r="951" spans="1:1">
      <c r="A951" s="5" t="s">
        <v>683</v>
      </c>
    </row>
    <row r="952" spans="1:1">
      <c r="A952" s="5" t="s">
        <v>4002</v>
      </c>
    </row>
    <row r="953" spans="1:1">
      <c r="A953" s="5" t="s">
        <v>4003</v>
      </c>
    </row>
    <row r="954" spans="1:1">
      <c r="A954" s="5" t="s">
        <v>684</v>
      </c>
    </row>
    <row r="955" spans="1:1">
      <c r="A955" s="5" t="s">
        <v>685</v>
      </c>
    </row>
    <row r="956" spans="1:1">
      <c r="A956" s="5" t="s">
        <v>686</v>
      </c>
    </row>
    <row r="957" spans="1:1">
      <c r="A957" s="5" t="s">
        <v>4004</v>
      </c>
    </row>
    <row r="958" spans="1:1">
      <c r="A958" s="5" t="s">
        <v>4005</v>
      </c>
    </row>
    <row r="959" spans="1:1">
      <c r="A959" s="5" t="s">
        <v>4006</v>
      </c>
    </row>
    <row r="960" spans="1:1">
      <c r="A960" s="5" t="s">
        <v>687</v>
      </c>
    </row>
    <row r="961" spans="1:1">
      <c r="A961" s="5" t="s">
        <v>688</v>
      </c>
    </row>
    <row r="962" spans="1:1">
      <c r="A962" s="5" t="s">
        <v>689</v>
      </c>
    </row>
    <row r="963" spans="1:1">
      <c r="A963" s="5" t="s">
        <v>4007</v>
      </c>
    </row>
    <row r="964" spans="1:1">
      <c r="A964" s="5" t="s">
        <v>690</v>
      </c>
    </row>
    <row r="965" spans="1:1">
      <c r="A965" s="5" t="s">
        <v>4008</v>
      </c>
    </row>
    <row r="966" spans="1:1">
      <c r="A966" s="5" t="s">
        <v>691</v>
      </c>
    </row>
    <row r="967" spans="1:1">
      <c r="A967" s="5" t="s">
        <v>4009</v>
      </c>
    </row>
    <row r="968" spans="1:1">
      <c r="A968" s="5" t="s">
        <v>692</v>
      </c>
    </row>
    <row r="969" spans="1:1">
      <c r="A969" s="5" t="s">
        <v>693</v>
      </c>
    </row>
    <row r="970" spans="1:1">
      <c r="A970" s="5" t="s">
        <v>4010</v>
      </c>
    </row>
    <row r="971" spans="1:1">
      <c r="A971" s="5" t="s">
        <v>4011</v>
      </c>
    </row>
    <row r="972" spans="1:1">
      <c r="A972" s="5" t="s">
        <v>4012</v>
      </c>
    </row>
    <row r="973" spans="1:1">
      <c r="A973" s="5" t="s">
        <v>694</v>
      </c>
    </row>
    <row r="974" spans="1:1">
      <c r="A974" s="5" t="s">
        <v>4013</v>
      </c>
    </row>
    <row r="975" spans="1:1">
      <c r="A975" s="5" t="s">
        <v>4014</v>
      </c>
    </row>
    <row r="976" spans="1:1">
      <c r="A976" s="5" t="s">
        <v>4015</v>
      </c>
    </row>
    <row r="977" spans="1:1">
      <c r="A977" s="5" t="s">
        <v>695</v>
      </c>
    </row>
    <row r="978" spans="1:1">
      <c r="A978" s="5" t="s">
        <v>696</v>
      </c>
    </row>
    <row r="979" spans="1:1">
      <c r="A979" s="5" t="s">
        <v>4016</v>
      </c>
    </row>
    <row r="980" spans="1:1">
      <c r="A980" s="5" t="s">
        <v>4017</v>
      </c>
    </row>
    <row r="981" spans="1:1">
      <c r="A981" s="5" t="s">
        <v>697</v>
      </c>
    </row>
    <row r="982" spans="1:1">
      <c r="A982" s="5" t="s">
        <v>698</v>
      </c>
    </row>
    <row r="983" spans="1:1">
      <c r="A983" s="5" t="s">
        <v>4018</v>
      </c>
    </row>
    <row r="984" spans="1:1">
      <c r="A984" s="5" t="s">
        <v>699</v>
      </c>
    </row>
    <row r="985" spans="1:1">
      <c r="A985" s="5" t="s">
        <v>700</v>
      </c>
    </row>
    <row r="986" spans="1:1">
      <c r="A986" s="5" t="s">
        <v>4019</v>
      </c>
    </row>
    <row r="987" spans="1:1">
      <c r="A987" s="5" t="s">
        <v>4020</v>
      </c>
    </row>
    <row r="988" spans="1:1">
      <c r="A988" s="5" t="s">
        <v>701</v>
      </c>
    </row>
    <row r="989" spans="1:1">
      <c r="A989" s="5" t="s">
        <v>702</v>
      </c>
    </row>
    <row r="990" spans="1:1">
      <c r="A990" s="5" t="s">
        <v>703</v>
      </c>
    </row>
    <row r="991" spans="1:1">
      <c r="A991" s="5" t="s">
        <v>704</v>
      </c>
    </row>
    <row r="992" spans="1:1">
      <c r="A992" s="5" t="s">
        <v>705</v>
      </c>
    </row>
    <row r="993" spans="1:1">
      <c r="A993" s="5" t="s">
        <v>4021</v>
      </c>
    </row>
    <row r="994" spans="1:1">
      <c r="A994" s="5" t="s">
        <v>4023</v>
      </c>
    </row>
    <row r="995" spans="1:1">
      <c r="A995" s="5" t="s">
        <v>4024</v>
      </c>
    </row>
    <row r="996" spans="1:1">
      <c r="A996" s="5" t="s">
        <v>706</v>
      </c>
    </row>
    <row r="997" spans="1:1">
      <c r="A997" s="5" t="s">
        <v>707</v>
      </c>
    </row>
    <row r="998" spans="1:1">
      <c r="A998" s="5" t="s">
        <v>4025</v>
      </c>
    </row>
    <row r="999" spans="1:1">
      <c r="A999" s="5" t="s">
        <v>4026</v>
      </c>
    </row>
    <row r="1000" spans="1:1">
      <c r="A1000" s="5" t="s">
        <v>708</v>
      </c>
    </row>
    <row r="1001" spans="1:1">
      <c r="A1001" s="5" t="s">
        <v>709</v>
      </c>
    </row>
    <row r="1002" spans="1:1">
      <c r="A1002" s="5" t="s">
        <v>4027</v>
      </c>
    </row>
    <row r="1003" spans="1:1">
      <c r="A1003" s="5" t="s">
        <v>4028</v>
      </c>
    </row>
    <row r="1004" spans="1:1">
      <c r="A1004" s="5" t="s">
        <v>710</v>
      </c>
    </row>
    <row r="1005" spans="1:1">
      <c r="A1005" s="5" t="s">
        <v>711</v>
      </c>
    </row>
    <row r="1006" spans="1:1">
      <c r="A1006" s="5" t="s">
        <v>4029</v>
      </c>
    </row>
    <row r="1007" spans="1:1">
      <c r="A1007" s="5" t="s">
        <v>4030</v>
      </c>
    </row>
    <row r="1008" spans="1:1">
      <c r="A1008" s="5" t="s">
        <v>4031</v>
      </c>
    </row>
    <row r="1009" spans="1:1">
      <c r="A1009" s="5" t="s">
        <v>4032</v>
      </c>
    </row>
    <row r="1010" spans="1:1">
      <c r="A1010" s="5" t="s">
        <v>4033</v>
      </c>
    </row>
    <row r="1011" spans="1:1">
      <c r="A1011" s="5" t="s">
        <v>712</v>
      </c>
    </row>
    <row r="1012" spans="1:1">
      <c r="A1012" s="5" t="s">
        <v>713</v>
      </c>
    </row>
    <row r="1013" spans="1:1">
      <c r="A1013" s="5" t="s">
        <v>714</v>
      </c>
    </row>
    <row r="1014" spans="1:1">
      <c r="A1014" s="5" t="s">
        <v>715</v>
      </c>
    </row>
    <row r="1015" spans="1:1">
      <c r="A1015" s="5" t="s">
        <v>4034</v>
      </c>
    </row>
    <row r="1016" spans="1:1">
      <c r="A1016" s="5" t="s">
        <v>716</v>
      </c>
    </row>
    <row r="1017" spans="1:1">
      <c r="A1017" s="5" t="s">
        <v>4035</v>
      </c>
    </row>
    <row r="1018" spans="1:1">
      <c r="A1018" s="5" t="s">
        <v>717</v>
      </c>
    </row>
    <row r="1019" spans="1:1">
      <c r="A1019" s="5" t="s">
        <v>4036</v>
      </c>
    </row>
    <row r="1020" spans="1:1">
      <c r="A1020" s="5" t="s">
        <v>718</v>
      </c>
    </row>
    <row r="1021" spans="1:1">
      <c r="A1021" s="5" t="s">
        <v>719</v>
      </c>
    </row>
    <row r="1022" spans="1:1">
      <c r="A1022" s="5" t="s">
        <v>4037</v>
      </c>
    </row>
    <row r="1023" spans="1:1">
      <c r="A1023" s="5" t="s">
        <v>720</v>
      </c>
    </row>
    <row r="1024" spans="1:1">
      <c r="A1024" s="5" t="s">
        <v>4038</v>
      </c>
    </row>
    <row r="1025" spans="1:1">
      <c r="A1025" s="5" t="s">
        <v>721</v>
      </c>
    </row>
    <row r="1026" spans="1:1">
      <c r="A1026" s="5" t="s">
        <v>4039</v>
      </c>
    </row>
    <row r="1027" spans="1:1">
      <c r="A1027" s="5" t="s">
        <v>4040</v>
      </c>
    </row>
    <row r="1028" spans="1:1">
      <c r="A1028" s="5" t="s">
        <v>722</v>
      </c>
    </row>
    <row r="1029" spans="1:1">
      <c r="A1029" s="5" t="s">
        <v>723</v>
      </c>
    </row>
    <row r="1030" spans="1:1">
      <c r="A1030" s="5" t="s">
        <v>724</v>
      </c>
    </row>
    <row r="1031" spans="1:1">
      <c r="A1031" s="5" t="s">
        <v>725</v>
      </c>
    </row>
    <row r="1032" spans="1:1">
      <c r="A1032" s="5" t="s">
        <v>4041</v>
      </c>
    </row>
    <row r="1033" spans="1:1">
      <c r="A1033" s="5" t="s">
        <v>4043</v>
      </c>
    </row>
    <row r="1034" spans="1:1">
      <c r="A1034" s="5" t="s">
        <v>726</v>
      </c>
    </row>
    <row r="1035" spans="1:1">
      <c r="A1035" s="5" t="s">
        <v>4044</v>
      </c>
    </row>
    <row r="1036" spans="1:1">
      <c r="A1036" s="5" t="s">
        <v>727</v>
      </c>
    </row>
    <row r="1037" spans="1:1">
      <c r="A1037" s="5" t="s">
        <v>4045</v>
      </c>
    </row>
    <row r="1038" spans="1:1">
      <c r="A1038" s="5" t="s">
        <v>728</v>
      </c>
    </row>
    <row r="1039" spans="1:1">
      <c r="A1039" s="5" t="s">
        <v>729</v>
      </c>
    </row>
    <row r="1040" spans="1:1">
      <c r="A1040" s="5" t="s">
        <v>4046</v>
      </c>
    </row>
    <row r="1041" spans="1:1">
      <c r="A1041" s="5" t="s">
        <v>4047</v>
      </c>
    </row>
    <row r="1042" spans="1:1">
      <c r="A1042" s="5" t="s">
        <v>730</v>
      </c>
    </row>
    <row r="1043" spans="1:1">
      <c r="A1043" s="5" t="s">
        <v>4048</v>
      </c>
    </row>
    <row r="1044" spans="1:1">
      <c r="A1044" s="5" t="s">
        <v>731</v>
      </c>
    </row>
    <row r="1045" spans="1:1">
      <c r="A1045" s="5" t="s">
        <v>4049</v>
      </c>
    </row>
    <row r="1046" spans="1:1">
      <c r="A1046" s="5" t="s">
        <v>4050</v>
      </c>
    </row>
    <row r="1047" spans="1:1">
      <c r="A1047" s="5" t="s">
        <v>732</v>
      </c>
    </row>
    <row r="1048" spans="1:1">
      <c r="A1048" s="5" t="s">
        <v>4051</v>
      </c>
    </row>
    <row r="1049" spans="1:1">
      <c r="A1049" s="5" t="s">
        <v>733</v>
      </c>
    </row>
    <row r="1050" spans="1:1">
      <c r="A1050" s="5" t="s">
        <v>4052</v>
      </c>
    </row>
    <row r="1051" spans="1:1">
      <c r="A1051" s="5" t="s">
        <v>4053</v>
      </c>
    </row>
    <row r="1052" spans="1:1">
      <c r="A1052" s="5" t="s">
        <v>734</v>
      </c>
    </row>
    <row r="1053" spans="1:1">
      <c r="A1053" s="5" t="s">
        <v>4054</v>
      </c>
    </row>
    <row r="1054" spans="1:1">
      <c r="A1054" s="5" t="s">
        <v>735</v>
      </c>
    </row>
    <row r="1055" spans="1:1">
      <c r="A1055" s="5" t="s">
        <v>736</v>
      </c>
    </row>
    <row r="1056" spans="1:1">
      <c r="A1056" s="5" t="s">
        <v>4055</v>
      </c>
    </row>
    <row r="1057" spans="1:1">
      <c r="A1057" s="5" t="s">
        <v>737</v>
      </c>
    </row>
    <row r="1058" spans="1:1">
      <c r="A1058" s="5" t="s">
        <v>4056</v>
      </c>
    </row>
    <row r="1059" spans="1:1">
      <c r="A1059" s="5" t="s">
        <v>738</v>
      </c>
    </row>
    <row r="1060" spans="1:1">
      <c r="A1060" s="5" t="s">
        <v>4057</v>
      </c>
    </row>
    <row r="1061" spans="1:1">
      <c r="A1061" s="5" t="s">
        <v>739</v>
      </c>
    </row>
    <row r="1062" spans="1:1">
      <c r="A1062" s="5" t="s">
        <v>4058</v>
      </c>
    </row>
    <row r="1063" spans="1:1">
      <c r="A1063" s="5" t="s">
        <v>4059</v>
      </c>
    </row>
    <row r="1064" spans="1:1">
      <c r="A1064" s="5" t="s">
        <v>740</v>
      </c>
    </row>
    <row r="1065" spans="1:1">
      <c r="A1065" s="5" t="s">
        <v>741</v>
      </c>
    </row>
    <row r="1066" spans="1:1">
      <c r="A1066" s="5" t="s">
        <v>742</v>
      </c>
    </row>
    <row r="1067" spans="1:1">
      <c r="A1067" s="5" t="s">
        <v>4060</v>
      </c>
    </row>
    <row r="1068" spans="1:1">
      <c r="A1068" s="5" t="s">
        <v>743</v>
      </c>
    </row>
    <row r="1069" spans="1:1">
      <c r="A1069" s="5" t="s">
        <v>744</v>
      </c>
    </row>
    <row r="1070" spans="1:1">
      <c r="A1070" s="5" t="s">
        <v>745</v>
      </c>
    </row>
    <row r="1071" spans="1:1">
      <c r="A1071" s="5" t="s">
        <v>746</v>
      </c>
    </row>
    <row r="1072" spans="1:1">
      <c r="A1072" s="5" t="s">
        <v>747</v>
      </c>
    </row>
    <row r="1073" spans="1:1">
      <c r="A1073" s="5" t="s">
        <v>4061</v>
      </c>
    </row>
    <row r="1074" spans="1:1">
      <c r="A1074" s="5" t="s">
        <v>748</v>
      </c>
    </row>
    <row r="1075" spans="1:1">
      <c r="A1075" s="5" t="s">
        <v>749</v>
      </c>
    </row>
    <row r="1076" spans="1:1">
      <c r="A1076" s="5" t="s">
        <v>750</v>
      </c>
    </row>
    <row r="1077" spans="1:1">
      <c r="A1077" s="5" t="s">
        <v>751</v>
      </c>
    </row>
    <row r="1078" spans="1:1">
      <c r="A1078" s="5" t="s">
        <v>4062</v>
      </c>
    </row>
    <row r="1079" spans="1:1">
      <c r="A1079" s="5" t="s">
        <v>4063</v>
      </c>
    </row>
    <row r="1080" spans="1:1">
      <c r="A1080" s="5" t="s">
        <v>752</v>
      </c>
    </row>
    <row r="1081" spans="1:1">
      <c r="A1081" s="5" t="s">
        <v>754</v>
      </c>
    </row>
    <row r="1082" spans="1:1">
      <c r="A1082" s="5" t="s">
        <v>754</v>
      </c>
    </row>
    <row r="1083" spans="1:1">
      <c r="A1083" s="5" t="s">
        <v>4064</v>
      </c>
    </row>
    <row r="1084" spans="1:1">
      <c r="A1084" s="5" t="s">
        <v>755</v>
      </c>
    </row>
    <row r="1085" spans="1:1">
      <c r="A1085" s="5" t="s">
        <v>4065</v>
      </c>
    </row>
    <row r="1086" spans="1:1">
      <c r="A1086" s="5" t="s">
        <v>756</v>
      </c>
    </row>
    <row r="1087" spans="1:1">
      <c r="A1087" s="5" t="s">
        <v>4066</v>
      </c>
    </row>
    <row r="1088" spans="1:1">
      <c r="A1088" s="5" t="s">
        <v>4067</v>
      </c>
    </row>
    <row r="1089" spans="1:1">
      <c r="A1089" s="5" t="s">
        <v>757</v>
      </c>
    </row>
    <row r="1090" spans="1:1">
      <c r="A1090" s="5" t="s">
        <v>4068</v>
      </c>
    </row>
    <row r="1091" spans="1:1">
      <c r="A1091" s="5" t="s">
        <v>4069</v>
      </c>
    </row>
    <row r="1092" spans="1:1">
      <c r="A1092" s="5" t="s">
        <v>758</v>
      </c>
    </row>
    <row r="1093" spans="1:1">
      <c r="A1093" s="5" t="s">
        <v>759</v>
      </c>
    </row>
    <row r="1094" spans="1:1">
      <c r="A1094" s="5" t="s">
        <v>760</v>
      </c>
    </row>
    <row r="1095" spans="1:1">
      <c r="A1095" s="5" t="s">
        <v>4070</v>
      </c>
    </row>
    <row r="1096" spans="1:1">
      <c r="A1096" s="5" t="s">
        <v>761</v>
      </c>
    </row>
    <row r="1097" spans="1:1">
      <c r="A1097" s="5" t="s">
        <v>4071</v>
      </c>
    </row>
    <row r="1098" spans="1:1">
      <c r="A1098" s="5" t="s">
        <v>4072</v>
      </c>
    </row>
    <row r="1099" spans="1:1">
      <c r="A1099" s="5" t="s">
        <v>762</v>
      </c>
    </row>
    <row r="1100" spans="1:1">
      <c r="A1100" s="5" t="s">
        <v>763</v>
      </c>
    </row>
    <row r="1101" spans="1:1">
      <c r="A1101" s="5" t="s">
        <v>764</v>
      </c>
    </row>
    <row r="1102" spans="1:1">
      <c r="A1102" s="5" t="s">
        <v>765</v>
      </c>
    </row>
    <row r="1103" spans="1:1">
      <c r="A1103" s="5" t="s">
        <v>4073</v>
      </c>
    </row>
    <row r="1104" spans="1:1">
      <c r="A1104" s="5" t="s">
        <v>4074</v>
      </c>
    </row>
    <row r="1105" spans="1:1">
      <c r="A1105" s="5" t="s">
        <v>4075</v>
      </c>
    </row>
    <row r="1106" spans="1:1">
      <c r="A1106" s="5" t="s">
        <v>4075</v>
      </c>
    </row>
    <row r="1107" spans="1:1">
      <c r="A1107" s="5" t="s">
        <v>4077</v>
      </c>
    </row>
    <row r="1108" spans="1:1">
      <c r="A1108" s="5" t="s">
        <v>766</v>
      </c>
    </row>
    <row r="1109" spans="1:1">
      <c r="A1109" s="5" t="s">
        <v>4078</v>
      </c>
    </row>
    <row r="1110" spans="1:1">
      <c r="A1110" s="5" t="s">
        <v>767</v>
      </c>
    </row>
    <row r="1111" spans="1:1">
      <c r="A1111" s="5" t="s">
        <v>4079</v>
      </c>
    </row>
    <row r="1112" spans="1:1">
      <c r="A1112" s="5" t="s">
        <v>4080</v>
      </c>
    </row>
    <row r="1113" spans="1:1">
      <c r="A1113" s="5" t="s">
        <v>4081</v>
      </c>
    </row>
    <row r="1114" spans="1:1">
      <c r="A1114" s="5" t="s">
        <v>768</v>
      </c>
    </row>
    <row r="1115" spans="1:1">
      <c r="A1115" s="5" t="s">
        <v>769</v>
      </c>
    </row>
    <row r="1116" spans="1:1">
      <c r="A1116" s="5" t="s">
        <v>770</v>
      </c>
    </row>
    <row r="1117" spans="1:1">
      <c r="A1117" s="5" t="s">
        <v>4082</v>
      </c>
    </row>
    <row r="1118" spans="1:1">
      <c r="A1118" s="5" t="s">
        <v>4083</v>
      </c>
    </row>
    <row r="1119" spans="1:1">
      <c r="A1119" s="5" t="s">
        <v>4084</v>
      </c>
    </row>
    <row r="1120" spans="1:1">
      <c r="A1120" s="5" t="s">
        <v>771</v>
      </c>
    </row>
    <row r="1121" spans="1:1">
      <c r="A1121" s="5" t="s">
        <v>4085</v>
      </c>
    </row>
    <row r="1122" spans="1:1">
      <c r="A1122" s="5" t="s">
        <v>772</v>
      </c>
    </row>
    <row r="1123" spans="1:1">
      <c r="A1123" s="5" t="s">
        <v>773</v>
      </c>
    </row>
    <row r="1124" spans="1:1">
      <c r="A1124" s="5" t="s">
        <v>774</v>
      </c>
    </row>
    <row r="1125" spans="1:1">
      <c r="A1125" s="5" t="s">
        <v>775</v>
      </c>
    </row>
    <row r="1126" spans="1:1">
      <c r="A1126" s="5" t="s">
        <v>4086</v>
      </c>
    </row>
    <row r="1127" spans="1:1">
      <c r="A1127" s="5" t="s">
        <v>4087</v>
      </c>
    </row>
    <row r="1128" spans="1:1">
      <c r="A1128" s="5" t="s">
        <v>776</v>
      </c>
    </row>
    <row r="1129" spans="1:1">
      <c r="A1129" s="5" t="s">
        <v>4088</v>
      </c>
    </row>
    <row r="1130" spans="1:1">
      <c r="A1130" s="5" t="s">
        <v>777</v>
      </c>
    </row>
    <row r="1131" spans="1:1">
      <c r="A1131" s="5" t="s">
        <v>778</v>
      </c>
    </row>
    <row r="1132" spans="1:1">
      <c r="A1132" s="5" t="s">
        <v>4089</v>
      </c>
    </row>
    <row r="1133" spans="1:1">
      <c r="A1133" s="5" t="s">
        <v>4090</v>
      </c>
    </row>
    <row r="1134" spans="1:1">
      <c r="A1134" s="5" t="s">
        <v>779</v>
      </c>
    </row>
    <row r="1135" spans="1:1">
      <c r="A1135" s="5" t="s">
        <v>4091</v>
      </c>
    </row>
    <row r="1136" spans="1:1">
      <c r="A1136" s="5" t="s">
        <v>780</v>
      </c>
    </row>
    <row r="1137" spans="1:1">
      <c r="A1137" s="5" t="s">
        <v>4092</v>
      </c>
    </row>
    <row r="1138" spans="1:1">
      <c r="A1138" s="5" t="s">
        <v>4093</v>
      </c>
    </row>
    <row r="1139" spans="1:1">
      <c r="A1139" s="5" t="s">
        <v>4094</v>
      </c>
    </row>
    <row r="1140" spans="1:1">
      <c r="A1140" s="5" t="s">
        <v>4095</v>
      </c>
    </row>
    <row r="1141" spans="1:1">
      <c r="A1141" s="5" t="s">
        <v>4096</v>
      </c>
    </row>
    <row r="1142" spans="1:1">
      <c r="A1142" s="5" t="s">
        <v>781</v>
      </c>
    </row>
    <row r="1143" spans="1:1">
      <c r="A1143" s="5" t="s">
        <v>4097</v>
      </c>
    </row>
    <row r="1144" spans="1:1">
      <c r="A1144" s="5" t="s">
        <v>4098</v>
      </c>
    </row>
    <row r="1145" spans="1:1">
      <c r="A1145" s="5" t="s">
        <v>4099</v>
      </c>
    </row>
    <row r="1146" spans="1:1">
      <c r="A1146" s="5" t="s">
        <v>4100</v>
      </c>
    </row>
    <row r="1147" spans="1:1">
      <c r="A1147" s="5" t="s">
        <v>782</v>
      </c>
    </row>
    <row r="1148" spans="1:1">
      <c r="A1148" s="5" t="s">
        <v>4101</v>
      </c>
    </row>
    <row r="1149" spans="1:1">
      <c r="A1149" s="5" t="s">
        <v>4102</v>
      </c>
    </row>
    <row r="1150" spans="1:1">
      <c r="A1150" s="5" t="s">
        <v>4103</v>
      </c>
    </row>
    <row r="1151" spans="1:1">
      <c r="A1151" s="5" t="s">
        <v>4104</v>
      </c>
    </row>
    <row r="1152" spans="1:1">
      <c r="A1152" s="5" t="s">
        <v>4105</v>
      </c>
    </row>
    <row r="1153" spans="1:1">
      <c r="A1153" s="5" t="s">
        <v>4106</v>
      </c>
    </row>
    <row r="1154" spans="1:1">
      <c r="A1154" s="5" t="s">
        <v>783</v>
      </c>
    </row>
    <row r="1155" spans="1:1">
      <c r="A1155" s="5" t="s">
        <v>4107</v>
      </c>
    </row>
    <row r="1156" spans="1:1">
      <c r="A1156" s="5" t="s">
        <v>784</v>
      </c>
    </row>
    <row r="1157" spans="1:1">
      <c r="A1157" s="5" t="s">
        <v>785</v>
      </c>
    </row>
    <row r="1158" spans="1:1">
      <c r="A1158" s="5" t="s">
        <v>786</v>
      </c>
    </row>
    <row r="1159" spans="1:1">
      <c r="A1159" s="5" t="s">
        <v>4108</v>
      </c>
    </row>
    <row r="1160" spans="1:1">
      <c r="A1160" s="5" t="s">
        <v>787</v>
      </c>
    </row>
    <row r="1161" spans="1:1">
      <c r="A1161" s="5" t="s">
        <v>4109</v>
      </c>
    </row>
    <row r="1162" spans="1:1">
      <c r="A1162" s="5" t="s">
        <v>788</v>
      </c>
    </row>
    <row r="1163" spans="1:1">
      <c r="A1163" s="5" t="s">
        <v>4110</v>
      </c>
    </row>
    <row r="1164" spans="1:1">
      <c r="A1164" s="5" t="s">
        <v>789</v>
      </c>
    </row>
    <row r="1165" spans="1:1">
      <c r="A1165" s="5" t="s">
        <v>4111</v>
      </c>
    </row>
    <row r="1166" spans="1:1">
      <c r="A1166" s="5" t="s">
        <v>4112</v>
      </c>
    </row>
    <row r="1167" spans="1:1">
      <c r="A1167" s="5" t="s">
        <v>4113</v>
      </c>
    </row>
    <row r="1168" spans="1:1">
      <c r="A1168" s="5" t="s">
        <v>4114</v>
      </c>
    </row>
    <row r="1169" spans="1:1">
      <c r="A1169" s="5" t="s">
        <v>4115</v>
      </c>
    </row>
    <row r="1170" spans="1:1">
      <c r="A1170" s="5" t="s">
        <v>4116</v>
      </c>
    </row>
    <row r="1171" spans="1:1">
      <c r="A1171" s="5" t="s">
        <v>4117</v>
      </c>
    </row>
    <row r="1172" spans="1:1">
      <c r="A1172" s="5" t="s">
        <v>790</v>
      </c>
    </row>
    <row r="1173" spans="1:1">
      <c r="A1173" s="5" t="s">
        <v>791</v>
      </c>
    </row>
    <row r="1174" spans="1:1">
      <c r="A1174" s="5" t="s">
        <v>4118</v>
      </c>
    </row>
    <row r="1175" spans="1:1">
      <c r="A1175" s="5" t="s">
        <v>4119</v>
      </c>
    </row>
    <row r="1176" spans="1:1">
      <c r="A1176" s="5" t="s">
        <v>4120</v>
      </c>
    </row>
    <row r="1177" spans="1:1">
      <c r="A1177" s="5" t="s">
        <v>4121</v>
      </c>
    </row>
    <row r="1178" spans="1:1">
      <c r="A1178" s="5" t="s">
        <v>792</v>
      </c>
    </row>
    <row r="1179" spans="1:1">
      <c r="A1179" s="5" t="s">
        <v>4122</v>
      </c>
    </row>
    <row r="1180" spans="1:1">
      <c r="A1180" s="5" t="s">
        <v>4123</v>
      </c>
    </row>
    <row r="1181" spans="1:1">
      <c r="A1181" s="5" t="s">
        <v>793</v>
      </c>
    </row>
    <row r="1182" spans="1:1">
      <c r="A1182" s="5" t="s">
        <v>4124</v>
      </c>
    </row>
    <row r="1183" spans="1:1">
      <c r="A1183" s="5" t="s">
        <v>4125</v>
      </c>
    </row>
    <row r="1184" spans="1:1">
      <c r="A1184" s="5" t="s">
        <v>794</v>
      </c>
    </row>
    <row r="1185" spans="1:1">
      <c r="A1185" s="5" t="s">
        <v>795</v>
      </c>
    </row>
    <row r="1186" spans="1:1">
      <c r="A1186" s="5" t="s">
        <v>796</v>
      </c>
    </row>
    <row r="1187" spans="1:1">
      <c r="A1187" s="5" t="s">
        <v>4126</v>
      </c>
    </row>
    <row r="1188" spans="1:1">
      <c r="A1188" s="5" t="s">
        <v>797</v>
      </c>
    </row>
    <row r="1189" spans="1:1">
      <c r="A1189" s="5" t="s">
        <v>798</v>
      </c>
    </row>
    <row r="1190" spans="1:1">
      <c r="A1190" s="5" t="s">
        <v>799</v>
      </c>
    </row>
    <row r="1191" spans="1:1">
      <c r="A1191" s="5" t="s">
        <v>800</v>
      </c>
    </row>
    <row r="1192" spans="1:1">
      <c r="A1192" s="5" t="s">
        <v>801</v>
      </c>
    </row>
    <row r="1193" spans="1:1">
      <c r="A1193" s="5" t="s">
        <v>802</v>
      </c>
    </row>
    <row r="1194" spans="1:1">
      <c r="A1194" s="5" t="s">
        <v>4127</v>
      </c>
    </row>
    <row r="1195" spans="1:1">
      <c r="A1195" s="5" t="s">
        <v>803</v>
      </c>
    </row>
    <row r="1196" spans="1:1">
      <c r="A1196" s="5" t="s">
        <v>4128</v>
      </c>
    </row>
    <row r="1197" spans="1:1">
      <c r="A1197" s="5" t="s">
        <v>804</v>
      </c>
    </row>
    <row r="1198" spans="1:1">
      <c r="A1198" s="5" t="s">
        <v>4129</v>
      </c>
    </row>
    <row r="1199" spans="1:1">
      <c r="A1199" s="5" t="s">
        <v>805</v>
      </c>
    </row>
    <row r="1200" spans="1:1">
      <c r="A1200" s="5" t="s">
        <v>4130</v>
      </c>
    </row>
    <row r="1201" spans="1:1">
      <c r="A1201" s="5" t="s">
        <v>4131</v>
      </c>
    </row>
    <row r="1202" spans="1:1">
      <c r="A1202" s="5" t="s">
        <v>806</v>
      </c>
    </row>
    <row r="1203" spans="1:1">
      <c r="A1203" s="5" t="s">
        <v>4132</v>
      </c>
    </row>
    <row r="1204" spans="1:1">
      <c r="A1204" s="5" t="s">
        <v>807</v>
      </c>
    </row>
    <row r="1205" spans="1:1">
      <c r="A1205" s="5" t="s">
        <v>4133</v>
      </c>
    </row>
    <row r="1206" spans="1:1">
      <c r="A1206" s="5" t="s">
        <v>4134</v>
      </c>
    </row>
    <row r="1207" spans="1:1">
      <c r="A1207" s="5" t="s">
        <v>4135</v>
      </c>
    </row>
    <row r="1208" spans="1:1">
      <c r="A1208" s="5" t="s">
        <v>4136</v>
      </c>
    </row>
    <row r="1209" spans="1:1">
      <c r="A1209" s="5" t="s">
        <v>4137</v>
      </c>
    </row>
    <row r="1210" spans="1:1">
      <c r="A1210" s="5" t="s">
        <v>4138</v>
      </c>
    </row>
    <row r="1211" spans="1:1">
      <c r="A1211" s="5" t="s">
        <v>4139</v>
      </c>
    </row>
    <row r="1212" spans="1:1">
      <c r="A1212" s="5" t="s">
        <v>808</v>
      </c>
    </row>
    <row r="1213" spans="1:1">
      <c r="A1213" s="5" t="s">
        <v>4140</v>
      </c>
    </row>
    <row r="1214" spans="1:1">
      <c r="A1214" s="5" t="s">
        <v>809</v>
      </c>
    </row>
    <row r="1215" spans="1:1">
      <c r="A1215" s="5" t="s">
        <v>4141</v>
      </c>
    </row>
    <row r="1216" spans="1:1">
      <c r="A1216" s="5" t="s">
        <v>810</v>
      </c>
    </row>
    <row r="1217" spans="1:1">
      <c r="A1217" s="5" t="s">
        <v>4142</v>
      </c>
    </row>
    <row r="1218" spans="1:1">
      <c r="A1218" s="5" t="s">
        <v>4143</v>
      </c>
    </row>
    <row r="1219" spans="1:1">
      <c r="A1219" s="5" t="s">
        <v>4144</v>
      </c>
    </row>
    <row r="1220" spans="1:1">
      <c r="A1220" s="5" t="s">
        <v>811</v>
      </c>
    </row>
    <row r="1221" spans="1:1">
      <c r="A1221" s="5" t="s">
        <v>812</v>
      </c>
    </row>
    <row r="1222" spans="1:1">
      <c r="A1222" s="5" t="s">
        <v>4145</v>
      </c>
    </row>
    <row r="1223" spans="1:1">
      <c r="A1223" s="5" t="s">
        <v>4146</v>
      </c>
    </row>
    <row r="1224" spans="1:1">
      <c r="A1224" s="5" t="s">
        <v>813</v>
      </c>
    </row>
    <row r="1225" spans="1:1">
      <c r="A1225" s="5" t="s">
        <v>4147</v>
      </c>
    </row>
    <row r="1226" spans="1:1">
      <c r="A1226" s="5" t="s">
        <v>814</v>
      </c>
    </row>
    <row r="1227" spans="1:1">
      <c r="A1227" s="5" t="s">
        <v>4148</v>
      </c>
    </row>
    <row r="1228" spans="1:1">
      <c r="A1228" s="5" t="s">
        <v>4149</v>
      </c>
    </row>
    <row r="1229" spans="1:1">
      <c r="A1229" s="5" t="s">
        <v>815</v>
      </c>
    </row>
    <row r="1230" spans="1:1">
      <c r="A1230" s="5" t="s">
        <v>816</v>
      </c>
    </row>
    <row r="1231" spans="1:1">
      <c r="A1231" s="5" t="s">
        <v>817</v>
      </c>
    </row>
    <row r="1232" spans="1:1">
      <c r="A1232" s="5" t="s">
        <v>4150</v>
      </c>
    </row>
    <row r="1233" spans="1:1">
      <c r="A1233" s="5" t="s">
        <v>4151</v>
      </c>
    </row>
    <row r="1234" spans="1:1">
      <c r="A1234" s="5" t="s">
        <v>4152</v>
      </c>
    </row>
    <row r="1235" spans="1:1">
      <c r="A1235" s="5" t="s">
        <v>818</v>
      </c>
    </row>
    <row r="1236" spans="1:1">
      <c r="A1236" s="5" t="s">
        <v>4153</v>
      </c>
    </row>
    <row r="1237" spans="1:1">
      <c r="A1237" s="5" t="s">
        <v>4155</v>
      </c>
    </row>
    <row r="1238" spans="1:1">
      <c r="A1238" s="5" t="s">
        <v>4156</v>
      </c>
    </row>
    <row r="1239" spans="1:1">
      <c r="A1239" s="5" t="s">
        <v>819</v>
      </c>
    </row>
    <row r="1240" spans="1:1">
      <c r="A1240" s="5" t="s">
        <v>4157</v>
      </c>
    </row>
    <row r="1241" spans="1:1">
      <c r="A1241" s="5" t="s">
        <v>820</v>
      </c>
    </row>
    <row r="1242" spans="1:1">
      <c r="A1242" s="5" t="s">
        <v>821</v>
      </c>
    </row>
    <row r="1243" spans="1:1">
      <c r="A1243" s="5" t="s">
        <v>4158</v>
      </c>
    </row>
    <row r="1244" spans="1:1">
      <c r="A1244" s="5" t="s">
        <v>4159</v>
      </c>
    </row>
    <row r="1245" spans="1:1">
      <c r="A1245" s="5" t="s">
        <v>4160</v>
      </c>
    </row>
    <row r="1246" spans="1:1">
      <c r="A1246" s="5" t="s">
        <v>4161</v>
      </c>
    </row>
    <row r="1247" spans="1:1">
      <c r="A1247" s="5" t="s">
        <v>4163</v>
      </c>
    </row>
    <row r="1248" spans="1:1">
      <c r="A1248" s="5" t="s">
        <v>822</v>
      </c>
    </row>
    <row r="1249" spans="1:1">
      <c r="A1249" s="5" t="s">
        <v>4164</v>
      </c>
    </row>
    <row r="1250" spans="1:1">
      <c r="A1250" s="5" t="s">
        <v>4165</v>
      </c>
    </row>
    <row r="1251" spans="1:1">
      <c r="A1251" s="5" t="s">
        <v>4166</v>
      </c>
    </row>
    <row r="1252" spans="1:1">
      <c r="A1252" s="5" t="s">
        <v>823</v>
      </c>
    </row>
    <row r="1253" spans="1:1">
      <c r="A1253" s="5" t="s">
        <v>824</v>
      </c>
    </row>
    <row r="1254" spans="1:1">
      <c r="A1254" s="5" t="s">
        <v>825</v>
      </c>
    </row>
    <row r="1255" spans="1:1">
      <c r="A1255" s="5" t="s">
        <v>826</v>
      </c>
    </row>
    <row r="1256" spans="1:1">
      <c r="A1256" s="5" t="s">
        <v>4167</v>
      </c>
    </row>
    <row r="1257" spans="1:1">
      <c r="A1257" s="5" t="s">
        <v>827</v>
      </c>
    </row>
    <row r="1258" spans="1:1">
      <c r="A1258" s="5" t="s">
        <v>828</v>
      </c>
    </row>
    <row r="1259" spans="1:1">
      <c r="A1259" s="5" t="s">
        <v>829</v>
      </c>
    </row>
    <row r="1260" spans="1:1">
      <c r="A1260" s="5" t="s">
        <v>830</v>
      </c>
    </row>
    <row r="1261" spans="1:1">
      <c r="A1261" s="5" t="s">
        <v>831</v>
      </c>
    </row>
    <row r="1262" spans="1:1">
      <c r="A1262" s="5" t="s">
        <v>4168</v>
      </c>
    </row>
    <row r="1263" spans="1:1">
      <c r="A1263" s="5" t="s">
        <v>4169</v>
      </c>
    </row>
    <row r="1264" spans="1:1">
      <c r="A1264" s="5" t="s">
        <v>832</v>
      </c>
    </row>
    <row r="1265" spans="1:1">
      <c r="A1265" s="5" t="s">
        <v>833</v>
      </c>
    </row>
    <row r="1266" spans="1:1">
      <c r="A1266" s="5" t="s">
        <v>4170</v>
      </c>
    </row>
    <row r="1267" spans="1:1">
      <c r="A1267" s="5" t="s">
        <v>4171</v>
      </c>
    </row>
    <row r="1268" spans="1:1">
      <c r="A1268" s="5" t="s">
        <v>834</v>
      </c>
    </row>
    <row r="1269" spans="1:1">
      <c r="A1269" s="5" t="s">
        <v>4172</v>
      </c>
    </row>
    <row r="1270" spans="1:1">
      <c r="A1270" s="5" t="s">
        <v>835</v>
      </c>
    </row>
    <row r="1271" spans="1:1">
      <c r="A1271" s="5" t="s">
        <v>836</v>
      </c>
    </row>
    <row r="1272" spans="1:1">
      <c r="A1272" s="5" t="s">
        <v>837</v>
      </c>
    </row>
    <row r="1273" spans="1:1">
      <c r="A1273" s="5" t="s">
        <v>838</v>
      </c>
    </row>
    <row r="1274" spans="1:1">
      <c r="A1274" s="5" t="s">
        <v>4173</v>
      </c>
    </row>
    <row r="1275" spans="1:1">
      <c r="A1275" s="5" t="s">
        <v>4174</v>
      </c>
    </row>
    <row r="1276" spans="1:1">
      <c r="A1276" s="5" t="s">
        <v>839</v>
      </c>
    </row>
    <row r="1277" spans="1:1">
      <c r="A1277" s="5" t="s">
        <v>4175</v>
      </c>
    </row>
    <row r="1278" spans="1:1">
      <c r="A1278" s="5" t="s">
        <v>4176</v>
      </c>
    </row>
    <row r="1279" spans="1:1">
      <c r="A1279" s="5" t="s">
        <v>4177</v>
      </c>
    </row>
    <row r="1280" spans="1:1">
      <c r="A1280" s="5" t="s">
        <v>4178</v>
      </c>
    </row>
    <row r="1281" spans="1:1">
      <c r="A1281" s="5" t="s">
        <v>4179</v>
      </c>
    </row>
    <row r="1282" spans="1:1">
      <c r="A1282" s="5" t="s">
        <v>4180</v>
      </c>
    </row>
    <row r="1283" spans="1:1">
      <c r="A1283" s="5" t="s">
        <v>4181</v>
      </c>
    </row>
    <row r="1284" spans="1:1">
      <c r="A1284" s="5" t="s">
        <v>4182</v>
      </c>
    </row>
    <row r="1285" spans="1:1">
      <c r="A1285" s="5" t="s">
        <v>4183</v>
      </c>
    </row>
    <row r="1286" spans="1:1">
      <c r="A1286" s="5" t="s">
        <v>840</v>
      </c>
    </row>
    <row r="1287" spans="1:1">
      <c r="A1287" s="5" t="s">
        <v>4184</v>
      </c>
    </row>
    <row r="1288" spans="1:1">
      <c r="A1288" s="5" t="s">
        <v>841</v>
      </c>
    </row>
    <row r="1289" spans="1:1">
      <c r="A1289" s="5" t="s">
        <v>842</v>
      </c>
    </row>
    <row r="1290" spans="1:1">
      <c r="A1290" s="5" t="s">
        <v>843</v>
      </c>
    </row>
    <row r="1291" spans="1:1">
      <c r="A1291" s="5" t="s">
        <v>844</v>
      </c>
    </row>
    <row r="1292" spans="1:1">
      <c r="A1292" s="5" t="s">
        <v>4186</v>
      </c>
    </row>
    <row r="1293" spans="1:1">
      <c r="A1293" s="5" t="s">
        <v>4187</v>
      </c>
    </row>
    <row r="1294" spans="1:1">
      <c r="A1294" s="5" t="s">
        <v>845</v>
      </c>
    </row>
    <row r="1295" spans="1:1">
      <c r="A1295" s="5" t="s">
        <v>4188</v>
      </c>
    </row>
    <row r="1296" spans="1:1">
      <c r="A1296" s="5" t="s">
        <v>846</v>
      </c>
    </row>
    <row r="1297" spans="1:1">
      <c r="A1297" s="5" t="s">
        <v>4189</v>
      </c>
    </row>
    <row r="1298" spans="1:1">
      <c r="A1298" s="5" t="s">
        <v>847</v>
      </c>
    </row>
    <row r="1299" spans="1:1">
      <c r="A1299" s="5" t="s">
        <v>848</v>
      </c>
    </row>
    <row r="1300" spans="1:1">
      <c r="A1300" s="5" t="s">
        <v>849</v>
      </c>
    </row>
    <row r="1301" spans="1:1">
      <c r="A1301" s="5" t="s">
        <v>850</v>
      </c>
    </row>
    <row r="1302" spans="1:1">
      <c r="A1302" s="5" t="s">
        <v>851</v>
      </c>
    </row>
    <row r="1303" spans="1:1">
      <c r="A1303" s="5" t="s">
        <v>852</v>
      </c>
    </row>
    <row r="1304" spans="1:1">
      <c r="A1304" s="5" t="s">
        <v>4190</v>
      </c>
    </row>
    <row r="1305" spans="1:1">
      <c r="A1305" s="5" t="s">
        <v>4191</v>
      </c>
    </row>
    <row r="1306" spans="1:1">
      <c r="A1306" s="5" t="s">
        <v>4192</v>
      </c>
    </row>
    <row r="1307" spans="1:1">
      <c r="A1307" s="5" t="s">
        <v>853</v>
      </c>
    </row>
    <row r="1308" spans="1:1">
      <c r="A1308" s="5" t="s">
        <v>4193</v>
      </c>
    </row>
    <row r="1309" spans="1:1">
      <c r="A1309" s="5" t="s">
        <v>4194</v>
      </c>
    </row>
    <row r="1310" spans="1:1">
      <c r="A1310" s="5" t="s">
        <v>4195</v>
      </c>
    </row>
    <row r="1311" spans="1:1">
      <c r="A1311" s="5" t="s">
        <v>4196</v>
      </c>
    </row>
    <row r="1312" spans="1:1">
      <c r="A1312" s="5" t="s">
        <v>854</v>
      </c>
    </row>
    <row r="1313" spans="1:1">
      <c r="A1313" s="5" t="s">
        <v>4197</v>
      </c>
    </row>
    <row r="1314" spans="1:1">
      <c r="A1314" s="5" t="s">
        <v>4198</v>
      </c>
    </row>
    <row r="1315" spans="1:1">
      <c r="A1315" s="5" t="s">
        <v>855</v>
      </c>
    </row>
    <row r="1316" spans="1:1">
      <c r="A1316" s="5" t="s">
        <v>856</v>
      </c>
    </row>
    <row r="1317" spans="1:1">
      <c r="A1317" s="5" t="s">
        <v>857</v>
      </c>
    </row>
    <row r="1318" spans="1:1">
      <c r="A1318" s="5" t="s">
        <v>858</v>
      </c>
    </row>
    <row r="1319" spans="1:1">
      <c r="A1319" s="5" t="s">
        <v>859</v>
      </c>
    </row>
    <row r="1320" spans="1:1">
      <c r="A1320" s="5" t="s">
        <v>860</v>
      </c>
    </row>
    <row r="1321" spans="1:1">
      <c r="A1321" s="5" t="s">
        <v>4199</v>
      </c>
    </row>
    <row r="1322" spans="1:1">
      <c r="A1322" s="5" t="s">
        <v>4200</v>
      </c>
    </row>
    <row r="1323" spans="1:1">
      <c r="A1323" s="5" t="s">
        <v>861</v>
      </c>
    </row>
    <row r="1324" spans="1:1">
      <c r="A1324" s="5" t="s">
        <v>4201</v>
      </c>
    </row>
    <row r="1325" spans="1:1">
      <c r="A1325" s="5" t="s">
        <v>862</v>
      </c>
    </row>
    <row r="1326" spans="1:1">
      <c r="A1326" s="5" t="s">
        <v>4202</v>
      </c>
    </row>
    <row r="1327" spans="1:1">
      <c r="A1327" s="5" t="s">
        <v>4203</v>
      </c>
    </row>
    <row r="1328" spans="1:1">
      <c r="A1328" s="5" t="s">
        <v>4204</v>
      </c>
    </row>
    <row r="1329" spans="1:1">
      <c r="A1329" s="5" t="s">
        <v>863</v>
      </c>
    </row>
    <row r="1330" spans="1:1">
      <c r="A1330" s="5" t="s">
        <v>864</v>
      </c>
    </row>
    <row r="1331" spans="1:1">
      <c r="A1331" s="5" t="s">
        <v>4205</v>
      </c>
    </row>
    <row r="1332" spans="1:1">
      <c r="A1332" s="5" t="s">
        <v>4206</v>
      </c>
    </row>
    <row r="1333" spans="1:1">
      <c r="A1333" s="5" t="s">
        <v>865</v>
      </c>
    </row>
    <row r="1334" spans="1:1">
      <c r="A1334" s="5" t="s">
        <v>4207</v>
      </c>
    </row>
    <row r="1335" spans="1:1">
      <c r="A1335" s="5" t="s">
        <v>866</v>
      </c>
    </row>
    <row r="1336" spans="1:1">
      <c r="A1336" s="5" t="s">
        <v>4208</v>
      </c>
    </row>
    <row r="1337" spans="1:1">
      <c r="A1337" s="5" t="s">
        <v>867</v>
      </c>
    </row>
    <row r="1338" spans="1:1">
      <c r="A1338" s="5" t="s">
        <v>867</v>
      </c>
    </row>
    <row r="1339" spans="1:1">
      <c r="A1339" s="5" t="s">
        <v>4209</v>
      </c>
    </row>
    <row r="1340" spans="1:1">
      <c r="A1340" s="5" t="s">
        <v>4210</v>
      </c>
    </row>
    <row r="1341" spans="1:1">
      <c r="A1341" s="5" t="s">
        <v>868</v>
      </c>
    </row>
    <row r="1342" spans="1:1">
      <c r="A1342" s="5" t="s">
        <v>869</v>
      </c>
    </row>
    <row r="1343" spans="1:1">
      <c r="A1343" s="5" t="s">
        <v>4211</v>
      </c>
    </row>
    <row r="1344" spans="1:1">
      <c r="A1344" s="5" t="s">
        <v>4212</v>
      </c>
    </row>
    <row r="1345" spans="1:1">
      <c r="A1345" s="5" t="s">
        <v>4213</v>
      </c>
    </row>
    <row r="1346" spans="1:1">
      <c r="A1346" s="5" t="s">
        <v>4214</v>
      </c>
    </row>
    <row r="1347" spans="1:1">
      <c r="A1347" s="5" t="s">
        <v>870</v>
      </c>
    </row>
    <row r="1348" spans="1:1">
      <c r="A1348" s="5" t="s">
        <v>871</v>
      </c>
    </row>
    <row r="1349" spans="1:1">
      <c r="A1349" s="5" t="s">
        <v>4215</v>
      </c>
    </row>
    <row r="1350" spans="1:1">
      <c r="A1350" s="5" t="s">
        <v>4216</v>
      </c>
    </row>
    <row r="1351" spans="1:1">
      <c r="A1351" s="5" t="s">
        <v>4217</v>
      </c>
    </row>
    <row r="1352" spans="1:1">
      <c r="A1352" s="5" t="s">
        <v>4218</v>
      </c>
    </row>
    <row r="1353" spans="1:1">
      <c r="A1353" s="5" t="s">
        <v>872</v>
      </c>
    </row>
    <row r="1354" spans="1:1">
      <c r="A1354" s="5" t="s">
        <v>4219</v>
      </c>
    </row>
    <row r="1355" spans="1:1">
      <c r="A1355" s="5" t="s">
        <v>4220</v>
      </c>
    </row>
    <row r="1356" spans="1:1">
      <c r="A1356" s="5" t="s">
        <v>4221</v>
      </c>
    </row>
    <row r="1357" spans="1:1">
      <c r="A1357" s="5" t="s">
        <v>873</v>
      </c>
    </row>
    <row r="1358" spans="1:1">
      <c r="A1358" s="5" t="s">
        <v>874</v>
      </c>
    </row>
    <row r="1359" spans="1:1">
      <c r="A1359" s="5" t="s">
        <v>4222</v>
      </c>
    </row>
    <row r="1360" spans="1:1">
      <c r="A1360" s="5" t="s">
        <v>4223</v>
      </c>
    </row>
    <row r="1361" spans="1:1">
      <c r="A1361" s="5" t="s">
        <v>4224</v>
      </c>
    </row>
    <row r="1362" spans="1:1">
      <c r="A1362" s="5" t="s">
        <v>4225</v>
      </c>
    </row>
    <row r="1363" spans="1:1">
      <c r="A1363" s="5" t="s">
        <v>4226</v>
      </c>
    </row>
    <row r="1364" spans="1:1">
      <c r="A1364" s="5" t="s">
        <v>4227</v>
      </c>
    </row>
    <row r="1365" spans="1:1">
      <c r="A1365" s="5" t="s">
        <v>4228</v>
      </c>
    </row>
    <row r="1366" spans="1:1">
      <c r="A1366" s="5" t="s">
        <v>875</v>
      </c>
    </row>
    <row r="1367" spans="1:1">
      <c r="A1367" s="5" t="s">
        <v>876</v>
      </c>
    </row>
    <row r="1368" spans="1:1">
      <c r="A1368" s="5" t="s">
        <v>876</v>
      </c>
    </row>
    <row r="1369" spans="1:1">
      <c r="A1369" s="5" t="s">
        <v>877</v>
      </c>
    </row>
    <row r="1370" spans="1:1">
      <c r="A1370" s="5" t="s">
        <v>4229</v>
      </c>
    </row>
    <row r="1371" spans="1:1">
      <c r="A1371" s="5" t="s">
        <v>878</v>
      </c>
    </row>
    <row r="1372" spans="1:1">
      <c r="A1372" s="5" t="s">
        <v>879</v>
      </c>
    </row>
    <row r="1373" spans="1:1">
      <c r="A1373" s="5" t="s">
        <v>880</v>
      </c>
    </row>
    <row r="1374" spans="1:1">
      <c r="A1374" s="5" t="s">
        <v>881</v>
      </c>
    </row>
    <row r="1375" spans="1:1">
      <c r="A1375" s="5" t="s">
        <v>4231</v>
      </c>
    </row>
    <row r="1376" spans="1:1">
      <c r="A1376" s="5" t="s">
        <v>882</v>
      </c>
    </row>
    <row r="1377" spans="1:1">
      <c r="A1377" s="5" t="s">
        <v>883</v>
      </c>
    </row>
    <row r="1378" spans="1:1">
      <c r="A1378" s="5" t="s">
        <v>4232</v>
      </c>
    </row>
    <row r="1379" spans="1:1">
      <c r="A1379" s="5" t="s">
        <v>884</v>
      </c>
    </row>
    <row r="1380" spans="1:1">
      <c r="A1380" s="5" t="s">
        <v>4233</v>
      </c>
    </row>
    <row r="1381" spans="1:1">
      <c r="A1381" s="5" t="s">
        <v>885</v>
      </c>
    </row>
    <row r="1382" spans="1:1">
      <c r="A1382" s="5" t="s">
        <v>4234</v>
      </c>
    </row>
    <row r="1383" spans="1:1">
      <c r="A1383" s="5" t="s">
        <v>886</v>
      </c>
    </row>
    <row r="1384" spans="1:1">
      <c r="A1384" s="5" t="s">
        <v>4235</v>
      </c>
    </row>
    <row r="1385" spans="1:1">
      <c r="A1385" s="5" t="s">
        <v>4236</v>
      </c>
    </row>
    <row r="1386" spans="1:1">
      <c r="A1386" s="5" t="s">
        <v>887</v>
      </c>
    </row>
    <row r="1387" spans="1:1">
      <c r="A1387" s="5" t="s">
        <v>888</v>
      </c>
    </row>
    <row r="1388" spans="1:1">
      <c r="A1388" s="5" t="s">
        <v>888</v>
      </c>
    </row>
    <row r="1389" spans="1:1">
      <c r="A1389" s="5" t="s">
        <v>4237</v>
      </c>
    </row>
    <row r="1390" spans="1:1">
      <c r="A1390" s="5" t="s">
        <v>889</v>
      </c>
    </row>
    <row r="1391" spans="1:1">
      <c r="A1391" s="5" t="s">
        <v>4238</v>
      </c>
    </row>
    <row r="1392" spans="1:1">
      <c r="A1392" s="5" t="s">
        <v>4239</v>
      </c>
    </row>
    <row r="1393" spans="1:1">
      <c r="A1393" s="5" t="s">
        <v>890</v>
      </c>
    </row>
    <row r="1394" spans="1:1">
      <c r="A1394" s="5" t="s">
        <v>4240</v>
      </c>
    </row>
    <row r="1395" spans="1:1">
      <c r="A1395" s="5" t="s">
        <v>4241</v>
      </c>
    </row>
    <row r="1396" spans="1:1">
      <c r="A1396" s="5" t="s">
        <v>891</v>
      </c>
    </row>
    <row r="1397" spans="1:1">
      <c r="A1397" s="5" t="s">
        <v>892</v>
      </c>
    </row>
    <row r="1398" spans="1:1">
      <c r="A1398" s="5" t="s">
        <v>4243</v>
      </c>
    </row>
    <row r="1399" spans="1:1">
      <c r="A1399" s="5" t="s">
        <v>893</v>
      </c>
    </row>
    <row r="1400" spans="1:1">
      <c r="A1400" s="5" t="s">
        <v>894</v>
      </c>
    </row>
    <row r="1401" spans="1:1">
      <c r="A1401" s="5" t="s">
        <v>4244</v>
      </c>
    </row>
    <row r="1402" spans="1:1">
      <c r="A1402" s="5" t="s">
        <v>895</v>
      </c>
    </row>
    <row r="1403" spans="1:1">
      <c r="A1403" s="5" t="s">
        <v>896</v>
      </c>
    </row>
    <row r="1404" spans="1:1">
      <c r="A1404" s="5" t="s">
        <v>4246</v>
      </c>
    </row>
    <row r="1405" spans="1:1">
      <c r="A1405" s="5" t="s">
        <v>897</v>
      </c>
    </row>
    <row r="1406" spans="1:1">
      <c r="A1406" s="5" t="s">
        <v>898</v>
      </c>
    </row>
    <row r="1407" spans="1:1">
      <c r="A1407" s="5" t="s">
        <v>4247</v>
      </c>
    </row>
    <row r="1408" spans="1:1">
      <c r="A1408" s="5" t="s">
        <v>4248</v>
      </c>
    </row>
    <row r="1409" spans="1:1">
      <c r="A1409" s="5" t="s">
        <v>4249</v>
      </c>
    </row>
    <row r="1410" spans="1:1">
      <c r="A1410" s="5" t="s">
        <v>4250</v>
      </c>
    </row>
    <row r="1411" spans="1:1">
      <c r="A1411" s="5" t="s">
        <v>4251</v>
      </c>
    </row>
    <row r="1412" spans="1:1">
      <c r="A1412" s="5" t="s">
        <v>899</v>
      </c>
    </row>
    <row r="1413" spans="1:1">
      <c r="A1413" s="5" t="s">
        <v>4252</v>
      </c>
    </row>
    <row r="1414" spans="1:1">
      <c r="A1414" s="5" t="s">
        <v>900</v>
      </c>
    </row>
    <row r="1415" spans="1:1">
      <c r="A1415" s="5" t="s">
        <v>901</v>
      </c>
    </row>
    <row r="1416" spans="1:1">
      <c r="A1416" s="5" t="s">
        <v>902</v>
      </c>
    </row>
    <row r="1417" spans="1:1">
      <c r="A1417" s="5" t="s">
        <v>4253</v>
      </c>
    </row>
    <row r="1418" spans="1:1">
      <c r="A1418" s="5" t="s">
        <v>4254</v>
      </c>
    </row>
    <row r="1419" spans="1:1">
      <c r="A1419" s="5" t="s">
        <v>4256</v>
      </c>
    </row>
    <row r="1420" spans="1:1">
      <c r="A1420" s="5" t="s">
        <v>903</v>
      </c>
    </row>
    <row r="1421" spans="1:1">
      <c r="A1421" s="5" t="s">
        <v>4257</v>
      </c>
    </row>
    <row r="1422" spans="1:1">
      <c r="A1422" s="5" t="s">
        <v>904</v>
      </c>
    </row>
    <row r="1423" spans="1:1">
      <c r="A1423" s="5" t="s">
        <v>4258</v>
      </c>
    </row>
    <row r="1424" spans="1:1">
      <c r="A1424" s="5" t="s">
        <v>905</v>
      </c>
    </row>
    <row r="1425" spans="1:1">
      <c r="A1425" s="5" t="s">
        <v>906</v>
      </c>
    </row>
    <row r="1426" spans="1:1">
      <c r="A1426" s="5" t="s">
        <v>4259</v>
      </c>
    </row>
    <row r="1427" spans="1:1">
      <c r="A1427" s="5" t="s">
        <v>4260</v>
      </c>
    </row>
    <row r="1428" spans="1:1">
      <c r="A1428" s="5" t="s">
        <v>4261</v>
      </c>
    </row>
    <row r="1429" spans="1:1">
      <c r="A1429" s="5" t="s">
        <v>4262</v>
      </c>
    </row>
    <row r="1430" spans="1:1">
      <c r="A1430" s="5" t="s">
        <v>4263</v>
      </c>
    </row>
    <row r="1431" spans="1:1">
      <c r="A1431" s="5" t="s">
        <v>4265</v>
      </c>
    </row>
    <row r="1432" spans="1:1">
      <c r="A1432" s="5" t="s">
        <v>4266</v>
      </c>
    </row>
    <row r="1433" spans="1:1">
      <c r="A1433" s="5" t="s">
        <v>907</v>
      </c>
    </row>
    <row r="1434" spans="1:1">
      <c r="A1434" s="5" t="s">
        <v>908</v>
      </c>
    </row>
    <row r="1435" spans="1:1">
      <c r="A1435" s="5" t="s">
        <v>4267</v>
      </c>
    </row>
    <row r="1436" spans="1:1">
      <c r="A1436" s="5" t="s">
        <v>909</v>
      </c>
    </row>
    <row r="1437" spans="1:1">
      <c r="A1437" s="5" t="s">
        <v>4268</v>
      </c>
    </row>
    <row r="1438" spans="1:1">
      <c r="A1438" s="5" t="s">
        <v>4269</v>
      </c>
    </row>
    <row r="1439" spans="1:1">
      <c r="A1439" s="5" t="s">
        <v>4270</v>
      </c>
    </row>
    <row r="1440" spans="1:1">
      <c r="A1440" s="5" t="s">
        <v>910</v>
      </c>
    </row>
    <row r="1441" spans="1:1">
      <c r="A1441" s="5" t="s">
        <v>4271</v>
      </c>
    </row>
    <row r="1442" spans="1:1">
      <c r="A1442" s="5" t="s">
        <v>4272</v>
      </c>
    </row>
    <row r="1443" spans="1:1">
      <c r="A1443" s="5" t="s">
        <v>4272</v>
      </c>
    </row>
    <row r="1444" spans="1:1">
      <c r="A1444" s="5" t="s">
        <v>911</v>
      </c>
    </row>
    <row r="1445" spans="1:1">
      <c r="A1445" s="5" t="s">
        <v>4273</v>
      </c>
    </row>
    <row r="1446" spans="1:1">
      <c r="A1446" s="5" t="s">
        <v>4274</v>
      </c>
    </row>
    <row r="1447" spans="1:1">
      <c r="A1447" s="5" t="s">
        <v>4275</v>
      </c>
    </row>
    <row r="1448" spans="1:1">
      <c r="A1448" s="5" t="s">
        <v>912</v>
      </c>
    </row>
    <row r="1449" spans="1:1">
      <c r="A1449" s="5" t="s">
        <v>4276</v>
      </c>
    </row>
    <row r="1450" spans="1:1">
      <c r="A1450" s="5" t="s">
        <v>913</v>
      </c>
    </row>
    <row r="1451" spans="1:1">
      <c r="A1451" s="5" t="s">
        <v>4277</v>
      </c>
    </row>
    <row r="1452" spans="1:1">
      <c r="A1452" s="5" t="s">
        <v>914</v>
      </c>
    </row>
    <row r="1453" spans="1:1">
      <c r="A1453" s="5" t="s">
        <v>915</v>
      </c>
    </row>
    <row r="1454" spans="1:1">
      <c r="A1454" s="5" t="s">
        <v>4278</v>
      </c>
    </row>
    <row r="1455" spans="1:1">
      <c r="A1455" s="5" t="s">
        <v>916</v>
      </c>
    </row>
    <row r="1456" spans="1:1">
      <c r="A1456" s="5" t="s">
        <v>917</v>
      </c>
    </row>
    <row r="1457" spans="1:1">
      <c r="A1457" s="5" t="s">
        <v>918</v>
      </c>
    </row>
    <row r="1458" spans="1:1">
      <c r="A1458" s="5" t="s">
        <v>4279</v>
      </c>
    </row>
    <row r="1459" spans="1:1">
      <c r="A1459" s="5" t="s">
        <v>919</v>
      </c>
    </row>
    <row r="1460" spans="1:1">
      <c r="A1460" s="5" t="s">
        <v>4280</v>
      </c>
    </row>
    <row r="1461" spans="1:1">
      <c r="A1461" s="5" t="s">
        <v>920</v>
      </c>
    </row>
    <row r="1462" spans="1:1">
      <c r="A1462" s="5" t="s">
        <v>4281</v>
      </c>
    </row>
    <row r="1463" spans="1:1">
      <c r="A1463" s="5" t="s">
        <v>921</v>
      </c>
    </row>
    <row r="1464" spans="1:1">
      <c r="A1464" s="5" t="s">
        <v>922</v>
      </c>
    </row>
    <row r="1465" spans="1:1">
      <c r="A1465" s="5" t="s">
        <v>923</v>
      </c>
    </row>
    <row r="1466" spans="1:1">
      <c r="A1466" s="5" t="s">
        <v>924</v>
      </c>
    </row>
    <row r="1467" spans="1:1">
      <c r="A1467" s="5" t="s">
        <v>4282</v>
      </c>
    </row>
    <row r="1468" spans="1:1">
      <c r="A1468" s="5" t="s">
        <v>4283</v>
      </c>
    </row>
    <row r="1469" spans="1:1">
      <c r="A1469" s="5" t="s">
        <v>925</v>
      </c>
    </row>
    <row r="1470" spans="1:1">
      <c r="A1470" s="5" t="s">
        <v>4284</v>
      </c>
    </row>
    <row r="1471" spans="1:1">
      <c r="A1471" s="5" t="s">
        <v>4285</v>
      </c>
    </row>
    <row r="1472" spans="1:1">
      <c r="A1472" s="5" t="s">
        <v>926</v>
      </c>
    </row>
    <row r="1473" spans="1:1">
      <c r="A1473" s="5" t="s">
        <v>927</v>
      </c>
    </row>
    <row r="1474" spans="1:1">
      <c r="A1474" s="5" t="s">
        <v>4286</v>
      </c>
    </row>
    <row r="1475" spans="1:1">
      <c r="A1475" s="5" t="s">
        <v>928</v>
      </c>
    </row>
    <row r="1476" spans="1:1">
      <c r="A1476" s="5" t="s">
        <v>4287</v>
      </c>
    </row>
    <row r="1477" spans="1:1">
      <c r="A1477" s="5" t="s">
        <v>929</v>
      </c>
    </row>
    <row r="1478" spans="1:1">
      <c r="A1478" s="5" t="s">
        <v>930</v>
      </c>
    </row>
    <row r="1479" spans="1:1">
      <c r="A1479" s="5" t="s">
        <v>4288</v>
      </c>
    </row>
    <row r="1480" spans="1:1">
      <c r="A1480" s="5" t="s">
        <v>931</v>
      </c>
    </row>
    <row r="1481" spans="1:1">
      <c r="A1481" s="5" t="s">
        <v>932</v>
      </c>
    </row>
    <row r="1482" spans="1:1">
      <c r="A1482" s="5" t="s">
        <v>4289</v>
      </c>
    </row>
    <row r="1483" spans="1:1">
      <c r="A1483" s="5" t="s">
        <v>933</v>
      </c>
    </row>
    <row r="1484" spans="1:1">
      <c r="A1484" s="5" t="s">
        <v>4290</v>
      </c>
    </row>
    <row r="1485" spans="1:1">
      <c r="A1485" s="5" t="s">
        <v>4291</v>
      </c>
    </row>
    <row r="1486" spans="1:1">
      <c r="A1486" s="5" t="s">
        <v>934</v>
      </c>
    </row>
    <row r="1487" spans="1:1">
      <c r="A1487" s="5" t="s">
        <v>4292</v>
      </c>
    </row>
    <row r="1488" spans="1:1">
      <c r="A1488" s="5" t="s">
        <v>4293</v>
      </c>
    </row>
    <row r="1489" spans="1:1">
      <c r="A1489" s="5" t="s">
        <v>4294</v>
      </c>
    </row>
    <row r="1490" spans="1:1">
      <c r="A1490" s="5" t="s">
        <v>4295</v>
      </c>
    </row>
    <row r="1491" spans="1:1">
      <c r="A1491" s="5" t="s">
        <v>935</v>
      </c>
    </row>
    <row r="1492" spans="1:1">
      <c r="A1492" s="5" t="s">
        <v>936</v>
      </c>
    </row>
    <row r="1493" spans="1:1">
      <c r="A1493" s="5" t="s">
        <v>937</v>
      </c>
    </row>
    <row r="1494" spans="1:1">
      <c r="A1494" s="5" t="s">
        <v>938</v>
      </c>
    </row>
    <row r="1495" spans="1:1">
      <c r="A1495" s="5" t="s">
        <v>939</v>
      </c>
    </row>
    <row r="1496" spans="1:1">
      <c r="A1496" s="5" t="s">
        <v>940</v>
      </c>
    </row>
    <row r="1497" spans="1:1">
      <c r="A1497" s="5" t="s">
        <v>941</v>
      </c>
    </row>
    <row r="1498" spans="1:1">
      <c r="A1498" s="5" t="s">
        <v>4296</v>
      </c>
    </row>
    <row r="1499" spans="1:1">
      <c r="A1499" s="5" t="s">
        <v>4297</v>
      </c>
    </row>
    <row r="1500" spans="1:1">
      <c r="A1500" s="5" t="s">
        <v>4298</v>
      </c>
    </row>
    <row r="1501" spans="1:1">
      <c r="A1501" s="5" t="s">
        <v>4299</v>
      </c>
    </row>
    <row r="1502" spans="1:1">
      <c r="A1502" s="5" t="s">
        <v>4300</v>
      </c>
    </row>
    <row r="1503" spans="1:1">
      <c r="A1503" s="5" t="s">
        <v>4301</v>
      </c>
    </row>
    <row r="1504" spans="1:1">
      <c r="A1504" s="5" t="s">
        <v>4302</v>
      </c>
    </row>
    <row r="1505" spans="1:1">
      <c r="A1505" s="5" t="s">
        <v>942</v>
      </c>
    </row>
    <row r="1506" spans="1:1">
      <c r="A1506" s="5" t="s">
        <v>4303</v>
      </c>
    </row>
    <row r="1507" spans="1:1">
      <c r="A1507" s="5" t="s">
        <v>4304</v>
      </c>
    </row>
    <row r="1508" spans="1:1">
      <c r="A1508" s="5" t="s">
        <v>4305</v>
      </c>
    </row>
    <row r="1509" spans="1:1">
      <c r="A1509" s="5" t="s">
        <v>4306</v>
      </c>
    </row>
    <row r="1510" spans="1:1">
      <c r="A1510" s="5" t="s">
        <v>943</v>
      </c>
    </row>
    <row r="1511" spans="1:1">
      <c r="A1511" s="5" t="s">
        <v>4307</v>
      </c>
    </row>
    <row r="1512" spans="1:1">
      <c r="A1512" s="5" t="s">
        <v>944</v>
      </c>
    </row>
    <row r="1513" spans="1:1">
      <c r="A1513" s="5" t="s">
        <v>945</v>
      </c>
    </row>
    <row r="1514" spans="1:1">
      <c r="A1514" s="5" t="s">
        <v>946</v>
      </c>
    </row>
    <row r="1515" spans="1:1">
      <c r="A1515" s="5" t="s">
        <v>4308</v>
      </c>
    </row>
    <row r="1516" spans="1:1">
      <c r="A1516" s="5" t="s">
        <v>4309</v>
      </c>
    </row>
    <row r="1517" spans="1:1">
      <c r="A1517" s="5" t="s">
        <v>947</v>
      </c>
    </row>
    <row r="1518" spans="1:1">
      <c r="A1518" s="5" t="s">
        <v>4310</v>
      </c>
    </row>
    <row r="1519" spans="1:1">
      <c r="A1519" s="5" t="s">
        <v>4311</v>
      </c>
    </row>
    <row r="1520" spans="1:1">
      <c r="A1520" s="5" t="s">
        <v>948</v>
      </c>
    </row>
    <row r="1521" spans="1:1">
      <c r="A1521" s="5" t="s">
        <v>4312</v>
      </c>
    </row>
    <row r="1522" spans="1:1">
      <c r="A1522" s="5" t="s">
        <v>4314</v>
      </c>
    </row>
    <row r="1523" spans="1:1">
      <c r="A1523" s="5" t="s">
        <v>4315</v>
      </c>
    </row>
    <row r="1524" spans="1:1">
      <c r="A1524" s="5" t="s">
        <v>4316</v>
      </c>
    </row>
    <row r="1525" spans="1:1">
      <c r="A1525" s="5" t="s">
        <v>949</v>
      </c>
    </row>
    <row r="1526" spans="1:1">
      <c r="A1526" s="5" t="s">
        <v>950</v>
      </c>
    </row>
    <row r="1527" spans="1:1">
      <c r="A1527" s="5" t="s">
        <v>4317</v>
      </c>
    </row>
    <row r="1528" spans="1:1">
      <c r="A1528" s="5" t="s">
        <v>4318</v>
      </c>
    </row>
    <row r="1529" spans="1:1">
      <c r="A1529" s="5" t="s">
        <v>4319</v>
      </c>
    </row>
    <row r="1530" spans="1:1">
      <c r="A1530" s="5" t="s">
        <v>951</v>
      </c>
    </row>
    <row r="1531" spans="1:1">
      <c r="A1531" s="5" t="s">
        <v>4320</v>
      </c>
    </row>
    <row r="1532" spans="1:1">
      <c r="A1532" s="5" t="s">
        <v>4321</v>
      </c>
    </row>
    <row r="1533" spans="1:1">
      <c r="A1533" s="5" t="s">
        <v>4322</v>
      </c>
    </row>
    <row r="1534" spans="1:1">
      <c r="A1534" s="5" t="s">
        <v>4323</v>
      </c>
    </row>
    <row r="1535" spans="1:1">
      <c r="A1535" s="5" t="s">
        <v>952</v>
      </c>
    </row>
    <row r="1536" spans="1:1">
      <c r="A1536" s="5" t="s">
        <v>953</v>
      </c>
    </row>
    <row r="1537" spans="1:1">
      <c r="A1537" s="5" t="s">
        <v>954</v>
      </c>
    </row>
    <row r="1538" spans="1:1">
      <c r="A1538" s="5" t="s">
        <v>955</v>
      </c>
    </row>
    <row r="1539" spans="1:1">
      <c r="A1539" s="5" t="s">
        <v>4324</v>
      </c>
    </row>
    <row r="1540" spans="1:1">
      <c r="A1540" s="5" t="s">
        <v>956</v>
      </c>
    </row>
    <row r="1541" spans="1:1">
      <c r="A1541" s="5" t="s">
        <v>4326</v>
      </c>
    </row>
    <row r="1542" spans="1:1">
      <c r="A1542" s="5" t="s">
        <v>957</v>
      </c>
    </row>
    <row r="1543" spans="1:1">
      <c r="A1543" s="5" t="s">
        <v>4327</v>
      </c>
    </row>
    <row r="1544" spans="1:1">
      <c r="A1544" s="5" t="s">
        <v>958</v>
      </c>
    </row>
    <row r="1545" spans="1:1">
      <c r="A1545" s="5" t="s">
        <v>959</v>
      </c>
    </row>
    <row r="1546" spans="1:1">
      <c r="A1546" s="5" t="s">
        <v>4328</v>
      </c>
    </row>
    <row r="1547" spans="1:1">
      <c r="A1547" s="5" t="s">
        <v>960</v>
      </c>
    </row>
    <row r="1548" spans="1:1">
      <c r="A1548" s="5" t="s">
        <v>4329</v>
      </c>
    </row>
    <row r="1549" spans="1:1">
      <c r="A1549" s="5" t="s">
        <v>961</v>
      </c>
    </row>
    <row r="1550" spans="1:1">
      <c r="A1550" s="5" t="s">
        <v>962</v>
      </c>
    </row>
    <row r="1551" spans="1:1">
      <c r="A1551" s="5" t="s">
        <v>963</v>
      </c>
    </row>
    <row r="1552" spans="1:1">
      <c r="A1552" s="5" t="s">
        <v>4331</v>
      </c>
    </row>
    <row r="1553" spans="1:1">
      <c r="A1553" s="5" t="s">
        <v>4332</v>
      </c>
    </row>
    <row r="1554" spans="1:1">
      <c r="A1554" s="5" t="s">
        <v>964</v>
      </c>
    </row>
    <row r="1555" spans="1:1">
      <c r="A1555" s="5" t="s">
        <v>4333</v>
      </c>
    </row>
    <row r="1556" spans="1:1">
      <c r="A1556" s="5" t="s">
        <v>4334</v>
      </c>
    </row>
    <row r="1557" spans="1:1">
      <c r="A1557" s="5" t="s">
        <v>965</v>
      </c>
    </row>
    <row r="1558" spans="1:1">
      <c r="A1558" s="5" t="s">
        <v>966</v>
      </c>
    </row>
    <row r="1559" spans="1:1">
      <c r="A1559" s="5" t="s">
        <v>967</v>
      </c>
    </row>
    <row r="1560" spans="1:1">
      <c r="A1560" s="5" t="s">
        <v>4335</v>
      </c>
    </row>
    <row r="1561" spans="1:1">
      <c r="A1561" s="5" t="s">
        <v>968</v>
      </c>
    </row>
    <row r="1562" spans="1:1">
      <c r="A1562" s="5" t="s">
        <v>969</v>
      </c>
    </row>
    <row r="1563" spans="1:1">
      <c r="A1563" s="5" t="s">
        <v>970</v>
      </c>
    </row>
    <row r="1564" spans="1:1">
      <c r="A1564" s="5" t="s">
        <v>971</v>
      </c>
    </row>
    <row r="1565" spans="1:1">
      <c r="A1565" s="5" t="s">
        <v>972</v>
      </c>
    </row>
    <row r="1566" spans="1:1">
      <c r="A1566" s="5" t="s">
        <v>973</v>
      </c>
    </row>
    <row r="1567" spans="1:1">
      <c r="A1567" s="5" t="s">
        <v>974</v>
      </c>
    </row>
    <row r="1568" spans="1:1">
      <c r="A1568" s="5" t="s">
        <v>975</v>
      </c>
    </row>
    <row r="1569" spans="1:1">
      <c r="A1569" s="5" t="s">
        <v>4336</v>
      </c>
    </row>
    <row r="1570" spans="1:1">
      <c r="A1570" s="5" t="s">
        <v>976</v>
      </c>
    </row>
    <row r="1571" spans="1:1">
      <c r="A1571" s="5" t="s">
        <v>4337</v>
      </c>
    </row>
    <row r="1572" spans="1:1">
      <c r="A1572" s="5" t="s">
        <v>977</v>
      </c>
    </row>
    <row r="1573" spans="1:1">
      <c r="A1573" s="5" t="s">
        <v>977</v>
      </c>
    </row>
    <row r="1574" spans="1:1">
      <c r="A1574" s="5" t="s">
        <v>4338</v>
      </c>
    </row>
    <row r="1575" spans="1:1">
      <c r="A1575" s="5" t="s">
        <v>4339</v>
      </c>
    </row>
    <row r="1576" spans="1:1">
      <c r="A1576" s="5" t="s">
        <v>978</v>
      </c>
    </row>
    <row r="1577" spans="1:1">
      <c r="A1577" s="5" t="s">
        <v>4340</v>
      </c>
    </row>
    <row r="1578" spans="1:1">
      <c r="A1578" s="5" t="s">
        <v>4341</v>
      </c>
    </row>
    <row r="1579" spans="1:1">
      <c r="A1579" s="5" t="s">
        <v>4342</v>
      </c>
    </row>
    <row r="1580" spans="1:1">
      <c r="A1580" s="5" t="s">
        <v>4343</v>
      </c>
    </row>
    <row r="1581" spans="1:1">
      <c r="A1581" s="5" t="s">
        <v>979</v>
      </c>
    </row>
    <row r="1582" spans="1:1">
      <c r="A1582" s="5" t="s">
        <v>4344</v>
      </c>
    </row>
    <row r="1583" spans="1:1">
      <c r="A1583" s="5" t="s">
        <v>4344</v>
      </c>
    </row>
    <row r="1584" spans="1:1">
      <c r="A1584" s="5" t="s">
        <v>980</v>
      </c>
    </row>
    <row r="1585" spans="1:1">
      <c r="A1585" s="5" t="s">
        <v>4345</v>
      </c>
    </row>
    <row r="1586" spans="1:1">
      <c r="A1586" s="5" t="s">
        <v>4346</v>
      </c>
    </row>
    <row r="1587" spans="1:1">
      <c r="A1587" s="5" t="s">
        <v>981</v>
      </c>
    </row>
    <row r="1588" spans="1:1">
      <c r="A1588" s="5" t="s">
        <v>982</v>
      </c>
    </row>
    <row r="1589" spans="1:1">
      <c r="A1589" s="5" t="s">
        <v>4347</v>
      </c>
    </row>
    <row r="1590" spans="1:1">
      <c r="A1590" s="5" t="s">
        <v>983</v>
      </c>
    </row>
    <row r="1591" spans="1:1">
      <c r="A1591" s="5" t="s">
        <v>4348</v>
      </c>
    </row>
    <row r="1592" spans="1:1">
      <c r="A1592" s="5" t="s">
        <v>4349</v>
      </c>
    </row>
    <row r="1593" spans="1:1">
      <c r="A1593" s="5" t="s">
        <v>4350</v>
      </c>
    </row>
    <row r="1594" spans="1:1">
      <c r="A1594" s="5" t="s">
        <v>4351</v>
      </c>
    </row>
    <row r="1595" spans="1:1">
      <c r="A1595" s="5" t="s">
        <v>4352</v>
      </c>
    </row>
    <row r="1596" spans="1:1">
      <c r="A1596" s="5" t="s">
        <v>984</v>
      </c>
    </row>
    <row r="1597" spans="1:1">
      <c r="A1597" s="5" t="s">
        <v>985</v>
      </c>
    </row>
    <row r="1598" spans="1:1">
      <c r="A1598" s="5" t="s">
        <v>986</v>
      </c>
    </row>
    <row r="1599" spans="1:1">
      <c r="A1599" s="5" t="s">
        <v>4353</v>
      </c>
    </row>
    <row r="1600" spans="1:1">
      <c r="A1600" s="5" t="s">
        <v>4354</v>
      </c>
    </row>
    <row r="1601" spans="1:1">
      <c r="A1601" s="5" t="s">
        <v>4355</v>
      </c>
    </row>
    <row r="1602" spans="1:1">
      <c r="A1602" s="5" t="s">
        <v>4356</v>
      </c>
    </row>
    <row r="1603" spans="1:1">
      <c r="A1603" s="5" t="s">
        <v>4357</v>
      </c>
    </row>
    <row r="1604" spans="1:1">
      <c r="A1604" s="5" t="s">
        <v>4358</v>
      </c>
    </row>
    <row r="1605" spans="1:1">
      <c r="A1605" s="5" t="s">
        <v>4359</v>
      </c>
    </row>
    <row r="1606" spans="1:1">
      <c r="A1606" s="5" t="s">
        <v>987</v>
      </c>
    </row>
    <row r="1607" spans="1:1">
      <c r="A1607" s="5" t="s">
        <v>4361</v>
      </c>
    </row>
    <row r="1608" spans="1:1">
      <c r="A1608" s="5" t="s">
        <v>4362</v>
      </c>
    </row>
    <row r="1609" spans="1:1">
      <c r="A1609" s="5" t="s">
        <v>988</v>
      </c>
    </row>
    <row r="1610" spans="1:1">
      <c r="A1610" s="5" t="s">
        <v>989</v>
      </c>
    </row>
    <row r="1611" spans="1:1">
      <c r="A1611" s="5" t="s">
        <v>990</v>
      </c>
    </row>
    <row r="1612" spans="1:1">
      <c r="A1612" s="5" t="s">
        <v>991</v>
      </c>
    </row>
    <row r="1613" spans="1:1">
      <c r="A1613" s="5" t="s">
        <v>992</v>
      </c>
    </row>
    <row r="1614" spans="1:1">
      <c r="A1614" s="5" t="s">
        <v>993</v>
      </c>
    </row>
    <row r="1615" spans="1:1">
      <c r="A1615" s="5" t="s">
        <v>994</v>
      </c>
    </row>
    <row r="1616" spans="1:1">
      <c r="A1616" s="5" t="s">
        <v>995</v>
      </c>
    </row>
    <row r="1617" spans="1:1">
      <c r="A1617" s="5" t="s">
        <v>996</v>
      </c>
    </row>
    <row r="1618" spans="1:1">
      <c r="A1618" s="5" t="s">
        <v>4363</v>
      </c>
    </row>
    <row r="1619" spans="1:1">
      <c r="A1619" s="5" t="s">
        <v>4364</v>
      </c>
    </row>
    <row r="1620" spans="1:1">
      <c r="A1620" s="5" t="s">
        <v>997</v>
      </c>
    </row>
    <row r="1621" spans="1:1">
      <c r="A1621" s="5" t="s">
        <v>4365</v>
      </c>
    </row>
    <row r="1622" spans="1:1">
      <c r="A1622" s="5" t="s">
        <v>4366</v>
      </c>
    </row>
    <row r="1623" spans="1:1">
      <c r="A1623" s="5" t="s">
        <v>998</v>
      </c>
    </row>
    <row r="1624" spans="1:1">
      <c r="A1624" s="5" t="s">
        <v>4367</v>
      </c>
    </row>
    <row r="1625" spans="1:1">
      <c r="A1625" s="5" t="s">
        <v>4368</v>
      </c>
    </row>
    <row r="1626" spans="1:1">
      <c r="A1626" s="5" t="s">
        <v>999</v>
      </c>
    </row>
    <row r="1627" spans="1:1">
      <c r="A1627" s="5" t="s">
        <v>4369</v>
      </c>
    </row>
    <row r="1628" spans="1:1">
      <c r="A1628" s="5" t="s">
        <v>4370</v>
      </c>
    </row>
    <row r="1629" spans="1:1">
      <c r="A1629" s="5" t="s">
        <v>4371</v>
      </c>
    </row>
    <row r="1630" spans="1:1">
      <c r="A1630" s="5" t="s">
        <v>4372</v>
      </c>
    </row>
    <row r="1631" spans="1:1">
      <c r="A1631" s="5" t="s">
        <v>4373</v>
      </c>
    </row>
    <row r="1632" spans="1:1">
      <c r="A1632" s="5" t="s">
        <v>4374</v>
      </c>
    </row>
    <row r="1633" spans="1:1">
      <c r="A1633" s="5" t="s">
        <v>4375</v>
      </c>
    </row>
    <row r="1634" spans="1:1">
      <c r="A1634" s="5" t="s">
        <v>1000</v>
      </c>
    </row>
    <row r="1635" spans="1:1">
      <c r="A1635" s="5" t="s">
        <v>1001</v>
      </c>
    </row>
    <row r="1636" spans="1:1">
      <c r="A1636" s="5" t="s">
        <v>1002</v>
      </c>
    </row>
    <row r="1637" spans="1:1">
      <c r="A1637" s="5" t="s">
        <v>4377</v>
      </c>
    </row>
    <row r="1638" spans="1:1">
      <c r="A1638" s="5" t="s">
        <v>1003</v>
      </c>
    </row>
    <row r="1639" spans="1:1">
      <c r="A1639" s="5" t="s">
        <v>1004</v>
      </c>
    </row>
    <row r="1640" spans="1:1">
      <c r="A1640" s="5" t="s">
        <v>4378</v>
      </c>
    </row>
    <row r="1641" spans="1:1">
      <c r="A1641" s="5" t="s">
        <v>1005</v>
      </c>
    </row>
    <row r="1642" spans="1:1">
      <c r="A1642" s="5" t="s">
        <v>4379</v>
      </c>
    </row>
    <row r="1643" spans="1:1">
      <c r="A1643" s="5" t="s">
        <v>1006</v>
      </c>
    </row>
    <row r="1644" spans="1:1">
      <c r="A1644" s="5" t="s">
        <v>1007</v>
      </c>
    </row>
    <row r="1645" spans="1:1">
      <c r="A1645" s="5" t="s">
        <v>4380</v>
      </c>
    </row>
    <row r="1646" spans="1:1">
      <c r="A1646" s="5" t="s">
        <v>1008</v>
      </c>
    </row>
    <row r="1647" spans="1:1">
      <c r="A1647" s="5" t="s">
        <v>4381</v>
      </c>
    </row>
    <row r="1648" spans="1:1">
      <c r="A1648" s="5" t="s">
        <v>4382</v>
      </c>
    </row>
    <row r="1649" spans="1:1">
      <c r="A1649" s="5" t="s">
        <v>4383</v>
      </c>
    </row>
    <row r="1650" spans="1:1">
      <c r="A1650" s="5" t="s">
        <v>4384</v>
      </c>
    </row>
    <row r="1651" spans="1:1">
      <c r="A1651" s="5" t="s">
        <v>1009</v>
      </c>
    </row>
    <row r="1652" spans="1:1">
      <c r="A1652" s="5" t="s">
        <v>1010</v>
      </c>
    </row>
    <row r="1653" spans="1:1">
      <c r="A1653" s="5" t="s">
        <v>4385</v>
      </c>
    </row>
    <row r="1654" spans="1:1">
      <c r="A1654" s="5" t="s">
        <v>1011</v>
      </c>
    </row>
    <row r="1655" spans="1:1">
      <c r="A1655" s="5" t="s">
        <v>4386</v>
      </c>
    </row>
    <row r="1656" spans="1:1">
      <c r="A1656" s="5" t="s">
        <v>4387</v>
      </c>
    </row>
    <row r="1657" spans="1:1">
      <c r="A1657" s="5" t="s">
        <v>4388</v>
      </c>
    </row>
    <row r="1658" spans="1:1">
      <c r="A1658" s="5" t="s">
        <v>4389</v>
      </c>
    </row>
    <row r="1659" spans="1:1">
      <c r="A1659" s="5" t="s">
        <v>1012</v>
      </c>
    </row>
    <row r="1660" spans="1:1">
      <c r="A1660" s="5" t="s">
        <v>4390</v>
      </c>
    </row>
    <row r="1661" spans="1:1">
      <c r="A1661" s="5" t="s">
        <v>4391</v>
      </c>
    </row>
    <row r="1662" spans="1:1">
      <c r="A1662" s="5" t="s">
        <v>4392</v>
      </c>
    </row>
    <row r="1663" spans="1:1">
      <c r="A1663" s="5" t="s">
        <v>1013</v>
      </c>
    </row>
    <row r="1664" spans="1:1">
      <c r="A1664" s="5" t="s">
        <v>1014</v>
      </c>
    </row>
    <row r="1665" spans="1:1">
      <c r="A1665" s="5" t="s">
        <v>4393</v>
      </c>
    </row>
    <row r="1666" spans="1:1">
      <c r="A1666" s="5" t="s">
        <v>4394</v>
      </c>
    </row>
    <row r="1667" spans="1:1">
      <c r="A1667" s="5" t="s">
        <v>1015</v>
      </c>
    </row>
    <row r="1668" spans="1:1">
      <c r="A1668" s="5" t="s">
        <v>4395</v>
      </c>
    </row>
    <row r="1669" spans="1:1">
      <c r="A1669" s="5" t="s">
        <v>1016</v>
      </c>
    </row>
    <row r="1670" spans="1:1">
      <c r="A1670" s="5" t="s">
        <v>4396</v>
      </c>
    </row>
    <row r="1671" spans="1:1">
      <c r="A1671" s="5" t="s">
        <v>4397</v>
      </c>
    </row>
    <row r="1672" spans="1:1">
      <c r="A1672" s="5" t="s">
        <v>1017</v>
      </c>
    </row>
    <row r="1673" spans="1:1">
      <c r="A1673" s="5" t="s">
        <v>1018</v>
      </c>
    </row>
    <row r="1674" spans="1:1">
      <c r="A1674" s="5" t="s">
        <v>4398</v>
      </c>
    </row>
    <row r="1675" spans="1:1">
      <c r="A1675" s="5" t="s">
        <v>4399</v>
      </c>
    </row>
    <row r="1676" spans="1:1">
      <c r="A1676" s="5" t="s">
        <v>1019</v>
      </c>
    </row>
    <row r="1677" spans="1:1">
      <c r="A1677" s="5" t="s">
        <v>4400</v>
      </c>
    </row>
    <row r="1678" spans="1:1">
      <c r="A1678" s="5" t="s">
        <v>1020</v>
      </c>
    </row>
    <row r="1679" spans="1:1">
      <c r="A1679" s="5" t="s">
        <v>1021</v>
      </c>
    </row>
    <row r="1680" spans="1:1">
      <c r="A1680" s="5" t="s">
        <v>4401</v>
      </c>
    </row>
    <row r="1681" spans="1:1">
      <c r="A1681" s="5" t="s">
        <v>4402</v>
      </c>
    </row>
    <row r="1682" spans="1:1">
      <c r="A1682" s="5" t="s">
        <v>4403</v>
      </c>
    </row>
    <row r="1683" spans="1:1">
      <c r="A1683" s="5" t="s">
        <v>4404</v>
      </c>
    </row>
    <row r="1684" spans="1:1">
      <c r="A1684" s="5" t="s">
        <v>4405</v>
      </c>
    </row>
    <row r="1685" spans="1:1">
      <c r="A1685" s="5" t="s">
        <v>4406</v>
      </c>
    </row>
    <row r="1686" spans="1:1">
      <c r="A1686" s="5" t="s">
        <v>1022</v>
      </c>
    </row>
    <row r="1687" spans="1:1">
      <c r="A1687" s="5" t="s">
        <v>4407</v>
      </c>
    </row>
    <row r="1688" spans="1:1">
      <c r="A1688" s="5" t="s">
        <v>4408</v>
      </c>
    </row>
    <row r="1689" spans="1:1">
      <c r="A1689" s="5" t="s">
        <v>1023</v>
      </c>
    </row>
    <row r="1690" spans="1:1">
      <c r="A1690" s="5" t="s">
        <v>1024</v>
      </c>
    </row>
    <row r="1691" spans="1:1">
      <c r="A1691" s="5" t="s">
        <v>1025</v>
      </c>
    </row>
    <row r="1692" spans="1:1">
      <c r="A1692" s="5" t="s">
        <v>1026</v>
      </c>
    </row>
    <row r="1693" spans="1:1">
      <c r="A1693" s="5" t="s">
        <v>1027</v>
      </c>
    </row>
    <row r="1694" spans="1:1">
      <c r="A1694" s="5" t="s">
        <v>4409</v>
      </c>
    </row>
    <row r="1695" spans="1:1">
      <c r="A1695" s="5" t="s">
        <v>4410</v>
      </c>
    </row>
    <row r="1696" spans="1:1">
      <c r="A1696" s="5" t="s">
        <v>4411</v>
      </c>
    </row>
    <row r="1697" spans="1:1">
      <c r="A1697" s="5" t="s">
        <v>4412</v>
      </c>
    </row>
    <row r="1698" spans="1:1">
      <c r="A1698" s="5" t="s">
        <v>4413</v>
      </c>
    </row>
    <row r="1699" spans="1:1">
      <c r="A1699" s="5" t="s">
        <v>4414</v>
      </c>
    </row>
    <row r="1700" spans="1:1">
      <c r="A1700" s="5" t="s">
        <v>4415</v>
      </c>
    </row>
    <row r="1701" spans="1:1">
      <c r="A1701" s="5" t="s">
        <v>4416</v>
      </c>
    </row>
    <row r="1702" spans="1:1">
      <c r="A1702" s="5" t="s">
        <v>1028</v>
      </c>
    </row>
    <row r="1703" spans="1:1">
      <c r="A1703" s="5" t="s">
        <v>4417</v>
      </c>
    </row>
    <row r="1704" spans="1:1">
      <c r="A1704" s="5" t="s">
        <v>4418</v>
      </c>
    </row>
    <row r="1705" spans="1:1">
      <c r="A1705" s="5" t="s">
        <v>4419</v>
      </c>
    </row>
    <row r="1706" spans="1:1">
      <c r="A1706" s="5" t="s">
        <v>4420</v>
      </c>
    </row>
    <row r="1707" spans="1:1">
      <c r="A1707" s="5" t="s">
        <v>1029</v>
      </c>
    </row>
    <row r="1708" spans="1:1">
      <c r="A1708" s="5" t="s">
        <v>4421</v>
      </c>
    </row>
    <row r="1709" spans="1:1">
      <c r="A1709" s="5" t="s">
        <v>4422</v>
      </c>
    </row>
    <row r="1710" spans="1:1">
      <c r="A1710" s="5" t="s">
        <v>4423</v>
      </c>
    </row>
    <row r="1711" spans="1:1">
      <c r="A1711" s="5" t="s">
        <v>4424</v>
      </c>
    </row>
    <row r="1712" spans="1:1">
      <c r="A1712" s="5" t="s">
        <v>4425</v>
      </c>
    </row>
    <row r="1713" spans="1:1">
      <c r="A1713" s="5" t="s">
        <v>1030</v>
      </c>
    </row>
    <row r="1714" spans="1:1">
      <c r="A1714" s="5" t="s">
        <v>1031</v>
      </c>
    </row>
    <row r="1715" spans="1:1">
      <c r="A1715" s="5" t="s">
        <v>1032</v>
      </c>
    </row>
    <row r="1716" spans="1:1">
      <c r="A1716" s="5" t="s">
        <v>4426</v>
      </c>
    </row>
    <row r="1717" spans="1:1">
      <c r="A1717" s="5" t="s">
        <v>1033</v>
      </c>
    </row>
    <row r="1718" spans="1:1">
      <c r="A1718" s="5" t="s">
        <v>1034</v>
      </c>
    </row>
    <row r="1719" spans="1:1">
      <c r="A1719" s="5" t="s">
        <v>1035</v>
      </c>
    </row>
    <row r="1720" spans="1:1">
      <c r="A1720" s="5" t="s">
        <v>4427</v>
      </c>
    </row>
    <row r="1721" spans="1:1">
      <c r="A1721" s="5" t="s">
        <v>4428</v>
      </c>
    </row>
    <row r="1722" spans="1:1">
      <c r="A1722" s="5" t="s">
        <v>4429</v>
      </c>
    </row>
    <row r="1723" spans="1:1">
      <c r="A1723" s="5" t="s">
        <v>1036</v>
      </c>
    </row>
    <row r="1724" spans="1:1">
      <c r="A1724" s="5" t="s">
        <v>4430</v>
      </c>
    </row>
    <row r="1725" spans="1:1">
      <c r="A1725" s="5" t="s">
        <v>1037</v>
      </c>
    </row>
    <row r="1726" spans="1:1">
      <c r="A1726" s="5" t="s">
        <v>1038</v>
      </c>
    </row>
    <row r="1727" spans="1:1">
      <c r="A1727" s="5" t="s">
        <v>4431</v>
      </c>
    </row>
    <row r="1728" spans="1:1">
      <c r="A1728" s="5" t="s">
        <v>1039</v>
      </c>
    </row>
    <row r="1729" spans="1:1">
      <c r="A1729" s="5" t="s">
        <v>4432</v>
      </c>
    </row>
    <row r="1730" spans="1:1">
      <c r="A1730" s="5" t="s">
        <v>1040</v>
      </c>
    </row>
    <row r="1731" spans="1:1">
      <c r="A1731" s="5" t="s">
        <v>1041</v>
      </c>
    </row>
    <row r="1732" spans="1:1">
      <c r="A1732" s="5" t="s">
        <v>4433</v>
      </c>
    </row>
    <row r="1733" spans="1:1">
      <c r="A1733" s="5" t="s">
        <v>4434</v>
      </c>
    </row>
    <row r="1734" spans="1:1">
      <c r="A1734" s="5" t="s">
        <v>1042</v>
      </c>
    </row>
    <row r="1735" spans="1:1">
      <c r="A1735" s="5" t="s">
        <v>4435</v>
      </c>
    </row>
    <row r="1736" spans="1:1">
      <c r="A1736" s="5" t="s">
        <v>4436</v>
      </c>
    </row>
    <row r="1737" spans="1:1">
      <c r="A1737" s="5" t="s">
        <v>1043</v>
      </c>
    </row>
    <row r="1738" spans="1:1">
      <c r="A1738" s="5" t="s">
        <v>4437</v>
      </c>
    </row>
    <row r="1739" spans="1:1">
      <c r="A1739" s="5" t="s">
        <v>1044</v>
      </c>
    </row>
    <row r="1740" spans="1:1">
      <c r="A1740" s="5" t="s">
        <v>1045</v>
      </c>
    </row>
    <row r="1741" spans="1:1">
      <c r="A1741" s="5" t="s">
        <v>1046</v>
      </c>
    </row>
    <row r="1742" spans="1:1">
      <c r="A1742" s="5" t="s">
        <v>1047</v>
      </c>
    </row>
    <row r="1743" spans="1:1">
      <c r="A1743" s="5" t="s">
        <v>4438</v>
      </c>
    </row>
    <row r="1744" spans="1:1">
      <c r="A1744" s="5" t="s">
        <v>1048</v>
      </c>
    </row>
    <row r="1745" spans="1:1">
      <c r="A1745" s="5" t="s">
        <v>4439</v>
      </c>
    </row>
    <row r="1746" spans="1:1">
      <c r="A1746" s="5" t="s">
        <v>4440</v>
      </c>
    </row>
    <row r="1747" spans="1:1">
      <c r="A1747" s="5" t="s">
        <v>4441</v>
      </c>
    </row>
    <row r="1748" spans="1:1">
      <c r="A1748" s="5" t="s">
        <v>4442</v>
      </c>
    </row>
    <row r="1749" spans="1:1">
      <c r="A1749" s="5" t="s">
        <v>1049</v>
      </c>
    </row>
    <row r="1750" spans="1:1">
      <c r="A1750" s="5" t="s">
        <v>4443</v>
      </c>
    </row>
    <row r="1751" spans="1:1">
      <c r="A1751" s="5" t="s">
        <v>1050</v>
      </c>
    </row>
    <row r="1752" spans="1:1">
      <c r="A1752" s="5" t="s">
        <v>4444</v>
      </c>
    </row>
    <row r="1753" spans="1:1">
      <c r="A1753" s="5" t="s">
        <v>1051</v>
      </c>
    </row>
    <row r="1754" spans="1:1">
      <c r="A1754" s="5" t="s">
        <v>4445</v>
      </c>
    </row>
    <row r="1755" spans="1:1">
      <c r="A1755" s="5" t="s">
        <v>1052</v>
      </c>
    </row>
    <row r="1756" spans="1:1">
      <c r="A1756" s="5" t="s">
        <v>4446</v>
      </c>
    </row>
    <row r="1757" spans="1:1">
      <c r="A1757" s="5" t="s">
        <v>4447</v>
      </c>
    </row>
    <row r="1758" spans="1:1">
      <c r="A1758" s="5" t="s">
        <v>4448</v>
      </c>
    </row>
    <row r="1759" spans="1:1">
      <c r="A1759" s="5" t="s">
        <v>1053</v>
      </c>
    </row>
    <row r="1760" spans="1:1">
      <c r="A1760" s="5" t="s">
        <v>4449</v>
      </c>
    </row>
    <row r="1761" spans="1:1">
      <c r="A1761" s="5" t="s">
        <v>4450</v>
      </c>
    </row>
    <row r="1762" spans="1:1">
      <c r="A1762" s="5" t="s">
        <v>4451</v>
      </c>
    </row>
    <row r="1763" spans="1:1">
      <c r="A1763" s="5" t="s">
        <v>4452</v>
      </c>
    </row>
    <row r="1764" spans="1:1">
      <c r="A1764" s="5" t="s">
        <v>4453</v>
      </c>
    </row>
    <row r="1765" spans="1:1">
      <c r="A1765" s="5" t="s">
        <v>4454</v>
      </c>
    </row>
    <row r="1766" spans="1:1">
      <c r="A1766" s="5" t="s">
        <v>4455</v>
      </c>
    </row>
    <row r="1767" spans="1:1">
      <c r="A1767" s="5" t="s">
        <v>1054</v>
      </c>
    </row>
    <row r="1768" spans="1:1">
      <c r="A1768" s="5" t="s">
        <v>4456</v>
      </c>
    </row>
    <row r="1769" spans="1:1">
      <c r="A1769" s="5" t="s">
        <v>1055</v>
      </c>
    </row>
    <row r="1770" spans="1:1">
      <c r="A1770" s="5" t="s">
        <v>4457</v>
      </c>
    </row>
    <row r="1771" spans="1:1">
      <c r="A1771" s="5" t="s">
        <v>1056</v>
      </c>
    </row>
    <row r="1772" spans="1:1">
      <c r="A1772" s="5" t="s">
        <v>4458</v>
      </c>
    </row>
    <row r="1773" spans="1:1">
      <c r="A1773" s="5" t="s">
        <v>1057</v>
      </c>
    </row>
    <row r="1774" spans="1:1">
      <c r="A1774" s="5" t="s">
        <v>1058</v>
      </c>
    </row>
    <row r="1775" spans="1:1">
      <c r="A1775" s="5" t="s">
        <v>4459</v>
      </c>
    </row>
    <row r="1776" spans="1:1">
      <c r="A1776" s="5" t="s">
        <v>4460</v>
      </c>
    </row>
    <row r="1777" spans="1:1">
      <c r="A1777" s="5" t="s">
        <v>1059</v>
      </c>
    </row>
    <row r="1778" spans="1:1">
      <c r="A1778" s="5" t="s">
        <v>4461</v>
      </c>
    </row>
    <row r="1779" spans="1:1">
      <c r="A1779" s="5" t="s">
        <v>4462</v>
      </c>
    </row>
    <row r="1780" spans="1:1">
      <c r="A1780" s="5" t="s">
        <v>1060</v>
      </c>
    </row>
    <row r="1781" spans="1:1">
      <c r="A1781" s="5" t="s">
        <v>4463</v>
      </c>
    </row>
    <row r="1782" spans="1:1">
      <c r="A1782" s="5" t="s">
        <v>4464</v>
      </c>
    </row>
    <row r="1783" spans="1:1">
      <c r="A1783" s="5" t="s">
        <v>4465</v>
      </c>
    </row>
    <row r="1784" spans="1:1">
      <c r="A1784" s="5" t="s">
        <v>4466</v>
      </c>
    </row>
    <row r="1785" spans="1:1">
      <c r="A1785" s="5" t="s">
        <v>4467</v>
      </c>
    </row>
    <row r="1786" spans="1:1">
      <c r="A1786" s="5" t="s">
        <v>1061</v>
      </c>
    </row>
    <row r="1787" spans="1:1">
      <c r="A1787" s="5" t="s">
        <v>4468</v>
      </c>
    </row>
    <row r="1788" spans="1:1">
      <c r="A1788" s="5" t="s">
        <v>4469</v>
      </c>
    </row>
    <row r="1789" spans="1:1">
      <c r="A1789" s="5" t="s">
        <v>1062</v>
      </c>
    </row>
    <row r="1790" spans="1:1">
      <c r="A1790" s="5" t="s">
        <v>1063</v>
      </c>
    </row>
    <row r="1791" spans="1:1">
      <c r="A1791" s="5" t="s">
        <v>4470</v>
      </c>
    </row>
    <row r="1792" spans="1:1">
      <c r="A1792" s="5" t="s">
        <v>4471</v>
      </c>
    </row>
    <row r="1793" spans="1:1">
      <c r="A1793" s="5" t="s">
        <v>1064</v>
      </c>
    </row>
    <row r="1794" spans="1:1">
      <c r="A1794" s="5" t="s">
        <v>4472</v>
      </c>
    </row>
    <row r="1795" spans="1:1">
      <c r="A1795" s="5" t="s">
        <v>4473</v>
      </c>
    </row>
    <row r="1796" spans="1:1">
      <c r="A1796" s="5" t="s">
        <v>1065</v>
      </c>
    </row>
    <row r="1797" spans="1:1">
      <c r="A1797" s="5" t="s">
        <v>1066</v>
      </c>
    </row>
    <row r="1798" spans="1:1">
      <c r="A1798" s="5" t="s">
        <v>1067</v>
      </c>
    </row>
    <row r="1799" spans="1:1">
      <c r="A1799" s="5" t="s">
        <v>1068</v>
      </c>
    </row>
    <row r="1800" spans="1:1">
      <c r="A1800" s="5" t="s">
        <v>4474</v>
      </c>
    </row>
    <row r="1801" spans="1:1">
      <c r="A1801" s="5" t="s">
        <v>4475</v>
      </c>
    </row>
    <row r="1802" spans="1:1">
      <c r="A1802" s="5" t="s">
        <v>4476</v>
      </c>
    </row>
    <row r="1803" spans="1:1">
      <c r="A1803" s="5" t="s">
        <v>4477</v>
      </c>
    </row>
    <row r="1804" spans="1:1">
      <c r="A1804" s="5" t="s">
        <v>4478</v>
      </c>
    </row>
    <row r="1805" spans="1:1">
      <c r="A1805" s="5" t="s">
        <v>1069</v>
      </c>
    </row>
    <row r="1806" spans="1:1">
      <c r="A1806" s="5" t="s">
        <v>4479</v>
      </c>
    </row>
    <row r="1807" spans="1:1">
      <c r="A1807" s="5" t="s">
        <v>4481</v>
      </c>
    </row>
    <row r="1808" spans="1:1">
      <c r="A1808" s="5" t="s">
        <v>4482</v>
      </c>
    </row>
    <row r="1809" spans="1:1">
      <c r="A1809" s="5" t="s">
        <v>4483</v>
      </c>
    </row>
    <row r="1810" spans="1:1">
      <c r="A1810" s="5" t="s">
        <v>4484</v>
      </c>
    </row>
    <row r="1811" spans="1:1">
      <c r="A1811" s="5" t="s">
        <v>1070</v>
      </c>
    </row>
    <row r="1812" spans="1:1">
      <c r="A1812" s="5" t="s">
        <v>4485</v>
      </c>
    </row>
    <row r="1813" spans="1:1">
      <c r="A1813" s="5" t="s">
        <v>4486</v>
      </c>
    </row>
    <row r="1814" spans="1:1">
      <c r="A1814" s="5" t="s">
        <v>1071</v>
      </c>
    </row>
    <row r="1815" spans="1:1">
      <c r="A1815" s="5" t="s">
        <v>1072</v>
      </c>
    </row>
    <row r="1816" spans="1:1">
      <c r="A1816" s="5" t="s">
        <v>1073</v>
      </c>
    </row>
    <row r="1817" spans="1:1">
      <c r="A1817" s="5" t="s">
        <v>4487</v>
      </c>
    </row>
    <row r="1818" spans="1:1">
      <c r="A1818" s="5" t="s">
        <v>4488</v>
      </c>
    </row>
    <row r="1819" spans="1:1">
      <c r="A1819" s="5" t="s">
        <v>4489</v>
      </c>
    </row>
    <row r="1820" spans="1:1">
      <c r="A1820" s="5" t="s">
        <v>4490</v>
      </c>
    </row>
    <row r="1821" spans="1:1">
      <c r="A1821" s="5" t="s">
        <v>4491</v>
      </c>
    </row>
    <row r="1822" spans="1:1">
      <c r="A1822" s="5" t="s">
        <v>4492</v>
      </c>
    </row>
    <row r="1823" spans="1:1">
      <c r="A1823" s="5" t="s">
        <v>4493</v>
      </c>
    </row>
    <row r="1824" spans="1:1">
      <c r="A1824" s="5" t="s">
        <v>4494</v>
      </c>
    </row>
    <row r="1825" spans="1:1">
      <c r="A1825" s="5" t="s">
        <v>1074</v>
      </c>
    </row>
    <row r="1826" spans="1:1">
      <c r="A1826" s="5" t="s">
        <v>4495</v>
      </c>
    </row>
    <row r="1827" spans="1:1">
      <c r="A1827" s="5" t="s">
        <v>4496</v>
      </c>
    </row>
    <row r="1828" spans="1:1">
      <c r="A1828" s="5" t="s">
        <v>4497</v>
      </c>
    </row>
    <row r="1829" spans="1:1">
      <c r="A1829" s="5" t="s">
        <v>4498</v>
      </c>
    </row>
    <row r="1830" spans="1:1">
      <c r="A1830" s="5" t="s">
        <v>1075</v>
      </c>
    </row>
    <row r="1831" spans="1:1">
      <c r="A1831" s="5" t="s">
        <v>1076</v>
      </c>
    </row>
    <row r="1832" spans="1:1">
      <c r="A1832" s="5" t="s">
        <v>4499</v>
      </c>
    </row>
    <row r="1833" spans="1:1">
      <c r="A1833" s="5" t="s">
        <v>4500</v>
      </c>
    </row>
    <row r="1834" spans="1:1">
      <c r="A1834" s="5" t="s">
        <v>4501</v>
      </c>
    </row>
    <row r="1835" spans="1:1">
      <c r="A1835" s="5" t="s">
        <v>4503</v>
      </c>
    </row>
    <row r="1836" spans="1:1">
      <c r="A1836" s="5" t="s">
        <v>1077</v>
      </c>
    </row>
    <row r="1837" spans="1:1">
      <c r="A1837" s="5" t="s">
        <v>4504</v>
      </c>
    </row>
    <row r="1838" spans="1:1">
      <c r="A1838" s="5" t="s">
        <v>4505</v>
      </c>
    </row>
    <row r="1839" spans="1:1">
      <c r="A1839" s="5" t="s">
        <v>4506</v>
      </c>
    </row>
    <row r="1840" spans="1:1">
      <c r="A1840" s="5" t="s">
        <v>1078</v>
      </c>
    </row>
    <row r="1841" spans="1:1">
      <c r="A1841" s="5" t="s">
        <v>4507</v>
      </c>
    </row>
    <row r="1842" spans="1:1">
      <c r="A1842" s="5" t="s">
        <v>4509</v>
      </c>
    </row>
    <row r="1843" spans="1:1">
      <c r="A1843" s="5" t="s">
        <v>4510</v>
      </c>
    </row>
    <row r="1844" spans="1:1">
      <c r="A1844" s="5" t="s">
        <v>4511</v>
      </c>
    </row>
    <row r="1845" spans="1:1">
      <c r="A1845" s="5" t="s">
        <v>1079</v>
      </c>
    </row>
    <row r="1846" spans="1:1">
      <c r="A1846" s="5" t="s">
        <v>4512</v>
      </c>
    </row>
    <row r="1847" spans="1:1">
      <c r="A1847" s="5" t="s">
        <v>4513</v>
      </c>
    </row>
    <row r="1848" spans="1:1">
      <c r="A1848" s="5" t="s">
        <v>4514</v>
      </c>
    </row>
    <row r="1849" spans="1:1">
      <c r="A1849" s="5" t="s">
        <v>4515</v>
      </c>
    </row>
    <row r="1850" spans="1:1">
      <c r="A1850" s="5" t="s">
        <v>1080</v>
      </c>
    </row>
    <row r="1851" spans="1:1">
      <c r="A1851" s="5" t="s">
        <v>1081</v>
      </c>
    </row>
    <row r="1852" spans="1:1">
      <c r="A1852" s="5" t="s">
        <v>4516</v>
      </c>
    </row>
    <row r="1853" spans="1:1">
      <c r="A1853" s="5" t="s">
        <v>4517</v>
      </c>
    </row>
    <row r="1854" spans="1:1">
      <c r="A1854" s="5" t="s">
        <v>4518</v>
      </c>
    </row>
    <row r="1855" spans="1:1">
      <c r="A1855" s="5" t="s">
        <v>4519</v>
      </c>
    </row>
    <row r="1856" spans="1:1">
      <c r="A1856" s="5" t="s">
        <v>4520</v>
      </c>
    </row>
    <row r="1857" spans="1:1">
      <c r="A1857" s="5" t="s">
        <v>4521</v>
      </c>
    </row>
    <row r="1858" spans="1:1">
      <c r="A1858" s="5" t="s">
        <v>1082</v>
      </c>
    </row>
    <row r="1859" spans="1:1">
      <c r="A1859" s="5" t="s">
        <v>4522</v>
      </c>
    </row>
    <row r="1860" spans="1:1">
      <c r="A1860" s="5" t="s">
        <v>1083</v>
      </c>
    </row>
    <row r="1861" spans="1:1">
      <c r="A1861" s="5" t="s">
        <v>4523</v>
      </c>
    </row>
    <row r="1862" spans="1:1">
      <c r="A1862" s="5" t="s">
        <v>4524</v>
      </c>
    </row>
    <row r="1863" spans="1:1">
      <c r="A1863" s="5" t="s">
        <v>4525</v>
      </c>
    </row>
    <row r="1864" spans="1:1">
      <c r="A1864" s="5" t="s">
        <v>4526</v>
      </c>
    </row>
    <row r="1865" spans="1:1">
      <c r="A1865" s="5" t="s">
        <v>4527</v>
      </c>
    </row>
    <row r="1866" spans="1:1">
      <c r="A1866" s="5" t="s">
        <v>1084</v>
      </c>
    </row>
    <row r="1867" spans="1:1">
      <c r="A1867" s="5" t="s">
        <v>4528</v>
      </c>
    </row>
    <row r="1868" spans="1:1">
      <c r="A1868" s="5" t="s">
        <v>4529</v>
      </c>
    </row>
    <row r="1869" spans="1:1">
      <c r="A1869" s="5" t="s">
        <v>1085</v>
      </c>
    </row>
    <row r="1870" spans="1:1">
      <c r="A1870" s="5" t="s">
        <v>1086</v>
      </c>
    </row>
    <row r="1871" spans="1:1">
      <c r="A1871" s="5" t="s">
        <v>1087</v>
      </c>
    </row>
    <row r="1872" spans="1:1">
      <c r="A1872" s="5" t="s">
        <v>4530</v>
      </c>
    </row>
    <row r="1873" spans="1:1">
      <c r="A1873" s="5" t="s">
        <v>4531</v>
      </c>
    </row>
    <row r="1874" spans="1:1">
      <c r="A1874" s="5" t="s">
        <v>4532</v>
      </c>
    </row>
    <row r="1875" spans="1:1">
      <c r="A1875" s="5" t="s">
        <v>1088</v>
      </c>
    </row>
    <row r="1876" spans="1:1">
      <c r="A1876" s="5" t="s">
        <v>4533</v>
      </c>
    </row>
    <row r="1877" spans="1:1">
      <c r="A1877" s="5" t="s">
        <v>1090</v>
      </c>
    </row>
    <row r="1878" spans="1:1">
      <c r="A1878" s="5" t="s">
        <v>1091</v>
      </c>
    </row>
    <row r="1879" spans="1:1">
      <c r="A1879" s="5" t="s">
        <v>4535</v>
      </c>
    </row>
    <row r="1880" spans="1:1">
      <c r="A1880" s="5" t="s">
        <v>4535</v>
      </c>
    </row>
    <row r="1881" spans="1:1">
      <c r="A1881" s="5" t="s">
        <v>4536</v>
      </c>
    </row>
    <row r="1882" spans="1:1">
      <c r="A1882" s="5" t="s">
        <v>1092</v>
      </c>
    </row>
    <row r="1883" spans="1:1">
      <c r="A1883" s="5" t="s">
        <v>4537</v>
      </c>
    </row>
    <row r="1884" spans="1:1">
      <c r="A1884" s="5" t="s">
        <v>4538</v>
      </c>
    </row>
    <row r="1885" spans="1:1">
      <c r="A1885" s="5" t="s">
        <v>1093</v>
      </c>
    </row>
    <row r="1886" spans="1:1">
      <c r="A1886" s="5" t="s">
        <v>1094</v>
      </c>
    </row>
    <row r="1887" spans="1:1">
      <c r="A1887" s="5" t="s">
        <v>4539</v>
      </c>
    </row>
    <row r="1888" spans="1:1">
      <c r="A1888" s="5" t="s">
        <v>1095</v>
      </c>
    </row>
    <row r="1889" spans="1:1">
      <c r="A1889" s="5" t="s">
        <v>1096</v>
      </c>
    </row>
    <row r="1890" spans="1:1">
      <c r="A1890" s="5" t="s">
        <v>1097</v>
      </c>
    </row>
    <row r="1891" spans="1:1">
      <c r="A1891" s="5" t="s">
        <v>1098</v>
      </c>
    </row>
    <row r="1892" spans="1:1">
      <c r="A1892" s="5" t="s">
        <v>1099</v>
      </c>
    </row>
    <row r="1893" spans="1:1">
      <c r="A1893" s="5" t="s">
        <v>1100</v>
      </c>
    </row>
    <row r="1894" spans="1:1">
      <c r="A1894" s="5" t="s">
        <v>4540</v>
      </c>
    </row>
    <row r="1895" spans="1:1">
      <c r="A1895" s="5" t="s">
        <v>4541</v>
      </c>
    </row>
    <row r="1896" spans="1:1">
      <c r="A1896" s="5" t="s">
        <v>4542</v>
      </c>
    </row>
    <row r="1897" spans="1:1">
      <c r="A1897" s="5" t="s">
        <v>4543</v>
      </c>
    </row>
    <row r="1898" spans="1:1">
      <c r="A1898" s="5" t="s">
        <v>1101</v>
      </c>
    </row>
    <row r="1899" spans="1:1">
      <c r="A1899" s="5" t="s">
        <v>1102</v>
      </c>
    </row>
    <row r="1900" spans="1:1">
      <c r="A1900" s="5" t="s">
        <v>1103</v>
      </c>
    </row>
    <row r="1901" spans="1:1">
      <c r="A1901" s="5" t="s">
        <v>4544</v>
      </c>
    </row>
    <row r="1902" spans="1:1">
      <c r="A1902" s="5" t="s">
        <v>1104</v>
      </c>
    </row>
    <row r="1903" spans="1:1">
      <c r="A1903" s="5" t="s">
        <v>4545</v>
      </c>
    </row>
    <row r="1904" spans="1:1">
      <c r="A1904" s="5" t="s">
        <v>4546</v>
      </c>
    </row>
    <row r="1905" spans="1:1">
      <c r="A1905" s="5" t="s">
        <v>4547</v>
      </c>
    </row>
    <row r="1906" spans="1:1">
      <c r="A1906" s="5" t="s">
        <v>1105</v>
      </c>
    </row>
    <row r="1907" spans="1:1">
      <c r="A1907" s="5" t="s">
        <v>1106</v>
      </c>
    </row>
    <row r="1908" spans="1:1">
      <c r="A1908" s="5" t="s">
        <v>4548</v>
      </c>
    </row>
    <row r="1909" spans="1:1">
      <c r="A1909" s="5" t="s">
        <v>1107</v>
      </c>
    </row>
    <row r="1910" spans="1:1">
      <c r="A1910" s="5" t="s">
        <v>4549</v>
      </c>
    </row>
    <row r="1911" spans="1:1">
      <c r="A1911" s="5" t="s">
        <v>4550</v>
      </c>
    </row>
    <row r="1912" spans="1:1">
      <c r="A1912" s="5" t="s">
        <v>1108</v>
      </c>
    </row>
    <row r="1913" spans="1:1">
      <c r="A1913" s="5" t="s">
        <v>1109</v>
      </c>
    </row>
    <row r="1914" spans="1:1">
      <c r="A1914" s="5" t="s">
        <v>4551</v>
      </c>
    </row>
    <row r="1915" spans="1:1">
      <c r="A1915" s="5" t="s">
        <v>1110</v>
      </c>
    </row>
    <row r="1916" spans="1:1">
      <c r="A1916" s="5" t="s">
        <v>1111</v>
      </c>
    </row>
    <row r="1917" spans="1:1">
      <c r="A1917" s="5" t="s">
        <v>1112</v>
      </c>
    </row>
    <row r="1918" spans="1:1">
      <c r="A1918" s="5" t="s">
        <v>4552</v>
      </c>
    </row>
    <row r="1919" spans="1:1">
      <c r="A1919" s="5" t="s">
        <v>1113</v>
      </c>
    </row>
    <row r="1920" spans="1:1">
      <c r="A1920" s="5" t="s">
        <v>4553</v>
      </c>
    </row>
    <row r="1921" spans="1:1">
      <c r="A1921" s="5" t="s">
        <v>1114</v>
      </c>
    </row>
    <row r="1922" spans="1:1">
      <c r="A1922" s="5" t="s">
        <v>4554</v>
      </c>
    </row>
    <row r="1923" spans="1:1">
      <c r="A1923" s="5" t="s">
        <v>1115</v>
      </c>
    </row>
    <row r="1924" spans="1:1">
      <c r="A1924" s="5" t="s">
        <v>1116</v>
      </c>
    </row>
    <row r="1925" spans="1:1">
      <c r="A1925" s="5" t="s">
        <v>1117</v>
      </c>
    </row>
    <row r="1926" spans="1:1">
      <c r="A1926" s="5" t="s">
        <v>1118</v>
      </c>
    </row>
    <row r="1927" spans="1:1">
      <c r="A1927" s="5" t="s">
        <v>4555</v>
      </c>
    </row>
    <row r="1928" spans="1:1">
      <c r="A1928" s="5" t="s">
        <v>4556</v>
      </c>
    </row>
    <row r="1929" spans="1:1">
      <c r="A1929" s="5" t="s">
        <v>1119</v>
      </c>
    </row>
    <row r="1930" spans="1:1">
      <c r="A1930" s="5" t="s">
        <v>4557</v>
      </c>
    </row>
    <row r="1931" spans="1:1">
      <c r="A1931" s="5" t="s">
        <v>4558</v>
      </c>
    </row>
    <row r="1932" spans="1:1">
      <c r="A1932" s="5" t="s">
        <v>4559</v>
      </c>
    </row>
    <row r="1933" spans="1:1">
      <c r="A1933" s="5" t="s">
        <v>4560</v>
      </c>
    </row>
    <row r="1934" spans="1:1">
      <c r="A1934" s="5" t="s">
        <v>4561</v>
      </c>
    </row>
    <row r="1935" spans="1:1">
      <c r="A1935" s="5" t="s">
        <v>4562</v>
      </c>
    </row>
    <row r="1936" spans="1:1">
      <c r="A1936" s="5" t="s">
        <v>4563</v>
      </c>
    </row>
    <row r="1937" spans="1:1">
      <c r="A1937" s="5" t="s">
        <v>4564</v>
      </c>
    </row>
    <row r="1938" spans="1:1">
      <c r="A1938" s="5" t="s">
        <v>4565</v>
      </c>
    </row>
    <row r="1939" spans="1:1">
      <c r="A1939" s="5" t="s">
        <v>1120</v>
      </c>
    </row>
    <row r="1940" spans="1:1">
      <c r="A1940" s="5" t="s">
        <v>4566</v>
      </c>
    </row>
    <row r="1941" spans="1:1">
      <c r="A1941" s="5" t="s">
        <v>4567</v>
      </c>
    </row>
    <row r="1942" spans="1:1">
      <c r="A1942" s="5" t="s">
        <v>4568</v>
      </c>
    </row>
    <row r="1943" spans="1:1">
      <c r="A1943" s="5" t="s">
        <v>1121</v>
      </c>
    </row>
    <row r="1944" spans="1:1">
      <c r="A1944" s="5" t="s">
        <v>1122</v>
      </c>
    </row>
    <row r="1945" spans="1:1">
      <c r="A1945" s="5" t="s">
        <v>1123</v>
      </c>
    </row>
    <row r="1946" spans="1:1">
      <c r="A1946" s="5" t="s">
        <v>1124</v>
      </c>
    </row>
    <row r="1947" spans="1:1">
      <c r="A1947" s="5" t="s">
        <v>4569</v>
      </c>
    </row>
    <row r="1948" spans="1:1">
      <c r="A1948" s="5" t="s">
        <v>4570</v>
      </c>
    </row>
    <row r="1949" spans="1:1">
      <c r="A1949" s="5" t="s">
        <v>4571</v>
      </c>
    </row>
    <row r="1950" spans="1:1">
      <c r="A1950" s="5" t="s">
        <v>1125</v>
      </c>
    </row>
    <row r="1951" spans="1:1">
      <c r="A1951" s="5" t="s">
        <v>4572</v>
      </c>
    </row>
    <row r="1952" spans="1:1">
      <c r="A1952" s="5" t="s">
        <v>4573</v>
      </c>
    </row>
    <row r="1953" spans="1:1">
      <c r="A1953" s="5" t="s">
        <v>4574</v>
      </c>
    </row>
    <row r="1954" spans="1:1">
      <c r="A1954" s="5" t="s">
        <v>4575</v>
      </c>
    </row>
    <row r="1955" spans="1:1">
      <c r="A1955" s="5" t="s">
        <v>4576</v>
      </c>
    </row>
    <row r="1956" spans="1:1">
      <c r="A1956" s="5" t="s">
        <v>1126</v>
      </c>
    </row>
    <row r="1957" spans="1:1">
      <c r="A1957" s="5" t="s">
        <v>1127</v>
      </c>
    </row>
    <row r="1958" spans="1:1">
      <c r="A1958" s="5" t="s">
        <v>1128</v>
      </c>
    </row>
    <row r="1959" spans="1:1">
      <c r="A1959" s="5" t="s">
        <v>4577</v>
      </c>
    </row>
    <row r="1960" spans="1:1">
      <c r="A1960" s="5" t="s">
        <v>1129</v>
      </c>
    </row>
    <row r="1961" spans="1:1">
      <c r="A1961" s="5" t="s">
        <v>4578</v>
      </c>
    </row>
    <row r="1962" spans="1:1">
      <c r="A1962" s="5" t="s">
        <v>1130</v>
      </c>
    </row>
    <row r="1963" spans="1:1">
      <c r="A1963" s="5" t="s">
        <v>4579</v>
      </c>
    </row>
    <row r="1964" spans="1:1">
      <c r="A1964" s="5" t="s">
        <v>1131</v>
      </c>
    </row>
    <row r="1965" spans="1:1">
      <c r="A1965" s="5" t="s">
        <v>1132</v>
      </c>
    </row>
    <row r="1966" spans="1:1">
      <c r="A1966" s="5" t="s">
        <v>4580</v>
      </c>
    </row>
    <row r="1967" spans="1:1">
      <c r="A1967" s="5" t="s">
        <v>1133</v>
      </c>
    </row>
    <row r="1968" spans="1:1">
      <c r="A1968" s="5" t="s">
        <v>4581</v>
      </c>
    </row>
    <row r="1969" spans="1:1">
      <c r="A1969" s="5" t="s">
        <v>1134</v>
      </c>
    </row>
    <row r="1970" spans="1:1">
      <c r="A1970" s="5" t="s">
        <v>4582</v>
      </c>
    </row>
    <row r="1971" spans="1:1">
      <c r="A1971" s="5" t="s">
        <v>1135</v>
      </c>
    </row>
    <row r="1972" spans="1:1">
      <c r="A1972" s="5" t="s">
        <v>1136</v>
      </c>
    </row>
    <row r="1973" spans="1:1">
      <c r="A1973" s="5" t="s">
        <v>1137</v>
      </c>
    </row>
    <row r="1974" spans="1:1">
      <c r="A1974" s="5" t="s">
        <v>4583</v>
      </c>
    </row>
    <row r="1975" spans="1:1">
      <c r="A1975" s="5" t="s">
        <v>4584</v>
      </c>
    </row>
    <row r="1976" spans="1:1">
      <c r="A1976" s="5" t="s">
        <v>1138</v>
      </c>
    </row>
    <row r="1977" spans="1:1">
      <c r="A1977" s="5" t="s">
        <v>4585</v>
      </c>
    </row>
    <row r="1978" spans="1:1">
      <c r="A1978" s="5" t="s">
        <v>4586</v>
      </c>
    </row>
    <row r="1979" spans="1:1">
      <c r="A1979" s="5" t="s">
        <v>1139</v>
      </c>
    </row>
    <row r="1980" spans="1:1">
      <c r="A1980" s="5" t="s">
        <v>1140</v>
      </c>
    </row>
    <row r="1981" spans="1:1">
      <c r="A1981" s="5" t="s">
        <v>4587</v>
      </c>
    </row>
    <row r="1982" spans="1:1">
      <c r="A1982" s="5" t="s">
        <v>1141</v>
      </c>
    </row>
    <row r="1983" spans="1:1">
      <c r="A1983" s="5" t="s">
        <v>1142</v>
      </c>
    </row>
    <row r="1984" spans="1:1">
      <c r="A1984" s="5" t="s">
        <v>1143</v>
      </c>
    </row>
    <row r="1985" spans="1:1">
      <c r="A1985" s="5" t="s">
        <v>4588</v>
      </c>
    </row>
    <row r="1986" spans="1:1">
      <c r="A1986" s="5" t="s">
        <v>4589</v>
      </c>
    </row>
    <row r="1987" spans="1:1">
      <c r="A1987" s="5" t="s">
        <v>4590</v>
      </c>
    </row>
    <row r="1988" spans="1:1">
      <c r="A1988" s="5" t="s">
        <v>4591</v>
      </c>
    </row>
    <row r="1989" spans="1:1">
      <c r="A1989" s="5" t="s">
        <v>4592</v>
      </c>
    </row>
    <row r="1990" spans="1:1">
      <c r="A1990" s="5" t="s">
        <v>4593</v>
      </c>
    </row>
    <row r="1991" spans="1:1">
      <c r="A1991" s="5" t="s">
        <v>1144</v>
      </c>
    </row>
    <row r="1992" spans="1:1">
      <c r="A1992" s="5" t="s">
        <v>4594</v>
      </c>
    </row>
    <row r="1993" spans="1:1">
      <c r="A1993" s="5" t="s">
        <v>4595</v>
      </c>
    </row>
    <row r="1994" spans="1:1">
      <c r="A1994" s="5" t="s">
        <v>4597</v>
      </c>
    </row>
    <row r="1995" spans="1:1">
      <c r="A1995" s="5" t="s">
        <v>4598</v>
      </c>
    </row>
    <row r="1996" spans="1:1">
      <c r="A1996" s="5" t="s">
        <v>4599</v>
      </c>
    </row>
    <row r="1997" spans="1:1">
      <c r="A1997" s="5" t="s">
        <v>4600</v>
      </c>
    </row>
    <row r="1998" spans="1:1">
      <c r="A1998" s="5" t="s">
        <v>4601</v>
      </c>
    </row>
    <row r="1999" spans="1:1">
      <c r="A1999" s="5" t="s">
        <v>1145</v>
      </c>
    </row>
    <row r="2000" spans="1:1">
      <c r="A2000" s="5" t="s">
        <v>1146</v>
      </c>
    </row>
    <row r="2001" spans="1:1">
      <c r="A2001" s="5" t="s">
        <v>4602</v>
      </c>
    </row>
    <row r="2002" spans="1:1">
      <c r="A2002" s="5" t="s">
        <v>1147</v>
      </c>
    </row>
    <row r="2003" spans="1:1">
      <c r="A2003" s="5" t="s">
        <v>4603</v>
      </c>
    </row>
    <row r="2004" spans="1:1">
      <c r="A2004" s="5" t="s">
        <v>1148</v>
      </c>
    </row>
    <row r="2005" spans="1:1">
      <c r="A2005" s="5" t="s">
        <v>4604</v>
      </c>
    </row>
    <row r="2006" spans="1:1">
      <c r="A2006" s="5" t="s">
        <v>1149</v>
      </c>
    </row>
    <row r="2007" spans="1:1">
      <c r="A2007" s="5" t="s">
        <v>1149</v>
      </c>
    </row>
    <row r="2008" spans="1:1">
      <c r="A2008" s="5" t="s">
        <v>4605</v>
      </c>
    </row>
    <row r="2009" spans="1:1">
      <c r="A2009" s="5" t="s">
        <v>4607</v>
      </c>
    </row>
    <row r="2010" spans="1:1">
      <c r="A2010" s="5" t="s">
        <v>4608</v>
      </c>
    </row>
    <row r="2011" spans="1:1">
      <c r="A2011" s="5" t="s">
        <v>4609</v>
      </c>
    </row>
    <row r="2012" spans="1:1">
      <c r="A2012" s="5" t="s">
        <v>4610</v>
      </c>
    </row>
    <row r="2013" spans="1:1">
      <c r="A2013" s="5" t="s">
        <v>4611</v>
      </c>
    </row>
    <row r="2014" spans="1:1">
      <c r="A2014" s="5" t="s">
        <v>1150</v>
      </c>
    </row>
    <row r="2015" spans="1:1">
      <c r="A2015" s="5" t="s">
        <v>4612</v>
      </c>
    </row>
    <row r="2016" spans="1:1">
      <c r="A2016" s="5" t="s">
        <v>1151</v>
      </c>
    </row>
    <row r="2017" spans="1:1">
      <c r="A2017" s="5" t="s">
        <v>4613</v>
      </c>
    </row>
    <row r="2018" spans="1:1">
      <c r="A2018" s="5" t="s">
        <v>1152</v>
      </c>
    </row>
    <row r="2019" spans="1:1">
      <c r="A2019" s="5" t="s">
        <v>1153</v>
      </c>
    </row>
    <row r="2020" spans="1:1">
      <c r="A2020" s="5" t="s">
        <v>4614</v>
      </c>
    </row>
    <row r="2021" spans="1:1">
      <c r="A2021" s="5" t="s">
        <v>1154</v>
      </c>
    </row>
    <row r="2022" spans="1:1">
      <c r="A2022" s="5" t="s">
        <v>4615</v>
      </c>
    </row>
    <row r="2023" spans="1:1">
      <c r="A2023" s="5" t="s">
        <v>4616</v>
      </c>
    </row>
    <row r="2024" spans="1:1">
      <c r="A2024" s="5" t="s">
        <v>4617</v>
      </c>
    </row>
    <row r="2025" spans="1:1">
      <c r="A2025" s="5" t="s">
        <v>1155</v>
      </c>
    </row>
    <row r="2026" spans="1:1">
      <c r="A2026" s="5" t="s">
        <v>4618</v>
      </c>
    </row>
    <row r="2027" spans="1:1">
      <c r="A2027" s="5" t="s">
        <v>4619</v>
      </c>
    </row>
    <row r="2028" spans="1:1">
      <c r="A2028" s="5" t="s">
        <v>4620</v>
      </c>
    </row>
    <row r="2029" spans="1:1">
      <c r="A2029" s="5" t="s">
        <v>4621</v>
      </c>
    </row>
    <row r="2030" spans="1:1">
      <c r="A2030" s="5" t="s">
        <v>1156</v>
      </c>
    </row>
    <row r="2031" spans="1:1">
      <c r="A2031" s="5" t="s">
        <v>1157</v>
      </c>
    </row>
    <row r="2032" spans="1:1">
      <c r="A2032" s="5" t="s">
        <v>4622</v>
      </c>
    </row>
    <row r="2033" spans="1:1">
      <c r="A2033" s="5" t="s">
        <v>1158</v>
      </c>
    </row>
    <row r="2034" spans="1:1">
      <c r="A2034" s="5" t="s">
        <v>4623</v>
      </c>
    </row>
    <row r="2035" spans="1:1">
      <c r="A2035" s="5" t="s">
        <v>4624</v>
      </c>
    </row>
    <row r="2036" spans="1:1">
      <c r="A2036" s="5" t="s">
        <v>4625</v>
      </c>
    </row>
    <row r="2037" spans="1:1">
      <c r="A2037" s="5" t="s">
        <v>1159</v>
      </c>
    </row>
    <row r="2038" spans="1:1">
      <c r="A2038" s="5" t="s">
        <v>4626</v>
      </c>
    </row>
    <row r="2039" spans="1:1">
      <c r="A2039" s="5" t="s">
        <v>4627</v>
      </c>
    </row>
    <row r="2040" spans="1:1">
      <c r="A2040" s="5" t="s">
        <v>4628</v>
      </c>
    </row>
    <row r="2041" spans="1:1">
      <c r="A2041" s="5" t="s">
        <v>4630</v>
      </c>
    </row>
    <row r="2042" spans="1:1">
      <c r="A2042" s="5" t="s">
        <v>4631</v>
      </c>
    </row>
    <row r="2043" spans="1:1">
      <c r="A2043" s="5" t="s">
        <v>1160</v>
      </c>
    </row>
    <row r="2044" spans="1:1">
      <c r="A2044" s="5" t="s">
        <v>4632</v>
      </c>
    </row>
    <row r="2045" spans="1:1">
      <c r="A2045" s="5" t="s">
        <v>4633</v>
      </c>
    </row>
    <row r="2046" spans="1:1">
      <c r="A2046" s="5" t="s">
        <v>4634</v>
      </c>
    </row>
    <row r="2047" spans="1:1">
      <c r="A2047" s="5" t="s">
        <v>1161</v>
      </c>
    </row>
    <row r="2048" spans="1:1">
      <c r="A2048" s="5" t="s">
        <v>1162</v>
      </c>
    </row>
    <row r="2049" spans="1:1">
      <c r="A2049" s="5" t="s">
        <v>4635</v>
      </c>
    </row>
    <row r="2050" spans="1:1">
      <c r="A2050" s="5" t="s">
        <v>4636</v>
      </c>
    </row>
    <row r="2051" spans="1:1">
      <c r="A2051" s="5" t="s">
        <v>1163</v>
      </c>
    </row>
    <row r="2052" spans="1:1">
      <c r="A2052" s="5" t="s">
        <v>4637</v>
      </c>
    </row>
    <row r="2053" spans="1:1">
      <c r="A2053" s="5" t="s">
        <v>1164</v>
      </c>
    </row>
    <row r="2054" spans="1:1">
      <c r="A2054" s="5" t="s">
        <v>4638</v>
      </c>
    </row>
    <row r="2055" spans="1:1">
      <c r="A2055" s="5" t="s">
        <v>1165</v>
      </c>
    </row>
    <row r="2056" spans="1:1">
      <c r="A2056" s="5" t="s">
        <v>4639</v>
      </c>
    </row>
    <row r="2057" spans="1:1">
      <c r="A2057" s="5" t="s">
        <v>4640</v>
      </c>
    </row>
    <row r="2058" spans="1:1">
      <c r="A2058" s="5" t="s">
        <v>4641</v>
      </c>
    </row>
    <row r="2059" spans="1:1">
      <c r="A2059" s="5" t="s">
        <v>1166</v>
      </c>
    </row>
    <row r="2060" spans="1:1">
      <c r="A2060" s="5" t="s">
        <v>4642</v>
      </c>
    </row>
    <row r="2061" spans="1:1">
      <c r="A2061" s="5" t="s">
        <v>4643</v>
      </c>
    </row>
    <row r="2062" spans="1:1">
      <c r="A2062" s="5" t="s">
        <v>1167</v>
      </c>
    </row>
    <row r="2063" spans="1:1">
      <c r="A2063" s="5" t="s">
        <v>4644</v>
      </c>
    </row>
    <row r="2064" spans="1:1">
      <c r="A2064" s="5" t="s">
        <v>4645</v>
      </c>
    </row>
    <row r="2065" spans="1:1">
      <c r="A2065" s="5" t="s">
        <v>4646</v>
      </c>
    </row>
    <row r="2066" spans="1:1">
      <c r="A2066" s="5" t="s">
        <v>1168</v>
      </c>
    </row>
    <row r="2067" spans="1:1">
      <c r="A2067" s="5" t="s">
        <v>4647</v>
      </c>
    </row>
    <row r="2068" spans="1:1">
      <c r="A2068" s="5" t="s">
        <v>1169</v>
      </c>
    </row>
    <row r="2069" spans="1:1">
      <c r="A2069" s="5" t="s">
        <v>1170</v>
      </c>
    </row>
    <row r="2070" spans="1:1">
      <c r="A2070" s="5" t="s">
        <v>4648</v>
      </c>
    </row>
    <row r="2071" spans="1:1">
      <c r="A2071" s="5" t="s">
        <v>4649</v>
      </c>
    </row>
    <row r="2072" spans="1:1">
      <c r="A2072" s="5" t="s">
        <v>4650</v>
      </c>
    </row>
    <row r="2073" spans="1:1">
      <c r="A2073" s="5" t="s">
        <v>4651</v>
      </c>
    </row>
    <row r="2074" spans="1:1">
      <c r="A2074" s="5" t="s">
        <v>1171</v>
      </c>
    </row>
    <row r="2075" spans="1:1">
      <c r="A2075" s="5" t="s">
        <v>4652</v>
      </c>
    </row>
    <row r="2076" spans="1:1">
      <c r="A2076" s="5" t="s">
        <v>4653</v>
      </c>
    </row>
    <row r="2077" spans="1:1">
      <c r="A2077" s="5" t="s">
        <v>4654</v>
      </c>
    </row>
    <row r="2078" spans="1:1">
      <c r="A2078" s="5" t="s">
        <v>4655</v>
      </c>
    </row>
    <row r="2079" spans="1:1">
      <c r="A2079" s="5" t="s">
        <v>1172</v>
      </c>
    </row>
    <row r="2080" spans="1:1">
      <c r="A2080" s="5" t="s">
        <v>1173</v>
      </c>
    </row>
    <row r="2081" spans="1:1">
      <c r="A2081" s="5" t="s">
        <v>1174</v>
      </c>
    </row>
    <row r="2082" spans="1:1">
      <c r="A2082" s="5" t="s">
        <v>4656</v>
      </c>
    </row>
    <row r="2083" spans="1:1">
      <c r="A2083" s="5" t="s">
        <v>4657</v>
      </c>
    </row>
    <row r="2084" spans="1:1">
      <c r="A2084" s="5" t="s">
        <v>1175</v>
      </c>
    </row>
    <row r="2085" spans="1:1">
      <c r="A2085" s="5" t="s">
        <v>1176</v>
      </c>
    </row>
    <row r="2086" spans="1:1">
      <c r="A2086" s="5" t="s">
        <v>1177</v>
      </c>
    </row>
    <row r="2087" spans="1:1">
      <c r="A2087" s="5" t="s">
        <v>1178</v>
      </c>
    </row>
    <row r="2088" spans="1:1">
      <c r="A2088" s="5" t="s">
        <v>4658</v>
      </c>
    </row>
    <row r="2089" spans="1:1">
      <c r="A2089" s="5" t="s">
        <v>4659</v>
      </c>
    </row>
    <row r="2090" spans="1:1">
      <c r="A2090" s="5" t="s">
        <v>4660</v>
      </c>
    </row>
    <row r="2091" spans="1:1">
      <c r="A2091" s="5" t="s">
        <v>4661</v>
      </c>
    </row>
    <row r="2092" spans="1:1">
      <c r="A2092" s="5" t="s">
        <v>4662</v>
      </c>
    </row>
    <row r="2093" spans="1:1">
      <c r="A2093" s="5" t="s">
        <v>4663</v>
      </c>
    </row>
    <row r="2094" spans="1:1">
      <c r="A2094" s="5" t="s">
        <v>4664</v>
      </c>
    </row>
    <row r="2095" spans="1:1">
      <c r="A2095" s="5" t="s">
        <v>4665</v>
      </c>
    </row>
    <row r="2096" spans="1:1">
      <c r="A2096" s="5" t="s">
        <v>4666</v>
      </c>
    </row>
    <row r="2097" spans="1:1">
      <c r="A2097" s="5" t="s">
        <v>1179</v>
      </c>
    </row>
    <row r="2098" spans="1:1">
      <c r="A2098" s="5" t="s">
        <v>1180</v>
      </c>
    </row>
    <row r="2099" spans="1:1">
      <c r="A2099" s="5" t="s">
        <v>4667</v>
      </c>
    </row>
    <row r="2100" spans="1:1">
      <c r="A2100" s="5" t="s">
        <v>1181</v>
      </c>
    </row>
    <row r="2101" spans="1:1">
      <c r="A2101" s="5" t="s">
        <v>1182</v>
      </c>
    </row>
    <row r="2102" spans="1:1">
      <c r="A2102" s="5" t="s">
        <v>1183</v>
      </c>
    </row>
    <row r="2103" spans="1:1">
      <c r="A2103" s="5" t="s">
        <v>4668</v>
      </c>
    </row>
    <row r="2104" spans="1:1">
      <c r="A2104" s="5" t="s">
        <v>4669</v>
      </c>
    </row>
    <row r="2105" spans="1:1">
      <c r="A2105" s="5" t="s">
        <v>4670</v>
      </c>
    </row>
    <row r="2106" spans="1:1">
      <c r="A2106" s="5" t="s">
        <v>1184</v>
      </c>
    </row>
    <row r="2107" spans="1:1">
      <c r="A2107" s="5" t="s">
        <v>4671</v>
      </c>
    </row>
    <row r="2108" spans="1:1">
      <c r="A2108" s="5" t="s">
        <v>1185</v>
      </c>
    </row>
    <row r="2109" spans="1:1">
      <c r="A2109" s="5" t="s">
        <v>1186</v>
      </c>
    </row>
    <row r="2110" spans="1:1">
      <c r="A2110" s="5" t="s">
        <v>4672</v>
      </c>
    </row>
    <row r="2111" spans="1:1">
      <c r="A2111" s="5" t="s">
        <v>4673</v>
      </c>
    </row>
    <row r="2112" spans="1:1">
      <c r="A2112" s="5" t="s">
        <v>1187</v>
      </c>
    </row>
    <row r="2113" spans="1:1">
      <c r="A2113" s="5" t="s">
        <v>4674</v>
      </c>
    </row>
    <row r="2114" spans="1:1">
      <c r="A2114" s="5" t="s">
        <v>4675</v>
      </c>
    </row>
    <row r="2115" spans="1:1">
      <c r="A2115" s="5" t="s">
        <v>4676</v>
      </c>
    </row>
    <row r="2116" spans="1:1">
      <c r="A2116" s="5" t="s">
        <v>4677</v>
      </c>
    </row>
    <row r="2117" spans="1:1">
      <c r="A2117" s="5" t="s">
        <v>4678</v>
      </c>
    </row>
    <row r="2118" spans="1:1">
      <c r="A2118" s="5" t="s">
        <v>4679</v>
      </c>
    </row>
    <row r="2119" spans="1:1">
      <c r="A2119" s="5" t="s">
        <v>1188</v>
      </c>
    </row>
    <row r="2120" spans="1:1">
      <c r="A2120" s="5" t="s">
        <v>1189</v>
      </c>
    </row>
    <row r="2121" spans="1:1">
      <c r="A2121" s="5" t="s">
        <v>4680</v>
      </c>
    </row>
    <row r="2122" spans="1:1">
      <c r="A2122" s="5" t="s">
        <v>4681</v>
      </c>
    </row>
    <row r="2123" spans="1:1">
      <c r="A2123" s="5" t="s">
        <v>1190</v>
      </c>
    </row>
    <row r="2124" spans="1:1">
      <c r="A2124" s="5" t="s">
        <v>1191</v>
      </c>
    </row>
    <row r="2125" spans="1:1">
      <c r="A2125" s="5" t="s">
        <v>1192</v>
      </c>
    </row>
    <row r="2126" spans="1:1">
      <c r="A2126" s="5" t="s">
        <v>4682</v>
      </c>
    </row>
    <row r="2127" spans="1:1">
      <c r="A2127" s="5" t="s">
        <v>4683</v>
      </c>
    </row>
    <row r="2128" spans="1:1">
      <c r="A2128" s="5" t="s">
        <v>4684</v>
      </c>
    </row>
    <row r="2129" spans="1:1">
      <c r="A2129" s="5" t="s">
        <v>4685</v>
      </c>
    </row>
    <row r="2130" spans="1:1">
      <c r="A2130" s="5" t="s">
        <v>1193</v>
      </c>
    </row>
    <row r="2131" spans="1:1">
      <c r="A2131" s="5" t="s">
        <v>4686</v>
      </c>
    </row>
    <row r="2132" spans="1:1">
      <c r="A2132" s="5" t="s">
        <v>4687</v>
      </c>
    </row>
    <row r="2133" spans="1:1">
      <c r="A2133" s="5" t="s">
        <v>1194</v>
      </c>
    </row>
    <row r="2134" spans="1:1">
      <c r="A2134" s="5" t="s">
        <v>1195</v>
      </c>
    </row>
    <row r="2135" spans="1:1">
      <c r="A2135" s="5" t="s">
        <v>4688</v>
      </c>
    </row>
    <row r="2136" spans="1:1">
      <c r="A2136" s="5" t="s">
        <v>4689</v>
      </c>
    </row>
    <row r="2137" spans="1:1">
      <c r="A2137" s="5" t="s">
        <v>4690</v>
      </c>
    </row>
    <row r="2138" spans="1:1">
      <c r="A2138" s="5" t="s">
        <v>4691</v>
      </c>
    </row>
    <row r="2139" spans="1:1">
      <c r="A2139" s="5" t="s">
        <v>4691</v>
      </c>
    </row>
    <row r="2140" spans="1:1">
      <c r="A2140" s="5" t="s">
        <v>1196</v>
      </c>
    </row>
    <row r="2141" spans="1:1">
      <c r="A2141" s="5" t="s">
        <v>1197</v>
      </c>
    </row>
    <row r="2142" spans="1:1">
      <c r="A2142" s="5" t="s">
        <v>4693</v>
      </c>
    </row>
    <row r="2143" spans="1:1">
      <c r="A2143" s="5" t="s">
        <v>4694</v>
      </c>
    </row>
    <row r="2144" spans="1:1">
      <c r="A2144" s="5" t="s">
        <v>4695</v>
      </c>
    </row>
    <row r="2145" spans="1:1">
      <c r="A2145" s="5" t="s">
        <v>4696</v>
      </c>
    </row>
    <row r="2146" spans="1:1">
      <c r="A2146" s="5" t="s">
        <v>1198</v>
      </c>
    </row>
    <row r="2147" spans="1:1">
      <c r="A2147" s="5" t="s">
        <v>1199</v>
      </c>
    </row>
    <row r="2148" spans="1:1">
      <c r="A2148" s="5" t="s">
        <v>1200</v>
      </c>
    </row>
    <row r="2149" spans="1:1">
      <c r="A2149" s="5" t="s">
        <v>4697</v>
      </c>
    </row>
    <row r="2150" spans="1:1">
      <c r="A2150" s="5" t="s">
        <v>1201</v>
      </c>
    </row>
    <row r="2151" spans="1:1">
      <c r="A2151" s="5" t="s">
        <v>1202</v>
      </c>
    </row>
    <row r="2152" spans="1:1">
      <c r="A2152" s="5" t="s">
        <v>4698</v>
      </c>
    </row>
    <row r="2153" spans="1:1">
      <c r="A2153" s="5" t="s">
        <v>4699</v>
      </c>
    </row>
    <row r="2154" spans="1:1">
      <c r="A2154" s="5" t="s">
        <v>1203</v>
      </c>
    </row>
    <row r="2155" spans="1:1">
      <c r="A2155" s="5" t="s">
        <v>4700</v>
      </c>
    </row>
    <row r="2156" spans="1:1">
      <c r="A2156" s="5" t="s">
        <v>4701</v>
      </c>
    </row>
    <row r="2157" spans="1:1">
      <c r="A2157" s="5" t="s">
        <v>1204</v>
      </c>
    </row>
    <row r="2158" spans="1:1">
      <c r="A2158" s="5" t="s">
        <v>4702</v>
      </c>
    </row>
    <row r="2159" spans="1:1">
      <c r="A2159" s="5" t="s">
        <v>4703</v>
      </c>
    </row>
    <row r="2160" spans="1:1">
      <c r="A2160" s="5" t="s">
        <v>4704</v>
      </c>
    </row>
    <row r="2161" spans="1:1">
      <c r="A2161" s="5" t="s">
        <v>1205</v>
      </c>
    </row>
    <row r="2162" spans="1:1">
      <c r="A2162" s="5" t="s">
        <v>4705</v>
      </c>
    </row>
    <row r="2163" spans="1:1">
      <c r="A2163" s="5" t="s">
        <v>1206</v>
      </c>
    </row>
    <row r="2164" spans="1:1">
      <c r="A2164" s="5" t="s">
        <v>4706</v>
      </c>
    </row>
    <row r="2165" spans="1:1">
      <c r="A2165" s="5" t="s">
        <v>1207</v>
      </c>
    </row>
    <row r="2166" spans="1:1">
      <c r="A2166" s="5" t="s">
        <v>4707</v>
      </c>
    </row>
    <row r="2167" spans="1:1">
      <c r="A2167" s="5" t="s">
        <v>1208</v>
      </c>
    </row>
    <row r="2168" spans="1:1">
      <c r="A2168" s="5" t="s">
        <v>4708</v>
      </c>
    </row>
    <row r="2169" spans="1:1">
      <c r="A2169" s="5" t="s">
        <v>1209</v>
      </c>
    </row>
    <row r="2170" spans="1:1">
      <c r="A2170" s="5" t="s">
        <v>1210</v>
      </c>
    </row>
    <row r="2171" spans="1:1">
      <c r="A2171" s="5" t="s">
        <v>1211</v>
      </c>
    </row>
    <row r="2172" spans="1:1">
      <c r="A2172" s="5" t="s">
        <v>1212</v>
      </c>
    </row>
    <row r="2173" spans="1:1">
      <c r="A2173" s="5" t="s">
        <v>4709</v>
      </c>
    </row>
    <row r="2174" spans="1:1">
      <c r="A2174" s="5" t="s">
        <v>4710</v>
      </c>
    </row>
    <row r="2175" spans="1:1">
      <c r="A2175" s="5" t="s">
        <v>1213</v>
      </c>
    </row>
    <row r="2176" spans="1:1">
      <c r="A2176" s="5" t="s">
        <v>1214</v>
      </c>
    </row>
    <row r="2177" spans="1:1">
      <c r="A2177" s="5" t="s">
        <v>4711</v>
      </c>
    </row>
    <row r="2178" spans="1:1">
      <c r="A2178" s="5" t="s">
        <v>1215</v>
      </c>
    </row>
    <row r="2179" spans="1:1">
      <c r="A2179" s="5" t="s">
        <v>1216</v>
      </c>
    </row>
    <row r="2180" spans="1:1">
      <c r="A2180" s="5" t="s">
        <v>4712</v>
      </c>
    </row>
    <row r="2181" spans="1:1">
      <c r="A2181" s="5" t="s">
        <v>4713</v>
      </c>
    </row>
    <row r="2182" spans="1:1">
      <c r="A2182" s="5" t="s">
        <v>1217</v>
      </c>
    </row>
    <row r="2183" spans="1:1">
      <c r="A2183" s="5" t="s">
        <v>1218</v>
      </c>
    </row>
    <row r="2184" spans="1:1">
      <c r="A2184" s="5" t="s">
        <v>1219</v>
      </c>
    </row>
    <row r="2185" spans="1:1">
      <c r="A2185" s="5" t="s">
        <v>1220</v>
      </c>
    </row>
    <row r="2186" spans="1:1">
      <c r="A2186" s="5" t="s">
        <v>1221</v>
      </c>
    </row>
    <row r="2187" spans="1:1">
      <c r="A2187" s="5" t="s">
        <v>4714</v>
      </c>
    </row>
    <row r="2188" spans="1:1">
      <c r="A2188" s="5" t="s">
        <v>4715</v>
      </c>
    </row>
    <row r="2189" spans="1:1">
      <c r="A2189" s="5" t="s">
        <v>1222</v>
      </c>
    </row>
    <row r="2190" spans="1:1">
      <c r="A2190" s="5" t="s">
        <v>1223</v>
      </c>
    </row>
    <row r="2191" spans="1:1">
      <c r="A2191" s="5" t="s">
        <v>4716</v>
      </c>
    </row>
    <row r="2192" spans="1:1">
      <c r="A2192" s="5" t="s">
        <v>4717</v>
      </c>
    </row>
    <row r="2193" spans="1:1">
      <c r="A2193" s="5" t="s">
        <v>1224</v>
      </c>
    </row>
    <row r="2194" spans="1:1">
      <c r="A2194" s="5" t="s">
        <v>4718</v>
      </c>
    </row>
    <row r="2195" spans="1:1">
      <c r="A2195" s="5" t="s">
        <v>1225</v>
      </c>
    </row>
    <row r="2196" spans="1:1">
      <c r="A2196" s="5" t="s">
        <v>4719</v>
      </c>
    </row>
    <row r="2197" spans="1:1">
      <c r="A2197" s="5" t="s">
        <v>4720</v>
      </c>
    </row>
    <row r="2198" spans="1:1">
      <c r="A2198" s="5" t="s">
        <v>1226</v>
      </c>
    </row>
    <row r="2199" spans="1:1">
      <c r="A2199" s="5" t="s">
        <v>1227</v>
      </c>
    </row>
    <row r="2200" spans="1:1">
      <c r="A2200" s="5" t="s">
        <v>4721</v>
      </c>
    </row>
    <row r="2201" spans="1:1">
      <c r="A2201" s="5" t="s">
        <v>4722</v>
      </c>
    </row>
    <row r="2202" spans="1:1">
      <c r="A2202" s="5" t="s">
        <v>4723</v>
      </c>
    </row>
    <row r="2203" spans="1:1">
      <c r="A2203" s="5" t="s">
        <v>4724</v>
      </c>
    </row>
    <row r="2204" spans="1:1">
      <c r="A2204" s="5" t="s">
        <v>4725</v>
      </c>
    </row>
    <row r="2205" spans="1:1">
      <c r="A2205" s="5" t="s">
        <v>4726</v>
      </c>
    </row>
    <row r="2206" spans="1:1">
      <c r="A2206" s="5" t="s">
        <v>4727</v>
      </c>
    </row>
    <row r="2207" spans="1:1">
      <c r="A2207" s="5" t="s">
        <v>1228</v>
      </c>
    </row>
    <row r="2208" spans="1:1">
      <c r="A2208" s="5" t="s">
        <v>4728</v>
      </c>
    </row>
    <row r="2209" spans="1:1">
      <c r="A2209" s="5" t="s">
        <v>4729</v>
      </c>
    </row>
    <row r="2210" spans="1:1">
      <c r="A2210" s="5" t="s">
        <v>4730</v>
      </c>
    </row>
    <row r="2211" spans="1:1">
      <c r="A2211" s="5" t="s">
        <v>1229</v>
      </c>
    </row>
    <row r="2212" spans="1:1">
      <c r="A2212" s="5" t="s">
        <v>1230</v>
      </c>
    </row>
    <row r="2213" spans="1:1">
      <c r="A2213" s="5" t="s">
        <v>4731</v>
      </c>
    </row>
    <row r="2214" spans="1:1">
      <c r="A2214" s="5" t="s">
        <v>1231</v>
      </c>
    </row>
    <row r="2215" spans="1:1">
      <c r="A2215" s="5" t="s">
        <v>4732</v>
      </c>
    </row>
    <row r="2216" spans="1:1">
      <c r="A2216" s="5" t="s">
        <v>4733</v>
      </c>
    </row>
    <row r="2217" spans="1:1">
      <c r="A2217" s="5" t="s">
        <v>4734</v>
      </c>
    </row>
    <row r="2218" spans="1:1">
      <c r="A2218" s="5" t="s">
        <v>4735</v>
      </c>
    </row>
    <row r="2219" spans="1:1">
      <c r="A2219" s="5" t="s">
        <v>4736</v>
      </c>
    </row>
    <row r="2220" spans="1:1">
      <c r="A2220" s="5" t="s">
        <v>4738</v>
      </c>
    </row>
    <row r="2221" spans="1:1">
      <c r="A2221" s="5" t="s">
        <v>4739</v>
      </c>
    </row>
    <row r="2222" spans="1:1">
      <c r="A2222" s="5" t="s">
        <v>1232</v>
      </c>
    </row>
    <row r="2223" spans="1:1">
      <c r="A2223" s="5" t="s">
        <v>1233</v>
      </c>
    </row>
    <row r="2224" spans="1:1">
      <c r="A2224" s="5" t="s">
        <v>1234</v>
      </c>
    </row>
    <row r="2225" spans="1:1">
      <c r="A2225" s="5" t="s">
        <v>4740</v>
      </c>
    </row>
    <row r="2226" spans="1:1">
      <c r="A2226" s="5" t="s">
        <v>1235</v>
      </c>
    </row>
    <row r="2227" spans="1:1">
      <c r="A2227" s="5" t="s">
        <v>1236</v>
      </c>
    </row>
    <row r="2228" spans="1:1">
      <c r="A2228" s="5" t="s">
        <v>4741</v>
      </c>
    </row>
    <row r="2229" spans="1:1">
      <c r="A2229" s="5" t="s">
        <v>4742</v>
      </c>
    </row>
    <row r="2230" spans="1:1">
      <c r="A2230" s="5" t="s">
        <v>4743</v>
      </c>
    </row>
    <row r="2231" spans="1:1">
      <c r="A2231" s="5" t="s">
        <v>4744</v>
      </c>
    </row>
    <row r="2232" spans="1:1">
      <c r="A2232" s="5" t="s">
        <v>1237</v>
      </c>
    </row>
    <row r="2233" spans="1:1">
      <c r="A2233" s="5" t="s">
        <v>4745</v>
      </c>
    </row>
    <row r="2234" spans="1:1">
      <c r="A2234" s="5" t="s">
        <v>1238</v>
      </c>
    </row>
    <row r="2235" spans="1:1">
      <c r="A2235" s="5" t="s">
        <v>4746</v>
      </c>
    </row>
    <row r="2236" spans="1:1">
      <c r="A2236" s="5" t="s">
        <v>1239</v>
      </c>
    </row>
    <row r="2237" spans="1:1">
      <c r="A2237" s="5" t="s">
        <v>4747</v>
      </c>
    </row>
    <row r="2238" spans="1:1">
      <c r="A2238" s="5" t="s">
        <v>1240</v>
      </c>
    </row>
    <row r="2239" spans="1:1">
      <c r="A2239" s="5" t="s">
        <v>1241</v>
      </c>
    </row>
    <row r="2240" spans="1:1">
      <c r="A2240" s="5" t="s">
        <v>1242</v>
      </c>
    </row>
    <row r="2241" spans="1:1">
      <c r="A2241" s="5" t="s">
        <v>1242</v>
      </c>
    </row>
    <row r="2242" spans="1:1">
      <c r="A2242" s="5" t="s">
        <v>4748</v>
      </c>
    </row>
    <row r="2243" spans="1:1">
      <c r="A2243" s="5" t="s">
        <v>4749</v>
      </c>
    </row>
    <row r="2244" spans="1:1">
      <c r="A2244" s="5" t="s">
        <v>4750</v>
      </c>
    </row>
    <row r="2245" spans="1:1">
      <c r="A2245" s="5" t="s">
        <v>4751</v>
      </c>
    </row>
    <row r="2246" spans="1:1">
      <c r="A2246" s="5" t="s">
        <v>1243</v>
      </c>
    </row>
    <row r="2247" spans="1:1">
      <c r="A2247" s="5" t="s">
        <v>4752</v>
      </c>
    </row>
    <row r="2248" spans="1:1">
      <c r="A2248" s="5" t="s">
        <v>1244</v>
      </c>
    </row>
    <row r="2249" spans="1:1">
      <c r="A2249" s="5" t="s">
        <v>1245</v>
      </c>
    </row>
    <row r="2250" spans="1:1">
      <c r="A2250" s="5" t="s">
        <v>4753</v>
      </c>
    </row>
    <row r="2251" spans="1:1">
      <c r="A2251" s="5" t="s">
        <v>1246</v>
      </c>
    </row>
    <row r="2252" spans="1:1">
      <c r="A2252" s="5" t="s">
        <v>4754</v>
      </c>
    </row>
    <row r="2253" spans="1:1">
      <c r="A2253" s="5" t="s">
        <v>4755</v>
      </c>
    </row>
    <row r="2254" spans="1:1">
      <c r="A2254" s="5" t="s">
        <v>4756</v>
      </c>
    </row>
    <row r="2255" spans="1:1">
      <c r="A2255" s="5" t="s">
        <v>4757</v>
      </c>
    </row>
    <row r="2256" spans="1:1">
      <c r="A2256" s="5" t="s">
        <v>1247</v>
      </c>
    </row>
    <row r="2257" spans="1:1">
      <c r="A2257" s="5" t="s">
        <v>4758</v>
      </c>
    </row>
    <row r="2258" spans="1:1">
      <c r="A2258" s="5" t="s">
        <v>1248</v>
      </c>
    </row>
    <row r="2259" spans="1:1">
      <c r="A2259" s="5" t="s">
        <v>4759</v>
      </c>
    </row>
    <row r="2260" spans="1:1">
      <c r="A2260" s="5" t="s">
        <v>4760</v>
      </c>
    </row>
    <row r="2261" spans="1:1">
      <c r="A2261" s="5" t="s">
        <v>4761</v>
      </c>
    </row>
    <row r="2262" spans="1:1">
      <c r="A2262" s="5" t="s">
        <v>4762</v>
      </c>
    </row>
    <row r="2263" spans="1:1">
      <c r="A2263" s="5" t="s">
        <v>1249</v>
      </c>
    </row>
    <row r="2264" spans="1:1">
      <c r="A2264" s="5" t="s">
        <v>1250</v>
      </c>
    </row>
    <row r="2265" spans="1:1">
      <c r="A2265" s="5" t="s">
        <v>4763</v>
      </c>
    </row>
    <row r="2266" spans="1:1">
      <c r="A2266" s="5" t="s">
        <v>1251</v>
      </c>
    </row>
    <row r="2267" spans="1:1">
      <c r="A2267" s="5" t="s">
        <v>4764</v>
      </c>
    </row>
    <row r="2268" spans="1:1">
      <c r="A2268" s="5" t="s">
        <v>1252</v>
      </c>
    </row>
    <row r="2269" spans="1:1">
      <c r="A2269" s="5" t="s">
        <v>4765</v>
      </c>
    </row>
    <row r="2270" spans="1:1">
      <c r="A2270" s="5" t="s">
        <v>1253</v>
      </c>
    </row>
    <row r="2271" spans="1:1">
      <c r="A2271" s="5" t="s">
        <v>4766</v>
      </c>
    </row>
    <row r="2272" spans="1:1">
      <c r="A2272" s="5" t="s">
        <v>1254</v>
      </c>
    </row>
    <row r="2273" spans="1:1">
      <c r="A2273" s="5" t="s">
        <v>1255</v>
      </c>
    </row>
    <row r="2274" spans="1:1">
      <c r="A2274" s="5" t="s">
        <v>4767</v>
      </c>
    </row>
    <row r="2275" spans="1:1">
      <c r="A2275" s="5" t="s">
        <v>1256</v>
      </c>
    </row>
    <row r="2276" spans="1:1">
      <c r="A2276" s="5" t="s">
        <v>1257</v>
      </c>
    </row>
    <row r="2277" spans="1:1">
      <c r="A2277" s="5" t="s">
        <v>4768</v>
      </c>
    </row>
    <row r="2278" spans="1:1">
      <c r="A2278" s="5" t="s">
        <v>1258</v>
      </c>
    </row>
    <row r="2279" spans="1:1">
      <c r="A2279" s="5" t="s">
        <v>1259</v>
      </c>
    </row>
    <row r="2280" spans="1:1">
      <c r="A2280" s="5" t="s">
        <v>1260</v>
      </c>
    </row>
    <row r="2281" spans="1:1">
      <c r="A2281" s="5" t="s">
        <v>1261</v>
      </c>
    </row>
    <row r="2282" spans="1:1">
      <c r="A2282" s="5" t="s">
        <v>4769</v>
      </c>
    </row>
    <row r="2283" spans="1:1">
      <c r="A2283" s="5" t="s">
        <v>1262</v>
      </c>
    </row>
    <row r="2284" spans="1:1">
      <c r="A2284" s="5" t="s">
        <v>4770</v>
      </c>
    </row>
    <row r="2285" spans="1:1">
      <c r="A2285" s="5" t="s">
        <v>4771</v>
      </c>
    </row>
    <row r="2286" spans="1:1">
      <c r="A2286" s="5" t="s">
        <v>4772</v>
      </c>
    </row>
    <row r="2287" spans="1:1">
      <c r="A2287" s="5" t="s">
        <v>4773</v>
      </c>
    </row>
    <row r="2288" spans="1:1">
      <c r="A2288" s="5" t="s">
        <v>1263</v>
      </c>
    </row>
    <row r="2289" spans="1:1">
      <c r="A2289" s="5" t="s">
        <v>4774</v>
      </c>
    </row>
    <row r="2290" spans="1:1">
      <c r="A2290" s="5" t="s">
        <v>1264</v>
      </c>
    </row>
    <row r="2291" spans="1:1">
      <c r="A2291" s="5" t="s">
        <v>4775</v>
      </c>
    </row>
    <row r="2292" spans="1:1">
      <c r="A2292" s="5" t="s">
        <v>1265</v>
      </c>
    </row>
    <row r="2293" spans="1:1">
      <c r="A2293" s="5" t="s">
        <v>4776</v>
      </c>
    </row>
    <row r="2294" spans="1:1">
      <c r="A2294" s="5" t="s">
        <v>1266</v>
      </c>
    </row>
    <row r="2295" spans="1:1">
      <c r="A2295" s="5" t="s">
        <v>1267</v>
      </c>
    </row>
    <row r="2296" spans="1:1">
      <c r="A2296" s="5" t="s">
        <v>4777</v>
      </c>
    </row>
    <row r="2297" spans="1:1">
      <c r="A2297" s="5" t="s">
        <v>4778</v>
      </c>
    </row>
    <row r="2298" spans="1:1">
      <c r="A2298" s="5" t="s">
        <v>1268</v>
      </c>
    </row>
    <row r="2299" spans="1:1">
      <c r="A2299" s="5" t="s">
        <v>4779</v>
      </c>
    </row>
    <row r="2300" spans="1:1">
      <c r="A2300" s="5" t="s">
        <v>4780</v>
      </c>
    </row>
    <row r="2301" spans="1:1">
      <c r="A2301" s="5" t="s">
        <v>1269</v>
      </c>
    </row>
    <row r="2302" spans="1:1">
      <c r="A2302" s="5" t="s">
        <v>1270</v>
      </c>
    </row>
    <row r="2303" spans="1:1">
      <c r="A2303" s="5" t="s">
        <v>1271</v>
      </c>
    </row>
    <row r="2304" spans="1:1">
      <c r="A2304" s="5" t="s">
        <v>4781</v>
      </c>
    </row>
    <row r="2305" spans="1:1">
      <c r="A2305" s="5" t="s">
        <v>4782</v>
      </c>
    </row>
    <row r="2306" spans="1:1">
      <c r="A2306" s="5" t="s">
        <v>4783</v>
      </c>
    </row>
    <row r="2307" spans="1:1">
      <c r="A2307" s="5" t="s">
        <v>1272</v>
      </c>
    </row>
    <row r="2308" spans="1:1">
      <c r="A2308" s="5" t="s">
        <v>4784</v>
      </c>
    </row>
    <row r="2309" spans="1:1">
      <c r="A2309" s="5" t="s">
        <v>1273</v>
      </c>
    </row>
    <row r="2310" spans="1:1">
      <c r="A2310" s="5" t="s">
        <v>1274</v>
      </c>
    </row>
    <row r="2311" spans="1:1">
      <c r="A2311" s="5" t="s">
        <v>1275</v>
      </c>
    </row>
    <row r="2312" spans="1:1">
      <c r="A2312" s="5" t="s">
        <v>1276</v>
      </c>
    </row>
    <row r="2313" spans="1:1">
      <c r="A2313" s="5" t="s">
        <v>4785</v>
      </c>
    </row>
    <row r="2314" spans="1:1">
      <c r="A2314" s="5" t="s">
        <v>4786</v>
      </c>
    </row>
    <row r="2315" spans="1:1">
      <c r="A2315" s="5" t="s">
        <v>1277</v>
      </c>
    </row>
    <row r="2316" spans="1:1">
      <c r="A2316" s="5" t="s">
        <v>4787</v>
      </c>
    </row>
    <row r="2317" spans="1:1">
      <c r="A2317" s="5" t="s">
        <v>1278</v>
      </c>
    </row>
    <row r="2318" spans="1:1">
      <c r="A2318" s="5" t="s">
        <v>1279</v>
      </c>
    </row>
    <row r="2319" spans="1:1">
      <c r="A2319" s="5" t="s">
        <v>1280</v>
      </c>
    </row>
    <row r="2320" spans="1:1">
      <c r="A2320" s="5" t="s">
        <v>1281</v>
      </c>
    </row>
    <row r="2321" spans="1:1">
      <c r="A2321" s="5" t="s">
        <v>1282</v>
      </c>
    </row>
    <row r="2322" spans="1:1">
      <c r="A2322" s="5" t="s">
        <v>4788</v>
      </c>
    </row>
    <row r="2323" spans="1:1">
      <c r="A2323" s="5" t="s">
        <v>4789</v>
      </c>
    </row>
    <row r="2324" spans="1:1">
      <c r="A2324" s="5" t="s">
        <v>1283</v>
      </c>
    </row>
    <row r="2325" spans="1:1">
      <c r="A2325" s="5" t="s">
        <v>1284</v>
      </c>
    </row>
    <row r="2326" spans="1:1">
      <c r="A2326" s="5" t="s">
        <v>4790</v>
      </c>
    </row>
    <row r="2327" spans="1:1">
      <c r="A2327" s="5" t="s">
        <v>4791</v>
      </c>
    </row>
    <row r="2328" spans="1:1">
      <c r="A2328" s="5" t="s">
        <v>4792</v>
      </c>
    </row>
    <row r="2329" spans="1:1">
      <c r="A2329" s="5" t="s">
        <v>1285</v>
      </c>
    </row>
    <row r="2330" spans="1:1">
      <c r="A2330" s="5" t="s">
        <v>4793</v>
      </c>
    </row>
    <row r="2331" spans="1:1">
      <c r="A2331" s="5" t="s">
        <v>4794</v>
      </c>
    </row>
    <row r="2332" spans="1:1">
      <c r="A2332" s="5" t="s">
        <v>4795</v>
      </c>
    </row>
    <row r="2333" spans="1:1">
      <c r="A2333" s="5" t="s">
        <v>4796</v>
      </c>
    </row>
    <row r="2334" spans="1:1">
      <c r="A2334" s="5" t="s">
        <v>4797</v>
      </c>
    </row>
    <row r="2335" spans="1:1">
      <c r="A2335" s="5" t="s">
        <v>1286</v>
      </c>
    </row>
    <row r="2336" spans="1:1">
      <c r="A2336" s="5" t="s">
        <v>4798</v>
      </c>
    </row>
    <row r="2337" spans="1:1">
      <c r="A2337" s="5" t="s">
        <v>4799</v>
      </c>
    </row>
    <row r="2338" spans="1:1">
      <c r="A2338" s="5" t="s">
        <v>1287</v>
      </c>
    </row>
    <row r="2339" spans="1:1">
      <c r="A2339" s="5" t="s">
        <v>4800</v>
      </c>
    </row>
    <row r="2340" spans="1:1">
      <c r="A2340" s="5" t="s">
        <v>4801</v>
      </c>
    </row>
    <row r="2341" spans="1:1">
      <c r="A2341" s="5" t="s">
        <v>1288</v>
      </c>
    </row>
    <row r="2342" spans="1:1">
      <c r="A2342" s="5" t="s">
        <v>4802</v>
      </c>
    </row>
    <row r="2343" spans="1:1">
      <c r="A2343" s="5" t="s">
        <v>1289</v>
      </c>
    </row>
    <row r="2344" spans="1:1">
      <c r="A2344" s="5" t="s">
        <v>4803</v>
      </c>
    </row>
    <row r="2345" spans="1:1">
      <c r="A2345" s="5" t="s">
        <v>4804</v>
      </c>
    </row>
    <row r="2346" spans="1:1">
      <c r="A2346" s="5" t="s">
        <v>4805</v>
      </c>
    </row>
    <row r="2347" spans="1:1">
      <c r="A2347" s="5" t="s">
        <v>1290</v>
      </c>
    </row>
    <row r="2348" spans="1:1">
      <c r="A2348" s="5" t="s">
        <v>1291</v>
      </c>
    </row>
    <row r="2349" spans="1:1">
      <c r="A2349" s="5" t="s">
        <v>1292</v>
      </c>
    </row>
    <row r="2350" spans="1:1">
      <c r="A2350" s="5" t="s">
        <v>4806</v>
      </c>
    </row>
    <row r="2351" spans="1:1">
      <c r="A2351" s="5" t="s">
        <v>1293</v>
      </c>
    </row>
    <row r="2352" spans="1:1">
      <c r="A2352" s="5" t="s">
        <v>1294</v>
      </c>
    </row>
    <row r="2353" spans="1:1">
      <c r="A2353" s="5" t="s">
        <v>1295</v>
      </c>
    </row>
    <row r="2354" spans="1:1">
      <c r="A2354" s="5" t="s">
        <v>1296</v>
      </c>
    </row>
    <row r="2355" spans="1:1">
      <c r="A2355" s="5" t="s">
        <v>4807</v>
      </c>
    </row>
    <row r="2356" spans="1:1">
      <c r="A2356" s="5" t="s">
        <v>1297</v>
      </c>
    </row>
    <row r="2357" spans="1:1">
      <c r="A2357" s="5" t="s">
        <v>1298</v>
      </c>
    </row>
    <row r="2358" spans="1:1">
      <c r="A2358" s="5" t="s">
        <v>1299</v>
      </c>
    </row>
    <row r="2359" spans="1:1">
      <c r="A2359" s="5" t="s">
        <v>1300</v>
      </c>
    </row>
    <row r="2360" spans="1:1">
      <c r="A2360" s="5" t="s">
        <v>4808</v>
      </c>
    </row>
    <row r="2361" spans="1:1">
      <c r="A2361" s="5" t="s">
        <v>1301</v>
      </c>
    </row>
    <row r="2362" spans="1:1">
      <c r="A2362" s="5" t="s">
        <v>1302</v>
      </c>
    </row>
    <row r="2363" spans="1:1">
      <c r="A2363" s="5" t="s">
        <v>1303</v>
      </c>
    </row>
    <row r="2364" spans="1:1">
      <c r="A2364" s="5" t="s">
        <v>4809</v>
      </c>
    </row>
    <row r="2365" spans="1:1">
      <c r="A2365" s="5" t="s">
        <v>4810</v>
      </c>
    </row>
    <row r="2366" spans="1:1">
      <c r="A2366" s="5" t="s">
        <v>4811</v>
      </c>
    </row>
    <row r="2367" spans="1:1">
      <c r="A2367" s="5" t="s">
        <v>4812</v>
      </c>
    </row>
    <row r="2368" spans="1:1">
      <c r="A2368" s="5" t="s">
        <v>1304</v>
      </c>
    </row>
    <row r="2369" spans="1:1">
      <c r="A2369" s="5" t="s">
        <v>1305</v>
      </c>
    </row>
    <row r="2370" spans="1:1">
      <c r="A2370" s="5" t="s">
        <v>4813</v>
      </c>
    </row>
    <row r="2371" spans="1:1">
      <c r="A2371" s="5" t="s">
        <v>4814</v>
      </c>
    </row>
    <row r="2372" spans="1:1">
      <c r="A2372" s="5" t="s">
        <v>1306</v>
      </c>
    </row>
    <row r="2373" spans="1:1">
      <c r="A2373" s="5" t="s">
        <v>4815</v>
      </c>
    </row>
    <row r="2374" spans="1:1">
      <c r="A2374" s="5" t="s">
        <v>4816</v>
      </c>
    </row>
    <row r="2375" spans="1:1">
      <c r="A2375" s="5" t="s">
        <v>4817</v>
      </c>
    </row>
    <row r="2376" spans="1:1">
      <c r="A2376" s="5" t="s">
        <v>4818</v>
      </c>
    </row>
    <row r="2377" spans="1:1">
      <c r="A2377" s="5" t="s">
        <v>1307</v>
      </c>
    </row>
    <row r="2378" spans="1:1">
      <c r="A2378" s="5" t="s">
        <v>4819</v>
      </c>
    </row>
    <row r="2379" spans="1:1">
      <c r="A2379" s="5" t="s">
        <v>4820</v>
      </c>
    </row>
    <row r="2380" spans="1:1">
      <c r="A2380" s="5" t="s">
        <v>4821</v>
      </c>
    </row>
    <row r="2381" spans="1:1">
      <c r="A2381" s="5" t="s">
        <v>1308</v>
      </c>
    </row>
    <row r="2382" spans="1:1">
      <c r="A2382" s="5" t="s">
        <v>4822</v>
      </c>
    </row>
    <row r="2383" spans="1:1">
      <c r="A2383" s="5" t="s">
        <v>4823</v>
      </c>
    </row>
    <row r="2384" spans="1:1">
      <c r="A2384" s="5" t="s">
        <v>1309</v>
      </c>
    </row>
    <row r="2385" spans="1:1">
      <c r="A2385" s="5" t="s">
        <v>1310</v>
      </c>
    </row>
    <row r="2386" spans="1:1">
      <c r="A2386" s="5" t="s">
        <v>1311</v>
      </c>
    </row>
    <row r="2387" spans="1:1">
      <c r="A2387" s="5" t="s">
        <v>1312</v>
      </c>
    </row>
    <row r="2388" spans="1:1">
      <c r="A2388" s="5" t="s">
        <v>1313</v>
      </c>
    </row>
    <row r="2389" spans="1:1">
      <c r="A2389" s="5" t="s">
        <v>4824</v>
      </c>
    </row>
    <row r="2390" spans="1:1">
      <c r="A2390" s="5" t="s">
        <v>4825</v>
      </c>
    </row>
    <row r="2391" spans="1:1">
      <c r="A2391" s="5" t="s">
        <v>4826</v>
      </c>
    </row>
    <row r="2392" spans="1:1">
      <c r="A2392" s="5" t="s">
        <v>4827</v>
      </c>
    </row>
    <row r="2393" spans="1:1">
      <c r="A2393" s="5" t="s">
        <v>4828</v>
      </c>
    </row>
    <row r="2394" spans="1:1">
      <c r="A2394" s="5" t="s">
        <v>1314</v>
      </c>
    </row>
    <row r="2395" spans="1:1">
      <c r="A2395" s="5" t="s">
        <v>4829</v>
      </c>
    </row>
    <row r="2396" spans="1:1">
      <c r="A2396" s="5" t="s">
        <v>4830</v>
      </c>
    </row>
    <row r="2397" spans="1:1">
      <c r="A2397" s="5" t="s">
        <v>1315</v>
      </c>
    </row>
    <row r="2398" spans="1:1">
      <c r="A2398" s="5" t="s">
        <v>1316</v>
      </c>
    </row>
    <row r="2399" spans="1:1">
      <c r="A2399" s="5" t="s">
        <v>4831</v>
      </c>
    </row>
    <row r="2400" spans="1:1">
      <c r="A2400" s="5" t="s">
        <v>1317</v>
      </c>
    </row>
    <row r="2401" spans="1:1">
      <c r="A2401" s="5" t="s">
        <v>1318</v>
      </c>
    </row>
    <row r="2402" spans="1:1">
      <c r="A2402" s="5" t="s">
        <v>1319</v>
      </c>
    </row>
    <row r="2403" spans="1:1">
      <c r="A2403" s="5" t="s">
        <v>1320</v>
      </c>
    </row>
    <row r="2404" spans="1:1">
      <c r="A2404" s="5" t="s">
        <v>4832</v>
      </c>
    </row>
    <row r="2405" spans="1:1">
      <c r="A2405" s="5" t="s">
        <v>4833</v>
      </c>
    </row>
    <row r="2406" spans="1:1">
      <c r="A2406" s="5" t="s">
        <v>1321</v>
      </c>
    </row>
    <row r="2407" spans="1:1">
      <c r="A2407" s="5" t="s">
        <v>1322</v>
      </c>
    </row>
    <row r="2408" spans="1:1">
      <c r="A2408" s="5" t="s">
        <v>1323</v>
      </c>
    </row>
    <row r="2409" spans="1:1">
      <c r="A2409" s="5" t="s">
        <v>1324</v>
      </c>
    </row>
    <row r="2410" spans="1:1">
      <c r="A2410" s="5" t="s">
        <v>1325</v>
      </c>
    </row>
    <row r="2411" spans="1:1">
      <c r="A2411" s="5" t="s">
        <v>4834</v>
      </c>
    </row>
    <row r="2412" spans="1:1">
      <c r="A2412" s="5" t="s">
        <v>1326</v>
      </c>
    </row>
    <row r="2413" spans="1:1">
      <c r="A2413" s="5" t="s">
        <v>1327</v>
      </c>
    </row>
    <row r="2414" spans="1:1">
      <c r="A2414" s="5" t="s">
        <v>1328</v>
      </c>
    </row>
    <row r="2415" spans="1:1">
      <c r="A2415" s="5" t="s">
        <v>1329</v>
      </c>
    </row>
    <row r="2416" spans="1:1">
      <c r="A2416" s="5" t="s">
        <v>1330</v>
      </c>
    </row>
    <row r="2417" spans="1:1">
      <c r="A2417" s="5" t="s">
        <v>1330</v>
      </c>
    </row>
    <row r="2418" spans="1:1">
      <c r="A2418" s="5" t="s">
        <v>1331</v>
      </c>
    </row>
    <row r="2419" spans="1:1">
      <c r="A2419" s="5" t="s">
        <v>4835</v>
      </c>
    </row>
    <row r="2420" spans="1:1">
      <c r="A2420" s="5" t="s">
        <v>4836</v>
      </c>
    </row>
    <row r="2421" spans="1:1">
      <c r="A2421" s="5" t="s">
        <v>1332</v>
      </c>
    </row>
    <row r="2422" spans="1:1">
      <c r="A2422" s="5" t="s">
        <v>4837</v>
      </c>
    </row>
    <row r="2423" spans="1:1">
      <c r="A2423" s="5" t="s">
        <v>4839</v>
      </c>
    </row>
    <row r="2424" spans="1:1">
      <c r="A2424" s="5" t="s">
        <v>1333</v>
      </c>
    </row>
    <row r="2425" spans="1:1">
      <c r="A2425" s="5" t="s">
        <v>1334</v>
      </c>
    </row>
    <row r="2426" spans="1:1">
      <c r="A2426" s="5" t="s">
        <v>1335</v>
      </c>
    </row>
    <row r="2427" spans="1:1">
      <c r="A2427" s="5" t="s">
        <v>1336</v>
      </c>
    </row>
    <row r="2428" spans="1:1">
      <c r="A2428" s="5" t="s">
        <v>4840</v>
      </c>
    </row>
    <row r="2429" spans="1:1">
      <c r="A2429" s="5" t="s">
        <v>4841</v>
      </c>
    </row>
    <row r="2430" spans="1:1">
      <c r="A2430" s="5" t="s">
        <v>1337</v>
      </c>
    </row>
    <row r="2431" spans="1:1">
      <c r="A2431" s="5" t="s">
        <v>4842</v>
      </c>
    </row>
    <row r="2432" spans="1:1">
      <c r="A2432" s="5" t="s">
        <v>4843</v>
      </c>
    </row>
    <row r="2433" spans="1:1">
      <c r="A2433" s="5" t="s">
        <v>1338</v>
      </c>
    </row>
    <row r="2434" spans="1:1">
      <c r="A2434" s="5" t="s">
        <v>1339</v>
      </c>
    </row>
    <row r="2435" spans="1:1">
      <c r="A2435" s="5" t="s">
        <v>1340</v>
      </c>
    </row>
    <row r="2436" spans="1:1">
      <c r="A2436" s="5" t="s">
        <v>4844</v>
      </c>
    </row>
    <row r="2437" spans="1:1">
      <c r="A2437" s="5" t="s">
        <v>1341</v>
      </c>
    </row>
    <row r="2438" spans="1:1">
      <c r="A2438" s="5" t="s">
        <v>1342</v>
      </c>
    </row>
    <row r="2439" spans="1:1">
      <c r="A2439" s="5" t="s">
        <v>4845</v>
      </c>
    </row>
    <row r="2440" spans="1:1">
      <c r="A2440" s="5" t="s">
        <v>4846</v>
      </c>
    </row>
    <row r="2441" spans="1:1">
      <c r="A2441" s="5" t="s">
        <v>4847</v>
      </c>
    </row>
    <row r="2442" spans="1:1">
      <c r="A2442" s="5" t="s">
        <v>4848</v>
      </c>
    </row>
    <row r="2443" spans="1:1">
      <c r="A2443" s="5" t="s">
        <v>1343</v>
      </c>
    </row>
    <row r="2444" spans="1:1">
      <c r="A2444" s="5" t="s">
        <v>4849</v>
      </c>
    </row>
    <row r="2445" spans="1:1">
      <c r="A2445" s="5" t="s">
        <v>1344</v>
      </c>
    </row>
    <row r="2446" spans="1:1">
      <c r="A2446" s="5" t="s">
        <v>4850</v>
      </c>
    </row>
    <row r="2447" spans="1:1">
      <c r="A2447" s="5" t="s">
        <v>4851</v>
      </c>
    </row>
    <row r="2448" spans="1:1">
      <c r="A2448" s="5" t="s">
        <v>4852</v>
      </c>
    </row>
    <row r="2449" spans="1:1">
      <c r="A2449" s="5" t="s">
        <v>4853</v>
      </c>
    </row>
    <row r="2450" spans="1:1">
      <c r="A2450" s="5" t="s">
        <v>1345</v>
      </c>
    </row>
    <row r="2451" spans="1:1">
      <c r="A2451" s="5" t="s">
        <v>1346</v>
      </c>
    </row>
    <row r="2452" spans="1:1">
      <c r="A2452" s="5" t="s">
        <v>4854</v>
      </c>
    </row>
    <row r="2453" spans="1:1">
      <c r="A2453" s="5" t="s">
        <v>1347</v>
      </c>
    </row>
    <row r="2454" spans="1:1">
      <c r="A2454" s="5" t="s">
        <v>1348</v>
      </c>
    </row>
    <row r="2455" spans="1:1">
      <c r="A2455" s="5" t="s">
        <v>4855</v>
      </c>
    </row>
    <row r="2456" spans="1:1">
      <c r="A2456" s="5" t="s">
        <v>4856</v>
      </c>
    </row>
    <row r="2457" spans="1:1">
      <c r="A2457" s="5" t="s">
        <v>1349</v>
      </c>
    </row>
    <row r="2458" spans="1:1">
      <c r="A2458" s="5" t="s">
        <v>4857</v>
      </c>
    </row>
    <row r="2459" spans="1:1">
      <c r="A2459" s="5" t="s">
        <v>4858</v>
      </c>
    </row>
    <row r="2460" spans="1:1">
      <c r="A2460" s="5" t="s">
        <v>1350</v>
      </c>
    </row>
    <row r="2461" spans="1:1">
      <c r="A2461" s="5" t="s">
        <v>4859</v>
      </c>
    </row>
    <row r="2462" spans="1:1">
      <c r="A2462" s="5" t="s">
        <v>1351</v>
      </c>
    </row>
    <row r="2463" spans="1:1">
      <c r="A2463" s="5" t="s">
        <v>4860</v>
      </c>
    </row>
    <row r="2464" spans="1:1">
      <c r="A2464" s="5" t="s">
        <v>1352</v>
      </c>
    </row>
    <row r="2465" spans="1:1">
      <c r="A2465" s="5" t="s">
        <v>1353</v>
      </c>
    </row>
    <row r="2466" spans="1:1">
      <c r="A2466" s="5" t="s">
        <v>4861</v>
      </c>
    </row>
    <row r="2467" spans="1:1">
      <c r="A2467" s="5" t="s">
        <v>1354</v>
      </c>
    </row>
    <row r="2468" spans="1:1">
      <c r="A2468" s="5" t="s">
        <v>1355</v>
      </c>
    </row>
    <row r="2469" spans="1:1">
      <c r="A2469" s="5" t="s">
        <v>1356</v>
      </c>
    </row>
    <row r="2470" spans="1:1">
      <c r="A2470" s="5" t="s">
        <v>1357</v>
      </c>
    </row>
    <row r="2471" spans="1:1">
      <c r="A2471" s="5" t="s">
        <v>4862</v>
      </c>
    </row>
    <row r="2472" spans="1:1">
      <c r="A2472" s="5" t="s">
        <v>1358</v>
      </c>
    </row>
    <row r="2473" spans="1:1">
      <c r="A2473" s="5" t="s">
        <v>1359</v>
      </c>
    </row>
    <row r="2474" spans="1:1">
      <c r="A2474" s="5" t="s">
        <v>4863</v>
      </c>
    </row>
    <row r="2475" spans="1:1">
      <c r="A2475" s="5" t="s">
        <v>1360</v>
      </c>
    </row>
    <row r="2476" spans="1:1">
      <c r="A2476" s="5" t="s">
        <v>1361</v>
      </c>
    </row>
    <row r="2477" spans="1:1">
      <c r="A2477" s="5" t="s">
        <v>4864</v>
      </c>
    </row>
    <row r="2478" spans="1:1">
      <c r="A2478" s="5" t="s">
        <v>1362</v>
      </c>
    </row>
    <row r="2479" spans="1:1">
      <c r="A2479" s="5" t="s">
        <v>1363</v>
      </c>
    </row>
    <row r="2480" spans="1:1">
      <c r="A2480" s="5" t="s">
        <v>4865</v>
      </c>
    </row>
    <row r="2481" spans="1:1">
      <c r="A2481" s="5" t="s">
        <v>4866</v>
      </c>
    </row>
    <row r="2482" spans="1:1">
      <c r="A2482" s="5" t="s">
        <v>1364</v>
      </c>
    </row>
    <row r="2483" spans="1:1">
      <c r="A2483" s="5" t="s">
        <v>1364</v>
      </c>
    </row>
    <row r="2484" spans="1:1">
      <c r="A2484" s="5" t="s">
        <v>1365</v>
      </c>
    </row>
    <row r="2485" spans="1:1">
      <c r="A2485" s="5" t="s">
        <v>4868</v>
      </c>
    </row>
    <row r="2486" spans="1:1">
      <c r="A2486" s="5" t="s">
        <v>1366</v>
      </c>
    </row>
    <row r="2487" spans="1:1">
      <c r="A2487" s="5" t="s">
        <v>1367</v>
      </c>
    </row>
    <row r="2488" spans="1:1">
      <c r="A2488" s="5" t="s">
        <v>1368</v>
      </c>
    </row>
    <row r="2489" spans="1:1">
      <c r="A2489" s="5" t="s">
        <v>4869</v>
      </c>
    </row>
    <row r="2490" spans="1:1">
      <c r="A2490" s="5" t="s">
        <v>1369</v>
      </c>
    </row>
    <row r="2491" spans="1:1">
      <c r="A2491" s="5" t="s">
        <v>1370</v>
      </c>
    </row>
    <row r="2492" spans="1:1">
      <c r="A2492" s="5" t="s">
        <v>1371</v>
      </c>
    </row>
    <row r="2493" spans="1:1">
      <c r="A2493" s="5" t="s">
        <v>4870</v>
      </c>
    </row>
    <row r="2494" spans="1:1">
      <c r="A2494" s="5" t="s">
        <v>4871</v>
      </c>
    </row>
    <row r="2495" spans="1:1">
      <c r="A2495" s="5" t="s">
        <v>1372</v>
      </c>
    </row>
    <row r="2496" spans="1:1">
      <c r="A2496" s="5" t="s">
        <v>1373</v>
      </c>
    </row>
    <row r="2497" spans="1:1">
      <c r="A2497" s="5" t="s">
        <v>4872</v>
      </c>
    </row>
    <row r="2498" spans="1:1">
      <c r="A2498" s="5" t="s">
        <v>1374</v>
      </c>
    </row>
    <row r="2499" spans="1:1">
      <c r="A2499" s="5" t="s">
        <v>4873</v>
      </c>
    </row>
    <row r="2500" spans="1:1">
      <c r="A2500" s="5" t="s">
        <v>1375</v>
      </c>
    </row>
    <row r="2501" spans="1:1">
      <c r="A2501" s="5" t="s">
        <v>4874</v>
      </c>
    </row>
    <row r="2502" spans="1:1">
      <c r="A2502" s="5" t="s">
        <v>4875</v>
      </c>
    </row>
    <row r="2503" spans="1:1">
      <c r="A2503" s="5" t="s">
        <v>1376</v>
      </c>
    </row>
    <row r="2504" spans="1:1">
      <c r="A2504" s="5" t="s">
        <v>1377</v>
      </c>
    </row>
    <row r="2505" spans="1:1">
      <c r="A2505" s="5" t="s">
        <v>1378</v>
      </c>
    </row>
    <row r="2506" spans="1:1">
      <c r="A2506" s="5" t="s">
        <v>4876</v>
      </c>
    </row>
    <row r="2507" spans="1:1">
      <c r="A2507" s="5" t="s">
        <v>4877</v>
      </c>
    </row>
    <row r="2508" spans="1:1">
      <c r="A2508" s="5" t="s">
        <v>1379</v>
      </c>
    </row>
    <row r="2509" spans="1:1">
      <c r="A2509" s="5" t="s">
        <v>1380</v>
      </c>
    </row>
    <row r="2510" spans="1:1">
      <c r="A2510" s="5" t="s">
        <v>4878</v>
      </c>
    </row>
    <row r="2511" spans="1:1">
      <c r="A2511" s="5" t="s">
        <v>1381</v>
      </c>
    </row>
    <row r="2512" spans="1:1">
      <c r="A2512" s="5" t="s">
        <v>1382</v>
      </c>
    </row>
    <row r="2513" spans="1:1">
      <c r="A2513" s="5" t="s">
        <v>4879</v>
      </c>
    </row>
    <row r="2514" spans="1:1">
      <c r="A2514" s="5" t="s">
        <v>4880</v>
      </c>
    </row>
    <row r="2515" spans="1:1">
      <c r="A2515" s="5" t="s">
        <v>1383</v>
      </c>
    </row>
    <row r="2516" spans="1:1">
      <c r="A2516" s="5" t="s">
        <v>1384</v>
      </c>
    </row>
    <row r="2517" spans="1:1">
      <c r="A2517" s="5" t="s">
        <v>4881</v>
      </c>
    </row>
    <row r="2518" spans="1:1">
      <c r="A2518" s="5" t="s">
        <v>1385</v>
      </c>
    </row>
    <row r="2519" spans="1:1">
      <c r="A2519" s="5" t="s">
        <v>1386</v>
      </c>
    </row>
    <row r="2520" spans="1:1">
      <c r="A2520" s="5" t="s">
        <v>4882</v>
      </c>
    </row>
    <row r="2521" spans="1:1">
      <c r="A2521" s="5" t="s">
        <v>1387</v>
      </c>
    </row>
    <row r="2522" spans="1:1">
      <c r="A2522" s="5" t="s">
        <v>1388</v>
      </c>
    </row>
    <row r="2523" spans="1:1">
      <c r="A2523" s="5" t="s">
        <v>4883</v>
      </c>
    </row>
    <row r="2524" spans="1:1">
      <c r="A2524" s="5" t="s">
        <v>1389</v>
      </c>
    </row>
    <row r="2525" spans="1:1">
      <c r="A2525" s="5" t="s">
        <v>1390</v>
      </c>
    </row>
    <row r="2526" spans="1:1">
      <c r="A2526" s="5" t="s">
        <v>4884</v>
      </c>
    </row>
    <row r="2527" spans="1:1">
      <c r="A2527" s="5" t="s">
        <v>1391</v>
      </c>
    </row>
    <row r="2528" spans="1:1">
      <c r="A2528" s="5" t="s">
        <v>1392</v>
      </c>
    </row>
    <row r="2529" spans="1:1">
      <c r="A2529" s="5" t="s">
        <v>1393</v>
      </c>
    </row>
    <row r="2530" spans="1:1">
      <c r="A2530" s="5" t="s">
        <v>1394</v>
      </c>
    </row>
    <row r="2531" spans="1:1">
      <c r="A2531" s="5" t="s">
        <v>4885</v>
      </c>
    </row>
    <row r="2532" spans="1:1">
      <c r="A2532" s="5" t="s">
        <v>1395</v>
      </c>
    </row>
    <row r="2533" spans="1:1">
      <c r="A2533" s="5" t="s">
        <v>4887</v>
      </c>
    </row>
    <row r="2534" spans="1:1">
      <c r="A2534" s="5" t="s">
        <v>1396</v>
      </c>
    </row>
    <row r="2535" spans="1:1">
      <c r="A2535" s="5" t="s">
        <v>1397</v>
      </c>
    </row>
    <row r="2536" spans="1:1">
      <c r="A2536" s="5" t="s">
        <v>1398</v>
      </c>
    </row>
    <row r="2537" spans="1:1">
      <c r="A2537" s="5" t="s">
        <v>4888</v>
      </c>
    </row>
    <row r="2538" spans="1:1">
      <c r="A2538" s="5" t="s">
        <v>4889</v>
      </c>
    </row>
    <row r="2539" spans="1:1">
      <c r="A2539" s="5" t="s">
        <v>1399</v>
      </c>
    </row>
    <row r="2540" spans="1:1">
      <c r="A2540" s="5" t="s">
        <v>1400</v>
      </c>
    </row>
    <row r="2541" spans="1:1">
      <c r="A2541" s="5" t="s">
        <v>4890</v>
      </c>
    </row>
    <row r="2542" spans="1:1">
      <c r="A2542" s="5" t="s">
        <v>4891</v>
      </c>
    </row>
    <row r="2543" spans="1:1">
      <c r="A2543" s="5" t="s">
        <v>1401</v>
      </c>
    </row>
    <row r="2544" spans="1:1">
      <c r="A2544" s="5" t="s">
        <v>4892</v>
      </c>
    </row>
    <row r="2545" spans="1:1">
      <c r="A2545" s="5" t="s">
        <v>4893</v>
      </c>
    </row>
    <row r="2546" spans="1:1">
      <c r="A2546" s="5" t="s">
        <v>4894</v>
      </c>
    </row>
    <row r="2547" spans="1:1">
      <c r="A2547" s="5" t="s">
        <v>1402</v>
      </c>
    </row>
    <row r="2548" spans="1:1">
      <c r="A2548" s="5" t="s">
        <v>4895</v>
      </c>
    </row>
    <row r="2549" spans="1:1">
      <c r="A2549" s="5" t="s">
        <v>1403</v>
      </c>
    </row>
    <row r="2550" spans="1:1">
      <c r="A2550" s="5" t="s">
        <v>1404</v>
      </c>
    </row>
    <row r="2551" spans="1:1">
      <c r="A2551" s="5" t="s">
        <v>1405</v>
      </c>
    </row>
    <row r="2552" spans="1:1">
      <c r="A2552" s="5" t="s">
        <v>1406</v>
      </c>
    </row>
    <row r="2553" spans="1:1">
      <c r="A2553" s="5" t="s">
        <v>4896</v>
      </c>
    </row>
    <row r="2554" spans="1:1">
      <c r="A2554" s="5" t="s">
        <v>1407</v>
      </c>
    </row>
    <row r="2555" spans="1:1">
      <c r="A2555" s="5" t="s">
        <v>1408</v>
      </c>
    </row>
    <row r="2556" spans="1:1">
      <c r="A2556" s="5" t="s">
        <v>4897</v>
      </c>
    </row>
    <row r="2557" spans="1:1">
      <c r="A2557" s="5" t="s">
        <v>4898</v>
      </c>
    </row>
    <row r="2558" spans="1:1">
      <c r="A2558" s="5" t="s">
        <v>4899</v>
      </c>
    </row>
    <row r="2559" spans="1:1">
      <c r="A2559" s="5" t="s">
        <v>1409</v>
      </c>
    </row>
    <row r="2560" spans="1:1">
      <c r="A2560" s="5" t="s">
        <v>1410</v>
      </c>
    </row>
    <row r="2561" spans="1:1">
      <c r="A2561" s="5" t="s">
        <v>4900</v>
      </c>
    </row>
    <row r="2562" spans="1:1">
      <c r="A2562" s="5" t="s">
        <v>4901</v>
      </c>
    </row>
    <row r="2563" spans="1:1">
      <c r="A2563" s="5" t="s">
        <v>1411</v>
      </c>
    </row>
    <row r="2564" spans="1:1">
      <c r="A2564" s="5" t="s">
        <v>1412</v>
      </c>
    </row>
    <row r="2565" spans="1:1">
      <c r="A2565" s="5" t="s">
        <v>4902</v>
      </c>
    </row>
    <row r="2566" spans="1:1">
      <c r="A2566" s="5" t="s">
        <v>4903</v>
      </c>
    </row>
    <row r="2567" spans="1:1">
      <c r="A2567" s="5" t="s">
        <v>1413</v>
      </c>
    </row>
    <row r="2568" spans="1:1">
      <c r="A2568" s="5" t="s">
        <v>1414</v>
      </c>
    </row>
    <row r="2569" spans="1:1">
      <c r="A2569" s="5" t="s">
        <v>4904</v>
      </c>
    </row>
    <row r="2570" spans="1:1">
      <c r="A2570" s="5" t="s">
        <v>4905</v>
      </c>
    </row>
    <row r="2571" spans="1:1">
      <c r="A2571" s="5" t="s">
        <v>4906</v>
      </c>
    </row>
    <row r="2572" spans="1:1">
      <c r="A2572" s="5" t="s">
        <v>1415</v>
      </c>
    </row>
    <row r="2573" spans="1:1">
      <c r="A2573" s="5" t="s">
        <v>4907</v>
      </c>
    </row>
    <row r="2574" spans="1:1">
      <c r="A2574" s="5" t="s">
        <v>1416</v>
      </c>
    </row>
    <row r="2575" spans="1:1">
      <c r="A2575" s="5" t="s">
        <v>4908</v>
      </c>
    </row>
    <row r="2576" spans="1:1">
      <c r="A2576" s="5" t="s">
        <v>4909</v>
      </c>
    </row>
    <row r="2577" spans="1:1">
      <c r="A2577" s="5" t="s">
        <v>4910</v>
      </c>
    </row>
    <row r="2578" spans="1:1">
      <c r="A2578" s="5" t="s">
        <v>1417</v>
      </c>
    </row>
    <row r="2579" spans="1:1">
      <c r="A2579" s="5" t="s">
        <v>1418</v>
      </c>
    </row>
    <row r="2580" spans="1:1">
      <c r="A2580" s="5" t="s">
        <v>1419</v>
      </c>
    </row>
    <row r="2581" spans="1:1">
      <c r="A2581" s="5" t="s">
        <v>4911</v>
      </c>
    </row>
    <row r="2582" spans="1:1">
      <c r="A2582" s="5" t="s">
        <v>4912</v>
      </c>
    </row>
    <row r="2583" spans="1:1">
      <c r="A2583" s="5" t="s">
        <v>4913</v>
      </c>
    </row>
    <row r="2584" spans="1:1">
      <c r="A2584" s="5" t="s">
        <v>4914</v>
      </c>
    </row>
    <row r="2585" spans="1:1">
      <c r="A2585" s="5" t="s">
        <v>1420</v>
      </c>
    </row>
    <row r="2586" spans="1:1">
      <c r="A2586" s="5" t="s">
        <v>4915</v>
      </c>
    </row>
    <row r="2587" spans="1:1">
      <c r="A2587" s="5" t="s">
        <v>4916</v>
      </c>
    </row>
    <row r="2588" spans="1:1">
      <c r="A2588" s="5" t="s">
        <v>4917</v>
      </c>
    </row>
    <row r="2589" spans="1:1">
      <c r="A2589" s="5" t="s">
        <v>1421</v>
      </c>
    </row>
    <row r="2590" spans="1:1">
      <c r="A2590" s="5" t="s">
        <v>1422</v>
      </c>
    </row>
    <row r="2591" spans="1:1">
      <c r="A2591" s="5" t="s">
        <v>4918</v>
      </c>
    </row>
    <row r="2592" spans="1:1">
      <c r="A2592" s="5" t="s">
        <v>1423</v>
      </c>
    </row>
    <row r="2593" spans="1:1">
      <c r="A2593" s="5" t="s">
        <v>4919</v>
      </c>
    </row>
    <row r="2594" spans="1:1">
      <c r="A2594" s="5" t="s">
        <v>4920</v>
      </c>
    </row>
    <row r="2595" spans="1:1">
      <c r="A2595" s="5" t="s">
        <v>1424</v>
      </c>
    </row>
    <row r="2596" spans="1:1">
      <c r="A2596" s="5" t="s">
        <v>1425</v>
      </c>
    </row>
    <row r="2597" spans="1:1">
      <c r="A2597" s="5" t="s">
        <v>1426</v>
      </c>
    </row>
    <row r="2598" spans="1:1">
      <c r="A2598" s="5" t="s">
        <v>4921</v>
      </c>
    </row>
    <row r="2599" spans="1:1">
      <c r="A2599" s="5" t="s">
        <v>4922</v>
      </c>
    </row>
    <row r="2600" spans="1:1">
      <c r="A2600" s="5" t="s">
        <v>1427</v>
      </c>
    </row>
    <row r="2601" spans="1:1">
      <c r="A2601" s="5" t="s">
        <v>4923</v>
      </c>
    </row>
    <row r="2602" spans="1:1">
      <c r="A2602" s="5" t="s">
        <v>4924</v>
      </c>
    </row>
    <row r="2603" spans="1:1">
      <c r="A2603" s="5" t="s">
        <v>4925</v>
      </c>
    </row>
    <row r="2604" spans="1:1">
      <c r="A2604" s="5" t="s">
        <v>1428</v>
      </c>
    </row>
    <row r="2605" spans="1:1">
      <c r="A2605" s="5" t="s">
        <v>1429</v>
      </c>
    </row>
    <row r="2606" spans="1:1">
      <c r="A2606" s="5" t="s">
        <v>4926</v>
      </c>
    </row>
    <row r="2607" spans="1:1">
      <c r="A2607" s="5" t="s">
        <v>4927</v>
      </c>
    </row>
    <row r="2608" spans="1:1">
      <c r="A2608" s="5" t="s">
        <v>1430</v>
      </c>
    </row>
    <row r="2609" spans="1:1">
      <c r="A2609" s="5" t="s">
        <v>4928</v>
      </c>
    </row>
    <row r="2610" spans="1:1">
      <c r="A2610" s="5" t="s">
        <v>4929</v>
      </c>
    </row>
    <row r="2611" spans="1:1">
      <c r="A2611" s="5" t="s">
        <v>4930</v>
      </c>
    </row>
    <row r="2612" spans="1:1">
      <c r="A2612" s="5" t="s">
        <v>4931</v>
      </c>
    </row>
    <row r="2613" spans="1:1">
      <c r="A2613" s="5" t="s">
        <v>1431</v>
      </c>
    </row>
    <row r="2614" spans="1:1">
      <c r="A2614" s="5" t="s">
        <v>1432</v>
      </c>
    </row>
    <row r="2615" spans="1:1">
      <c r="A2615" s="5" t="s">
        <v>1433</v>
      </c>
    </row>
    <row r="2616" spans="1:1">
      <c r="A2616" s="5" t="s">
        <v>4932</v>
      </c>
    </row>
    <row r="2617" spans="1:1">
      <c r="A2617" s="5" t="s">
        <v>1434</v>
      </c>
    </row>
    <row r="2618" spans="1:1">
      <c r="A2618" s="5" t="s">
        <v>4933</v>
      </c>
    </row>
    <row r="2619" spans="1:1">
      <c r="A2619" s="5" t="s">
        <v>4935</v>
      </c>
    </row>
    <row r="2620" spans="1:1">
      <c r="A2620" s="5" t="s">
        <v>4936</v>
      </c>
    </row>
    <row r="2621" spans="1:1">
      <c r="A2621" s="5" t="s">
        <v>4937</v>
      </c>
    </row>
    <row r="2622" spans="1:1">
      <c r="A2622" s="5" t="s">
        <v>1435</v>
      </c>
    </row>
    <row r="2623" spans="1:1">
      <c r="A2623" s="5" t="s">
        <v>4938</v>
      </c>
    </row>
    <row r="2624" spans="1:1">
      <c r="A2624" s="5" t="s">
        <v>4939</v>
      </c>
    </row>
    <row r="2625" spans="1:1">
      <c r="A2625" s="5" t="s">
        <v>4940</v>
      </c>
    </row>
    <row r="2626" spans="1:1">
      <c r="A2626" s="5" t="s">
        <v>4941</v>
      </c>
    </row>
    <row r="2627" spans="1:1">
      <c r="A2627" s="5" t="s">
        <v>4942</v>
      </c>
    </row>
    <row r="2628" spans="1:1">
      <c r="A2628" s="5" t="s">
        <v>1436</v>
      </c>
    </row>
    <row r="2629" spans="1:1">
      <c r="A2629" s="5" t="s">
        <v>4943</v>
      </c>
    </row>
    <row r="2630" spans="1:1">
      <c r="A2630" s="5" t="s">
        <v>1437</v>
      </c>
    </row>
    <row r="2631" spans="1:1">
      <c r="A2631" s="5" t="s">
        <v>4944</v>
      </c>
    </row>
    <row r="2632" spans="1:1">
      <c r="A2632" s="5" t="s">
        <v>4945</v>
      </c>
    </row>
    <row r="2633" spans="1:1">
      <c r="A2633" s="5" t="s">
        <v>1438</v>
      </c>
    </row>
    <row r="2634" spans="1:1">
      <c r="A2634" s="5" t="s">
        <v>1439</v>
      </c>
    </row>
    <row r="2635" spans="1:1">
      <c r="A2635" s="5" t="s">
        <v>4946</v>
      </c>
    </row>
    <row r="2636" spans="1:1">
      <c r="A2636" s="5" t="s">
        <v>4947</v>
      </c>
    </row>
    <row r="2637" spans="1:1">
      <c r="A2637" s="5" t="s">
        <v>1440</v>
      </c>
    </row>
    <row r="2638" spans="1:1">
      <c r="A2638" s="5" t="s">
        <v>4948</v>
      </c>
    </row>
    <row r="2639" spans="1:1">
      <c r="A2639" s="5" t="s">
        <v>4949</v>
      </c>
    </row>
    <row r="2640" spans="1:1">
      <c r="A2640" s="5" t="s">
        <v>4950</v>
      </c>
    </row>
    <row r="2641" spans="1:1">
      <c r="A2641" s="5" t="s">
        <v>4951</v>
      </c>
    </row>
    <row r="2642" spans="1:1">
      <c r="A2642" s="5" t="s">
        <v>4952</v>
      </c>
    </row>
    <row r="2643" spans="1:1">
      <c r="A2643" s="5" t="s">
        <v>4953</v>
      </c>
    </row>
    <row r="2644" spans="1:1">
      <c r="A2644" s="5" t="s">
        <v>4954</v>
      </c>
    </row>
    <row r="2645" spans="1:1">
      <c r="A2645" s="5" t="s">
        <v>1441</v>
      </c>
    </row>
    <row r="2646" spans="1:1">
      <c r="A2646" s="5" t="s">
        <v>1442</v>
      </c>
    </row>
    <row r="2647" spans="1:1">
      <c r="A2647" s="5" t="s">
        <v>4955</v>
      </c>
    </row>
    <row r="2648" spans="1:1">
      <c r="A2648" s="5" t="s">
        <v>4956</v>
      </c>
    </row>
    <row r="2649" spans="1:1">
      <c r="A2649" s="5" t="s">
        <v>4957</v>
      </c>
    </row>
    <row r="2650" spans="1:1">
      <c r="A2650" s="5" t="s">
        <v>4958</v>
      </c>
    </row>
    <row r="2651" spans="1:1">
      <c r="A2651" s="5" t="s">
        <v>4959</v>
      </c>
    </row>
    <row r="2652" spans="1:1">
      <c r="A2652" s="5" t="s">
        <v>1443</v>
      </c>
    </row>
    <row r="2653" spans="1:1">
      <c r="A2653" s="5" t="s">
        <v>1444</v>
      </c>
    </row>
    <row r="2654" spans="1:1">
      <c r="A2654" s="5" t="s">
        <v>1445</v>
      </c>
    </row>
    <row r="2655" spans="1:1">
      <c r="A2655" s="5" t="s">
        <v>4960</v>
      </c>
    </row>
    <row r="2656" spans="1:1">
      <c r="A2656" s="5" t="s">
        <v>4961</v>
      </c>
    </row>
    <row r="2657" spans="1:1">
      <c r="A2657" s="5" t="s">
        <v>4962</v>
      </c>
    </row>
    <row r="2658" spans="1:1">
      <c r="A2658" s="5" t="s">
        <v>4964</v>
      </c>
    </row>
    <row r="2659" spans="1:1">
      <c r="A2659" s="5" t="s">
        <v>4965</v>
      </c>
    </row>
    <row r="2660" spans="1:1">
      <c r="A2660" s="5" t="s">
        <v>1446</v>
      </c>
    </row>
    <row r="2661" spans="1:1">
      <c r="A2661" s="5" t="s">
        <v>4966</v>
      </c>
    </row>
    <row r="2662" spans="1:1">
      <c r="A2662" s="5" t="s">
        <v>4967</v>
      </c>
    </row>
    <row r="2663" spans="1:1">
      <c r="A2663" s="5" t="s">
        <v>4968</v>
      </c>
    </row>
    <row r="2664" spans="1:1">
      <c r="A2664" s="5" t="s">
        <v>1447</v>
      </c>
    </row>
    <row r="2665" spans="1:1">
      <c r="A2665" s="5" t="s">
        <v>4969</v>
      </c>
    </row>
    <row r="2666" spans="1:1">
      <c r="A2666" s="5" t="s">
        <v>4971</v>
      </c>
    </row>
    <row r="2667" spans="1:1">
      <c r="A2667" s="5" t="s">
        <v>4972</v>
      </c>
    </row>
    <row r="2668" spans="1:1">
      <c r="A2668" s="5" t="s">
        <v>1448</v>
      </c>
    </row>
    <row r="2669" spans="1:1">
      <c r="A2669" s="5" t="s">
        <v>1449</v>
      </c>
    </row>
    <row r="2670" spans="1:1">
      <c r="A2670" s="5" t="s">
        <v>1450</v>
      </c>
    </row>
    <row r="2671" spans="1:1">
      <c r="A2671" s="5" t="s">
        <v>4973</v>
      </c>
    </row>
    <row r="2672" spans="1:1">
      <c r="A2672" s="5" t="s">
        <v>4974</v>
      </c>
    </row>
    <row r="2673" spans="1:1">
      <c r="A2673" s="5" t="s">
        <v>4975</v>
      </c>
    </row>
    <row r="2674" spans="1:1">
      <c r="A2674" s="5" t="s">
        <v>4976</v>
      </c>
    </row>
    <row r="2675" spans="1:1">
      <c r="A2675" s="5" t="s">
        <v>1451</v>
      </c>
    </row>
    <row r="2676" spans="1:1">
      <c r="A2676" s="5" t="s">
        <v>4977</v>
      </c>
    </row>
    <row r="2677" spans="1:1">
      <c r="A2677" s="5" t="s">
        <v>4978</v>
      </c>
    </row>
    <row r="2678" spans="1:1">
      <c r="A2678" s="5" t="s">
        <v>4979</v>
      </c>
    </row>
    <row r="2679" spans="1:1">
      <c r="A2679" s="5" t="s">
        <v>4980</v>
      </c>
    </row>
    <row r="2680" spans="1:1">
      <c r="A2680" s="5" t="s">
        <v>1452</v>
      </c>
    </row>
    <row r="2681" spans="1:1">
      <c r="A2681" s="5" t="s">
        <v>4981</v>
      </c>
    </row>
    <row r="2682" spans="1:1">
      <c r="A2682" s="5" t="s">
        <v>4982</v>
      </c>
    </row>
    <row r="2683" spans="1:1">
      <c r="A2683" s="5" t="s">
        <v>1453</v>
      </c>
    </row>
    <row r="2684" spans="1:1">
      <c r="A2684" s="5" t="s">
        <v>1454</v>
      </c>
    </row>
    <row r="2685" spans="1:1">
      <c r="A2685" s="5" t="s">
        <v>1454</v>
      </c>
    </row>
    <row r="2686" spans="1:1">
      <c r="A2686" s="5" t="s">
        <v>1455</v>
      </c>
    </row>
    <row r="2687" spans="1:1">
      <c r="A2687" s="5" t="s">
        <v>1456</v>
      </c>
    </row>
    <row r="2688" spans="1:1">
      <c r="A2688" s="5" t="s">
        <v>1457</v>
      </c>
    </row>
    <row r="2689" spans="1:1">
      <c r="A2689" s="5" t="s">
        <v>1458</v>
      </c>
    </row>
    <row r="2690" spans="1:1">
      <c r="A2690" s="5" t="s">
        <v>4983</v>
      </c>
    </row>
    <row r="2691" spans="1:1">
      <c r="A2691" s="5" t="s">
        <v>4984</v>
      </c>
    </row>
    <row r="2692" spans="1:1">
      <c r="A2692" s="5" t="s">
        <v>4985</v>
      </c>
    </row>
    <row r="2693" spans="1:1">
      <c r="A2693" s="5" t="s">
        <v>4986</v>
      </c>
    </row>
    <row r="2694" spans="1:1">
      <c r="A2694" s="5" t="s">
        <v>4988</v>
      </c>
    </row>
    <row r="2695" spans="1:1">
      <c r="A2695" s="5" t="s">
        <v>1459</v>
      </c>
    </row>
    <row r="2696" spans="1:1">
      <c r="A2696" s="5" t="s">
        <v>4989</v>
      </c>
    </row>
    <row r="2697" spans="1:1">
      <c r="A2697" s="5" t="s">
        <v>4990</v>
      </c>
    </row>
    <row r="2698" spans="1:1">
      <c r="A2698" s="5" t="s">
        <v>4991</v>
      </c>
    </row>
    <row r="2699" spans="1:1">
      <c r="A2699" s="5" t="s">
        <v>4992</v>
      </c>
    </row>
    <row r="2700" spans="1:1">
      <c r="A2700" s="5" t="s">
        <v>4993</v>
      </c>
    </row>
    <row r="2701" spans="1:1">
      <c r="A2701" s="5" t="s">
        <v>1460</v>
      </c>
    </row>
    <row r="2702" spans="1:1">
      <c r="A2702" s="5" t="s">
        <v>1461</v>
      </c>
    </row>
    <row r="2703" spans="1:1">
      <c r="A2703" s="5" t="s">
        <v>1462</v>
      </c>
    </row>
    <row r="2704" spans="1:1">
      <c r="A2704" s="5" t="s">
        <v>1463</v>
      </c>
    </row>
    <row r="2705" spans="1:1">
      <c r="A2705" s="5" t="s">
        <v>1464</v>
      </c>
    </row>
    <row r="2706" spans="1:1">
      <c r="A2706" s="5" t="s">
        <v>1465</v>
      </c>
    </row>
    <row r="2707" spans="1:1">
      <c r="A2707" s="5" t="s">
        <v>4994</v>
      </c>
    </row>
    <row r="2708" spans="1:1">
      <c r="A2708" s="5" t="s">
        <v>1466</v>
      </c>
    </row>
    <row r="2709" spans="1:1">
      <c r="A2709" s="5" t="s">
        <v>1467</v>
      </c>
    </row>
    <row r="2710" spans="1:1">
      <c r="A2710" s="5" t="s">
        <v>4996</v>
      </c>
    </row>
    <row r="2711" spans="1:1">
      <c r="A2711" s="5" t="s">
        <v>1468</v>
      </c>
    </row>
    <row r="2712" spans="1:1">
      <c r="A2712" s="5" t="s">
        <v>4997</v>
      </c>
    </row>
    <row r="2713" spans="1:1">
      <c r="A2713" s="5" t="s">
        <v>1469</v>
      </c>
    </row>
    <row r="2714" spans="1:1">
      <c r="A2714" s="5" t="s">
        <v>1470</v>
      </c>
    </row>
    <row r="2715" spans="1:1">
      <c r="A2715" s="5" t="s">
        <v>4998</v>
      </c>
    </row>
    <row r="2716" spans="1:1">
      <c r="A2716" s="5" t="s">
        <v>4999</v>
      </c>
    </row>
    <row r="2717" spans="1:1">
      <c r="A2717" s="5" t="s">
        <v>1471</v>
      </c>
    </row>
    <row r="2718" spans="1:1">
      <c r="A2718" s="5" t="s">
        <v>1472</v>
      </c>
    </row>
    <row r="2719" spans="1:1">
      <c r="A2719" s="5" t="s">
        <v>1473</v>
      </c>
    </row>
    <row r="2720" spans="1:1">
      <c r="A2720" s="5" t="s">
        <v>5000</v>
      </c>
    </row>
    <row r="2721" spans="1:1">
      <c r="A2721" s="5" t="s">
        <v>1474</v>
      </c>
    </row>
    <row r="2722" spans="1:1">
      <c r="A2722" s="5" t="s">
        <v>1475</v>
      </c>
    </row>
    <row r="2723" spans="1:1">
      <c r="A2723" s="5" t="s">
        <v>5001</v>
      </c>
    </row>
    <row r="2724" spans="1:1">
      <c r="A2724" s="5" t="s">
        <v>1476</v>
      </c>
    </row>
    <row r="2725" spans="1:1">
      <c r="A2725" s="5" t="s">
        <v>5002</v>
      </c>
    </row>
    <row r="2726" spans="1:1">
      <c r="A2726" s="5" t="s">
        <v>5003</v>
      </c>
    </row>
    <row r="2727" spans="1:1">
      <c r="A2727" s="5" t="s">
        <v>5004</v>
      </c>
    </row>
    <row r="2728" spans="1:1">
      <c r="A2728" s="5" t="s">
        <v>5005</v>
      </c>
    </row>
    <row r="2729" spans="1:1">
      <c r="A2729" s="5" t="s">
        <v>5006</v>
      </c>
    </row>
    <row r="2730" spans="1:1">
      <c r="A2730" s="5" t="s">
        <v>5007</v>
      </c>
    </row>
    <row r="2731" spans="1:1">
      <c r="A2731" s="5" t="s">
        <v>1477</v>
      </c>
    </row>
    <row r="2732" spans="1:1">
      <c r="A2732" s="5" t="s">
        <v>1478</v>
      </c>
    </row>
    <row r="2733" spans="1:1">
      <c r="A2733" s="5" t="s">
        <v>5008</v>
      </c>
    </row>
    <row r="2734" spans="1:1">
      <c r="A2734" s="5" t="s">
        <v>5009</v>
      </c>
    </row>
    <row r="2735" spans="1:1">
      <c r="A2735" s="5" t="s">
        <v>1479</v>
      </c>
    </row>
    <row r="2736" spans="1:1">
      <c r="A2736" s="5" t="s">
        <v>1480</v>
      </c>
    </row>
    <row r="2737" spans="1:1">
      <c r="A2737" s="5" t="s">
        <v>5010</v>
      </c>
    </row>
    <row r="2738" spans="1:1">
      <c r="A2738" s="5" t="s">
        <v>5011</v>
      </c>
    </row>
    <row r="2739" spans="1:1">
      <c r="A2739" s="5" t="s">
        <v>5012</v>
      </c>
    </row>
    <row r="2740" spans="1:1">
      <c r="A2740" s="5" t="s">
        <v>1481</v>
      </c>
    </row>
    <row r="2741" spans="1:1">
      <c r="A2741" s="5" t="s">
        <v>5013</v>
      </c>
    </row>
    <row r="2742" spans="1:1">
      <c r="A2742" s="5" t="s">
        <v>1482</v>
      </c>
    </row>
    <row r="2743" spans="1:1">
      <c r="A2743" s="5" t="s">
        <v>5014</v>
      </c>
    </row>
    <row r="2744" spans="1:1">
      <c r="A2744" s="5" t="s">
        <v>5015</v>
      </c>
    </row>
    <row r="2745" spans="1:1">
      <c r="A2745" s="5" t="s">
        <v>5016</v>
      </c>
    </row>
    <row r="2746" spans="1:1">
      <c r="A2746" s="5" t="s">
        <v>5017</v>
      </c>
    </row>
    <row r="2747" spans="1:1">
      <c r="A2747" s="5" t="s">
        <v>5018</v>
      </c>
    </row>
    <row r="2748" spans="1:1">
      <c r="A2748" s="5" t="s">
        <v>1483</v>
      </c>
    </row>
    <row r="2749" spans="1:1">
      <c r="A2749" s="5" t="s">
        <v>1484</v>
      </c>
    </row>
    <row r="2750" spans="1:1">
      <c r="A2750" s="5" t="s">
        <v>5019</v>
      </c>
    </row>
    <row r="2751" spans="1:1">
      <c r="A2751" s="5" t="s">
        <v>5020</v>
      </c>
    </row>
    <row r="2752" spans="1:1">
      <c r="A2752" s="5" t="s">
        <v>5021</v>
      </c>
    </row>
    <row r="2753" spans="1:1">
      <c r="A2753" s="5" t="s">
        <v>1485</v>
      </c>
    </row>
    <row r="2754" spans="1:1">
      <c r="A2754" s="5" t="s">
        <v>5022</v>
      </c>
    </row>
    <row r="2755" spans="1:1">
      <c r="A2755" s="5" t="s">
        <v>1486</v>
      </c>
    </row>
    <row r="2756" spans="1:1">
      <c r="A2756" s="5" t="s">
        <v>5023</v>
      </c>
    </row>
    <row r="2757" spans="1:1">
      <c r="A2757" s="5" t="s">
        <v>1487</v>
      </c>
    </row>
    <row r="2758" spans="1:1">
      <c r="A2758" s="5" t="s">
        <v>5024</v>
      </c>
    </row>
    <row r="2759" spans="1:1">
      <c r="A2759" s="5" t="s">
        <v>1488</v>
      </c>
    </row>
    <row r="2760" spans="1:1">
      <c r="A2760" s="5" t="s">
        <v>1489</v>
      </c>
    </row>
    <row r="2761" spans="1:1">
      <c r="A2761" s="5" t="s">
        <v>5025</v>
      </c>
    </row>
    <row r="2762" spans="1:1">
      <c r="A2762" s="5" t="s">
        <v>5026</v>
      </c>
    </row>
    <row r="2763" spans="1:1">
      <c r="A2763" s="5" t="s">
        <v>5027</v>
      </c>
    </row>
    <row r="2764" spans="1:1">
      <c r="A2764" s="5" t="s">
        <v>1490</v>
      </c>
    </row>
    <row r="2765" spans="1:1">
      <c r="A2765" s="5" t="s">
        <v>1491</v>
      </c>
    </row>
    <row r="2766" spans="1:1">
      <c r="A2766" s="5" t="s">
        <v>1492</v>
      </c>
    </row>
    <row r="2767" spans="1:1">
      <c r="A2767" s="5" t="s">
        <v>5028</v>
      </c>
    </row>
    <row r="2768" spans="1:1">
      <c r="A2768" s="5" t="s">
        <v>5029</v>
      </c>
    </row>
    <row r="2769" spans="1:1">
      <c r="A2769" s="5" t="s">
        <v>1493</v>
      </c>
    </row>
    <row r="2770" spans="1:1">
      <c r="A2770" s="5" t="s">
        <v>1494</v>
      </c>
    </row>
    <row r="2771" spans="1:1">
      <c r="A2771" s="5" t="s">
        <v>5030</v>
      </c>
    </row>
    <row r="2772" spans="1:1">
      <c r="A2772" s="5" t="s">
        <v>5031</v>
      </c>
    </row>
    <row r="2773" spans="1:1">
      <c r="A2773" s="5" t="s">
        <v>1495</v>
      </c>
    </row>
    <row r="2774" spans="1:1">
      <c r="A2774" s="5" t="s">
        <v>1496</v>
      </c>
    </row>
    <row r="2775" spans="1:1">
      <c r="A2775" s="5" t="s">
        <v>5032</v>
      </c>
    </row>
    <row r="2776" spans="1:1">
      <c r="A2776" s="5" t="s">
        <v>1497</v>
      </c>
    </row>
    <row r="2777" spans="1:1">
      <c r="A2777" s="5" t="s">
        <v>5033</v>
      </c>
    </row>
    <row r="2778" spans="1:1">
      <c r="A2778" s="5" t="s">
        <v>1498</v>
      </c>
    </row>
    <row r="2779" spans="1:1">
      <c r="A2779" s="5" t="s">
        <v>1499</v>
      </c>
    </row>
    <row r="2780" spans="1:1">
      <c r="A2780" s="5" t="s">
        <v>1500</v>
      </c>
    </row>
    <row r="2781" spans="1:1">
      <c r="A2781" s="5" t="s">
        <v>1501</v>
      </c>
    </row>
    <row r="2782" spans="1:1">
      <c r="A2782" s="5" t="s">
        <v>1502</v>
      </c>
    </row>
    <row r="2783" spans="1:1">
      <c r="A2783" s="5" t="s">
        <v>5034</v>
      </c>
    </row>
    <row r="2784" spans="1:1">
      <c r="A2784" s="5" t="s">
        <v>5035</v>
      </c>
    </row>
    <row r="2785" spans="1:1">
      <c r="A2785" s="5" t="s">
        <v>5036</v>
      </c>
    </row>
    <row r="2786" spans="1:1">
      <c r="A2786" s="5" t="s">
        <v>1503</v>
      </c>
    </row>
    <row r="2787" spans="1:1">
      <c r="A2787" s="5" t="s">
        <v>1504</v>
      </c>
    </row>
    <row r="2788" spans="1:1">
      <c r="A2788" s="5" t="s">
        <v>1505</v>
      </c>
    </row>
    <row r="2789" spans="1:1">
      <c r="A2789" s="5" t="s">
        <v>1506</v>
      </c>
    </row>
    <row r="2790" spans="1:1">
      <c r="A2790" s="5" t="s">
        <v>5037</v>
      </c>
    </row>
    <row r="2791" spans="1:1">
      <c r="A2791" s="5" t="s">
        <v>1507</v>
      </c>
    </row>
    <row r="2792" spans="1:1">
      <c r="A2792" s="5" t="s">
        <v>1508</v>
      </c>
    </row>
    <row r="2793" spans="1:1">
      <c r="A2793" s="5" t="s">
        <v>5038</v>
      </c>
    </row>
    <row r="2794" spans="1:1">
      <c r="A2794" s="5" t="s">
        <v>5039</v>
      </c>
    </row>
    <row r="2795" spans="1:1">
      <c r="A2795" s="5" t="s">
        <v>5040</v>
      </c>
    </row>
    <row r="2796" spans="1:1">
      <c r="A2796" s="5" t="s">
        <v>1509</v>
      </c>
    </row>
    <row r="2797" spans="1:1">
      <c r="A2797" s="5" t="s">
        <v>1510</v>
      </c>
    </row>
    <row r="2798" spans="1:1">
      <c r="A2798" s="5" t="s">
        <v>5041</v>
      </c>
    </row>
    <row r="2799" spans="1:1">
      <c r="A2799" s="5" t="s">
        <v>1511</v>
      </c>
    </row>
    <row r="2800" spans="1:1">
      <c r="A2800" s="5" t="s">
        <v>5042</v>
      </c>
    </row>
    <row r="2801" spans="1:1">
      <c r="A2801" s="5" t="s">
        <v>5043</v>
      </c>
    </row>
    <row r="2802" spans="1:1">
      <c r="A2802" s="5" t="s">
        <v>5044</v>
      </c>
    </row>
    <row r="2803" spans="1:1">
      <c r="A2803" s="5" t="s">
        <v>1512</v>
      </c>
    </row>
    <row r="2804" spans="1:1">
      <c r="A2804" s="5" t="s">
        <v>1513</v>
      </c>
    </row>
    <row r="2805" spans="1:1">
      <c r="A2805" s="5" t="s">
        <v>5045</v>
      </c>
    </row>
    <row r="2806" spans="1:1">
      <c r="A2806" s="5" t="s">
        <v>5046</v>
      </c>
    </row>
    <row r="2807" spans="1:1">
      <c r="A2807" s="5" t="s">
        <v>1514</v>
      </c>
    </row>
    <row r="2808" spans="1:1">
      <c r="A2808" s="5" t="s">
        <v>5047</v>
      </c>
    </row>
    <row r="2809" spans="1:1">
      <c r="A2809" s="5" t="s">
        <v>5048</v>
      </c>
    </row>
    <row r="2810" spans="1:1">
      <c r="A2810" s="5" t="s">
        <v>1515</v>
      </c>
    </row>
    <row r="2811" spans="1:1">
      <c r="A2811" s="5" t="s">
        <v>5050</v>
      </c>
    </row>
    <row r="2812" spans="1:1">
      <c r="A2812" s="5" t="s">
        <v>5051</v>
      </c>
    </row>
    <row r="2813" spans="1:1">
      <c r="A2813" s="5" t="s">
        <v>1516</v>
      </c>
    </row>
    <row r="2814" spans="1:1">
      <c r="A2814" s="5" t="s">
        <v>1517</v>
      </c>
    </row>
    <row r="2815" spans="1:1">
      <c r="A2815" s="5" t="s">
        <v>5052</v>
      </c>
    </row>
    <row r="2816" spans="1:1">
      <c r="A2816" s="5" t="s">
        <v>1518</v>
      </c>
    </row>
    <row r="2817" spans="1:1">
      <c r="A2817" s="5" t="s">
        <v>1519</v>
      </c>
    </row>
    <row r="2818" spans="1:1">
      <c r="A2818" s="5" t="s">
        <v>1520</v>
      </c>
    </row>
    <row r="2819" spans="1:1">
      <c r="A2819" s="5" t="s">
        <v>1521</v>
      </c>
    </row>
    <row r="2820" spans="1:1">
      <c r="A2820" s="5" t="s">
        <v>5053</v>
      </c>
    </row>
    <row r="2821" spans="1:1">
      <c r="A2821" s="5" t="s">
        <v>1522</v>
      </c>
    </row>
    <row r="2822" spans="1:1">
      <c r="A2822" s="5" t="s">
        <v>5054</v>
      </c>
    </row>
    <row r="2823" spans="1:1">
      <c r="A2823" s="5" t="s">
        <v>1523</v>
      </c>
    </row>
    <row r="2824" spans="1:1">
      <c r="A2824" s="5" t="s">
        <v>5055</v>
      </c>
    </row>
    <row r="2825" spans="1:1">
      <c r="A2825" s="5" t="s">
        <v>5056</v>
      </c>
    </row>
    <row r="2826" spans="1:1">
      <c r="A2826" s="5" t="s">
        <v>5057</v>
      </c>
    </row>
    <row r="2827" spans="1:1">
      <c r="A2827" s="5" t="s">
        <v>5058</v>
      </c>
    </row>
    <row r="2828" spans="1:1">
      <c r="A2828" s="5" t="s">
        <v>1524</v>
      </c>
    </row>
    <row r="2829" spans="1:1">
      <c r="A2829" s="5" t="s">
        <v>1525</v>
      </c>
    </row>
    <row r="2830" spans="1:1">
      <c r="A2830" s="5" t="s">
        <v>5059</v>
      </c>
    </row>
    <row r="2831" spans="1:1">
      <c r="A2831" s="5" t="s">
        <v>1526</v>
      </c>
    </row>
    <row r="2832" spans="1:1">
      <c r="A2832" s="5" t="s">
        <v>5060</v>
      </c>
    </row>
    <row r="2833" spans="1:1">
      <c r="A2833" s="5" t="s">
        <v>5061</v>
      </c>
    </row>
    <row r="2834" spans="1:1">
      <c r="A2834" s="5" t="s">
        <v>5062</v>
      </c>
    </row>
    <row r="2835" spans="1:1">
      <c r="A2835" s="5" t="s">
        <v>5063</v>
      </c>
    </row>
    <row r="2836" spans="1:1">
      <c r="A2836" s="5" t="s">
        <v>1527</v>
      </c>
    </row>
    <row r="2837" spans="1:1">
      <c r="A2837" s="5" t="s">
        <v>1528</v>
      </c>
    </row>
    <row r="2838" spans="1:1">
      <c r="A2838" s="5" t="s">
        <v>5064</v>
      </c>
    </row>
    <row r="2839" spans="1:1">
      <c r="A2839" s="5" t="s">
        <v>5065</v>
      </c>
    </row>
    <row r="2840" spans="1:1">
      <c r="A2840" s="5" t="s">
        <v>5066</v>
      </c>
    </row>
    <row r="2841" spans="1:1">
      <c r="A2841" s="5" t="s">
        <v>5067</v>
      </c>
    </row>
    <row r="2842" spans="1:1">
      <c r="A2842" s="5" t="s">
        <v>1529</v>
      </c>
    </row>
    <row r="2843" spans="1:1">
      <c r="A2843" s="5" t="s">
        <v>5068</v>
      </c>
    </row>
    <row r="2844" spans="1:1">
      <c r="A2844" s="5" t="s">
        <v>5069</v>
      </c>
    </row>
    <row r="2845" spans="1:1">
      <c r="A2845" s="5" t="s">
        <v>5070</v>
      </c>
    </row>
    <row r="2846" spans="1:1">
      <c r="A2846" s="5" t="s">
        <v>5071</v>
      </c>
    </row>
    <row r="2847" spans="1:1">
      <c r="A2847" s="5" t="s">
        <v>1530</v>
      </c>
    </row>
    <row r="2848" spans="1:1">
      <c r="A2848" s="5" t="s">
        <v>1531</v>
      </c>
    </row>
    <row r="2849" spans="1:1">
      <c r="A2849" s="5" t="s">
        <v>5072</v>
      </c>
    </row>
    <row r="2850" spans="1:1">
      <c r="A2850" s="5" t="s">
        <v>1532</v>
      </c>
    </row>
    <row r="2851" spans="1:1">
      <c r="A2851" s="5" t="s">
        <v>1533</v>
      </c>
    </row>
    <row r="2852" spans="1:1">
      <c r="A2852" s="5" t="s">
        <v>5073</v>
      </c>
    </row>
    <row r="2853" spans="1:1">
      <c r="A2853" s="5" t="s">
        <v>5074</v>
      </c>
    </row>
    <row r="2854" spans="1:1">
      <c r="A2854" s="5" t="s">
        <v>1534</v>
      </c>
    </row>
    <row r="2855" spans="1:1">
      <c r="A2855" s="5" t="s">
        <v>5075</v>
      </c>
    </row>
    <row r="2856" spans="1:1">
      <c r="A2856" s="5" t="s">
        <v>5076</v>
      </c>
    </row>
    <row r="2857" spans="1:1">
      <c r="A2857" s="5" t="s">
        <v>5077</v>
      </c>
    </row>
    <row r="2858" spans="1:1">
      <c r="A2858" s="5" t="s">
        <v>1535</v>
      </c>
    </row>
    <row r="2859" spans="1:1">
      <c r="A2859" s="5" t="s">
        <v>1536</v>
      </c>
    </row>
    <row r="2860" spans="1:1">
      <c r="A2860" s="5" t="s">
        <v>1537</v>
      </c>
    </row>
    <row r="2861" spans="1:1">
      <c r="A2861" s="5" t="s">
        <v>5078</v>
      </c>
    </row>
    <row r="2862" spans="1:1">
      <c r="A2862" s="5" t="s">
        <v>5079</v>
      </c>
    </row>
    <row r="2863" spans="1:1">
      <c r="A2863" s="5" t="s">
        <v>5080</v>
      </c>
    </row>
    <row r="2864" spans="1:1">
      <c r="A2864" s="5" t="s">
        <v>1538</v>
      </c>
    </row>
    <row r="2865" spans="1:1">
      <c r="A2865" s="5" t="s">
        <v>1539</v>
      </c>
    </row>
    <row r="2866" spans="1:1">
      <c r="A2866" s="5" t="s">
        <v>5081</v>
      </c>
    </row>
    <row r="2867" spans="1:1">
      <c r="A2867" s="5" t="s">
        <v>5082</v>
      </c>
    </row>
    <row r="2868" spans="1:1">
      <c r="A2868" s="5" t="s">
        <v>1540</v>
      </c>
    </row>
    <row r="2869" spans="1:1">
      <c r="A2869" s="5" t="s">
        <v>5083</v>
      </c>
    </row>
    <row r="2870" spans="1:1">
      <c r="A2870" s="5" t="s">
        <v>5084</v>
      </c>
    </row>
    <row r="2871" spans="1:1">
      <c r="A2871" s="5" t="s">
        <v>5085</v>
      </c>
    </row>
    <row r="2872" spans="1:1">
      <c r="A2872" s="5" t="s">
        <v>5086</v>
      </c>
    </row>
    <row r="2873" spans="1:1">
      <c r="A2873" s="5" t="s">
        <v>1541</v>
      </c>
    </row>
    <row r="2874" spans="1:1">
      <c r="A2874" s="5" t="s">
        <v>5087</v>
      </c>
    </row>
    <row r="2875" spans="1:1">
      <c r="A2875" s="5" t="s">
        <v>1542</v>
      </c>
    </row>
    <row r="2876" spans="1:1">
      <c r="A2876" s="5" t="s">
        <v>1543</v>
      </c>
    </row>
    <row r="2877" spans="1:1">
      <c r="A2877" s="5" t="s">
        <v>5088</v>
      </c>
    </row>
    <row r="2878" spans="1:1">
      <c r="A2878" s="5" t="s">
        <v>1544</v>
      </c>
    </row>
    <row r="2879" spans="1:1">
      <c r="A2879" s="5" t="s">
        <v>1545</v>
      </c>
    </row>
    <row r="2880" spans="1:1">
      <c r="A2880" s="5" t="s">
        <v>5089</v>
      </c>
    </row>
    <row r="2881" spans="1:1">
      <c r="A2881" s="5" t="s">
        <v>5090</v>
      </c>
    </row>
    <row r="2882" spans="1:1">
      <c r="A2882" s="5" t="s">
        <v>1546</v>
      </c>
    </row>
    <row r="2883" spans="1:1">
      <c r="A2883" s="5" t="s">
        <v>1547</v>
      </c>
    </row>
    <row r="2884" spans="1:1">
      <c r="A2884" s="5" t="s">
        <v>5091</v>
      </c>
    </row>
    <row r="2885" spans="1:1">
      <c r="A2885" s="5" t="s">
        <v>5092</v>
      </c>
    </row>
    <row r="2886" spans="1:1">
      <c r="A2886" s="5" t="s">
        <v>5093</v>
      </c>
    </row>
    <row r="2887" spans="1:1">
      <c r="A2887" s="5" t="s">
        <v>1548</v>
      </c>
    </row>
    <row r="2888" spans="1:1">
      <c r="A2888" s="5" t="s">
        <v>5094</v>
      </c>
    </row>
    <row r="2889" spans="1:1">
      <c r="A2889" s="5" t="s">
        <v>5095</v>
      </c>
    </row>
    <row r="2890" spans="1:1">
      <c r="A2890" s="5" t="s">
        <v>1549</v>
      </c>
    </row>
    <row r="2891" spans="1:1">
      <c r="A2891" s="5" t="s">
        <v>5096</v>
      </c>
    </row>
    <row r="2892" spans="1:1">
      <c r="A2892" s="5" t="s">
        <v>5097</v>
      </c>
    </row>
    <row r="2893" spans="1:1">
      <c r="A2893" s="5" t="s">
        <v>5098</v>
      </c>
    </row>
    <row r="2894" spans="1:1">
      <c r="A2894" s="5" t="s">
        <v>1550</v>
      </c>
    </row>
    <row r="2895" spans="1:1">
      <c r="A2895" s="5" t="s">
        <v>5099</v>
      </c>
    </row>
    <row r="2896" spans="1:1">
      <c r="A2896" s="5" t="s">
        <v>5100</v>
      </c>
    </row>
    <row r="2897" spans="1:1">
      <c r="A2897" s="5" t="s">
        <v>1551</v>
      </c>
    </row>
    <row r="2898" spans="1:1">
      <c r="A2898" s="5" t="s">
        <v>1552</v>
      </c>
    </row>
    <row r="2899" spans="1:1">
      <c r="A2899" s="5" t="s">
        <v>5101</v>
      </c>
    </row>
    <row r="2900" spans="1:1">
      <c r="A2900" s="5" t="s">
        <v>5102</v>
      </c>
    </row>
    <row r="2901" spans="1:1">
      <c r="A2901" s="5" t="s">
        <v>5103</v>
      </c>
    </row>
    <row r="2902" spans="1:1">
      <c r="A2902" s="5" t="s">
        <v>1553</v>
      </c>
    </row>
    <row r="2903" spans="1:1">
      <c r="A2903" s="5" t="s">
        <v>5104</v>
      </c>
    </row>
    <row r="2904" spans="1:1">
      <c r="A2904" s="5" t="s">
        <v>5105</v>
      </c>
    </row>
    <row r="2905" spans="1:1">
      <c r="A2905" s="5" t="s">
        <v>1554</v>
      </c>
    </row>
    <row r="2906" spans="1:1">
      <c r="A2906" s="5" t="s">
        <v>5106</v>
      </c>
    </row>
    <row r="2907" spans="1:1">
      <c r="A2907" s="5" t="s">
        <v>1555</v>
      </c>
    </row>
    <row r="2908" spans="1:1">
      <c r="A2908" s="5" t="s">
        <v>1556</v>
      </c>
    </row>
    <row r="2909" spans="1:1">
      <c r="A2909" s="5" t="s">
        <v>1557</v>
      </c>
    </row>
    <row r="2910" spans="1:1">
      <c r="A2910" s="5" t="s">
        <v>1558</v>
      </c>
    </row>
    <row r="2911" spans="1:1">
      <c r="A2911" s="5" t="s">
        <v>1559</v>
      </c>
    </row>
    <row r="2912" spans="1:1">
      <c r="A2912" s="5" t="s">
        <v>1560</v>
      </c>
    </row>
    <row r="2913" spans="1:1">
      <c r="A2913" s="5" t="s">
        <v>1561</v>
      </c>
    </row>
    <row r="2914" spans="1:1">
      <c r="A2914" s="5" t="s">
        <v>5107</v>
      </c>
    </row>
    <row r="2915" spans="1:1">
      <c r="A2915" s="5" t="s">
        <v>1562</v>
      </c>
    </row>
    <row r="2916" spans="1:1">
      <c r="A2916" s="5" t="s">
        <v>5108</v>
      </c>
    </row>
    <row r="2917" spans="1:1">
      <c r="A2917" s="5" t="s">
        <v>1563</v>
      </c>
    </row>
    <row r="2918" spans="1:1">
      <c r="A2918" s="5" t="s">
        <v>5109</v>
      </c>
    </row>
    <row r="2919" spans="1:1">
      <c r="A2919" s="5" t="s">
        <v>5110</v>
      </c>
    </row>
    <row r="2920" spans="1:1">
      <c r="A2920" s="5" t="s">
        <v>5111</v>
      </c>
    </row>
    <row r="2921" spans="1:1">
      <c r="A2921" s="5" t="s">
        <v>5112</v>
      </c>
    </row>
    <row r="2922" spans="1:1">
      <c r="A2922" s="5" t="s">
        <v>1564</v>
      </c>
    </row>
    <row r="2923" spans="1:1">
      <c r="A2923" s="5" t="s">
        <v>1565</v>
      </c>
    </row>
    <row r="2924" spans="1:1">
      <c r="A2924" s="5" t="s">
        <v>5113</v>
      </c>
    </row>
    <row r="2925" spans="1:1">
      <c r="A2925" s="5" t="s">
        <v>1566</v>
      </c>
    </row>
    <row r="2926" spans="1:1">
      <c r="A2926" s="5" t="s">
        <v>5114</v>
      </c>
    </row>
    <row r="2927" spans="1:1">
      <c r="A2927" s="5" t="s">
        <v>5115</v>
      </c>
    </row>
    <row r="2928" spans="1:1">
      <c r="A2928" s="5" t="s">
        <v>1567</v>
      </c>
    </row>
    <row r="2929" spans="1:1">
      <c r="A2929" s="5" t="s">
        <v>1568</v>
      </c>
    </row>
    <row r="2930" spans="1:1">
      <c r="A2930" s="5" t="s">
        <v>1569</v>
      </c>
    </row>
    <row r="2931" spans="1:1">
      <c r="A2931" s="5" t="s">
        <v>5116</v>
      </c>
    </row>
    <row r="2932" spans="1:1">
      <c r="A2932" s="5" t="s">
        <v>1570</v>
      </c>
    </row>
    <row r="2933" spans="1:1">
      <c r="A2933" s="5" t="s">
        <v>5117</v>
      </c>
    </row>
    <row r="2934" spans="1:1">
      <c r="A2934" s="5" t="s">
        <v>5118</v>
      </c>
    </row>
    <row r="2935" spans="1:1">
      <c r="A2935" s="5" t="s">
        <v>5119</v>
      </c>
    </row>
    <row r="2936" spans="1:1">
      <c r="A2936" s="5" t="s">
        <v>1571</v>
      </c>
    </row>
    <row r="2937" spans="1:1">
      <c r="A2937" s="5" t="s">
        <v>1572</v>
      </c>
    </row>
    <row r="2938" spans="1:1">
      <c r="A2938" s="5" t="s">
        <v>5120</v>
      </c>
    </row>
    <row r="2939" spans="1:1">
      <c r="A2939" s="5" t="s">
        <v>5121</v>
      </c>
    </row>
    <row r="2940" spans="1:1">
      <c r="A2940" s="5" t="s">
        <v>1573</v>
      </c>
    </row>
    <row r="2941" spans="1:1">
      <c r="A2941" s="5" t="s">
        <v>5122</v>
      </c>
    </row>
    <row r="2942" spans="1:1">
      <c r="A2942" s="5" t="s">
        <v>1574</v>
      </c>
    </row>
    <row r="2943" spans="1:1">
      <c r="A2943" s="5" t="s">
        <v>1575</v>
      </c>
    </row>
    <row r="2944" spans="1:1">
      <c r="A2944" s="5" t="s">
        <v>5123</v>
      </c>
    </row>
    <row r="2945" spans="1:1">
      <c r="A2945" s="5" t="s">
        <v>5124</v>
      </c>
    </row>
    <row r="2946" spans="1:1">
      <c r="A2946" s="5" t="s">
        <v>5125</v>
      </c>
    </row>
    <row r="2947" spans="1:1">
      <c r="A2947" s="5" t="s">
        <v>5126</v>
      </c>
    </row>
    <row r="2948" spans="1:1">
      <c r="A2948" s="5" t="s">
        <v>1576</v>
      </c>
    </row>
    <row r="2949" spans="1:1">
      <c r="A2949" s="5" t="s">
        <v>5127</v>
      </c>
    </row>
    <row r="2950" spans="1:1">
      <c r="A2950" s="5" t="s">
        <v>5128</v>
      </c>
    </row>
    <row r="2951" spans="1:1">
      <c r="A2951" s="5" t="s">
        <v>5129</v>
      </c>
    </row>
    <row r="2952" spans="1:1">
      <c r="A2952" s="5" t="s">
        <v>1577</v>
      </c>
    </row>
    <row r="2953" spans="1:1">
      <c r="A2953" s="5" t="s">
        <v>5130</v>
      </c>
    </row>
    <row r="2954" spans="1:1">
      <c r="A2954" s="5" t="s">
        <v>1578</v>
      </c>
    </row>
    <row r="2955" spans="1:1">
      <c r="A2955" s="5" t="s">
        <v>5131</v>
      </c>
    </row>
    <row r="2956" spans="1:1">
      <c r="A2956" s="5" t="s">
        <v>5132</v>
      </c>
    </row>
    <row r="2957" spans="1:1">
      <c r="A2957" s="5" t="s">
        <v>5133</v>
      </c>
    </row>
    <row r="2958" spans="1:1">
      <c r="A2958" s="5" t="s">
        <v>5134</v>
      </c>
    </row>
    <row r="2959" spans="1:1">
      <c r="A2959" s="5" t="s">
        <v>5135</v>
      </c>
    </row>
    <row r="2960" spans="1:1">
      <c r="A2960" s="5" t="s">
        <v>5136</v>
      </c>
    </row>
    <row r="2961" spans="1:1">
      <c r="A2961" s="5" t="s">
        <v>1579</v>
      </c>
    </row>
    <row r="2962" spans="1:1">
      <c r="A2962" s="5" t="s">
        <v>5137</v>
      </c>
    </row>
    <row r="2963" spans="1:1">
      <c r="A2963" s="5" t="s">
        <v>1580</v>
      </c>
    </row>
    <row r="2964" spans="1:1">
      <c r="A2964" s="5" t="s">
        <v>5138</v>
      </c>
    </row>
    <row r="2965" spans="1:1">
      <c r="A2965" s="5" t="s">
        <v>5139</v>
      </c>
    </row>
    <row r="2966" spans="1:1">
      <c r="A2966" s="5" t="s">
        <v>5140</v>
      </c>
    </row>
    <row r="2967" spans="1:1">
      <c r="A2967" s="5" t="s">
        <v>1581</v>
      </c>
    </row>
    <row r="2968" spans="1:1">
      <c r="A2968" s="5" t="s">
        <v>5141</v>
      </c>
    </row>
    <row r="2969" spans="1:1">
      <c r="A2969" s="5" t="s">
        <v>5142</v>
      </c>
    </row>
    <row r="2970" spans="1:1">
      <c r="A2970" s="5" t="s">
        <v>5143</v>
      </c>
    </row>
    <row r="2971" spans="1:1">
      <c r="A2971" s="5" t="s">
        <v>1582</v>
      </c>
    </row>
    <row r="2972" spans="1:1">
      <c r="A2972" s="5" t="s">
        <v>1583</v>
      </c>
    </row>
    <row r="2973" spans="1:1">
      <c r="A2973" s="5" t="s">
        <v>1584</v>
      </c>
    </row>
    <row r="2974" spans="1:1">
      <c r="A2974" s="5" t="s">
        <v>5144</v>
      </c>
    </row>
    <row r="2975" spans="1:1">
      <c r="A2975" s="5" t="s">
        <v>1585</v>
      </c>
    </row>
    <row r="2976" spans="1:1">
      <c r="A2976" s="5" t="s">
        <v>5145</v>
      </c>
    </row>
    <row r="2977" spans="1:1">
      <c r="A2977" s="5" t="s">
        <v>5146</v>
      </c>
    </row>
    <row r="2978" spans="1:1">
      <c r="A2978" s="5" t="s">
        <v>1586</v>
      </c>
    </row>
    <row r="2979" spans="1:1">
      <c r="A2979" s="5" t="s">
        <v>1587</v>
      </c>
    </row>
    <row r="2980" spans="1:1">
      <c r="A2980" s="5" t="s">
        <v>5147</v>
      </c>
    </row>
    <row r="2981" spans="1:1">
      <c r="A2981" s="5" t="s">
        <v>5148</v>
      </c>
    </row>
    <row r="2982" spans="1:1">
      <c r="A2982" s="5" t="s">
        <v>5149</v>
      </c>
    </row>
    <row r="2983" spans="1:1">
      <c r="A2983" s="5" t="s">
        <v>1588</v>
      </c>
    </row>
    <row r="2984" spans="1:1">
      <c r="A2984" s="5" t="s">
        <v>1589</v>
      </c>
    </row>
    <row r="2985" spans="1:1">
      <c r="A2985" s="5" t="s">
        <v>5150</v>
      </c>
    </row>
    <row r="2986" spans="1:1">
      <c r="A2986" s="5" t="s">
        <v>1590</v>
      </c>
    </row>
    <row r="2987" spans="1:1">
      <c r="A2987" s="5" t="s">
        <v>5151</v>
      </c>
    </row>
    <row r="2988" spans="1:1">
      <c r="A2988" s="5" t="s">
        <v>1591</v>
      </c>
    </row>
    <row r="2989" spans="1:1">
      <c r="A2989" s="5" t="s">
        <v>5152</v>
      </c>
    </row>
    <row r="2990" spans="1:1">
      <c r="A2990" s="5" t="s">
        <v>5153</v>
      </c>
    </row>
    <row r="2991" spans="1:1">
      <c r="A2991" s="5" t="s">
        <v>5154</v>
      </c>
    </row>
    <row r="2992" spans="1:1">
      <c r="A2992" s="5" t="s">
        <v>5155</v>
      </c>
    </row>
    <row r="2993" spans="1:1">
      <c r="A2993" s="5" t="s">
        <v>5156</v>
      </c>
    </row>
    <row r="2994" spans="1:1">
      <c r="A2994" s="5" t="s">
        <v>1592</v>
      </c>
    </row>
    <row r="2995" spans="1:1">
      <c r="A2995" s="5" t="s">
        <v>5157</v>
      </c>
    </row>
    <row r="2996" spans="1:1">
      <c r="A2996" s="5" t="s">
        <v>5158</v>
      </c>
    </row>
    <row r="2997" spans="1:1">
      <c r="A2997" s="5" t="s">
        <v>1593</v>
      </c>
    </row>
    <row r="2998" spans="1:1">
      <c r="A2998" s="5" t="s">
        <v>5159</v>
      </c>
    </row>
    <row r="2999" spans="1:1">
      <c r="A2999" s="5" t="s">
        <v>5160</v>
      </c>
    </row>
    <row r="3000" spans="1:1">
      <c r="A3000" s="5" t="s">
        <v>1594</v>
      </c>
    </row>
    <row r="3001" spans="1:1">
      <c r="A3001" s="5" t="s">
        <v>5161</v>
      </c>
    </row>
    <row r="3002" spans="1:1">
      <c r="A3002" s="5" t="s">
        <v>1595</v>
      </c>
    </row>
    <row r="3003" spans="1:1">
      <c r="A3003" s="5" t="s">
        <v>1596</v>
      </c>
    </row>
    <row r="3004" spans="1:1">
      <c r="A3004" s="5" t="s">
        <v>1597</v>
      </c>
    </row>
    <row r="3005" spans="1:1">
      <c r="A3005" s="5" t="s">
        <v>5162</v>
      </c>
    </row>
    <row r="3006" spans="1:1">
      <c r="A3006" s="5" t="s">
        <v>5163</v>
      </c>
    </row>
    <row r="3007" spans="1:1">
      <c r="A3007" s="5" t="s">
        <v>5164</v>
      </c>
    </row>
    <row r="3008" spans="1:1">
      <c r="A3008" s="5" t="s">
        <v>1598</v>
      </c>
    </row>
    <row r="3009" spans="1:1">
      <c r="A3009" s="5" t="s">
        <v>5165</v>
      </c>
    </row>
    <row r="3010" spans="1:1">
      <c r="A3010" s="5" t="s">
        <v>5166</v>
      </c>
    </row>
    <row r="3011" spans="1:1">
      <c r="A3011" s="5" t="s">
        <v>1599</v>
      </c>
    </row>
    <row r="3012" spans="1:1">
      <c r="A3012" s="5" t="s">
        <v>5167</v>
      </c>
    </row>
    <row r="3013" spans="1:1">
      <c r="A3013" s="5" t="s">
        <v>1600</v>
      </c>
    </row>
    <row r="3014" spans="1:1">
      <c r="A3014" s="5" t="s">
        <v>5168</v>
      </c>
    </row>
    <row r="3015" spans="1:1">
      <c r="A3015" s="5" t="s">
        <v>1601</v>
      </c>
    </row>
    <row r="3016" spans="1:1">
      <c r="A3016" s="5" t="s">
        <v>1602</v>
      </c>
    </row>
    <row r="3017" spans="1:1">
      <c r="A3017" s="5" t="s">
        <v>1603</v>
      </c>
    </row>
    <row r="3018" spans="1:1">
      <c r="A3018" s="5" t="s">
        <v>5169</v>
      </c>
    </row>
    <row r="3019" spans="1:1">
      <c r="A3019" s="5" t="s">
        <v>1604</v>
      </c>
    </row>
    <row r="3020" spans="1:1">
      <c r="A3020" s="5" t="s">
        <v>5170</v>
      </c>
    </row>
    <row r="3021" spans="1:1">
      <c r="A3021" s="5" t="s">
        <v>5171</v>
      </c>
    </row>
    <row r="3022" spans="1:1">
      <c r="A3022" s="5" t="s">
        <v>5172</v>
      </c>
    </row>
    <row r="3023" spans="1:1">
      <c r="A3023" s="5" t="s">
        <v>1605</v>
      </c>
    </row>
    <row r="3024" spans="1:1">
      <c r="A3024" s="5" t="s">
        <v>1606</v>
      </c>
    </row>
    <row r="3025" spans="1:1">
      <c r="A3025" s="5" t="s">
        <v>5173</v>
      </c>
    </row>
    <row r="3026" spans="1:1">
      <c r="A3026" s="5" t="s">
        <v>5174</v>
      </c>
    </row>
    <row r="3027" spans="1:1">
      <c r="A3027" s="5" t="s">
        <v>5175</v>
      </c>
    </row>
    <row r="3028" spans="1:1">
      <c r="A3028" s="5" t="s">
        <v>5176</v>
      </c>
    </row>
    <row r="3029" spans="1:1">
      <c r="A3029" s="5" t="s">
        <v>1607</v>
      </c>
    </row>
    <row r="3030" spans="1:1">
      <c r="A3030" s="5" t="s">
        <v>5177</v>
      </c>
    </row>
    <row r="3031" spans="1:1">
      <c r="A3031" s="5" t="s">
        <v>1608</v>
      </c>
    </row>
    <row r="3032" spans="1:1">
      <c r="A3032" s="5" t="s">
        <v>1609</v>
      </c>
    </row>
    <row r="3033" spans="1:1">
      <c r="A3033" s="5" t="s">
        <v>5178</v>
      </c>
    </row>
    <row r="3034" spans="1:1">
      <c r="A3034" s="5" t="s">
        <v>5179</v>
      </c>
    </row>
    <row r="3035" spans="1:1">
      <c r="A3035" s="5" t="s">
        <v>5180</v>
      </c>
    </row>
    <row r="3036" spans="1:1">
      <c r="A3036" s="5" t="s">
        <v>5181</v>
      </c>
    </row>
    <row r="3037" spans="1:1">
      <c r="A3037" s="5" t="s">
        <v>5182</v>
      </c>
    </row>
    <row r="3038" spans="1:1">
      <c r="A3038" s="5" t="s">
        <v>5183</v>
      </c>
    </row>
    <row r="3039" spans="1:1">
      <c r="A3039" s="5" t="s">
        <v>5184</v>
      </c>
    </row>
    <row r="3040" spans="1:1">
      <c r="A3040" s="5" t="s">
        <v>5185</v>
      </c>
    </row>
    <row r="3041" spans="1:1">
      <c r="A3041" s="5" t="s">
        <v>1610</v>
      </c>
    </row>
    <row r="3042" spans="1:1">
      <c r="A3042" s="5" t="s">
        <v>5186</v>
      </c>
    </row>
    <row r="3043" spans="1:1">
      <c r="A3043" s="5" t="s">
        <v>5187</v>
      </c>
    </row>
    <row r="3044" spans="1:1">
      <c r="A3044" s="5" t="s">
        <v>1611</v>
      </c>
    </row>
    <row r="3045" spans="1:1">
      <c r="A3045" s="5" t="s">
        <v>5188</v>
      </c>
    </row>
    <row r="3046" spans="1:1">
      <c r="A3046" s="5" t="s">
        <v>5189</v>
      </c>
    </row>
    <row r="3047" spans="1:1">
      <c r="A3047" s="5" t="s">
        <v>5190</v>
      </c>
    </row>
    <row r="3048" spans="1:1">
      <c r="A3048" s="5" t="s">
        <v>5191</v>
      </c>
    </row>
    <row r="3049" spans="1:1">
      <c r="A3049" s="5" t="s">
        <v>1612</v>
      </c>
    </row>
    <row r="3050" spans="1:1">
      <c r="A3050" s="5" t="s">
        <v>5192</v>
      </c>
    </row>
    <row r="3051" spans="1:1">
      <c r="A3051" s="5" t="s">
        <v>5193</v>
      </c>
    </row>
    <row r="3052" spans="1:1">
      <c r="A3052" s="5" t="s">
        <v>5195</v>
      </c>
    </row>
    <row r="3053" spans="1:1">
      <c r="A3053" s="5" t="s">
        <v>5196</v>
      </c>
    </row>
    <row r="3054" spans="1:1">
      <c r="A3054" s="5" t="s">
        <v>1613</v>
      </c>
    </row>
    <row r="3055" spans="1:1">
      <c r="A3055" s="5" t="s">
        <v>5197</v>
      </c>
    </row>
    <row r="3056" spans="1:1">
      <c r="A3056" s="5" t="s">
        <v>5198</v>
      </c>
    </row>
    <row r="3057" spans="1:1">
      <c r="A3057" s="5" t="s">
        <v>5199</v>
      </c>
    </row>
    <row r="3058" spans="1:1">
      <c r="A3058" s="5" t="s">
        <v>5200</v>
      </c>
    </row>
    <row r="3059" spans="1:1">
      <c r="A3059" s="5" t="s">
        <v>1614</v>
      </c>
    </row>
    <row r="3060" spans="1:1">
      <c r="A3060" s="5" t="s">
        <v>5201</v>
      </c>
    </row>
    <row r="3061" spans="1:1">
      <c r="A3061" s="5" t="s">
        <v>5202</v>
      </c>
    </row>
    <row r="3062" spans="1:1">
      <c r="A3062" s="5" t="s">
        <v>5203</v>
      </c>
    </row>
    <row r="3063" spans="1:1">
      <c r="A3063" s="5" t="s">
        <v>5204</v>
      </c>
    </row>
    <row r="3064" spans="1:1">
      <c r="A3064" s="5" t="s">
        <v>5205</v>
      </c>
    </row>
    <row r="3065" spans="1:1">
      <c r="A3065" s="5" t="s">
        <v>1615</v>
      </c>
    </row>
    <row r="3066" spans="1:1">
      <c r="A3066" s="5" t="s">
        <v>5206</v>
      </c>
    </row>
    <row r="3067" spans="1:1">
      <c r="A3067" s="5" t="s">
        <v>5207</v>
      </c>
    </row>
    <row r="3068" spans="1:1">
      <c r="A3068" s="5" t="s">
        <v>5208</v>
      </c>
    </row>
    <row r="3069" spans="1:1">
      <c r="A3069" s="5" t="s">
        <v>5209</v>
      </c>
    </row>
    <row r="3070" spans="1:1">
      <c r="A3070" s="5" t="s">
        <v>5210</v>
      </c>
    </row>
    <row r="3071" spans="1:1">
      <c r="A3071" s="5" t="s">
        <v>1616</v>
      </c>
    </row>
    <row r="3072" spans="1:1">
      <c r="A3072" s="5" t="s">
        <v>5211</v>
      </c>
    </row>
    <row r="3073" spans="1:1">
      <c r="A3073" s="5" t="s">
        <v>5212</v>
      </c>
    </row>
    <row r="3074" spans="1:1">
      <c r="A3074" s="5" t="s">
        <v>5213</v>
      </c>
    </row>
    <row r="3075" spans="1:1">
      <c r="A3075" s="5" t="s">
        <v>5214</v>
      </c>
    </row>
    <row r="3076" spans="1:1">
      <c r="A3076" s="5" t="s">
        <v>5215</v>
      </c>
    </row>
    <row r="3077" spans="1:1">
      <c r="A3077" s="5" t="s">
        <v>5216</v>
      </c>
    </row>
    <row r="3078" spans="1:1">
      <c r="A3078" s="5" t="s">
        <v>5217</v>
      </c>
    </row>
    <row r="3079" spans="1:1">
      <c r="A3079" s="5" t="s">
        <v>1617</v>
      </c>
    </row>
    <row r="3080" spans="1:1">
      <c r="A3080" s="5" t="s">
        <v>5218</v>
      </c>
    </row>
    <row r="3081" spans="1:1">
      <c r="A3081" s="5" t="s">
        <v>1618</v>
      </c>
    </row>
    <row r="3082" spans="1:1">
      <c r="A3082" s="5" t="s">
        <v>5219</v>
      </c>
    </row>
    <row r="3083" spans="1:1">
      <c r="A3083" s="5" t="s">
        <v>1619</v>
      </c>
    </row>
    <row r="3084" spans="1:1">
      <c r="A3084" s="5" t="s">
        <v>1620</v>
      </c>
    </row>
    <row r="3085" spans="1:1">
      <c r="A3085" s="5" t="s">
        <v>1621</v>
      </c>
    </row>
    <row r="3086" spans="1:1">
      <c r="A3086" s="5" t="s">
        <v>5220</v>
      </c>
    </row>
    <row r="3087" spans="1:1">
      <c r="A3087" s="5" t="s">
        <v>5221</v>
      </c>
    </row>
    <row r="3088" spans="1:1">
      <c r="A3088" s="5" t="s">
        <v>5222</v>
      </c>
    </row>
    <row r="3089" spans="1:1">
      <c r="A3089" s="5" t="s">
        <v>5223</v>
      </c>
    </row>
    <row r="3090" spans="1:1">
      <c r="A3090" s="5" t="s">
        <v>5224</v>
      </c>
    </row>
    <row r="3091" spans="1:1">
      <c r="A3091" s="5" t="s">
        <v>5225</v>
      </c>
    </row>
    <row r="3092" spans="1:1">
      <c r="A3092" s="5" t="s">
        <v>5227</v>
      </c>
    </row>
    <row r="3093" spans="1:1">
      <c r="A3093" s="5" t="s">
        <v>5228</v>
      </c>
    </row>
    <row r="3094" spans="1:1">
      <c r="A3094" s="5" t="s">
        <v>1622</v>
      </c>
    </row>
    <row r="3095" spans="1:1">
      <c r="A3095" s="5" t="s">
        <v>1623</v>
      </c>
    </row>
    <row r="3096" spans="1:1">
      <c r="A3096" s="5" t="s">
        <v>5229</v>
      </c>
    </row>
    <row r="3097" spans="1:1">
      <c r="A3097" s="5" t="s">
        <v>1624</v>
      </c>
    </row>
    <row r="3098" spans="1:1">
      <c r="A3098" s="5" t="s">
        <v>1625</v>
      </c>
    </row>
    <row r="3099" spans="1:1">
      <c r="A3099" s="5" t="s">
        <v>5230</v>
      </c>
    </row>
    <row r="3100" spans="1:1">
      <c r="A3100" s="5" t="s">
        <v>5231</v>
      </c>
    </row>
    <row r="3101" spans="1:1">
      <c r="A3101" s="5" t="s">
        <v>5232</v>
      </c>
    </row>
    <row r="3102" spans="1:1">
      <c r="A3102" s="5" t="s">
        <v>1626</v>
      </c>
    </row>
    <row r="3103" spans="1:1">
      <c r="A3103" s="5" t="s">
        <v>5233</v>
      </c>
    </row>
    <row r="3104" spans="1:1">
      <c r="A3104" s="5" t="s">
        <v>5234</v>
      </c>
    </row>
    <row r="3105" spans="1:1">
      <c r="A3105" s="5" t="s">
        <v>5235</v>
      </c>
    </row>
    <row r="3106" spans="1:1">
      <c r="A3106" s="5" t="s">
        <v>5236</v>
      </c>
    </row>
    <row r="3107" spans="1:1">
      <c r="A3107" s="5" t="s">
        <v>1627</v>
      </c>
    </row>
    <row r="3108" spans="1:1">
      <c r="A3108" s="5" t="s">
        <v>5237</v>
      </c>
    </row>
    <row r="3109" spans="1:1">
      <c r="A3109" s="5" t="s">
        <v>5238</v>
      </c>
    </row>
    <row r="3110" spans="1:1">
      <c r="A3110" s="5" t="s">
        <v>5239</v>
      </c>
    </row>
    <row r="3111" spans="1:1">
      <c r="A3111" s="5" t="s">
        <v>1628</v>
      </c>
    </row>
    <row r="3112" spans="1:1">
      <c r="A3112" s="5" t="s">
        <v>5240</v>
      </c>
    </row>
    <row r="3113" spans="1:1">
      <c r="A3113" s="5" t="s">
        <v>5241</v>
      </c>
    </row>
    <row r="3114" spans="1:1">
      <c r="A3114" s="5" t="s">
        <v>1629</v>
      </c>
    </row>
    <row r="3115" spans="1:1">
      <c r="A3115" s="5" t="s">
        <v>1630</v>
      </c>
    </row>
    <row r="3116" spans="1:1">
      <c r="A3116" s="5" t="s">
        <v>5242</v>
      </c>
    </row>
    <row r="3117" spans="1:1">
      <c r="A3117" s="5" t="s">
        <v>1631</v>
      </c>
    </row>
    <row r="3118" spans="1:1">
      <c r="A3118" s="5" t="s">
        <v>1632</v>
      </c>
    </row>
    <row r="3119" spans="1:1">
      <c r="A3119" s="5" t="s">
        <v>5243</v>
      </c>
    </row>
    <row r="3120" spans="1:1">
      <c r="A3120" s="5" t="s">
        <v>5244</v>
      </c>
    </row>
    <row r="3121" spans="1:1">
      <c r="A3121" s="5" t="s">
        <v>5245</v>
      </c>
    </row>
    <row r="3122" spans="1:1">
      <c r="A3122" s="5" t="s">
        <v>5246</v>
      </c>
    </row>
    <row r="3123" spans="1:1">
      <c r="A3123" s="5" t="s">
        <v>5247</v>
      </c>
    </row>
    <row r="3124" spans="1:1">
      <c r="A3124" s="5" t="s">
        <v>5248</v>
      </c>
    </row>
    <row r="3125" spans="1:1">
      <c r="A3125" s="5" t="s">
        <v>5249</v>
      </c>
    </row>
    <row r="3126" spans="1:1">
      <c r="A3126" s="5" t="s">
        <v>5250</v>
      </c>
    </row>
    <row r="3127" spans="1:1">
      <c r="A3127" s="5" t="s">
        <v>5251</v>
      </c>
    </row>
    <row r="3128" spans="1:1">
      <c r="A3128" s="5" t="s">
        <v>5252</v>
      </c>
    </row>
    <row r="3129" spans="1:1">
      <c r="A3129" s="5" t="s">
        <v>5253</v>
      </c>
    </row>
    <row r="3130" spans="1:1">
      <c r="A3130" s="5" t="s">
        <v>5254</v>
      </c>
    </row>
    <row r="3131" spans="1:1">
      <c r="A3131" s="5" t="s">
        <v>5255</v>
      </c>
    </row>
    <row r="3132" spans="1:1">
      <c r="A3132" s="5" t="s">
        <v>5256</v>
      </c>
    </row>
    <row r="3133" spans="1:1">
      <c r="A3133" s="5" t="s">
        <v>5257</v>
      </c>
    </row>
    <row r="3134" spans="1:1">
      <c r="A3134" s="5" t="s">
        <v>5258</v>
      </c>
    </row>
    <row r="3135" spans="1:1">
      <c r="A3135" s="5" t="s">
        <v>5259</v>
      </c>
    </row>
    <row r="3136" spans="1:1">
      <c r="A3136" s="5" t="s">
        <v>5260</v>
      </c>
    </row>
    <row r="3137" spans="1:1">
      <c r="A3137" s="5" t="s">
        <v>5261</v>
      </c>
    </row>
    <row r="3138" spans="1:1">
      <c r="A3138" s="5" t="s">
        <v>1633</v>
      </c>
    </row>
    <row r="3139" spans="1:1">
      <c r="A3139" s="5" t="s">
        <v>5262</v>
      </c>
    </row>
    <row r="3140" spans="1:1">
      <c r="A3140" s="5" t="s">
        <v>5263</v>
      </c>
    </row>
    <row r="3141" spans="1:1">
      <c r="A3141" s="5" t="s">
        <v>5264</v>
      </c>
    </row>
    <row r="3142" spans="1:1">
      <c r="A3142" s="5" t="s">
        <v>1634</v>
      </c>
    </row>
    <row r="3143" spans="1:1">
      <c r="A3143" s="5" t="s">
        <v>5265</v>
      </c>
    </row>
    <row r="3144" spans="1:1">
      <c r="A3144" s="5" t="s">
        <v>5266</v>
      </c>
    </row>
    <row r="3145" spans="1:1">
      <c r="A3145" s="5" t="s">
        <v>1635</v>
      </c>
    </row>
    <row r="3146" spans="1:1">
      <c r="A3146" s="5" t="s">
        <v>1636</v>
      </c>
    </row>
    <row r="3147" spans="1:1">
      <c r="A3147" s="5" t="s">
        <v>1637</v>
      </c>
    </row>
    <row r="3148" spans="1:1">
      <c r="A3148" s="5" t="s">
        <v>5267</v>
      </c>
    </row>
    <row r="3149" spans="1:1">
      <c r="A3149" s="5" t="s">
        <v>5268</v>
      </c>
    </row>
    <row r="3150" spans="1:1">
      <c r="A3150" s="5" t="s">
        <v>5269</v>
      </c>
    </row>
    <row r="3151" spans="1:1">
      <c r="A3151" s="5" t="s">
        <v>1638</v>
      </c>
    </row>
    <row r="3152" spans="1:1">
      <c r="A3152" s="5" t="s">
        <v>1639</v>
      </c>
    </row>
    <row r="3153" spans="1:1">
      <c r="A3153" s="5" t="s">
        <v>1640</v>
      </c>
    </row>
    <row r="3154" spans="1:1">
      <c r="A3154" s="5" t="s">
        <v>5270</v>
      </c>
    </row>
    <row r="3155" spans="1:1">
      <c r="A3155" s="5" t="s">
        <v>5271</v>
      </c>
    </row>
    <row r="3156" spans="1:1">
      <c r="A3156" s="5" t="s">
        <v>1641</v>
      </c>
    </row>
    <row r="3157" spans="1:1">
      <c r="A3157" s="5" t="s">
        <v>5272</v>
      </c>
    </row>
    <row r="3158" spans="1:1">
      <c r="A3158" s="5" t="s">
        <v>1642</v>
      </c>
    </row>
    <row r="3159" spans="1:1">
      <c r="A3159" s="5" t="s">
        <v>1642</v>
      </c>
    </row>
    <row r="3160" spans="1:1">
      <c r="A3160" s="5" t="s">
        <v>1642</v>
      </c>
    </row>
    <row r="3161" spans="1:1">
      <c r="A3161" s="5" t="s">
        <v>1643</v>
      </c>
    </row>
    <row r="3162" spans="1:1">
      <c r="A3162" s="5" t="s">
        <v>5273</v>
      </c>
    </row>
    <row r="3163" spans="1:1">
      <c r="A3163" s="5" t="s">
        <v>1644</v>
      </c>
    </row>
    <row r="3164" spans="1:1">
      <c r="A3164" s="5" t="s">
        <v>1645</v>
      </c>
    </row>
    <row r="3165" spans="1:1">
      <c r="A3165" s="5" t="s">
        <v>5274</v>
      </c>
    </row>
    <row r="3166" spans="1:1">
      <c r="A3166" s="5" t="s">
        <v>5275</v>
      </c>
    </row>
    <row r="3167" spans="1:1">
      <c r="A3167" s="5" t="s">
        <v>1646</v>
      </c>
    </row>
    <row r="3168" spans="1:1">
      <c r="A3168" s="5" t="s">
        <v>5276</v>
      </c>
    </row>
    <row r="3169" spans="1:1">
      <c r="A3169" s="5" t="s">
        <v>5277</v>
      </c>
    </row>
    <row r="3170" spans="1:1">
      <c r="A3170" s="5" t="s">
        <v>5278</v>
      </c>
    </row>
    <row r="3171" spans="1:1">
      <c r="A3171" s="5" t="s">
        <v>5279</v>
      </c>
    </row>
    <row r="3172" spans="1:1">
      <c r="A3172" s="5" t="s">
        <v>5280</v>
      </c>
    </row>
    <row r="3173" spans="1:1">
      <c r="A3173" s="5" t="s">
        <v>5281</v>
      </c>
    </row>
    <row r="3174" spans="1:1">
      <c r="A3174" s="5" t="s">
        <v>1647</v>
      </c>
    </row>
    <row r="3175" spans="1:1">
      <c r="A3175" s="5" t="s">
        <v>5282</v>
      </c>
    </row>
    <row r="3176" spans="1:1">
      <c r="A3176" s="5" t="s">
        <v>1648</v>
      </c>
    </row>
    <row r="3177" spans="1:1">
      <c r="A3177" s="5" t="s">
        <v>5283</v>
      </c>
    </row>
    <row r="3178" spans="1:1">
      <c r="A3178" s="5" t="s">
        <v>5284</v>
      </c>
    </row>
    <row r="3179" spans="1:1">
      <c r="A3179" s="5" t="s">
        <v>1649</v>
      </c>
    </row>
    <row r="3180" spans="1:1">
      <c r="A3180" s="5" t="s">
        <v>5285</v>
      </c>
    </row>
    <row r="3181" spans="1:1">
      <c r="A3181" s="5" t="s">
        <v>1650</v>
      </c>
    </row>
    <row r="3182" spans="1:1">
      <c r="A3182" s="5" t="s">
        <v>1651</v>
      </c>
    </row>
    <row r="3183" spans="1:1">
      <c r="A3183" s="5" t="s">
        <v>5286</v>
      </c>
    </row>
    <row r="3184" spans="1:1">
      <c r="A3184" s="5" t="s">
        <v>1652</v>
      </c>
    </row>
    <row r="3185" spans="1:1">
      <c r="A3185" s="5" t="s">
        <v>1653</v>
      </c>
    </row>
    <row r="3186" spans="1:1">
      <c r="A3186" s="5" t="s">
        <v>5287</v>
      </c>
    </row>
    <row r="3187" spans="1:1">
      <c r="A3187" s="5" t="s">
        <v>5288</v>
      </c>
    </row>
    <row r="3188" spans="1:1">
      <c r="A3188" s="5" t="s">
        <v>5289</v>
      </c>
    </row>
    <row r="3189" spans="1:1">
      <c r="A3189" s="5" t="s">
        <v>5290</v>
      </c>
    </row>
    <row r="3190" spans="1:1">
      <c r="A3190" s="5" t="s">
        <v>5291</v>
      </c>
    </row>
    <row r="3191" spans="1:1">
      <c r="A3191" s="5" t="s">
        <v>5292</v>
      </c>
    </row>
    <row r="3192" spans="1:1">
      <c r="A3192" s="5" t="s">
        <v>5293</v>
      </c>
    </row>
    <row r="3193" spans="1:1">
      <c r="A3193" s="5" t="s">
        <v>5294</v>
      </c>
    </row>
    <row r="3194" spans="1:1">
      <c r="A3194" s="5" t="s">
        <v>1654</v>
      </c>
    </row>
    <row r="3195" spans="1:1">
      <c r="A3195" s="5" t="s">
        <v>5295</v>
      </c>
    </row>
    <row r="3196" spans="1:1">
      <c r="A3196" s="5" t="s">
        <v>5296</v>
      </c>
    </row>
    <row r="3197" spans="1:1">
      <c r="A3197" s="5" t="s">
        <v>5297</v>
      </c>
    </row>
    <row r="3198" spans="1:1">
      <c r="A3198" s="5" t="s">
        <v>5298</v>
      </c>
    </row>
    <row r="3199" spans="1:1">
      <c r="A3199" s="5" t="s">
        <v>5299</v>
      </c>
    </row>
    <row r="3200" spans="1:1">
      <c r="A3200" s="5" t="s">
        <v>5300</v>
      </c>
    </row>
    <row r="3201" spans="1:1">
      <c r="A3201" s="5" t="s">
        <v>5301</v>
      </c>
    </row>
    <row r="3202" spans="1:1">
      <c r="A3202" s="5" t="s">
        <v>1655</v>
      </c>
    </row>
    <row r="3203" spans="1:1">
      <c r="A3203" s="5" t="s">
        <v>1656</v>
      </c>
    </row>
    <row r="3204" spans="1:1">
      <c r="A3204" s="5" t="s">
        <v>1657</v>
      </c>
    </row>
    <row r="3205" spans="1:1">
      <c r="A3205" s="5" t="s">
        <v>5302</v>
      </c>
    </row>
    <row r="3206" spans="1:1">
      <c r="A3206" s="5" t="s">
        <v>1658</v>
      </c>
    </row>
    <row r="3207" spans="1:1">
      <c r="A3207" s="5" t="s">
        <v>1659</v>
      </c>
    </row>
    <row r="3208" spans="1:1">
      <c r="A3208" s="5" t="s">
        <v>1660</v>
      </c>
    </row>
    <row r="3209" spans="1:1">
      <c r="A3209" s="5" t="s">
        <v>5303</v>
      </c>
    </row>
    <row r="3210" spans="1:1">
      <c r="A3210" s="5" t="s">
        <v>5304</v>
      </c>
    </row>
    <row r="3211" spans="1:1">
      <c r="A3211" s="5" t="s">
        <v>1661</v>
      </c>
    </row>
    <row r="3212" spans="1:1">
      <c r="A3212" s="5" t="s">
        <v>5305</v>
      </c>
    </row>
    <row r="3213" spans="1:1">
      <c r="A3213" s="5" t="s">
        <v>5306</v>
      </c>
    </row>
    <row r="3214" spans="1:1">
      <c r="A3214" s="5" t="s">
        <v>1662</v>
      </c>
    </row>
    <row r="3215" spans="1:1">
      <c r="A3215" s="5" t="s">
        <v>1663</v>
      </c>
    </row>
    <row r="3216" spans="1:1">
      <c r="A3216" s="5" t="s">
        <v>1663</v>
      </c>
    </row>
    <row r="3217" spans="1:1">
      <c r="A3217" s="5" t="s">
        <v>5307</v>
      </c>
    </row>
    <row r="3218" spans="1:1">
      <c r="A3218" s="5" t="s">
        <v>5308</v>
      </c>
    </row>
    <row r="3219" spans="1:1">
      <c r="A3219" s="5" t="s">
        <v>5309</v>
      </c>
    </row>
    <row r="3220" spans="1:1">
      <c r="A3220" s="5" t="s">
        <v>1664</v>
      </c>
    </row>
    <row r="3221" spans="1:1">
      <c r="A3221" s="5" t="s">
        <v>1665</v>
      </c>
    </row>
    <row r="3222" spans="1:1">
      <c r="A3222" s="5" t="s">
        <v>1666</v>
      </c>
    </row>
    <row r="3223" spans="1:1">
      <c r="A3223" s="5" t="s">
        <v>5310</v>
      </c>
    </row>
    <row r="3224" spans="1:1">
      <c r="A3224" s="5" t="s">
        <v>5311</v>
      </c>
    </row>
    <row r="3225" spans="1:1">
      <c r="A3225" s="5" t="s">
        <v>5312</v>
      </c>
    </row>
    <row r="3226" spans="1:1">
      <c r="A3226" s="5" t="s">
        <v>5313</v>
      </c>
    </row>
    <row r="3227" spans="1:1">
      <c r="A3227" s="5" t="s">
        <v>1667</v>
      </c>
    </row>
    <row r="3228" spans="1:1">
      <c r="A3228" s="5" t="s">
        <v>5314</v>
      </c>
    </row>
    <row r="3229" spans="1:1">
      <c r="A3229" s="5" t="s">
        <v>5315</v>
      </c>
    </row>
    <row r="3230" spans="1:1">
      <c r="A3230" s="5" t="s">
        <v>5316</v>
      </c>
    </row>
    <row r="3231" spans="1:1">
      <c r="A3231" s="5" t="s">
        <v>5317</v>
      </c>
    </row>
    <row r="3232" spans="1:1">
      <c r="A3232" s="5" t="s">
        <v>5318</v>
      </c>
    </row>
    <row r="3233" spans="1:1">
      <c r="A3233" s="5" t="s">
        <v>5319</v>
      </c>
    </row>
    <row r="3234" spans="1:1">
      <c r="A3234" s="5" t="s">
        <v>1668</v>
      </c>
    </row>
    <row r="3235" spans="1:1">
      <c r="A3235" s="5" t="s">
        <v>5320</v>
      </c>
    </row>
    <row r="3236" spans="1:1">
      <c r="A3236" s="5" t="s">
        <v>5321</v>
      </c>
    </row>
    <row r="3237" spans="1:1">
      <c r="A3237" s="5" t="s">
        <v>1669</v>
      </c>
    </row>
    <row r="3238" spans="1:1">
      <c r="A3238" s="5" t="s">
        <v>1670</v>
      </c>
    </row>
    <row r="3239" spans="1:1">
      <c r="A3239" s="5" t="s">
        <v>1671</v>
      </c>
    </row>
    <row r="3240" spans="1:1">
      <c r="A3240" s="5" t="s">
        <v>1672</v>
      </c>
    </row>
    <row r="3241" spans="1:1">
      <c r="A3241" s="5" t="s">
        <v>5322</v>
      </c>
    </row>
    <row r="3242" spans="1:1">
      <c r="A3242" s="5" t="s">
        <v>5323</v>
      </c>
    </row>
    <row r="3243" spans="1:1">
      <c r="A3243" s="5" t="s">
        <v>5324</v>
      </c>
    </row>
    <row r="3244" spans="1:1">
      <c r="A3244" s="5" t="s">
        <v>5325</v>
      </c>
    </row>
    <row r="3245" spans="1:1">
      <c r="A3245" s="5" t="s">
        <v>1673</v>
      </c>
    </row>
    <row r="3246" spans="1:1">
      <c r="A3246" s="5" t="s">
        <v>5326</v>
      </c>
    </row>
    <row r="3247" spans="1:1">
      <c r="A3247" s="5" t="s">
        <v>5327</v>
      </c>
    </row>
    <row r="3248" spans="1:1">
      <c r="A3248" s="5" t="s">
        <v>5328</v>
      </c>
    </row>
    <row r="3249" spans="1:1">
      <c r="A3249" s="5" t="s">
        <v>1674</v>
      </c>
    </row>
    <row r="3250" spans="1:1">
      <c r="A3250" s="5" t="s">
        <v>5329</v>
      </c>
    </row>
    <row r="3251" spans="1:1">
      <c r="A3251" s="5" t="s">
        <v>1675</v>
      </c>
    </row>
    <row r="3252" spans="1:1">
      <c r="A3252" s="5" t="s">
        <v>5330</v>
      </c>
    </row>
    <row r="3253" spans="1:1">
      <c r="A3253" s="5" t="s">
        <v>1676</v>
      </c>
    </row>
    <row r="3254" spans="1:1">
      <c r="A3254" s="5" t="s">
        <v>5331</v>
      </c>
    </row>
    <row r="3255" spans="1:1">
      <c r="A3255" s="5" t="s">
        <v>5331</v>
      </c>
    </row>
    <row r="3256" spans="1:1">
      <c r="A3256" s="5" t="s">
        <v>5332</v>
      </c>
    </row>
    <row r="3257" spans="1:1">
      <c r="A3257" s="5" t="s">
        <v>1677</v>
      </c>
    </row>
    <row r="3258" spans="1:1">
      <c r="A3258" s="5" t="s">
        <v>5333</v>
      </c>
    </row>
    <row r="3259" spans="1:1">
      <c r="A3259" s="5" t="s">
        <v>1678</v>
      </c>
    </row>
    <row r="3260" spans="1:1">
      <c r="A3260" s="5" t="s">
        <v>5334</v>
      </c>
    </row>
    <row r="3261" spans="1:1">
      <c r="A3261" s="5" t="s">
        <v>5335</v>
      </c>
    </row>
    <row r="3262" spans="1:1">
      <c r="A3262" s="5" t="s">
        <v>1679</v>
      </c>
    </row>
    <row r="3263" spans="1:1">
      <c r="A3263" s="5" t="s">
        <v>1680</v>
      </c>
    </row>
    <row r="3264" spans="1:1">
      <c r="A3264" s="5" t="s">
        <v>5336</v>
      </c>
    </row>
    <row r="3265" spans="1:1">
      <c r="A3265" s="5" t="s">
        <v>5337</v>
      </c>
    </row>
    <row r="3266" spans="1:1">
      <c r="A3266" s="5" t="s">
        <v>1681</v>
      </c>
    </row>
    <row r="3267" spans="1:1">
      <c r="A3267" s="5" t="s">
        <v>1682</v>
      </c>
    </row>
    <row r="3268" spans="1:1">
      <c r="A3268" s="5" t="s">
        <v>1683</v>
      </c>
    </row>
    <row r="3269" spans="1:1">
      <c r="A3269" s="5" t="s">
        <v>1684</v>
      </c>
    </row>
    <row r="3270" spans="1:1">
      <c r="A3270" s="5" t="s">
        <v>1684</v>
      </c>
    </row>
    <row r="3271" spans="1:1">
      <c r="A3271" s="5" t="s">
        <v>1685</v>
      </c>
    </row>
    <row r="3272" spans="1:1">
      <c r="A3272" s="5" t="s">
        <v>5338</v>
      </c>
    </row>
    <row r="3273" spans="1:1">
      <c r="A3273" s="5" t="s">
        <v>5339</v>
      </c>
    </row>
    <row r="3274" spans="1:1">
      <c r="A3274" s="5" t="s">
        <v>5340</v>
      </c>
    </row>
    <row r="3275" spans="1:1">
      <c r="A3275" s="5" t="s">
        <v>5341</v>
      </c>
    </row>
    <row r="3276" spans="1:1">
      <c r="A3276" s="5" t="s">
        <v>5342</v>
      </c>
    </row>
    <row r="3277" spans="1:1">
      <c r="A3277" s="5" t="s">
        <v>1686</v>
      </c>
    </row>
    <row r="3278" spans="1:1">
      <c r="A3278" s="5" t="s">
        <v>1686</v>
      </c>
    </row>
    <row r="3279" spans="1:1">
      <c r="A3279" s="5" t="s">
        <v>5343</v>
      </c>
    </row>
    <row r="3280" spans="1:1">
      <c r="A3280" s="5" t="s">
        <v>1687</v>
      </c>
    </row>
    <row r="3281" spans="1:1">
      <c r="A3281" s="5" t="s">
        <v>5344</v>
      </c>
    </row>
    <row r="3282" spans="1:1">
      <c r="A3282" s="5" t="s">
        <v>1688</v>
      </c>
    </row>
    <row r="3283" spans="1:1">
      <c r="A3283" s="5" t="s">
        <v>5345</v>
      </c>
    </row>
    <row r="3284" spans="1:1">
      <c r="A3284" s="5" t="s">
        <v>1689</v>
      </c>
    </row>
    <row r="3285" spans="1:1">
      <c r="A3285" s="5" t="s">
        <v>5346</v>
      </c>
    </row>
    <row r="3286" spans="1:1">
      <c r="A3286" s="5" t="s">
        <v>1690</v>
      </c>
    </row>
    <row r="3287" spans="1:1">
      <c r="A3287" s="5" t="s">
        <v>5347</v>
      </c>
    </row>
    <row r="3288" spans="1:1">
      <c r="A3288" s="5" t="s">
        <v>5348</v>
      </c>
    </row>
    <row r="3289" spans="1:1">
      <c r="A3289" s="5" t="s">
        <v>1691</v>
      </c>
    </row>
    <row r="3290" spans="1:1">
      <c r="A3290" s="5" t="s">
        <v>1692</v>
      </c>
    </row>
    <row r="3291" spans="1:1">
      <c r="A3291" s="5" t="s">
        <v>5349</v>
      </c>
    </row>
    <row r="3292" spans="1:1">
      <c r="A3292" s="5" t="s">
        <v>5350</v>
      </c>
    </row>
    <row r="3293" spans="1:1">
      <c r="A3293" s="5" t="s">
        <v>5351</v>
      </c>
    </row>
    <row r="3294" spans="1:1">
      <c r="A3294" s="5" t="s">
        <v>5352</v>
      </c>
    </row>
    <row r="3295" spans="1:1">
      <c r="A3295" s="5" t="s">
        <v>5353</v>
      </c>
    </row>
    <row r="3296" spans="1:1">
      <c r="A3296" s="5" t="s">
        <v>5354</v>
      </c>
    </row>
    <row r="3297" spans="1:1">
      <c r="A3297" s="5" t="s">
        <v>1693</v>
      </c>
    </row>
    <row r="3298" spans="1:1">
      <c r="A3298" s="5" t="s">
        <v>5355</v>
      </c>
    </row>
    <row r="3299" spans="1:1">
      <c r="A3299" s="5" t="s">
        <v>5356</v>
      </c>
    </row>
    <row r="3300" spans="1:1">
      <c r="A3300" s="5" t="s">
        <v>5357</v>
      </c>
    </row>
    <row r="3301" spans="1:1">
      <c r="A3301" s="5" t="s">
        <v>1694</v>
      </c>
    </row>
    <row r="3302" spans="1:1">
      <c r="A3302" s="5" t="s">
        <v>5358</v>
      </c>
    </row>
    <row r="3303" spans="1:1">
      <c r="A3303" s="5" t="s">
        <v>5359</v>
      </c>
    </row>
    <row r="3304" spans="1:1">
      <c r="A3304" s="5" t="s">
        <v>1695</v>
      </c>
    </row>
    <row r="3305" spans="1:1">
      <c r="A3305" s="5" t="s">
        <v>1696</v>
      </c>
    </row>
    <row r="3306" spans="1:1">
      <c r="A3306" s="5" t="s">
        <v>5360</v>
      </c>
    </row>
    <row r="3307" spans="1:1">
      <c r="A3307" s="5" t="s">
        <v>1697</v>
      </c>
    </row>
    <row r="3308" spans="1:1">
      <c r="A3308" s="5" t="s">
        <v>5361</v>
      </c>
    </row>
    <row r="3309" spans="1:1">
      <c r="A3309" s="5" t="s">
        <v>5362</v>
      </c>
    </row>
    <row r="3310" spans="1:1">
      <c r="A3310" s="5" t="s">
        <v>5363</v>
      </c>
    </row>
    <row r="3311" spans="1:1">
      <c r="A3311" s="5" t="s">
        <v>5364</v>
      </c>
    </row>
    <row r="3312" spans="1:1">
      <c r="A3312" s="5" t="s">
        <v>5365</v>
      </c>
    </row>
    <row r="3313" spans="1:1">
      <c r="A3313" s="5" t="s">
        <v>1698</v>
      </c>
    </row>
    <row r="3314" spans="1:1">
      <c r="A3314" s="5" t="s">
        <v>1699</v>
      </c>
    </row>
    <row r="3315" spans="1:1">
      <c r="A3315" s="5" t="s">
        <v>5366</v>
      </c>
    </row>
    <row r="3316" spans="1:1">
      <c r="A3316" s="5" t="s">
        <v>5367</v>
      </c>
    </row>
    <row r="3317" spans="1:1">
      <c r="A3317" s="5" t="s">
        <v>5368</v>
      </c>
    </row>
    <row r="3318" spans="1:1">
      <c r="A3318" s="5" t="s">
        <v>1700</v>
      </c>
    </row>
    <row r="3319" spans="1:1">
      <c r="A3319" s="5" t="s">
        <v>5369</v>
      </c>
    </row>
    <row r="3320" spans="1:1">
      <c r="A3320" s="5" t="s">
        <v>5370</v>
      </c>
    </row>
    <row r="3321" spans="1:1">
      <c r="A3321" s="5" t="s">
        <v>5372</v>
      </c>
    </row>
    <row r="3322" spans="1:1">
      <c r="A3322" s="5" t="s">
        <v>5373</v>
      </c>
    </row>
    <row r="3323" spans="1:1">
      <c r="A3323" s="5" t="s">
        <v>1701</v>
      </c>
    </row>
    <row r="3324" spans="1:1">
      <c r="A3324" s="5" t="s">
        <v>1702</v>
      </c>
    </row>
    <row r="3325" spans="1:1">
      <c r="A3325" s="5" t="s">
        <v>5374</v>
      </c>
    </row>
    <row r="3326" spans="1:1">
      <c r="A3326" s="5" t="s">
        <v>5375</v>
      </c>
    </row>
    <row r="3327" spans="1:1">
      <c r="A3327" s="5" t="s">
        <v>5376</v>
      </c>
    </row>
    <row r="3328" spans="1:1">
      <c r="A3328" s="5" t="s">
        <v>5377</v>
      </c>
    </row>
    <row r="3329" spans="1:1">
      <c r="A3329" s="5" t="s">
        <v>5378</v>
      </c>
    </row>
    <row r="3330" spans="1:1">
      <c r="A3330" s="5" t="s">
        <v>1703</v>
      </c>
    </row>
    <row r="3331" spans="1:1">
      <c r="A3331" s="5" t="s">
        <v>1704</v>
      </c>
    </row>
    <row r="3332" spans="1:1">
      <c r="A3332" s="5" t="s">
        <v>5379</v>
      </c>
    </row>
    <row r="3333" spans="1:1">
      <c r="A3333" s="5" t="s">
        <v>1705</v>
      </c>
    </row>
    <row r="3334" spans="1:1">
      <c r="A3334" s="5" t="s">
        <v>5380</v>
      </c>
    </row>
    <row r="3335" spans="1:1">
      <c r="A3335" s="5" t="s">
        <v>1706</v>
      </c>
    </row>
    <row r="3336" spans="1:1">
      <c r="A3336" s="5" t="s">
        <v>5381</v>
      </c>
    </row>
    <row r="3337" spans="1:1">
      <c r="A3337" s="5" t="s">
        <v>1707</v>
      </c>
    </row>
    <row r="3338" spans="1:1">
      <c r="A3338" s="5" t="s">
        <v>1708</v>
      </c>
    </row>
    <row r="3339" spans="1:1">
      <c r="A3339" s="5" t="s">
        <v>5382</v>
      </c>
    </row>
    <row r="3340" spans="1:1">
      <c r="A3340" s="5" t="s">
        <v>1709</v>
      </c>
    </row>
    <row r="3341" spans="1:1">
      <c r="A3341" s="5" t="s">
        <v>5383</v>
      </c>
    </row>
    <row r="3342" spans="1:1">
      <c r="A3342" s="5" t="s">
        <v>1710</v>
      </c>
    </row>
    <row r="3343" spans="1:1">
      <c r="A3343" s="5" t="s">
        <v>5384</v>
      </c>
    </row>
    <row r="3344" spans="1:1">
      <c r="A3344" s="5" t="s">
        <v>1711</v>
      </c>
    </row>
    <row r="3345" spans="1:1">
      <c r="A3345" s="5" t="s">
        <v>1712</v>
      </c>
    </row>
    <row r="3346" spans="1:1">
      <c r="A3346" s="5" t="s">
        <v>5385</v>
      </c>
    </row>
    <row r="3347" spans="1:1">
      <c r="A3347" s="5" t="s">
        <v>5386</v>
      </c>
    </row>
    <row r="3348" spans="1:1">
      <c r="A3348" s="5" t="s">
        <v>1713</v>
      </c>
    </row>
    <row r="3349" spans="1:1">
      <c r="A3349" s="5" t="s">
        <v>1714</v>
      </c>
    </row>
    <row r="3350" spans="1:1">
      <c r="A3350" s="5" t="s">
        <v>1715</v>
      </c>
    </row>
    <row r="3351" spans="1:1">
      <c r="A3351" s="5" t="s">
        <v>5387</v>
      </c>
    </row>
    <row r="3352" spans="1:1">
      <c r="A3352" s="5" t="s">
        <v>5388</v>
      </c>
    </row>
    <row r="3353" spans="1:1">
      <c r="A3353" s="5" t="s">
        <v>5389</v>
      </c>
    </row>
    <row r="3354" spans="1:1">
      <c r="A3354" s="5" t="s">
        <v>1716</v>
      </c>
    </row>
    <row r="3355" spans="1:1">
      <c r="A3355" s="5" t="s">
        <v>1717</v>
      </c>
    </row>
    <row r="3356" spans="1:1">
      <c r="A3356" s="5" t="s">
        <v>1718</v>
      </c>
    </row>
    <row r="3357" spans="1:1">
      <c r="A3357" s="5" t="s">
        <v>5390</v>
      </c>
    </row>
    <row r="3358" spans="1:1">
      <c r="A3358" s="5" t="s">
        <v>1719</v>
      </c>
    </row>
    <row r="3359" spans="1:1">
      <c r="A3359" s="5" t="s">
        <v>5392</v>
      </c>
    </row>
    <row r="3360" spans="1:1">
      <c r="A3360" s="5" t="s">
        <v>1720</v>
      </c>
    </row>
    <row r="3361" spans="1:1">
      <c r="A3361" s="5" t="s">
        <v>5393</v>
      </c>
    </row>
    <row r="3362" spans="1:1">
      <c r="A3362" s="5" t="s">
        <v>1721</v>
      </c>
    </row>
    <row r="3363" spans="1:1">
      <c r="A3363" s="5" t="s">
        <v>5394</v>
      </c>
    </row>
    <row r="3364" spans="1:1">
      <c r="A3364" s="5" t="s">
        <v>1722</v>
      </c>
    </row>
    <row r="3365" spans="1:1">
      <c r="A3365" s="5" t="s">
        <v>5395</v>
      </c>
    </row>
    <row r="3366" spans="1:1">
      <c r="A3366" s="5" t="s">
        <v>5396</v>
      </c>
    </row>
    <row r="3367" spans="1:1">
      <c r="A3367" s="5" t="s">
        <v>5397</v>
      </c>
    </row>
    <row r="3368" spans="1:1">
      <c r="A3368" s="5" t="s">
        <v>5398</v>
      </c>
    </row>
    <row r="3369" spans="1:1">
      <c r="A3369" s="5" t="s">
        <v>5399</v>
      </c>
    </row>
    <row r="3370" spans="1:1">
      <c r="A3370" s="5" t="s">
        <v>5400</v>
      </c>
    </row>
    <row r="3371" spans="1:1">
      <c r="A3371" s="5" t="s">
        <v>5401</v>
      </c>
    </row>
    <row r="3372" spans="1:1">
      <c r="A3372" s="5" t="s">
        <v>5403</v>
      </c>
    </row>
    <row r="3373" spans="1:1">
      <c r="A3373" s="5" t="s">
        <v>1723</v>
      </c>
    </row>
    <row r="3374" spans="1:1">
      <c r="A3374" s="5" t="s">
        <v>5404</v>
      </c>
    </row>
    <row r="3375" spans="1:1">
      <c r="A3375" s="5" t="s">
        <v>5405</v>
      </c>
    </row>
    <row r="3376" spans="1:1">
      <c r="A3376" s="5" t="s">
        <v>5407</v>
      </c>
    </row>
    <row r="3377" spans="1:1">
      <c r="A3377" s="5" t="s">
        <v>5408</v>
      </c>
    </row>
    <row r="3378" spans="1:1">
      <c r="A3378" s="5" t="s">
        <v>5409</v>
      </c>
    </row>
    <row r="3379" spans="1:1">
      <c r="A3379" s="5" t="s">
        <v>5410</v>
      </c>
    </row>
    <row r="3380" spans="1:1">
      <c r="A3380" s="5" t="s">
        <v>5411</v>
      </c>
    </row>
    <row r="3381" spans="1:1">
      <c r="A3381" s="5" t="s">
        <v>5412</v>
      </c>
    </row>
    <row r="3382" spans="1:1">
      <c r="A3382" s="5" t="s">
        <v>5413</v>
      </c>
    </row>
    <row r="3383" spans="1:1">
      <c r="A3383" s="5" t="s">
        <v>5414</v>
      </c>
    </row>
    <row r="3384" spans="1:1">
      <c r="A3384" s="5" t="s">
        <v>5415</v>
      </c>
    </row>
    <row r="3385" spans="1:1">
      <c r="A3385" s="5" t="s">
        <v>5416</v>
      </c>
    </row>
    <row r="3386" spans="1:1">
      <c r="A3386" s="5" t="s">
        <v>1724</v>
      </c>
    </row>
    <row r="3387" spans="1:1">
      <c r="A3387" s="5" t="s">
        <v>5417</v>
      </c>
    </row>
    <row r="3388" spans="1:1">
      <c r="A3388" s="5" t="s">
        <v>5418</v>
      </c>
    </row>
    <row r="3389" spans="1:1">
      <c r="A3389" s="5" t="s">
        <v>1725</v>
      </c>
    </row>
    <row r="3390" spans="1:1">
      <c r="A3390" s="5" t="s">
        <v>5419</v>
      </c>
    </row>
    <row r="3391" spans="1:1">
      <c r="A3391" s="5" t="s">
        <v>1726</v>
      </c>
    </row>
    <row r="3392" spans="1:1">
      <c r="A3392" s="5" t="s">
        <v>5420</v>
      </c>
    </row>
    <row r="3393" spans="1:1">
      <c r="A3393" s="5" t="s">
        <v>5421</v>
      </c>
    </row>
    <row r="3394" spans="1:1">
      <c r="A3394" s="5" t="s">
        <v>5422</v>
      </c>
    </row>
    <row r="3395" spans="1:1">
      <c r="A3395" s="5" t="s">
        <v>5423</v>
      </c>
    </row>
    <row r="3396" spans="1:1">
      <c r="A3396" s="5" t="s">
        <v>1727</v>
      </c>
    </row>
    <row r="3397" spans="1:1">
      <c r="A3397" s="5" t="s">
        <v>5424</v>
      </c>
    </row>
    <row r="3398" spans="1:1">
      <c r="A3398" s="5" t="s">
        <v>1728</v>
      </c>
    </row>
    <row r="3399" spans="1:1">
      <c r="A3399" s="5" t="s">
        <v>5425</v>
      </c>
    </row>
    <row r="3400" spans="1:1">
      <c r="A3400" s="5" t="s">
        <v>5426</v>
      </c>
    </row>
    <row r="3401" spans="1:1">
      <c r="A3401" s="5" t="s">
        <v>5427</v>
      </c>
    </row>
    <row r="3402" spans="1:1">
      <c r="A3402" s="5" t="s">
        <v>5428</v>
      </c>
    </row>
    <row r="3403" spans="1:1">
      <c r="A3403" s="5" t="s">
        <v>5429</v>
      </c>
    </row>
    <row r="3404" spans="1:1">
      <c r="A3404" s="5" t="s">
        <v>5430</v>
      </c>
    </row>
    <row r="3405" spans="1:1">
      <c r="A3405" s="5" t="s">
        <v>5431</v>
      </c>
    </row>
    <row r="3406" spans="1:1">
      <c r="A3406" s="5" t="s">
        <v>1729</v>
      </c>
    </row>
    <row r="3407" spans="1:1">
      <c r="A3407" s="5" t="s">
        <v>5432</v>
      </c>
    </row>
    <row r="3408" spans="1:1">
      <c r="A3408" s="5" t="s">
        <v>5433</v>
      </c>
    </row>
    <row r="3409" spans="1:1">
      <c r="A3409" s="5" t="s">
        <v>5434</v>
      </c>
    </row>
    <row r="3410" spans="1:1">
      <c r="A3410" s="5" t="s">
        <v>5435</v>
      </c>
    </row>
    <row r="3411" spans="1:1">
      <c r="A3411" s="5" t="s">
        <v>1730</v>
      </c>
    </row>
    <row r="3412" spans="1:1">
      <c r="A3412" s="5" t="s">
        <v>5436</v>
      </c>
    </row>
    <row r="3413" spans="1:1">
      <c r="A3413" s="5" t="s">
        <v>1731</v>
      </c>
    </row>
    <row r="3414" spans="1:1">
      <c r="A3414" s="5" t="s">
        <v>1732</v>
      </c>
    </row>
    <row r="3415" spans="1:1">
      <c r="A3415" s="5" t="s">
        <v>5437</v>
      </c>
    </row>
    <row r="3416" spans="1:1">
      <c r="A3416" s="5" t="s">
        <v>1733</v>
      </c>
    </row>
    <row r="3417" spans="1:1">
      <c r="A3417" s="5" t="s">
        <v>5438</v>
      </c>
    </row>
    <row r="3418" spans="1:1">
      <c r="A3418" s="5" t="s">
        <v>5439</v>
      </c>
    </row>
    <row r="3419" spans="1:1">
      <c r="A3419" s="5" t="s">
        <v>1734</v>
      </c>
    </row>
    <row r="3420" spans="1:1">
      <c r="A3420" s="5" t="s">
        <v>5440</v>
      </c>
    </row>
    <row r="3421" spans="1:1">
      <c r="A3421" s="5" t="s">
        <v>5441</v>
      </c>
    </row>
    <row r="3422" spans="1:1">
      <c r="A3422" s="5" t="s">
        <v>5442</v>
      </c>
    </row>
    <row r="3423" spans="1:1">
      <c r="A3423" s="5" t="s">
        <v>1735</v>
      </c>
    </row>
    <row r="3424" spans="1:1">
      <c r="A3424" s="5" t="s">
        <v>1736</v>
      </c>
    </row>
    <row r="3425" spans="1:1">
      <c r="A3425" s="5" t="s">
        <v>1737</v>
      </c>
    </row>
    <row r="3426" spans="1:1">
      <c r="A3426" s="5" t="s">
        <v>1738</v>
      </c>
    </row>
    <row r="3427" spans="1:1">
      <c r="A3427" s="5" t="s">
        <v>5443</v>
      </c>
    </row>
    <row r="3428" spans="1:1">
      <c r="A3428" s="5" t="s">
        <v>1739</v>
      </c>
    </row>
    <row r="3429" spans="1:1">
      <c r="A3429" s="5" t="s">
        <v>1740</v>
      </c>
    </row>
    <row r="3430" spans="1:1">
      <c r="A3430" s="5" t="s">
        <v>5444</v>
      </c>
    </row>
    <row r="3431" spans="1:1">
      <c r="A3431" s="5" t="s">
        <v>5445</v>
      </c>
    </row>
    <row r="3432" spans="1:1">
      <c r="A3432" s="5" t="s">
        <v>1741</v>
      </c>
    </row>
    <row r="3433" spans="1:1">
      <c r="A3433" s="5" t="s">
        <v>5446</v>
      </c>
    </row>
    <row r="3434" spans="1:1">
      <c r="A3434" s="5" t="s">
        <v>5447</v>
      </c>
    </row>
    <row r="3435" spans="1:1">
      <c r="A3435" s="5" t="s">
        <v>5449</v>
      </c>
    </row>
    <row r="3436" spans="1:1">
      <c r="A3436" s="5" t="s">
        <v>1742</v>
      </c>
    </row>
    <row r="3437" spans="1:1">
      <c r="A3437" s="5" t="s">
        <v>1743</v>
      </c>
    </row>
    <row r="3438" spans="1:1">
      <c r="A3438" s="5" t="s">
        <v>5450</v>
      </c>
    </row>
    <row r="3439" spans="1:1">
      <c r="A3439" s="5" t="s">
        <v>1744</v>
      </c>
    </row>
    <row r="3440" spans="1:1">
      <c r="A3440" s="5" t="s">
        <v>1745</v>
      </c>
    </row>
    <row r="3441" spans="1:1">
      <c r="A3441" s="5" t="s">
        <v>1746</v>
      </c>
    </row>
    <row r="3442" spans="1:1">
      <c r="A3442" s="5" t="s">
        <v>5451</v>
      </c>
    </row>
    <row r="3443" spans="1:1">
      <c r="A3443" s="5" t="s">
        <v>5452</v>
      </c>
    </row>
    <row r="3444" spans="1:1">
      <c r="A3444" s="5" t="s">
        <v>5453</v>
      </c>
    </row>
    <row r="3445" spans="1:1">
      <c r="A3445" s="5" t="s">
        <v>5454</v>
      </c>
    </row>
    <row r="3446" spans="1:1">
      <c r="A3446" s="5" t="s">
        <v>1747</v>
      </c>
    </row>
    <row r="3447" spans="1:1">
      <c r="A3447" s="5" t="s">
        <v>1748</v>
      </c>
    </row>
    <row r="3448" spans="1:1">
      <c r="A3448" s="5" t="s">
        <v>1749</v>
      </c>
    </row>
    <row r="3449" spans="1:1">
      <c r="A3449" s="5" t="s">
        <v>1750</v>
      </c>
    </row>
    <row r="3450" spans="1:1">
      <c r="A3450" s="5" t="s">
        <v>1751</v>
      </c>
    </row>
    <row r="3451" spans="1:1">
      <c r="A3451" s="5" t="s">
        <v>1752</v>
      </c>
    </row>
    <row r="3452" spans="1:1">
      <c r="A3452" s="5" t="s">
        <v>1753</v>
      </c>
    </row>
    <row r="3453" spans="1:1">
      <c r="A3453" s="5" t="s">
        <v>5455</v>
      </c>
    </row>
    <row r="3454" spans="1:1">
      <c r="A3454" s="5" t="s">
        <v>1754</v>
      </c>
    </row>
    <row r="3455" spans="1:1">
      <c r="A3455" s="5" t="s">
        <v>5456</v>
      </c>
    </row>
    <row r="3456" spans="1:1">
      <c r="A3456" s="5" t="s">
        <v>1755</v>
      </c>
    </row>
    <row r="3457" spans="1:1">
      <c r="A3457" s="5" t="s">
        <v>1756</v>
      </c>
    </row>
    <row r="3458" spans="1:1">
      <c r="A3458" s="5" t="s">
        <v>5457</v>
      </c>
    </row>
    <row r="3459" spans="1:1">
      <c r="A3459" s="5" t="s">
        <v>5459</v>
      </c>
    </row>
    <row r="3460" spans="1:1">
      <c r="A3460" s="5" t="s">
        <v>1757</v>
      </c>
    </row>
    <row r="3461" spans="1:1">
      <c r="A3461" s="5" t="s">
        <v>5460</v>
      </c>
    </row>
    <row r="3462" spans="1:1">
      <c r="A3462" s="5" t="s">
        <v>1758</v>
      </c>
    </row>
    <row r="3463" spans="1:1">
      <c r="A3463" s="5" t="s">
        <v>1759</v>
      </c>
    </row>
    <row r="3464" spans="1:1">
      <c r="A3464" s="5" t="s">
        <v>5461</v>
      </c>
    </row>
    <row r="3465" spans="1:1">
      <c r="A3465" s="5" t="s">
        <v>1760</v>
      </c>
    </row>
    <row r="3466" spans="1:1">
      <c r="A3466" s="5" t="s">
        <v>1760</v>
      </c>
    </row>
    <row r="3467" spans="1:1">
      <c r="A3467" s="5" t="s">
        <v>5462</v>
      </c>
    </row>
    <row r="3468" spans="1:1">
      <c r="A3468" s="5" t="s">
        <v>5463</v>
      </c>
    </row>
    <row r="3469" spans="1:1">
      <c r="A3469" s="5" t="s">
        <v>5464</v>
      </c>
    </row>
    <row r="3470" spans="1:1">
      <c r="A3470" s="5" t="s">
        <v>5465</v>
      </c>
    </row>
    <row r="3471" spans="1:1">
      <c r="A3471" s="5" t="s">
        <v>5466</v>
      </c>
    </row>
    <row r="3472" spans="1:1">
      <c r="A3472" s="5" t="s">
        <v>5467</v>
      </c>
    </row>
    <row r="3473" spans="1:1">
      <c r="A3473" s="5" t="s">
        <v>1761</v>
      </c>
    </row>
    <row r="3474" spans="1:1">
      <c r="A3474" s="5" t="s">
        <v>5468</v>
      </c>
    </row>
    <row r="3475" spans="1:1">
      <c r="A3475" s="5" t="s">
        <v>5469</v>
      </c>
    </row>
    <row r="3476" spans="1:1">
      <c r="A3476" s="5" t="s">
        <v>5470</v>
      </c>
    </row>
    <row r="3477" spans="1:1">
      <c r="A3477" s="5" t="s">
        <v>1762</v>
      </c>
    </row>
    <row r="3478" spans="1:1">
      <c r="A3478" s="5" t="s">
        <v>1763</v>
      </c>
    </row>
    <row r="3479" spans="1:1">
      <c r="A3479" s="5" t="s">
        <v>1764</v>
      </c>
    </row>
    <row r="3480" spans="1:1">
      <c r="A3480" s="5" t="s">
        <v>5471</v>
      </c>
    </row>
    <row r="3481" spans="1:1">
      <c r="A3481" s="5" t="s">
        <v>5472</v>
      </c>
    </row>
    <row r="3482" spans="1:1">
      <c r="A3482" s="5" t="s">
        <v>5473</v>
      </c>
    </row>
    <row r="3483" spans="1:1">
      <c r="A3483" s="5" t="s">
        <v>1765</v>
      </c>
    </row>
    <row r="3484" spans="1:1">
      <c r="A3484" s="5" t="s">
        <v>1766</v>
      </c>
    </row>
    <row r="3485" spans="1:1">
      <c r="A3485" s="5" t="s">
        <v>1767</v>
      </c>
    </row>
    <row r="3486" spans="1:1">
      <c r="A3486" s="5" t="s">
        <v>5474</v>
      </c>
    </row>
    <row r="3487" spans="1:1">
      <c r="A3487" s="5" t="s">
        <v>1768</v>
      </c>
    </row>
    <row r="3488" spans="1:1">
      <c r="A3488" s="5" t="s">
        <v>5475</v>
      </c>
    </row>
    <row r="3489" spans="1:1">
      <c r="A3489" s="5" t="s">
        <v>5475</v>
      </c>
    </row>
    <row r="3490" spans="1:1">
      <c r="A3490" s="5" t="s">
        <v>5476</v>
      </c>
    </row>
    <row r="3491" spans="1:1">
      <c r="A3491" s="5" t="s">
        <v>5476</v>
      </c>
    </row>
    <row r="3492" spans="1:1">
      <c r="A3492" s="5" t="s">
        <v>5477</v>
      </c>
    </row>
    <row r="3493" spans="1:1">
      <c r="A3493" s="5" t="s">
        <v>5478</v>
      </c>
    </row>
    <row r="3494" spans="1:1">
      <c r="A3494" s="5" t="s">
        <v>1769</v>
      </c>
    </row>
    <row r="3495" spans="1:1">
      <c r="A3495" s="5" t="s">
        <v>5479</v>
      </c>
    </row>
    <row r="3496" spans="1:1">
      <c r="A3496" s="5" t="s">
        <v>1770</v>
      </c>
    </row>
    <row r="3497" spans="1:1">
      <c r="A3497" s="5" t="s">
        <v>5480</v>
      </c>
    </row>
    <row r="3498" spans="1:1">
      <c r="A3498" s="5" t="s">
        <v>5481</v>
      </c>
    </row>
    <row r="3499" spans="1:1">
      <c r="A3499" s="5" t="s">
        <v>5482</v>
      </c>
    </row>
    <row r="3500" spans="1:1">
      <c r="A3500" s="5" t="s">
        <v>5483</v>
      </c>
    </row>
    <row r="3501" spans="1:1">
      <c r="A3501" s="5" t="s">
        <v>1771</v>
      </c>
    </row>
    <row r="3502" spans="1:1">
      <c r="A3502" s="5" t="s">
        <v>5484</v>
      </c>
    </row>
    <row r="3503" spans="1:1">
      <c r="A3503" s="5" t="s">
        <v>1772</v>
      </c>
    </row>
    <row r="3504" spans="1:1">
      <c r="A3504" s="5" t="s">
        <v>5485</v>
      </c>
    </row>
    <row r="3505" spans="1:1">
      <c r="A3505" s="5" t="s">
        <v>1773</v>
      </c>
    </row>
    <row r="3506" spans="1:1">
      <c r="A3506" s="5" t="s">
        <v>1774</v>
      </c>
    </row>
    <row r="3507" spans="1:1">
      <c r="A3507" s="5" t="s">
        <v>5486</v>
      </c>
    </row>
    <row r="3508" spans="1:1">
      <c r="A3508" s="5" t="s">
        <v>5487</v>
      </c>
    </row>
    <row r="3509" spans="1:1">
      <c r="A3509" s="5" t="s">
        <v>5488</v>
      </c>
    </row>
    <row r="3510" spans="1:1">
      <c r="A3510" s="5" t="s">
        <v>1775</v>
      </c>
    </row>
    <row r="3511" spans="1:1">
      <c r="A3511" s="5" t="s">
        <v>5489</v>
      </c>
    </row>
    <row r="3512" spans="1:1">
      <c r="A3512" s="5" t="s">
        <v>5490</v>
      </c>
    </row>
    <row r="3513" spans="1:1">
      <c r="A3513" s="5" t="s">
        <v>1776</v>
      </c>
    </row>
    <row r="3514" spans="1:1">
      <c r="A3514" s="5" t="s">
        <v>5491</v>
      </c>
    </row>
    <row r="3515" spans="1:1">
      <c r="A3515" s="5" t="s">
        <v>1777</v>
      </c>
    </row>
    <row r="3516" spans="1:1">
      <c r="A3516" s="5" t="s">
        <v>1778</v>
      </c>
    </row>
    <row r="3517" spans="1:1">
      <c r="A3517" s="5" t="s">
        <v>5492</v>
      </c>
    </row>
    <row r="3518" spans="1:1">
      <c r="A3518" s="5" t="s">
        <v>5493</v>
      </c>
    </row>
    <row r="3519" spans="1:1">
      <c r="A3519" s="5" t="s">
        <v>1779</v>
      </c>
    </row>
    <row r="3520" spans="1:1">
      <c r="A3520" s="5" t="s">
        <v>1779</v>
      </c>
    </row>
    <row r="3521" spans="1:1">
      <c r="A3521" s="5" t="s">
        <v>5495</v>
      </c>
    </row>
    <row r="3522" spans="1:1">
      <c r="A3522" s="5" t="s">
        <v>5496</v>
      </c>
    </row>
    <row r="3523" spans="1:1">
      <c r="A3523" s="5" t="s">
        <v>1780</v>
      </c>
    </row>
    <row r="3524" spans="1:1">
      <c r="A3524" s="5" t="s">
        <v>5497</v>
      </c>
    </row>
    <row r="3525" spans="1:1">
      <c r="A3525" s="5" t="s">
        <v>5498</v>
      </c>
    </row>
    <row r="3526" spans="1:1">
      <c r="A3526" s="5" t="s">
        <v>1781</v>
      </c>
    </row>
    <row r="3527" spans="1:1">
      <c r="A3527" s="5" t="s">
        <v>5499</v>
      </c>
    </row>
    <row r="3528" spans="1:1">
      <c r="A3528" s="5" t="s">
        <v>5500</v>
      </c>
    </row>
    <row r="3529" spans="1:1">
      <c r="A3529" s="5" t="s">
        <v>5501</v>
      </c>
    </row>
    <row r="3530" spans="1:1">
      <c r="A3530" s="5" t="s">
        <v>1782</v>
      </c>
    </row>
    <row r="3531" spans="1:1">
      <c r="A3531" s="5" t="s">
        <v>5502</v>
      </c>
    </row>
    <row r="3532" spans="1:1">
      <c r="A3532" s="5" t="s">
        <v>5503</v>
      </c>
    </row>
    <row r="3533" spans="1:1">
      <c r="A3533" s="5" t="s">
        <v>5504</v>
      </c>
    </row>
    <row r="3534" spans="1:1">
      <c r="A3534" s="5" t="s">
        <v>5505</v>
      </c>
    </row>
    <row r="3535" spans="1:1">
      <c r="A3535" s="5" t="s">
        <v>1783</v>
      </c>
    </row>
    <row r="3536" spans="1:1">
      <c r="A3536" s="5" t="s">
        <v>5506</v>
      </c>
    </row>
    <row r="3537" spans="1:1">
      <c r="A3537" s="5" t="s">
        <v>5508</v>
      </c>
    </row>
    <row r="3538" spans="1:1">
      <c r="A3538" s="5" t="s">
        <v>5509</v>
      </c>
    </row>
    <row r="3539" spans="1:1">
      <c r="A3539" s="5" t="s">
        <v>1784</v>
      </c>
    </row>
    <row r="3540" spans="1:1">
      <c r="A3540" s="5" t="s">
        <v>1785</v>
      </c>
    </row>
    <row r="3541" spans="1:1">
      <c r="A3541" s="5" t="s">
        <v>1786</v>
      </c>
    </row>
    <row r="3542" spans="1:1">
      <c r="A3542" s="5" t="s">
        <v>5510</v>
      </c>
    </row>
    <row r="3543" spans="1:1">
      <c r="A3543" s="5" t="s">
        <v>1787</v>
      </c>
    </row>
    <row r="3544" spans="1:1">
      <c r="A3544" s="5" t="s">
        <v>1788</v>
      </c>
    </row>
    <row r="3545" spans="1:1">
      <c r="A3545" s="5" t="s">
        <v>5511</v>
      </c>
    </row>
    <row r="3546" spans="1:1">
      <c r="A3546" s="5" t="s">
        <v>5512</v>
      </c>
    </row>
    <row r="3547" spans="1:1">
      <c r="A3547" s="5" t="s">
        <v>5513</v>
      </c>
    </row>
    <row r="3548" spans="1:1">
      <c r="A3548" s="5" t="s">
        <v>1789</v>
      </c>
    </row>
    <row r="3549" spans="1:1">
      <c r="A3549" s="5" t="s">
        <v>1790</v>
      </c>
    </row>
    <row r="3550" spans="1:1">
      <c r="A3550" s="5" t="s">
        <v>1791</v>
      </c>
    </row>
    <row r="3551" spans="1:1">
      <c r="A3551" s="5" t="s">
        <v>1792</v>
      </c>
    </row>
    <row r="3552" spans="1:1">
      <c r="A3552" s="5" t="s">
        <v>1793</v>
      </c>
    </row>
    <row r="3553" spans="1:1">
      <c r="A3553" s="5" t="s">
        <v>5514</v>
      </c>
    </row>
    <row r="3554" spans="1:1">
      <c r="A3554" s="5" t="s">
        <v>1794</v>
      </c>
    </row>
    <row r="3555" spans="1:1">
      <c r="A3555" s="5" t="s">
        <v>1795</v>
      </c>
    </row>
    <row r="3556" spans="1:1">
      <c r="A3556" s="5" t="s">
        <v>5515</v>
      </c>
    </row>
    <row r="3557" spans="1:1">
      <c r="A3557" s="5" t="s">
        <v>1796</v>
      </c>
    </row>
    <row r="3558" spans="1:1">
      <c r="A3558" s="5" t="s">
        <v>5516</v>
      </c>
    </row>
    <row r="3559" spans="1:1">
      <c r="A3559" s="5" t="s">
        <v>5517</v>
      </c>
    </row>
    <row r="3560" spans="1:1">
      <c r="A3560" s="5" t="s">
        <v>5518</v>
      </c>
    </row>
    <row r="3561" spans="1:1">
      <c r="A3561" s="5" t="s">
        <v>5519</v>
      </c>
    </row>
    <row r="3562" spans="1:1">
      <c r="A3562" s="5" t="s">
        <v>1797</v>
      </c>
    </row>
    <row r="3563" spans="1:1">
      <c r="A3563" s="5" t="s">
        <v>5520</v>
      </c>
    </row>
    <row r="3564" spans="1:1">
      <c r="A3564" s="5" t="s">
        <v>1798</v>
      </c>
    </row>
    <row r="3565" spans="1:1">
      <c r="A3565" s="5" t="s">
        <v>1799</v>
      </c>
    </row>
    <row r="3566" spans="1:1">
      <c r="A3566" s="5" t="s">
        <v>1799</v>
      </c>
    </row>
    <row r="3567" spans="1:1">
      <c r="A3567" s="5" t="s">
        <v>1800</v>
      </c>
    </row>
    <row r="3568" spans="1:1">
      <c r="A3568" s="5" t="s">
        <v>5521</v>
      </c>
    </row>
    <row r="3569" spans="1:1">
      <c r="A3569" s="5" t="s">
        <v>1801</v>
      </c>
    </row>
    <row r="3570" spans="1:1">
      <c r="A3570" s="5" t="s">
        <v>1802</v>
      </c>
    </row>
    <row r="3571" spans="1:1">
      <c r="A3571" s="5" t="s">
        <v>5522</v>
      </c>
    </row>
    <row r="3572" spans="1:1">
      <c r="A3572" s="5" t="s">
        <v>1803</v>
      </c>
    </row>
    <row r="3573" spans="1:1">
      <c r="A3573" s="5" t="s">
        <v>1804</v>
      </c>
    </row>
    <row r="3574" spans="1:1">
      <c r="A3574" s="5" t="s">
        <v>5523</v>
      </c>
    </row>
    <row r="3575" spans="1:1">
      <c r="A3575" s="5" t="s">
        <v>1805</v>
      </c>
    </row>
    <row r="3576" spans="1:1">
      <c r="A3576" s="5" t="s">
        <v>5524</v>
      </c>
    </row>
    <row r="3577" spans="1:1">
      <c r="A3577" s="5" t="s">
        <v>1806</v>
      </c>
    </row>
    <row r="3578" spans="1:1">
      <c r="A3578" s="5" t="s">
        <v>1807</v>
      </c>
    </row>
    <row r="3579" spans="1:1">
      <c r="A3579" s="5" t="s">
        <v>5525</v>
      </c>
    </row>
    <row r="3580" spans="1:1">
      <c r="A3580" s="5" t="s">
        <v>5526</v>
      </c>
    </row>
    <row r="3581" spans="1:1">
      <c r="A3581" s="5" t="s">
        <v>5527</v>
      </c>
    </row>
    <row r="3582" spans="1:1">
      <c r="A3582" s="5" t="s">
        <v>1808</v>
      </c>
    </row>
    <row r="3583" spans="1:1">
      <c r="A3583" s="5" t="s">
        <v>1809</v>
      </c>
    </row>
    <row r="3584" spans="1:1">
      <c r="A3584" s="5" t="s">
        <v>5528</v>
      </c>
    </row>
    <row r="3585" spans="1:1">
      <c r="A3585" s="5" t="s">
        <v>5529</v>
      </c>
    </row>
    <row r="3586" spans="1:1">
      <c r="A3586" s="5" t="s">
        <v>5530</v>
      </c>
    </row>
    <row r="3587" spans="1:1">
      <c r="A3587" s="5" t="s">
        <v>5531</v>
      </c>
    </row>
    <row r="3588" spans="1:1">
      <c r="A3588" s="5" t="s">
        <v>5532</v>
      </c>
    </row>
    <row r="3589" spans="1:1">
      <c r="A3589" s="5" t="s">
        <v>5533</v>
      </c>
    </row>
    <row r="3590" spans="1:1">
      <c r="A3590" s="5" t="s">
        <v>5534</v>
      </c>
    </row>
    <row r="3591" spans="1:1">
      <c r="A3591" s="5" t="s">
        <v>5535</v>
      </c>
    </row>
    <row r="3592" spans="1:1">
      <c r="A3592" s="5" t="s">
        <v>5536</v>
      </c>
    </row>
    <row r="3593" spans="1:1">
      <c r="A3593" s="5" t="s">
        <v>1810</v>
      </c>
    </row>
    <row r="3594" spans="1:1">
      <c r="A3594" s="5" t="s">
        <v>5537</v>
      </c>
    </row>
    <row r="3595" spans="1:1">
      <c r="A3595" s="5" t="s">
        <v>5538</v>
      </c>
    </row>
    <row r="3596" spans="1:1">
      <c r="A3596" s="5" t="s">
        <v>1811</v>
      </c>
    </row>
    <row r="3597" spans="1:1">
      <c r="A3597" s="5" t="s">
        <v>5539</v>
      </c>
    </row>
    <row r="3598" spans="1:1">
      <c r="A3598" s="5" t="s">
        <v>5540</v>
      </c>
    </row>
    <row r="3599" spans="1:1">
      <c r="A3599" s="5" t="s">
        <v>1812</v>
      </c>
    </row>
    <row r="3600" spans="1:1">
      <c r="A3600" s="5" t="s">
        <v>1813</v>
      </c>
    </row>
    <row r="3601" spans="1:1">
      <c r="A3601" s="5" t="s">
        <v>1814</v>
      </c>
    </row>
    <row r="3602" spans="1:1">
      <c r="A3602" s="5" t="s">
        <v>5541</v>
      </c>
    </row>
    <row r="3603" spans="1:1">
      <c r="A3603" s="5" t="s">
        <v>5542</v>
      </c>
    </row>
    <row r="3604" spans="1:1">
      <c r="A3604" s="5" t="s">
        <v>1815</v>
      </c>
    </row>
    <row r="3605" spans="1:1">
      <c r="A3605" s="5" t="s">
        <v>5543</v>
      </c>
    </row>
    <row r="3606" spans="1:1">
      <c r="A3606" s="5" t="s">
        <v>5544</v>
      </c>
    </row>
    <row r="3607" spans="1:1">
      <c r="A3607" s="5" t="s">
        <v>1816</v>
      </c>
    </row>
    <row r="3608" spans="1:1">
      <c r="A3608" s="5" t="s">
        <v>1817</v>
      </c>
    </row>
    <row r="3609" spans="1:1">
      <c r="A3609" s="5" t="s">
        <v>5545</v>
      </c>
    </row>
    <row r="3610" spans="1:1">
      <c r="A3610" s="5" t="s">
        <v>5546</v>
      </c>
    </row>
    <row r="3611" spans="1:1">
      <c r="A3611" s="5" t="s">
        <v>1818</v>
      </c>
    </row>
    <row r="3612" spans="1:1">
      <c r="A3612" s="5" t="s">
        <v>1819</v>
      </c>
    </row>
    <row r="3613" spans="1:1">
      <c r="A3613" s="5" t="s">
        <v>5547</v>
      </c>
    </row>
    <row r="3614" spans="1:1">
      <c r="A3614" s="5" t="s">
        <v>5548</v>
      </c>
    </row>
    <row r="3615" spans="1:1">
      <c r="A3615" s="5" t="s">
        <v>5549</v>
      </c>
    </row>
    <row r="3616" spans="1:1">
      <c r="A3616" s="5" t="s">
        <v>1820</v>
      </c>
    </row>
    <row r="3617" spans="1:1">
      <c r="A3617" s="5" t="s">
        <v>5550</v>
      </c>
    </row>
    <row r="3618" spans="1:1">
      <c r="A3618" s="5" t="s">
        <v>5551</v>
      </c>
    </row>
    <row r="3619" spans="1:1">
      <c r="A3619" s="5" t="s">
        <v>1821</v>
      </c>
    </row>
    <row r="3620" spans="1:1">
      <c r="A3620" s="5" t="s">
        <v>5552</v>
      </c>
    </row>
    <row r="3621" spans="1:1">
      <c r="A3621" s="5" t="s">
        <v>5553</v>
      </c>
    </row>
    <row r="3622" spans="1:1">
      <c r="A3622" s="5" t="s">
        <v>1822</v>
      </c>
    </row>
    <row r="3623" spans="1:1">
      <c r="A3623" s="5" t="s">
        <v>1823</v>
      </c>
    </row>
    <row r="3624" spans="1:1">
      <c r="A3624" s="5" t="s">
        <v>1823</v>
      </c>
    </row>
    <row r="3625" spans="1:1">
      <c r="A3625" s="5" t="s">
        <v>1824</v>
      </c>
    </row>
    <row r="3626" spans="1:1">
      <c r="A3626" s="5" t="s">
        <v>5554</v>
      </c>
    </row>
    <row r="3627" spans="1:1">
      <c r="A3627" s="5" t="s">
        <v>5555</v>
      </c>
    </row>
    <row r="3628" spans="1:1">
      <c r="A3628" s="5" t="s">
        <v>5555</v>
      </c>
    </row>
    <row r="3629" spans="1:1">
      <c r="A3629" s="5" t="s">
        <v>5556</v>
      </c>
    </row>
    <row r="3630" spans="1:1">
      <c r="A3630" s="5" t="s">
        <v>5557</v>
      </c>
    </row>
    <row r="3631" spans="1:1">
      <c r="A3631" s="5" t="s">
        <v>1825</v>
      </c>
    </row>
    <row r="3632" spans="1:1">
      <c r="A3632" s="5" t="s">
        <v>1826</v>
      </c>
    </row>
    <row r="3633" spans="1:1">
      <c r="A3633" s="5" t="s">
        <v>5558</v>
      </c>
    </row>
    <row r="3634" spans="1:1">
      <c r="A3634" s="5" t="s">
        <v>5559</v>
      </c>
    </row>
    <row r="3635" spans="1:1">
      <c r="A3635" s="5" t="s">
        <v>1827</v>
      </c>
    </row>
    <row r="3636" spans="1:1">
      <c r="A3636" s="5" t="s">
        <v>5560</v>
      </c>
    </row>
    <row r="3637" spans="1:1">
      <c r="A3637" s="5" t="s">
        <v>5561</v>
      </c>
    </row>
    <row r="3638" spans="1:1">
      <c r="A3638" s="5" t="s">
        <v>1828</v>
      </c>
    </row>
    <row r="3639" spans="1:1">
      <c r="A3639" s="5" t="s">
        <v>5562</v>
      </c>
    </row>
    <row r="3640" spans="1:1">
      <c r="A3640" s="5" t="s">
        <v>5563</v>
      </c>
    </row>
    <row r="3641" spans="1:1">
      <c r="A3641" s="5" t="s">
        <v>5564</v>
      </c>
    </row>
    <row r="3642" spans="1:1">
      <c r="A3642" s="5" t="s">
        <v>5565</v>
      </c>
    </row>
    <row r="3643" spans="1:1">
      <c r="A3643" s="5" t="s">
        <v>5566</v>
      </c>
    </row>
    <row r="3644" spans="1:1">
      <c r="A3644" s="5" t="s">
        <v>5567</v>
      </c>
    </row>
    <row r="3645" spans="1:1">
      <c r="A3645" s="5" t="s">
        <v>5568</v>
      </c>
    </row>
    <row r="3646" spans="1:1">
      <c r="A3646" s="5" t="s">
        <v>1829</v>
      </c>
    </row>
    <row r="3647" spans="1:1">
      <c r="A3647" s="5" t="s">
        <v>5569</v>
      </c>
    </row>
    <row r="3648" spans="1:1">
      <c r="A3648" s="5" t="s">
        <v>5570</v>
      </c>
    </row>
    <row r="3649" spans="1:1">
      <c r="A3649" s="5" t="s">
        <v>5571</v>
      </c>
    </row>
    <row r="3650" spans="1:1">
      <c r="A3650" s="5" t="s">
        <v>1830</v>
      </c>
    </row>
    <row r="3651" spans="1:1">
      <c r="A3651" s="5" t="s">
        <v>5572</v>
      </c>
    </row>
    <row r="3652" spans="1:1">
      <c r="A3652" s="5" t="s">
        <v>5573</v>
      </c>
    </row>
    <row r="3653" spans="1:1">
      <c r="A3653" s="5" t="s">
        <v>5574</v>
      </c>
    </row>
    <row r="3654" spans="1:1">
      <c r="A3654" s="5" t="s">
        <v>5575</v>
      </c>
    </row>
    <row r="3655" spans="1:1">
      <c r="A3655" s="5" t="s">
        <v>5576</v>
      </c>
    </row>
    <row r="3656" spans="1:1">
      <c r="A3656" s="5" t="s">
        <v>1831</v>
      </c>
    </row>
    <row r="3657" spans="1:1">
      <c r="A3657" s="5" t="s">
        <v>1832</v>
      </c>
    </row>
    <row r="3658" spans="1:1">
      <c r="A3658" s="5" t="s">
        <v>5577</v>
      </c>
    </row>
    <row r="3659" spans="1:1">
      <c r="A3659" s="5" t="s">
        <v>1833</v>
      </c>
    </row>
    <row r="3660" spans="1:1">
      <c r="A3660" s="5" t="s">
        <v>5579</v>
      </c>
    </row>
    <row r="3661" spans="1:1">
      <c r="A3661" s="5" t="s">
        <v>5580</v>
      </c>
    </row>
    <row r="3662" spans="1:1">
      <c r="A3662" s="5" t="s">
        <v>5581</v>
      </c>
    </row>
    <row r="3663" spans="1:1">
      <c r="A3663" s="5" t="s">
        <v>5582</v>
      </c>
    </row>
    <row r="3664" spans="1:1">
      <c r="A3664" s="5" t="s">
        <v>5583</v>
      </c>
    </row>
    <row r="3665" spans="1:1">
      <c r="A3665" s="5" t="s">
        <v>5584</v>
      </c>
    </row>
    <row r="3666" spans="1:1">
      <c r="A3666" s="5" t="s">
        <v>5585</v>
      </c>
    </row>
    <row r="3667" spans="1:1">
      <c r="A3667" s="5" t="s">
        <v>1834</v>
      </c>
    </row>
    <row r="3668" spans="1:1">
      <c r="A3668" s="5" t="s">
        <v>5586</v>
      </c>
    </row>
    <row r="3669" spans="1:1">
      <c r="A3669" s="5" t="s">
        <v>5587</v>
      </c>
    </row>
    <row r="3670" spans="1:1">
      <c r="A3670" s="5" t="s">
        <v>5588</v>
      </c>
    </row>
    <row r="3671" spans="1:1">
      <c r="A3671" s="5" t="s">
        <v>1835</v>
      </c>
    </row>
    <row r="3672" spans="1:1">
      <c r="A3672" s="5" t="s">
        <v>5589</v>
      </c>
    </row>
    <row r="3673" spans="1:1">
      <c r="A3673" s="5" t="s">
        <v>1836</v>
      </c>
    </row>
    <row r="3674" spans="1:1">
      <c r="A3674" s="5" t="s">
        <v>5590</v>
      </c>
    </row>
    <row r="3675" spans="1:1">
      <c r="A3675" s="5" t="s">
        <v>5591</v>
      </c>
    </row>
    <row r="3676" spans="1:1">
      <c r="A3676" s="5" t="s">
        <v>5592</v>
      </c>
    </row>
    <row r="3677" spans="1:1">
      <c r="A3677" s="5" t="s">
        <v>5593</v>
      </c>
    </row>
    <row r="3678" spans="1:1">
      <c r="A3678" s="5" t="s">
        <v>5594</v>
      </c>
    </row>
    <row r="3679" spans="1:1">
      <c r="A3679" s="5" t="s">
        <v>5595</v>
      </c>
    </row>
    <row r="3680" spans="1:1">
      <c r="A3680" s="5" t="s">
        <v>1837</v>
      </c>
    </row>
    <row r="3681" spans="1:1">
      <c r="A3681" s="5" t="s">
        <v>5596</v>
      </c>
    </row>
    <row r="3682" spans="1:1">
      <c r="A3682" s="5" t="s">
        <v>1838</v>
      </c>
    </row>
    <row r="3683" spans="1:1">
      <c r="A3683" s="5" t="s">
        <v>1839</v>
      </c>
    </row>
    <row r="3684" spans="1:1">
      <c r="A3684" s="5" t="s">
        <v>5597</v>
      </c>
    </row>
    <row r="3685" spans="1:1">
      <c r="A3685" s="5" t="s">
        <v>5598</v>
      </c>
    </row>
    <row r="3686" spans="1:1">
      <c r="A3686" s="5" t="s">
        <v>5599</v>
      </c>
    </row>
    <row r="3687" spans="1:1">
      <c r="A3687" s="5" t="s">
        <v>1840</v>
      </c>
    </row>
    <row r="3688" spans="1:1">
      <c r="A3688" s="5" t="s">
        <v>5600</v>
      </c>
    </row>
    <row r="3689" spans="1:1">
      <c r="A3689" s="5" t="s">
        <v>5601</v>
      </c>
    </row>
    <row r="3690" spans="1:1">
      <c r="A3690" s="5" t="s">
        <v>5602</v>
      </c>
    </row>
    <row r="3691" spans="1:1">
      <c r="A3691" s="5" t="s">
        <v>1841</v>
      </c>
    </row>
    <row r="3692" spans="1:1">
      <c r="A3692" s="5" t="s">
        <v>5603</v>
      </c>
    </row>
    <row r="3693" spans="1:1">
      <c r="A3693" s="5" t="s">
        <v>1842</v>
      </c>
    </row>
    <row r="3694" spans="1:1">
      <c r="A3694" s="5" t="s">
        <v>5604</v>
      </c>
    </row>
    <row r="3695" spans="1:1">
      <c r="A3695" s="5" t="s">
        <v>5605</v>
      </c>
    </row>
    <row r="3696" spans="1:1">
      <c r="A3696" s="5" t="s">
        <v>1843</v>
      </c>
    </row>
    <row r="3697" spans="1:1">
      <c r="A3697" s="5" t="s">
        <v>1844</v>
      </c>
    </row>
    <row r="3698" spans="1:1">
      <c r="A3698" s="5" t="s">
        <v>1845</v>
      </c>
    </row>
    <row r="3699" spans="1:1">
      <c r="A3699" s="5" t="s">
        <v>5606</v>
      </c>
    </row>
    <row r="3700" spans="1:1">
      <c r="A3700" s="5" t="s">
        <v>5607</v>
      </c>
    </row>
    <row r="3701" spans="1:1">
      <c r="A3701" s="5" t="s">
        <v>5608</v>
      </c>
    </row>
    <row r="3702" spans="1:1">
      <c r="A3702" s="5" t="s">
        <v>1846</v>
      </c>
    </row>
    <row r="3703" spans="1:1">
      <c r="A3703" s="5" t="s">
        <v>5609</v>
      </c>
    </row>
    <row r="3704" spans="1:1">
      <c r="A3704" s="5" t="s">
        <v>5610</v>
      </c>
    </row>
    <row r="3705" spans="1:1">
      <c r="A3705" s="5" t="s">
        <v>5611</v>
      </c>
    </row>
    <row r="3706" spans="1:1">
      <c r="A3706" s="5" t="s">
        <v>1847</v>
      </c>
    </row>
    <row r="3707" spans="1:1">
      <c r="A3707" s="5" t="s">
        <v>5613</v>
      </c>
    </row>
    <row r="3708" spans="1:1">
      <c r="A3708" s="5" t="s">
        <v>5614</v>
      </c>
    </row>
    <row r="3709" spans="1:1">
      <c r="A3709" s="5" t="s">
        <v>1848</v>
      </c>
    </row>
    <row r="3710" spans="1:1">
      <c r="A3710" s="5" t="s">
        <v>1849</v>
      </c>
    </row>
    <row r="3711" spans="1:1">
      <c r="A3711" s="5" t="s">
        <v>1850</v>
      </c>
    </row>
    <row r="3712" spans="1:1">
      <c r="A3712" s="5" t="s">
        <v>5615</v>
      </c>
    </row>
    <row r="3713" spans="1:1">
      <c r="A3713" s="5" t="s">
        <v>5616</v>
      </c>
    </row>
    <row r="3714" spans="1:1">
      <c r="A3714" s="5" t="s">
        <v>5617</v>
      </c>
    </row>
    <row r="3715" spans="1:1">
      <c r="A3715" s="5" t="s">
        <v>1851</v>
      </c>
    </row>
    <row r="3716" spans="1:1">
      <c r="A3716" s="5" t="s">
        <v>1852</v>
      </c>
    </row>
    <row r="3717" spans="1:1">
      <c r="A3717" s="5" t="s">
        <v>1853</v>
      </c>
    </row>
    <row r="3718" spans="1:1">
      <c r="A3718" s="5" t="s">
        <v>5618</v>
      </c>
    </row>
    <row r="3719" spans="1:1">
      <c r="A3719" s="5" t="s">
        <v>1854</v>
      </c>
    </row>
    <row r="3720" spans="1:1">
      <c r="A3720" s="5" t="s">
        <v>5619</v>
      </c>
    </row>
    <row r="3721" spans="1:1">
      <c r="A3721" s="5" t="s">
        <v>1855</v>
      </c>
    </row>
    <row r="3722" spans="1:1">
      <c r="A3722" s="5" t="s">
        <v>1856</v>
      </c>
    </row>
    <row r="3723" spans="1:1">
      <c r="A3723" s="5" t="s">
        <v>5620</v>
      </c>
    </row>
    <row r="3724" spans="1:1">
      <c r="A3724" s="5" t="s">
        <v>1857</v>
      </c>
    </row>
    <row r="3725" spans="1:1">
      <c r="A3725" s="5" t="s">
        <v>1858</v>
      </c>
    </row>
    <row r="3726" spans="1:1">
      <c r="A3726" s="5" t="s">
        <v>5621</v>
      </c>
    </row>
    <row r="3727" spans="1:1">
      <c r="A3727" s="5" t="s">
        <v>5622</v>
      </c>
    </row>
    <row r="3728" spans="1:1">
      <c r="A3728" s="5" t="s">
        <v>1859</v>
      </c>
    </row>
    <row r="3729" spans="1:1">
      <c r="A3729" s="5" t="s">
        <v>1860</v>
      </c>
    </row>
    <row r="3730" spans="1:1">
      <c r="A3730" s="5" t="s">
        <v>5623</v>
      </c>
    </row>
    <row r="3731" spans="1:1">
      <c r="A3731" s="5" t="s">
        <v>1861</v>
      </c>
    </row>
    <row r="3732" spans="1:1">
      <c r="A3732" s="5" t="s">
        <v>1862</v>
      </c>
    </row>
    <row r="3733" spans="1:1">
      <c r="A3733" s="5" t="s">
        <v>1863</v>
      </c>
    </row>
    <row r="3734" spans="1:1">
      <c r="A3734" s="5" t="s">
        <v>5624</v>
      </c>
    </row>
    <row r="3735" spans="1:1">
      <c r="A3735" s="5" t="s">
        <v>5625</v>
      </c>
    </row>
    <row r="3736" spans="1:1">
      <c r="A3736" s="5" t="s">
        <v>1864</v>
      </c>
    </row>
    <row r="3737" spans="1:1">
      <c r="A3737" s="5" t="s">
        <v>1865</v>
      </c>
    </row>
    <row r="3738" spans="1:1">
      <c r="A3738" s="5" t="s">
        <v>5626</v>
      </c>
    </row>
    <row r="3739" spans="1:1">
      <c r="A3739" s="5" t="s">
        <v>5627</v>
      </c>
    </row>
    <row r="3740" spans="1:1">
      <c r="A3740" s="5" t="s">
        <v>5628</v>
      </c>
    </row>
    <row r="3741" spans="1:1">
      <c r="A3741" s="5" t="s">
        <v>1866</v>
      </c>
    </row>
    <row r="3742" spans="1:1">
      <c r="A3742" s="5" t="s">
        <v>5629</v>
      </c>
    </row>
    <row r="3743" spans="1:1">
      <c r="A3743" s="5" t="s">
        <v>1867</v>
      </c>
    </row>
    <row r="3744" spans="1:1">
      <c r="A3744" s="5" t="s">
        <v>1868</v>
      </c>
    </row>
    <row r="3745" spans="1:1">
      <c r="A3745" s="5" t="s">
        <v>5630</v>
      </c>
    </row>
    <row r="3746" spans="1:1">
      <c r="A3746" s="5" t="s">
        <v>5631</v>
      </c>
    </row>
    <row r="3747" spans="1:1">
      <c r="A3747" s="5" t="s">
        <v>1869</v>
      </c>
    </row>
    <row r="3748" spans="1:1">
      <c r="A3748" s="5" t="s">
        <v>1870</v>
      </c>
    </row>
    <row r="3749" spans="1:1">
      <c r="A3749" s="5" t="s">
        <v>1871</v>
      </c>
    </row>
    <row r="3750" spans="1:1">
      <c r="A3750" s="5" t="s">
        <v>1872</v>
      </c>
    </row>
    <row r="3751" spans="1:1">
      <c r="A3751" s="5" t="s">
        <v>5632</v>
      </c>
    </row>
    <row r="3752" spans="1:1">
      <c r="A3752" s="5" t="s">
        <v>5633</v>
      </c>
    </row>
    <row r="3753" spans="1:1">
      <c r="A3753" s="5" t="s">
        <v>5634</v>
      </c>
    </row>
    <row r="3754" spans="1:1">
      <c r="A3754" s="5" t="s">
        <v>5635</v>
      </c>
    </row>
    <row r="3755" spans="1:1">
      <c r="A3755" s="5" t="s">
        <v>5636</v>
      </c>
    </row>
    <row r="3756" spans="1:1">
      <c r="A3756" s="5" t="s">
        <v>1873</v>
      </c>
    </row>
    <row r="3757" spans="1:1">
      <c r="A3757" s="5" t="s">
        <v>5637</v>
      </c>
    </row>
    <row r="3758" spans="1:1">
      <c r="A3758" s="5" t="s">
        <v>1874</v>
      </c>
    </row>
    <row r="3759" spans="1:1">
      <c r="A3759" s="5" t="s">
        <v>1875</v>
      </c>
    </row>
    <row r="3760" spans="1:1">
      <c r="A3760" s="5" t="s">
        <v>5638</v>
      </c>
    </row>
    <row r="3761" spans="1:1">
      <c r="A3761" s="5" t="s">
        <v>5639</v>
      </c>
    </row>
    <row r="3762" spans="1:1">
      <c r="A3762" s="5" t="s">
        <v>1876</v>
      </c>
    </row>
    <row r="3763" spans="1:1">
      <c r="A3763" s="5" t="s">
        <v>1877</v>
      </c>
    </row>
    <row r="3764" spans="1:1">
      <c r="A3764" s="5" t="s">
        <v>1878</v>
      </c>
    </row>
    <row r="3765" spans="1:1">
      <c r="A3765" s="5" t="s">
        <v>5640</v>
      </c>
    </row>
    <row r="3766" spans="1:1">
      <c r="A3766" s="5" t="s">
        <v>1879</v>
      </c>
    </row>
    <row r="3767" spans="1:1">
      <c r="A3767" s="5" t="s">
        <v>1880</v>
      </c>
    </row>
    <row r="3768" spans="1:1">
      <c r="A3768" s="5" t="s">
        <v>5641</v>
      </c>
    </row>
    <row r="3769" spans="1:1">
      <c r="A3769" s="5" t="s">
        <v>5642</v>
      </c>
    </row>
    <row r="3770" spans="1:1">
      <c r="A3770" s="5" t="s">
        <v>1881</v>
      </c>
    </row>
    <row r="3771" spans="1:1">
      <c r="A3771" s="5" t="s">
        <v>5644</v>
      </c>
    </row>
    <row r="3772" spans="1:1">
      <c r="A3772" s="5" t="s">
        <v>5645</v>
      </c>
    </row>
    <row r="3773" spans="1:1">
      <c r="A3773" s="5" t="s">
        <v>5646</v>
      </c>
    </row>
    <row r="3774" spans="1:1">
      <c r="A3774" s="5" t="s">
        <v>5647</v>
      </c>
    </row>
    <row r="3775" spans="1:1">
      <c r="A3775" s="5" t="s">
        <v>5648</v>
      </c>
    </row>
    <row r="3776" spans="1:1">
      <c r="A3776" s="5" t="s">
        <v>5649</v>
      </c>
    </row>
    <row r="3777" spans="1:1">
      <c r="A3777" s="5" t="s">
        <v>5650</v>
      </c>
    </row>
    <row r="3778" spans="1:1">
      <c r="A3778" s="5" t="s">
        <v>5651</v>
      </c>
    </row>
    <row r="3779" spans="1:1">
      <c r="A3779" s="5" t="s">
        <v>1882</v>
      </c>
    </row>
    <row r="3780" spans="1:1">
      <c r="A3780" s="5" t="s">
        <v>1883</v>
      </c>
    </row>
    <row r="3781" spans="1:1">
      <c r="A3781" s="5" t="s">
        <v>5652</v>
      </c>
    </row>
    <row r="3782" spans="1:1">
      <c r="A3782" s="5" t="s">
        <v>5653</v>
      </c>
    </row>
    <row r="3783" spans="1:1">
      <c r="A3783" s="5" t="s">
        <v>5654</v>
      </c>
    </row>
    <row r="3784" spans="1:1">
      <c r="A3784" s="5" t="s">
        <v>5655</v>
      </c>
    </row>
    <row r="3785" spans="1:1">
      <c r="A3785" s="5" t="s">
        <v>1884</v>
      </c>
    </row>
    <row r="3786" spans="1:1">
      <c r="A3786" s="5" t="s">
        <v>1885</v>
      </c>
    </row>
    <row r="3787" spans="1:1">
      <c r="A3787" s="5" t="s">
        <v>5656</v>
      </c>
    </row>
    <row r="3788" spans="1:1">
      <c r="A3788" s="5" t="s">
        <v>1886</v>
      </c>
    </row>
    <row r="3789" spans="1:1">
      <c r="A3789" s="5" t="s">
        <v>5657</v>
      </c>
    </row>
    <row r="3790" spans="1:1">
      <c r="A3790" s="5" t="s">
        <v>1887</v>
      </c>
    </row>
    <row r="3791" spans="1:1">
      <c r="A3791" s="5" t="s">
        <v>1888</v>
      </c>
    </row>
    <row r="3792" spans="1:1">
      <c r="A3792" s="5" t="s">
        <v>5658</v>
      </c>
    </row>
    <row r="3793" spans="1:1">
      <c r="A3793" s="5" t="s">
        <v>1889</v>
      </c>
    </row>
    <row r="3794" spans="1:1">
      <c r="A3794" s="5" t="s">
        <v>5659</v>
      </c>
    </row>
    <row r="3795" spans="1:1">
      <c r="A3795" s="5" t="s">
        <v>5660</v>
      </c>
    </row>
    <row r="3796" spans="1:1">
      <c r="A3796" s="5" t="s">
        <v>5661</v>
      </c>
    </row>
    <row r="3797" spans="1:1">
      <c r="A3797" s="5" t="s">
        <v>1890</v>
      </c>
    </row>
    <row r="3798" spans="1:1">
      <c r="A3798" s="5" t="s">
        <v>5662</v>
      </c>
    </row>
    <row r="3799" spans="1:1">
      <c r="A3799" s="5" t="s">
        <v>5663</v>
      </c>
    </row>
    <row r="3800" spans="1:1">
      <c r="A3800" s="5" t="s">
        <v>5664</v>
      </c>
    </row>
    <row r="3801" spans="1:1">
      <c r="A3801" s="5" t="s">
        <v>5665</v>
      </c>
    </row>
    <row r="3802" spans="1:1">
      <c r="A3802" s="5" t="s">
        <v>1891</v>
      </c>
    </row>
    <row r="3803" spans="1:1">
      <c r="A3803" s="5" t="s">
        <v>5666</v>
      </c>
    </row>
    <row r="3804" spans="1:1">
      <c r="A3804" s="5" t="s">
        <v>1892</v>
      </c>
    </row>
    <row r="3805" spans="1:1">
      <c r="A3805" s="5" t="s">
        <v>5667</v>
      </c>
    </row>
    <row r="3806" spans="1:1">
      <c r="A3806" s="5" t="s">
        <v>5668</v>
      </c>
    </row>
    <row r="3807" spans="1:1">
      <c r="A3807" s="5" t="s">
        <v>5669</v>
      </c>
    </row>
    <row r="3808" spans="1:1">
      <c r="A3808" s="5" t="s">
        <v>1893</v>
      </c>
    </row>
    <row r="3809" spans="1:1">
      <c r="A3809" s="5" t="s">
        <v>1894</v>
      </c>
    </row>
    <row r="3810" spans="1:1">
      <c r="A3810" s="5" t="s">
        <v>5670</v>
      </c>
    </row>
    <row r="3811" spans="1:1">
      <c r="A3811" s="5" t="s">
        <v>1895</v>
      </c>
    </row>
    <row r="3812" spans="1:1">
      <c r="A3812" s="5" t="s">
        <v>5671</v>
      </c>
    </row>
    <row r="3813" spans="1:1">
      <c r="A3813" s="5" t="s">
        <v>5672</v>
      </c>
    </row>
    <row r="3814" spans="1:1">
      <c r="A3814" s="5" t="s">
        <v>5673</v>
      </c>
    </row>
    <row r="3815" spans="1:1">
      <c r="A3815" s="5" t="s">
        <v>5674</v>
      </c>
    </row>
    <row r="3816" spans="1:1">
      <c r="A3816" s="5" t="s">
        <v>1896</v>
      </c>
    </row>
    <row r="3817" spans="1:1">
      <c r="A3817" s="5" t="s">
        <v>5675</v>
      </c>
    </row>
    <row r="3818" spans="1:1">
      <c r="A3818" s="5" t="s">
        <v>5676</v>
      </c>
    </row>
    <row r="3819" spans="1:1">
      <c r="A3819" s="5" t="s">
        <v>1897</v>
      </c>
    </row>
    <row r="3820" spans="1:1">
      <c r="A3820" s="5" t="s">
        <v>5677</v>
      </c>
    </row>
    <row r="3821" spans="1:1">
      <c r="A3821" s="5" t="s">
        <v>1898</v>
      </c>
    </row>
    <row r="3822" spans="1:1">
      <c r="A3822" s="5" t="s">
        <v>1899</v>
      </c>
    </row>
    <row r="3823" spans="1:1">
      <c r="A3823" s="5" t="s">
        <v>1900</v>
      </c>
    </row>
    <row r="3824" spans="1:1">
      <c r="A3824" s="5" t="s">
        <v>1901</v>
      </c>
    </row>
    <row r="3825" spans="1:1">
      <c r="A3825" s="5" t="s">
        <v>1902</v>
      </c>
    </row>
    <row r="3826" spans="1:1">
      <c r="A3826" s="5" t="s">
        <v>1903</v>
      </c>
    </row>
    <row r="3827" spans="1:1">
      <c r="A3827" s="5" t="s">
        <v>5678</v>
      </c>
    </row>
    <row r="3828" spans="1:1">
      <c r="A3828" s="5" t="s">
        <v>1904</v>
      </c>
    </row>
    <row r="3829" spans="1:1">
      <c r="A3829" s="5" t="s">
        <v>5679</v>
      </c>
    </row>
    <row r="3830" spans="1:1">
      <c r="A3830" s="5" t="s">
        <v>1905</v>
      </c>
    </row>
    <row r="3831" spans="1:1">
      <c r="A3831" s="5" t="s">
        <v>1906</v>
      </c>
    </row>
    <row r="3832" spans="1:1">
      <c r="A3832" s="5" t="s">
        <v>1907</v>
      </c>
    </row>
    <row r="3833" spans="1:1">
      <c r="A3833" s="5" t="s">
        <v>1908</v>
      </c>
    </row>
    <row r="3834" spans="1:1">
      <c r="A3834" s="5" t="s">
        <v>5680</v>
      </c>
    </row>
    <row r="3835" spans="1:1">
      <c r="A3835" s="5" t="s">
        <v>1909</v>
      </c>
    </row>
    <row r="3836" spans="1:1">
      <c r="A3836" s="5" t="s">
        <v>5681</v>
      </c>
    </row>
    <row r="3837" spans="1:1">
      <c r="A3837" s="5" t="s">
        <v>5682</v>
      </c>
    </row>
    <row r="3838" spans="1:1">
      <c r="A3838" s="5" t="s">
        <v>1910</v>
      </c>
    </row>
    <row r="3839" spans="1:1">
      <c r="A3839" s="5" t="s">
        <v>1911</v>
      </c>
    </row>
    <row r="3840" spans="1:1">
      <c r="A3840" s="5" t="s">
        <v>5683</v>
      </c>
    </row>
    <row r="3841" spans="1:1">
      <c r="A3841" s="5" t="s">
        <v>5684</v>
      </c>
    </row>
    <row r="3842" spans="1:1">
      <c r="A3842" s="5" t="s">
        <v>1912</v>
      </c>
    </row>
    <row r="3843" spans="1:1">
      <c r="A3843" s="5" t="s">
        <v>5685</v>
      </c>
    </row>
    <row r="3844" spans="1:1">
      <c r="A3844" s="5" t="s">
        <v>5686</v>
      </c>
    </row>
    <row r="3845" spans="1:1">
      <c r="A3845" s="5" t="s">
        <v>5687</v>
      </c>
    </row>
    <row r="3846" spans="1:1">
      <c r="A3846" s="5" t="s">
        <v>5688</v>
      </c>
    </row>
    <row r="3847" spans="1:1">
      <c r="A3847" s="5" t="s">
        <v>5689</v>
      </c>
    </row>
    <row r="3848" spans="1:1">
      <c r="A3848" s="5" t="s">
        <v>5690</v>
      </c>
    </row>
    <row r="3849" spans="1:1">
      <c r="A3849" s="5" t="s">
        <v>5690</v>
      </c>
    </row>
    <row r="3850" spans="1:1">
      <c r="A3850" s="5" t="s">
        <v>5691</v>
      </c>
    </row>
    <row r="3851" spans="1:1">
      <c r="A3851" s="5" t="s">
        <v>1913</v>
      </c>
    </row>
    <row r="3852" spans="1:1">
      <c r="A3852" s="5" t="s">
        <v>1914</v>
      </c>
    </row>
    <row r="3853" spans="1:1">
      <c r="A3853" s="5" t="s">
        <v>1915</v>
      </c>
    </row>
    <row r="3854" spans="1:1">
      <c r="A3854" s="5" t="s">
        <v>5692</v>
      </c>
    </row>
    <row r="3855" spans="1:1">
      <c r="A3855" s="5" t="s">
        <v>1916</v>
      </c>
    </row>
    <row r="3856" spans="1:1">
      <c r="A3856" s="5" t="s">
        <v>1917</v>
      </c>
    </row>
    <row r="3857" spans="1:1">
      <c r="A3857" s="5" t="s">
        <v>1918</v>
      </c>
    </row>
    <row r="3858" spans="1:1">
      <c r="A3858" s="5" t="s">
        <v>1919</v>
      </c>
    </row>
    <row r="3859" spans="1:1">
      <c r="A3859" s="5" t="s">
        <v>1920</v>
      </c>
    </row>
    <row r="3860" spans="1:1">
      <c r="A3860" s="5" t="s">
        <v>5693</v>
      </c>
    </row>
    <row r="3861" spans="1:1">
      <c r="A3861" s="5" t="s">
        <v>5694</v>
      </c>
    </row>
    <row r="3862" spans="1:1">
      <c r="A3862" s="5" t="s">
        <v>1921</v>
      </c>
    </row>
    <row r="3863" spans="1:1">
      <c r="A3863" s="5" t="s">
        <v>5695</v>
      </c>
    </row>
    <row r="3864" spans="1:1">
      <c r="A3864" s="5" t="s">
        <v>1922</v>
      </c>
    </row>
    <row r="3865" spans="1:1">
      <c r="A3865" s="5" t="s">
        <v>1923</v>
      </c>
    </row>
    <row r="3866" spans="1:1">
      <c r="A3866" s="5" t="s">
        <v>1924</v>
      </c>
    </row>
    <row r="3867" spans="1:1">
      <c r="A3867" s="5" t="s">
        <v>1925</v>
      </c>
    </row>
    <row r="3868" spans="1:1">
      <c r="A3868" s="5" t="s">
        <v>5696</v>
      </c>
    </row>
    <row r="3869" spans="1:1">
      <c r="A3869" s="5" t="s">
        <v>1926</v>
      </c>
    </row>
    <row r="3870" spans="1:1">
      <c r="A3870" s="5" t="s">
        <v>1927</v>
      </c>
    </row>
    <row r="3871" spans="1:1">
      <c r="A3871" s="5" t="s">
        <v>5697</v>
      </c>
    </row>
    <row r="3872" spans="1:1">
      <c r="A3872" s="5" t="s">
        <v>5698</v>
      </c>
    </row>
    <row r="3873" spans="1:1">
      <c r="A3873" s="5" t="s">
        <v>5699</v>
      </c>
    </row>
    <row r="3874" spans="1:1">
      <c r="A3874" s="5" t="s">
        <v>1928</v>
      </c>
    </row>
    <row r="3875" spans="1:1">
      <c r="A3875" s="5" t="s">
        <v>5700</v>
      </c>
    </row>
    <row r="3876" spans="1:1">
      <c r="A3876" s="5" t="s">
        <v>5701</v>
      </c>
    </row>
    <row r="3877" spans="1:1">
      <c r="A3877" s="5" t="s">
        <v>5702</v>
      </c>
    </row>
    <row r="3878" spans="1:1">
      <c r="A3878" s="5" t="s">
        <v>1929</v>
      </c>
    </row>
    <row r="3879" spans="1:1">
      <c r="A3879" s="5" t="s">
        <v>1930</v>
      </c>
    </row>
    <row r="3880" spans="1:1">
      <c r="A3880" s="5" t="s">
        <v>5703</v>
      </c>
    </row>
    <row r="3881" spans="1:1">
      <c r="A3881" s="5" t="s">
        <v>1931</v>
      </c>
    </row>
    <row r="3882" spans="1:1">
      <c r="A3882" s="5" t="s">
        <v>5704</v>
      </c>
    </row>
    <row r="3883" spans="1:1">
      <c r="A3883" s="5" t="s">
        <v>5705</v>
      </c>
    </row>
    <row r="3884" spans="1:1">
      <c r="A3884" s="5" t="s">
        <v>1932</v>
      </c>
    </row>
    <row r="3885" spans="1:1">
      <c r="A3885" s="5" t="s">
        <v>5706</v>
      </c>
    </row>
    <row r="3886" spans="1:1">
      <c r="A3886" s="5" t="s">
        <v>1933</v>
      </c>
    </row>
    <row r="3887" spans="1:1">
      <c r="A3887" s="5" t="s">
        <v>5707</v>
      </c>
    </row>
    <row r="3888" spans="1:1">
      <c r="A3888" s="5" t="s">
        <v>5708</v>
      </c>
    </row>
    <row r="3889" spans="1:1">
      <c r="A3889" s="5" t="s">
        <v>1934</v>
      </c>
    </row>
    <row r="3890" spans="1:1">
      <c r="A3890" s="5" t="s">
        <v>5709</v>
      </c>
    </row>
    <row r="3891" spans="1:1">
      <c r="A3891" s="5" t="s">
        <v>5710</v>
      </c>
    </row>
    <row r="3892" spans="1:1">
      <c r="A3892" s="5" t="s">
        <v>5711</v>
      </c>
    </row>
    <row r="3893" spans="1:1">
      <c r="A3893" s="5" t="s">
        <v>5712</v>
      </c>
    </row>
    <row r="3894" spans="1:1">
      <c r="A3894" s="5" t="s">
        <v>5713</v>
      </c>
    </row>
    <row r="3895" spans="1:1">
      <c r="A3895" s="5" t="s">
        <v>5714</v>
      </c>
    </row>
    <row r="3896" spans="1:1">
      <c r="A3896" s="5" t="s">
        <v>1935</v>
      </c>
    </row>
    <row r="3897" spans="1:1">
      <c r="A3897" s="5" t="s">
        <v>5715</v>
      </c>
    </row>
    <row r="3898" spans="1:1">
      <c r="A3898" s="5" t="s">
        <v>5716</v>
      </c>
    </row>
    <row r="3899" spans="1:1">
      <c r="A3899" s="5" t="s">
        <v>5717</v>
      </c>
    </row>
    <row r="3900" spans="1:1">
      <c r="A3900" s="5" t="s">
        <v>5718</v>
      </c>
    </row>
    <row r="3901" spans="1:1">
      <c r="A3901" s="5" t="s">
        <v>5719</v>
      </c>
    </row>
    <row r="3902" spans="1:1">
      <c r="A3902" s="5" t="s">
        <v>5720</v>
      </c>
    </row>
    <row r="3903" spans="1:1">
      <c r="A3903" s="5" t="s">
        <v>1936</v>
      </c>
    </row>
    <row r="3904" spans="1:1">
      <c r="A3904" s="5" t="s">
        <v>5721</v>
      </c>
    </row>
    <row r="3905" spans="1:1">
      <c r="A3905" s="5" t="s">
        <v>1937</v>
      </c>
    </row>
    <row r="3906" spans="1:1">
      <c r="A3906" s="5" t="s">
        <v>1938</v>
      </c>
    </row>
    <row r="3907" spans="1:1">
      <c r="A3907" s="5" t="s">
        <v>5722</v>
      </c>
    </row>
    <row r="3908" spans="1:1">
      <c r="A3908" s="5" t="s">
        <v>5723</v>
      </c>
    </row>
    <row r="3909" spans="1:1">
      <c r="A3909" s="5" t="s">
        <v>1939</v>
      </c>
    </row>
    <row r="3910" spans="1:1">
      <c r="A3910" s="5" t="s">
        <v>1940</v>
      </c>
    </row>
    <row r="3911" spans="1:1">
      <c r="A3911" s="5" t="s">
        <v>5724</v>
      </c>
    </row>
    <row r="3912" spans="1:1">
      <c r="A3912" s="5" t="s">
        <v>5725</v>
      </c>
    </row>
    <row r="3913" spans="1:1">
      <c r="A3913" s="5" t="s">
        <v>5726</v>
      </c>
    </row>
    <row r="3914" spans="1:1">
      <c r="A3914" s="5" t="s">
        <v>1941</v>
      </c>
    </row>
    <row r="3915" spans="1:1">
      <c r="A3915" s="5" t="s">
        <v>1942</v>
      </c>
    </row>
    <row r="3916" spans="1:1">
      <c r="A3916" s="5" t="s">
        <v>5727</v>
      </c>
    </row>
    <row r="3917" spans="1:1">
      <c r="A3917" s="5" t="s">
        <v>5728</v>
      </c>
    </row>
    <row r="3918" spans="1:1">
      <c r="A3918" s="5" t="s">
        <v>5729</v>
      </c>
    </row>
    <row r="3919" spans="1:1">
      <c r="A3919" s="5" t="s">
        <v>5730</v>
      </c>
    </row>
    <row r="3920" spans="1:1">
      <c r="A3920" s="5" t="s">
        <v>5731</v>
      </c>
    </row>
    <row r="3921" spans="1:1">
      <c r="A3921" s="5" t="s">
        <v>1943</v>
      </c>
    </row>
    <row r="3922" spans="1:1">
      <c r="A3922" s="5" t="s">
        <v>1944</v>
      </c>
    </row>
    <row r="3923" spans="1:1">
      <c r="A3923" s="5" t="s">
        <v>5732</v>
      </c>
    </row>
    <row r="3924" spans="1:1">
      <c r="A3924" s="5" t="s">
        <v>1945</v>
      </c>
    </row>
    <row r="3925" spans="1:1">
      <c r="A3925" s="5" t="s">
        <v>1946</v>
      </c>
    </row>
    <row r="3926" spans="1:1">
      <c r="A3926" s="5" t="s">
        <v>5733</v>
      </c>
    </row>
    <row r="3927" spans="1:1">
      <c r="A3927" s="5" t="s">
        <v>1947</v>
      </c>
    </row>
    <row r="3928" spans="1:1">
      <c r="A3928" s="5" t="s">
        <v>1948</v>
      </c>
    </row>
    <row r="3929" spans="1:1">
      <c r="A3929" s="5" t="s">
        <v>1949</v>
      </c>
    </row>
    <row r="3930" spans="1:1">
      <c r="A3930" s="5" t="s">
        <v>5734</v>
      </c>
    </row>
    <row r="3931" spans="1:1">
      <c r="A3931" s="5" t="s">
        <v>1950</v>
      </c>
    </row>
    <row r="3932" spans="1:1">
      <c r="A3932" s="5" t="s">
        <v>1951</v>
      </c>
    </row>
    <row r="3933" spans="1:1">
      <c r="A3933" s="5" t="s">
        <v>1952</v>
      </c>
    </row>
    <row r="3934" spans="1:1">
      <c r="A3934" s="5" t="s">
        <v>5735</v>
      </c>
    </row>
    <row r="3935" spans="1:1">
      <c r="A3935" s="5" t="s">
        <v>5736</v>
      </c>
    </row>
    <row r="3936" spans="1:1">
      <c r="A3936" s="5" t="s">
        <v>1953</v>
      </c>
    </row>
    <row r="3937" spans="1:1">
      <c r="A3937" s="5" t="s">
        <v>5737</v>
      </c>
    </row>
    <row r="3938" spans="1:1">
      <c r="A3938" s="5" t="s">
        <v>5738</v>
      </c>
    </row>
    <row r="3939" spans="1:1">
      <c r="A3939" s="5" t="s">
        <v>1954</v>
      </c>
    </row>
    <row r="3940" spans="1:1">
      <c r="A3940" s="5" t="s">
        <v>5739</v>
      </c>
    </row>
    <row r="3941" spans="1:1">
      <c r="A3941" s="5" t="s">
        <v>5740</v>
      </c>
    </row>
    <row r="3942" spans="1:1">
      <c r="A3942" s="5" t="s">
        <v>5741</v>
      </c>
    </row>
    <row r="3943" spans="1:1">
      <c r="A3943" s="5" t="s">
        <v>1955</v>
      </c>
    </row>
    <row r="3944" spans="1:1">
      <c r="A3944" s="5" t="s">
        <v>1956</v>
      </c>
    </row>
    <row r="3945" spans="1:1">
      <c r="A3945" s="5" t="s">
        <v>5742</v>
      </c>
    </row>
    <row r="3946" spans="1:1">
      <c r="A3946" s="5" t="s">
        <v>1957</v>
      </c>
    </row>
    <row r="3947" spans="1:1">
      <c r="A3947" s="5" t="s">
        <v>1958</v>
      </c>
    </row>
    <row r="3948" spans="1:1">
      <c r="A3948" s="5" t="s">
        <v>5743</v>
      </c>
    </row>
    <row r="3949" spans="1:1">
      <c r="A3949" s="5" t="s">
        <v>1959</v>
      </c>
    </row>
    <row r="3950" spans="1:1">
      <c r="A3950" s="5" t="s">
        <v>5744</v>
      </c>
    </row>
    <row r="3951" spans="1:1">
      <c r="A3951" s="5" t="s">
        <v>5745</v>
      </c>
    </row>
    <row r="3952" spans="1:1">
      <c r="A3952" s="5" t="s">
        <v>5747</v>
      </c>
    </row>
    <row r="3953" spans="1:1">
      <c r="A3953" s="5" t="s">
        <v>1960</v>
      </c>
    </row>
    <row r="3954" spans="1:1">
      <c r="A3954" s="5" t="s">
        <v>5748</v>
      </c>
    </row>
    <row r="3955" spans="1:1">
      <c r="A3955" s="5" t="s">
        <v>1961</v>
      </c>
    </row>
    <row r="3956" spans="1:1">
      <c r="A3956" s="5" t="s">
        <v>1962</v>
      </c>
    </row>
    <row r="3957" spans="1:1">
      <c r="A3957" s="5" t="s">
        <v>5749</v>
      </c>
    </row>
    <row r="3958" spans="1:1">
      <c r="A3958" s="5" t="s">
        <v>1963</v>
      </c>
    </row>
    <row r="3959" spans="1:1">
      <c r="A3959" s="5" t="s">
        <v>1964</v>
      </c>
    </row>
    <row r="3960" spans="1:1">
      <c r="A3960" s="5" t="s">
        <v>1965</v>
      </c>
    </row>
    <row r="3961" spans="1:1">
      <c r="A3961" s="5" t="s">
        <v>1966</v>
      </c>
    </row>
    <row r="3962" spans="1:1">
      <c r="A3962" s="5" t="s">
        <v>1967</v>
      </c>
    </row>
    <row r="3963" spans="1:1">
      <c r="A3963" s="5" t="s">
        <v>1968</v>
      </c>
    </row>
    <row r="3964" spans="1:1">
      <c r="A3964" s="5" t="s">
        <v>1969</v>
      </c>
    </row>
    <row r="3965" spans="1:1">
      <c r="A3965" s="5" t="s">
        <v>5750</v>
      </c>
    </row>
    <row r="3966" spans="1:1">
      <c r="A3966" s="5" t="s">
        <v>1970</v>
      </c>
    </row>
    <row r="3967" spans="1:1">
      <c r="A3967" s="5" t="s">
        <v>1971</v>
      </c>
    </row>
    <row r="3968" spans="1:1">
      <c r="A3968" s="5" t="s">
        <v>1972</v>
      </c>
    </row>
    <row r="3969" spans="1:1">
      <c r="A3969" s="5" t="s">
        <v>1973</v>
      </c>
    </row>
    <row r="3970" spans="1:1">
      <c r="A3970" s="5" t="s">
        <v>5751</v>
      </c>
    </row>
    <row r="3971" spans="1:1">
      <c r="A3971" s="5" t="s">
        <v>5752</v>
      </c>
    </row>
    <row r="3972" spans="1:1">
      <c r="A3972" s="5" t="s">
        <v>5753</v>
      </c>
    </row>
    <row r="3973" spans="1:1">
      <c r="A3973" s="5" t="s">
        <v>5754</v>
      </c>
    </row>
    <row r="3974" spans="1:1">
      <c r="A3974" s="5" t="s">
        <v>5755</v>
      </c>
    </row>
    <row r="3975" spans="1:1">
      <c r="A3975" s="5" t="s">
        <v>5756</v>
      </c>
    </row>
    <row r="3976" spans="1:1">
      <c r="A3976" s="5" t="s">
        <v>5757</v>
      </c>
    </row>
    <row r="3977" spans="1:1">
      <c r="A3977" s="5" t="s">
        <v>5758</v>
      </c>
    </row>
    <row r="3978" spans="1:1">
      <c r="A3978" s="5" t="s">
        <v>5759</v>
      </c>
    </row>
    <row r="3979" spans="1:1">
      <c r="A3979" s="5" t="s">
        <v>5760</v>
      </c>
    </row>
    <row r="3980" spans="1:1">
      <c r="A3980" s="5" t="s">
        <v>5761</v>
      </c>
    </row>
    <row r="3981" spans="1:1">
      <c r="A3981" s="5" t="s">
        <v>5762</v>
      </c>
    </row>
    <row r="3982" spans="1:1">
      <c r="A3982" s="5" t="s">
        <v>5763</v>
      </c>
    </row>
    <row r="3983" spans="1:1">
      <c r="A3983" s="5" t="s">
        <v>1974</v>
      </c>
    </row>
    <row r="3984" spans="1:1">
      <c r="A3984" s="5" t="s">
        <v>1975</v>
      </c>
    </row>
    <row r="3985" spans="1:1">
      <c r="A3985" s="5" t="s">
        <v>5764</v>
      </c>
    </row>
    <row r="3986" spans="1:1">
      <c r="A3986" s="5" t="s">
        <v>5765</v>
      </c>
    </row>
    <row r="3987" spans="1:1">
      <c r="A3987" s="5" t="s">
        <v>5766</v>
      </c>
    </row>
    <row r="3988" spans="1:1">
      <c r="A3988" s="5" t="s">
        <v>1976</v>
      </c>
    </row>
    <row r="3989" spans="1:1">
      <c r="A3989" s="5" t="s">
        <v>1977</v>
      </c>
    </row>
    <row r="3990" spans="1:1">
      <c r="A3990" s="5" t="s">
        <v>5767</v>
      </c>
    </row>
    <row r="3991" spans="1:1">
      <c r="A3991" s="5" t="s">
        <v>5768</v>
      </c>
    </row>
    <row r="3992" spans="1:1">
      <c r="A3992" s="5" t="s">
        <v>1978</v>
      </c>
    </row>
    <row r="3993" spans="1:1">
      <c r="A3993" s="5" t="s">
        <v>1979</v>
      </c>
    </row>
    <row r="3994" spans="1:1">
      <c r="A3994" s="5" t="s">
        <v>1980</v>
      </c>
    </row>
    <row r="3995" spans="1:1">
      <c r="A3995" s="5" t="s">
        <v>5769</v>
      </c>
    </row>
    <row r="3996" spans="1:1">
      <c r="A3996" s="5" t="s">
        <v>5770</v>
      </c>
    </row>
    <row r="3997" spans="1:1">
      <c r="A3997" s="5" t="s">
        <v>5771</v>
      </c>
    </row>
    <row r="3998" spans="1:1">
      <c r="A3998" s="5" t="s">
        <v>5772</v>
      </c>
    </row>
    <row r="3999" spans="1:1">
      <c r="A3999" s="5" t="s">
        <v>1981</v>
      </c>
    </row>
    <row r="4000" spans="1:1">
      <c r="A4000" s="5" t="s">
        <v>1982</v>
      </c>
    </row>
    <row r="4001" spans="1:1">
      <c r="A4001" s="5" t="s">
        <v>1983</v>
      </c>
    </row>
    <row r="4002" spans="1:1">
      <c r="A4002" s="5" t="s">
        <v>5773</v>
      </c>
    </row>
    <row r="4003" spans="1:1">
      <c r="A4003" s="5" t="s">
        <v>1984</v>
      </c>
    </row>
    <row r="4004" spans="1:1">
      <c r="A4004" s="5" t="s">
        <v>5774</v>
      </c>
    </row>
    <row r="4005" spans="1:1">
      <c r="A4005" s="5" t="s">
        <v>1985</v>
      </c>
    </row>
    <row r="4006" spans="1:1">
      <c r="A4006" s="5" t="s">
        <v>1986</v>
      </c>
    </row>
    <row r="4007" spans="1:1">
      <c r="A4007" s="5" t="s">
        <v>1987</v>
      </c>
    </row>
    <row r="4008" spans="1:1">
      <c r="A4008" s="5" t="s">
        <v>5775</v>
      </c>
    </row>
    <row r="4009" spans="1:1">
      <c r="A4009" s="5" t="s">
        <v>1988</v>
      </c>
    </row>
    <row r="4010" spans="1:1">
      <c r="A4010" s="5" t="s">
        <v>5776</v>
      </c>
    </row>
    <row r="4011" spans="1:1">
      <c r="A4011" s="5" t="s">
        <v>5777</v>
      </c>
    </row>
    <row r="4012" spans="1:1">
      <c r="A4012" s="5" t="s">
        <v>5778</v>
      </c>
    </row>
    <row r="4013" spans="1:1">
      <c r="A4013" s="5" t="s">
        <v>1989</v>
      </c>
    </row>
    <row r="4014" spans="1:1">
      <c r="A4014" s="5" t="s">
        <v>5779</v>
      </c>
    </row>
    <row r="4015" spans="1:1">
      <c r="A4015" s="5" t="s">
        <v>5780</v>
      </c>
    </row>
    <row r="4016" spans="1:1">
      <c r="A4016" s="5" t="s">
        <v>5781</v>
      </c>
    </row>
    <row r="4017" spans="1:1">
      <c r="A4017" s="5" t="s">
        <v>1990</v>
      </c>
    </row>
    <row r="4018" spans="1:1">
      <c r="A4018" s="5" t="s">
        <v>1991</v>
      </c>
    </row>
    <row r="4019" spans="1:1">
      <c r="A4019" s="5" t="s">
        <v>1991</v>
      </c>
    </row>
    <row r="4020" spans="1:1">
      <c r="A4020" s="5" t="s">
        <v>1992</v>
      </c>
    </row>
    <row r="4021" spans="1:1">
      <c r="A4021" s="5" t="s">
        <v>1993</v>
      </c>
    </row>
    <row r="4022" spans="1:1">
      <c r="A4022" s="5" t="s">
        <v>1994</v>
      </c>
    </row>
    <row r="4023" spans="1:1">
      <c r="A4023" s="5" t="s">
        <v>1995</v>
      </c>
    </row>
    <row r="4024" spans="1:1">
      <c r="A4024" s="5" t="s">
        <v>1996</v>
      </c>
    </row>
    <row r="4025" spans="1:1">
      <c r="A4025" s="5" t="s">
        <v>1997</v>
      </c>
    </row>
    <row r="4026" spans="1:1">
      <c r="A4026" s="5" t="s">
        <v>5782</v>
      </c>
    </row>
    <row r="4027" spans="1:1">
      <c r="A4027" s="5" t="s">
        <v>5783</v>
      </c>
    </row>
    <row r="4028" spans="1:1">
      <c r="A4028" s="5" t="s">
        <v>1998</v>
      </c>
    </row>
    <row r="4029" spans="1:1">
      <c r="A4029" s="5" t="s">
        <v>1999</v>
      </c>
    </row>
    <row r="4030" spans="1:1">
      <c r="A4030" s="5" t="s">
        <v>5784</v>
      </c>
    </row>
    <row r="4031" spans="1:1">
      <c r="A4031" s="5" t="s">
        <v>5785</v>
      </c>
    </row>
    <row r="4032" spans="1:1">
      <c r="A4032" s="5" t="s">
        <v>2000</v>
      </c>
    </row>
    <row r="4033" spans="1:1">
      <c r="A4033" s="5" t="s">
        <v>2001</v>
      </c>
    </row>
    <row r="4034" spans="1:1">
      <c r="A4034" s="5" t="s">
        <v>2002</v>
      </c>
    </row>
    <row r="4035" spans="1:1">
      <c r="A4035" s="5" t="s">
        <v>2003</v>
      </c>
    </row>
    <row r="4036" spans="1:1">
      <c r="A4036" s="5" t="s">
        <v>2004</v>
      </c>
    </row>
    <row r="4037" spans="1:1">
      <c r="A4037" s="5" t="s">
        <v>5786</v>
      </c>
    </row>
    <row r="4038" spans="1:1">
      <c r="A4038" s="5" t="s">
        <v>5787</v>
      </c>
    </row>
    <row r="4039" spans="1:1">
      <c r="A4039" s="5" t="s">
        <v>2005</v>
      </c>
    </row>
    <row r="4040" spans="1:1">
      <c r="A4040" s="5" t="s">
        <v>2006</v>
      </c>
    </row>
    <row r="4041" spans="1:1">
      <c r="A4041" s="5" t="s">
        <v>5788</v>
      </c>
    </row>
    <row r="4042" spans="1:1">
      <c r="A4042" s="5" t="s">
        <v>2007</v>
      </c>
    </row>
    <row r="4043" spans="1:1">
      <c r="A4043" s="5" t="s">
        <v>2008</v>
      </c>
    </row>
    <row r="4044" spans="1:1">
      <c r="A4044" s="5" t="s">
        <v>5789</v>
      </c>
    </row>
    <row r="4045" spans="1:1">
      <c r="A4045" s="5" t="s">
        <v>2009</v>
      </c>
    </row>
    <row r="4046" spans="1:1">
      <c r="A4046" s="5" t="s">
        <v>5790</v>
      </c>
    </row>
    <row r="4047" spans="1:1">
      <c r="A4047" s="5" t="s">
        <v>5791</v>
      </c>
    </row>
    <row r="4048" spans="1:1">
      <c r="A4048" s="5" t="s">
        <v>2010</v>
      </c>
    </row>
    <row r="4049" spans="1:1">
      <c r="A4049" s="5" t="s">
        <v>2011</v>
      </c>
    </row>
    <row r="4050" spans="1:1">
      <c r="A4050" s="5" t="s">
        <v>5792</v>
      </c>
    </row>
    <row r="4051" spans="1:1">
      <c r="A4051" s="5" t="s">
        <v>5793</v>
      </c>
    </row>
    <row r="4052" spans="1:1">
      <c r="A4052" s="5" t="s">
        <v>2012</v>
      </c>
    </row>
    <row r="4053" spans="1:1">
      <c r="A4053" s="5" t="s">
        <v>5794</v>
      </c>
    </row>
    <row r="4054" spans="1:1">
      <c r="A4054" s="5" t="s">
        <v>2013</v>
      </c>
    </row>
    <row r="4055" spans="1:1">
      <c r="A4055" s="5" t="s">
        <v>5795</v>
      </c>
    </row>
    <row r="4056" spans="1:1">
      <c r="A4056" s="5" t="s">
        <v>5796</v>
      </c>
    </row>
    <row r="4057" spans="1:1">
      <c r="A4057" s="5" t="s">
        <v>5797</v>
      </c>
    </row>
    <row r="4058" spans="1:1">
      <c r="A4058" s="5" t="s">
        <v>2014</v>
      </c>
    </row>
    <row r="4059" spans="1:1">
      <c r="A4059" s="5" t="s">
        <v>5798</v>
      </c>
    </row>
    <row r="4060" spans="1:1">
      <c r="A4060" s="5" t="s">
        <v>5799</v>
      </c>
    </row>
    <row r="4061" spans="1:1">
      <c r="A4061" s="5" t="s">
        <v>5800</v>
      </c>
    </row>
    <row r="4062" spans="1:1">
      <c r="A4062" s="5" t="s">
        <v>5801</v>
      </c>
    </row>
    <row r="4063" spans="1:1">
      <c r="A4063" s="5" t="s">
        <v>2015</v>
      </c>
    </row>
    <row r="4064" spans="1:1">
      <c r="A4064" s="5" t="s">
        <v>2016</v>
      </c>
    </row>
    <row r="4065" spans="1:1">
      <c r="A4065" s="5" t="s">
        <v>5802</v>
      </c>
    </row>
    <row r="4066" spans="1:1">
      <c r="A4066" s="5" t="s">
        <v>5803</v>
      </c>
    </row>
    <row r="4067" spans="1:1">
      <c r="A4067" s="5" t="s">
        <v>5804</v>
      </c>
    </row>
    <row r="4068" spans="1:1">
      <c r="A4068" s="5" t="s">
        <v>5805</v>
      </c>
    </row>
    <row r="4069" spans="1:1">
      <c r="A4069" s="5" t="s">
        <v>5806</v>
      </c>
    </row>
    <row r="4070" spans="1:1">
      <c r="A4070" s="5" t="s">
        <v>5807</v>
      </c>
    </row>
    <row r="4071" spans="1:1">
      <c r="A4071" s="5" t="s">
        <v>5808</v>
      </c>
    </row>
    <row r="4072" spans="1:1">
      <c r="A4072" s="5" t="s">
        <v>2017</v>
      </c>
    </row>
    <row r="4073" spans="1:1">
      <c r="A4073" s="5" t="s">
        <v>5809</v>
      </c>
    </row>
    <row r="4074" spans="1:1">
      <c r="A4074" s="5" t="s">
        <v>5810</v>
      </c>
    </row>
    <row r="4075" spans="1:1">
      <c r="A4075" s="5" t="s">
        <v>5811</v>
      </c>
    </row>
    <row r="4076" spans="1:1">
      <c r="A4076" s="5" t="s">
        <v>2018</v>
      </c>
    </row>
    <row r="4077" spans="1:1">
      <c r="A4077" s="5" t="s">
        <v>2019</v>
      </c>
    </row>
    <row r="4078" spans="1:1">
      <c r="A4078" s="5" t="s">
        <v>2020</v>
      </c>
    </row>
    <row r="4079" spans="1:1">
      <c r="A4079" s="5" t="s">
        <v>5812</v>
      </c>
    </row>
    <row r="4080" spans="1:1">
      <c r="A4080" s="5" t="s">
        <v>5813</v>
      </c>
    </row>
    <row r="4081" spans="1:1">
      <c r="A4081" s="5" t="s">
        <v>2021</v>
      </c>
    </row>
    <row r="4082" spans="1:1">
      <c r="A4082" s="5" t="s">
        <v>2022</v>
      </c>
    </row>
    <row r="4083" spans="1:1">
      <c r="A4083" s="5" t="s">
        <v>2023</v>
      </c>
    </row>
    <row r="4084" spans="1:1">
      <c r="A4084" s="5" t="s">
        <v>2024</v>
      </c>
    </row>
    <row r="4085" spans="1:1">
      <c r="A4085" s="5" t="s">
        <v>2025</v>
      </c>
    </row>
    <row r="4086" spans="1:1">
      <c r="A4086" s="5" t="s">
        <v>2026</v>
      </c>
    </row>
    <row r="4087" spans="1:1">
      <c r="A4087" s="5" t="s">
        <v>5814</v>
      </c>
    </row>
    <row r="4088" spans="1:1">
      <c r="A4088" s="5" t="s">
        <v>2027</v>
      </c>
    </row>
    <row r="4089" spans="1:1">
      <c r="A4089" s="5" t="s">
        <v>2028</v>
      </c>
    </row>
    <row r="4090" spans="1:1">
      <c r="A4090" s="5" t="s">
        <v>2028</v>
      </c>
    </row>
    <row r="4091" spans="1:1">
      <c r="A4091" s="5" t="s">
        <v>5815</v>
      </c>
    </row>
    <row r="4092" spans="1:1">
      <c r="A4092" s="5" t="s">
        <v>2029</v>
      </c>
    </row>
    <row r="4093" spans="1:1">
      <c r="A4093" s="5" t="s">
        <v>2030</v>
      </c>
    </row>
    <row r="4094" spans="1:1">
      <c r="A4094" s="5" t="s">
        <v>5816</v>
      </c>
    </row>
    <row r="4095" spans="1:1">
      <c r="A4095" s="5" t="s">
        <v>5817</v>
      </c>
    </row>
    <row r="4096" spans="1:1">
      <c r="A4096" s="5" t="s">
        <v>5818</v>
      </c>
    </row>
    <row r="4097" spans="1:1">
      <c r="A4097" s="5" t="s">
        <v>5819</v>
      </c>
    </row>
    <row r="4098" spans="1:1">
      <c r="A4098" s="5" t="s">
        <v>2031</v>
      </c>
    </row>
    <row r="4099" spans="1:1">
      <c r="A4099" s="5" t="s">
        <v>2032</v>
      </c>
    </row>
    <row r="4100" spans="1:1">
      <c r="A4100" s="5" t="s">
        <v>2033</v>
      </c>
    </row>
    <row r="4101" spans="1:1">
      <c r="A4101" s="5" t="s">
        <v>5820</v>
      </c>
    </row>
    <row r="4102" spans="1:1">
      <c r="A4102" s="5" t="s">
        <v>2034</v>
      </c>
    </row>
    <row r="4103" spans="1:1">
      <c r="A4103" s="5" t="s">
        <v>5821</v>
      </c>
    </row>
    <row r="4104" spans="1:1">
      <c r="A4104" s="5" t="s">
        <v>5822</v>
      </c>
    </row>
    <row r="4105" spans="1:1">
      <c r="A4105" s="5" t="s">
        <v>5823</v>
      </c>
    </row>
    <row r="4106" spans="1:1">
      <c r="A4106" s="5" t="s">
        <v>2035</v>
      </c>
    </row>
    <row r="4107" spans="1:1">
      <c r="A4107" s="5" t="s">
        <v>5824</v>
      </c>
    </row>
    <row r="4108" spans="1:1">
      <c r="A4108" s="5" t="s">
        <v>2036</v>
      </c>
    </row>
    <row r="4109" spans="1:1">
      <c r="A4109" s="5" t="s">
        <v>2037</v>
      </c>
    </row>
    <row r="4110" spans="1:1">
      <c r="A4110" s="5" t="s">
        <v>2038</v>
      </c>
    </row>
    <row r="4111" spans="1:1">
      <c r="A4111" s="5" t="s">
        <v>2039</v>
      </c>
    </row>
    <row r="4112" spans="1:1">
      <c r="A4112" s="5" t="s">
        <v>2040</v>
      </c>
    </row>
    <row r="4113" spans="1:1">
      <c r="A4113" s="5" t="s">
        <v>2041</v>
      </c>
    </row>
    <row r="4114" spans="1:1">
      <c r="A4114" s="5" t="s">
        <v>2042</v>
      </c>
    </row>
    <row r="4115" spans="1:1">
      <c r="A4115" s="5" t="s">
        <v>5825</v>
      </c>
    </row>
    <row r="4116" spans="1:1">
      <c r="A4116" s="5" t="s">
        <v>2043</v>
      </c>
    </row>
    <row r="4117" spans="1:1">
      <c r="A4117" s="5" t="s">
        <v>5826</v>
      </c>
    </row>
    <row r="4118" spans="1:1">
      <c r="A4118" s="5" t="s">
        <v>5827</v>
      </c>
    </row>
    <row r="4119" spans="1:1">
      <c r="A4119" s="5" t="s">
        <v>2044</v>
      </c>
    </row>
    <row r="4120" spans="1:1">
      <c r="A4120" s="5" t="s">
        <v>5828</v>
      </c>
    </row>
    <row r="4121" spans="1:1">
      <c r="A4121" s="5" t="s">
        <v>5829</v>
      </c>
    </row>
    <row r="4122" spans="1:1">
      <c r="A4122" s="5" t="s">
        <v>2045</v>
      </c>
    </row>
    <row r="4123" spans="1:1">
      <c r="A4123" s="5" t="s">
        <v>2046</v>
      </c>
    </row>
    <row r="4124" spans="1:1">
      <c r="A4124" s="5" t="s">
        <v>5830</v>
      </c>
    </row>
    <row r="4125" spans="1:1">
      <c r="A4125" s="5" t="s">
        <v>5831</v>
      </c>
    </row>
    <row r="4126" spans="1:1">
      <c r="A4126" s="5" t="s">
        <v>5832</v>
      </c>
    </row>
    <row r="4127" spans="1:1">
      <c r="A4127" s="5" t="s">
        <v>2048</v>
      </c>
    </row>
    <row r="4128" spans="1:1">
      <c r="A4128" s="5" t="s">
        <v>5833</v>
      </c>
    </row>
    <row r="4129" spans="1:1">
      <c r="A4129" s="5" t="s">
        <v>5834</v>
      </c>
    </row>
    <row r="4130" spans="1:1">
      <c r="A4130" s="5" t="s">
        <v>2049</v>
      </c>
    </row>
    <row r="4131" spans="1:1">
      <c r="A4131" s="5" t="s">
        <v>5835</v>
      </c>
    </row>
    <row r="4132" spans="1:1">
      <c r="A4132" s="5" t="s">
        <v>5836</v>
      </c>
    </row>
    <row r="4133" spans="1:1">
      <c r="A4133" s="5" t="s">
        <v>5837</v>
      </c>
    </row>
    <row r="4134" spans="1:1">
      <c r="A4134" s="5" t="s">
        <v>5838</v>
      </c>
    </row>
    <row r="4135" spans="1:1">
      <c r="A4135" s="5" t="s">
        <v>2050</v>
      </c>
    </row>
    <row r="4136" spans="1:1">
      <c r="A4136" s="5" t="s">
        <v>2051</v>
      </c>
    </row>
    <row r="4137" spans="1:1">
      <c r="A4137" s="5" t="s">
        <v>2052</v>
      </c>
    </row>
    <row r="4138" spans="1:1">
      <c r="A4138" s="5" t="s">
        <v>2053</v>
      </c>
    </row>
    <row r="4139" spans="1:1">
      <c r="A4139" s="5" t="s">
        <v>2054</v>
      </c>
    </row>
    <row r="4140" spans="1:1">
      <c r="A4140" s="5" t="s">
        <v>5839</v>
      </c>
    </row>
    <row r="4141" spans="1:1">
      <c r="A4141" s="5" t="s">
        <v>2055</v>
      </c>
    </row>
    <row r="4142" spans="1:1">
      <c r="A4142" s="5" t="s">
        <v>5840</v>
      </c>
    </row>
    <row r="4143" spans="1:1">
      <c r="A4143" s="5" t="s">
        <v>2056</v>
      </c>
    </row>
    <row r="4144" spans="1:1">
      <c r="A4144" s="5" t="s">
        <v>5841</v>
      </c>
    </row>
    <row r="4145" spans="1:1">
      <c r="A4145" s="5" t="s">
        <v>5842</v>
      </c>
    </row>
    <row r="4146" spans="1:1">
      <c r="A4146" s="5" t="s">
        <v>2057</v>
      </c>
    </row>
    <row r="4147" spans="1:1">
      <c r="A4147" s="5" t="s">
        <v>5843</v>
      </c>
    </row>
    <row r="4148" spans="1:1">
      <c r="A4148" s="5" t="s">
        <v>5844</v>
      </c>
    </row>
    <row r="4149" spans="1:1">
      <c r="A4149" s="5" t="s">
        <v>5845</v>
      </c>
    </row>
    <row r="4150" spans="1:1">
      <c r="A4150" s="5" t="s">
        <v>5846</v>
      </c>
    </row>
    <row r="4151" spans="1:1">
      <c r="A4151" s="5" t="s">
        <v>2047</v>
      </c>
    </row>
    <row r="4152" spans="1:1">
      <c r="A4152" s="5" t="s">
        <v>5847</v>
      </c>
    </row>
    <row r="4153" spans="1:1">
      <c r="A4153" s="5" t="s">
        <v>5848</v>
      </c>
    </row>
    <row r="4154" spans="1:1">
      <c r="A4154" s="5" t="s">
        <v>5849</v>
      </c>
    </row>
    <row r="4155" spans="1:1">
      <c r="A4155" s="5" t="s">
        <v>2058</v>
      </c>
    </row>
    <row r="4156" spans="1:1">
      <c r="A4156" s="5" t="s">
        <v>2059</v>
      </c>
    </row>
    <row r="4157" spans="1:1">
      <c r="A4157" s="5" t="s">
        <v>5850</v>
      </c>
    </row>
    <row r="4158" spans="1:1">
      <c r="A4158" s="5" t="s">
        <v>2060</v>
      </c>
    </row>
    <row r="4159" spans="1:1">
      <c r="A4159" s="5" t="s">
        <v>2061</v>
      </c>
    </row>
    <row r="4160" spans="1:1">
      <c r="A4160" s="5" t="s">
        <v>5851</v>
      </c>
    </row>
    <row r="4161" spans="1:1">
      <c r="A4161" s="5" t="s">
        <v>5852</v>
      </c>
    </row>
    <row r="4162" spans="1:1">
      <c r="A4162" s="5" t="s">
        <v>5853</v>
      </c>
    </row>
    <row r="4163" spans="1:1">
      <c r="A4163" s="5" t="s">
        <v>2062</v>
      </c>
    </row>
    <row r="4164" spans="1:1">
      <c r="A4164" s="5" t="s">
        <v>5854</v>
      </c>
    </row>
    <row r="4165" spans="1:1">
      <c r="A4165" s="5" t="s">
        <v>5855</v>
      </c>
    </row>
    <row r="4166" spans="1:1">
      <c r="A4166" s="5" t="s">
        <v>2063</v>
      </c>
    </row>
    <row r="4167" spans="1:1">
      <c r="A4167" s="5" t="s">
        <v>5856</v>
      </c>
    </row>
    <row r="4168" spans="1:1">
      <c r="A4168" s="5" t="s">
        <v>5857</v>
      </c>
    </row>
    <row r="4169" spans="1:1">
      <c r="A4169" s="5" t="s">
        <v>2064</v>
      </c>
    </row>
    <row r="4170" spans="1:1">
      <c r="A4170" s="5" t="s">
        <v>5858</v>
      </c>
    </row>
    <row r="4171" spans="1:1">
      <c r="A4171" s="5" t="s">
        <v>5859</v>
      </c>
    </row>
    <row r="4172" spans="1:1">
      <c r="A4172" s="5" t="s">
        <v>2065</v>
      </c>
    </row>
    <row r="4173" spans="1:1">
      <c r="A4173" s="5" t="s">
        <v>2066</v>
      </c>
    </row>
    <row r="4174" spans="1:1">
      <c r="A4174" s="5" t="s">
        <v>2067</v>
      </c>
    </row>
    <row r="4175" spans="1:1">
      <c r="A4175" s="5" t="s">
        <v>2068</v>
      </c>
    </row>
    <row r="4176" spans="1:1">
      <c r="A4176" s="5" t="s">
        <v>2069</v>
      </c>
    </row>
    <row r="4177" spans="1:1">
      <c r="A4177" s="5" t="s">
        <v>5860</v>
      </c>
    </row>
    <row r="4178" spans="1:1">
      <c r="A4178" s="5" t="s">
        <v>2070</v>
      </c>
    </row>
    <row r="4179" spans="1:1">
      <c r="A4179" s="5" t="s">
        <v>2071</v>
      </c>
    </row>
    <row r="4180" spans="1:1">
      <c r="A4180" s="5" t="s">
        <v>5861</v>
      </c>
    </row>
    <row r="4181" spans="1:1">
      <c r="A4181" s="5" t="s">
        <v>2072</v>
      </c>
    </row>
    <row r="4182" spans="1:1">
      <c r="A4182" s="5" t="s">
        <v>5862</v>
      </c>
    </row>
    <row r="4183" spans="1:1">
      <c r="A4183" s="5" t="s">
        <v>5863</v>
      </c>
    </row>
    <row r="4184" spans="1:1">
      <c r="A4184" s="5" t="s">
        <v>2073</v>
      </c>
    </row>
    <row r="4185" spans="1:1">
      <c r="A4185" s="5" t="s">
        <v>2074</v>
      </c>
    </row>
    <row r="4186" spans="1:1">
      <c r="A4186" s="5" t="s">
        <v>2075</v>
      </c>
    </row>
    <row r="4187" spans="1:1">
      <c r="A4187" s="5" t="s">
        <v>5865</v>
      </c>
    </row>
    <row r="4188" spans="1:1">
      <c r="A4188" s="5" t="s">
        <v>2076</v>
      </c>
    </row>
    <row r="4189" spans="1:1">
      <c r="A4189" s="5" t="s">
        <v>2077</v>
      </c>
    </row>
    <row r="4190" spans="1:1">
      <c r="A4190" s="5" t="s">
        <v>2078</v>
      </c>
    </row>
    <row r="4191" spans="1:1">
      <c r="A4191" s="5" t="s">
        <v>5866</v>
      </c>
    </row>
    <row r="4192" spans="1:1">
      <c r="A4192" s="5" t="s">
        <v>5867</v>
      </c>
    </row>
    <row r="4193" spans="1:1">
      <c r="A4193" s="5" t="s">
        <v>2079</v>
      </c>
    </row>
    <row r="4194" spans="1:1">
      <c r="A4194" s="5" t="s">
        <v>5868</v>
      </c>
    </row>
    <row r="4195" spans="1:1">
      <c r="A4195" s="5" t="s">
        <v>2080</v>
      </c>
    </row>
    <row r="4196" spans="1:1">
      <c r="A4196" s="5" t="s">
        <v>5869</v>
      </c>
    </row>
    <row r="4197" spans="1:1">
      <c r="A4197" s="5" t="s">
        <v>5871</v>
      </c>
    </row>
    <row r="4198" spans="1:1">
      <c r="A4198" s="5" t="s">
        <v>5872</v>
      </c>
    </row>
    <row r="4199" spans="1:1">
      <c r="A4199" s="5" t="s">
        <v>2081</v>
      </c>
    </row>
    <row r="4200" spans="1:1">
      <c r="A4200" s="5" t="s">
        <v>2082</v>
      </c>
    </row>
    <row r="4201" spans="1:1">
      <c r="A4201" s="5" t="s">
        <v>5873</v>
      </c>
    </row>
    <row r="4202" spans="1:1">
      <c r="A4202" s="5" t="s">
        <v>2083</v>
      </c>
    </row>
    <row r="4203" spans="1:1">
      <c r="A4203" s="5" t="s">
        <v>5874</v>
      </c>
    </row>
    <row r="4204" spans="1:1">
      <c r="A4204" s="5" t="s">
        <v>2084</v>
      </c>
    </row>
    <row r="4205" spans="1:1">
      <c r="A4205" s="5" t="s">
        <v>2085</v>
      </c>
    </row>
    <row r="4206" spans="1:1">
      <c r="A4206" s="5" t="s">
        <v>5875</v>
      </c>
    </row>
    <row r="4207" spans="1:1">
      <c r="A4207" s="5" t="s">
        <v>2086</v>
      </c>
    </row>
    <row r="4208" spans="1:1">
      <c r="A4208" s="5" t="s">
        <v>2086</v>
      </c>
    </row>
    <row r="4209" spans="1:1">
      <c r="A4209" s="5" t="s">
        <v>2087</v>
      </c>
    </row>
    <row r="4210" spans="1:1">
      <c r="A4210" s="5" t="s">
        <v>2088</v>
      </c>
    </row>
    <row r="4211" spans="1:1">
      <c r="A4211" s="5" t="s">
        <v>2089</v>
      </c>
    </row>
    <row r="4212" spans="1:1">
      <c r="A4212" s="5" t="s">
        <v>5876</v>
      </c>
    </row>
    <row r="4213" spans="1:1">
      <c r="A4213" s="5" t="s">
        <v>5877</v>
      </c>
    </row>
    <row r="4214" spans="1:1">
      <c r="A4214" s="5" t="s">
        <v>5878</v>
      </c>
    </row>
    <row r="4215" spans="1:1">
      <c r="A4215" s="5" t="s">
        <v>2090</v>
      </c>
    </row>
    <row r="4216" spans="1:1">
      <c r="A4216" s="5" t="s">
        <v>2091</v>
      </c>
    </row>
    <row r="4217" spans="1:1">
      <c r="A4217" s="5" t="s">
        <v>5879</v>
      </c>
    </row>
    <row r="4218" spans="1:1">
      <c r="A4218" s="5" t="s">
        <v>5880</v>
      </c>
    </row>
    <row r="4219" spans="1:1">
      <c r="A4219" s="5" t="s">
        <v>5881</v>
      </c>
    </row>
    <row r="4220" spans="1:1">
      <c r="A4220" s="5" t="s">
        <v>5882</v>
      </c>
    </row>
    <row r="4221" spans="1:1">
      <c r="A4221" s="5" t="s">
        <v>5883</v>
      </c>
    </row>
    <row r="4222" spans="1:1">
      <c r="A4222" s="5" t="s">
        <v>5884</v>
      </c>
    </row>
    <row r="4223" spans="1:1">
      <c r="A4223" s="5" t="s">
        <v>2092</v>
      </c>
    </row>
    <row r="4224" spans="1:1">
      <c r="A4224" s="5" t="s">
        <v>5885</v>
      </c>
    </row>
    <row r="4225" spans="1:1">
      <c r="A4225" s="5" t="s">
        <v>2093</v>
      </c>
    </row>
    <row r="4226" spans="1:1">
      <c r="A4226" s="5" t="s">
        <v>2093</v>
      </c>
    </row>
    <row r="4227" spans="1:1">
      <c r="A4227" s="5" t="s">
        <v>5886</v>
      </c>
    </row>
    <row r="4228" spans="1:1">
      <c r="A4228" s="5" t="s">
        <v>5887</v>
      </c>
    </row>
    <row r="4229" spans="1:1">
      <c r="A4229" s="5" t="s">
        <v>2094</v>
      </c>
    </row>
    <row r="4230" spans="1:1">
      <c r="A4230" s="5" t="s">
        <v>2095</v>
      </c>
    </row>
    <row r="4231" spans="1:1">
      <c r="A4231" s="5" t="s">
        <v>5888</v>
      </c>
    </row>
    <row r="4232" spans="1:1">
      <c r="A4232" s="5" t="s">
        <v>2096</v>
      </c>
    </row>
    <row r="4233" spans="1:1">
      <c r="A4233" s="5" t="s">
        <v>2097</v>
      </c>
    </row>
    <row r="4234" spans="1:1">
      <c r="A4234" s="5" t="s">
        <v>2098</v>
      </c>
    </row>
    <row r="4235" spans="1:1">
      <c r="A4235" s="5" t="s">
        <v>5889</v>
      </c>
    </row>
    <row r="4236" spans="1:1">
      <c r="A4236" s="5" t="s">
        <v>2099</v>
      </c>
    </row>
    <row r="4237" spans="1:1">
      <c r="A4237" s="5" t="s">
        <v>5890</v>
      </c>
    </row>
    <row r="4238" spans="1:1">
      <c r="A4238" s="5" t="s">
        <v>5891</v>
      </c>
    </row>
    <row r="4239" spans="1:1">
      <c r="A4239" s="5" t="s">
        <v>2100</v>
      </c>
    </row>
    <row r="4240" spans="1:1">
      <c r="A4240" s="5" t="s">
        <v>2101</v>
      </c>
    </row>
    <row r="4241" spans="1:1">
      <c r="A4241" s="5" t="s">
        <v>2102</v>
      </c>
    </row>
    <row r="4242" spans="1:1">
      <c r="A4242" s="5" t="s">
        <v>5892</v>
      </c>
    </row>
    <row r="4243" spans="1:1">
      <c r="A4243" s="5" t="s">
        <v>2103</v>
      </c>
    </row>
    <row r="4244" spans="1:1">
      <c r="A4244" s="5" t="s">
        <v>5893</v>
      </c>
    </row>
    <row r="4245" spans="1:1">
      <c r="A4245" s="5" t="s">
        <v>5894</v>
      </c>
    </row>
    <row r="4246" spans="1:1">
      <c r="A4246" s="5" t="s">
        <v>5895</v>
      </c>
    </row>
    <row r="4247" spans="1:1">
      <c r="A4247" s="5" t="s">
        <v>5896</v>
      </c>
    </row>
    <row r="4248" spans="1:1">
      <c r="A4248" s="5" t="s">
        <v>2104</v>
      </c>
    </row>
    <row r="4249" spans="1:1">
      <c r="A4249" s="5" t="s">
        <v>5897</v>
      </c>
    </row>
    <row r="4250" spans="1:1">
      <c r="A4250" s="5" t="s">
        <v>2105</v>
      </c>
    </row>
    <row r="4251" spans="1:1">
      <c r="A4251" s="5" t="s">
        <v>5898</v>
      </c>
    </row>
    <row r="4252" spans="1:1">
      <c r="A4252" s="5" t="s">
        <v>2106</v>
      </c>
    </row>
    <row r="4253" spans="1:1">
      <c r="A4253" s="5" t="s">
        <v>2107</v>
      </c>
    </row>
    <row r="4254" spans="1:1">
      <c r="A4254" s="5" t="s">
        <v>2108</v>
      </c>
    </row>
    <row r="4255" spans="1:1">
      <c r="A4255" s="5" t="s">
        <v>2109</v>
      </c>
    </row>
    <row r="4256" spans="1:1">
      <c r="A4256" s="5" t="s">
        <v>5899</v>
      </c>
    </row>
    <row r="4257" spans="1:1">
      <c r="A4257" s="5" t="s">
        <v>2110</v>
      </c>
    </row>
    <row r="4258" spans="1:1">
      <c r="A4258" s="5" t="s">
        <v>2110</v>
      </c>
    </row>
    <row r="4259" spans="1:1">
      <c r="A4259" s="5" t="s">
        <v>2111</v>
      </c>
    </row>
    <row r="4260" spans="1:1">
      <c r="A4260" s="5" t="s">
        <v>2112</v>
      </c>
    </row>
    <row r="4261" spans="1:1">
      <c r="A4261" s="5" t="s">
        <v>5900</v>
      </c>
    </row>
    <row r="4262" spans="1:1">
      <c r="A4262" s="5" t="s">
        <v>5901</v>
      </c>
    </row>
    <row r="4263" spans="1:1">
      <c r="A4263" s="5" t="s">
        <v>5902</v>
      </c>
    </row>
    <row r="4264" spans="1:1">
      <c r="A4264" s="5" t="s">
        <v>5903</v>
      </c>
    </row>
    <row r="4265" spans="1:1">
      <c r="A4265" s="5" t="s">
        <v>2113</v>
      </c>
    </row>
    <row r="4266" spans="1:1">
      <c r="A4266" s="5" t="s">
        <v>2114</v>
      </c>
    </row>
    <row r="4267" spans="1:1">
      <c r="A4267" s="5" t="s">
        <v>2115</v>
      </c>
    </row>
    <row r="4268" spans="1:1">
      <c r="A4268" s="5" t="s">
        <v>2116</v>
      </c>
    </row>
    <row r="4269" spans="1:1">
      <c r="A4269" s="5" t="s">
        <v>5904</v>
      </c>
    </row>
    <row r="4270" spans="1:1">
      <c r="A4270" s="5" t="s">
        <v>2117</v>
      </c>
    </row>
    <row r="4271" spans="1:1">
      <c r="A4271" s="5" t="s">
        <v>2118</v>
      </c>
    </row>
    <row r="4272" spans="1:1">
      <c r="A4272" s="5" t="s">
        <v>2118</v>
      </c>
    </row>
    <row r="4273" spans="1:1">
      <c r="A4273" s="5" t="s">
        <v>2119</v>
      </c>
    </row>
    <row r="4274" spans="1:1">
      <c r="A4274" s="5" t="s">
        <v>5905</v>
      </c>
    </row>
    <row r="4275" spans="1:1">
      <c r="A4275" s="5" t="s">
        <v>2120</v>
      </c>
    </row>
    <row r="4276" spans="1:1">
      <c r="A4276" s="5" t="s">
        <v>2121</v>
      </c>
    </row>
    <row r="4277" spans="1:1">
      <c r="A4277" s="5" t="s">
        <v>2122</v>
      </c>
    </row>
    <row r="4278" spans="1:1">
      <c r="A4278" s="5" t="s">
        <v>5906</v>
      </c>
    </row>
    <row r="4279" spans="1:1">
      <c r="A4279" s="5" t="s">
        <v>2123</v>
      </c>
    </row>
    <row r="4280" spans="1:1">
      <c r="A4280" s="5" t="s">
        <v>5907</v>
      </c>
    </row>
    <row r="4281" spans="1:1">
      <c r="A4281" s="5" t="s">
        <v>5908</v>
      </c>
    </row>
    <row r="4282" spans="1:1">
      <c r="A4282" s="5" t="s">
        <v>5909</v>
      </c>
    </row>
    <row r="4283" spans="1:1">
      <c r="A4283" s="5" t="s">
        <v>5910</v>
      </c>
    </row>
    <row r="4284" spans="1:1">
      <c r="A4284" s="5" t="s">
        <v>5911</v>
      </c>
    </row>
    <row r="4285" spans="1:1">
      <c r="A4285" s="5" t="s">
        <v>5912</v>
      </c>
    </row>
    <row r="4286" spans="1:1">
      <c r="A4286" s="5" t="s">
        <v>2124</v>
      </c>
    </row>
    <row r="4287" spans="1:1">
      <c r="A4287" s="5" t="s">
        <v>2125</v>
      </c>
    </row>
    <row r="4288" spans="1:1">
      <c r="A4288" s="5" t="s">
        <v>5913</v>
      </c>
    </row>
    <row r="4289" spans="1:1">
      <c r="A4289" s="5" t="s">
        <v>2126</v>
      </c>
    </row>
    <row r="4290" spans="1:1">
      <c r="A4290" s="5" t="s">
        <v>2127</v>
      </c>
    </row>
    <row r="4291" spans="1:1">
      <c r="A4291" s="5" t="s">
        <v>2128</v>
      </c>
    </row>
    <row r="4292" spans="1:1">
      <c r="A4292" s="5" t="s">
        <v>5914</v>
      </c>
    </row>
    <row r="4293" spans="1:1">
      <c r="A4293" s="5" t="s">
        <v>5915</v>
      </c>
    </row>
    <row r="4294" spans="1:1">
      <c r="A4294" s="5" t="s">
        <v>5916</v>
      </c>
    </row>
    <row r="4295" spans="1:1">
      <c r="A4295" s="5" t="s">
        <v>2129</v>
      </c>
    </row>
    <row r="4296" spans="1:1">
      <c r="A4296" s="5" t="s">
        <v>5917</v>
      </c>
    </row>
    <row r="4297" spans="1:1">
      <c r="A4297" s="5" t="s">
        <v>2130</v>
      </c>
    </row>
    <row r="4298" spans="1:1">
      <c r="A4298" s="5" t="s">
        <v>5918</v>
      </c>
    </row>
    <row r="4299" spans="1:1">
      <c r="A4299" s="5" t="s">
        <v>5919</v>
      </c>
    </row>
    <row r="4300" spans="1:1">
      <c r="A4300" s="5" t="s">
        <v>5920</v>
      </c>
    </row>
    <row r="4301" spans="1:1">
      <c r="A4301" s="5" t="s">
        <v>5921</v>
      </c>
    </row>
    <row r="4302" spans="1:1">
      <c r="A4302" s="5" t="s">
        <v>2131</v>
      </c>
    </row>
    <row r="4303" spans="1:1">
      <c r="A4303" s="5" t="s">
        <v>2132</v>
      </c>
    </row>
    <row r="4304" spans="1:1">
      <c r="A4304" s="5" t="s">
        <v>2133</v>
      </c>
    </row>
    <row r="4305" spans="1:1">
      <c r="A4305" s="5" t="s">
        <v>5922</v>
      </c>
    </row>
    <row r="4306" spans="1:1">
      <c r="A4306" s="5" t="s">
        <v>2134</v>
      </c>
    </row>
    <row r="4307" spans="1:1">
      <c r="A4307" s="5" t="s">
        <v>5923</v>
      </c>
    </row>
    <row r="4308" spans="1:1">
      <c r="A4308" s="5" t="s">
        <v>2135</v>
      </c>
    </row>
    <row r="4309" spans="1:1">
      <c r="A4309" s="5" t="s">
        <v>2136</v>
      </c>
    </row>
    <row r="4310" spans="1:1">
      <c r="A4310" s="5" t="s">
        <v>2137</v>
      </c>
    </row>
    <row r="4311" spans="1:1">
      <c r="A4311" s="5" t="s">
        <v>5924</v>
      </c>
    </row>
    <row r="4312" spans="1:1">
      <c r="A4312" s="5" t="s">
        <v>2138</v>
      </c>
    </row>
    <row r="4313" spans="1:1">
      <c r="A4313" s="5" t="s">
        <v>2139</v>
      </c>
    </row>
    <row r="4314" spans="1:1">
      <c r="A4314" s="5" t="s">
        <v>5925</v>
      </c>
    </row>
    <row r="4315" spans="1:1">
      <c r="A4315" s="5" t="s">
        <v>5926</v>
      </c>
    </row>
    <row r="4316" spans="1:1">
      <c r="A4316" s="5" t="s">
        <v>2140</v>
      </c>
    </row>
    <row r="4317" spans="1:1">
      <c r="A4317" s="5" t="s">
        <v>2141</v>
      </c>
    </row>
    <row r="4318" spans="1:1">
      <c r="A4318" s="5" t="s">
        <v>2142</v>
      </c>
    </row>
    <row r="4319" spans="1:1">
      <c r="A4319" s="5" t="s">
        <v>5927</v>
      </c>
    </row>
    <row r="4320" spans="1:1">
      <c r="A4320" s="5" t="s">
        <v>5928</v>
      </c>
    </row>
    <row r="4321" spans="1:1">
      <c r="A4321" s="5" t="s">
        <v>5929</v>
      </c>
    </row>
    <row r="4322" spans="1:1">
      <c r="A4322" s="5" t="s">
        <v>5930</v>
      </c>
    </row>
    <row r="4323" spans="1:1">
      <c r="A4323" s="5" t="s">
        <v>2143</v>
      </c>
    </row>
    <row r="4324" spans="1:1">
      <c r="A4324" s="5" t="s">
        <v>5931</v>
      </c>
    </row>
    <row r="4325" spans="1:1">
      <c r="A4325" s="5" t="s">
        <v>2144</v>
      </c>
    </row>
    <row r="4326" spans="1:1">
      <c r="A4326" s="5" t="s">
        <v>5932</v>
      </c>
    </row>
    <row r="4327" spans="1:1">
      <c r="A4327" s="5" t="s">
        <v>5933</v>
      </c>
    </row>
    <row r="4328" spans="1:1">
      <c r="A4328" s="5" t="s">
        <v>2145</v>
      </c>
    </row>
    <row r="4329" spans="1:1">
      <c r="A4329" s="5" t="s">
        <v>5934</v>
      </c>
    </row>
    <row r="4330" spans="1:1">
      <c r="A4330" s="5" t="s">
        <v>2146</v>
      </c>
    </row>
    <row r="4331" spans="1:1">
      <c r="A4331" s="5" t="s">
        <v>5935</v>
      </c>
    </row>
    <row r="4332" spans="1:1">
      <c r="A4332" s="5" t="s">
        <v>2147</v>
      </c>
    </row>
    <row r="4333" spans="1:1">
      <c r="A4333" s="5" t="s">
        <v>5936</v>
      </c>
    </row>
    <row r="4334" spans="1:1">
      <c r="A4334" s="5" t="s">
        <v>5937</v>
      </c>
    </row>
    <row r="4335" spans="1:1">
      <c r="A4335" s="5" t="s">
        <v>5938</v>
      </c>
    </row>
    <row r="4336" spans="1:1">
      <c r="A4336" s="5" t="s">
        <v>5939</v>
      </c>
    </row>
    <row r="4337" spans="1:1">
      <c r="A4337" s="5" t="s">
        <v>5940</v>
      </c>
    </row>
    <row r="4338" spans="1:1">
      <c r="A4338" s="5" t="s">
        <v>5941</v>
      </c>
    </row>
    <row r="4339" spans="1:1">
      <c r="A4339" s="5" t="s">
        <v>2148</v>
      </c>
    </row>
    <row r="4340" spans="1:1">
      <c r="A4340" s="5" t="s">
        <v>5942</v>
      </c>
    </row>
    <row r="4341" spans="1:1">
      <c r="A4341" s="5" t="s">
        <v>5943</v>
      </c>
    </row>
    <row r="4342" spans="1:1">
      <c r="A4342" s="5" t="s">
        <v>5944</v>
      </c>
    </row>
    <row r="4343" spans="1:1">
      <c r="A4343" s="5" t="s">
        <v>5945</v>
      </c>
    </row>
    <row r="4344" spans="1:1">
      <c r="A4344" s="5" t="s">
        <v>5946</v>
      </c>
    </row>
    <row r="4345" spans="1:1">
      <c r="A4345" s="5" t="s">
        <v>5947</v>
      </c>
    </row>
    <row r="4346" spans="1:1">
      <c r="A4346" s="5" t="s">
        <v>5948</v>
      </c>
    </row>
    <row r="4347" spans="1:1">
      <c r="A4347" s="5" t="s">
        <v>5949</v>
      </c>
    </row>
    <row r="4348" spans="1:1">
      <c r="A4348" s="5" t="s">
        <v>5950</v>
      </c>
    </row>
    <row r="4349" spans="1:1">
      <c r="A4349" s="5" t="s">
        <v>2149</v>
      </c>
    </row>
    <row r="4350" spans="1:1">
      <c r="A4350" s="5" t="s">
        <v>2150</v>
      </c>
    </row>
    <row r="4351" spans="1:1">
      <c r="A4351" s="5" t="s">
        <v>5951</v>
      </c>
    </row>
    <row r="4352" spans="1:1">
      <c r="A4352" s="5" t="s">
        <v>5952</v>
      </c>
    </row>
    <row r="4353" spans="1:1">
      <c r="A4353" s="5" t="s">
        <v>5953</v>
      </c>
    </row>
    <row r="4354" spans="1:1">
      <c r="A4354" s="5" t="s">
        <v>2151</v>
      </c>
    </row>
    <row r="4355" spans="1:1">
      <c r="A4355" s="5" t="s">
        <v>5954</v>
      </c>
    </row>
    <row r="4356" spans="1:1">
      <c r="A4356" s="5" t="s">
        <v>2152</v>
      </c>
    </row>
    <row r="4357" spans="1:1">
      <c r="A4357" s="5" t="s">
        <v>5955</v>
      </c>
    </row>
    <row r="4358" spans="1:1">
      <c r="A4358" s="5" t="s">
        <v>2153</v>
      </c>
    </row>
    <row r="4359" spans="1:1">
      <c r="A4359" s="5" t="s">
        <v>2154</v>
      </c>
    </row>
    <row r="4360" spans="1:1">
      <c r="A4360" s="5" t="s">
        <v>2155</v>
      </c>
    </row>
    <row r="4361" spans="1:1">
      <c r="A4361" s="5" t="s">
        <v>5956</v>
      </c>
    </row>
    <row r="4362" spans="1:1">
      <c r="A4362" s="5" t="s">
        <v>5957</v>
      </c>
    </row>
    <row r="4363" spans="1:1">
      <c r="A4363" s="5" t="s">
        <v>2156</v>
      </c>
    </row>
    <row r="4364" spans="1:1">
      <c r="A4364" s="5" t="s">
        <v>5958</v>
      </c>
    </row>
    <row r="4365" spans="1:1">
      <c r="A4365" s="5" t="s">
        <v>2157</v>
      </c>
    </row>
    <row r="4366" spans="1:1">
      <c r="A4366" s="5" t="s">
        <v>2158</v>
      </c>
    </row>
    <row r="4367" spans="1:1">
      <c r="A4367" s="5" t="s">
        <v>5959</v>
      </c>
    </row>
    <row r="4368" spans="1:1">
      <c r="A4368" s="5" t="s">
        <v>5960</v>
      </c>
    </row>
    <row r="4369" spans="1:1">
      <c r="A4369" s="5" t="s">
        <v>5961</v>
      </c>
    </row>
    <row r="4370" spans="1:1">
      <c r="A4370" s="5" t="s">
        <v>5962</v>
      </c>
    </row>
    <row r="4371" spans="1:1">
      <c r="A4371" s="5" t="s">
        <v>5963</v>
      </c>
    </row>
    <row r="4372" spans="1:1">
      <c r="A4372" s="5" t="s">
        <v>5964</v>
      </c>
    </row>
    <row r="4373" spans="1:1">
      <c r="A4373" s="5" t="s">
        <v>5965</v>
      </c>
    </row>
    <row r="4374" spans="1:1">
      <c r="A4374" s="5" t="s">
        <v>2159</v>
      </c>
    </row>
    <row r="4375" spans="1:1">
      <c r="A4375" s="5" t="s">
        <v>5966</v>
      </c>
    </row>
    <row r="4376" spans="1:1">
      <c r="A4376" s="5" t="s">
        <v>5967</v>
      </c>
    </row>
    <row r="4377" spans="1:1">
      <c r="A4377" s="5" t="s">
        <v>5968</v>
      </c>
    </row>
    <row r="4378" spans="1:1">
      <c r="A4378" s="5" t="s">
        <v>5969</v>
      </c>
    </row>
    <row r="4379" spans="1:1">
      <c r="A4379" s="5" t="s">
        <v>5970</v>
      </c>
    </row>
    <row r="4380" spans="1:1">
      <c r="A4380" s="5" t="s">
        <v>5971</v>
      </c>
    </row>
    <row r="4381" spans="1:1">
      <c r="A4381" s="5" t="s">
        <v>2160</v>
      </c>
    </row>
    <row r="4382" spans="1:1">
      <c r="A4382" s="5" t="s">
        <v>2161</v>
      </c>
    </row>
    <row r="4383" spans="1:1">
      <c r="A4383" s="5" t="s">
        <v>5972</v>
      </c>
    </row>
    <row r="4384" spans="1:1">
      <c r="A4384" s="5" t="s">
        <v>5973</v>
      </c>
    </row>
    <row r="4385" spans="1:1">
      <c r="A4385" s="5" t="s">
        <v>2162</v>
      </c>
    </row>
    <row r="4386" spans="1:1">
      <c r="A4386" s="5" t="s">
        <v>5974</v>
      </c>
    </row>
    <row r="4387" spans="1:1">
      <c r="A4387" s="5" t="s">
        <v>2163</v>
      </c>
    </row>
    <row r="4388" spans="1:1">
      <c r="A4388" s="5" t="s">
        <v>2164</v>
      </c>
    </row>
    <row r="4389" spans="1:1">
      <c r="A4389" s="5" t="s">
        <v>5975</v>
      </c>
    </row>
    <row r="4390" spans="1:1">
      <c r="A4390" s="5" t="s">
        <v>5976</v>
      </c>
    </row>
    <row r="4391" spans="1:1">
      <c r="A4391" s="5" t="s">
        <v>2165</v>
      </c>
    </row>
    <row r="4392" spans="1:1">
      <c r="A4392" s="5" t="s">
        <v>5977</v>
      </c>
    </row>
    <row r="4393" spans="1:1">
      <c r="A4393" s="5" t="s">
        <v>5978</v>
      </c>
    </row>
    <row r="4394" spans="1:1">
      <c r="A4394" s="5" t="s">
        <v>5979</v>
      </c>
    </row>
    <row r="4395" spans="1:1">
      <c r="A4395" s="5" t="s">
        <v>5980</v>
      </c>
    </row>
    <row r="4396" spans="1:1">
      <c r="A4396" s="5" t="s">
        <v>2166</v>
      </c>
    </row>
    <row r="4397" spans="1:1">
      <c r="A4397" s="5" t="s">
        <v>5981</v>
      </c>
    </row>
    <row r="4398" spans="1:1">
      <c r="A4398" s="5" t="s">
        <v>5982</v>
      </c>
    </row>
    <row r="4399" spans="1:1">
      <c r="A4399" s="5" t="s">
        <v>5984</v>
      </c>
    </row>
    <row r="4400" spans="1:1">
      <c r="A4400" s="5" t="s">
        <v>5985</v>
      </c>
    </row>
    <row r="4401" spans="1:1">
      <c r="A4401" s="5" t="s">
        <v>2167</v>
      </c>
    </row>
    <row r="4402" spans="1:1">
      <c r="A4402" s="5" t="s">
        <v>2168</v>
      </c>
    </row>
    <row r="4403" spans="1:1">
      <c r="A4403" s="5" t="s">
        <v>2169</v>
      </c>
    </row>
    <row r="4404" spans="1:1">
      <c r="A4404" s="5" t="s">
        <v>5986</v>
      </c>
    </row>
    <row r="4405" spans="1:1">
      <c r="A4405" s="5" t="s">
        <v>2170</v>
      </c>
    </row>
    <row r="4406" spans="1:1">
      <c r="A4406" s="5" t="s">
        <v>2171</v>
      </c>
    </row>
    <row r="4407" spans="1:1">
      <c r="A4407" s="5" t="s">
        <v>2172</v>
      </c>
    </row>
    <row r="4408" spans="1:1">
      <c r="A4408" s="5" t="s">
        <v>2173</v>
      </c>
    </row>
    <row r="4409" spans="1:1">
      <c r="A4409" s="5" t="s">
        <v>2174</v>
      </c>
    </row>
    <row r="4410" spans="1:1">
      <c r="A4410" s="5" t="s">
        <v>5987</v>
      </c>
    </row>
    <row r="4411" spans="1:1">
      <c r="A4411" s="5" t="s">
        <v>2175</v>
      </c>
    </row>
    <row r="4412" spans="1:1">
      <c r="A4412" s="5" t="s">
        <v>2176</v>
      </c>
    </row>
    <row r="4413" spans="1:1">
      <c r="A4413" s="5" t="s">
        <v>2177</v>
      </c>
    </row>
    <row r="4414" spans="1:1">
      <c r="A4414" s="5" t="s">
        <v>5988</v>
      </c>
    </row>
    <row r="4415" spans="1:1">
      <c r="A4415" s="5" t="s">
        <v>2178</v>
      </c>
    </row>
    <row r="4416" spans="1:1">
      <c r="A4416" s="5" t="s">
        <v>2179</v>
      </c>
    </row>
    <row r="4417" spans="1:1">
      <c r="A4417" s="5" t="s">
        <v>5989</v>
      </c>
    </row>
    <row r="4418" spans="1:1">
      <c r="A4418" s="5" t="s">
        <v>5990</v>
      </c>
    </row>
    <row r="4419" spans="1:1">
      <c r="A4419" s="5" t="s">
        <v>5991</v>
      </c>
    </row>
    <row r="4420" spans="1:1">
      <c r="A4420" s="5" t="s">
        <v>5992</v>
      </c>
    </row>
    <row r="4421" spans="1:1">
      <c r="A4421" s="5" t="s">
        <v>2180</v>
      </c>
    </row>
    <row r="4422" spans="1:1">
      <c r="A4422" s="5" t="s">
        <v>5993</v>
      </c>
    </row>
    <row r="4423" spans="1:1">
      <c r="A4423" s="5" t="s">
        <v>5994</v>
      </c>
    </row>
    <row r="4424" spans="1:1">
      <c r="A4424" s="5" t="s">
        <v>2181</v>
      </c>
    </row>
    <row r="4425" spans="1:1">
      <c r="A4425" s="5" t="s">
        <v>5995</v>
      </c>
    </row>
    <row r="4426" spans="1:1">
      <c r="A4426" s="5" t="s">
        <v>5996</v>
      </c>
    </row>
    <row r="4427" spans="1:1">
      <c r="A4427" s="5" t="s">
        <v>2182</v>
      </c>
    </row>
    <row r="4428" spans="1:1">
      <c r="A4428" s="5" t="s">
        <v>2183</v>
      </c>
    </row>
    <row r="4429" spans="1:1">
      <c r="A4429" s="5" t="s">
        <v>2184</v>
      </c>
    </row>
    <row r="4430" spans="1:1">
      <c r="A4430" s="5" t="s">
        <v>5997</v>
      </c>
    </row>
    <row r="4431" spans="1:1">
      <c r="A4431" s="5" t="s">
        <v>5998</v>
      </c>
    </row>
    <row r="4432" spans="1:1">
      <c r="A4432" s="5" t="s">
        <v>5999</v>
      </c>
    </row>
    <row r="4433" spans="1:1">
      <c r="A4433" s="5" t="s">
        <v>2185</v>
      </c>
    </row>
    <row r="4434" spans="1:1">
      <c r="A4434" s="5" t="s">
        <v>6000</v>
      </c>
    </row>
    <row r="4435" spans="1:1">
      <c r="A4435" s="5" t="s">
        <v>6001</v>
      </c>
    </row>
    <row r="4436" spans="1:1">
      <c r="A4436" s="5" t="s">
        <v>6002</v>
      </c>
    </row>
    <row r="4437" spans="1:1">
      <c r="A4437" s="5" t="s">
        <v>2186</v>
      </c>
    </row>
    <row r="4438" spans="1:1">
      <c r="A4438" s="5" t="s">
        <v>2187</v>
      </c>
    </row>
    <row r="4439" spans="1:1">
      <c r="A4439" s="5" t="s">
        <v>2188</v>
      </c>
    </row>
    <row r="4440" spans="1:1">
      <c r="A4440" s="5" t="s">
        <v>6003</v>
      </c>
    </row>
    <row r="4441" spans="1:1">
      <c r="A4441" s="5" t="s">
        <v>6004</v>
      </c>
    </row>
    <row r="4442" spans="1:1">
      <c r="A4442" s="5" t="s">
        <v>6005</v>
      </c>
    </row>
    <row r="4443" spans="1:1">
      <c r="A4443" s="5" t="s">
        <v>2189</v>
      </c>
    </row>
    <row r="4444" spans="1:1">
      <c r="A4444" s="5" t="s">
        <v>2190</v>
      </c>
    </row>
    <row r="4445" spans="1:1">
      <c r="A4445" s="5" t="s">
        <v>6006</v>
      </c>
    </row>
    <row r="4446" spans="1:1">
      <c r="A4446" s="5" t="s">
        <v>2191</v>
      </c>
    </row>
    <row r="4447" spans="1:1">
      <c r="A4447" s="5" t="s">
        <v>2192</v>
      </c>
    </row>
    <row r="4448" spans="1:1">
      <c r="A4448" s="5" t="s">
        <v>2193</v>
      </c>
    </row>
    <row r="4449" spans="1:1">
      <c r="A4449" s="5" t="s">
        <v>6007</v>
      </c>
    </row>
    <row r="4450" spans="1:1">
      <c r="A4450" s="5" t="s">
        <v>6008</v>
      </c>
    </row>
    <row r="4451" spans="1:1">
      <c r="A4451" s="5" t="s">
        <v>6009</v>
      </c>
    </row>
    <row r="4452" spans="1:1">
      <c r="A4452" s="5" t="s">
        <v>2194</v>
      </c>
    </row>
    <row r="4453" spans="1:1">
      <c r="A4453" s="5" t="s">
        <v>2195</v>
      </c>
    </row>
    <row r="4454" spans="1:1">
      <c r="A4454" s="5" t="s">
        <v>2196</v>
      </c>
    </row>
    <row r="4455" spans="1:1">
      <c r="A4455" s="5" t="s">
        <v>2197</v>
      </c>
    </row>
    <row r="4456" spans="1:1">
      <c r="A4456" s="5" t="s">
        <v>2198</v>
      </c>
    </row>
    <row r="4457" spans="1:1">
      <c r="A4457" s="5" t="s">
        <v>6010</v>
      </c>
    </row>
    <row r="4458" spans="1:1">
      <c r="A4458" s="5" t="s">
        <v>2199</v>
      </c>
    </row>
    <row r="4459" spans="1:1">
      <c r="A4459" s="5" t="s">
        <v>6011</v>
      </c>
    </row>
    <row r="4460" spans="1:1">
      <c r="A4460" s="5" t="s">
        <v>2200</v>
      </c>
    </row>
    <row r="4461" spans="1:1">
      <c r="A4461" s="5" t="s">
        <v>2201</v>
      </c>
    </row>
    <row r="4462" spans="1:1">
      <c r="A4462" s="5" t="s">
        <v>6012</v>
      </c>
    </row>
    <row r="4463" spans="1:1">
      <c r="A4463" s="5" t="s">
        <v>6013</v>
      </c>
    </row>
    <row r="4464" spans="1:1">
      <c r="A4464" s="5" t="s">
        <v>2202</v>
      </c>
    </row>
    <row r="4465" spans="1:1">
      <c r="A4465" s="5" t="s">
        <v>6014</v>
      </c>
    </row>
    <row r="4466" spans="1:1">
      <c r="A4466" s="5" t="s">
        <v>2203</v>
      </c>
    </row>
    <row r="4467" spans="1:1">
      <c r="A4467" s="5" t="s">
        <v>6015</v>
      </c>
    </row>
    <row r="4468" spans="1:1">
      <c r="A4468" s="5" t="s">
        <v>2204</v>
      </c>
    </row>
    <row r="4469" spans="1:1">
      <c r="A4469" s="5" t="s">
        <v>6016</v>
      </c>
    </row>
    <row r="4470" spans="1:1">
      <c r="A4470" s="5" t="s">
        <v>2205</v>
      </c>
    </row>
    <row r="4471" spans="1:1">
      <c r="A4471" s="5" t="s">
        <v>2206</v>
      </c>
    </row>
    <row r="4472" spans="1:1">
      <c r="A4472" s="5" t="s">
        <v>2207</v>
      </c>
    </row>
    <row r="4473" spans="1:1">
      <c r="A4473" s="5" t="s">
        <v>6017</v>
      </c>
    </row>
    <row r="4474" spans="1:1">
      <c r="A4474" s="5" t="s">
        <v>2208</v>
      </c>
    </row>
    <row r="4475" spans="1:1">
      <c r="A4475" s="5" t="s">
        <v>2209</v>
      </c>
    </row>
    <row r="4476" spans="1:1">
      <c r="A4476" s="5" t="s">
        <v>6018</v>
      </c>
    </row>
    <row r="4477" spans="1:1">
      <c r="A4477" s="5" t="s">
        <v>6019</v>
      </c>
    </row>
    <row r="4478" spans="1:1">
      <c r="A4478" s="5" t="s">
        <v>2210</v>
      </c>
    </row>
    <row r="4479" spans="1:1">
      <c r="A4479" s="5" t="s">
        <v>2211</v>
      </c>
    </row>
    <row r="4480" spans="1:1">
      <c r="A4480" s="5" t="s">
        <v>6020</v>
      </c>
    </row>
    <row r="4481" spans="1:1">
      <c r="A4481" s="5" t="s">
        <v>2212</v>
      </c>
    </row>
    <row r="4482" spans="1:1">
      <c r="A4482" s="5" t="s">
        <v>2213</v>
      </c>
    </row>
    <row r="4483" spans="1:1">
      <c r="A4483" s="5" t="s">
        <v>2214</v>
      </c>
    </row>
    <row r="4484" spans="1:1">
      <c r="A4484" s="5" t="s">
        <v>2215</v>
      </c>
    </row>
    <row r="4485" spans="1:1">
      <c r="A4485" s="5" t="s">
        <v>2216</v>
      </c>
    </row>
    <row r="4486" spans="1:1">
      <c r="A4486" s="5" t="s">
        <v>2217</v>
      </c>
    </row>
    <row r="4487" spans="1:1">
      <c r="A4487" s="5" t="s">
        <v>6021</v>
      </c>
    </row>
    <row r="4488" spans="1:1">
      <c r="A4488" s="5" t="s">
        <v>2218</v>
      </c>
    </row>
    <row r="4489" spans="1:1">
      <c r="A4489" s="5" t="s">
        <v>2219</v>
      </c>
    </row>
    <row r="4490" spans="1:1">
      <c r="A4490" s="5" t="s">
        <v>6022</v>
      </c>
    </row>
    <row r="4491" spans="1:1">
      <c r="A4491" s="5" t="s">
        <v>2220</v>
      </c>
    </row>
    <row r="4492" spans="1:1">
      <c r="A4492" s="5" t="s">
        <v>6023</v>
      </c>
    </row>
    <row r="4493" spans="1:1">
      <c r="A4493" s="5" t="s">
        <v>2221</v>
      </c>
    </row>
    <row r="4494" spans="1:1">
      <c r="A4494" s="5" t="s">
        <v>6024</v>
      </c>
    </row>
    <row r="4495" spans="1:1">
      <c r="A4495" s="5" t="s">
        <v>6025</v>
      </c>
    </row>
    <row r="4496" spans="1:1">
      <c r="A4496" s="5" t="s">
        <v>6027</v>
      </c>
    </row>
    <row r="4497" spans="1:1">
      <c r="A4497" s="5" t="s">
        <v>6028</v>
      </c>
    </row>
    <row r="4498" spans="1:1">
      <c r="A4498" s="5" t="s">
        <v>6029</v>
      </c>
    </row>
    <row r="4499" spans="1:1">
      <c r="A4499" s="5" t="s">
        <v>6030</v>
      </c>
    </row>
    <row r="4500" spans="1:1">
      <c r="A4500" s="5" t="s">
        <v>2222</v>
      </c>
    </row>
    <row r="4501" spans="1:1">
      <c r="A4501" s="5" t="s">
        <v>6031</v>
      </c>
    </row>
    <row r="4502" spans="1:1">
      <c r="A4502" s="5" t="s">
        <v>2223</v>
      </c>
    </row>
    <row r="4503" spans="1:1">
      <c r="A4503" s="5" t="s">
        <v>6032</v>
      </c>
    </row>
    <row r="4504" spans="1:1">
      <c r="A4504" s="5" t="s">
        <v>6033</v>
      </c>
    </row>
    <row r="4505" spans="1:1">
      <c r="A4505" s="5" t="s">
        <v>6034</v>
      </c>
    </row>
    <row r="4506" spans="1:1">
      <c r="A4506" s="5" t="s">
        <v>2224</v>
      </c>
    </row>
    <row r="4507" spans="1:1">
      <c r="A4507" s="5" t="s">
        <v>6035</v>
      </c>
    </row>
    <row r="4508" spans="1:1">
      <c r="A4508" s="5" t="s">
        <v>2225</v>
      </c>
    </row>
    <row r="4509" spans="1:1">
      <c r="A4509" s="5" t="s">
        <v>6036</v>
      </c>
    </row>
    <row r="4510" spans="1:1">
      <c r="A4510" s="5" t="s">
        <v>2226</v>
      </c>
    </row>
    <row r="4511" spans="1:1">
      <c r="A4511" s="5" t="s">
        <v>6037</v>
      </c>
    </row>
    <row r="4512" spans="1:1">
      <c r="A4512" s="5" t="s">
        <v>2227</v>
      </c>
    </row>
    <row r="4513" spans="1:1">
      <c r="A4513" s="5" t="s">
        <v>6039</v>
      </c>
    </row>
    <row r="4514" spans="1:1">
      <c r="A4514" s="5" t="s">
        <v>2228</v>
      </c>
    </row>
    <row r="4515" spans="1:1">
      <c r="A4515" s="5" t="s">
        <v>2229</v>
      </c>
    </row>
    <row r="4516" spans="1:1">
      <c r="A4516" s="5" t="s">
        <v>6040</v>
      </c>
    </row>
    <row r="4517" spans="1:1">
      <c r="A4517" s="5" t="s">
        <v>2230</v>
      </c>
    </row>
    <row r="4518" spans="1:1">
      <c r="A4518" s="5" t="s">
        <v>2231</v>
      </c>
    </row>
    <row r="4519" spans="1:1">
      <c r="A4519" s="5" t="s">
        <v>6041</v>
      </c>
    </row>
    <row r="4520" spans="1:1">
      <c r="A4520" s="5" t="s">
        <v>2232</v>
      </c>
    </row>
    <row r="4521" spans="1:1">
      <c r="A4521" s="5" t="s">
        <v>6042</v>
      </c>
    </row>
    <row r="4522" spans="1:1">
      <c r="A4522" s="5" t="s">
        <v>6043</v>
      </c>
    </row>
    <row r="4523" spans="1:1">
      <c r="A4523" s="5" t="s">
        <v>6044</v>
      </c>
    </row>
    <row r="4524" spans="1:1">
      <c r="A4524" s="5" t="s">
        <v>6045</v>
      </c>
    </row>
    <row r="4525" spans="1:1">
      <c r="A4525" s="5" t="s">
        <v>6046</v>
      </c>
    </row>
    <row r="4526" spans="1:1">
      <c r="A4526" s="5" t="s">
        <v>2233</v>
      </c>
    </row>
    <row r="4527" spans="1:1">
      <c r="A4527" s="5" t="s">
        <v>2234</v>
      </c>
    </row>
    <row r="4528" spans="1:1">
      <c r="A4528" s="5" t="s">
        <v>6047</v>
      </c>
    </row>
    <row r="4529" spans="1:1">
      <c r="A4529" s="5" t="s">
        <v>2235</v>
      </c>
    </row>
    <row r="4530" spans="1:1">
      <c r="A4530" s="5" t="s">
        <v>6048</v>
      </c>
    </row>
    <row r="4531" spans="1:1">
      <c r="A4531" s="5" t="s">
        <v>2236</v>
      </c>
    </row>
    <row r="4532" spans="1:1">
      <c r="A4532" s="5" t="s">
        <v>6049</v>
      </c>
    </row>
    <row r="4533" spans="1:1">
      <c r="A4533" s="5" t="s">
        <v>6050</v>
      </c>
    </row>
    <row r="4534" spans="1:1">
      <c r="A4534" s="5" t="s">
        <v>2237</v>
      </c>
    </row>
    <row r="4535" spans="1:1">
      <c r="A4535" s="5" t="s">
        <v>2238</v>
      </c>
    </row>
    <row r="4536" spans="1:1">
      <c r="A4536" s="5" t="s">
        <v>6051</v>
      </c>
    </row>
    <row r="4537" spans="1:1">
      <c r="A4537" s="5" t="s">
        <v>2239</v>
      </c>
    </row>
    <row r="4538" spans="1:1">
      <c r="A4538" s="5" t="s">
        <v>2240</v>
      </c>
    </row>
    <row r="4539" spans="1:1">
      <c r="A4539" s="5" t="s">
        <v>2241</v>
      </c>
    </row>
    <row r="4540" spans="1:1">
      <c r="A4540" s="5" t="s">
        <v>2242</v>
      </c>
    </row>
    <row r="4541" spans="1:1">
      <c r="A4541" s="5" t="s">
        <v>2243</v>
      </c>
    </row>
    <row r="4542" spans="1:1">
      <c r="A4542" s="5" t="s">
        <v>2244</v>
      </c>
    </row>
    <row r="4543" spans="1:1">
      <c r="A4543" s="5" t="s">
        <v>2245</v>
      </c>
    </row>
    <row r="4544" spans="1:1">
      <c r="A4544" s="5" t="s">
        <v>6052</v>
      </c>
    </row>
    <row r="4545" spans="1:1">
      <c r="A4545" s="5" t="s">
        <v>2246</v>
      </c>
    </row>
    <row r="4546" spans="1:1">
      <c r="A4546" s="5" t="s">
        <v>2247</v>
      </c>
    </row>
    <row r="4547" spans="1:1">
      <c r="A4547" s="5" t="s">
        <v>2248</v>
      </c>
    </row>
    <row r="4548" spans="1:1">
      <c r="A4548" s="5" t="s">
        <v>6053</v>
      </c>
    </row>
    <row r="4549" spans="1:1">
      <c r="A4549" s="5" t="s">
        <v>2249</v>
      </c>
    </row>
    <row r="4550" spans="1:1">
      <c r="A4550" s="5" t="s">
        <v>2250</v>
      </c>
    </row>
    <row r="4551" spans="1:1">
      <c r="A4551" s="5" t="s">
        <v>2251</v>
      </c>
    </row>
    <row r="4552" spans="1:1">
      <c r="A4552" s="5" t="s">
        <v>6054</v>
      </c>
    </row>
    <row r="4553" spans="1:1">
      <c r="A4553" s="5" t="s">
        <v>6055</v>
      </c>
    </row>
    <row r="4554" spans="1:1">
      <c r="A4554" s="5" t="s">
        <v>2252</v>
      </c>
    </row>
    <row r="4555" spans="1:1">
      <c r="A4555" s="5" t="s">
        <v>2253</v>
      </c>
    </row>
    <row r="4556" spans="1:1">
      <c r="A4556" s="5" t="s">
        <v>2254</v>
      </c>
    </row>
    <row r="4557" spans="1:1">
      <c r="A4557" s="5" t="s">
        <v>2255</v>
      </c>
    </row>
    <row r="4558" spans="1:1">
      <c r="A4558" s="5" t="s">
        <v>2256</v>
      </c>
    </row>
    <row r="4559" spans="1:1">
      <c r="A4559" s="5" t="s">
        <v>2257</v>
      </c>
    </row>
    <row r="4560" spans="1:1">
      <c r="A4560" s="5" t="s">
        <v>6056</v>
      </c>
    </row>
    <row r="4561" spans="1:1">
      <c r="A4561" s="5" t="s">
        <v>6057</v>
      </c>
    </row>
    <row r="4562" spans="1:1">
      <c r="A4562" s="5" t="s">
        <v>6058</v>
      </c>
    </row>
    <row r="4563" spans="1:1">
      <c r="A4563" s="5" t="s">
        <v>2258</v>
      </c>
    </row>
    <row r="4564" spans="1:1">
      <c r="A4564" s="5" t="s">
        <v>2259</v>
      </c>
    </row>
    <row r="4565" spans="1:1">
      <c r="A4565" s="5" t="s">
        <v>2260</v>
      </c>
    </row>
    <row r="4566" spans="1:1">
      <c r="A4566" s="5" t="s">
        <v>2261</v>
      </c>
    </row>
    <row r="4567" spans="1:1">
      <c r="A4567" s="5" t="s">
        <v>2262</v>
      </c>
    </row>
    <row r="4568" spans="1:1">
      <c r="A4568" s="5" t="s">
        <v>6059</v>
      </c>
    </row>
    <row r="4569" spans="1:1">
      <c r="A4569" s="5" t="s">
        <v>6060</v>
      </c>
    </row>
    <row r="4570" spans="1:1">
      <c r="A4570" s="5" t="s">
        <v>2263</v>
      </c>
    </row>
    <row r="4571" spans="1:1">
      <c r="A4571" s="5" t="s">
        <v>2264</v>
      </c>
    </row>
    <row r="4572" spans="1:1">
      <c r="A4572" s="5" t="s">
        <v>2265</v>
      </c>
    </row>
    <row r="4573" spans="1:1">
      <c r="A4573" s="5" t="s">
        <v>6062</v>
      </c>
    </row>
    <row r="4574" spans="1:1">
      <c r="A4574" s="5" t="s">
        <v>6063</v>
      </c>
    </row>
    <row r="4575" spans="1:1">
      <c r="A4575" s="5" t="s">
        <v>2266</v>
      </c>
    </row>
    <row r="4576" spans="1:1">
      <c r="A4576" s="5" t="s">
        <v>6064</v>
      </c>
    </row>
    <row r="4577" spans="1:1">
      <c r="A4577" s="5" t="s">
        <v>6065</v>
      </c>
    </row>
    <row r="4578" spans="1:1">
      <c r="A4578" s="5" t="s">
        <v>6066</v>
      </c>
    </row>
    <row r="4579" spans="1:1">
      <c r="A4579" s="5" t="s">
        <v>6067</v>
      </c>
    </row>
    <row r="4580" spans="1:1">
      <c r="A4580" s="5" t="s">
        <v>2267</v>
      </c>
    </row>
    <row r="4581" spans="1:1">
      <c r="A4581" s="5" t="s">
        <v>6068</v>
      </c>
    </row>
    <row r="4582" spans="1:1">
      <c r="A4582" s="5" t="s">
        <v>2268</v>
      </c>
    </row>
    <row r="4583" spans="1:1">
      <c r="A4583" s="5" t="s">
        <v>6069</v>
      </c>
    </row>
    <row r="4584" spans="1:1">
      <c r="A4584" s="5" t="s">
        <v>6070</v>
      </c>
    </row>
    <row r="4585" spans="1:1">
      <c r="A4585" s="5" t="s">
        <v>2269</v>
      </c>
    </row>
    <row r="4586" spans="1:1">
      <c r="A4586" s="5" t="s">
        <v>6071</v>
      </c>
    </row>
    <row r="4587" spans="1:1">
      <c r="A4587" s="5" t="s">
        <v>6072</v>
      </c>
    </row>
    <row r="4588" spans="1:1">
      <c r="A4588" s="5" t="s">
        <v>6073</v>
      </c>
    </row>
    <row r="4589" spans="1:1">
      <c r="A4589" s="5" t="s">
        <v>6074</v>
      </c>
    </row>
    <row r="4590" spans="1:1">
      <c r="A4590" s="5" t="s">
        <v>6075</v>
      </c>
    </row>
    <row r="4591" spans="1:1">
      <c r="A4591" s="5" t="s">
        <v>2270</v>
      </c>
    </row>
    <row r="4592" spans="1:1">
      <c r="A4592" s="5" t="s">
        <v>6076</v>
      </c>
    </row>
    <row r="4593" spans="1:1">
      <c r="A4593" s="5" t="s">
        <v>2271</v>
      </c>
    </row>
    <row r="4594" spans="1:1">
      <c r="A4594" s="5" t="s">
        <v>6077</v>
      </c>
    </row>
    <row r="4595" spans="1:1">
      <c r="A4595" s="5" t="s">
        <v>6078</v>
      </c>
    </row>
    <row r="4596" spans="1:1">
      <c r="A4596" s="5" t="s">
        <v>6079</v>
      </c>
    </row>
    <row r="4597" spans="1:1">
      <c r="A4597" s="5" t="s">
        <v>6080</v>
      </c>
    </row>
    <row r="4598" spans="1:1">
      <c r="A4598" s="5" t="s">
        <v>2272</v>
      </c>
    </row>
    <row r="4599" spans="1:1">
      <c r="A4599" s="5" t="s">
        <v>2273</v>
      </c>
    </row>
    <row r="4600" spans="1:1">
      <c r="A4600" s="5" t="s">
        <v>6081</v>
      </c>
    </row>
    <row r="4601" spans="1:1">
      <c r="A4601" s="5" t="s">
        <v>6082</v>
      </c>
    </row>
    <row r="4602" spans="1:1">
      <c r="A4602" s="5" t="s">
        <v>6083</v>
      </c>
    </row>
    <row r="4603" spans="1:1">
      <c r="A4603" s="5" t="s">
        <v>2274</v>
      </c>
    </row>
    <row r="4604" spans="1:1">
      <c r="A4604" s="5" t="s">
        <v>2275</v>
      </c>
    </row>
    <row r="4605" spans="1:1">
      <c r="A4605" s="5" t="s">
        <v>2276</v>
      </c>
    </row>
    <row r="4606" spans="1:1">
      <c r="A4606" s="5" t="s">
        <v>6084</v>
      </c>
    </row>
    <row r="4607" spans="1:1">
      <c r="A4607" s="5" t="s">
        <v>2277</v>
      </c>
    </row>
    <row r="4608" spans="1:1">
      <c r="A4608" s="5" t="s">
        <v>6085</v>
      </c>
    </row>
    <row r="4609" spans="1:1">
      <c r="A4609" s="5" t="s">
        <v>6086</v>
      </c>
    </row>
    <row r="4610" spans="1:1">
      <c r="A4610" s="5" t="s">
        <v>6087</v>
      </c>
    </row>
    <row r="4611" spans="1:1">
      <c r="A4611" s="5" t="s">
        <v>6088</v>
      </c>
    </row>
    <row r="4612" spans="1:1">
      <c r="A4612" s="5" t="s">
        <v>6089</v>
      </c>
    </row>
    <row r="4613" spans="1:1">
      <c r="A4613" s="5" t="s">
        <v>2278</v>
      </c>
    </row>
    <row r="4614" spans="1:1">
      <c r="A4614" s="5" t="s">
        <v>6090</v>
      </c>
    </row>
    <row r="4615" spans="1:1">
      <c r="A4615" s="5" t="s">
        <v>6091</v>
      </c>
    </row>
    <row r="4616" spans="1:1">
      <c r="A4616" s="5" t="s">
        <v>6092</v>
      </c>
    </row>
    <row r="4617" spans="1:1">
      <c r="A4617" s="5" t="s">
        <v>2279</v>
      </c>
    </row>
    <row r="4618" spans="1:1">
      <c r="A4618" s="5" t="s">
        <v>2280</v>
      </c>
    </row>
    <row r="4619" spans="1:1">
      <c r="A4619" s="5" t="s">
        <v>6093</v>
      </c>
    </row>
    <row r="4620" spans="1:1">
      <c r="A4620" s="5" t="s">
        <v>2281</v>
      </c>
    </row>
    <row r="4621" spans="1:1">
      <c r="A4621" s="5" t="s">
        <v>2282</v>
      </c>
    </row>
    <row r="4622" spans="1:1">
      <c r="A4622" s="5" t="s">
        <v>6094</v>
      </c>
    </row>
    <row r="4623" spans="1:1">
      <c r="A4623" s="5" t="s">
        <v>2283</v>
      </c>
    </row>
    <row r="4624" spans="1:1">
      <c r="A4624" s="5" t="s">
        <v>6095</v>
      </c>
    </row>
    <row r="4625" spans="1:1">
      <c r="A4625" s="5" t="s">
        <v>6096</v>
      </c>
    </row>
    <row r="4626" spans="1:1">
      <c r="A4626" s="5" t="s">
        <v>6097</v>
      </c>
    </row>
    <row r="4627" spans="1:1">
      <c r="A4627" s="5" t="s">
        <v>2284</v>
      </c>
    </row>
    <row r="4628" spans="1:1">
      <c r="A4628" s="5" t="s">
        <v>2285</v>
      </c>
    </row>
    <row r="4629" spans="1:1">
      <c r="A4629" s="5" t="s">
        <v>6098</v>
      </c>
    </row>
    <row r="4630" spans="1:1">
      <c r="A4630" s="5" t="s">
        <v>2286</v>
      </c>
    </row>
    <row r="4631" spans="1:1">
      <c r="A4631" s="5" t="s">
        <v>2287</v>
      </c>
    </row>
    <row r="4632" spans="1:1">
      <c r="A4632" s="5" t="s">
        <v>2288</v>
      </c>
    </row>
    <row r="4633" spans="1:1">
      <c r="A4633" s="5" t="s">
        <v>6099</v>
      </c>
    </row>
    <row r="4634" spans="1:1">
      <c r="A4634" s="5" t="s">
        <v>2289</v>
      </c>
    </row>
    <row r="4635" spans="1:1">
      <c r="A4635" s="5" t="s">
        <v>6100</v>
      </c>
    </row>
    <row r="4636" spans="1:1">
      <c r="A4636" s="5" t="s">
        <v>6101</v>
      </c>
    </row>
    <row r="4637" spans="1:1">
      <c r="A4637" s="5" t="s">
        <v>6102</v>
      </c>
    </row>
    <row r="4638" spans="1:1">
      <c r="A4638" s="5" t="s">
        <v>2290</v>
      </c>
    </row>
    <row r="4639" spans="1:1">
      <c r="A4639" s="5" t="s">
        <v>2291</v>
      </c>
    </row>
    <row r="4640" spans="1:1">
      <c r="A4640" s="5" t="s">
        <v>6103</v>
      </c>
    </row>
    <row r="4641" spans="1:1">
      <c r="A4641" s="5" t="s">
        <v>6104</v>
      </c>
    </row>
    <row r="4642" spans="1:1">
      <c r="A4642" s="5" t="s">
        <v>6105</v>
      </c>
    </row>
    <row r="4643" spans="1:1">
      <c r="A4643" s="5" t="s">
        <v>2293</v>
      </c>
    </row>
    <row r="4644" spans="1:1">
      <c r="A4644" s="5" t="s">
        <v>6106</v>
      </c>
    </row>
    <row r="4645" spans="1:1">
      <c r="A4645" s="5" t="s">
        <v>2294</v>
      </c>
    </row>
    <row r="4646" spans="1:1">
      <c r="A4646" s="5" t="s">
        <v>2295</v>
      </c>
    </row>
    <row r="4647" spans="1:1">
      <c r="A4647" s="5" t="s">
        <v>6107</v>
      </c>
    </row>
    <row r="4648" spans="1:1">
      <c r="A4648" s="5" t="s">
        <v>2296</v>
      </c>
    </row>
    <row r="4649" spans="1:1">
      <c r="A4649" s="5" t="s">
        <v>2297</v>
      </c>
    </row>
    <row r="4650" spans="1:1">
      <c r="A4650" s="5" t="s">
        <v>6108</v>
      </c>
    </row>
    <row r="4651" spans="1:1">
      <c r="A4651" s="5" t="s">
        <v>2298</v>
      </c>
    </row>
    <row r="4652" spans="1:1">
      <c r="A4652" s="5" t="s">
        <v>6109</v>
      </c>
    </row>
    <row r="4653" spans="1:1">
      <c r="A4653" s="5" t="s">
        <v>2299</v>
      </c>
    </row>
    <row r="4654" spans="1:1">
      <c r="A4654" s="5" t="s">
        <v>6110</v>
      </c>
    </row>
    <row r="4655" spans="1:1">
      <c r="A4655" s="5" t="s">
        <v>6111</v>
      </c>
    </row>
    <row r="4656" spans="1:1">
      <c r="A4656" s="5" t="s">
        <v>6112</v>
      </c>
    </row>
    <row r="4657" spans="1:1">
      <c r="A4657" s="5" t="s">
        <v>6113</v>
      </c>
    </row>
    <row r="4658" spans="1:1">
      <c r="A4658" s="5" t="s">
        <v>2300</v>
      </c>
    </row>
    <row r="4659" spans="1:1">
      <c r="A4659" s="5" t="s">
        <v>2301</v>
      </c>
    </row>
    <row r="4660" spans="1:1">
      <c r="A4660" s="5" t="s">
        <v>2302</v>
      </c>
    </row>
    <row r="4661" spans="1:1">
      <c r="A4661" s="5" t="s">
        <v>6114</v>
      </c>
    </row>
    <row r="4662" spans="1:1">
      <c r="A4662" s="5" t="s">
        <v>6115</v>
      </c>
    </row>
    <row r="4663" spans="1:1">
      <c r="A4663" s="5" t="s">
        <v>6116</v>
      </c>
    </row>
    <row r="4664" spans="1:1">
      <c r="A4664" s="5" t="s">
        <v>2303</v>
      </c>
    </row>
    <row r="4665" spans="1:1">
      <c r="A4665" s="5" t="s">
        <v>2304</v>
      </c>
    </row>
    <row r="4666" spans="1:1">
      <c r="A4666" s="5" t="s">
        <v>2305</v>
      </c>
    </row>
    <row r="4667" spans="1:1">
      <c r="A4667" s="5" t="s">
        <v>6117</v>
      </c>
    </row>
    <row r="4668" spans="1:1">
      <c r="A4668" s="5" t="s">
        <v>6118</v>
      </c>
    </row>
    <row r="4669" spans="1:1">
      <c r="A4669" s="5" t="s">
        <v>2306</v>
      </c>
    </row>
    <row r="4670" spans="1:1">
      <c r="A4670" s="5" t="s">
        <v>2307</v>
      </c>
    </row>
    <row r="4671" spans="1:1">
      <c r="A4671" s="5" t="s">
        <v>6119</v>
      </c>
    </row>
    <row r="4672" spans="1:1">
      <c r="A4672" s="5" t="s">
        <v>6120</v>
      </c>
    </row>
    <row r="4673" spans="1:1">
      <c r="A4673" s="5" t="s">
        <v>6121</v>
      </c>
    </row>
    <row r="4674" spans="1:1">
      <c r="A4674" s="5" t="s">
        <v>2308</v>
      </c>
    </row>
    <row r="4675" spans="1:1">
      <c r="A4675" s="5" t="s">
        <v>6122</v>
      </c>
    </row>
    <row r="4676" spans="1:1">
      <c r="A4676" s="5" t="s">
        <v>2309</v>
      </c>
    </row>
    <row r="4677" spans="1:1">
      <c r="A4677" s="5" t="s">
        <v>2310</v>
      </c>
    </row>
    <row r="4678" spans="1:1">
      <c r="A4678" s="5" t="s">
        <v>2311</v>
      </c>
    </row>
    <row r="4679" spans="1:1">
      <c r="A4679" s="5" t="s">
        <v>6123</v>
      </c>
    </row>
    <row r="4680" spans="1:1">
      <c r="A4680" s="5" t="s">
        <v>6124</v>
      </c>
    </row>
    <row r="4681" spans="1:1">
      <c r="A4681" s="5" t="s">
        <v>2312</v>
      </c>
    </row>
    <row r="4682" spans="1:1">
      <c r="A4682" s="5" t="s">
        <v>6125</v>
      </c>
    </row>
    <row r="4683" spans="1:1">
      <c r="A4683" s="5" t="s">
        <v>6126</v>
      </c>
    </row>
    <row r="4684" spans="1:1">
      <c r="A4684" s="5" t="s">
        <v>6127</v>
      </c>
    </row>
    <row r="4685" spans="1:1">
      <c r="A4685" s="5" t="s">
        <v>6128</v>
      </c>
    </row>
    <row r="4686" spans="1:1">
      <c r="A4686" s="5" t="s">
        <v>6129</v>
      </c>
    </row>
    <row r="4687" spans="1:1">
      <c r="A4687" s="5" t="s">
        <v>2313</v>
      </c>
    </row>
    <row r="4688" spans="1:1">
      <c r="A4688" s="5" t="s">
        <v>2314</v>
      </c>
    </row>
    <row r="4689" spans="1:1">
      <c r="A4689" s="5" t="s">
        <v>6130</v>
      </c>
    </row>
    <row r="4690" spans="1:1">
      <c r="A4690" s="5" t="s">
        <v>2315</v>
      </c>
    </row>
    <row r="4691" spans="1:1">
      <c r="A4691" s="5" t="s">
        <v>6131</v>
      </c>
    </row>
    <row r="4692" spans="1:1">
      <c r="A4692" s="5" t="s">
        <v>6132</v>
      </c>
    </row>
    <row r="4693" spans="1:1">
      <c r="A4693" s="5" t="s">
        <v>6133</v>
      </c>
    </row>
    <row r="4694" spans="1:1">
      <c r="A4694" s="5" t="s">
        <v>2316</v>
      </c>
    </row>
    <row r="4695" spans="1:1">
      <c r="A4695" s="5" t="s">
        <v>6134</v>
      </c>
    </row>
    <row r="4696" spans="1:1">
      <c r="A4696" s="5" t="s">
        <v>6135</v>
      </c>
    </row>
    <row r="4697" spans="1:1">
      <c r="A4697" s="5" t="s">
        <v>2317</v>
      </c>
    </row>
    <row r="4698" spans="1:1">
      <c r="A4698" s="5" t="s">
        <v>6136</v>
      </c>
    </row>
    <row r="4699" spans="1:1">
      <c r="A4699" s="5" t="s">
        <v>2318</v>
      </c>
    </row>
    <row r="4700" spans="1:1">
      <c r="A4700" s="5" t="s">
        <v>2319</v>
      </c>
    </row>
    <row r="4701" spans="1:1">
      <c r="A4701" s="5" t="s">
        <v>6137</v>
      </c>
    </row>
    <row r="4702" spans="1:1">
      <c r="A4702" s="5" t="s">
        <v>2320</v>
      </c>
    </row>
    <row r="4703" spans="1:1">
      <c r="A4703" s="5" t="s">
        <v>6138</v>
      </c>
    </row>
    <row r="4704" spans="1:1">
      <c r="A4704" s="5" t="s">
        <v>6139</v>
      </c>
    </row>
    <row r="4705" spans="1:1">
      <c r="A4705" s="5" t="s">
        <v>6141</v>
      </c>
    </row>
    <row r="4706" spans="1:1">
      <c r="A4706" s="5" t="s">
        <v>6142</v>
      </c>
    </row>
    <row r="4707" spans="1:1">
      <c r="A4707" s="5" t="s">
        <v>6144</v>
      </c>
    </row>
    <row r="4708" spans="1:1">
      <c r="A4708" s="5" t="s">
        <v>6145</v>
      </c>
    </row>
    <row r="4709" spans="1:1">
      <c r="A4709" s="5" t="s">
        <v>6146</v>
      </c>
    </row>
    <row r="4710" spans="1:1">
      <c r="A4710" s="5" t="s">
        <v>6147</v>
      </c>
    </row>
    <row r="4711" spans="1:1">
      <c r="A4711" s="5" t="s">
        <v>6148</v>
      </c>
    </row>
    <row r="4712" spans="1:1">
      <c r="A4712" s="5" t="s">
        <v>6149</v>
      </c>
    </row>
    <row r="4713" spans="1:1">
      <c r="A4713" s="5" t="s">
        <v>6150</v>
      </c>
    </row>
    <row r="4714" spans="1:1">
      <c r="A4714" s="5" t="s">
        <v>6151</v>
      </c>
    </row>
    <row r="4715" spans="1:1">
      <c r="A4715" s="5" t="s">
        <v>6152</v>
      </c>
    </row>
    <row r="4716" spans="1:1">
      <c r="A4716" s="5" t="s">
        <v>6153</v>
      </c>
    </row>
    <row r="4717" spans="1:1">
      <c r="A4717" s="5" t="s">
        <v>6154</v>
      </c>
    </row>
    <row r="4718" spans="1:1">
      <c r="A4718" s="5" t="s">
        <v>2321</v>
      </c>
    </row>
    <row r="4719" spans="1:1">
      <c r="A4719" s="5" t="s">
        <v>2322</v>
      </c>
    </row>
    <row r="4720" spans="1:1">
      <c r="A4720" s="5" t="s">
        <v>6155</v>
      </c>
    </row>
    <row r="4721" spans="1:1">
      <c r="A4721" s="5" t="s">
        <v>6156</v>
      </c>
    </row>
    <row r="4722" spans="1:1">
      <c r="A4722" s="5" t="s">
        <v>6157</v>
      </c>
    </row>
    <row r="4723" spans="1:1">
      <c r="A4723" s="5" t="s">
        <v>2323</v>
      </c>
    </row>
    <row r="4724" spans="1:1">
      <c r="A4724" s="5" t="s">
        <v>2324</v>
      </c>
    </row>
    <row r="4725" spans="1:1">
      <c r="A4725" s="5" t="s">
        <v>2325</v>
      </c>
    </row>
    <row r="4726" spans="1:1">
      <c r="A4726" s="5" t="s">
        <v>6158</v>
      </c>
    </row>
    <row r="4727" spans="1:1">
      <c r="A4727" s="5" t="s">
        <v>6159</v>
      </c>
    </row>
    <row r="4728" spans="1:1">
      <c r="A4728" s="5" t="s">
        <v>6160</v>
      </c>
    </row>
    <row r="4729" spans="1:1">
      <c r="A4729" s="5" t="s">
        <v>6161</v>
      </c>
    </row>
    <row r="4730" spans="1:1">
      <c r="A4730" s="5" t="s">
        <v>2326</v>
      </c>
    </row>
    <row r="4731" spans="1:1">
      <c r="A4731" s="5" t="s">
        <v>6162</v>
      </c>
    </row>
    <row r="4732" spans="1:1">
      <c r="A4732" s="5" t="s">
        <v>2327</v>
      </c>
    </row>
    <row r="4733" spans="1:1">
      <c r="A4733" s="5" t="s">
        <v>6163</v>
      </c>
    </row>
    <row r="4734" spans="1:1">
      <c r="A4734" s="5" t="s">
        <v>6164</v>
      </c>
    </row>
    <row r="4735" spans="1:1">
      <c r="A4735" s="5" t="s">
        <v>6165</v>
      </c>
    </row>
    <row r="4736" spans="1:1">
      <c r="A4736" s="5" t="s">
        <v>2328</v>
      </c>
    </row>
    <row r="4737" spans="1:1">
      <c r="A4737" s="5" t="s">
        <v>6166</v>
      </c>
    </row>
    <row r="4738" spans="1:1">
      <c r="A4738" s="5" t="s">
        <v>6167</v>
      </c>
    </row>
    <row r="4739" spans="1:1">
      <c r="A4739" s="5" t="s">
        <v>6168</v>
      </c>
    </row>
    <row r="4740" spans="1:1">
      <c r="A4740" s="5" t="s">
        <v>2329</v>
      </c>
    </row>
    <row r="4741" spans="1:1">
      <c r="A4741" s="5" t="s">
        <v>6169</v>
      </c>
    </row>
    <row r="4742" spans="1:1">
      <c r="A4742" s="5" t="s">
        <v>6170</v>
      </c>
    </row>
    <row r="4743" spans="1:1">
      <c r="A4743" s="5" t="s">
        <v>6171</v>
      </c>
    </row>
    <row r="4744" spans="1:1">
      <c r="A4744" s="5" t="s">
        <v>6172</v>
      </c>
    </row>
    <row r="4745" spans="1:1">
      <c r="A4745" s="5" t="s">
        <v>2330</v>
      </c>
    </row>
    <row r="4746" spans="1:1">
      <c r="A4746" s="5" t="s">
        <v>6173</v>
      </c>
    </row>
    <row r="4747" spans="1:1">
      <c r="A4747" s="5" t="s">
        <v>6174</v>
      </c>
    </row>
    <row r="4748" spans="1:1">
      <c r="A4748" s="5" t="s">
        <v>6175</v>
      </c>
    </row>
    <row r="4749" spans="1:1">
      <c r="A4749" s="5" t="s">
        <v>2331</v>
      </c>
    </row>
    <row r="4750" spans="1:1">
      <c r="A4750" s="5" t="s">
        <v>2332</v>
      </c>
    </row>
    <row r="4751" spans="1:1">
      <c r="A4751" s="5" t="s">
        <v>6176</v>
      </c>
    </row>
    <row r="4752" spans="1:1">
      <c r="A4752" s="5" t="s">
        <v>6177</v>
      </c>
    </row>
    <row r="4753" spans="1:1">
      <c r="A4753" s="5" t="s">
        <v>6178</v>
      </c>
    </row>
    <row r="4754" spans="1:1">
      <c r="A4754" s="5" t="s">
        <v>6179</v>
      </c>
    </row>
    <row r="4755" spans="1:1">
      <c r="A4755" s="5" t="s">
        <v>6180</v>
      </c>
    </row>
    <row r="4756" spans="1:1">
      <c r="A4756" s="5" t="s">
        <v>6181</v>
      </c>
    </row>
    <row r="4757" spans="1:1">
      <c r="A4757" s="5" t="s">
        <v>6182</v>
      </c>
    </row>
    <row r="4758" spans="1:1">
      <c r="A4758" s="5" t="s">
        <v>6183</v>
      </c>
    </row>
    <row r="4759" spans="1:1">
      <c r="A4759" s="5" t="s">
        <v>6184</v>
      </c>
    </row>
    <row r="4760" spans="1:1">
      <c r="A4760" s="5" t="s">
        <v>2333</v>
      </c>
    </row>
    <row r="4761" spans="1:1">
      <c r="A4761" s="5" t="s">
        <v>6185</v>
      </c>
    </row>
    <row r="4762" spans="1:1">
      <c r="A4762" s="5" t="s">
        <v>6186</v>
      </c>
    </row>
    <row r="4763" spans="1:1">
      <c r="A4763" s="5" t="s">
        <v>6187</v>
      </c>
    </row>
    <row r="4764" spans="1:1">
      <c r="A4764" s="5" t="s">
        <v>2334</v>
      </c>
    </row>
    <row r="4765" spans="1:1">
      <c r="A4765" s="5" t="s">
        <v>2335</v>
      </c>
    </row>
    <row r="4766" spans="1:1">
      <c r="A4766" s="5" t="s">
        <v>6188</v>
      </c>
    </row>
    <row r="4767" spans="1:1">
      <c r="A4767" s="5" t="s">
        <v>6189</v>
      </c>
    </row>
    <row r="4768" spans="1:1">
      <c r="A4768" s="5" t="s">
        <v>6190</v>
      </c>
    </row>
    <row r="4769" spans="1:1">
      <c r="A4769" s="5" t="s">
        <v>2336</v>
      </c>
    </row>
    <row r="4770" spans="1:1">
      <c r="A4770" s="5" t="s">
        <v>6191</v>
      </c>
    </row>
    <row r="4771" spans="1:1">
      <c r="A4771" s="5" t="s">
        <v>2337</v>
      </c>
    </row>
    <row r="4772" spans="1:1">
      <c r="A4772" s="5" t="s">
        <v>6192</v>
      </c>
    </row>
    <row r="4773" spans="1:1">
      <c r="A4773" s="5" t="s">
        <v>6193</v>
      </c>
    </row>
    <row r="4774" spans="1:1">
      <c r="A4774" s="5" t="s">
        <v>6194</v>
      </c>
    </row>
    <row r="4775" spans="1:1">
      <c r="A4775" s="5" t="s">
        <v>6195</v>
      </c>
    </row>
    <row r="4776" spans="1:1">
      <c r="A4776" s="5" t="s">
        <v>6196</v>
      </c>
    </row>
    <row r="4777" spans="1:1">
      <c r="A4777" s="5" t="s">
        <v>6197</v>
      </c>
    </row>
    <row r="4778" spans="1:1">
      <c r="A4778" s="5" t="s">
        <v>6198</v>
      </c>
    </row>
    <row r="4779" spans="1:1">
      <c r="A4779" s="5" t="s">
        <v>6199</v>
      </c>
    </row>
    <row r="4780" spans="1:1">
      <c r="A4780" s="5" t="s">
        <v>6200</v>
      </c>
    </row>
    <row r="4781" spans="1:1">
      <c r="A4781" s="5" t="s">
        <v>6201</v>
      </c>
    </row>
    <row r="4782" spans="1:1">
      <c r="A4782" s="5" t="s">
        <v>6202</v>
      </c>
    </row>
    <row r="4783" spans="1:1">
      <c r="A4783" s="5" t="s">
        <v>2338</v>
      </c>
    </row>
    <row r="4784" spans="1:1">
      <c r="A4784" s="5" t="s">
        <v>6203</v>
      </c>
    </row>
    <row r="4785" spans="1:1">
      <c r="A4785" s="5" t="s">
        <v>2339</v>
      </c>
    </row>
    <row r="4786" spans="1:1">
      <c r="A4786" s="5" t="s">
        <v>6204</v>
      </c>
    </row>
    <row r="4787" spans="1:1">
      <c r="A4787" s="5" t="s">
        <v>6205</v>
      </c>
    </row>
    <row r="4788" spans="1:1">
      <c r="A4788" s="5" t="s">
        <v>2340</v>
      </c>
    </row>
    <row r="4789" spans="1:1">
      <c r="A4789" s="5" t="s">
        <v>6206</v>
      </c>
    </row>
    <row r="4790" spans="1:1">
      <c r="A4790" s="5" t="s">
        <v>2341</v>
      </c>
    </row>
    <row r="4791" spans="1:1">
      <c r="A4791" s="5" t="s">
        <v>6207</v>
      </c>
    </row>
    <row r="4792" spans="1:1">
      <c r="A4792" s="5" t="s">
        <v>2342</v>
      </c>
    </row>
    <row r="4793" spans="1:1">
      <c r="A4793" s="5" t="s">
        <v>6208</v>
      </c>
    </row>
    <row r="4794" spans="1:1">
      <c r="A4794" s="5" t="s">
        <v>6209</v>
      </c>
    </row>
    <row r="4795" spans="1:1">
      <c r="A4795" s="5" t="s">
        <v>6210</v>
      </c>
    </row>
    <row r="4796" spans="1:1">
      <c r="A4796" s="5" t="s">
        <v>6211</v>
      </c>
    </row>
    <row r="4797" spans="1:1">
      <c r="A4797" s="5" t="s">
        <v>6212</v>
      </c>
    </row>
    <row r="4798" spans="1:1">
      <c r="A4798" s="5" t="s">
        <v>6213</v>
      </c>
    </row>
    <row r="4799" spans="1:1">
      <c r="A4799" s="5" t="s">
        <v>2343</v>
      </c>
    </row>
    <row r="4800" spans="1:1">
      <c r="A4800" s="5" t="s">
        <v>6214</v>
      </c>
    </row>
    <row r="4801" spans="1:1">
      <c r="A4801" s="5" t="s">
        <v>6215</v>
      </c>
    </row>
    <row r="4802" spans="1:1">
      <c r="A4802" s="5" t="s">
        <v>2344</v>
      </c>
    </row>
    <row r="4803" spans="1:1">
      <c r="A4803" s="5" t="s">
        <v>6216</v>
      </c>
    </row>
    <row r="4804" spans="1:1">
      <c r="A4804" s="5" t="s">
        <v>6217</v>
      </c>
    </row>
    <row r="4805" spans="1:1">
      <c r="A4805" s="5" t="s">
        <v>2345</v>
      </c>
    </row>
    <row r="4806" spans="1:1">
      <c r="A4806" s="5" t="s">
        <v>6218</v>
      </c>
    </row>
    <row r="4807" spans="1:1">
      <c r="A4807" s="5" t="s">
        <v>2346</v>
      </c>
    </row>
    <row r="4808" spans="1:1">
      <c r="A4808" s="5" t="s">
        <v>6219</v>
      </c>
    </row>
    <row r="4809" spans="1:1">
      <c r="A4809" s="5" t="s">
        <v>2347</v>
      </c>
    </row>
    <row r="4810" spans="1:1">
      <c r="A4810" s="5" t="s">
        <v>6220</v>
      </c>
    </row>
    <row r="4811" spans="1:1">
      <c r="A4811" s="5" t="s">
        <v>6221</v>
      </c>
    </row>
    <row r="4812" spans="1:1">
      <c r="A4812" s="5" t="s">
        <v>2348</v>
      </c>
    </row>
    <row r="4813" spans="1:1">
      <c r="A4813" s="5" t="s">
        <v>2349</v>
      </c>
    </row>
    <row r="4814" spans="1:1">
      <c r="A4814" s="5" t="s">
        <v>6222</v>
      </c>
    </row>
    <row r="4815" spans="1:1">
      <c r="A4815" s="5" t="s">
        <v>2350</v>
      </c>
    </row>
    <row r="4816" spans="1:1">
      <c r="A4816" s="5" t="s">
        <v>6223</v>
      </c>
    </row>
    <row r="4817" spans="1:1">
      <c r="A4817" s="5" t="s">
        <v>6224</v>
      </c>
    </row>
    <row r="4818" spans="1:1">
      <c r="A4818" s="5" t="s">
        <v>6225</v>
      </c>
    </row>
    <row r="4819" spans="1:1">
      <c r="A4819" s="5" t="s">
        <v>6226</v>
      </c>
    </row>
    <row r="4820" spans="1:1">
      <c r="A4820" s="5" t="s">
        <v>6227</v>
      </c>
    </row>
    <row r="4821" spans="1:1">
      <c r="A4821" s="5" t="s">
        <v>6228</v>
      </c>
    </row>
    <row r="4822" spans="1:1">
      <c r="A4822" s="5" t="s">
        <v>6229</v>
      </c>
    </row>
    <row r="4823" spans="1:1">
      <c r="A4823" s="5" t="s">
        <v>2351</v>
      </c>
    </row>
    <row r="4824" spans="1:1">
      <c r="A4824" s="5" t="s">
        <v>6230</v>
      </c>
    </row>
    <row r="4825" spans="1:1">
      <c r="A4825" s="5" t="s">
        <v>2352</v>
      </c>
    </row>
    <row r="4826" spans="1:1">
      <c r="A4826" s="5" t="s">
        <v>6231</v>
      </c>
    </row>
    <row r="4827" spans="1:1">
      <c r="A4827" s="5" t="s">
        <v>2353</v>
      </c>
    </row>
    <row r="4828" spans="1:1">
      <c r="A4828" s="5" t="s">
        <v>6232</v>
      </c>
    </row>
    <row r="4829" spans="1:1">
      <c r="A4829" s="5" t="s">
        <v>2354</v>
      </c>
    </row>
    <row r="4830" spans="1:1">
      <c r="A4830" s="5" t="s">
        <v>2355</v>
      </c>
    </row>
    <row r="4831" spans="1:1">
      <c r="A4831" s="5" t="s">
        <v>6233</v>
      </c>
    </row>
    <row r="4832" spans="1:1">
      <c r="A4832" s="5" t="s">
        <v>6234</v>
      </c>
    </row>
    <row r="4833" spans="1:1">
      <c r="A4833" s="5" t="s">
        <v>2356</v>
      </c>
    </row>
    <row r="4834" spans="1:1">
      <c r="A4834" s="5" t="s">
        <v>6235</v>
      </c>
    </row>
    <row r="4835" spans="1:1">
      <c r="A4835" s="5" t="s">
        <v>6236</v>
      </c>
    </row>
    <row r="4836" spans="1:1">
      <c r="A4836" s="5" t="s">
        <v>6237</v>
      </c>
    </row>
    <row r="4837" spans="1:1">
      <c r="A4837" s="5" t="s">
        <v>6238</v>
      </c>
    </row>
    <row r="4838" spans="1:1">
      <c r="A4838" s="5" t="s">
        <v>2357</v>
      </c>
    </row>
    <row r="4839" spans="1:1">
      <c r="A4839" s="5" t="s">
        <v>2358</v>
      </c>
    </row>
    <row r="4840" spans="1:1">
      <c r="A4840" s="5" t="s">
        <v>2359</v>
      </c>
    </row>
    <row r="4841" spans="1:1">
      <c r="A4841" s="5" t="s">
        <v>6239</v>
      </c>
    </row>
    <row r="4842" spans="1:1">
      <c r="A4842" s="5" t="s">
        <v>6240</v>
      </c>
    </row>
    <row r="4843" spans="1:1">
      <c r="A4843" s="5" t="s">
        <v>2360</v>
      </c>
    </row>
    <row r="4844" spans="1:1">
      <c r="A4844" s="5" t="s">
        <v>2361</v>
      </c>
    </row>
    <row r="4845" spans="1:1">
      <c r="A4845" s="5" t="s">
        <v>6241</v>
      </c>
    </row>
    <row r="4846" spans="1:1">
      <c r="A4846" s="5" t="s">
        <v>2362</v>
      </c>
    </row>
    <row r="4847" spans="1:1">
      <c r="A4847" s="5" t="s">
        <v>6242</v>
      </c>
    </row>
    <row r="4848" spans="1:1">
      <c r="A4848" s="5" t="s">
        <v>6243</v>
      </c>
    </row>
    <row r="4849" spans="1:1">
      <c r="A4849" s="5" t="s">
        <v>6243</v>
      </c>
    </row>
    <row r="4850" spans="1:1">
      <c r="A4850" s="5" t="s">
        <v>2363</v>
      </c>
    </row>
    <row r="4851" spans="1:1">
      <c r="A4851" s="5" t="s">
        <v>6244</v>
      </c>
    </row>
    <row r="4852" spans="1:1">
      <c r="A4852" s="5" t="s">
        <v>6245</v>
      </c>
    </row>
    <row r="4853" spans="1:1">
      <c r="A4853" s="5" t="s">
        <v>6246</v>
      </c>
    </row>
    <row r="4854" spans="1:1">
      <c r="A4854" s="5" t="s">
        <v>6247</v>
      </c>
    </row>
    <row r="4855" spans="1:1">
      <c r="A4855" s="5" t="s">
        <v>6248</v>
      </c>
    </row>
    <row r="4856" spans="1:1">
      <c r="A4856" s="5" t="s">
        <v>6249</v>
      </c>
    </row>
    <row r="4857" spans="1:1">
      <c r="A4857" s="5" t="s">
        <v>6251</v>
      </c>
    </row>
    <row r="4858" spans="1:1">
      <c r="A4858" s="5" t="s">
        <v>6252</v>
      </c>
    </row>
    <row r="4859" spans="1:1">
      <c r="A4859" s="5" t="s">
        <v>6253</v>
      </c>
    </row>
    <row r="4860" spans="1:1">
      <c r="A4860" s="5" t="s">
        <v>6254</v>
      </c>
    </row>
    <row r="4861" spans="1:1">
      <c r="A4861" s="5" t="s">
        <v>6255</v>
      </c>
    </row>
    <row r="4862" spans="1:1">
      <c r="A4862" s="5" t="s">
        <v>6256</v>
      </c>
    </row>
    <row r="4863" spans="1:1">
      <c r="A4863" s="5" t="s">
        <v>2364</v>
      </c>
    </row>
    <row r="4864" spans="1:1">
      <c r="A4864" s="5" t="s">
        <v>6257</v>
      </c>
    </row>
    <row r="4865" spans="1:1">
      <c r="A4865" s="5" t="s">
        <v>2365</v>
      </c>
    </row>
    <row r="4866" spans="1:1">
      <c r="A4866" s="5" t="s">
        <v>6258</v>
      </c>
    </row>
    <row r="4867" spans="1:1">
      <c r="A4867" s="5" t="s">
        <v>2366</v>
      </c>
    </row>
    <row r="4868" spans="1:1">
      <c r="A4868" s="5" t="s">
        <v>6259</v>
      </c>
    </row>
    <row r="4869" spans="1:1">
      <c r="A4869" s="5" t="s">
        <v>6260</v>
      </c>
    </row>
    <row r="4870" spans="1:1">
      <c r="A4870" s="5" t="s">
        <v>6261</v>
      </c>
    </row>
    <row r="4871" spans="1:1">
      <c r="A4871" s="5" t="s">
        <v>6262</v>
      </c>
    </row>
    <row r="4872" spans="1:1">
      <c r="A4872" s="5" t="s">
        <v>6263</v>
      </c>
    </row>
    <row r="4873" spans="1:1">
      <c r="A4873" s="5" t="s">
        <v>6264</v>
      </c>
    </row>
    <row r="4874" spans="1:1">
      <c r="A4874" s="5" t="s">
        <v>2367</v>
      </c>
    </row>
    <row r="4875" spans="1:1">
      <c r="A4875" s="5" t="s">
        <v>6265</v>
      </c>
    </row>
    <row r="4876" spans="1:1">
      <c r="A4876" s="5" t="s">
        <v>2368</v>
      </c>
    </row>
    <row r="4877" spans="1:1">
      <c r="A4877" s="5" t="s">
        <v>6267</v>
      </c>
    </row>
    <row r="4878" spans="1:1">
      <c r="A4878" s="5" t="s">
        <v>6268</v>
      </c>
    </row>
    <row r="4879" spans="1:1">
      <c r="A4879" s="5" t="s">
        <v>2369</v>
      </c>
    </row>
    <row r="4880" spans="1:1">
      <c r="A4880" s="5" t="s">
        <v>6269</v>
      </c>
    </row>
    <row r="4881" spans="1:1">
      <c r="A4881" s="5" t="s">
        <v>2370</v>
      </c>
    </row>
    <row r="4882" spans="1:1">
      <c r="A4882" s="5" t="s">
        <v>6270</v>
      </c>
    </row>
    <row r="4883" spans="1:1">
      <c r="A4883" s="5" t="s">
        <v>2371</v>
      </c>
    </row>
    <row r="4884" spans="1:1">
      <c r="A4884" s="5" t="s">
        <v>6271</v>
      </c>
    </row>
    <row r="4885" spans="1:1">
      <c r="A4885" s="5" t="s">
        <v>2372</v>
      </c>
    </row>
    <row r="4886" spans="1:1">
      <c r="A4886" s="5" t="s">
        <v>2373</v>
      </c>
    </row>
    <row r="4887" spans="1:1">
      <c r="A4887" s="5" t="s">
        <v>2374</v>
      </c>
    </row>
    <row r="4888" spans="1:1">
      <c r="A4888" s="5" t="s">
        <v>6272</v>
      </c>
    </row>
    <row r="4889" spans="1:1">
      <c r="A4889" s="5" t="s">
        <v>2375</v>
      </c>
    </row>
    <row r="4890" spans="1:1">
      <c r="A4890" s="5" t="s">
        <v>6273</v>
      </c>
    </row>
    <row r="4891" spans="1:1">
      <c r="A4891" s="5" t="s">
        <v>6274</v>
      </c>
    </row>
    <row r="4892" spans="1:1">
      <c r="A4892" s="5" t="s">
        <v>2376</v>
      </c>
    </row>
    <row r="4893" spans="1:1">
      <c r="A4893" s="5" t="s">
        <v>6275</v>
      </c>
    </row>
    <row r="4894" spans="1:1">
      <c r="A4894" s="5" t="s">
        <v>2377</v>
      </c>
    </row>
    <row r="4895" spans="1:1">
      <c r="A4895" s="5" t="s">
        <v>6276</v>
      </c>
    </row>
    <row r="4896" spans="1:1">
      <c r="A4896" s="5" t="s">
        <v>2378</v>
      </c>
    </row>
    <row r="4897" spans="1:1">
      <c r="A4897" s="5" t="s">
        <v>6277</v>
      </c>
    </row>
    <row r="4898" spans="1:1">
      <c r="A4898" s="5" t="s">
        <v>2379</v>
      </c>
    </row>
    <row r="4899" spans="1:1">
      <c r="A4899" s="5" t="s">
        <v>6278</v>
      </c>
    </row>
    <row r="4900" spans="1:1">
      <c r="A4900" s="5" t="s">
        <v>6279</v>
      </c>
    </row>
    <row r="4901" spans="1:1">
      <c r="A4901" s="5" t="s">
        <v>6280</v>
      </c>
    </row>
    <row r="4902" spans="1:1">
      <c r="A4902" s="5" t="s">
        <v>2380</v>
      </c>
    </row>
    <row r="4903" spans="1:1">
      <c r="A4903" s="5" t="s">
        <v>6281</v>
      </c>
    </row>
    <row r="4904" spans="1:1">
      <c r="A4904" s="5" t="s">
        <v>2381</v>
      </c>
    </row>
    <row r="4905" spans="1:1">
      <c r="A4905" s="5" t="s">
        <v>2381</v>
      </c>
    </row>
    <row r="4906" spans="1:1">
      <c r="A4906" s="5" t="s">
        <v>6282</v>
      </c>
    </row>
    <row r="4907" spans="1:1">
      <c r="A4907" s="5" t="s">
        <v>6283</v>
      </c>
    </row>
    <row r="4908" spans="1:1">
      <c r="A4908" s="5" t="s">
        <v>6284</v>
      </c>
    </row>
    <row r="4909" spans="1:1">
      <c r="A4909" s="5" t="s">
        <v>2382</v>
      </c>
    </row>
    <row r="4910" spans="1:1">
      <c r="A4910" s="5" t="s">
        <v>2383</v>
      </c>
    </row>
    <row r="4911" spans="1:1">
      <c r="A4911" s="5" t="s">
        <v>6285</v>
      </c>
    </row>
    <row r="4912" spans="1:1">
      <c r="A4912" s="5" t="s">
        <v>6286</v>
      </c>
    </row>
    <row r="4913" spans="1:1">
      <c r="A4913" s="5" t="s">
        <v>2384</v>
      </c>
    </row>
    <row r="4914" spans="1:1">
      <c r="A4914" s="5" t="s">
        <v>6287</v>
      </c>
    </row>
    <row r="4915" spans="1:1">
      <c r="A4915" s="5" t="s">
        <v>6288</v>
      </c>
    </row>
    <row r="4916" spans="1:1">
      <c r="A4916" s="5" t="s">
        <v>2385</v>
      </c>
    </row>
    <row r="4917" spans="1:1">
      <c r="A4917" s="5" t="s">
        <v>6289</v>
      </c>
    </row>
    <row r="4918" spans="1:1">
      <c r="A4918" s="5" t="s">
        <v>6290</v>
      </c>
    </row>
    <row r="4919" spans="1:1">
      <c r="A4919" s="5" t="s">
        <v>6291</v>
      </c>
    </row>
    <row r="4920" spans="1:1">
      <c r="A4920" s="5" t="s">
        <v>6292</v>
      </c>
    </row>
    <row r="4921" spans="1:1">
      <c r="A4921" s="5" t="s">
        <v>6293</v>
      </c>
    </row>
    <row r="4922" spans="1:1">
      <c r="A4922" s="5" t="s">
        <v>6294</v>
      </c>
    </row>
    <row r="4923" spans="1:1">
      <c r="A4923" s="5" t="s">
        <v>6295</v>
      </c>
    </row>
    <row r="4924" spans="1:1">
      <c r="A4924" s="5" t="s">
        <v>6296</v>
      </c>
    </row>
    <row r="4925" spans="1:1">
      <c r="A4925" s="5" t="s">
        <v>6297</v>
      </c>
    </row>
    <row r="4926" spans="1:1">
      <c r="A4926" s="5" t="s">
        <v>6298</v>
      </c>
    </row>
    <row r="4927" spans="1:1">
      <c r="A4927" s="5" t="s">
        <v>6299</v>
      </c>
    </row>
    <row r="4928" spans="1:1">
      <c r="A4928" s="5" t="s">
        <v>6300</v>
      </c>
    </row>
    <row r="4929" spans="1:1">
      <c r="A4929" s="5" t="s">
        <v>6301</v>
      </c>
    </row>
    <row r="4930" spans="1:1">
      <c r="A4930" s="5" t="s">
        <v>2386</v>
      </c>
    </row>
    <row r="4931" spans="1:1">
      <c r="A4931" s="5" t="s">
        <v>6302</v>
      </c>
    </row>
    <row r="4932" spans="1:1">
      <c r="A4932" s="5" t="s">
        <v>6303</v>
      </c>
    </row>
    <row r="4933" spans="1:1">
      <c r="A4933" s="5" t="s">
        <v>6304</v>
      </c>
    </row>
    <row r="4934" spans="1:1">
      <c r="A4934" s="5" t="s">
        <v>2387</v>
      </c>
    </row>
    <row r="4935" spans="1:1">
      <c r="A4935" s="5" t="s">
        <v>6305</v>
      </c>
    </row>
    <row r="4936" spans="1:1">
      <c r="A4936" s="5" t="s">
        <v>2388</v>
      </c>
    </row>
    <row r="4937" spans="1:1">
      <c r="A4937" s="5" t="s">
        <v>6306</v>
      </c>
    </row>
    <row r="4938" spans="1:1">
      <c r="A4938" s="5" t="s">
        <v>2389</v>
      </c>
    </row>
    <row r="4939" spans="1:1">
      <c r="A4939" s="5" t="s">
        <v>6307</v>
      </c>
    </row>
    <row r="4940" spans="1:1">
      <c r="A4940" s="5" t="s">
        <v>2390</v>
      </c>
    </row>
    <row r="4941" spans="1:1">
      <c r="A4941" s="5" t="s">
        <v>6308</v>
      </c>
    </row>
    <row r="4942" spans="1:1">
      <c r="A4942" s="5" t="s">
        <v>6309</v>
      </c>
    </row>
    <row r="4943" spans="1:1">
      <c r="A4943" s="5" t="s">
        <v>2391</v>
      </c>
    </row>
    <row r="4944" spans="1:1">
      <c r="A4944" s="5" t="s">
        <v>6310</v>
      </c>
    </row>
    <row r="4945" spans="1:1">
      <c r="A4945" s="5" t="s">
        <v>2392</v>
      </c>
    </row>
    <row r="4946" spans="1:1">
      <c r="A4946" s="5" t="s">
        <v>6311</v>
      </c>
    </row>
    <row r="4947" spans="1:1">
      <c r="A4947" s="5" t="s">
        <v>2393</v>
      </c>
    </row>
    <row r="4948" spans="1:1">
      <c r="A4948" s="5" t="s">
        <v>2394</v>
      </c>
    </row>
    <row r="4949" spans="1:1">
      <c r="A4949" s="5" t="s">
        <v>2395</v>
      </c>
    </row>
    <row r="4950" spans="1:1">
      <c r="A4950" s="5" t="s">
        <v>6312</v>
      </c>
    </row>
    <row r="4951" spans="1:1">
      <c r="A4951" s="5" t="s">
        <v>6313</v>
      </c>
    </row>
    <row r="4952" spans="1:1">
      <c r="A4952" s="5" t="s">
        <v>6314</v>
      </c>
    </row>
    <row r="4953" spans="1:1">
      <c r="A4953" s="5" t="s">
        <v>6315</v>
      </c>
    </row>
    <row r="4954" spans="1:1">
      <c r="A4954" s="5" t="s">
        <v>6316</v>
      </c>
    </row>
    <row r="4955" spans="1:1">
      <c r="A4955" s="5" t="s">
        <v>2396</v>
      </c>
    </row>
    <row r="4956" spans="1:1">
      <c r="A4956" s="5" t="s">
        <v>6317</v>
      </c>
    </row>
    <row r="4957" spans="1:1">
      <c r="A4957" s="5" t="s">
        <v>6318</v>
      </c>
    </row>
    <row r="4958" spans="1:1">
      <c r="A4958" s="5" t="s">
        <v>2397</v>
      </c>
    </row>
    <row r="4959" spans="1:1">
      <c r="A4959" s="5" t="s">
        <v>6319</v>
      </c>
    </row>
    <row r="4960" spans="1:1">
      <c r="A4960" s="5" t="s">
        <v>6320</v>
      </c>
    </row>
    <row r="4961" spans="1:1">
      <c r="A4961" s="5" t="s">
        <v>6321</v>
      </c>
    </row>
    <row r="4962" spans="1:1">
      <c r="A4962" s="5" t="s">
        <v>2398</v>
      </c>
    </row>
    <row r="4963" spans="1:1">
      <c r="A4963" s="5" t="s">
        <v>2399</v>
      </c>
    </row>
    <row r="4964" spans="1:1">
      <c r="A4964" s="5" t="s">
        <v>2400</v>
      </c>
    </row>
    <row r="4965" spans="1:1">
      <c r="A4965" s="5" t="s">
        <v>2401</v>
      </c>
    </row>
    <row r="4966" spans="1:1">
      <c r="A4966" s="5" t="s">
        <v>2402</v>
      </c>
    </row>
    <row r="4967" spans="1:1">
      <c r="A4967" s="5" t="s">
        <v>6322</v>
      </c>
    </row>
    <row r="4968" spans="1:1">
      <c r="A4968" s="5" t="s">
        <v>6323</v>
      </c>
    </row>
    <row r="4969" spans="1:1">
      <c r="A4969" s="5" t="s">
        <v>6324</v>
      </c>
    </row>
    <row r="4970" spans="1:1">
      <c r="A4970" s="5" t="s">
        <v>6325</v>
      </c>
    </row>
    <row r="4971" spans="1:1">
      <c r="A4971" s="5" t="s">
        <v>2403</v>
      </c>
    </row>
    <row r="4972" spans="1:1">
      <c r="A4972" s="5" t="s">
        <v>2404</v>
      </c>
    </row>
    <row r="4973" spans="1:1">
      <c r="A4973" s="5" t="s">
        <v>6326</v>
      </c>
    </row>
    <row r="4974" spans="1:1">
      <c r="A4974" s="5" t="s">
        <v>2405</v>
      </c>
    </row>
    <row r="4975" spans="1:1">
      <c r="A4975" s="5" t="s">
        <v>6327</v>
      </c>
    </row>
    <row r="4976" spans="1:1">
      <c r="A4976" s="5" t="s">
        <v>6328</v>
      </c>
    </row>
    <row r="4977" spans="1:1">
      <c r="A4977" s="5" t="s">
        <v>2406</v>
      </c>
    </row>
    <row r="4978" spans="1:1">
      <c r="A4978" s="5" t="s">
        <v>6329</v>
      </c>
    </row>
    <row r="4979" spans="1:1">
      <c r="A4979" s="5" t="s">
        <v>2407</v>
      </c>
    </row>
    <row r="4980" spans="1:1">
      <c r="A4980" s="5" t="s">
        <v>6330</v>
      </c>
    </row>
    <row r="4981" spans="1:1">
      <c r="A4981" s="5" t="s">
        <v>6331</v>
      </c>
    </row>
    <row r="4982" spans="1:1">
      <c r="A4982" s="5" t="s">
        <v>6332</v>
      </c>
    </row>
    <row r="4983" spans="1:1">
      <c r="A4983" s="5" t="s">
        <v>6333</v>
      </c>
    </row>
    <row r="4984" spans="1:1">
      <c r="A4984" s="5" t="s">
        <v>2408</v>
      </c>
    </row>
    <row r="4985" spans="1:1">
      <c r="A4985" s="5" t="s">
        <v>6334</v>
      </c>
    </row>
    <row r="4986" spans="1:1">
      <c r="A4986" s="5" t="s">
        <v>2409</v>
      </c>
    </row>
    <row r="4987" spans="1:1">
      <c r="A4987" s="5" t="s">
        <v>6335</v>
      </c>
    </row>
    <row r="4988" spans="1:1">
      <c r="A4988" s="5" t="s">
        <v>6336</v>
      </c>
    </row>
    <row r="4989" spans="1:1">
      <c r="A4989" s="5" t="s">
        <v>2410</v>
      </c>
    </row>
    <row r="4990" spans="1:1">
      <c r="A4990" s="5" t="s">
        <v>6337</v>
      </c>
    </row>
    <row r="4991" spans="1:1">
      <c r="A4991" s="5" t="s">
        <v>2411</v>
      </c>
    </row>
    <row r="4992" spans="1:1">
      <c r="A4992" s="5" t="s">
        <v>6338</v>
      </c>
    </row>
    <row r="4993" spans="1:1">
      <c r="A4993" s="5" t="s">
        <v>2412</v>
      </c>
    </row>
    <row r="4994" spans="1:1">
      <c r="A4994" s="5" t="s">
        <v>2413</v>
      </c>
    </row>
    <row r="4995" spans="1:1">
      <c r="A4995" s="5" t="s">
        <v>2414</v>
      </c>
    </row>
    <row r="4996" spans="1:1">
      <c r="A4996" s="5" t="s">
        <v>6339</v>
      </c>
    </row>
    <row r="4997" spans="1:1">
      <c r="A4997" s="5" t="s">
        <v>2415</v>
      </c>
    </row>
    <row r="4998" spans="1:1">
      <c r="A4998" s="5" t="s">
        <v>6340</v>
      </c>
    </row>
    <row r="4999" spans="1:1">
      <c r="A4999" s="5" t="s">
        <v>6341</v>
      </c>
    </row>
    <row r="5000" spans="1:1">
      <c r="A5000" s="5" t="s">
        <v>6342</v>
      </c>
    </row>
    <row r="5001" spans="1:1">
      <c r="A5001" s="5" t="s">
        <v>6343</v>
      </c>
    </row>
    <row r="5002" spans="1:1">
      <c r="A5002" s="5" t="s">
        <v>6344</v>
      </c>
    </row>
    <row r="5003" spans="1:1">
      <c r="A5003" s="5" t="s">
        <v>2416</v>
      </c>
    </row>
    <row r="5004" spans="1:1">
      <c r="A5004" s="5" t="s">
        <v>2417</v>
      </c>
    </row>
    <row r="5005" spans="1:1">
      <c r="A5005" s="5" t="s">
        <v>6345</v>
      </c>
    </row>
    <row r="5006" spans="1:1">
      <c r="A5006" s="5" t="s">
        <v>6346</v>
      </c>
    </row>
    <row r="5007" spans="1:1">
      <c r="A5007" s="5" t="s">
        <v>6347</v>
      </c>
    </row>
    <row r="5008" spans="1:1">
      <c r="A5008" s="5" t="s">
        <v>2418</v>
      </c>
    </row>
    <row r="5009" spans="1:1">
      <c r="A5009" s="5" t="s">
        <v>2419</v>
      </c>
    </row>
    <row r="5010" spans="1:1">
      <c r="A5010" s="5" t="s">
        <v>2420</v>
      </c>
    </row>
    <row r="5011" spans="1:1">
      <c r="A5011" s="5" t="s">
        <v>2421</v>
      </c>
    </row>
    <row r="5012" spans="1:1">
      <c r="A5012" s="5" t="s">
        <v>2422</v>
      </c>
    </row>
    <row r="5013" spans="1:1">
      <c r="A5013" s="5" t="s">
        <v>2423</v>
      </c>
    </row>
    <row r="5014" spans="1:1">
      <c r="A5014" s="5" t="s">
        <v>6348</v>
      </c>
    </row>
    <row r="5015" spans="1:1">
      <c r="A5015" s="5" t="s">
        <v>6349</v>
      </c>
    </row>
    <row r="5016" spans="1:1">
      <c r="A5016" s="5" t="s">
        <v>6350</v>
      </c>
    </row>
    <row r="5017" spans="1:1">
      <c r="A5017" s="5" t="s">
        <v>2424</v>
      </c>
    </row>
    <row r="5018" spans="1:1">
      <c r="A5018" s="5" t="s">
        <v>6351</v>
      </c>
    </row>
    <row r="5019" spans="1:1">
      <c r="A5019" s="5" t="s">
        <v>2425</v>
      </c>
    </row>
    <row r="5020" spans="1:1">
      <c r="A5020" s="5" t="s">
        <v>6352</v>
      </c>
    </row>
    <row r="5021" spans="1:1">
      <c r="A5021" s="5" t="s">
        <v>6352</v>
      </c>
    </row>
    <row r="5022" spans="1:1">
      <c r="A5022" s="5" t="s">
        <v>6353</v>
      </c>
    </row>
    <row r="5023" spans="1:1">
      <c r="A5023" s="5" t="s">
        <v>2426</v>
      </c>
    </row>
    <row r="5024" spans="1:1">
      <c r="A5024" s="5" t="s">
        <v>2427</v>
      </c>
    </row>
    <row r="5025" spans="1:1">
      <c r="A5025" s="5" t="s">
        <v>6354</v>
      </c>
    </row>
    <row r="5026" spans="1:1">
      <c r="A5026" s="5" t="s">
        <v>2428</v>
      </c>
    </row>
    <row r="5027" spans="1:1">
      <c r="A5027" s="5" t="s">
        <v>2429</v>
      </c>
    </row>
    <row r="5028" spans="1:1">
      <c r="A5028" s="5" t="s">
        <v>2430</v>
      </c>
    </row>
    <row r="5029" spans="1:1">
      <c r="A5029" s="5" t="s">
        <v>6355</v>
      </c>
    </row>
    <row r="5030" spans="1:1">
      <c r="A5030" s="5" t="s">
        <v>6356</v>
      </c>
    </row>
    <row r="5031" spans="1:1">
      <c r="A5031" s="5" t="s">
        <v>2431</v>
      </c>
    </row>
    <row r="5032" spans="1:1">
      <c r="A5032" s="5" t="s">
        <v>2431</v>
      </c>
    </row>
    <row r="5033" spans="1:1">
      <c r="A5033" s="5" t="s">
        <v>2432</v>
      </c>
    </row>
    <row r="5034" spans="1:1">
      <c r="A5034" s="5" t="s">
        <v>2433</v>
      </c>
    </row>
    <row r="5035" spans="1:1">
      <c r="A5035" s="5" t="s">
        <v>2434</v>
      </c>
    </row>
    <row r="5036" spans="1:1">
      <c r="A5036" s="5" t="s">
        <v>2435</v>
      </c>
    </row>
    <row r="5037" spans="1:1">
      <c r="A5037" s="5" t="s">
        <v>6357</v>
      </c>
    </row>
    <row r="5038" spans="1:1">
      <c r="A5038" s="5" t="s">
        <v>6358</v>
      </c>
    </row>
    <row r="5039" spans="1:1">
      <c r="A5039" s="5" t="s">
        <v>6359</v>
      </c>
    </row>
    <row r="5040" spans="1:1">
      <c r="A5040" s="5" t="s">
        <v>6360</v>
      </c>
    </row>
    <row r="5041" spans="1:1">
      <c r="A5041" s="5" t="s">
        <v>2436</v>
      </c>
    </row>
    <row r="5042" spans="1:1">
      <c r="A5042" s="5" t="s">
        <v>2437</v>
      </c>
    </row>
    <row r="5043" spans="1:1">
      <c r="A5043" s="5" t="s">
        <v>2438</v>
      </c>
    </row>
    <row r="5044" spans="1:1">
      <c r="A5044" s="5" t="s">
        <v>6361</v>
      </c>
    </row>
    <row r="5045" spans="1:1">
      <c r="A5045" s="5" t="s">
        <v>2439</v>
      </c>
    </row>
    <row r="5046" spans="1:1">
      <c r="A5046" s="5" t="s">
        <v>6362</v>
      </c>
    </row>
    <row r="5047" spans="1:1">
      <c r="A5047" s="5" t="s">
        <v>6363</v>
      </c>
    </row>
    <row r="5048" spans="1:1">
      <c r="A5048" s="5" t="s">
        <v>6364</v>
      </c>
    </row>
    <row r="5049" spans="1:1">
      <c r="A5049" s="5" t="s">
        <v>6365</v>
      </c>
    </row>
    <row r="5050" spans="1:1">
      <c r="A5050" s="5" t="s">
        <v>2440</v>
      </c>
    </row>
    <row r="5051" spans="1:1">
      <c r="A5051" s="5" t="s">
        <v>6366</v>
      </c>
    </row>
    <row r="5052" spans="1:1">
      <c r="A5052" s="5" t="s">
        <v>6367</v>
      </c>
    </row>
    <row r="5053" spans="1:1">
      <c r="A5053" s="5" t="s">
        <v>6368</v>
      </c>
    </row>
    <row r="5054" spans="1:1">
      <c r="A5054" s="5" t="s">
        <v>2441</v>
      </c>
    </row>
    <row r="5055" spans="1:1">
      <c r="A5055" s="5" t="s">
        <v>6369</v>
      </c>
    </row>
    <row r="5056" spans="1:1">
      <c r="A5056" s="5" t="s">
        <v>6370</v>
      </c>
    </row>
    <row r="5057" spans="1:1">
      <c r="A5057" s="5" t="s">
        <v>2442</v>
      </c>
    </row>
    <row r="5058" spans="1:1">
      <c r="A5058" s="5" t="s">
        <v>2443</v>
      </c>
    </row>
    <row r="5059" spans="1:1">
      <c r="A5059" s="5" t="s">
        <v>6371</v>
      </c>
    </row>
    <row r="5060" spans="1:1">
      <c r="A5060" s="5" t="s">
        <v>6372</v>
      </c>
    </row>
    <row r="5061" spans="1:1">
      <c r="A5061" s="5" t="s">
        <v>2444</v>
      </c>
    </row>
    <row r="5062" spans="1:1">
      <c r="A5062" s="5" t="s">
        <v>6373</v>
      </c>
    </row>
    <row r="5063" spans="1:1">
      <c r="A5063" s="5" t="s">
        <v>6374</v>
      </c>
    </row>
    <row r="5064" spans="1:1">
      <c r="A5064" s="5" t="s">
        <v>6375</v>
      </c>
    </row>
    <row r="5065" spans="1:1">
      <c r="A5065" s="5" t="s">
        <v>2445</v>
      </c>
    </row>
    <row r="5066" spans="1:1">
      <c r="A5066" s="5" t="s">
        <v>2446</v>
      </c>
    </row>
    <row r="5067" spans="1:1">
      <c r="A5067" s="5" t="s">
        <v>2446</v>
      </c>
    </row>
    <row r="5068" spans="1:1">
      <c r="A5068" s="5" t="s">
        <v>2447</v>
      </c>
    </row>
    <row r="5069" spans="1:1">
      <c r="A5069" s="5" t="s">
        <v>6376</v>
      </c>
    </row>
    <row r="5070" spans="1:1">
      <c r="A5070" s="5" t="s">
        <v>2448</v>
      </c>
    </row>
    <row r="5071" spans="1:1">
      <c r="A5071" s="5" t="s">
        <v>6377</v>
      </c>
    </row>
    <row r="5072" spans="1:1">
      <c r="A5072" s="5" t="s">
        <v>6378</v>
      </c>
    </row>
    <row r="5073" spans="1:1">
      <c r="A5073" s="5" t="s">
        <v>6379</v>
      </c>
    </row>
    <row r="5074" spans="1:1">
      <c r="A5074" s="5" t="s">
        <v>2449</v>
      </c>
    </row>
    <row r="5075" spans="1:1">
      <c r="A5075" s="5" t="s">
        <v>2450</v>
      </c>
    </row>
    <row r="5076" spans="1:1">
      <c r="A5076" s="5" t="s">
        <v>2451</v>
      </c>
    </row>
    <row r="5077" spans="1:1">
      <c r="A5077" s="5" t="s">
        <v>2452</v>
      </c>
    </row>
    <row r="5078" spans="1:1">
      <c r="A5078" s="5" t="s">
        <v>6380</v>
      </c>
    </row>
    <row r="5079" spans="1:1">
      <c r="A5079" s="5" t="s">
        <v>6381</v>
      </c>
    </row>
    <row r="5080" spans="1:1">
      <c r="A5080" s="5" t="s">
        <v>2453</v>
      </c>
    </row>
    <row r="5081" spans="1:1">
      <c r="A5081" s="5" t="s">
        <v>2454</v>
      </c>
    </row>
    <row r="5082" spans="1:1">
      <c r="A5082" s="5" t="s">
        <v>6382</v>
      </c>
    </row>
    <row r="5083" spans="1:1">
      <c r="A5083" s="5" t="s">
        <v>6383</v>
      </c>
    </row>
    <row r="5084" spans="1:1">
      <c r="A5084" s="5" t="s">
        <v>6384</v>
      </c>
    </row>
    <row r="5085" spans="1:1">
      <c r="A5085" s="5" t="s">
        <v>6385</v>
      </c>
    </row>
    <row r="5086" spans="1:1">
      <c r="A5086" s="5" t="s">
        <v>6386</v>
      </c>
    </row>
    <row r="5087" spans="1:1">
      <c r="A5087" s="5" t="s">
        <v>2455</v>
      </c>
    </row>
    <row r="5088" spans="1:1">
      <c r="A5088" s="5" t="s">
        <v>2456</v>
      </c>
    </row>
    <row r="5089" spans="1:1">
      <c r="A5089" s="5" t="s">
        <v>2457</v>
      </c>
    </row>
    <row r="5090" spans="1:1">
      <c r="A5090" s="5" t="s">
        <v>6387</v>
      </c>
    </row>
    <row r="5091" spans="1:1">
      <c r="A5091" s="5" t="s">
        <v>2458</v>
      </c>
    </row>
    <row r="5092" spans="1:1">
      <c r="A5092" s="5" t="s">
        <v>6388</v>
      </c>
    </row>
    <row r="5093" spans="1:1">
      <c r="A5093" s="5" t="s">
        <v>2459</v>
      </c>
    </row>
    <row r="5094" spans="1:1">
      <c r="A5094" s="5" t="s">
        <v>6389</v>
      </c>
    </row>
    <row r="5095" spans="1:1">
      <c r="A5095" s="5" t="s">
        <v>6390</v>
      </c>
    </row>
    <row r="5096" spans="1:1">
      <c r="A5096" s="5" t="s">
        <v>6391</v>
      </c>
    </row>
    <row r="5097" spans="1:1">
      <c r="A5097" s="5" t="s">
        <v>6392</v>
      </c>
    </row>
    <row r="5098" spans="1:1">
      <c r="A5098" s="5" t="s">
        <v>6393</v>
      </c>
    </row>
    <row r="5099" spans="1:1">
      <c r="A5099" s="5" t="s">
        <v>6394</v>
      </c>
    </row>
    <row r="5100" spans="1:1">
      <c r="A5100" s="5" t="s">
        <v>2460</v>
      </c>
    </row>
    <row r="5101" spans="1:1">
      <c r="A5101" s="5" t="s">
        <v>6395</v>
      </c>
    </row>
    <row r="5102" spans="1:1">
      <c r="A5102" s="5" t="s">
        <v>2461</v>
      </c>
    </row>
    <row r="5103" spans="1:1">
      <c r="A5103" s="5" t="s">
        <v>2462</v>
      </c>
    </row>
    <row r="5104" spans="1:1">
      <c r="A5104" s="5" t="s">
        <v>2463</v>
      </c>
    </row>
    <row r="5105" spans="1:1">
      <c r="A5105" s="5" t="s">
        <v>2464</v>
      </c>
    </row>
    <row r="5106" spans="1:1">
      <c r="A5106" s="5" t="s">
        <v>2465</v>
      </c>
    </row>
    <row r="5107" spans="1:1">
      <c r="A5107" s="5" t="s">
        <v>6396</v>
      </c>
    </row>
    <row r="5108" spans="1:1">
      <c r="A5108" s="5" t="s">
        <v>6397</v>
      </c>
    </row>
    <row r="5109" spans="1:1">
      <c r="A5109" s="5" t="s">
        <v>2466</v>
      </c>
    </row>
    <row r="5110" spans="1:1">
      <c r="A5110" s="5" t="s">
        <v>6398</v>
      </c>
    </row>
    <row r="5111" spans="1:1">
      <c r="A5111" s="5" t="s">
        <v>2467</v>
      </c>
    </row>
    <row r="5112" spans="1:1">
      <c r="A5112" s="5" t="s">
        <v>6399</v>
      </c>
    </row>
    <row r="5113" spans="1:1">
      <c r="A5113" s="5" t="s">
        <v>6400</v>
      </c>
    </row>
    <row r="5114" spans="1:1">
      <c r="A5114" s="5" t="s">
        <v>6401</v>
      </c>
    </row>
    <row r="5115" spans="1:1">
      <c r="A5115" s="5" t="s">
        <v>6402</v>
      </c>
    </row>
    <row r="5116" spans="1:1">
      <c r="A5116" s="5" t="s">
        <v>6403</v>
      </c>
    </row>
    <row r="5117" spans="1:1">
      <c r="A5117" s="5" t="s">
        <v>6404</v>
      </c>
    </row>
    <row r="5118" spans="1:1">
      <c r="A5118" s="5" t="s">
        <v>6405</v>
      </c>
    </row>
    <row r="5119" spans="1:1">
      <c r="A5119" s="5" t="s">
        <v>6406</v>
      </c>
    </row>
    <row r="5120" spans="1:1">
      <c r="A5120" s="5" t="s">
        <v>6407</v>
      </c>
    </row>
    <row r="5121" spans="1:1">
      <c r="A5121" s="5" t="s">
        <v>6408</v>
      </c>
    </row>
    <row r="5122" spans="1:1">
      <c r="A5122" s="5" t="s">
        <v>6409</v>
      </c>
    </row>
    <row r="5123" spans="1:1">
      <c r="A5123" s="5" t="s">
        <v>6410</v>
      </c>
    </row>
    <row r="5124" spans="1:1">
      <c r="A5124" s="5" t="s">
        <v>6411</v>
      </c>
    </row>
    <row r="5125" spans="1:1">
      <c r="A5125" s="5" t="s">
        <v>2468</v>
      </c>
    </row>
    <row r="5126" spans="1:1">
      <c r="A5126" s="5" t="s">
        <v>6412</v>
      </c>
    </row>
    <row r="5127" spans="1:1">
      <c r="A5127" s="5" t="s">
        <v>2469</v>
      </c>
    </row>
    <row r="5128" spans="1:1">
      <c r="A5128" s="5" t="s">
        <v>6413</v>
      </c>
    </row>
    <row r="5129" spans="1:1">
      <c r="A5129" s="5" t="s">
        <v>6414</v>
      </c>
    </row>
    <row r="5130" spans="1:1">
      <c r="A5130" s="5" t="s">
        <v>6415</v>
      </c>
    </row>
    <row r="5131" spans="1:1">
      <c r="A5131" s="5" t="s">
        <v>6416</v>
      </c>
    </row>
    <row r="5132" spans="1:1">
      <c r="A5132" s="5" t="s">
        <v>6417</v>
      </c>
    </row>
    <row r="5133" spans="1:1">
      <c r="A5133" s="5" t="s">
        <v>2470</v>
      </c>
    </row>
    <row r="5134" spans="1:1">
      <c r="A5134" s="5" t="s">
        <v>2471</v>
      </c>
    </row>
    <row r="5135" spans="1:1">
      <c r="A5135" s="5" t="s">
        <v>6418</v>
      </c>
    </row>
    <row r="5136" spans="1:1">
      <c r="A5136" s="5" t="s">
        <v>6420</v>
      </c>
    </row>
    <row r="5137" spans="1:1">
      <c r="A5137" s="5" t="s">
        <v>2472</v>
      </c>
    </row>
    <row r="5138" spans="1:1">
      <c r="A5138" s="5" t="s">
        <v>2473</v>
      </c>
    </row>
    <row r="5139" spans="1:1">
      <c r="A5139" s="5" t="s">
        <v>2474</v>
      </c>
    </row>
    <row r="5140" spans="1:1">
      <c r="A5140" s="5" t="s">
        <v>2475</v>
      </c>
    </row>
    <row r="5141" spans="1:1">
      <c r="A5141" s="5" t="s">
        <v>6421</v>
      </c>
    </row>
    <row r="5142" spans="1:1">
      <c r="A5142" s="5" t="s">
        <v>6422</v>
      </c>
    </row>
    <row r="5143" spans="1:1">
      <c r="A5143" s="5" t="s">
        <v>6423</v>
      </c>
    </row>
    <row r="5144" spans="1:1">
      <c r="A5144" s="5" t="s">
        <v>2476</v>
      </c>
    </row>
    <row r="5145" spans="1:1">
      <c r="A5145" s="5" t="s">
        <v>2477</v>
      </c>
    </row>
    <row r="5146" spans="1:1">
      <c r="A5146" s="5" t="s">
        <v>6424</v>
      </c>
    </row>
    <row r="5147" spans="1:1">
      <c r="A5147" s="5" t="s">
        <v>6425</v>
      </c>
    </row>
    <row r="5148" spans="1:1">
      <c r="A5148" s="5" t="s">
        <v>2478</v>
      </c>
    </row>
    <row r="5149" spans="1:1">
      <c r="A5149" s="5" t="s">
        <v>2479</v>
      </c>
    </row>
    <row r="5150" spans="1:1">
      <c r="A5150" s="5" t="s">
        <v>2480</v>
      </c>
    </row>
    <row r="5151" spans="1:1">
      <c r="A5151" s="5" t="s">
        <v>6426</v>
      </c>
    </row>
    <row r="5152" spans="1:1">
      <c r="A5152" s="5" t="s">
        <v>6427</v>
      </c>
    </row>
    <row r="5153" spans="1:1">
      <c r="A5153" s="5" t="s">
        <v>6428</v>
      </c>
    </row>
    <row r="5154" spans="1:1">
      <c r="A5154" s="5" t="s">
        <v>2481</v>
      </c>
    </row>
    <row r="5155" spans="1:1">
      <c r="A5155" s="5" t="s">
        <v>6429</v>
      </c>
    </row>
    <row r="5156" spans="1:1">
      <c r="A5156" s="5" t="s">
        <v>2482</v>
      </c>
    </row>
    <row r="5157" spans="1:1">
      <c r="A5157" s="5" t="s">
        <v>6430</v>
      </c>
    </row>
    <row r="5158" spans="1:1">
      <c r="A5158" s="5" t="s">
        <v>2483</v>
      </c>
    </row>
    <row r="5159" spans="1:1">
      <c r="A5159" s="5" t="s">
        <v>6431</v>
      </c>
    </row>
    <row r="5160" spans="1:1">
      <c r="A5160" s="5" t="s">
        <v>6432</v>
      </c>
    </row>
    <row r="5161" spans="1:1">
      <c r="A5161" s="5" t="s">
        <v>2484</v>
      </c>
    </row>
    <row r="5162" spans="1:1">
      <c r="A5162" s="5" t="s">
        <v>2485</v>
      </c>
    </row>
    <row r="5163" spans="1:1">
      <c r="A5163" s="5" t="s">
        <v>6433</v>
      </c>
    </row>
    <row r="5164" spans="1:1">
      <c r="A5164" s="5" t="s">
        <v>2486</v>
      </c>
    </row>
    <row r="5165" spans="1:1">
      <c r="A5165" s="5" t="s">
        <v>6434</v>
      </c>
    </row>
    <row r="5166" spans="1:1">
      <c r="A5166" s="5" t="s">
        <v>2487</v>
      </c>
    </row>
    <row r="5167" spans="1:1">
      <c r="A5167" s="5" t="s">
        <v>6435</v>
      </c>
    </row>
    <row r="5168" spans="1:1">
      <c r="A5168" s="5" t="s">
        <v>6436</v>
      </c>
    </row>
    <row r="5169" spans="1:1">
      <c r="A5169" s="5" t="s">
        <v>6437</v>
      </c>
    </row>
    <row r="5170" spans="1:1">
      <c r="A5170" s="5" t="s">
        <v>2488</v>
      </c>
    </row>
    <row r="5171" spans="1:1">
      <c r="A5171" s="5" t="s">
        <v>2489</v>
      </c>
    </row>
    <row r="5172" spans="1:1">
      <c r="A5172" s="5" t="s">
        <v>2490</v>
      </c>
    </row>
    <row r="5173" spans="1:1">
      <c r="A5173" s="5" t="s">
        <v>6438</v>
      </c>
    </row>
    <row r="5174" spans="1:1">
      <c r="A5174" s="5" t="s">
        <v>2491</v>
      </c>
    </row>
    <row r="5175" spans="1:1">
      <c r="A5175" s="5" t="s">
        <v>2492</v>
      </c>
    </row>
    <row r="5176" spans="1:1">
      <c r="A5176" s="5" t="s">
        <v>6439</v>
      </c>
    </row>
    <row r="5177" spans="1:1">
      <c r="A5177" s="5" t="s">
        <v>6440</v>
      </c>
    </row>
    <row r="5178" spans="1:1">
      <c r="A5178" s="5" t="s">
        <v>2493</v>
      </c>
    </row>
    <row r="5179" spans="1:1">
      <c r="A5179" s="5" t="s">
        <v>6441</v>
      </c>
    </row>
    <row r="5180" spans="1:1">
      <c r="A5180" s="5" t="s">
        <v>6442</v>
      </c>
    </row>
    <row r="5181" spans="1:1">
      <c r="A5181" s="5" t="s">
        <v>2494</v>
      </c>
    </row>
    <row r="5182" spans="1:1">
      <c r="A5182" s="5" t="s">
        <v>6443</v>
      </c>
    </row>
    <row r="5183" spans="1:1">
      <c r="A5183" s="5" t="s">
        <v>2495</v>
      </c>
    </row>
    <row r="5184" spans="1:1">
      <c r="A5184" s="5" t="s">
        <v>2496</v>
      </c>
    </row>
    <row r="5185" spans="1:1">
      <c r="A5185" s="5" t="s">
        <v>6444</v>
      </c>
    </row>
    <row r="5186" spans="1:1">
      <c r="A5186" s="5" t="s">
        <v>2497</v>
      </c>
    </row>
    <row r="5187" spans="1:1">
      <c r="A5187" s="5" t="s">
        <v>6445</v>
      </c>
    </row>
    <row r="5188" spans="1:1">
      <c r="A5188" s="5" t="s">
        <v>2498</v>
      </c>
    </row>
    <row r="5189" spans="1:1">
      <c r="A5189" s="5" t="s">
        <v>2499</v>
      </c>
    </row>
    <row r="5190" spans="1:1">
      <c r="A5190" s="5" t="s">
        <v>6446</v>
      </c>
    </row>
    <row r="5191" spans="1:1">
      <c r="A5191" s="5" t="s">
        <v>6447</v>
      </c>
    </row>
    <row r="5192" spans="1:1">
      <c r="A5192" s="5" t="s">
        <v>6448</v>
      </c>
    </row>
    <row r="5193" spans="1:1">
      <c r="A5193" s="5" t="s">
        <v>2500</v>
      </c>
    </row>
    <row r="5194" spans="1:1">
      <c r="A5194" s="5" t="s">
        <v>6449</v>
      </c>
    </row>
    <row r="5195" spans="1:1">
      <c r="A5195" s="5" t="s">
        <v>6450</v>
      </c>
    </row>
    <row r="5196" spans="1:1">
      <c r="A5196" s="5" t="s">
        <v>2501</v>
      </c>
    </row>
    <row r="5197" spans="1:1">
      <c r="A5197" s="5" t="s">
        <v>6451</v>
      </c>
    </row>
    <row r="5198" spans="1:1">
      <c r="A5198" s="5" t="s">
        <v>6452</v>
      </c>
    </row>
    <row r="5199" spans="1:1">
      <c r="A5199" s="5" t="s">
        <v>6453</v>
      </c>
    </row>
    <row r="5200" spans="1:1">
      <c r="A5200" s="5" t="s">
        <v>6454</v>
      </c>
    </row>
    <row r="5201" spans="1:1">
      <c r="A5201" s="5" t="s">
        <v>6455</v>
      </c>
    </row>
    <row r="5202" spans="1:1">
      <c r="A5202" s="5" t="s">
        <v>2502</v>
      </c>
    </row>
    <row r="5203" spans="1:1">
      <c r="A5203" s="5" t="s">
        <v>6456</v>
      </c>
    </row>
    <row r="5204" spans="1:1">
      <c r="A5204" s="5" t="s">
        <v>2503</v>
      </c>
    </row>
    <row r="5205" spans="1:1">
      <c r="A5205" s="5" t="s">
        <v>6457</v>
      </c>
    </row>
    <row r="5206" spans="1:1">
      <c r="A5206" s="5" t="s">
        <v>6458</v>
      </c>
    </row>
    <row r="5207" spans="1:1">
      <c r="A5207" s="5" t="s">
        <v>2504</v>
      </c>
    </row>
    <row r="5208" spans="1:1">
      <c r="A5208" s="5" t="s">
        <v>2505</v>
      </c>
    </row>
    <row r="5209" spans="1:1">
      <c r="A5209" s="5" t="s">
        <v>6459</v>
      </c>
    </row>
    <row r="5210" spans="1:1">
      <c r="A5210" s="5" t="s">
        <v>6460</v>
      </c>
    </row>
    <row r="5211" spans="1:1">
      <c r="A5211" s="5" t="s">
        <v>2506</v>
      </c>
    </row>
    <row r="5212" spans="1:1">
      <c r="A5212" s="5" t="s">
        <v>2507</v>
      </c>
    </row>
    <row r="5213" spans="1:1">
      <c r="A5213" s="5" t="s">
        <v>6461</v>
      </c>
    </row>
    <row r="5214" spans="1:1">
      <c r="A5214" s="5" t="s">
        <v>6462</v>
      </c>
    </row>
    <row r="5215" spans="1:1">
      <c r="A5215" s="5" t="s">
        <v>6463</v>
      </c>
    </row>
    <row r="5216" spans="1:1">
      <c r="A5216" s="5" t="s">
        <v>2508</v>
      </c>
    </row>
    <row r="5217" spans="1:1">
      <c r="A5217" s="5" t="s">
        <v>2509</v>
      </c>
    </row>
    <row r="5218" spans="1:1">
      <c r="A5218" s="5" t="s">
        <v>6464</v>
      </c>
    </row>
    <row r="5219" spans="1:1">
      <c r="A5219" s="5" t="s">
        <v>6465</v>
      </c>
    </row>
    <row r="5220" spans="1:1">
      <c r="A5220" s="5" t="s">
        <v>6466</v>
      </c>
    </row>
    <row r="5221" spans="1:1">
      <c r="A5221" s="5" t="s">
        <v>2510</v>
      </c>
    </row>
    <row r="5222" spans="1:1">
      <c r="A5222" s="5" t="s">
        <v>2511</v>
      </c>
    </row>
    <row r="5223" spans="1:1">
      <c r="A5223" s="5" t="s">
        <v>2512</v>
      </c>
    </row>
    <row r="5224" spans="1:1">
      <c r="A5224" s="5" t="s">
        <v>6467</v>
      </c>
    </row>
    <row r="5225" spans="1:1">
      <c r="A5225" s="5" t="s">
        <v>6468</v>
      </c>
    </row>
    <row r="5226" spans="1:1">
      <c r="A5226" s="5" t="s">
        <v>6469</v>
      </c>
    </row>
    <row r="5227" spans="1:1">
      <c r="A5227" s="5" t="s">
        <v>2513</v>
      </c>
    </row>
    <row r="5228" spans="1:1">
      <c r="A5228" s="5" t="s">
        <v>6470</v>
      </c>
    </row>
    <row r="5229" spans="1:1">
      <c r="A5229" s="5" t="s">
        <v>6471</v>
      </c>
    </row>
    <row r="5230" spans="1:1">
      <c r="A5230" s="5" t="s">
        <v>2514</v>
      </c>
    </row>
    <row r="5231" spans="1:1">
      <c r="A5231" s="5" t="s">
        <v>2515</v>
      </c>
    </row>
    <row r="5232" spans="1:1">
      <c r="A5232" s="5" t="s">
        <v>6472</v>
      </c>
    </row>
    <row r="5233" spans="1:1">
      <c r="A5233" s="5" t="s">
        <v>2516</v>
      </c>
    </row>
    <row r="5234" spans="1:1">
      <c r="A5234" s="5" t="s">
        <v>2517</v>
      </c>
    </row>
    <row r="5235" spans="1:1">
      <c r="A5235" s="5" t="s">
        <v>6473</v>
      </c>
    </row>
    <row r="5236" spans="1:1">
      <c r="A5236" s="5" t="s">
        <v>2518</v>
      </c>
    </row>
    <row r="5237" spans="1:1">
      <c r="A5237" s="5" t="s">
        <v>6474</v>
      </c>
    </row>
    <row r="5238" spans="1:1">
      <c r="A5238" s="5" t="s">
        <v>2519</v>
      </c>
    </row>
    <row r="5239" spans="1:1">
      <c r="A5239" s="5" t="s">
        <v>6475</v>
      </c>
    </row>
    <row r="5240" spans="1:1">
      <c r="A5240" s="5" t="s">
        <v>2520</v>
      </c>
    </row>
    <row r="5241" spans="1:1">
      <c r="A5241" s="5" t="s">
        <v>6476</v>
      </c>
    </row>
    <row r="5242" spans="1:1">
      <c r="A5242" s="5" t="s">
        <v>6477</v>
      </c>
    </row>
    <row r="5243" spans="1:1">
      <c r="A5243" s="5" t="s">
        <v>6478</v>
      </c>
    </row>
    <row r="5244" spans="1:1">
      <c r="A5244" s="5" t="s">
        <v>6479</v>
      </c>
    </row>
    <row r="5245" spans="1:1">
      <c r="A5245" s="5" t="s">
        <v>6480</v>
      </c>
    </row>
    <row r="5246" spans="1:1">
      <c r="A5246" s="5" t="s">
        <v>6481</v>
      </c>
    </row>
    <row r="5247" spans="1:1">
      <c r="A5247" s="5" t="s">
        <v>2521</v>
      </c>
    </row>
    <row r="5248" spans="1:1">
      <c r="A5248" s="5" t="s">
        <v>2522</v>
      </c>
    </row>
    <row r="5249" spans="1:1">
      <c r="A5249" s="5" t="s">
        <v>2523</v>
      </c>
    </row>
    <row r="5250" spans="1:1">
      <c r="A5250" s="5" t="s">
        <v>2524</v>
      </c>
    </row>
    <row r="5251" spans="1:1">
      <c r="A5251" s="5" t="s">
        <v>6482</v>
      </c>
    </row>
    <row r="5252" spans="1:1">
      <c r="A5252" s="5" t="s">
        <v>6483</v>
      </c>
    </row>
    <row r="5253" spans="1:1">
      <c r="A5253" s="5" t="s">
        <v>2525</v>
      </c>
    </row>
    <row r="5254" spans="1:1">
      <c r="A5254" s="5" t="s">
        <v>2526</v>
      </c>
    </row>
    <row r="5255" spans="1:1">
      <c r="A5255" s="5" t="s">
        <v>6484</v>
      </c>
    </row>
    <row r="5256" spans="1:1">
      <c r="A5256" s="5" t="s">
        <v>2527</v>
      </c>
    </row>
    <row r="5257" spans="1:1">
      <c r="A5257" s="5" t="s">
        <v>2528</v>
      </c>
    </row>
    <row r="5258" spans="1:1">
      <c r="A5258" s="5" t="s">
        <v>6485</v>
      </c>
    </row>
    <row r="5259" spans="1:1">
      <c r="A5259" s="5" t="s">
        <v>2529</v>
      </c>
    </row>
    <row r="5260" spans="1:1">
      <c r="A5260" s="5" t="s">
        <v>2530</v>
      </c>
    </row>
    <row r="5261" spans="1:1">
      <c r="A5261" s="5" t="s">
        <v>6486</v>
      </c>
    </row>
    <row r="5262" spans="1:1">
      <c r="A5262" s="5" t="s">
        <v>6487</v>
      </c>
    </row>
    <row r="5263" spans="1:1">
      <c r="A5263" s="5" t="s">
        <v>6488</v>
      </c>
    </row>
    <row r="5264" spans="1:1">
      <c r="A5264" s="5" t="s">
        <v>6489</v>
      </c>
    </row>
    <row r="5265" spans="1:1">
      <c r="A5265" s="5" t="s">
        <v>2531</v>
      </c>
    </row>
    <row r="5266" spans="1:1">
      <c r="A5266" s="5" t="s">
        <v>6490</v>
      </c>
    </row>
    <row r="5267" spans="1:1">
      <c r="A5267" s="5" t="s">
        <v>6491</v>
      </c>
    </row>
    <row r="5268" spans="1:1">
      <c r="A5268" s="5" t="s">
        <v>6492</v>
      </c>
    </row>
    <row r="5269" spans="1:1">
      <c r="A5269" s="5" t="s">
        <v>2532</v>
      </c>
    </row>
    <row r="5270" spans="1:1">
      <c r="A5270" s="5" t="s">
        <v>6493</v>
      </c>
    </row>
    <row r="5271" spans="1:1">
      <c r="A5271" s="5" t="s">
        <v>6494</v>
      </c>
    </row>
    <row r="5272" spans="1:1">
      <c r="A5272" s="5" t="s">
        <v>6495</v>
      </c>
    </row>
    <row r="5273" spans="1:1">
      <c r="A5273" s="5" t="s">
        <v>2533</v>
      </c>
    </row>
    <row r="5274" spans="1:1">
      <c r="A5274" s="5" t="s">
        <v>6496</v>
      </c>
    </row>
    <row r="5275" spans="1:1">
      <c r="A5275" s="5" t="s">
        <v>2534</v>
      </c>
    </row>
    <row r="5276" spans="1:1">
      <c r="A5276" s="5" t="s">
        <v>6497</v>
      </c>
    </row>
    <row r="5277" spans="1:1">
      <c r="A5277" s="5" t="s">
        <v>6498</v>
      </c>
    </row>
    <row r="5278" spans="1:1">
      <c r="A5278" s="5" t="s">
        <v>2535</v>
      </c>
    </row>
    <row r="5279" spans="1:1">
      <c r="A5279" s="5" t="s">
        <v>6499</v>
      </c>
    </row>
    <row r="5280" spans="1:1">
      <c r="A5280" s="5" t="s">
        <v>6500</v>
      </c>
    </row>
    <row r="5281" spans="1:1">
      <c r="A5281" s="5" t="s">
        <v>6501</v>
      </c>
    </row>
    <row r="5282" spans="1:1">
      <c r="A5282" s="5" t="s">
        <v>2536</v>
      </c>
    </row>
    <row r="5283" spans="1:1">
      <c r="A5283" s="5" t="s">
        <v>2537</v>
      </c>
    </row>
    <row r="5284" spans="1:1">
      <c r="A5284" s="5" t="s">
        <v>2538</v>
      </c>
    </row>
    <row r="5285" spans="1:1">
      <c r="A5285" s="5" t="s">
        <v>2539</v>
      </c>
    </row>
    <row r="5286" spans="1:1">
      <c r="A5286" s="5" t="s">
        <v>6502</v>
      </c>
    </row>
    <row r="5287" spans="1:1">
      <c r="A5287" s="5" t="s">
        <v>6503</v>
      </c>
    </row>
    <row r="5288" spans="1:1">
      <c r="A5288" s="5" t="s">
        <v>6504</v>
      </c>
    </row>
    <row r="5289" spans="1:1">
      <c r="A5289" s="5" t="s">
        <v>6505</v>
      </c>
    </row>
    <row r="5290" spans="1:1">
      <c r="A5290" s="5" t="s">
        <v>6506</v>
      </c>
    </row>
    <row r="5291" spans="1:1">
      <c r="A5291" s="5" t="s">
        <v>6507</v>
      </c>
    </row>
    <row r="5292" spans="1:1">
      <c r="A5292" s="5" t="s">
        <v>6509</v>
      </c>
    </row>
    <row r="5293" spans="1:1">
      <c r="A5293" s="5" t="s">
        <v>2540</v>
      </c>
    </row>
    <row r="5294" spans="1:1">
      <c r="A5294" s="5" t="s">
        <v>2541</v>
      </c>
    </row>
    <row r="5295" spans="1:1">
      <c r="A5295" s="5" t="s">
        <v>2542</v>
      </c>
    </row>
    <row r="5296" spans="1:1">
      <c r="A5296" s="5" t="s">
        <v>6510</v>
      </c>
    </row>
    <row r="5297" spans="1:1">
      <c r="A5297" s="5" t="s">
        <v>6511</v>
      </c>
    </row>
    <row r="5298" spans="1:1">
      <c r="A5298" s="5" t="s">
        <v>2543</v>
      </c>
    </row>
    <row r="5299" spans="1:1">
      <c r="A5299" s="5" t="s">
        <v>6512</v>
      </c>
    </row>
    <row r="5300" spans="1:1">
      <c r="A5300" s="5" t="s">
        <v>6513</v>
      </c>
    </row>
    <row r="5301" spans="1:1">
      <c r="A5301" s="5" t="s">
        <v>2544</v>
      </c>
    </row>
    <row r="5302" spans="1:1">
      <c r="A5302" s="5" t="s">
        <v>6514</v>
      </c>
    </row>
    <row r="5303" spans="1:1">
      <c r="A5303" s="5" t="s">
        <v>6515</v>
      </c>
    </row>
    <row r="5304" spans="1:1">
      <c r="A5304" s="5" t="s">
        <v>2545</v>
      </c>
    </row>
    <row r="5305" spans="1:1">
      <c r="A5305" s="5" t="s">
        <v>2546</v>
      </c>
    </row>
    <row r="5306" spans="1:1">
      <c r="A5306" s="5" t="s">
        <v>2547</v>
      </c>
    </row>
    <row r="5307" spans="1:1">
      <c r="A5307" s="5" t="s">
        <v>6516</v>
      </c>
    </row>
    <row r="5308" spans="1:1">
      <c r="A5308" s="5" t="s">
        <v>2548</v>
      </c>
    </row>
    <row r="5309" spans="1:1">
      <c r="A5309" s="5" t="s">
        <v>6517</v>
      </c>
    </row>
    <row r="5310" spans="1:1">
      <c r="A5310" s="5" t="s">
        <v>2549</v>
      </c>
    </row>
    <row r="5311" spans="1:1">
      <c r="A5311" s="5" t="s">
        <v>6518</v>
      </c>
    </row>
    <row r="5312" spans="1:1">
      <c r="A5312" s="5" t="s">
        <v>6519</v>
      </c>
    </row>
    <row r="5313" spans="1:1">
      <c r="A5313" s="5" t="s">
        <v>2550</v>
      </c>
    </row>
    <row r="5314" spans="1:1">
      <c r="A5314" s="5" t="s">
        <v>6520</v>
      </c>
    </row>
    <row r="5315" spans="1:1">
      <c r="A5315" s="5" t="s">
        <v>6521</v>
      </c>
    </row>
    <row r="5316" spans="1:1">
      <c r="A5316" s="5" t="s">
        <v>6522</v>
      </c>
    </row>
    <row r="5317" spans="1:1">
      <c r="A5317" s="5" t="s">
        <v>2551</v>
      </c>
    </row>
    <row r="5318" spans="1:1">
      <c r="A5318" s="5" t="s">
        <v>6523</v>
      </c>
    </row>
    <row r="5319" spans="1:1">
      <c r="A5319" s="5" t="s">
        <v>6524</v>
      </c>
    </row>
    <row r="5320" spans="1:1">
      <c r="A5320" s="5" t="s">
        <v>6525</v>
      </c>
    </row>
    <row r="5321" spans="1:1">
      <c r="A5321" s="5" t="s">
        <v>6526</v>
      </c>
    </row>
    <row r="5322" spans="1:1">
      <c r="A5322" s="5" t="s">
        <v>2552</v>
      </c>
    </row>
    <row r="5323" spans="1:1">
      <c r="A5323" s="5" t="s">
        <v>2553</v>
      </c>
    </row>
    <row r="5324" spans="1:1">
      <c r="A5324" s="5" t="s">
        <v>6527</v>
      </c>
    </row>
    <row r="5325" spans="1:1">
      <c r="A5325" s="5" t="s">
        <v>2554</v>
      </c>
    </row>
    <row r="5326" spans="1:1">
      <c r="A5326" s="5" t="s">
        <v>2555</v>
      </c>
    </row>
    <row r="5327" spans="1:1">
      <c r="A5327" s="5" t="s">
        <v>6528</v>
      </c>
    </row>
    <row r="5328" spans="1:1">
      <c r="A5328" s="5" t="s">
        <v>2556</v>
      </c>
    </row>
    <row r="5329" spans="1:1">
      <c r="A5329" s="5" t="s">
        <v>6529</v>
      </c>
    </row>
    <row r="5330" spans="1:1">
      <c r="A5330" s="5" t="s">
        <v>6530</v>
      </c>
    </row>
    <row r="5331" spans="1:1">
      <c r="A5331" s="5" t="s">
        <v>2557</v>
      </c>
    </row>
    <row r="5332" spans="1:1">
      <c r="A5332" s="5" t="s">
        <v>6531</v>
      </c>
    </row>
    <row r="5333" spans="1:1">
      <c r="A5333" s="5" t="s">
        <v>2558</v>
      </c>
    </row>
    <row r="5334" spans="1:1">
      <c r="A5334" s="5" t="s">
        <v>6532</v>
      </c>
    </row>
    <row r="5335" spans="1:1">
      <c r="A5335" s="5" t="s">
        <v>6533</v>
      </c>
    </row>
    <row r="5336" spans="1:1">
      <c r="A5336" s="5" t="s">
        <v>6534</v>
      </c>
    </row>
    <row r="5337" spans="1:1">
      <c r="A5337" s="5" t="s">
        <v>6535</v>
      </c>
    </row>
    <row r="5338" spans="1:1">
      <c r="A5338" s="5" t="s">
        <v>6536</v>
      </c>
    </row>
    <row r="5339" spans="1:1">
      <c r="A5339" s="5" t="s">
        <v>2559</v>
      </c>
    </row>
    <row r="5340" spans="1:1">
      <c r="A5340" s="5" t="s">
        <v>6537</v>
      </c>
    </row>
    <row r="5341" spans="1:1">
      <c r="A5341" s="5" t="s">
        <v>6538</v>
      </c>
    </row>
    <row r="5342" spans="1:1">
      <c r="A5342" s="5" t="s">
        <v>2560</v>
      </c>
    </row>
    <row r="5343" spans="1:1">
      <c r="A5343" s="5" t="s">
        <v>6539</v>
      </c>
    </row>
    <row r="5344" spans="1:1">
      <c r="A5344" s="5" t="s">
        <v>6540</v>
      </c>
    </row>
    <row r="5345" spans="1:1">
      <c r="A5345" s="5" t="s">
        <v>6541</v>
      </c>
    </row>
    <row r="5346" spans="1:1">
      <c r="A5346" s="5" t="s">
        <v>6542</v>
      </c>
    </row>
    <row r="5347" spans="1:1">
      <c r="A5347" s="5" t="s">
        <v>6543</v>
      </c>
    </row>
    <row r="5348" spans="1:1">
      <c r="A5348" s="5" t="s">
        <v>6544</v>
      </c>
    </row>
    <row r="5349" spans="1:1">
      <c r="A5349" s="5" t="s">
        <v>6545</v>
      </c>
    </row>
    <row r="5350" spans="1:1">
      <c r="A5350" s="5" t="s">
        <v>6546</v>
      </c>
    </row>
    <row r="5351" spans="1:1">
      <c r="A5351" s="5" t="s">
        <v>6547</v>
      </c>
    </row>
    <row r="5352" spans="1:1">
      <c r="A5352" s="5" t="s">
        <v>6548</v>
      </c>
    </row>
    <row r="5353" spans="1:1">
      <c r="A5353" s="5" t="s">
        <v>2561</v>
      </c>
    </row>
    <row r="5354" spans="1:1">
      <c r="A5354" s="5" t="s">
        <v>2562</v>
      </c>
    </row>
    <row r="5355" spans="1:1">
      <c r="A5355" s="5" t="s">
        <v>2563</v>
      </c>
    </row>
    <row r="5356" spans="1:1">
      <c r="A5356" s="5" t="s">
        <v>6549</v>
      </c>
    </row>
    <row r="5357" spans="1:1">
      <c r="A5357" s="5" t="s">
        <v>2564</v>
      </c>
    </row>
    <row r="5358" spans="1:1">
      <c r="A5358" s="5" t="s">
        <v>6550</v>
      </c>
    </row>
    <row r="5359" spans="1:1">
      <c r="A5359" s="5" t="s">
        <v>6551</v>
      </c>
    </row>
    <row r="5360" spans="1:1">
      <c r="A5360" s="5" t="s">
        <v>2565</v>
      </c>
    </row>
    <row r="5361" spans="1:1">
      <c r="A5361" s="5" t="s">
        <v>2566</v>
      </c>
    </row>
    <row r="5362" spans="1:1">
      <c r="A5362" s="5" t="s">
        <v>6552</v>
      </c>
    </row>
    <row r="5363" spans="1:1">
      <c r="A5363" s="5" t="s">
        <v>2567</v>
      </c>
    </row>
    <row r="5364" spans="1:1">
      <c r="A5364" s="5" t="s">
        <v>6553</v>
      </c>
    </row>
    <row r="5365" spans="1:1">
      <c r="A5365" s="5" t="s">
        <v>6554</v>
      </c>
    </row>
    <row r="5366" spans="1:1">
      <c r="A5366" s="5" t="s">
        <v>6555</v>
      </c>
    </row>
    <row r="5367" spans="1:1">
      <c r="A5367" s="5" t="s">
        <v>6556</v>
      </c>
    </row>
    <row r="5368" spans="1:1">
      <c r="A5368" s="5" t="s">
        <v>2568</v>
      </c>
    </row>
    <row r="5369" spans="1:1">
      <c r="A5369" s="5" t="s">
        <v>6557</v>
      </c>
    </row>
    <row r="5370" spans="1:1">
      <c r="A5370" s="5" t="s">
        <v>6558</v>
      </c>
    </row>
    <row r="5371" spans="1:1">
      <c r="A5371" s="5" t="s">
        <v>6559</v>
      </c>
    </row>
    <row r="5372" spans="1:1">
      <c r="A5372" s="5" t="s">
        <v>6560</v>
      </c>
    </row>
    <row r="5373" spans="1:1">
      <c r="A5373" s="5" t="s">
        <v>2569</v>
      </c>
    </row>
    <row r="5374" spans="1:1">
      <c r="A5374" s="5" t="s">
        <v>2570</v>
      </c>
    </row>
    <row r="5375" spans="1:1">
      <c r="A5375" s="5" t="s">
        <v>6561</v>
      </c>
    </row>
    <row r="5376" spans="1:1">
      <c r="A5376" s="5" t="s">
        <v>2571</v>
      </c>
    </row>
    <row r="5377" spans="1:1">
      <c r="A5377" s="5" t="s">
        <v>2572</v>
      </c>
    </row>
    <row r="5378" spans="1:1">
      <c r="A5378" s="5" t="s">
        <v>6562</v>
      </c>
    </row>
    <row r="5379" spans="1:1">
      <c r="A5379" s="5" t="s">
        <v>2573</v>
      </c>
    </row>
    <row r="5380" spans="1:1">
      <c r="A5380" s="5" t="s">
        <v>6563</v>
      </c>
    </row>
    <row r="5381" spans="1:1">
      <c r="A5381" s="5" t="s">
        <v>2574</v>
      </c>
    </row>
    <row r="5382" spans="1:1">
      <c r="A5382" s="5" t="s">
        <v>6564</v>
      </c>
    </row>
    <row r="5383" spans="1:1">
      <c r="A5383" s="5" t="s">
        <v>6565</v>
      </c>
    </row>
    <row r="5384" spans="1:1">
      <c r="A5384" s="5" t="s">
        <v>6566</v>
      </c>
    </row>
    <row r="5385" spans="1:1">
      <c r="A5385" s="5" t="s">
        <v>2575</v>
      </c>
    </row>
    <row r="5386" spans="1:1">
      <c r="A5386" s="5" t="s">
        <v>6567</v>
      </c>
    </row>
    <row r="5387" spans="1:1">
      <c r="A5387" s="5" t="s">
        <v>6568</v>
      </c>
    </row>
    <row r="5388" spans="1:1">
      <c r="A5388" s="5" t="s">
        <v>6569</v>
      </c>
    </row>
    <row r="5389" spans="1:1">
      <c r="A5389" s="5" t="s">
        <v>2576</v>
      </c>
    </row>
    <row r="5390" spans="1:1">
      <c r="A5390" s="5" t="s">
        <v>6570</v>
      </c>
    </row>
    <row r="5391" spans="1:1">
      <c r="A5391" s="5" t="s">
        <v>6571</v>
      </c>
    </row>
    <row r="5392" spans="1:1">
      <c r="A5392" s="5" t="s">
        <v>2577</v>
      </c>
    </row>
    <row r="5393" spans="1:1">
      <c r="A5393" s="5" t="s">
        <v>6572</v>
      </c>
    </row>
    <row r="5394" spans="1:1">
      <c r="A5394" s="5" t="s">
        <v>2578</v>
      </c>
    </row>
    <row r="5395" spans="1:1">
      <c r="A5395" s="5" t="s">
        <v>2579</v>
      </c>
    </row>
    <row r="5396" spans="1:1">
      <c r="A5396" s="5" t="s">
        <v>6573</v>
      </c>
    </row>
    <row r="5397" spans="1:1">
      <c r="A5397" s="5" t="s">
        <v>6574</v>
      </c>
    </row>
    <row r="5398" spans="1:1">
      <c r="A5398" s="5" t="s">
        <v>6575</v>
      </c>
    </row>
    <row r="5399" spans="1:1">
      <c r="A5399" s="5" t="s">
        <v>6576</v>
      </c>
    </row>
    <row r="5400" spans="1:1">
      <c r="A5400" s="5" t="s">
        <v>2580</v>
      </c>
    </row>
    <row r="5401" spans="1:1">
      <c r="A5401" s="5" t="s">
        <v>6577</v>
      </c>
    </row>
    <row r="5402" spans="1:1">
      <c r="A5402" s="5" t="s">
        <v>2581</v>
      </c>
    </row>
    <row r="5403" spans="1:1">
      <c r="A5403" s="5" t="s">
        <v>6578</v>
      </c>
    </row>
    <row r="5404" spans="1:1">
      <c r="A5404" s="5" t="s">
        <v>2582</v>
      </c>
    </row>
    <row r="5405" spans="1:1">
      <c r="A5405" s="5" t="s">
        <v>6579</v>
      </c>
    </row>
    <row r="5406" spans="1:1">
      <c r="A5406" s="5" t="s">
        <v>2583</v>
      </c>
    </row>
    <row r="5407" spans="1:1">
      <c r="A5407" s="5" t="s">
        <v>6580</v>
      </c>
    </row>
    <row r="5408" spans="1:1">
      <c r="A5408" s="5" t="s">
        <v>2584</v>
      </c>
    </row>
    <row r="5409" spans="1:1">
      <c r="A5409" s="5" t="s">
        <v>2585</v>
      </c>
    </row>
    <row r="5410" spans="1:1">
      <c r="A5410" s="5" t="s">
        <v>6581</v>
      </c>
    </row>
    <row r="5411" spans="1:1">
      <c r="A5411" s="5" t="s">
        <v>6582</v>
      </c>
    </row>
    <row r="5412" spans="1:1">
      <c r="A5412" s="5" t="s">
        <v>6583</v>
      </c>
    </row>
    <row r="5413" spans="1:1">
      <c r="A5413" s="5" t="s">
        <v>6584</v>
      </c>
    </row>
    <row r="5414" spans="1:1">
      <c r="A5414" s="5" t="s">
        <v>6585</v>
      </c>
    </row>
    <row r="5415" spans="1:1">
      <c r="A5415" s="5" t="s">
        <v>6586</v>
      </c>
    </row>
    <row r="5416" spans="1:1">
      <c r="A5416" s="5" t="s">
        <v>6587</v>
      </c>
    </row>
    <row r="5417" spans="1:1">
      <c r="A5417" s="5" t="s">
        <v>2586</v>
      </c>
    </row>
    <row r="5418" spans="1:1">
      <c r="A5418" s="5" t="s">
        <v>2587</v>
      </c>
    </row>
    <row r="5419" spans="1:1">
      <c r="A5419" s="5" t="s">
        <v>2588</v>
      </c>
    </row>
    <row r="5420" spans="1:1">
      <c r="A5420" s="5" t="s">
        <v>6588</v>
      </c>
    </row>
    <row r="5421" spans="1:1">
      <c r="A5421" s="5" t="s">
        <v>2589</v>
      </c>
    </row>
    <row r="5422" spans="1:1">
      <c r="A5422" s="5" t="s">
        <v>2590</v>
      </c>
    </row>
    <row r="5423" spans="1:1">
      <c r="A5423" s="5" t="s">
        <v>6589</v>
      </c>
    </row>
    <row r="5424" spans="1:1">
      <c r="A5424" s="5" t="s">
        <v>6590</v>
      </c>
    </row>
    <row r="5425" spans="1:1">
      <c r="A5425" s="5" t="s">
        <v>2591</v>
      </c>
    </row>
    <row r="5426" spans="1:1">
      <c r="A5426" s="5" t="s">
        <v>6591</v>
      </c>
    </row>
    <row r="5427" spans="1:1">
      <c r="A5427" s="5" t="s">
        <v>6592</v>
      </c>
    </row>
    <row r="5428" spans="1:1">
      <c r="A5428" s="5" t="s">
        <v>2592</v>
      </c>
    </row>
    <row r="5429" spans="1:1">
      <c r="A5429" s="5" t="s">
        <v>6594</v>
      </c>
    </row>
    <row r="5430" spans="1:1">
      <c r="A5430" s="5" t="s">
        <v>6595</v>
      </c>
    </row>
    <row r="5431" spans="1:1">
      <c r="A5431" s="5" t="s">
        <v>6596</v>
      </c>
    </row>
    <row r="5432" spans="1:1">
      <c r="A5432" s="5" t="s">
        <v>2593</v>
      </c>
    </row>
    <row r="5433" spans="1:1">
      <c r="A5433" s="5" t="s">
        <v>6597</v>
      </c>
    </row>
    <row r="5434" spans="1:1">
      <c r="A5434" s="5" t="s">
        <v>2594</v>
      </c>
    </row>
    <row r="5435" spans="1:1">
      <c r="A5435" s="5" t="s">
        <v>2595</v>
      </c>
    </row>
    <row r="5436" spans="1:1">
      <c r="A5436" s="5" t="s">
        <v>2596</v>
      </c>
    </row>
    <row r="5437" spans="1:1">
      <c r="A5437" s="5" t="s">
        <v>6598</v>
      </c>
    </row>
    <row r="5438" spans="1:1">
      <c r="A5438" s="5" t="s">
        <v>6599</v>
      </c>
    </row>
    <row r="5439" spans="1:1">
      <c r="A5439" s="5" t="s">
        <v>2597</v>
      </c>
    </row>
    <row r="5440" spans="1:1">
      <c r="A5440" s="5" t="s">
        <v>6600</v>
      </c>
    </row>
    <row r="5441" spans="1:1">
      <c r="A5441" s="5" t="s">
        <v>6601</v>
      </c>
    </row>
    <row r="5442" spans="1:1">
      <c r="A5442" s="5" t="s">
        <v>2598</v>
      </c>
    </row>
    <row r="5443" spans="1:1">
      <c r="A5443" s="5" t="s">
        <v>6602</v>
      </c>
    </row>
    <row r="5444" spans="1:1">
      <c r="A5444" s="5" t="s">
        <v>2599</v>
      </c>
    </row>
    <row r="5445" spans="1:1">
      <c r="A5445" s="5" t="s">
        <v>6603</v>
      </c>
    </row>
    <row r="5446" spans="1:1">
      <c r="A5446" s="5" t="s">
        <v>6604</v>
      </c>
    </row>
    <row r="5447" spans="1:1">
      <c r="A5447" s="5" t="s">
        <v>6605</v>
      </c>
    </row>
    <row r="5448" spans="1:1">
      <c r="A5448" s="5" t="s">
        <v>6606</v>
      </c>
    </row>
    <row r="5449" spans="1:1">
      <c r="A5449" s="5" t="s">
        <v>2600</v>
      </c>
    </row>
    <row r="5450" spans="1:1">
      <c r="A5450" s="5" t="s">
        <v>2601</v>
      </c>
    </row>
    <row r="5451" spans="1:1">
      <c r="A5451" s="5" t="s">
        <v>2602</v>
      </c>
    </row>
    <row r="5452" spans="1:1">
      <c r="A5452" s="5" t="s">
        <v>6607</v>
      </c>
    </row>
    <row r="5453" spans="1:1">
      <c r="A5453" s="5" t="s">
        <v>6608</v>
      </c>
    </row>
    <row r="5454" spans="1:1">
      <c r="A5454" s="5" t="s">
        <v>2603</v>
      </c>
    </row>
    <row r="5455" spans="1:1">
      <c r="A5455" s="5" t="s">
        <v>2604</v>
      </c>
    </row>
    <row r="5456" spans="1:1">
      <c r="A5456" s="5" t="s">
        <v>2605</v>
      </c>
    </row>
    <row r="5457" spans="1:1">
      <c r="A5457" s="5" t="s">
        <v>6609</v>
      </c>
    </row>
    <row r="5458" spans="1:1">
      <c r="A5458" s="5" t="s">
        <v>6610</v>
      </c>
    </row>
    <row r="5459" spans="1:1">
      <c r="A5459" s="5" t="s">
        <v>6611</v>
      </c>
    </row>
    <row r="5460" spans="1:1">
      <c r="A5460" s="5" t="s">
        <v>2606</v>
      </c>
    </row>
    <row r="5461" spans="1:1">
      <c r="A5461" s="5" t="s">
        <v>6612</v>
      </c>
    </row>
    <row r="5462" spans="1:1">
      <c r="A5462" s="5" t="s">
        <v>6613</v>
      </c>
    </row>
    <row r="5463" spans="1:1">
      <c r="A5463" s="5" t="s">
        <v>6614</v>
      </c>
    </row>
    <row r="5464" spans="1:1">
      <c r="A5464" s="5" t="s">
        <v>2607</v>
      </c>
    </row>
    <row r="5465" spans="1:1">
      <c r="A5465" s="5" t="s">
        <v>2608</v>
      </c>
    </row>
    <row r="5466" spans="1:1">
      <c r="A5466" s="5" t="s">
        <v>6615</v>
      </c>
    </row>
    <row r="5467" spans="1:1">
      <c r="A5467" s="5" t="s">
        <v>6616</v>
      </c>
    </row>
    <row r="5468" spans="1:1">
      <c r="A5468" s="5" t="s">
        <v>6617</v>
      </c>
    </row>
    <row r="5469" spans="1:1">
      <c r="A5469" s="5" t="s">
        <v>2609</v>
      </c>
    </row>
    <row r="5470" spans="1:1">
      <c r="A5470" s="5" t="s">
        <v>6618</v>
      </c>
    </row>
    <row r="5471" spans="1:1">
      <c r="A5471" s="5" t="s">
        <v>2610</v>
      </c>
    </row>
    <row r="5472" spans="1:1">
      <c r="A5472" s="5" t="s">
        <v>2611</v>
      </c>
    </row>
    <row r="5473" spans="1:1">
      <c r="A5473" s="5" t="s">
        <v>2612</v>
      </c>
    </row>
    <row r="5474" spans="1:1">
      <c r="A5474" s="5" t="s">
        <v>6619</v>
      </c>
    </row>
    <row r="5475" spans="1:1">
      <c r="A5475" s="5" t="s">
        <v>2613</v>
      </c>
    </row>
    <row r="5476" spans="1:1">
      <c r="A5476" s="5" t="s">
        <v>6620</v>
      </c>
    </row>
    <row r="5477" spans="1:1">
      <c r="A5477" s="5" t="s">
        <v>6621</v>
      </c>
    </row>
    <row r="5478" spans="1:1">
      <c r="A5478" s="5" t="s">
        <v>6622</v>
      </c>
    </row>
    <row r="5479" spans="1:1">
      <c r="A5479" s="5" t="s">
        <v>2614</v>
      </c>
    </row>
    <row r="5480" spans="1:1">
      <c r="A5480" s="5" t="s">
        <v>6623</v>
      </c>
    </row>
    <row r="5481" spans="1:1">
      <c r="A5481" s="5" t="s">
        <v>6624</v>
      </c>
    </row>
    <row r="5482" spans="1:1">
      <c r="A5482" s="5" t="s">
        <v>2615</v>
      </c>
    </row>
    <row r="5483" spans="1:1">
      <c r="A5483" s="5" t="s">
        <v>6625</v>
      </c>
    </row>
    <row r="5484" spans="1:1">
      <c r="A5484" s="5" t="s">
        <v>6626</v>
      </c>
    </row>
    <row r="5485" spans="1:1">
      <c r="A5485" s="5" t="s">
        <v>6627</v>
      </c>
    </row>
    <row r="5486" spans="1:1">
      <c r="A5486" s="5" t="s">
        <v>2616</v>
      </c>
    </row>
    <row r="5487" spans="1:1">
      <c r="A5487" s="5" t="s">
        <v>6628</v>
      </c>
    </row>
    <row r="5488" spans="1:1">
      <c r="A5488" s="5" t="s">
        <v>2617</v>
      </c>
    </row>
    <row r="5489" spans="1:1">
      <c r="A5489" s="5" t="s">
        <v>6629</v>
      </c>
    </row>
    <row r="5490" spans="1:1">
      <c r="A5490" s="5" t="s">
        <v>2618</v>
      </c>
    </row>
    <row r="5491" spans="1:1">
      <c r="A5491" s="5" t="s">
        <v>6630</v>
      </c>
    </row>
    <row r="5492" spans="1:1">
      <c r="A5492" s="5" t="s">
        <v>6631</v>
      </c>
    </row>
    <row r="5493" spans="1:1">
      <c r="A5493" s="5" t="s">
        <v>2619</v>
      </c>
    </row>
    <row r="5494" spans="1:1">
      <c r="A5494" s="5" t="s">
        <v>2620</v>
      </c>
    </row>
    <row r="5495" spans="1:1">
      <c r="A5495" s="5" t="s">
        <v>2621</v>
      </c>
    </row>
    <row r="5496" spans="1:1">
      <c r="A5496" s="5" t="s">
        <v>2622</v>
      </c>
    </row>
    <row r="5497" spans="1:1">
      <c r="A5497" s="5" t="s">
        <v>2623</v>
      </c>
    </row>
    <row r="5498" spans="1:1">
      <c r="A5498" s="5" t="s">
        <v>2624</v>
      </c>
    </row>
    <row r="5499" spans="1:1">
      <c r="A5499" s="5" t="s">
        <v>2625</v>
      </c>
    </row>
    <row r="5500" spans="1:1">
      <c r="A5500" s="5" t="s">
        <v>2626</v>
      </c>
    </row>
    <row r="5501" spans="1:1">
      <c r="A5501" s="5" t="s">
        <v>2627</v>
      </c>
    </row>
    <row r="5502" spans="1:1">
      <c r="A5502" s="5" t="s">
        <v>6632</v>
      </c>
    </row>
    <row r="5503" spans="1:1">
      <c r="A5503" s="5" t="s">
        <v>2628</v>
      </c>
    </row>
    <row r="5504" spans="1:1">
      <c r="A5504" s="5" t="s">
        <v>6633</v>
      </c>
    </row>
    <row r="5505" spans="1:1">
      <c r="A5505" s="5" t="s">
        <v>6634</v>
      </c>
    </row>
    <row r="5506" spans="1:1">
      <c r="A5506" s="5" t="s">
        <v>6635</v>
      </c>
    </row>
    <row r="5507" spans="1:1">
      <c r="A5507" s="5" t="s">
        <v>2629</v>
      </c>
    </row>
    <row r="5508" spans="1:1">
      <c r="A5508" s="5" t="s">
        <v>6636</v>
      </c>
    </row>
    <row r="5509" spans="1:1">
      <c r="A5509" s="5" t="s">
        <v>2630</v>
      </c>
    </row>
    <row r="5510" spans="1:1">
      <c r="A5510" s="5" t="s">
        <v>2631</v>
      </c>
    </row>
    <row r="5511" spans="1:1">
      <c r="A5511" s="5" t="s">
        <v>2632</v>
      </c>
    </row>
    <row r="5512" spans="1:1">
      <c r="A5512" s="5" t="s">
        <v>2633</v>
      </c>
    </row>
    <row r="5513" spans="1:1">
      <c r="A5513" s="5" t="s">
        <v>6637</v>
      </c>
    </row>
    <row r="5514" spans="1:1">
      <c r="A5514" s="5" t="s">
        <v>2634</v>
      </c>
    </row>
    <row r="5515" spans="1:1">
      <c r="A5515" s="5" t="s">
        <v>6638</v>
      </c>
    </row>
    <row r="5516" spans="1:1">
      <c r="A5516" s="5" t="s">
        <v>2635</v>
      </c>
    </row>
    <row r="5517" spans="1:1">
      <c r="A5517" s="5" t="s">
        <v>6639</v>
      </c>
    </row>
    <row r="5518" spans="1:1">
      <c r="A5518" s="5" t="s">
        <v>2636</v>
      </c>
    </row>
    <row r="5519" spans="1:1">
      <c r="A5519" s="5" t="s">
        <v>2637</v>
      </c>
    </row>
    <row r="5520" spans="1:1">
      <c r="A5520" s="5" t="s">
        <v>6640</v>
      </c>
    </row>
    <row r="5521" spans="1:1">
      <c r="A5521" s="5" t="s">
        <v>2638</v>
      </c>
    </row>
    <row r="5522" spans="1:1">
      <c r="A5522" s="5" t="s">
        <v>2639</v>
      </c>
    </row>
    <row r="5523" spans="1:1">
      <c r="A5523" s="5" t="s">
        <v>6641</v>
      </c>
    </row>
    <row r="5524" spans="1:1">
      <c r="A5524" s="5" t="s">
        <v>6642</v>
      </c>
    </row>
    <row r="5525" spans="1:1">
      <c r="A5525" s="5" t="s">
        <v>6643</v>
      </c>
    </row>
    <row r="5526" spans="1:1">
      <c r="A5526" s="5" t="s">
        <v>6644</v>
      </c>
    </row>
    <row r="5527" spans="1:1">
      <c r="A5527" s="5" t="s">
        <v>2640</v>
      </c>
    </row>
    <row r="5528" spans="1:1">
      <c r="A5528" s="5" t="s">
        <v>6645</v>
      </c>
    </row>
    <row r="5529" spans="1:1">
      <c r="A5529" s="5" t="s">
        <v>6646</v>
      </c>
    </row>
    <row r="5530" spans="1:1">
      <c r="A5530" s="5" t="s">
        <v>6647</v>
      </c>
    </row>
    <row r="5531" spans="1:1">
      <c r="A5531" s="5" t="s">
        <v>2641</v>
      </c>
    </row>
    <row r="5532" spans="1:1">
      <c r="A5532" s="5" t="s">
        <v>6648</v>
      </c>
    </row>
    <row r="5533" spans="1:1">
      <c r="A5533" s="5" t="s">
        <v>2642</v>
      </c>
    </row>
    <row r="5534" spans="1:1">
      <c r="A5534" s="5" t="s">
        <v>6649</v>
      </c>
    </row>
    <row r="5535" spans="1:1">
      <c r="A5535" s="5" t="s">
        <v>2643</v>
      </c>
    </row>
    <row r="5536" spans="1:1">
      <c r="A5536" s="5" t="s">
        <v>6650</v>
      </c>
    </row>
    <row r="5537" spans="1:1">
      <c r="A5537" s="5" t="s">
        <v>2644</v>
      </c>
    </row>
    <row r="5538" spans="1:1">
      <c r="A5538" s="5" t="s">
        <v>6651</v>
      </c>
    </row>
    <row r="5539" spans="1:1">
      <c r="A5539" s="5" t="s">
        <v>6652</v>
      </c>
    </row>
    <row r="5540" spans="1:1">
      <c r="A5540" s="5" t="s">
        <v>2645</v>
      </c>
    </row>
    <row r="5541" spans="1:1">
      <c r="A5541" s="5" t="s">
        <v>2646</v>
      </c>
    </row>
    <row r="5542" spans="1:1">
      <c r="A5542" s="5" t="s">
        <v>6653</v>
      </c>
    </row>
    <row r="5543" spans="1:1">
      <c r="A5543" s="5" t="s">
        <v>6653</v>
      </c>
    </row>
    <row r="5544" spans="1:1">
      <c r="A5544" s="5" t="s">
        <v>2647</v>
      </c>
    </row>
    <row r="5545" spans="1:1">
      <c r="A5545" s="5" t="s">
        <v>6655</v>
      </c>
    </row>
    <row r="5546" spans="1:1">
      <c r="A5546" s="5" t="s">
        <v>6656</v>
      </c>
    </row>
    <row r="5547" spans="1:1">
      <c r="A5547" s="5" t="s">
        <v>2648</v>
      </c>
    </row>
    <row r="5548" spans="1:1">
      <c r="A5548" s="5" t="s">
        <v>6657</v>
      </c>
    </row>
    <row r="5549" spans="1:1">
      <c r="A5549" s="5" t="s">
        <v>2649</v>
      </c>
    </row>
    <row r="5550" spans="1:1">
      <c r="A5550" s="5" t="s">
        <v>6658</v>
      </c>
    </row>
    <row r="5551" spans="1:1">
      <c r="A5551" s="5" t="s">
        <v>6659</v>
      </c>
    </row>
    <row r="5552" spans="1:1">
      <c r="A5552" s="5" t="s">
        <v>2650</v>
      </c>
    </row>
    <row r="5553" spans="1:1">
      <c r="A5553" s="5" t="s">
        <v>6660</v>
      </c>
    </row>
    <row r="5554" spans="1:1">
      <c r="A5554" s="5" t="s">
        <v>6661</v>
      </c>
    </row>
    <row r="5555" spans="1:1">
      <c r="A5555" s="5" t="s">
        <v>6662</v>
      </c>
    </row>
    <row r="5556" spans="1:1">
      <c r="A5556" s="5" t="s">
        <v>6663</v>
      </c>
    </row>
    <row r="5557" spans="1:1">
      <c r="A5557" s="5" t="s">
        <v>2651</v>
      </c>
    </row>
    <row r="5558" spans="1:1">
      <c r="A5558" s="5" t="s">
        <v>2652</v>
      </c>
    </row>
    <row r="5559" spans="1:1">
      <c r="A5559" s="5" t="s">
        <v>2653</v>
      </c>
    </row>
    <row r="5560" spans="1:1">
      <c r="A5560" s="5" t="s">
        <v>2654</v>
      </c>
    </row>
    <row r="5561" spans="1:1">
      <c r="A5561" s="5" t="s">
        <v>2655</v>
      </c>
    </row>
    <row r="5562" spans="1:1">
      <c r="A5562" s="5" t="s">
        <v>2656</v>
      </c>
    </row>
    <row r="5563" spans="1:1">
      <c r="A5563" s="5" t="s">
        <v>6664</v>
      </c>
    </row>
    <row r="5564" spans="1:1">
      <c r="A5564" s="5" t="s">
        <v>6665</v>
      </c>
    </row>
    <row r="5565" spans="1:1">
      <c r="A5565" s="5" t="s">
        <v>6666</v>
      </c>
    </row>
    <row r="5566" spans="1:1">
      <c r="A5566" s="5" t="s">
        <v>6667</v>
      </c>
    </row>
    <row r="5567" spans="1:1">
      <c r="A5567" s="5" t="s">
        <v>2657</v>
      </c>
    </row>
    <row r="5568" spans="1:1">
      <c r="A5568" s="5" t="s">
        <v>6668</v>
      </c>
    </row>
    <row r="5569" spans="1:1">
      <c r="A5569" s="5" t="s">
        <v>6669</v>
      </c>
    </row>
    <row r="5570" spans="1:1">
      <c r="A5570" s="5" t="s">
        <v>2658</v>
      </c>
    </row>
    <row r="5571" spans="1:1">
      <c r="A5571" s="5" t="s">
        <v>2659</v>
      </c>
    </row>
    <row r="5572" spans="1:1">
      <c r="A5572" s="5" t="s">
        <v>6670</v>
      </c>
    </row>
    <row r="5573" spans="1:1">
      <c r="A5573" s="5" t="s">
        <v>6671</v>
      </c>
    </row>
    <row r="5574" spans="1:1">
      <c r="A5574" s="5" t="s">
        <v>2660</v>
      </c>
    </row>
    <row r="5575" spans="1:1">
      <c r="A5575" s="5" t="s">
        <v>2661</v>
      </c>
    </row>
    <row r="5576" spans="1:1">
      <c r="A5576" s="5" t="s">
        <v>6672</v>
      </c>
    </row>
    <row r="5577" spans="1:1">
      <c r="A5577" s="5" t="s">
        <v>2662</v>
      </c>
    </row>
    <row r="5578" spans="1:1">
      <c r="A5578" s="5" t="s">
        <v>2663</v>
      </c>
    </row>
    <row r="5579" spans="1:1">
      <c r="A5579" s="5" t="s">
        <v>6673</v>
      </c>
    </row>
    <row r="5580" spans="1:1">
      <c r="A5580" s="5" t="s">
        <v>2664</v>
      </c>
    </row>
    <row r="5581" spans="1:1">
      <c r="A5581" s="5" t="s">
        <v>6674</v>
      </c>
    </row>
    <row r="5582" spans="1:1">
      <c r="A5582" s="5" t="s">
        <v>2665</v>
      </c>
    </row>
    <row r="5583" spans="1:1">
      <c r="A5583" s="5" t="s">
        <v>2666</v>
      </c>
    </row>
    <row r="5584" spans="1:1">
      <c r="A5584" s="5" t="s">
        <v>2667</v>
      </c>
    </row>
    <row r="5585" spans="1:1">
      <c r="A5585" s="5" t="s">
        <v>6675</v>
      </c>
    </row>
    <row r="5586" spans="1:1">
      <c r="A5586" s="5" t="s">
        <v>6676</v>
      </c>
    </row>
    <row r="5587" spans="1:1">
      <c r="A5587" s="5" t="s">
        <v>6677</v>
      </c>
    </row>
    <row r="5588" spans="1:1">
      <c r="A5588" s="5" t="s">
        <v>2668</v>
      </c>
    </row>
    <row r="5589" spans="1:1">
      <c r="A5589" s="5" t="s">
        <v>2669</v>
      </c>
    </row>
    <row r="5590" spans="1:1">
      <c r="A5590" s="5" t="s">
        <v>2670</v>
      </c>
    </row>
    <row r="5591" spans="1:1">
      <c r="A5591" s="5" t="s">
        <v>2671</v>
      </c>
    </row>
    <row r="5592" spans="1:1">
      <c r="A5592" s="5" t="s">
        <v>2672</v>
      </c>
    </row>
    <row r="5593" spans="1:1">
      <c r="A5593" s="5" t="s">
        <v>6678</v>
      </c>
    </row>
    <row r="5594" spans="1:1">
      <c r="A5594" s="5" t="s">
        <v>2673</v>
      </c>
    </row>
    <row r="5595" spans="1:1">
      <c r="A5595" s="5" t="s">
        <v>2674</v>
      </c>
    </row>
    <row r="5596" spans="1:1">
      <c r="A5596" s="5" t="s">
        <v>2675</v>
      </c>
    </row>
    <row r="5597" spans="1:1">
      <c r="A5597" s="5" t="s">
        <v>2676</v>
      </c>
    </row>
    <row r="5598" spans="1:1">
      <c r="A5598" s="5" t="s">
        <v>2677</v>
      </c>
    </row>
    <row r="5599" spans="1:1">
      <c r="A5599" s="5" t="s">
        <v>6679</v>
      </c>
    </row>
    <row r="5600" spans="1:1">
      <c r="A5600" s="5" t="s">
        <v>6680</v>
      </c>
    </row>
    <row r="5601" spans="1:1">
      <c r="A5601" s="5" t="s">
        <v>6681</v>
      </c>
    </row>
    <row r="5602" spans="1:1">
      <c r="A5602" s="5" t="s">
        <v>2678</v>
      </c>
    </row>
    <row r="5603" spans="1:1">
      <c r="A5603" s="5" t="s">
        <v>6682</v>
      </c>
    </row>
    <row r="5604" spans="1:1">
      <c r="A5604" s="5" t="s">
        <v>2679</v>
      </c>
    </row>
    <row r="5605" spans="1:1">
      <c r="A5605" s="5" t="s">
        <v>6683</v>
      </c>
    </row>
    <row r="5606" spans="1:1">
      <c r="A5606" s="5" t="s">
        <v>6684</v>
      </c>
    </row>
    <row r="5607" spans="1:1">
      <c r="A5607" s="5" t="s">
        <v>6685</v>
      </c>
    </row>
    <row r="5608" spans="1:1">
      <c r="A5608" s="5" t="s">
        <v>6685</v>
      </c>
    </row>
    <row r="5609" spans="1:1">
      <c r="A5609" s="5" t="s">
        <v>6686</v>
      </c>
    </row>
    <row r="5610" spans="1:1">
      <c r="A5610" s="5" t="s">
        <v>6687</v>
      </c>
    </row>
    <row r="5611" spans="1:1">
      <c r="A5611" s="5" t="s">
        <v>2680</v>
      </c>
    </row>
    <row r="5612" spans="1:1">
      <c r="A5612" s="5" t="s">
        <v>6688</v>
      </c>
    </row>
    <row r="5613" spans="1:1">
      <c r="A5613" s="5" t="s">
        <v>2681</v>
      </c>
    </row>
    <row r="5614" spans="1:1">
      <c r="A5614" s="5" t="s">
        <v>6689</v>
      </c>
    </row>
    <row r="5615" spans="1:1">
      <c r="A5615" s="5" t="s">
        <v>6690</v>
      </c>
    </row>
    <row r="5616" spans="1:1">
      <c r="A5616" s="5" t="s">
        <v>2682</v>
      </c>
    </row>
    <row r="5617" spans="1:1">
      <c r="A5617" s="5" t="s">
        <v>6691</v>
      </c>
    </row>
    <row r="5618" spans="1:1">
      <c r="A5618" s="5" t="s">
        <v>2683</v>
      </c>
    </row>
    <row r="5619" spans="1:1">
      <c r="A5619" s="5" t="s">
        <v>2684</v>
      </c>
    </row>
    <row r="5620" spans="1:1">
      <c r="A5620" s="5" t="s">
        <v>2685</v>
      </c>
    </row>
    <row r="5621" spans="1:1">
      <c r="A5621" s="5" t="s">
        <v>6692</v>
      </c>
    </row>
    <row r="5622" spans="1:1">
      <c r="A5622" s="5" t="s">
        <v>6693</v>
      </c>
    </row>
    <row r="5623" spans="1:1">
      <c r="A5623" s="5" t="s">
        <v>6694</v>
      </c>
    </row>
    <row r="5624" spans="1:1">
      <c r="A5624" s="5" t="s">
        <v>2686</v>
      </c>
    </row>
    <row r="5625" spans="1:1">
      <c r="A5625" s="5" t="s">
        <v>2687</v>
      </c>
    </row>
    <row r="5626" spans="1:1">
      <c r="A5626" s="5" t="s">
        <v>2688</v>
      </c>
    </row>
    <row r="5627" spans="1:1">
      <c r="A5627" s="5" t="s">
        <v>2689</v>
      </c>
    </row>
    <row r="5628" spans="1:1">
      <c r="A5628" s="5" t="s">
        <v>6695</v>
      </c>
    </row>
    <row r="5629" spans="1:1">
      <c r="A5629" s="5" t="s">
        <v>2690</v>
      </c>
    </row>
    <row r="5630" spans="1:1">
      <c r="A5630" s="5" t="s">
        <v>2691</v>
      </c>
    </row>
    <row r="5631" spans="1:1">
      <c r="A5631" s="5" t="s">
        <v>2692</v>
      </c>
    </row>
    <row r="5632" spans="1:1">
      <c r="A5632" s="5" t="s">
        <v>2693</v>
      </c>
    </row>
    <row r="5633" spans="1:1">
      <c r="A5633" s="5" t="s">
        <v>2694</v>
      </c>
    </row>
    <row r="5634" spans="1:1">
      <c r="A5634" s="5" t="s">
        <v>2695</v>
      </c>
    </row>
    <row r="5635" spans="1:1">
      <c r="A5635" s="5" t="s">
        <v>2696</v>
      </c>
    </row>
    <row r="5636" spans="1:1">
      <c r="A5636" s="5" t="s">
        <v>6696</v>
      </c>
    </row>
    <row r="5637" spans="1:1">
      <c r="A5637" s="5" t="s">
        <v>2697</v>
      </c>
    </row>
    <row r="5638" spans="1:1">
      <c r="A5638" s="5" t="s">
        <v>2698</v>
      </c>
    </row>
    <row r="5639" spans="1:1">
      <c r="A5639" s="5" t="s">
        <v>6698</v>
      </c>
    </row>
    <row r="5640" spans="1:1">
      <c r="A5640" s="5" t="s">
        <v>2699</v>
      </c>
    </row>
    <row r="5641" spans="1:1">
      <c r="A5641" s="5" t="s">
        <v>6699</v>
      </c>
    </row>
    <row r="5642" spans="1:1">
      <c r="A5642" s="5" t="s">
        <v>2700</v>
      </c>
    </row>
    <row r="5643" spans="1:1">
      <c r="A5643" s="5" t="s">
        <v>6700</v>
      </c>
    </row>
    <row r="5644" spans="1:1">
      <c r="A5644" s="5" t="s">
        <v>2701</v>
      </c>
    </row>
    <row r="5645" spans="1:1">
      <c r="A5645" s="5" t="s">
        <v>2702</v>
      </c>
    </row>
    <row r="5646" spans="1:1">
      <c r="A5646" s="5" t="s">
        <v>6701</v>
      </c>
    </row>
    <row r="5647" spans="1:1">
      <c r="A5647" s="5" t="s">
        <v>2703</v>
      </c>
    </row>
    <row r="5648" spans="1:1">
      <c r="A5648" s="5" t="s">
        <v>6702</v>
      </c>
    </row>
    <row r="5649" spans="1:1">
      <c r="A5649" s="5" t="s">
        <v>2704</v>
      </c>
    </row>
    <row r="5650" spans="1:1">
      <c r="A5650" s="5" t="s">
        <v>2705</v>
      </c>
    </row>
    <row r="5651" spans="1:1">
      <c r="A5651" s="5" t="s">
        <v>2705</v>
      </c>
    </row>
    <row r="5652" spans="1:1">
      <c r="A5652" s="5" t="s">
        <v>6703</v>
      </c>
    </row>
    <row r="5653" spans="1:1">
      <c r="A5653" s="5" t="s">
        <v>2706</v>
      </c>
    </row>
    <row r="5654" spans="1:1">
      <c r="A5654" s="5" t="s">
        <v>6704</v>
      </c>
    </row>
    <row r="5655" spans="1:1">
      <c r="A5655" s="5" t="s">
        <v>6705</v>
      </c>
    </row>
    <row r="5656" spans="1:1">
      <c r="A5656" s="5" t="s">
        <v>6706</v>
      </c>
    </row>
    <row r="5657" spans="1:1">
      <c r="A5657" s="5" t="s">
        <v>2707</v>
      </c>
    </row>
    <row r="5658" spans="1:1">
      <c r="A5658" s="5" t="s">
        <v>2708</v>
      </c>
    </row>
    <row r="5659" spans="1:1">
      <c r="A5659" s="5" t="s">
        <v>2709</v>
      </c>
    </row>
    <row r="5660" spans="1:1">
      <c r="A5660" s="5" t="s">
        <v>2710</v>
      </c>
    </row>
    <row r="5661" spans="1:1">
      <c r="A5661" s="5" t="s">
        <v>2711</v>
      </c>
    </row>
    <row r="5662" spans="1:1">
      <c r="A5662" s="5" t="s">
        <v>6707</v>
      </c>
    </row>
    <row r="5663" spans="1:1">
      <c r="A5663" s="5" t="s">
        <v>2712</v>
      </c>
    </row>
    <row r="5664" spans="1:1">
      <c r="A5664" s="5" t="s">
        <v>6708</v>
      </c>
    </row>
    <row r="5665" spans="1:1">
      <c r="A5665" s="5" t="s">
        <v>2713</v>
      </c>
    </row>
    <row r="5666" spans="1:1">
      <c r="A5666" s="5" t="s">
        <v>6709</v>
      </c>
    </row>
    <row r="5667" spans="1:1">
      <c r="A5667" s="5" t="s">
        <v>2714</v>
      </c>
    </row>
    <row r="5668" spans="1:1">
      <c r="A5668" s="5" t="s">
        <v>6710</v>
      </c>
    </row>
    <row r="5669" spans="1:1">
      <c r="A5669" s="5" t="s">
        <v>6711</v>
      </c>
    </row>
    <row r="5670" spans="1:1">
      <c r="A5670" s="5" t="s">
        <v>2715</v>
      </c>
    </row>
    <row r="5671" spans="1:1">
      <c r="A5671" s="5" t="s">
        <v>6712</v>
      </c>
    </row>
    <row r="5672" spans="1:1">
      <c r="A5672" s="5" t="s">
        <v>2716</v>
      </c>
    </row>
    <row r="5673" spans="1:1">
      <c r="A5673" s="5" t="s">
        <v>2717</v>
      </c>
    </row>
    <row r="5674" spans="1:1">
      <c r="A5674" s="5" t="s">
        <v>2718</v>
      </c>
    </row>
    <row r="5675" spans="1:1">
      <c r="A5675" s="5" t="s">
        <v>6713</v>
      </c>
    </row>
    <row r="5676" spans="1:1">
      <c r="A5676" s="5" t="s">
        <v>6714</v>
      </c>
    </row>
    <row r="5677" spans="1:1">
      <c r="A5677" s="5" t="s">
        <v>6715</v>
      </c>
    </row>
    <row r="5678" spans="1:1">
      <c r="A5678" s="5" t="s">
        <v>6716</v>
      </c>
    </row>
    <row r="5679" spans="1:1">
      <c r="A5679" s="5" t="s">
        <v>6717</v>
      </c>
    </row>
    <row r="5680" spans="1:1">
      <c r="A5680" s="5" t="s">
        <v>2719</v>
      </c>
    </row>
    <row r="5681" spans="1:1">
      <c r="A5681" s="5" t="s">
        <v>6718</v>
      </c>
    </row>
    <row r="5682" spans="1:1">
      <c r="A5682" s="5" t="s">
        <v>6719</v>
      </c>
    </row>
    <row r="5683" spans="1:1">
      <c r="A5683" s="5" t="s">
        <v>6720</v>
      </c>
    </row>
    <row r="5684" spans="1:1">
      <c r="A5684" s="5" t="s">
        <v>2720</v>
      </c>
    </row>
    <row r="5685" spans="1:1">
      <c r="A5685" s="5" t="s">
        <v>6721</v>
      </c>
    </row>
    <row r="5686" spans="1:1">
      <c r="A5686" s="5" t="s">
        <v>2721</v>
      </c>
    </row>
    <row r="5687" spans="1:1">
      <c r="A5687" s="5" t="s">
        <v>2722</v>
      </c>
    </row>
    <row r="5688" spans="1:1">
      <c r="A5688" s="5" t="s">
        <v>6722</v>
      </c>
    </row>
    <row r="5689" spans="1:1">
      <c r="A5689" s="5" t="s">
        <v>2723</v>
      </c>
    </row>
    <row r="5690" spans="1:1">
      <c r="A5690" s="5" t="s">
        <v>6723</v>
      </c>
    </row>
    <row r="5691" spans="1:1">
      <c r="A5691" s="5" t="s">
        <v>2724</v>
      </c>
    </row>
    <row r="5692" spans="1:1">
      <c r="A5692" s="5" t="s">
        <v>2725</v>
      </c>
    </row>
    <row r="5693" spans="1:1">
      <c r="A5693" s="5" t="s">
        <v>2726</v>
      </c>
    </row>
    <row r="5694" spans="1:1">
      <c r="A5694" s="5" t="s">
        <v>2727</v>
      </c>
    </row>
    <row r="5695" spans="1:1">
      <c r="A5695" s="5" t="s">
        <v>2728</v>
      </c>
    </row>
    <row r="5696" spans="1:1">
      <c r="A5696" s="5" t="s">
        <v>2729</v>
      </c>
    </row>
    <row r="5697" spans="1:1">
      <c r="A5697" s="5" t="s">
        <v>6724</v>
      </c>
    </row>
    <row r="5698" spans="1:1">
      <c r="A5698" s="5" t="s">
        <v>2730</v>
      </c>
    </row>
    <row r="5699" spans="1:1">
      <c r="A5699" s="5" t="s">
        <v>2731</v>
      </c>
    </row>
    <row r="5700" spans="1:1">
      <c r="A5700" s="5" t="s">
        <v>6725</v>
      </c>
    </row>
    <row r="5701" spans="1:1">
      <c r="A5701" s="5" t="s">
        <v>6726</v>
      </c>
    </row>
    <row r="5702" spans="1:1">
      <c r="A5702" s="5" t="s">
        <v>6727</v>
      </c>
    </row>
    <row r="5703" spans="1:1">
      <c r="A5703" s="5" t="s">
        <v>2732</v>
      </c>
    </row>
    <row r="5704" spans="1:1">
      <c r="A5704" s="5" t="s">
        <v>6728</v>
      </c>
    </row>
    <row r="5705" spans="1:1">
      <c r="A5705" s="5" t="s">
        <v>6729</v>
      </c>
    </row>
    <row r="5706" spans="1:1">
      <c r="A5706" s="5" t="s">
        <v>2733</v>
      </c>
    </row>
    <row r="5707" spans="1:1">
      <c r="A5707" s="5" t="s">
        <v>2734</v>
      </c>
    </row>
    <row r="5708" spans="1:1">
      <c r="A5708" s="5" t="s">
        <v>2735</v>
      </c>
    </row>
    <row r="5709" spans="1:1">
      <c r="A5709" s="5" t="s">
        <v>2736</v>
      </c>
    </row>
    <row r="5710" spans="1:1">
      <c r="A5710" s="5" t="s">
        <v>2737</v>
      </c>
    </row>
    <row r="5711" spans="1:1">
      <c r="A5711" s="5" t="s">
        <v>2738</v>
      </c>
    </row>
    <row r="5712" spans="1:1">
      <c r="A5712" s="5" t="s">
        <v>6730</v>
      </c>
    </row>
    <row r="5713" spans="1:1">
      <c r="A5713" s="5" t="s">
        <v>2739</v>
      </c>
    </row>
    <row r="5714" spans="1:1">
      <c r="A5714" s="5" t="s">
        <v>2740</v>
      </c>
    </row>
    <row r="5715" spans="1:1">
      <c r="A5715" s="5" t="s">
        <v>6731</v>
      </c>
    </row>
    <row r="5716" spans="1:1">
      <c r="A5716" s="5" t="s">
        <v>2741</v>
      </c>
    </row>
    <row r="5717" spans="1:1">
      <c r="A5717" s="5" t="s">
        <v>2742</v>
      </c>
    </row>
    <row r="5718" spans="1:1">
      <c r="A5718" s="5" t="s">
        <v>6732</v>
      </c>
    </row>
    <row r="5719" spans="1:1">
      <c r="A5719" s="5" t="s">
        <v>6733</v>
      </c>
    </row>
    <row r="5720" spans="1:1">
      <c r="A5720" s="5" t="s">
        <v>6734</v>
      </c>
    </row>
    <row r="5721" spans="1:1">
      <c r="A5721" s="5" t="s">
        <v>6735</v>
      </c>
    </row>
    <row r="5722" spans="1:1">
      <c r="A5722" s="5" t="s">
        <v>2743</v>
      </c>
    </row>
    <row r="5723" spans="1:1">
      <c r="A5723" s="5" t="s">
        <v>6736</v>
      </c>
    </row>
    <row r="5724" spans="1:1">
      <c r="A5724" s="5" t="s">
        <v>6737</v>
      </c>
    </row>
    <row r="5725" spans="1:1">
      <c r="A5725" s="5" t="s">
        <v>6738</v>
      </c>
    </row>
    <row r="5726" spans="1:1">
      <c r="A5726" s="5" t="s">
        <v>6739</v>
      </c>
    </row>
    <row r="5727" spans="1:1">
      <c r="A5727" s="5" t="s">
        <v>2744</v>
      </c>
    </row>
    <row r="5728" spans="1:1">
      <c r="A5728" s="5" t="s">
        <v>6740</v>
      </c>
    </row>
    <row r="5729" spans="1:1">
      <c r="A5729" s="5" t="s">
        <v>6741</v>
      </c>
    </row>
    <row r="5730" spans="1:1">
      <c r="A5730" s="5" t="s">
        <v>6742</v>
      </c>
    </row>
    <row r="5731" spans="1:1">
      <c r="A5731" s="5" t="s">
        <v>6743</v>
      </c>
    </row>
    <row r="5732" spans="1:1">
      <c r="A5732" s="5" t="s">
        <v>6744</v>
      </c>
    </row>
    <row r="5733" spans="1:1">
      <c r="A5733" s="5" t="s">
        <v>2745</v>
      </c>
    </row>
    <row r="5734" spans="1:1">
      <c r="A5734" s="5" t="s">
        <v>6745</v>
      </c>
    </row>
    <row r="5735" spans="1:1">
      <c r="A5735" s="5" t="s">
        <v>2746</v>
      </c>
    </row>
    <row r="5736" spans="1:1">
      <c r="A5736" s="5" t="s">
        <v>6746</v>
      </c>
    </row>
    <row r="5737" spans="1:1">
      <c r="A5737" s="5" t="s">
        <v>6747</v>
      </c>
    </row>
    <row r="5738" spans="1:1">
      <c r="A5738" s="5" t="s">
        <v>6748</v>
      </c>
    </row>
    <row r="5739" spans="1:1">
      <c r="A5739" s="5" t="s">
        <v>6749</v>
      </c>
    </row>
    <row r="5740" spans="1:1">
      <c r="A5740" s="5" t="s">
        <v>2747</v>
      </c>
    </row>
    <row r="5741" spans="1:1">
      <c r="A5741" s="5" t="s">
        <v>6750</v>
      </c>
    </row>
    <row r="5742" spans="1:1">
      <c r="A5742" s="5" t="s">
        <v>6751</v>
      </c>
    </row>
    <row r="5743" spans="1:1">
      <c r="A5743" s="5" t="s">
        <v>2748</v>
      </c>
    </row>
    <row r="5744" spans="1:1">
      <c r="A5744" s="5" t="s">
        <v>2749</v>
      </c>
    </row>
    <row r="5745" spans="1:1">
      <c r="A5745" s="5" t="s">
        <v>6752</v>
      </c>
    </row>
    <row r="5746" spans="1:1">
      <c r="A5746" s="5" t="s">
        <v>2750</v>
      </c>
    </row>
    <row r="5747" spans="1:1">
      <c r="A5747" s="5" t="s">
        <v>6753</v>
      </c>
    </row>
    <row r="5748" spans="1:1">
      <c r="A5748" s="5" t="s">
        <v>6754</v>
      </c>
    </row>
    <row r="5749" spans="1:1">
      <c r="A5749" s="5" t="s">
        <v>2751</v>
      </c>
    </row>
    <row r="5750" spans="1:1">
      <c r="A5750" s="5" t="s">
        <v>6755</v>
      </c>
    </row>
    <row r="5751" spans="1:1">
      <c r="A5751" s="5" t="s">
        <v>2752</v>
      </c>
    </row>
    <row r="5752" spans="1:1">
      <c r="A5752" s="5" t="s">
        <v>6756</v>
      </c>
    </row>
    <row r="5753" spans="1:1">
      <c r="A5753" s="5" t="s">
        <v>2753</v>
      </c>
    </row>
    <row r="5754" spans="1:1">
      <c r="A5754" s="5" t="s">
        <v>6757</v>
      </c>
    </row>
    <row r="5755" spans="1:1">
      <c r="A5755" s="5" t="s">
        <v>6758</v>
      </c>
    </row>
    <row r="5756" spans="1:1">
      <c r="A5756" s="5" t="s">
        <v>6759</v>
      </c>
    </row>
    <row r="5757" spans="1:1">
      <c r="A5757" s="5" t="s">
        <v>2754</v>
      </c>
    </row>
    <row r="5758" spans="1:1">
      <c r="A5758" s="5" t="s">
        <v>6760</v>
      </c>
    </row>
    <row r="5759" spans="1:1">
      <c r="A5759" s="5" t="s">
        <v>6761</v>
      </c>
    </row>
    <row r="5760" spans="1:1">
      <c r="A5760" s="5" t="s">
        <v>2755</v>
      </c>
    </row>
    <row r="5761" spans="1:1">
      <c r="A5761" s="5" t="s">
        <v>6762</v>
      </c>
    </row>
    <row r="5762" spans="1:1">
      <c r="A5762" s="5" t="s">
        <v>2756</v>
      </c>
    </row>
    <row r="5763" spans="1:1">
      <c r="A5763" s="5" t="s">
        <v>2757</v>
      </c>
    </row>
    <row r="5764" spans="1:1">
      <c r="A5764" s="5" t="s">
        <v>2758</v>
      </c>
    </row>
    <row r="5765" spans="1:1">
      <c r="A5765" s="5" t="s">
        <v>6763</v>
      </c>
    </row>
    <row r="5766" spans="1:1">
      <c r="A5766" s="5" t="s">
        <v>2759</v>
      </c>
    </row>
    <row r="5767" spans="1:1">
      <c r="A5767" s="5" t="s">
        <v>2760</v>
      </c>
    </row>
    <row r="5768" spans="1:1">
      <c r="A5768" s="5" t="s">
        <v>2761</v>
      </c>
    </row>
    <row r="5769" spans="1:1">
      <c r="A5769" s="5" t="s">
        <v>2762</v>
      </c>
    </row>
    <row r="5770" spans="1:1">
      <c r="A5770" s="5" t="s">
        <v>2762</v>
      </c>
    </row>
    <row r="5771" spans="1:1">
      <c r="A5771" s="5" t="s">
        <v>6764</v>
      </c>
    </row>
    <row r="5772" spans="1:1">
      <c r="A5772" s="5" t="s">
        <v>2763</v>
      </c>
    </row>
    <row r="5773" spans="1:1">
      <c r="A5773" s="5" t="s">
        <v>2764</v>
      </c>
    </row>
    <row r="5774" spans="1:1">
      <c r="A5774" s="5" t="s">
        <v>6765</v>
      </c>
    </row>
    <row r="5775" spans="1:1">
      <c r="A5775" s="5" t="s">
        <v>2765</v>
      </c>
    </row>
    <row r="5776" spans="1:1">
      <c r="A5776" s="5" t="s">
        <v>2766</v>
      </c>
    </row>
    <row r="5777" spans="1:1">
      <c r="A5777" s="5" t="s">
        <v>6766</v>
      </c>
    </row>
    <row r="5778" spans="1:1">
      <c r="A5778" s="5" t="s">
        <v>6767</v>
      </c>
    </row>
    <row r="5779" spans="1:1">
      <c r="A5779" s="5" t="s">
        <v>6768</v>
      </c>
    </row>
    <row r="5780" spans="1:1">
      <c r="A5780" s="5" t="s">
        <v>2767</v>
      </c>
    </row>
    <row r="5781" spans="1:1">
      <c r="A5781" s="5" t="s">
        <v>2768</v>
      </c>
    </row>
    <row r="5782" spans="1:1">
      <c r="A5782" s="5" t="s">
        <v>2769</v>
      </c>
    </row>
    <row r="5783" spans="1:1">
      <c r="A5783" s="5" t="s">
        <v>6769</v>
      </c>
    </row>
    <row r="5784" spans="1:1">
      <c r="A5784" s="5" t="s">
        <v>6770</v>
      </c>
    </row>
    <row r="5785" spans="1:1">
      <c r="A5785" s="5" t="s">
        <v>2770</v>
      </c>
    </row>
    <row r="5786" spans="1:1">
      <c r="A5786" s="5" t="s">
        <v>6771</v>
      </c>
    </row>
    <row r="5787" spans="1:1">
      <c r="A5787" s="5" t="s">
        <v>2771</v>
      </c>
    </row>
    <row r="5788" spans="1:1">
      <c r="A5788" s="5" t="s">
        <v>2772</v>
      </c>
    </row>
    <row r="5789" spans="1:1">
      <c r="A5789" s="5" t="s">
        <v>2773</v>
      </c>
    </row>
    <row r="5790" spans="1:1">
      <c r="A5790" s="5" t="s">
        <v>6772</v>
      </c>
    </row>
    <row r="5791" spans="1:1">
      <c r="A5791" s="5" t="s">
        <v>6773</v>
      </c>
    </row>
    <row r="5792" spans="1:1">
      <c r="A5792" s="5" t="s">
        <v>2774</v>
      </c>
    </row>
    <row r="5793" spans="1:1">
      <c r="A5793" s="5" t="s">
        <v>2775</v>
      </c>
    </row>
    <row r="5794" spans="1:1">
      <c r="A5794" s="5" t="s">
        <v>2776</v>
      </c>
    </row>
    <row r="5795" spans="1:1">
      <c r="A5795" s="5" t="s">
        <v>6774</v>
      </c>
    </row>
    <row r="5796" spans="1:1">
      <c r="A5796" s="5" t="s">
        <v>6775</v>
      </c>
    </row>
    <row r="5797" spans="1:1">
      <c r="A5797" s="5" t="s">
        <v>2777</v>
      </c>
    </row>
    <row r="5798" spans="1:1">
      <c r="A5798" s="5" t="s">
        <v>6776</v>
      </c>
    </row>
    <row r="5799" spans="1:1">
      <c r="A5799" s="5" t="s">
        <v>2778</v>
      </c>
    </row>
    <row r="5800" spans="1:1">
      <c r="A5800" s="5" t="s">
        <v>6777</v>
      </c>
    </row>
    <row r="5801" spans="1:1">
      <c r="A5801" s="5" t="s">
        <v>2779</v>
      </c>
    </row>
    <row r="5802" spans="1:1">
      <c r="A5802" s="5" t="s">
        <v>6778</v>
      </c>
    </row>
    <row r="5803" spans="1:1">
      <c r="A5803" s="5" t="s">
        <v>6779</v>
      </c>
    </row>
    <row r="5804" spans="1:1">
      <c r="A5804" s="5" t="s">
        <v>2780</v>
      </c>
    </row>
    <row r="5805" spans="1:1">
      <c r="A5805" s="5" t="s">
        <v>6780</v>
      </c>
    </row>
    <row r="5806" spans="1:1">
      <c r="A5806" s="5" t="s">
        <v>6781</v>
      </c>
    </row>
    <row r="5807" spans="1:1">
      <c r="A5807" s="5" t="s">
        <v>6782</v>
      </c>
    </row>
    <row r="5808" spans="1:1">
      <c r="A5808" s="5" t="s">
        <v>6783</v>
      </c>
    </row>
    <row r="5809" spans="1:1">
      <c r="A5809" s="5" t="s">
        <v>2781</v>
      </c>
    </row>
    <row r="5810" spans="1:1">
      <c r="A5810" s="5" t="s">
        <v>2782</v>
      </c>
    </row>
    <row r="5811" spans="1:1">
      <c r="A5811" s="5" t="s">
        <v>2783</v>
      </c>
    </row>
    <row r="5812" spans="1:1">
      <c r="A5812" s="5" t="s">
        <v>2784</v>
      </c>
    </row>
    <row r="5813" spans="1:1">
      <c r="A5813" s="5" t="s">
        <v>6784</v>
      </c>
    </row>
    <row r="5814" spans="1:1">
      <c r="A5814" s="5" t="s">
        <v>6785</v>
      </c>
    </row>
    <row r="5815" spans="1:1">
      <c r="A5815" s="5" t="s">
        <v>6786</v>
      </c>
    </row>
    <row r="5816" spans="1:1">
      <c r="A5816" s="5" t="s">
        <v>2785</v>
      </c>
    </row>
    <row r="5817" spans="1:1">
      <c r="A5817" s="5" t="s">
        <v>2786</v>
      </c>
    </row>
    <row r="5818" spans="1:1">
      <c r="A5818" s="5" t="s">
        <v>6787</v>
      </c>
    </row>
    <row r="5819" spans="1:1">
      <c r="A5819" s="5" t="s">
        <v>2787</v>
      </c>
    </row>
    <row r="5820" spans="1:1">
      <c r="A5820" s="5" t="s">
        <v>6788</v>
      </c>
    </row>
    <row r="5821" spans="1:1">
      <c r="A5821" s="5" t="s">
        <v>2788</v>
      </c>
    </row>
    <row r="5822" spans="1:1">
      <c r="A5822" s="5" t="s">
        <v>2789</v>
      </c>
    </row>
    <row r="5823" spans="1:1">
      <c r="A5823" s="5" t="s">
        <v>6789</v>
      </c>
    </row>
    <row r="5824" spans="1:1">
      <c r="A5824" s="5" t="s">
        <v>2790</v>
      </c>
    </row>
    <row r="5825" spans="1:1">
      <c r="A5825" s="5" t="s">
        <v>2791</v>
      </c>
    </row>
    <row r="5826" spans="1:1">
      <c r="A5826" s="5" t="s">
        <v>2792</v>
      </c>
    </row>
    <row r="5827" spans="1:1">
      <c r="A5827" s="5" t="s">
        <v>6790</v>
      </c>
    </row>
    <row r="5828" spans="1:1">
      <c r="A5828" s="5" t="s">
        <v>6791</v>
      </c>
    </row>
    <row r="5829" spans="1:1">
      <c r="A5829" s="5" t="s">
        <v>6792</v>
      </c>
    </row>
    <row r="5830" spans="1:1">
      <c r="A5830" s="5" t="s">
        <v>6793</v>
      </c>
    </row>
    <row r="5831" spans="1:1">
      <c r="A5831" s="5" t="s">
        <v>2793</v>
      </c>
    </row>
    <row r="5832" spans="1:1">
      <c r="A5832" s="5" t="s">
        <v>2794</v>
      </c>
    </row>
    <row r="5833" spans="1:1">
      <c r="A5833" s="5" t="s">
        <v>2795</v>
      </c>
    </row>
    <row r="5834" spans="1:1">
      <c r="A5834" s="5" t="s">
        <v>6794</v>
      </c>
    </row>
    <row r="5835" spans="1:1">
      <c r="A5835" s="5" t="s">
        <v>6795</v>
      </c>
    </row>
    <row r="5836" spans="1:1">
      <c r="A5836" s="5" t="s">
        <v>2796</v>
      </c>
    </row>
    <row r="5837" spans="1:1">
      <c r="A5837" s="5" t="s">
        <v>2797</v>
      </c>
    </row>
    <row r="5838" spans="1:1">
      <c r="A5838" s="5" t="s">
        <v>2798</v>
      </c>
    </row>
    <row r="5839" spans="1:1">
      <c r="A5839" s="5" t="s">
        <v>2799</v>
      </c>
    </row>
    <row r="5840" spans="1:1">
      <c r="A5840" s="5" t="s">
        <v>6796</v>
      </c>
    </row>
    <row r="5841" spans="1:1">
      <c r="A5841" s="5" t="s">
        <v>6797</v>
      </c>
    </row>
    <row r="5842" spans="1:1">
      <c r="A5842" s="5" t="s">
        <v>2800</v>
      </c>
    </row>
    <row r="5843" spans="1:1">
      <c r="A5843" s="5" t="s">
        <v>2801</v>
      </c>
    </row>
    <row r="5844" spans="1:1">
      <c r="A5844" s="5" t="s">
        <v>2802</v>
      </c>
    </row>
    <row r="5845" spans="1:1">
      <c r="A5845" s="5" t="s">
        <v>6798</v>
      </c>
    </row>
    <row r="5846" spans="1:1">
      <c r="A5846" s="5" t="s">
        <v>6799</v>
      </c>
    </row>
    <row r="5847" spans="1:1">
      <c r="A5847" s="5" t="s">
        <v>6800</v>
      </c>
    </row>
    <row r="5848" spans="1:1">
      <c r="A5848" s="5" t="s">
        <v>6801</v>
      </c>
    </row>
    <row r="5849" spans="1:1">
      <c r="A5849" s="5" t="s">
        <v>2803</v>
      </c>
    </row>
    <row r="5850" spans="1:1">
      <c r="A5850" s="5" t="s">
        <v>6802</v>
      </c>
    </row>
    <row r="5851" spans="1:1">
      <c r="A5851" s="5" t="s">
        <v>6803</v>
      </c>
    </row>
    <row r="5852" spans="1:1">
      <c r="A5852" s="5" t="s">
        <v>6804</v>
      </c>
    </row>
    <row r="5853" spans="1:1">
      <c r="A5853" s="5" t="s">
        <v>2804</v>
      </c>
    </row>
    <row r="5854" spans="1:1">
      <c r="A5854" s="5" t="s">
        <v>6805</v>
      </c>
    </row>
    <row r="5855" spans="1:1">
      <c r="A5855" s="5" t="s">
        <v>2805</v>
      </c>
    </row>
    <row r="5856" spans="1:1">
      <c r="A5856" s="5" t="s">
        <v>2806</v>
      </c>
    </row>
    <row r="5857" spans="1:1">
      <c r="A5857" s="5" t="s">
        <v>6806</v>
      </c>
    </row>
    <row r="5858" spans="1:1">
      <c r="A5858" s="5" t="s">
        <v>6807</v>
      </c>
    </row>
    <row r="5859" spans="1:1">
      <c r="A5859" s="5" t="s">
        <v>2807</v>
      </c>
    </row>
    <row r="5860" spans="1:1">
      <c r="A5860" s="5" t="s">
        <v>6808</v>
      </c>
    </row>
    <row r="5861" spans="1:1">
      <c r="A5861" s="5" t="s">
        <v>2808</v>
      </c>
    </row>
    <row r="5862" spans="1:1">
      <c r="A5862" s="5" t="s">
        <v>2809</v>
      </c>
    </row>
    <row r="5863" spans="1:1">
      <c r="A5863" s="5" t="s">
        <v>6809</v>
      </c>
    </row>
    <row r="5864" spans="1:1">
      <c r="A5864" s="5" t="s">
        <v>6810</v>
      </c>
    </row>
    <row r="5865" spans="1:1">
      <c r="A5865" s="5" t="s">
        <v>6811</v>
      </c>
    </row>
    <row r="5866" spans="1:1">
      <c r="A5866" s="5" t="s">
        <v>6812</v>
      </c>
    </row>
    <row r="5867" spans="1:1">
      <c r="A5867" s="5" t="s">
        <v>6813</v>
      </c>
    </row>
    <row r="5868" spans="1:1">
      <c r="A5868" s="5" t="s">
        <v>2810</v>
      </c>
    </row>
    <row r="5869" spans="1:1">
      <c r="A5869" s="5" t="s">
        <v>6814</v>
      </c>
    </row>
    <row r="5870" spans="1:1">
      <c r="A5870" s="5" t="s">
        <v>6815</v>
      </c>
    </row>
    <row r="5871" spans="1:1">
      <c r="A5871" s="5" t="s">
        <v>2811</v>
      </c>
    </row>
    <row r="5872" spans="1:1">
      <c r="A5872" s="5" t="s">
        <v>2812</v>
      </c>
    </row>
    <row r="5873" spans="1:1">
      <c r="A5873" s="5" t="s">
        <v>2813</v>
      </c>
    </row>
    <row r="5874" spans="1:1">
      <c r="A5874" s="5" t="s">
        <v>2814</v>
      </c>
    </row>
    <row r="5875" spans="1:1">
      <c r="A5875" s="5" t="s">
        <v>2815</v>
      </c>
    </row>
    <row r="5876" spans="1:1">
      <c r="A5876" s="5" t="s">
        <v>2816</v>
      </c>
    </row>
    <row r="5877" spans="1:1">
      <c r="A5877" s="5" t="s">
        <v>6816</v>
      </c>
    </row>
    <row r="5878" spans="1:1">
      <c r="A5878" s="5" t="s">
        <v>6817</v>
      </c>
    </row>
    <row r="5879" spans="1:1">
      <c r="A5879" s="5" t="s">
        <v>6818</v>
      </c>
    </row>
    <row r="5880" spans="1:1">
      <c r="A5880" s="5" t="s">
        <v>6819</v>
      </c>
    </row>
    <row r="5881" spans="1:1">
      <c r="A5881" s="5" t="s">
        <v>6820</v>
      </c>
    </row>
    <row r="5882" spans="1:1">
      <c r="A5882" s="5" t="s">
        <v>6821</v>
      </c>
    </row>
    <row r="5883" spans="1:1">
      <c r="A5883" s="5" t="s">
        <v>6822</v>
      </c>
    </row>
    <row r="5884" spans="1:1">
      <c r="A5884" s="5" t="s">
        <v>6823</v>
      </c>
    </row>
    <row r="5885" spans="1:1">
      <c r="A5885" s="5" t="s">
        <v>2817</v>
      </c>
    </row>
    <row r="5886" spans="1:1">
      <c r="A5886" s="5" t="s">
        <v>6824</v>
      </c>
    </row>
    <row r="5887" spans="1:1">
      <c r="A5887" s="5" t="s">
        <v>6825</v>
      </c>
    </row>
    <row r="5888" spans="1:1">
      <c r="A5888" s="5" t="s">
        <v>2818</v>
      </c>
    </row>
    <row r="5889" spans="1:1">
      <c r="A5889" s="5" t="s">
        <v>2819</v>
      </c>
    </row>
    <row r="5890" spans="1:1">
      <c r="A5890" s="5" t="s">
        <v>6826</v>
      </c>
    </row>
    <row r="5891" spans="1:1">
      <c r="A5891" s="5" t="s">
        <v>6827</v>
      </c>
    </row>
    <row r="5892" spans="1:1">
      <c r="A5892" s="5" t="s">
        <v>6828</v>
      </c>
    </row>
    <row r="5893" spans="1:1">
      <c r="A5893" s="5" t="s">
        <v>6829</v>
      </c>
    </row>
    <row r="5894" spans="1:1">
      <c r="A5894" s="5" t="s">
        <v>2820</v>
      </c>
    </row>
    <row r="5895" spans="1:1">
      <c r="A5895" s="5" t="s">
        <v>6830</v>
      </c>
    </row>
    <row r="5896" spans="1:1">
      <c r="A5896" s="5" t="s">
        <v>6831</v>
      </c>
    </row>
    <row r="5897" spans="1:1">
      <c r="A5897" s="5" t="s">
        <v>2821</v>
      </c>
    </row>
    <row r="5898" spans="1:1">
      <c r="A5898" s="5" t="s">
        <v>6832</v>
      </c>
    </row>
    <row r="5899" spans="1:1">
      <c r="A5899" s="5" t="s">
        <v>6833</v>
      </c>
    </row>
    <row r="5900" spans="1:1">
      <c r="A5900" s="5" t="s">
        <v>6834</v>
      </c>
    </row>
    <row r="5901" spans="1:1">
      <c r="A5901" s="5" t="s">
        <v>2822</v>
      </c>
    </row>
    <row r="5902" spans="1:1">
      <c r="A5902" s="5" t="s">
        <v>6835</v>
      </c>
    </row>
    <row r="5903" spans="1:1">
      <c r="A5903" s="5" t="s">
        <v>6836</v>
      </c>
    </row>
    <row r="5904" spans="1:1">
      <c r="A5904" s="5" t="s">
        <v>6837</v>
      </c>
    </row>
    <row r="5905" spans="1:1">
      <c r="A5905" s="5" t="s">
        <v>6838</v>
      </c>
    </row>
    <row r="5906" spans="1:1">
      <c r="A5906" s="5" t="s">
        <v>2823</v>
      </c>
    </row>
    <row r="5907" spans="1:1">
      <c r="A5907" s="5" t="s">
        <v>2824</v>
      </c>
    </row>
    <row r="5908" spans="1:1">
      <c r="A5908" s="5" t="s">
        <v>2825</v>
      </c>
    </row>
    <row r="5909" spans="1:1">
      <c r="A5909" s="5" t="s">
        <v>6839</v>
      </c>
    </row>
    <row r="5910" spans="1:1">
      <c r="A5910" s="5" t="s">
        <v>2826</v>
      </c>
    </row>
    <row r="5911" spans="1:1">
      <c r="A5911" s="5" t="s">
        <v>6840</v>
      </c>
    </row>
    <row r="5912" spans="1:1">
      <c r="A5912" s="5" t="s">
        <v>6841</v>
      </c>
    </row>
    <row r="5913" spans="1:1">
      <c r="A5913" s="5" t="s">
        <v>2827</v>
      </c>
    </row>
    <row r="5914" spans="1:1">
      <c r="A5914" s="5" t="s">
        <v>6842</v>
      </c>
    </row>
    <row r="5915" spans="1:1">
      <c r="A5915" s="5" t="s">
        <v>2828</v>
      </c>
    </row>
    <row r="5916" spans="1:1">
      <c r="A5916" s="5" t="s">
        <v>2829</v>
      </c>
    </row>
    <row r="5917" spans="1:1">
      <c r="A5917" s="5" t="s">
        <v>6843</v>
      </c>
    </row>
    <row r="5918" spans="1:1">
      <c r="A5918" s="5" t="s">
        <v>2830</v>
      </c>
    </row>
    <row r="5919" spans="1:1">
      <c r="A5919" s="5" t="s">
        <v>6844</v>
      </c>
    </row>
    <row r="5920" spans="1:1">
      <c r="A5920" s="5" t="s">
        <v>6845</v>
      </c>
    </row>
    <row r="5921" spans="1:1">
      <c r="A5921" s="5" t="s">
        <v>2831</v>
      </c>
    </row>
    <row r="5922" spans="1:1">
      <c r="A5922" s="5" t="s">
        <v>2832</v>
      </c>
    </row>
    <row r="5923" spans="1:1">
      <c r="A5923" s="5" t="s">
        <v>2833</v>
      </c>
    </row>
    <row r="5924" spans="1:1">
      <c r="A5924" s="5" t="s">
        <v>2834</v>
      </c>
    </row>
    <row r="5925" spans="1:1">
      <c r="A5925" s="5" t="s">
        <v>6846</v>
      </c>
    </row>
    <row r="5926" spans="1:1">
      <c r="A5926" s="5" t="s">
        <v>2835</v>
      </c>
    </row>
    <row r="5927" spans="1:1">
      <c r="A5927" s="5" t="s">
        <v>2836</v>
      </c>
    </row>
    <row r="5928" spans="1:1">
      <c r="A5928" s="5" t="s">
        <v>6847</v>
      </c>
    </row>
    <row r="5929" spans="1:1">
      <c r="A5929" s="5" t="s">
        <v>6848</v>
      </c>
    </row>
    <row r="5930" spans="1:1">
      <c r="A5930" s="5" t="s">
        <v>2837</v>
      </c>
    </row>
    <row r="5931" spans="1:1">
      <c r="A5931" s="5" t="s">
        <v>6849</v>
      </c>
    </row>
    <row r="5932" spans="1:1">
      <c r="A5932" s="5" t="s">
        <v>6850</v>
      </c>
    </row>
    <row r="5933" spans="1:1">
      <c r="A5933" s="5" t="s">
        <v>2838</v>
      </c>
    </row>
    <row r="5934" spans="1:1">
      <c r="A5934" s="5" t="s">
        <v>2839</v>
      </c>
    </row>
    <row r="5935" spans="1:1">
      <c r="A5935" s="5" t="s">
        <v>6851</v>
      </c>
    </row>
    <row r="5936" spans="1:1">
      <c r="A5936" s="5" t="s">
        <v>6852</v>
      </c>
    </row>
    <row r="5937" spans="1:1">
      <c r="A5937" s="5" t="s">
        <v>6853</v>
      </c>
    </row>
    <row r="5938" spans="1:1">
      <c r="A5938" s="5" t="s">
        <v>2840</v>
      </c>
    </row>
    <row r="5939" spans="1:1">
      <c r="A5939" s="5" t="s">
        <v>2841</v>
      </c>
    </row>
    <row r="5940" spans="1:1">
      <c r="A5940" s="5" t="s">
        <v>6854</v>
      </c>
    </row>
    <row r="5941" spans="1:1">
      <c r="A5941" s="5" t="s">
        <v>2842</v>
      </c>
    </row>
    <row r="5942" spans="1:1">
      <c r="A5942" s="5" t="s">
        <v>2843</v>
      </c>
    </row>
    <row r="5943" spans="1:1">
      <c r="A5943" s="5" t="s">
        <v>2844</v>
      </c>
    </row>
    <row r="5944" spans="1:1">
      <c r="A5944" s="5" t="s">
        <v>6855</v>
      </c>
    </row>
    <row r="5945" spans="1:1">
      <c r="A5945" s="5" t="s">
        <v>2845</v>
      </c>
    </row>
    <row r="5946" spans="1:1">
      <c r="A5946" s="5" t="s">
        <v>6856</v>
      </c>
    </row>
    <row r="5947" spans="1:1">
      <c r="A5947" s="5" t="s">
        <v>6857</v>
      </c>
    </row>
    <row r="5948" spans="1:1">
      <c r="A5948" s="5" t="s">
        <v>2846</v>
      </c>
    </row>
    <row r="5949" spans="1:1">
      <c r="A5949" s="5" t="s">
        <v>6858</v>
      </c>
    </row>
    <row r="5950" spans="1:1">
      <c r="A5950" s="5" t="s">
        <v>2847</v>
      </c>
    </row>
    <row r="5951" spans="1:1">
      <c r="A5951" s="5" t="s">
        <v>2848</v>
      </c>
    </row>
    <row r="5952" spans="1:1">
      <c r="A5952" s="5" t="s">
        <v>2849</v>
      </c>
    </row>
    <row r="5953" spans="1:1">
      <c r="A5953" s="5" t="s">
        <v>6859</v>
      </c>
    </row>
    <row r="5954" spans="1:1">
      <c r="A5954" s="5" t="s">
        <v>2850</v>
      </c>
    </row>
    <row r="5955" spans="1:1">
      <c r="A5955" s="5" t="s">
        <v>2851</v>
      </c>
    </row>
    <row r="5956" spans="1:1">
      <c r="A5956" s="5" t="s">
        <v>6860</v>
      </c>
    </row>
    <row r="5957" spans="1:1">
      <c r="A5957" s="5" t="s">
        <v>2852</v>
      </c>
    </row>
    <row r="5958" spans="1:1">
      <c r="A5958" s="5" t="s">
        <v>6861</v>
      </c>
    </row>
    <row r="5959" spans="1:1">
      <c r="A5959" s="5" t="s">
        <v>6862</v>
      </c>
    </row>
    <row r="5960" spans="1:1">
      <c r="A5960" s="5" t="s">
        <v>2853</v>
      </c>
    </row>
    <row r="5961" spans="1:1">
      <c r="A5961" s="5" t="s">
        <v>2854</v>
      </c>
    </row>
    <row r="5962" spans="1:1">
      <c r="A5962" s="5" t="s">
        <v>2855</v>
      </c>
    </row>
    <row r="5963" spans="1:1">
      <c r="A5963" s="5" t="s">
        <v>2856</v>
      </c>
    </row>
    <row r="5964" spans="1:1">
      <c r="A5964" s="5" t="s">
        <v>2857</v>
      </c>
    </row>
    <row r="5965" spans="1:1">
      <c r="A5965" s="5" t="s">
        <v>6863</v>
      </c>
    </row>
    <row r="5966" spans="1:1">
      <c r="A5966" s="5" t="s">
        <v>2858</v>
      </c>
    </row>
    <row r="5967" spans="1:1">
      <c r="A5967" s="5" t="s">
        <v>2859</v>
      </c>
    </row>
    <row r="5968" spans="1:1">
      <c r="A5968" s="5" t="s">
        <v>6864</v>
      </c>
    </row>
    <row r="5969" spans="1:1">
      <c r="A5969" s="5" t="s">
        <v>2860</v>
      </c>
    </row>
    <row r="5970" spans="1:1">
      <c r="A5970" s="5" t="s">
        <v>6865</v>
      </c>
    </row>
    <row r="5971" spans="1:1">
      <c r="A5971" s="5" t="s">
        <v>2861</v>
      </c>
    </row>
    <row r="5972" spans="1:1">
      <c r="A5972" s="5" t="s">
        <v>6866</v>
      </c>
    </row>
    <row r="5973" spans="1:1">
      <c r="A5973" s="5" t="s">
        <v>2862</v>
      </c>
    </row>
    <row r="5974" spans="1:1">
      <c r="A5974" s="5" t="s">
        <v>6867</v>
      </c>
    </row>
    <row r="5975" spans="1:1">
      <c r="A5975" s="5" t="s">
        <v>6868</v>
      </c>
    </row>
    <row r="5976" spans="1:1">
      <c r="A5976" s="5" t="s">
        <v>2863</v>
      </c>
    </row>
    <row r="5977" spans="1:1">
      <c r="A5977" s="5" t="s">
        <v>2864</v>
      </c>
    </row>
    <row r="5978" spans="1:1">
      <c r="A5978" s="5" t="s">
        <v>2865</v>
      </c>
    </row>
    <row r="5979" spans="1:1">
      <c r="A5979" s="5" t="s">
        <v>2866</v>
      </c>
    </row>
    <row r="5980" spans="1:1">
      <c r="A5980" s="5" t="s">
        <v>2867</v>
      </c>
    </row>
    <row r="5981" spans="1:1">
      <c r="A5981" s="5" t="s">
        <v>2868</v>
      </c>
    </row>
    <row r="5982" spans="1:1">
      <c r="A5982" s="5" t="s">
        <v>2869</v>
      </c>
    </row>
    <row r="5983" spans="1:1">
      <c r="A5983" s="5" t="s">
        <v>2870</v>
      </c>
    </row>
    <row r="5984" spans="1:1">
      <c r="A5984" s="5" t="s">
        <v>6869</v>
      </c>
    </row>
    <row r="5985" spans="1:1">
      <c r="A5985" s="5" t="s">
        <v>2871</v>
      </c>
    </row>
    <row r="5986" spans="1:1">
      <c r="A5986" s="5" t="s">
        <v>2872</v>
      </c>
    </row>
    <row r="5987" spans="1:1">
      <c r="A5987" s="5" t="s">
        <v>2873</v>
      </c>
    </row>
    <row r="5988" spans="1:1">
      <c r="A5988" s="5" t="s">
        <v>2874</v>
      </c>
    </row>
    <row r="5989" spans="1:1">
      <c r="A5989" s="5" t="s">
        <v>2875</v>
      </c>
    </row>
    <row r="5990" spans="1:1">
      <c r="A5990" s="5" t="s">
        <v>6870</v>
      </c>
    </row>
    <row r="5991" spans="1:1">
      <c r="A5991" s="5" t="s">
        <v>2876</v>
      </c>
    </row>
    <row r="5992" spans="1:1">
      <c r="A5992" s="5" t="s">
        <v>2877</v>
      </c>
    </row>
    <row r="5993" spans="1:1">
      <c r="A5993" s="5" t="s">
        <v>2878</v>
      </c>
    </row>
    <row r="5994" spans="1:1">
      <c r="A5994" s="5" t="s">
        <v>2879</v>
      </c>
    </row>
    <row r="5995" spans="1:1">
      <c r="A5995" s="5" t="s">
        <v>2880</v>
      </c>
    </row>
    <row r="5996" spans="1:1">
      <c r="A5996" s="5" t="s">
        <v>6871</v>
      </c>
    </row>
    <row r="5997" spans="1:1">
      <c r="A5997" s="5" t="s">
        <v>6872</v>
      </c>
    </row>
    <row r="5998" spans="1:1">
      <c r="A5998" s="5" t="s">
        <v>6873</v>
      </c>
    </row>
    <row r="5999" spans="1:1">
      <c r="A5999" s="5" t="s">
        <v>2881</v>
      </c>
    </row>
    <row r="6000" spans="1:1">
      <c r="A6000" s="5" t="s">
        <v>6874</v>
      </c>
    </row>
    <row r="6001" spans="1:1">
      <c r="A6001" s="5" t="s">
        <v>6875</v>
      </c>
    </row>
    <row r="6002" spans="1:1">
      <c r="A6002" s="5" t="s">
        <v>6876</v>
      </c>
    </row>
    <row r="6003" spans="1:1">
      <c r="A6003" s="5" t="s">
        <v>2882</v>
      </c>
    </row>
    <row r="6004" spans="1:1">
      <c r="A6004" s="5" t="s">
        <v>2883</v>
      </c>
    </row>
    <row r="6005" spans="1:1">
      <c r="A6005" s="5" t="s">
        <v>6877</v>
      </c>
    </row>
    <row r="6006" spans="1:1">
      <c r="A6006" s="5" t="s">
        <v>6878</v>
      </c>
    </row>
    <row r="6007" spans="1:1">
      <c r="A6007" s="5" t="s">
        <v>2884</v>
      </c>
    </row>
    <row r="6008" spans="1:1">
      <c r="A6008" s="5" t="s">
        <v>6879</v>
      </c>
    </row>
    <row r="6009" spans="1:1">
      <c r="A6009" s="5" t="s">
        <v>2885</v>
      </c>
    </row>
    <row r="6010" spans="1:1">
      <c r="A6010" s="5" t="s">
        <v>6880</v>
      </c>
    </row>
    <row r="6011" spans="1:1">
      <c r="A6011" s="5" t="s">
        <v>6881</v>
      </c>
    </row>
    <row r="6012" spans="1:1">
      <c r="A6012" s="5" t="s">
        <v>2886</v>
      </c>
    </row>
    <row r="6013" spans="1:1">
      <c r="A6013" s="5" t="s">
        <v>2887</v>
      </c>
    </row>
    <row r="6014" spans="1:1">
      <c r="A6014" s="5" t="s">
        <v>2888</v>
      </c>
    </row>
    <row r="6015" spans="1:1">
      <c r="A6015" s="5" t="s">
        <v>2889</v>
      </c>
    </row>
    <row r="6016" spans="1:1">
      <c r="A6016" s="5" t="s">
        <v>2890</v>
      </c>
    </row>
    <row r="6017" spans="1:1">
      <c r="A6017" s="5" t="s">
        <v>2891</v>
      </c>
    </row>
    <row r="6018" spans="1:1">
      <c r="A6018" s="5" t="s">
        <v>2892</v>
      </c>
    </row>
    <row r="6019" spans="1:1">
      <c r="A6019" s="5" t="s">
        <v>2893</v>
      </c>
    </row>
    <row r="6020" spans="1:1">
      <c r="A6020" s="5" t="s">
        <v>2894</v>
      </c>
    </row>
    <row r="6021" spans="1:1">
      <c r="A6021" s="5" t="s">
        <v>2895</v>
      </c>
    </row>
    <row r="6022" spans="1:1">
      <c r="A6022" s="5" t="s">
        <v>2896</v>
      </c>
    </row>
    <row r="6023" spans="1:1">
      <c r="A6023" s="5" t="s">
        <v>2897</v>
      </c>
    </row>
    <row r="6024" spans="1:1">
      <c r="A6024" s="5" t="s">
        <v>2898</v>
      </c>
    </row>
    <row r="6025" spans="1:1">
      <c r="A6025" s="5" t="s">
        <v>6882</v>
      </c>
    </row>
    <row r="6026" spans="1:1">
      <c r="A6026" s="5" t="s">
        <v>2899</v>
      </c>
    </row>
    <row r="6027" spans="1:1">
      <c r="A6027" s="5" t="s">
        <v>6883</v>
      </c>
    </row>
    <row r="6028" spans="1:1">
      <c r="A6028" s="5" t="s">
        <v>6884</v>
      </c>
    </row>
    <row r="6029" spans="1:1">
      <c r="A6029" s="5" t="s">
        <v>6885</v>
      </c>
    </row>
    <row r="6030" spans="1:1">
      <c r="A6030" s="5" t="s">
        <v>2900</v>
      </c>
    </row>
    <row r="6031" spans="1:1">
      <c r="A6031" s="5" t="s">
        <v>6886</v>
      </c>
    </row>
    <row r="6032" spans="1:1">
      <c r="A6032" s="5" t="s">
        <v>6887</v>
      </c>
    </row>
    <row r="6033" spans="1:1">
      <c r="A6033" s="5" t="s">
        <v>6888</v>
      </c>
    </row>
    <row r="6034" spans="1:1">
      <c r="A6034" s="5" t="s">
        <v>2901</v>
      </c>
    </row>
    <row r="6035" spans="1:1">
      <c r="A6035" s="5" t="s">
        <v>6889</v>
      </c>
    </row>
    <row r="6036" spans="1:1">
      <c r="A6036" s="5" t="s">
        <v>2902</v>
      </c>
    </row>
    <row r="6037" spans="1:1">
      <c r="A6037" s="5" t="s">
        <v>2903</v>
      </c>
    </row>
    <row r="6038" spans="1:1">
      <c r="A6038" s="5" t="s">
        <v>6890</v>
      </c>
    </row>
    <row r="6039" spans="1:1">
      <c r="A6039" s="5" t="s">
        <v>2904</v>
      </c>
    </row>
    <row r="6040" spans="1:1">
      <c r="A6040" s="5" t="s">
        <v>2905</v>
      </c>
    </row>
    <row r="6041" spans="1:1">
      <c r="A6041" s="5" t="s">
        <v>6891</v>
      </c>
    </row>
    <row r="6042" spans="1:1">
      <c r="A6042" s="5" t="s">
        <v>2906</v>
      </c>
    </row>
    <row r="6043" spans="1:1">
      <c r="A6043" s="5" t="s">
        <v>6892</v>
      </c>
    </row>
    <row r="6044" spans="1:1">
      <c r="A6044" s="5" t="s">
        <v>2907</v>
      </c>
    </row>
    <row r="6045" spans="1:1">
      <c r="A6045" s="5" t="s">
        <v>6893</v>
      </c>
    </row>
    <row r="6046" spans="1:1">
      <c r="A6046" s="5" t="s">
        <v>6894</v>
      </c>
    </row>
    <row r="6047" spans="1:1">
      <c r="A6047" s="5" t="s">
        <v>6895</v>
      </c>
    </row>
    <row r="6048" spans="1:1">
      <c r="A6048" s="5" t="s">
        <v>6896</v>
      </c>
    </row>
    <row r="6049" spans="1:1">
      <c r="A6049" s="5" t="s">
        <v>2908</v>
      </c>
    </row>
    <row r="6050" spans="1:1">
      <c r="A6050" s="5" t="s">
        <v>6897</v>
      </c>
    </row>
    <row r="6051" spans="1:1">
      <c r="A6051" s="5" t="s">
        <v>6898</v>
      </c>
    </row>
    <row r="6052" spans="1:1">
      <c r="A6052" s="5" t="s">
        <v>2909</v>
      </c>
    </row>
    <row r="6053" spans="1:1">
      <c r="A6053" s="5" t="s">
        <v>2910</v>
      </c>
    </row>
    <row r="6054" spans="1:1">
      <c r="A6054" s="5" t="s">
        <v>6899</v>
      </c>
    </row>
    <row r="6055" spans="1:1">
      <c r="A6055" s="5" t="s">
        <v>2911</v>
      </c>
    </row>
    <row r="6056" spans="1:1">
      <c r="A6056" s="5" t="s">
        <v>2912</v>
      </c>
    </row>
    <row r="6057" spans="1:1">
      <c r="A6057" s="5" t="s">
        <v>6900</v>
      </c>
    </row>
    <row r="6058" spans="1:1">
      <c r="A6058" s="5" t="s">
        <v>2913</v>
      </c>
    </row>
    <row r="6059" spans="1:1">
      <c r="A6059" s="5" t="s">
        <v>6901</v>
      </c>
    </row>
    <row r="6060" spans="1:1">
      <c r="A6060" s="5" t="s">
        <v>6902</v>
      </c>
    </row>
    <row r="6061" spans="1:1">
      <c r="A6061" s="5" t="s">
        <v>2914</v>
      </c>
    </row>
    <row r="6062" spans="1:1">
      <c r="A6062" s="5" t="s">
        <v>6903</v>
      </c>
    </row>
    <row r="6063" spans="1:1">
      <c r="A6063" s="5" t="s">
        <v>2915</v>
      </c>
    </row>
    <row r="6064" spans="1:1">
      <c r="A6064" s="5" t="s">
        <v>6904</v>
      </c>
    </row>
    <row r="6065" spans="1:1">
      <c r="A6065" s="5" t="s">
        <v>2916</v>
      </c>
    </row>
    <row r="6066" spans="1:1">
      <c r="A6066" s="5" t="s">
        <v>6905</v>
      </c>
    </row>
    <row r="6067" spans="1:1">
      <c r="A6067" s="5" t="s">
        <v>2917</v>
      </c>
    </row>
    <row r="6068" spans="1:1">
      <c r="A6068" s="5" t="s">
        <v>2918</v>
      </c>
    </row>
    <row r="6069" spans="1:1">
      <c r="A6069" s="5" t="s">
        <v>6906</v>
      </c>
    </row>
    <row r="6070" spans="1:1">
      <c r="A6070" s="5" t="s">
        <v>2919</v>
      </c>
    </row>
    <row r="6071" spans="1:1">
      <c r="A6071" s="5" t="s">
        <v>2920</v>
      </c>
    </row>
    <row r="6072" spans="1:1">
      <c r="A6072" s="5" t="s">
        <v>2921</v>
      </c>
    </row>
    <row r="6073" spans="1:1">
      <c r="A6073" s="5" t="s">
        <v>6907</v>
      </c>
    </row>
    <row r="6074" spans="1:1">
      <c r="A6074" s="5" t="s">
        <v>2922</v>
      </c>
    </row>
    <row r="6075" spans="1:1">
      <c r="A6075" s="5" t="s">
        <v>6909</v>
      </c>
    </row>
    <row r="6076" spans="1:1">
      <c r="A6076" s="5" t="s">
        <v>2923</v>
      </c>
    </row>
    <row r="6077" spans="1:1">
      <c r="A6077" s="5" t="s">
        <v>2924</v>
      </c>
    </row>
    <row r="6078" spans="1:1">
      <c r="A6078" s="5" t="s">
        <v>6910</v>
      </c>
    </row>
    <row r="6079" spans="1:1">
      <c r="A6079" s="5" t="s">
        <v>6911</v>
      </c>
    </row>
    <row r="6080" spans="1:1">
      <c r="A6080" s="5" t="s">
        <v>2925</v>
      </c>
    </row>
    <row r="6081" spans="1:1">
      <c r="A6081" s="5" t="s">
        <v>6912</v>
      </c>
    </row>
    <row r="6082" spans="1:1">
      <c r="A6082" s="5" t="s">
        <v>2926</v>
      </c>
    </row>
    <row r="6083" spans="1:1">
      <c r="A6083" s="5" t="s">
        <v>6913</v>
      </c>
    </row>
    <row r="6084" spans="1:1">
      <c r="A6084" s="5" t="s">
        <v>2927</v>
      </c>
    </row>
    <row r="6085" spans="1:1">
      <c r="A6085" s="5" t="s">
        <v>2928</v>
      </c>
    </row>
    <row r="6086" spans="1:1">
      <c r="A6086" s="5" t="s">
        <v>6914</v>
      </c>
    </row>
    <row r="6087" spans="1:1">
      <c r="A6087" s="5" t="s">
        <v>2929</v>
      </c>
    </row>
    <row r="6088" spans="1:1">
      <c r="A6088" s="5" t="s">
        <v>2930</v>
      </c>
    </row>
    <row r="6089" spans="1:1">
      <c r="A6089" s="5" t="s">
        <v>2931</v>
      </c>
    </row>
    <row r="6090" spans="1:1">
      <c r="A6090" s="5" t="s">
        <v>6915</v>
      </c>
    </row>
    <row r="6091" spans="1:1">
      <c r="A6091" s="5" t="s">
        <v>2932</v>
      </c>
    </row>
    <row r="6092" spans="1:1">
      <c r="A6092" s="5" t="s">
        <v>6916</v>
      </c>
    </row>
    <row r="6093" spans="1:1">
      <c r="A6093" s="5" t="s">
        <v>2933</v>
      </c>
    </row>
    <row r="6094" spans="1:1">
      <c r="A6094" s="5" t="s">
        <v>6917</v>
      </c>
    </row>
    <row r="6095" spans="1:1">
      <c r="A6095" s="5" t="s">
        <v>2934</v>
      </c>
    </row>
    <row r="6096" spans="1:1">
      <c r="A6096" s="5" t="s">
        <v>2935</v>
      </c>
    </row>
    <row r="6097" spans="1:1">
      <c r="A6097" s="5" t="s">
        <v>2936</v>
      </c>
    </row>
    <row r="6098" spans="1:1">
      <c r="A6098" s="5" t="s">
        <v>6918</v>
      </c>
    </row>
    <row r="6099" spans="1:1">
      <c r="A6099" s="5" t="s">
        <v>6919</v>
      </c>
    </row>
    <row r="6100" spans="1:1">
      <c r="A6100" s="5" t="s">
        <v>6920</v>
      </c>
    </row>
    <row r="6101" spans="1:1">
      <c r="A6101" s="5" t="s">
        <v>6921</v>
      </c>
    </row>
    <row r="6102" spans="1:1">
      <c r="A6102" s="5" t="s">
        <v>6922</v>
      </c>
    </row>
    <row r="6103" spans="1:1">
      <c r="A6103" s="5" t="s">
        <v>2937</v>
      </c>
    </row>
    <row r="6104" spans="1:1">
      <c r="A6104" s="5" t="s">
        <v>6923</v>
      </c>
    </row>
    <row r="6105" spans="1:1">
      <c r="A6105" s="5" t="s">
        <v>2938</v>
      </c>
    </row>
    <row r="6106" spans="1:1">
      <c r="A6106" s="5" t="s">
        <v>2939</v>
      </c>
    </row>
    <row r="6107" spans="1:1">
      <c r="A6107" s="5" t="s">
        <v>6924</v>
      </c>
    </row>
    <row r="6108" spans="1:1">
      <c r="A6108" s="5" t="s">
        <v>6925</v>
      </c>
    </row>
    <row r="6109" spans="1:1">
      <c r="A6109" s="5" t="s">
        <v>6926</v>
      </c>
    </row>
    <row r="6110" spans="1:1">
      <c r="A6110" s="5" t="s">
        <v>6927</v>
      </c>
    </row>
    <row r="6111" spans="1:1">
      <c r="A6111" s="5" t="s">
        <v>2940</v>
      </c>
    </row>
    <row r="6112" spans="1:1">
      <c r="A6112" s="5" t="s">
        <v>6928</v>
      </c>
    </row>
    <row r="6113" spans="1:1">
      <c r="A6113" s="5" t="s">
        <v>2941</v>
      </c>
    </row>
    <row r="6114" spans="1:1">
      <c r="A6114" s="5" t="s">
        <v>6929</v>
      </c>
    </row>
    <row r="6115" spans="1:1">
      <c r="A6115" s="5" t="s">
        <v>6930</v>
      </c>
    </row>
    <row r="6116" spans="1:1">
      <c r="A6116" s="5" t="s">
        <v>2942</v>
      </c>
    </row>
    <row r="6117" spans="1:1">
      <c r="A6117" s="5" t="s">
        <v>6931</v>
      </c>
    </row>
    <row r="6118" spans="1:1">
      <c r="A6118" s="5" t="s">
        <v>6932</v>
      </c>
    </row>
    <row r="6119" spans="1:1">
      <c r="A6119" s="5" t="s">
        <v>2943</v>
      </c>
    </row>
    <row r="6120" spans="1:1">
      <c r="A6120" s="5" t="s">
        <v>6933</v>
      </c>
    </row>
    <row r="6121" spans="1:1">
      <c r="A6121" s="5" t="s">
        <v>2944</v>
      </c>
    </row>
    <row r="6122" spans="1:1">
      <c r="A6122" s="5" t="s">
        <v>2945</v>
      </c>
    </row>
    <row r="6123" spans="1:1">
      <c r="A6123" s="5" t="s">
        <v>2946</v>
      </c>
    </row>
    <row r="6124" spans="1:1">
      <c r="A6124" s="5" t="s">
        <v>6934</v>
      </c>
    </row>
    <row r="6125" spans="1:1">
      <c r="A6125" s="5" t="s">
        <v>6935</v>
      </c>
    </row>
    <row r="6126" spans="1:1">
      <c r="A6126" s="5" t="s">
        <v>2947</v>
      </c>
    </row>
    <row r="6127" spans="1:1">
      <c r="A6127" s="5" t="s">
        <v>6936</v>
      </c>
    </row>
    <row r="6128" spans="1:1">
      <c r="A6128" s="5" t="s">
        <v>2948</v>
      </c>
    </row>
    <row r="6129" spans="1:1">
      <c r="A6129" s="5" t="s">
        <v>6937</v>
      </c>
    </row>
    <row r="6130" spans="1:1">
      <c r="A6130" s="5" t="s">
        <v>2949</v>
      </c>
    </row>
    <row r="6131" spans="1:1">
      <c r="A6131" s="5" t="s">
        <v>6938</v>
      </c>
    </row>
    <row r="6132" spans="1:1">
      <c r="A6132" s="5" t="s">
        <v>2950</v>
      </c>
    </row>
    <row r="6133" spans="1:1">
      <c r="A6133" s="5" t="s">
        <v>6939</v>
      </c>
    </row>
    <row r="6134" spans="1:1">
      <c r="A6134" s="5" t="s">
        <v>6940</v>
      </c>
    </row>
    <row r="6135" spans="1:1">
      <c r="A6135" s="5" t="s">
        <v>2951</v>
      </c>
    </row>
    <row r="6136" spans="1:1">
      <c r="A6136" s="5" t="s">
        <v>6941</v>
      </c>
    </row>
    <row r="6137" spans="1:1">
      <c r="A6137" s="5" t="s">
        <v>2952</v>
      </c>
    </row>
    <row r="6138" spans="1:1">
      <c r="A6138" s="5" t="s">
        <v>6942</v>
      </c>
    </row>
    <row r="6139" spans="1:1">
      <c r="A6139" s="5" t="s">
        <v>6943</v>
      </c>
    </row>
    <row r="6140" spans="1:1">
      <c r="A6140" s="5" t="s">
        <v>2953</v>
      </c>
    </row>
    <row r="6141" spans="1:1">
      <c r="A6141" s="5" t="s">
        <v>2954</v>
      </c>
    </row>
    <row r="6142" spans="1:1">
      <c r="A6142" s="5" t="s">
        <v>2955</v>
      </c>
    </row>
    <row r="6143" spans="1:1">
      <c r="A6143" s="5" t="s">
        <v>2956</v>
      </c>
    </row>
    <row r="6144" spans="1:1">
      <c r="A6144" s="5" t="s">
        <v>6944</v>
      </c>
    </row>
    <row r="6145" spans="1:1">
      <c r="A6145" s="5" t="s">
        <v>6945</v>
      </c>
    </row>
    <row r="6146" spans="1:1">
      <c r="A6146" s="5" t="s">
        <v>2957</v>
      </c>
    </row>
    <row r="6147" spans="1:1">
      <c r="A6147" s="5" t="s">
        <v>6946</v>
      </c>
    </row>
    <row r="6148" spans="1:1">
      <c r="A6148" s="5" t="s">
        <v>2958</v>
      </c>
    </row>
    <row r="6149" spans="1:1">
      <c r="A6149" s="5" t="s">
        <v>2959</v>
      </c>
    </row>
    <row r="6150" spans="1:1">
      <c r="A6150" s="5" t="s">
        <v>2960</v>
      </c>
    </row>
    <row r="6151" spans="1:1">
      <c r="A6151" s="5" t="s">
        <v>2961</v>
      </c>
    </row>
    <row r="6152" spans="1:1">
      <c r="A6152" s="5" t="s">
        <v>6947</v>
      </c>
    </row>
    <row r="6153" spans="1:1">
      <c r="A6153" s="5" t="s">
        <v>6948</v>
      </c>
    </row>
    <row r="6154" spans="1:1">
      <c r="A6154" s="5" t="s">
        <v>6949</v>
      </c>
    </row>
    <row r="6155" spans="1:1">
      <c r="A6155" s="5" t="s">
        <v>6950</v>
      </c>
    </row>
    <row r="6156" spans="1:1">
      <c r="A6156" s="5" t="s">
        <v>2962</v>
      </c>
    </row>
    <row r="6157" spans="1:1">
      <c r="A6157" s="5" t="s">
        <v>2963</v>
      </c>
    </row>
    <row r="6158" spans="1:1">
      <c r="A6158" s="5" t="s">
        <v>2964</v>
      </c>
    </row>
    <row r="6159" spans="1:1">
      <c r="A6159" s="5" t="s">
        <v>2965</v>
      </c>
    </row>
    <row r="6160" spans="1:1">
      <c r="A6160" s="5" t="s">
        <v>6951</v>
      </c>
    </row>
    <row r="6161" spans="1:1">
      <c r="A6161" s="5" t="s">
        <v>6952</v>
      </c>
    </row>
    <row r="6162" spans="1:1">
      <c r="A6162" s="5" t="s">
        <v>6953</v>
      </c>
    </row>
    <row r="6163" spans="1:1">
      <c r="A6163" s="5" t="s">
        <v>2966</v>
      </c>
    </row>
    <row r="6164" spans="1:1">
      <c r="A6164" s="5" t="s">
        <v>6954</v>
      </c>
    </row>
    <row r="6165" spans="1:1">
      <c r="A6165" s="5" t="s">
        <v>6955</v>
      </c>
    </row>
    <row r="6166" spans="1:1">
      <c r="A6166" s="5" t="s">
        <v>6956</v>
      </c>
    </row>
    <row r="6167" spans="1:1">
      <c r="A6167" s="5" t="s">
        <v>6957</v>
      </c>
    </row>
    <row r="6168" spans="1:1">
      <c r="A6168" s="5" t="s">
        <v>6958</v>
      </c>
    </row>
    <row r="6169" spans="1:1">
      <c r="A6169" s="5" t="s">
        <v>2967</v>
      </c>
    </row>
    <row r="6170" spans="1:1">
      <c r="A6170" s="5" t="s">
        <v>6959</v>
      </c>
    </row>
    <row r="6171" spans="1:1">
      <c r="A6171" s="5" t="s">
        <v>6960</v>
      </c>
    </row>
    <row r="6172" spans="1:1">
      <c r="A6172" s="5" t="s">
        <v>6961</v>
      </c>
    </row>
    <row r="6173" spans="1:1">
      <c r="A6173" s="5" t="s">
        <v>2968</v>
      </c>
    </row>
    <row r="6174" spans="1:1">
      <c r="A6174" s="5" t="s">
        <v>6962</v>
      </c>
    </row>
    <row r="6175" spans="1:1">
      <c r="A6175" s="5" t="s">
        <v>2969</v>
      </c>
    </row>
    <row r="6176" spans="1:1">
      <c r="A6176" s="5" t="s">
        <v>6963</v>
      </c>
    </row>
    <row r="6177" spans="1:1">
      <c r="A6177" s="5" t="s">
        <v>2970</v>
      </c>
    </row>
    <row r="6178" spans="1:1">
      <c r="A6178" s="5" t="s">
        <v>2971</v>
      </c>
    </row>
    <row r="6179" spans="1:1">
      <c r="A6179" s="5" t="s">
        <v>2972</v>
      </c>
    </row>
    <row r="6180" spans="1:1">
      <c r="A6180" s="5" t="s">
        <v>2973</v>
      </c>
    </row>
    <row r="6181" spans="1:1">
      <c r="A6181" s="5" t="s">
        <v>2974</v>
      </c>
    </row>
    <row r="6182" spans="1:1">
      <c r="A6182" s="5" t="s">
        <v>6964</v>
      </c>
    </row>
    <row r="6183" spans="1:1">
      <c r="A6183" s="5" t="s">
        <v>2975</v>
      </c>
    </row>
    <row r="6184" spans="1:1">
      <c r="A6184" s="5" t="s">
        <v>6965</v>
      </c>
    </row>
    <row r="6185" spans="1:1">
      <c r="A6185" s="5" t="s">
        <v>6966</v>
      </c>
    </row>
    <row r="6186" spans="1:1">
      <c r="A6186" s="5" t="s">
        <v>6968</v>
      </c>
    </row>
    <row r="6187" spans="1:1">
      <c r="A6187" s="5" t="s">
        <v>2976</v>
      </c>
    </row>
    <row r="6188" spans="1:1">
      <c r="A6188" s="5" t="s">
        <v>6969</v>
      </c>
    </row>
    <row r="6189" spans="1:1">
      <c r="A6189" s="5" t="s">
        <v>6970</v>
      </c>
    </row>
    <row r="6190" spans="1:1">
      <c r="A6190" s="5" t="s">
        <v>6971</v>
      </c>
    </row>
    <row r="6191" spans="1:1">
      <c r="A6191" s="5" t="s">
        <v>6972</v>
      </c>
    </row>
    <row r="6192" spans="1:1">
      <c r="A6192" s="5" t="s">
        <v>2977</v>
      </c>
    </row>
    <row r="6193" spans="1:1">
      <c r="A6193" s="5" t="s">
        <v>2978</v>
      </c>
    </row>
    <row r="6194" spans="1:1">
      <c r="A6194" s="5" t="s">
        <v>2979</v>
      </c>
    </row>
    <row r="6195" spans="1:1">
      <c r="A6195" s="5" t="s">
        <v>6973</v>
      </c>
    </row>
    <row r="6196" spans="1:1">
      <c r="A6196" s="5" t="s">
        <v>2980</v>
      </c>
    </row>
    <row r="6197" spans="1:1">
      <c r="A6197" s="5" t="s">
        <v>2981</v>
      </c>
    </row>
    <row r="6198" spans="1:1">
      <c r="A6198" s="5" t="s">
        <v>6974</v>
      </c>
    </row>
    <row r="6199" spans="1:1">
      <c r="A6199" s="5" t="s">
        <v>6975</v>
      </c>
    </row>
    <row r="6200" spans="1:1">
      <c r="A6200" s="5" t="s">
        <v>2982</v>
      </c>
    </row>
    <row r="6201" spans="1:1">
      <c r="A6201" s="5" t="s">
        <v>2983</v>
      </c>
    </row>
    <row r="6202" spans="1:1">
      <c r="A6202" s="5" t="s">
        <v>6976</v>
      </c>
    </row>
    <row r="6203" spans="1:1">
      <c r="A6203" s="5" t="s">
        <v>6977</v>
      </c>
    </row>
    <row r="6204" spans="1:1">
      <c r="A6204" s="5" t="s">
        <v>6978</v>
      </c>
    </row>
    <row r="6205" spans="1:1">
      <c r="A6205" s="5" t="s">
        <v>2984</v>
      </c>
    </row>
    <row r="6206" spans="1:1">
      <c r="A6206" s="5" t="s">
        <v>6979</v>
      </c>
    </row>
    <row r="6207" spans="1:1">
      <c r="A6207" s="5" t="s">
        <v>6980</v>
      </c>
    </row>
    <row r="6208" spans="1:1">
      <c r="A6208" s="5" t="s">
        <v>2985</v>
      </c>
    </row>
    <row r="6209" spans="1:1">
      <c r="A6209" s="5" t="s">
        <v>6981</v>
      </c>
    </row>
    <row r="6210" spans="1:1">
      <c r="A6210" s="5" t="s">
        <v>6982</v>
      </c>
    </row>
    <row r="6211" spans="1:1">
      <c r="A6211" s="5" t="s">
        <v>6983</v>
      </c>
    </row>
    <row r="6212" spans="1:1">
      <c r="A6212" s="5" t="s">
        <v>6984</v>
      </c>
    </row>
    <row r="6213" spans="1:1">
      <c r="A6213" s="5" t="s">
        <v>6985</v>
      </c>
    </row>
    <row r="6214" spans="1:1">
      <c r="A6214" s="5" t="s">
        <v>6986</v>
      </c>
    </row>
    <row r="6215" spans="1:1">
      <c r="A6215" s="5" t="s">
        <v>2986</v>
      </c>
    </row>
    <row r="6216" spans="1:1">
      <c r="A6216" s="5" t="s">
        <v>2987</v>
      </c>
    </row>
    <row r="6217" spans="1:1">
      <c r="A6217" s="5" t="s">
        <v>6987</v>
      </c>
    </row>
    <row r="6218" spans="1:1">
      <c r="A6218" s="5" t="s">
        <v>2988</v>
      </c>
    </row>
    <row r="6219" spans="1:1">
      <c r="A6219" s="5" t="s">
        <v>2989</v>
      </c>
    </row>
    <row r="6220" spans="1:1">
      <c r="A6220" s="5" t="s">
        <v>2990</v>
      </c>
    </row>
    <row r="6221" spans="1:1">
      <c r="A6221" s="5" t="s">
        <v>6988</v>
      </c>
    </row>
    <row r="6222" spans="1:1">
      <c r="A6222" s="5" t="s">
        <v>6989</v>
      </c>
    </row>
    <row r="6223" spans="1:1">
      <c r="A6223" s="5" t="s">
        <v>6990</v>
      </c>
    </row>
    <row r="6224" spans="1:1">
      <c r="A6224" s="5" t="s">
        <v>6991</v>
      </c>
    </row>
    <row r="6225" spans="1:1">
      <c r="A6225" s="5" t="s">
        <v>2991</v>
      </c>
    </row>
    <row r="6226" spans="1:1">
      <c r="A6226" s="5" t="s">
        <v>6992</v>
      </c>
    </row>
    <row r="6227" spans="1:1">
      <c r="A6227" s="5" t="s">
        <v>2992</v>
      </c>
    </row>
    <row r="6228" spans="1:1">
      <c r="A6228" s="5" t="s">
        <v>6993</v>
      </c>
    </row>
    <row r="6229" spans="1:1">
      <c r="A6229" s="5" t="s">
        <v>6994</v>
      </c>
    </row>
    <row r="6230" spans="1:1">
      <c r="A6230" s="5" t="s">
        <v>2993</v>
      </c>
    </row>
    <row r="6231" spans="1:1">
      <c r="A6231" s="5" t="s">
        <v>2994</v>
      </c>
    </row>
    <row r="6232" spans="1:1">
      <c r="A6232" s="5" t="s">
        <v>6995</v>
      </c>
    </row>
    <row r="6233" spans="1:1">
      <c r="A6233" s="5" t="s">
        <v>2995</v>
      </c>
    </row>
    <row r="6234" spans="1:1">
      <c r="A6234" s="5" t="s">
        <v>6996</v>
      </c>
    </row>
    <row r="6235" spans="1:1">
      <c r="A6235" s="5" t="s">
        <v>2996</v>
      </c>
    </row>
    <row r="6236" spans="1:1">
      <c r="A6236" s="5" t="s">
        <v>6997</v>
      </c>
    </row>
    <row r="6237" spans="1:1">
      <c r="A6237" s="5" t="s">
        <v>2997</v>
      </c>
    </row>
    <row r="6238" spans="1:1">
      <c r="A6238" s="5" t="s">
        <v>2997</v>
      </c>
    </row>
    <row r="6239" spans="1:1">
      <c r="A6239" s="5" t="s">
        <v>6998</v>
      </c>
    </row>
    <row r="6240" spans="1:1">
      <c r="A6240" s="5" t="s">
        <v>6999</v>
      </c>
    </row>
    <row r="6241" spans="1:1">
      <c r="A6241" s="5" t="s">
        <v>7000</v>
      </c>
    </row>
    <row r="6242" spans="1:1">
      <c r="A6242" s="5" t="s">
        <v>7001</v>
      </c>
    </row>
    <row r="6243" spans="1:1">
      <c r="A6243" s="5" t="s">
        <v>7002</v>
      </c>
    </row>
    <row r="6244" spans="1:1">
      <c r="A6244" s="5" t="s">
        <v>7003</v>
      </c>
    </row>
    <row r="6245" spans="1:1">
      <c r="A6245" s="5" t="s">
        <v>7004</v>
      </c>
    </row>
    <row r="6246" spans="1:1">
      <c r="A6246" s="5" t="s">
        <v>2998</v>
      </c>
    </row>
    <row r="6247" spans="1:1">
      <c r="A6247" s="5" t="s">
        <v>7005</v>
      </c>
    </row>
    <row r="6248" spans="1:1">
      <c r="A6248" s="5" t="s">
        <v>7006</v>
      </c>
    </row>
    <row r="6249" spans="1:1">
      <c r="A6249" s="5" t="s">
        <v>2999</v>
      </c>
    </row>
    <row r="6250" spans="1:1">
      <c r="A6250" s="5" t="s">
        <v>7007</v>
      </c>
    </row>
    <row r="6251" spans="1:1">
      <c r="A6251" s="5" t="s">
        <v>7008</v>
      </c>
    </row>
    <row r="6252" spans="1:1">
      <c r="A6252" s="5" t="s">
        <v>3000</v>
      </c>
    </row>
    <row r="6253" spans="1:1">
      <c r="A6253" s="5" t="s">
        <v>3001</v>
      </c>
    </row>
    <row r="6254" spans="1:1">
      <c r="A6254" s="5" t="s">
        <v>7009</v>
      </c>
    </row>
    <row r="6255" spans="1:1">
      <c r="A6255" s="5" t="s">
        <v>7010</v>
      </c>
    </row>
    <row r="6256" spans="1:1">
      <c r="A6256" s="5" t="s">
        <v>7011</v>
      </c>
    </row>
    <row r="6257" spans="1:1">
      <c r="A6257" s="5" t="s">
        <v>3002</v>
      </c>
    </row>
    <row r="6258" spans="1:1">
      <c r="A6258" s="5" t="s">
        <v>7012</v>
      </c>
    </row>
    <row r="6259" spans="1:1">
      <c r="A6259" s="5" t="s">
        <v>3003</v>
      </c>
    </row>
    <row r="6260" spans="1:1">
      <c r="A6260" s="5" t="s">
        <v>7013</v>
      </c>
    </row>
    <row r="6261" spans="1:1">
      <c r="A6261" s="5" t="s">
        <v>7014</v>
      </c>
    </row>
    <row r="6262" spans="1:1">
      <c r="A6262" s="5" t="s">
        <v>3004</v>
      </c>
    </row>
    <row r="6263" spans="1:1">
      <c r="A6263" s="5" t="s">
        <v>3005</v>
      </c>
    </row>
    <row r="6264" spans="1:1">
      <c r="A6264" s="5" t="s">
        <v>7015</v>
      </c>
    </row>
    <row r="6265" spans="1:1">
      <c r="A6265" s="5" t="s">
        <v>7016</v>
      </c>
    </row>
    <row r="6266" spans="1:1">
      <c r="A6266" s="5" t="s">
        <v>7017</v>
      </c>
    </row>
    <row r="6267" spans="1:1">
      <c r="A6267" s="5" t="s">
        <v>7018</v>
      </c>
    </row>
    <row r="6268" spans="1:1">
      <c r="A6268" s="5" t="s">
        <v>7019</v>
      </c>
    </row>
    <row r="6269" spans="1:1">
      <c r="A6269" s="5" t="s">
        <v>7020</v>
      </c>
    </row>
    <row r="6270" spans="1:1">
      <c r="A6270" s="5" t="s">
        <v>7021</v>
      </c>
    </row>
    <row r="6271" spans="1:1">
      <c r="A6271" s="5" t="s">
        <v>7022</v>
      </c>
    </row>
    <row r="6272" spans="1:1">
      <c r="A6272" s="5" t="s">
        <v>3006</v>
      </c>
    </row>
    <row r="6273" spans="1:1">
      <c r="A6273" s="5" t="s">
        <v>7023</v>
      </c>
    </row>
    <row r="6274" spans="1:1">
      <c r="A6274" s="5" t="s">
        <v>3007</v>
      </c>
    </row>
    <row r="6275" spans="1:1">
      <c r="A6275" s="5" t="s">
        <v>7024</v>
      </c>
    </row>
    <row r="6276" spans="1:1">
      <c r="A6276" s="5" t="s">
        <v>7025</v>
      </c>
    </row>
    <row r="6277" spans="1:1">
      <c r="A6277" s="5" t="s">
        <v>7026</v>
      </c>
    </row>
    <row r="6278" spans="1:1">
      <c r="A6278" s="5" t="s">
        <v>7027</v>
      </c>
    </row>
    <row r="6279" spans="1:1">
      <c r="A6279" s="5" t="s">
        <v>7028</v>
      </c>
    </row>
    <row r="6280" spans="1:1">
      <c r="A6280" s="5" t="s">
        <v>3008</v>
      </c>
    </row>
    <row r="6281" spans="1:1">
      <c r="A6281" s="5" t="s">
        <v>7029</v>
      </c>
    </row>
    <row r="6282" spans="1:1">
      <c r="A6282" s="5" t="s">
        <v>7030</v>
      </c>
    </row>
    <row r="6283" spans="1:1">
      <c r="A6283" s="5" t="s">
        <v>7031</v>
      </c>
    </row>
    <row r="6284" spans="1:1">
      <c r="A6284" s="5" t="s">
        <v>3009</v>
      </c>
    </row>
    <row r="6285" spans="1:1">
      <c r="A6285" s="5" t="s">
        <v>3010</v>
      </c>
    </row>
    <row r="6286" spans="1:1">
      <c r="A6286" s="5" t="s">
        <v>7032</v>
      </c>
    </row>
    <row r="6287" spans="1:1">
      <c r="A6287" s="5" t="s">
        <v>7033</v>
      </c>
    </row>
    <row r="6288" spans="1:1">
      <c r="A6288" s="5" t="s">
        <v>7034</v>
      </c>
    </row>
    <row r="6289" spans="1:1">
      <c r="A6289" s="5" t="s">
        <v>7035</v>
      </c>
    </row>
    <row r="6290" spans="1:1">
      <c r="A6290" s="5" t="s">
        <v>3011</v>
      </c>
    </row>
    <row r="6291" spans="1:1">
      <c r="A6291" s="5" t="s">
        <v>7036</v>
      </c>
    </row>
    <row r="6292" spans="1:1">
      <c r="A6292" s="5" t="s">
        <v>3012</v>
      </c>
    </row>
    <row r="6293" spans="1:1">
      <c r="A6293" s="5" t="s">
        <v>7037</v>
      </c>
    </row>
    <row r="6294" spans="1:1">
      <c r="A6294" s="5" t="s">
        <v>7038</v>
      </c>
    </row>
    <row r="6295" spans="1:1">
      <c r="A6295" s="5" t="s">
        <v>7039</v>
      </c>
    </row>
    <row r="6296" spans="1:1">
      <c r="A6296" s="5" t="s">
        <v>3013</v>
      </c>
    </row>
    <row r="6297" spans="1:1">
      <c r="A6297" s="5" t="s">
        <v>7040</v>
      </c>
    </row>
    <row r="6298" spans="1:1">
      <c r="A6298" s="5" t="s">
        <v>7041</v>
      </c>
    </row>
    <row r="6299" spans="1:1">
      <c r="A6299" s="5" t="s">
        <v>3014</v>
      </c>
    </row>
    <row r="6300" spans="1:1">
      <c r="A6300" s="5" t="s">
        <v>3015</v>
      </c>
    </row>
    <row r="6301" spans="1:1">
      <c r="A6301" s="5" t="s">
        <v>7042</v>
      </c>
    </row>
    <row r="6302" spans="1:1">
      <c r="A6302" s="5" t="s">
        <v>3016</v>
      </c>
    </row>
    <row r="6303" spans="1:1">
      <c r="A6303" s="5" t="s">
        <v>7043</v>
      </c>
    </row>
    <row r="6304" spans="1:1">
      <c r="A6304" s="5" t="s">
        <v>3017</v>
      </c>
    </row>
    <row r="6305" spans="1:1">
      <c r="A6305" s="5" t="s">
        <v>7044</v>
      </c>
    </row>
    <row r="6306" spans="1:1">
      <c r="A6306" s="5" t="s">
        <v>3018</v>
      </c>
    </row>
    <row r="6307" spans="1:1">
      <c r="A6307" s="5" t="s">
        <v>3019</v>
      </c>
    </row>
    <row r="6308" spans="1:1">
      <c r="A6308" s="5" t="s">
        <v>7045</v>
      </c>
    </row>
    <row r="6309" spans="1:1">
      <c r="A6309" s="5" t="s">
        <v>3020</v>
      </c>
    </row>
    <row r="6310" spans="1:1">
      <c r="A6310" s="5" t="s">
        <v>7046</v>
      </c>
    </row>
    <row r="6311" spans="1:1">
      <c r="A6311" s="5" t="s">
        <v>3021</v>
      </c>
    </row>
    <row r="6312" spans="1:1">
      <c r="A6312" s="5" t="s">
        <v>7047</v>
      </c>
    </row>
    <row r="6313" spans="1:1">
      <c r="A6313" s="5" t="s">
        <v>7048</v>
      </c>
    </row>
    <row r="6314" spans="1:1">
      <c r="A6314" s="5" t="s">
        <v>7050</v>
      </c>
    </row>
    <row r="6315" spans="1:1">
      <c r="A6315" s="5" t="s">
        <v>7050</v>
      </c>
    </row>
    <row r="6316" spans="1:1">
      <c r="A6316" s="5" t="s">
        <v>3022</v>
      </c>
    </row>
    <row r="6317" spans="1:1">
      <c r="A6317" s="5" t="s">
        <v>7052</v>
      </c>
    </row>
    <row r="6318" spans="1:1">
      <c r="A6318" s="5" t="s">
        <v>7053</v>
      </c>
    </row>
    <row r="6319" spans="1:1">
      <c r="A6319" s="5" t="s">
        <v>7054</v>
      </c>
    </row>
    <row r="6320" spans="1:1">
      <c r="A6320" s="5" t="s">
        <v>7055</v>
      </c>
    </row>
    <row r="6321" spans="1:1">
      <c r="A6321" s="5" t="s">
        <v>7056</v>
      </c>
    </row>
    <row r="6322" spans="1:1">
      <c r="A6322" s="5" t="s">
        <v>7057</v>
      </c>
    </row>
    <row r="6323" spans="1:1">
      <c r="A6323" s="5" t="s">
        <v>7058</v>
      </c>
    </row>
    <row r="6324" spans="1:1">
      <c r="A6324" s="5" t="s">
        <v>3023</v>
      </c>
    </row>
    <row r="6325" spans="1:1">
      <c r="A6325" s="5" t="s">
        <v>3024</v>
      </c>
    </row>
    <row r="6326" spans="1:1">
      <c r="A6326" s="5" t="s">
        <v>7059</v>
      </c>
    </row>
    <row r="6327" spans="1:1">
      <c r="A6327" s="5" t="s">
        <v>3025</v>
      </c>
    </row>
    <row r="6328" spans="1:1">
      <c r="A6328" s="5" t="s">
        <v>7060</v>
      </c>
    </row>
    <row r="6329" spans="1:1">
      <c r="A6329" s="5" t="s">
        <v>7061</v>
      </c>
    </row>
    <row r="6330" spans="1:1">
      <c r="A6330" s="5" t="s">
        <v>7062</v>
      </c>
    </row>
    <row r="6331" spans="1:1">
      <c r="A6331" s="5" t="s">
        <v>7063</v>
      </c>
    </row>
    <row r="6332" spans="1:1">
      <c r="A6332" s="5" t="s">
        <v>3026</v>
      </c>
    </row>
    <row r="6333" spans="1:1">
      <c r="A6333" s="5" t="s">
        <v>7064</v>
      </c>
    </row>
    <row r="6334" spans="1:1">
      <c r="A6334" s="5" t="s">
        <v>7065</v>
      </c>
    </row>
    <row r="6335" spans="1:1">
      <c r="A6335" s="5" t="s">
        <v>7066</v>
      </c>
    </row>
    <row r="6336" spans="1:1">
      <c r="A6336" s="5" t="s">
        <v>3027</v>
      </c>
    </row>
    <row r="6337" spans="1:1">
      <c r="A6337" s="5" t="s">
        <v>7067</v>
      </c>
    </row>
    <row r="6338" spans="1:1">
      <c r="A6338" s="5" t="s">
        <v>7068</v>
      </c>
    </row>
    <row r="6339" spans="1:1">
      <c r="A6339" s="5" t="s">
        <v>7069</v>
      </c>
    </row>
    <row r="6340" spans="1:1">
      <c r="A6340" s="5" t="s">
        <v>3028</v>
      </c>
    </row>
    <row r="6341" spans="1:1">
      <c r="A6341" s="5" t="s">
        <v>7070</v>
      </c>
    </row>
    <row r="6342" spans="1:1">
      <c r="A6342" s="5" t="s">
        <v>7071</v>
      </c>
    </row>
    <row r="6343" spans="1:1">
      <c r="A6343" s="5" t="s">
        <v>3029</v>
      </c>
    </row>
    <row r="6344" spans="1:1">
      <c r="A6344" s="5" t="s">
        <v>7072</v>
      </c>
    </row>
    <row r="6345" spans="1:1">
      <c r="A6345" s="5" t="s">
        <v>7073</v>
      </c>
    </row>
    <row r="6346" spans="1:1">
      <c r="A6346" s="5" t="s">
        <v>3030</v>
      </c>
    </row>
    <row r="6347" spans="1:1">
      <c r="A6347" s="5" t="s">
        <v>7074</v>
      </c>
    </row>
    <row r="6348" spans="1:1">
      <c r="A6348" s="5" t="s">
        <v>7075</v>
      </c>
    </row>
    <row r="6349" spans="1:1">
      <c r="A6349" s="5" t="s">
        <v>7075</v>
      </c>
    </row>
    <row r="6350" spans="1:1">
      <c r="A6350" s="5" t="s">
        <v>7076</v>
      </c>
    </row>
    <row r="6351" spans="1:1">
      <c r="A6351" s="5" t="s">
        <v>7077</v>
      </c>
    </row>
    <row r="6352" spans="1:1">
      <c r="A6352" s="5" t="s">
        <v>7078</v>
      </c>
    </row>
    <row r="6353" spans="1:1">
      <c r="A6353" s="5" t="s">
        <v>3031</v>
      </c>
    </row>
    <row r="6354" spans="1:1">
      <c r="A6354" s="5" t="s">
        <v>3032</v>
      </c>
    </row>
    <row r="6355" spans="1:1">
      <c r="A6355" s="5" t="s">
        <v>3032</v>
      </c>
    </row>
    <row r="6356" spans="1:1">
      <c r="A6356" s="5" t="s">
        <v>3033</v>
      </c>
    </row>
    <row r="6357" spans="1:1">
      <c r="A6357" s="5" t="s">
        <v>3034</v>
      </c>
    </row>
    <row r="6358" spans="1:1">
      <c r="A6358" s="5" t="s">
        <v>3035</v>
      </c>
    </row>
    <row r="6359" spans="1:1">
      <c r="A6359" s="5" t="s">
        <v>3036</v>
      </c>
    </row>
    <row r="6360" spans="1:1">
      <c r="A6360" s="5" t="s">
        <v>7079</v>
      </c>
    </row>
    <row r="6361" spans="1:1">
      <c r="A6361" s="5" t="s">
        <v>7080</v>
      </c>
    </row>
    <row r="6362" spans="1:1">
      <c r="A6362" s="5" t="s">
        <v>7081</v>
      </c>
    </row>
    <row r="6363" spans="1:1">
      <c r="A6363" s="5" t="s">
        <v>3037</v>
      </c>
    </row>
    <row r="6364" spans="1:1">
      <c r="A6364" s="5" t="s">
        <v>7082</v>
      </c>
    </row>
    <row r="6365" spans="1:1">
      <c r="A6365" s="5" t="s">
        <v>3038</v>
      </c>
    </row>
    <row r="6366" spans="1:1">
      <c r="A6366" s="5" t="s">
        <v>3039</v>
      </c>
    </row>
    <row r="6367" spans="1:1">
      <c r="A6367" s="5" t="s">
        <v>3040</v>
      </c>
    </row>
    <row r="6368" spans="1:1">
      <c r="A6368" s="5" t="s">
        <v>3041</v>
      </c>
    </row>
    <row r="6369" spans="1:1">
      <c r="A6369" s="5" t="s">
        <v>7083</v>
      </c>
    </row>
    <row r="6370" spans="1:1">
      <c r="A6370" s="5" t="s">
        <v>7084</v>
      </c>
    </row>
    <row r="6371" spans="1:1">
      <c r="A6371" s="5" t="s">
        <v>7085</v>
      </c>
    </row>
    <row r="6372" spans="1:1">
      <c r="A6372" s="5" t="s">
        <v>3042</v>
      </c>
    </row>
    <row r="6373" spans="1:1">
      <c r="A6373" s="5" t="s">
        <v>7086</v>
      </c>
    </row>
    <row r="6374" spans="1:1">
      <c r="A6374" s="5" t="s">
        <v>7087</v>
      </c>
    </row>
    <row r="6375" spans="1:1">
      <c r="A6375" s="5" t="s">
        <v>3043</v>
      </c>
    </row>
    <row r="6376" spans="1:1">
      <c r="A6376" s="5" t="s">
        <v>3044</v>
      </c>
    </row>
    <row r="6377" spans="1:1">
      <c r="A6377" s="5" t="s">
        <v>7088</v>
      </c>
    </row>
    <row r="6378" spans="1:1">
      <c r="A6378" s="5" t="s">
        <v>3045</v>
      </c>
    </row>
    <row r="6379" spans="1:1">
      <c r="A6379" s="5" t="s">
        <v>7089</v>
      </c>
    </row>
    <row r="6380" spans="1:1">
      <c r="A6380" s="5" t="s">
        <v>3046</v>
      </c>
    </row>
    <row r="6381" spans="1:1">
      <c r="A6381" s="5" t="s">
        <v>7090</v>
      </c>
    </row>
    <row r="6382" spans="1:1">
      <c r="A6382" s="5" t="s">
        <v>7091</v>
      </c>
    </row>
    <row r="6383" spans="1:1">
      <c r="A6383" s="5" t="s">
        <v>7092</v>
      </c>
    </row>
    <row r="6384" spans="1:1">
      <c r="A6384" s="5" t="s">
        <v>7093</v>
      </c>
    </row>
    <row r="6385" spans="1:1">
      <c r="A6385" s="5" t="s">
        <v>7094</v>
      </c>
    </row>
    <row r="6386" spans="1:1">
      <c r="A6386" s="5" t="s">
        <v>7095</v>
      </c>
    </row>
    <row r="6387" spans="1:1">
      <c r="A6387" s="5" t="s">
        <v>7096</v>
      </c>
    </row>
    <row r="6388" spans="1:1">
      <c r="A6388" s="5" t="s">
        <v>3047</v>
      </c>
    </row>
    <row r="6389" spans="1:1">
      <c r="A6389" s="5" t="s">
        <v>3048</v>
      </c>
    </row>
    <row r="6390" spans="1:1">
      <c r="A6390" s="5" t="s">
        <v>7097</v>
      </c>
    </row>
    <row r="6391" spans="1:1">
      <c r="A6391" s="5" t="s">
        <v>7098</v>
      </c>
    </row>
    <row r="6392" spans="1:1">
      <c r="A6392" s="5" t="s">
        <v>3049</v>
      </c>
    </row>
    <row r="6393" spans="1:1">
      <c r="A6393" s="5" t="s">
        <v>7099</v>
      </c>
    </row>
    <row r="6394" spans="1:1">
      <c r="A6394" s="5" t="s">
        <v>7100</v>
      </c>
    </row>
    <row r="6395" spans="1:1">
      <c r="A6395" s="5" t="s">
        <v>7101</v>
      </c>
    </row>
    <row r="6396" spans="1:1">
      <c r="A6396" s="5" t="s">
        <v>7102</v>
      </c>
    </row>
    <row r="6397" spans="1:1">
      <c r="A6397" s="5" t="s">
        <v>7103</v>
      </c>
    </row>
    <row r="6398" spans="1:1">
      <c r="A6398" s="5" t="s">
        <v>7104</v>
      </c>
    </row>
    <row r="6399" spans="1:1">
      <c r="A6399" s="5" t="s">
        <v>3050</v>
      </c>
    </row>
    <row r="6400" spans="1:1">
      <c r="A6400" s="5" t="s">
        <v>3051</v>
      </c>
    </row>
    <row r="6401" spans="1:1">
      <c r="A6401" s="5" t="s">
        <v>7105</v>
      </c>
    </row>
    <row r="6402" spans="1:1">
      <c r="A6402" s="5" t="s">
        <v>3052</v>
      </c>
    </row>
    <row r="6403" spans="1:1">
      <c r="A6403" s="5" t="s">
        <v>3053</v>
      </c>
    </row>
    <row r="6404" spans="1:1">
      <c r="A6404" s="5" t="s">
        <v>3054</v>
      </c>
    </row>
    <row r="6405" spans="1:1">
      <c r="A6405" s="5" t="s">
        <v>7106</v>
      </c>
    </row>
    <row r="6406" spans="1:1">
      <c r="A6406" s="5" t="s">
        <v>3055</v>
      </c>
    </row>
    <row r="6407" spans="1:1">
      <c r="A6407" s="5" t="s">
        <v>7107</v>
      </c>
    </row>
    <row r="6408" spans="1:1">
      <c r="A6408" s="5" t="s">
        <v>3056</v>
      </c>
    </row>
    <row r="6409" spans="1:1">
      <c r="A6409" s="5" t="s">
        <v>3057</v>
      </c>
    </row>
    <row r="6410" spans="1:1">
      <c r="A6410" s="5" t="s">
        <v>7108</v>
      </c>
    </row>
    <row r="6411" spans="1:1">
      <c r="A6411" s="5" t="s">
        <v>7109</v>
      </c>
    </row>
    <row r="6412" spans="1:1">
      <c r="A6412" s="5" t="s">
        <v>7110</v>
      </c>
    </row>
    <row r="6413" spans="1:1">
      <c r="A6413" s="5" t="s">
        <v>7111</v>
      </c>
    </row>
    <row r="6414" spans="1:1">
      <c r="A6414" s="5" t="s">
        <v>3058</v>
      </c>
    </row>
    <row r="6415" spans="1:1">
      <c r="A6415" s="5" t="s">
        <v>3059</v>
      </c>
    </row>
    <row r="6416" spans="1:1">
      <c r="A6416" s="5" t="s">
        <v>3060</v>
      </c>
    </row>
    <row r="6417" spans="1:1">
      <c r="A6417" s="5" t="s">
        <v>7112</v>
      </c>
    </row>
    <row r="6418" spans="1:1">
      <c r="A6418" s="5" t="s">
        <v>7113</v>
      </c>
    </row>
    <row r="6419" spans="1:1">
      <c r="A6419" s="5" t="s">
        <v>3061</v>
      </c>
    </row>
    <row r="6420" spans="1:1">
      <c r="A6420" s="5" t="s">
        <v>7114</v>
      </c>
    </row>
    <row r="6421" spans="1:1">
      <c r="A6421" s="5" t="s">
        <v>3062</v>
      </c>
    </row>
    <row r="6422" spans="1:1">
      <c r="A6422" s="5" t="s">
        <v>7115</v>
      </c>
    </row>
    <row r="6423" spans="1:1">
      <c r="A6423" s="5" t="s">
        <v>7116</v>
      </c>
    </row>
    <row r="6424" spans="1:1">
      <c r="A6424" s="5" t="s">
        <v>3063</v>
      </c>
    </row>
    <row r="6425" spans="1:1">
      <c r="A6425" s="5" t="s">
        <v>7117</v>
      </c>
    </row>
    <row r="6426" spans="1:1">
      <c r="A6426" s="5" t="s">
        <v>7118</v>
      </c>
    </row>
    <row r="6427" spans="1:1">
      <c r="A6427" s="5" t="s">
        <v>3064</v>
      </c>
    </row>
    <row r="6428" spans="1:1">
      <c r="A6428" s="5" t="s">
        <v>3065</v>
      </c>
    </row>
    <row r="6429" spans="1:1">
      <c r="A6429" s="5" t="s">
        <v>3066</v>
      </c>
    </row>
    <row r="6430" spans="1:1">
      <c r="A6430" s="5" t="s">
        <v>3067</v>
      </c>
    </row>
    <row r="6431" spans="1:1">
      <c r="A6431" s="5" t="s">
        <v>3068</v>
      </c>
    </row>
    <row r="6432" spans="1:1">
      <c r="A6432" s="5" t="s">
        <v>3069</v>
      </c>
    </row>
    <row r="6433" spans="1:1">
      <c r="A6433" s="5" t="s">
        <v>3070</v>
      </c>
    </row>
    <row r="6434" spans="1:1">
      <c r="A6434" s="5" t="s">
        <v>3071</v>
      </c>
    </row>
    <row r="6435" spans="1:1">
      <c r="A6435" s="5" t="s">
        <v>3072</v>
      </c>
    </row>
    <row r="6436" spans="1:1">
      <c r="A6436" s="5" t="s">
        <v>3073</v>
      </c>
    </row>
    <row r="6437" spans="1:1">
      <c r="A6437" s="5" t="s">
        <v>3074</v>
      </c>
    </row>
    <row r="6438" spans="1:1">
      <c r="A6438" s="5" t="s">
        <v>7119</v>
      </c>
    </row>
    <row r="6439" spans="1:1">
      <c r="A6439" s="5" t="s">
        <v>3075</v>
      </c>
    </row>
    <row r="6440" spans="1:1">
      <c r="A6440" s="5" t="s">
        <v>7120</v>
      </c>
    </row>
    <row r="6441" spans="1:1">
      <c r="A6441" s="5" t="s">
        <v>3076</v>
      </c>
    </row>
    <row r="6442" spans="1:1">
      <c r="A6442" s="5" t="s">
        <v>7121</v>
      </c>
    </row>
    <row r="6443" spans="1:1">
      <c r="A6443" s="5" t="s">
        <v>7122</v>
      </c>
    </row>
    <row r="6444" spans="1:1">
      <c r="A6444" s="5" t="s">
        <v>7123</v>
      </c>
    </row>
    <row r="6445" spans="1:1">
      <c r="A6445" s="5" t="s">
        <v>7124</v>
      </c>
    </row>
    <row r="6446" spans="1:1">
      <c r="A6446" s="5" t="s">
        <v>7125</v>
      </c>
    </row>
    <row r="6447" spans="1:1">
      <c r="A6447" s="5" t="s">
        <v>3077</v>
      </c>
    </row>
    <row r="6448" spans="1:1">
      <c r="A6448" s="5" t="s">
        <v>7126</v>
      </c>
    </row>
    <row r="6449" spans="1:1">
      <c r="A6449" s="5" t="s">
        <v>7127</v>
      </c>
    </row>
    <row r="6450" spans="1:1">
      <c r="A6450" s="5" t="s">
        <v>7128</v>
      </c>
    </row>
    <row r="6451" spans="1:1">
      <c r="A6451" s="5" t="s">
        <v>7129</v>
      </c>
    </row>
    <row r="6452" spans="1:1">
      <c r="A6452" s="5" t="s">
        <v>7131</v>
      </c>
    </row>
    <row r="6453" spans="1:1">
      <c r="A6453" s="5" t="s">
        <v>7132</v>
      </c>
    </row>
    <row r="6454" spans="1:1">
      <c r="A6454" s="5" t="s">
        <v>7133</v>
      </c>
    </row>
    <row r="6455" spans="1:1">
      <c r="A6455" s="5" t="s">
        <v>3078</v>
      </c>
    </row>
    <row r="6456" spans="1:1">
      <c r="A6456" s="5" t="s">
        <v>3079</v>
      </c>
    </row>
    <row r="6457" spans="1:1">
      <c r="A6457" s="5" t="s">
        <v>7134</v>
      </c>
    </row>
    <row r="6458" spans="1:1">
      <c r="A6458" s="5" t="s">
        <v>7135</v>
      </c>
    </row>
    <row r="6459" spans="1:1">
      <c r="A6459" s="5" t="s">
        <v>7136</v>
      </c>
    </row>
    <row r="6460" spans="1:1">
      <c r="A6460" s="5" t="s">
        <v>7137</v>
      </c>
    </row>
    <row r="6461" spans="1:1">
      <c r="A6461" s="5" t="s">
        <v>7138</v>
      </c>
    </row>
    <row r="6462" spans="1:1">
      <c r="A6462" s="5" t="s">
        <v>7139</v>
      </c>
    </row>
    <row r="6463" spans="1:1">
      <c r="A6463" s="5" t="s">
        <v>3080</v>
      </c>
    </row>
    <row r="6464" spans="1:1">
      <c r="A6464" s="5" t="s">
        <v>7140</v>
      </c>
    </row>
    <row r="6465" spans="1:1">
      <c r="A6465" s="5" t="s">
        <v>3081</v>
      </c>
    </row>
    <row r="6466" spans="1:1">
      <c r="A6466" s="5" t="s">
        <v>3082</v>
      </c>
    </row>
    <row r="6467" spans="1:1">
      <c r="A6467" s="5" t="s">
        <v>3083</v>
      </c>
    </row>
    <row r="6468" spans="1:1">
      <c r="A6468" s="5" t="s">
        <v>7141</v>
      </c>
    </row>
    <row r="6469" spans="1:1">
      <c r="A6469" s="5" t="s">
        <v>3084</v>
      </c>
    </row>
    <row r="6470" spans="1:1">
      <c r="A6470" s="5" t="s">
        <v>3085</v>
      </c>
    </row>
    <row r="6471" spans="1:1">
      <c r="A6471" s="5" t="s">
        <v>7142</v>
      </c>
    </row>
    <row r="6472" spans="1:1">
      <c r="A6472" s="5" t="s">
        <v>3086</v>
      </c>
    </row>
    <row r="6473" spans="1:1">
      <c r="A6473" s="5" t="s">
        <v>3087</v>
      </c>
    </row>
    <row r="6474" spans="1:1">
      <c r="A6474" s="5" t="s">
        <v>7143</v>
      </c>
    </row>
    <row r="6475" spans="1:1">
      <c r="A6475" s="5" t="s">
        <v>3088</v>
      </c>
    </row>
    <row r="6476" spans="1:1">
      <c r="A6476" s="5" t="s">
        <v>7144</v>
      </c>
    </row>
    <row r="6477" spans="1:1">
      <c r="A6477" s="5" t="s">
        <v>7145</v>
      </c>
    </row>
    <row r="6478" spans="1:1">
      <c r="A6478" s="5" t="s">
        <v>7146</v>
      </c>
    </row>
    <row r="6479" spans="1:1">
      <c r="A6479" s="5" t="s">
        <v>3089</v>
      </c>
    </row>
    <row r="6480" spans="1:1">
      <c r="A6480" s="5" t="s">
        <v>3090</v>
      </c>
    </row>
    <row r="6481" spans="1:1">
      <c r="A6481" s="5" t="s">
        <v>3091</v>
      </c>
    </row>
    <row r="6482" spans="1:1">
      <c r="A6482" s="5" t="s">
        <v>7147</v>
      </c>
    </row>
    <row r="6483" spans="1:1">
      <c r="A6483" s="5" t="s">
        <v>3092</v>
      </c>
    </row>
    <row r="6484" spans="1:1">
      <c r="A6484" s="5" t="s">
        <v>3093</v>
      </c>
    </row>
    <row r="6485" spans="1:1">
      <c r="A6485" s="5" t="s">
        <v>7148</v>
      </c>
    </row>
    <row r="6486" spans="1:1">
      <c r="A6486" s="5" t="s">
        <v>7149</v>
      </c>
    </row>
    <row r="6487" spans="1:1">
      <c r="A6487" s="5" t="s">
        <v>7150</v>
      </c>
    </row>
    <row r="6488" spans="1:1">
      <c r="A6488" s="5" t="s">
        <v>3094</v>
      </c>
    </row>
    <row r="6489" spans="1:1">
      <c r="A6489" s="5" t="s">
        <v>3095</v>
      </c>
    </row>
    <row r="6490" spans="1:1">
      <c r="A6490" s="5" t="s">
        <v>3096</v>
      </c>
    </row>
    <row r="6491" spans="1:1">
      <c r="A6491" s="5" t="s">
        <v>3097</v>
      </c>
    </row>
    <row r="6492" spans="1:1">
      <c r="A6492" s="5" t="s">
        <v>7151</v>
      </c>
    </row>
    <row r="6493" spans="1:1">
      <c r="A6493" s="5" t="s">
        <v>7152</v>
      </c>
    </row>
    <row r="6494" spans="1:1">
      <c r="A6494" s="5" t="s">
        <v>3098</v>
      </c>
    </row>
    <row r="6495" spans="1:1">
      <c r="A6495" s="5" t="s">
        <v>7153</v>
      </c>
    </row>
    <row r="6496" spans="1:1">
      <c r="A6496" s="5" t="s">
        <v>3099</v>
      </c>
    </row>
    <row r="6497" spans="1:1">
      <c r="A6497" s="5" t="s">
        <v>7154</v>
      </c>
    </row>
    <row r="6498" spans="1:1">
      <c r="A6498" s="5" t="s">
        <v>7155</v>
      </c>
    </row>
    <row r="6499" spans="1:1">
      <c r="A6499" s="5" t="s">
        <v>7156</v>
      </c>
    </row>
    <row r="6500" spans="1:1">
      <c r="A6500" s="5" t="s">
        <v>7157</v>
      </c>
    </row>
    <row r="6501" spans="1:1">
      <c r="A6501" s="5" t="s">
        <v>3100</v>
      </c>
    </row>
    <row r="6502" spans="1:1">
      <c r="A6502" s="5" t="s">
        <v>3101</v>
      </c>
    </row>
    <row r="6503" spans="1:1">
      <c r="A6503" s="5" t="s">
        <v>7158</v>
      </c>
    </row>
    <row r="6504" spans="1:1">
      <c r="A6504" s="5" t="s">
        <v>7159</v>
      </c>
    </row>
    <row r="6505" spans="1:1">
      <c r="A6505" s="5" t="s">
        <v>3102</v>
      </c>
    </row>
    <row r="6506" spans="1:1">
      <c r="A6506" s="5" t="s">
        <v>7160</v>
      </c>
    </row>
    <row r="6507" spans="1:1">
      <c r="A6507" s="5" t="s">
        <v>3103</v>
      </c>
    </row>
    <row r="6508" spans="1:1">
      <c r="A6508" s="5" t="s">
        <v>3104</v>
      </c>
    </row>
    <row r="6509" spans="1:1">
      <c r="A6509" s="5" t="s">
        <v>3105</v>
      </c>
    </row>
    <row r="6510" spans="1:1">
      <c r="A6510" s="5" t="s">
        <v>3106</v>
      </c>
    </row>
    <row r="6511" spans="1:1">
      <c r="A6511" s="5" t="s">
        <v>7161</v>
      </c>
    </row>
    <row r="6512" spans="1:1">
      <c r="A6512" s="5" t="s">
        <v>3107</v>
      </c>
    </row>
    <row r="6513" spans="1:1">
      <c r="A6513" s="5" t="s">
        <v>7162</v>
      </c>
    </row>
    <row r="6514" spans="1:1">
      <c r="A6514" s="5" t="s">
        <v>3108</v>
      </c>
    </row>
    <row r="6515" spans="1:1">
      <c r="A6515" s="5" t="s">
        <v>3109</v>
      </c>
    </row>
    <row r="6516" spans="1:1">
      <c r="A6516" s="5" t="s">
        <v>7163</v>
      </c>
    </row>
    <row r="6517" spans="1:1">
      <c r="A6517" s="5" t="s">
        <v>7164</v>
      </c>
    </row>
    <row r="6518" spans="1:1">
      <c r="A6518" s="5" t="s">
        <v>7165</v>
      </c>
    </row>
    <row r="6519" spans="1:1">
      <c r="A6519" s="5" t="s">
        <v>7166</v>
      </c>
    </row>
    <row r="6520" spans="1:1">
      <c r="A6520" s="5" t="s">
        <v>7167</v>
      </c>
    </row>
    <row r="6521" spans="1:1">
      <c r="A6521" s="5" t="s">
        <v>3110</v>
      </c>
    </row>
    <row r="6522" spans="1:1">
      <c r="A6522" s="5" t="s">
        <v>7168</v>
      </c>
    </row>
    <row r="6523" spans="1:1">
      <c r="A6523" s="5" t="s">
        <v>3111</v>
      </c>
    </row>
    <row r="6524" spans="1:1">
      <c r="A6524" s="5" t="s">
        <v>3112</v>
      </c>
    </row>
    <row r="6525" spans="1:1">
      <c r="A6525" s="5" t="s">
        <v>7169</v>
      </c>
    </row>
    <row r="6526" spans="1:1">
      <c r="A6526" s="5" t="s">
        <v>3113</v>
      </c>
    </row>
    <row r="6527" spans="1:1">
      <c r="A6527" s="5" t="s">
        <v>3114</v>
      </c>
    </row>
    <row r="6528" spans="1:1">
      <c r="A6528" s="5" t="s">
        <v>3115</v>
      </c>
    </row>
    <row r="6529" spans="1:1">
      <c r="A6529" s="5" t="s">
        <v>3116</v>
      </c>
    </row>
    <row r="6530" spans="1:1">
      <c r="A6530" s="5" t="s">
        <v>3117</v>
      </c>
    </row>
    <row r="6531" spans="1:1">
      <c r="A6531" s="5" t="s">
        <v>7170</v>
      </c>
    </row>
    <row r="6532" spans="1:1">
      <c r="A6532" s="5" t="s">
        <v>7171</v>
      </c>
    </row>
    <row r="6533" spans="1:1">
      <c r="A6533" s="5" t="s">
        <v>3118</v>
      </c>
    </row>
    <row r="6534" spans="1:1">
      <c r="A6534" s="5" t="s">
        <v>7172</v>
      </c>
    </row>
    <row r="6535" spans="1:1">
      <c r="A6535" s="5" t="s">
        <v>3119</v>
      </c>
    </row>
    <row r="6536" spans="1:1">
      <c r="A6536" s="5" t="s">
        <v>7173</v>
      </c>
    </row>
    <row r="6537" spans="1:1">
      <c r="A6537" s="5" t="s">
        <v>3120</v>
      </c>
    </row>
    <row r="6538" spans="1:1">
      <c r="A6538" s="5" t="s">
        <v>3121</v>
      </c>
    </row>
    <row r="6539" spans="1:1">
      <c r="A6539" s="5" t="s">
        <v>3122</v>
      </c>
    </row>
    <row r="6540" spans="1:1">
      <c r="A6540" s="5" t="s">
        <v>7174</v>
      </c>
    </row>
    <row r="6541" spans="1:1">
      <c r="A6541" s="5" t="s">
        <v>7175</v>
      </c>
    </row>
    <row r="6542" spans="1:1">
      <c r="A6542" s="5" t="s">
        <v>3123</v>
      </c>
    </row>
    <row r="6543" spans="1:1">
      <c r="A6543" s="5" t="s">
        <v>3124</v>
      </c>
    </row>
    <row r="6544" spans="1:1">
      <c r="A6544" s="5" t="s">
        <v>3125</v>
      </c>
    </row>
    <row r="6545" spans="1:1">
      <c r="A6545" s="5" t="s">
        <v>7176</v>
      </c>
    </row>
    <row r="6546" spans="1:1">
      <c r="A6546" s="5" t="s">
        <v>7177</v>
      </c>
    </row>
    <row r="6547" spans="1:1">
      <c r="A6547" s="5" t="s">
        <v>3126</v>
      </c>
    </row>
    <row r="6548" spans="1:1">
      <c r="A6548" s="5" t="s">
        <v>3127</v>
      </c>
    </row>
    <row r="6549" spans="1:1">
      <c r="A6549" s="5" t="s">
        <v>3128</v>
      </c>
    </row>
    <row r="6550" spans="1:1">
      <c r="A6550" s="5" t="s">
        <v>3129</v>
      </c>
    </row>
    <row r="6551" spans="1:1">
      <c r="A6551" s="5" t="s">
        <v>3130</v>
      </c>
    </row>
    <row r="6552" spans="1:1">
      <c r="A6552" s="5" t="s">
        <v>3131</v>
      </c>
    </row>
    <row r="6553" spans="1:1">
      <c r="A6553" s="5" t="s">
        <v>3132</v>
      </c>
    </row>
    <row r="6554" spans="1:1">
      <c r="A6554" s="5" t="s">
        <v>7178</v>
      </c>
    </row>
    <row r="6555" spans="1:1">
      <c r="A6555" s="5" t="s">
        <v>3133</v>
      </c>
    </row>
    <row r="6556" spans="1:1">
      <c r="A6556" s="5" t="s">
        <v>7179</v>
      </c>
    </row>
    <row r="6557" spans="1:1">
      <c r="A6557" s="5" t="s">
        <v>3134</v>
      </c>
    </row>
    <row r="6558" spans="1:1">
      <c r="A6558" s="5" t="s">
        <v>3134</v>
      </c>
    </row>
    <row r="6559" spans="1:1">
      <c r="A6559" s="5" t="s">
        <v>7180</v>
      </c>
    </row>
    <row r="6560" spans="1:1">
      <c r="A6560" s="5" t="s">
        <v>3135</v>
      </c>
    </row>
    <row r="6561" spans="1:1">
      <c r="A6561" s="5" t="s">
        <v>3136</v>
      </c>
    </row>
    <row r="6562" spans="1:1">
      <c r="A6562" s="5" t="s">
        <v>3137</v>
      </c>
    </row>
    <row r="6563" spans="1:1">
      <c r="A6563" s="5" t="s">
        <v>3138</v>
      </c>
    </row>
    <row r="6564" spans="1:1">
      <c r="A6564" s="5" t="s">
        <v>3139</v>
      </c>
    </row>
    <row r="6565" spans="1:1">
      <c r="A6565" s="5" t="s">
        <v>3140</v>
      </c>
    </row>
    <row r="6566" spans="1:1">
      <c r="A6566" s="5" t="s">
        <v>7181</v>
      </c>
    </row>
    <row r="6567" spans="1:1">
      <c r="A6567" s="5" t="s">
        <v>3141</v>
      </c>
    </row>
    <row r="6568" spans="1:1">
      <c r="A6568" s="5" t="s">
        <v>7182</v>
      </c>
    </row>
    <row r="6569" spans="1:1">
      <c r="A6569" s="5" t="s">
        <v>3142</v>
      </c>
    </row>
    <row r="6570" spans="1:1">
      <c r="A6570" s="5" t="s">
        <v>3143</v>
      </c>
    </row>
    <row r="6571" spans="1:1">
      <c r="A6571" s="5" t="s">
        <v>7183</v>
      </c>
    </row>
    <row r="6572" spans="1:1">
      <c r="A6572" s="5" t="s">
        <v>7184</v>
      </c>
    </row>
    <row r="6573" spans="1:1">
      <c r="A6573" s="5" t="s">
        <v>7185</v>
      </c>
    </row>
    <row r="6574" spans="1:1">
      <c r="A6574" s="5" t="s">
        <v>7186</v>
      </c>
    </row>
    <row r="6575" spans="1:1">
      <c r="A6575" s="5" t="s">
        <v>7187</v>
      </c>
    </row>
    <row r="6576" spans="1:1">
      <c r="A6576" s="5" t="s">
        <v>3144</v>
      </c>
    </row>
    <row r="6577" spans="1:1">
      <c r="A6577" s="5" t="s">
        <v>3145</v>
      </c>
    </row>
    <row r="6578" spans="1:1">
      <c r="A6578" s="5" t="s">
        <v>7188</v>
      </c>
    </row>
    <row r="6579" spans="1:1">
      <c r="A6579" s="5" t="s">
        <v>3146</v>
      </c>
    </row>
    <row r="6580" spans="1:1">
      <c r="A6580" s="5" t="s">
        <v>3147</v>
      </c>
    </row>
    <row r="6581" spans="1:1">
      <c r="A6581" s="5" t="s">
        <v>3148</v>
      </c>
    </row>
    <row r="6582" spans="1:1">
      <c r="A6582" s="5" t="s">
        <v>7189</v>
      </c>
    </row>
    <row r="6583" spans="1:1">
      <c r="A6583" s="5" t="s">
        <v>7190</v>
      </c>
    </row>
    <row r="6584" spans="1:1">
      <c r="A6584" s="5" t="s">
        <v>3149</v>
      </c>
    </row>
    <row r="6585" spans="1:1">
      <c r="A6585" s="5" t="s">
        <v>7191</v>
      </c>
    </row>
    <row r="6586" spans="1:1">
      <c r="A6586" s="5" t="s">
        <v>7192</v>
      </c>
    </row>
    <row r="6587" spans="1:1">
      <c r="A6587" s="5" t="s">
        <v>7193</v>
      </c>
    </row>
    <row r="6588" spans="1:1">
      <c r="A6588" s="5" t="s">
        <v>3150</v>
      </c>
    </row>
    <row r="6589" spans="1:1">
      <c r="A6589" s="5" t="s">
        <v>7194</v>
      </c>
    </row>
    <row r="6590" spans="1:1">
      <c r="A6590" s="5" t="s">
        <v>3151</v>
      </c>
    </row>
    <row r="6591" spans="1:1">
      <c r="A6591" s="5" t="s">
        <v>3152</v>
      </c>
    </row>
    <row r="6592" spans="1:1">
      <c r="A6592" s="5" t="s">
        <v>3153</v>
      </c>
    </row>
    <row r="6593" spans="1:1">
      <c r="A6593" s="5" t="s">
        <v>3154</v>
      </c>
    </row>
    <row r="6594" spans="1:1">
      <c r="A6594" s="5" t="s">
        <v>7195</v>
      </c>
    </row>
    <row r="6595" spans="1:1">
      <c r="A6595" s="5" t="s">
        <v>7196</v>
      </c>
    </row>
    <row r="6596" spans="1:1">
      <c r="A6596" s="5" t="s">
        <v>7197</v>
      </c>
    </row>
    <row r="6597" spans="1:1">
      <c r="A6597" s="5" t="s">
        <v>3155</v>
      </c>
    </row>
    <row r="6598" spans="1:1">
      <c r="A6598" s="5" t="s">
        <v>3156</v>
      </c>
    </row>
    <row r="6599" spans="1:1">
      <c r="A6599" s="5" t="s">
        <v>7198</v>
      </c>
    </row>
    <row r="6600" spans="1:1">
      <c r="A6600" s="5" t="s">
        <v>7199</v>
      </c>
    </row>
    <row r="6601" spans="1:1">
      <c r="A6601" s="5" t="s">
        <v>3157</v>
      </c>
    </row>
    <row r="6602" spans="1:1">
      <c r="A6602" s="5" t="s">
        <v>7200</v>
      </c>
    </row>
    <row r="6603" spans="1:1">
      <c r="A6603" s="5" t="s">
        <v>7201</v>
      </c>
    </row>
    <row r="6604" spans="1:1">
      <c r="A6604" s="5" t="s">
        <v>7202</v>
      </c>
    </row>
    <row r="6605" spans="1:1">
      <c r="A6605" s="5" t="s">
        <v>3158</v>
      </c>
    </row>
    <row r="6606" spans="1:1">
      <c r="A6606" s="5" t="s">
        <v>7203</v>
      </c>
    </row>
    <row r="6607" spans="1:1">
      <c r="A6607" s="5" t="s">
        <v>7204</v>
      </c>
    </row>
    <row r="6608" spans="1:1">
      <c r="A6608" s="5" t="s">
        <v>3159</v>
      </c>
    </row>
    <row r="6609" spans="1:1">
      <c r="A6609" s="5" t="s">
        <v>3160</v>
      </c>
    </row>
    <row r="6610" spans="1:1">
      <c r="A6610" s="5" t="s">
        <v>7205</v>
      </c>
    </row>
    <row r="6611" spans="1:1">
      <c r="A6611" s="5" t="s">
        <v>7206</v>
      </c>
    </row>
    <row r="6612" spans="1:1">
      <c r="A6612" s="5" t="s">
        <v>7207</v>
      </c>
    </row>
    <row r="6613" spans="1:1">
      <c r="A6613" s="5" t="s">
        <v>7208</v>
      </c>
    </row>
    <row r="6614" spans="1:1">
      <c r="A6614" s="5" t="s">
        <v>7209</v>
      </c>
    </row>
    <row r="6615" spans="1:1">
      <c r="A6615" s="5" t="s">
        <v>7210</v>
      </c>
    </row>
    <row r="6616" spans="1:1">
      <c r="A6616" s="5" t="s">
        <v>7211</v>
      </c>
    </row>
    <row r="6617" spans="1:1">
      <c r="A6617" s="5" t="s">
        <v>7212</v>
      </c>
    </row>
    <row r="6618" spans="1:1">
      <c r="A6618" s="5" t="s">
        <v>7213</v>
      </c>
    </row>
    <row r="6619" spans="1:1">
      <c r="A6619" s="5" t="s">
        <v>3161</v>
      </c>
    </row>
    <row r="6620" spans="1:1">
      <c r="A6620" s="5" t="s">
        <v>7214</v>
      </c>
    </row>
    <row r="6621" spans="1:1">
      <c r="A6621" s="5" t="s">
        <v>7215</v>
      </c>
    </row>
    <row r="6622" spans="1:1">
      <c r="A6622" s="5" t="s">
        <v>3162</v>
      </c>
    </row>
    <row r="6623" spans="1:1">
      <c r="A6623" s="5" t="s">
        <v>3163</v>
      </c>
    </row>
    <row r="6624" spans="1:1">
      <c r="A6624" s="5" t="s">
        <v>7216</v>
      </c>
    </row>
    <row r="6625" spans="1:1">
      <c r="A6625" s="5" t="s">
        <v>3164</v>
      </c>
    </row>
    <row r="6626" spans="1:1">
      <c r="A6626" s="5" t="s">
        <v>3165</v>
      </c>
    </row>
    <row r="6627" spans="1:1">
      <c r="A6627" s="5" t="s">
        <v>3166</v>
      </c>
    </row>
    <row r="6628" spans="1:1">
      <c r="A6628" s="5" t="s">
        <v>3167</v>
      </c>
    </row>
    <row r="6629" spans="1:1">
      <c r="A6629" s="5" t="s">
        <v>7217</v>
      </c>
    </row>
    <row r="6630" spans="1:1">
      <c r="A6630" s="5" t="s">
        <v>3168</v>
      </c>
    </row>
    <row r="6631" spans="1:1">
      <c r="A6631" s="5" t="s">
        <v>3169</v>
      </c>
    </row>
    <row r="6632" spans="1:1">
      <c r="A6632" s="5" t="s">
        <v>7218</v>
      </c>
    </row>
    <row r="6633" spans="1:1">
      <c r="A6633" s="5" t="s">
        <v>3170</v>
      </c>
    </row>
    <row r="6634" spans="1:1">
      <c r="A6634" s="5" t="s">
        <v>7219</v>
      </c>
    </row>
    <row r="6635" spans="1:1">
      <c r="A6635" s="5" t="s">
        <v>3171</v>
      </c>
    </row>
    <row r="6636" spans="1:1">
      <c r="A6636" s="5" t="s">
        <v>7220</v>
      </c>
    </row>
    <row r="6637" spans="1:1">
      <c r="A6637" s="5" t="s">
        <v>7221</v>
      </c>
    </row>
    <row r="6638" spans="1:1">
      <c r="A6638" s="5" t="s">
        <v>7222</v>
      </c>
    </row>
    <row r="6639" spans="1:1">
      <c r="A6639" s="5" t="s">
        <v>7223</v>
      </c>
    </row>
    <row r="6640" spans="1:1">
      <c r="A6640" s="5" t="s">
        <v>3172</v>
      </c>
    </row>
    <row r="6641" spans="1:1">
      <c r="A6641" s="5" t="s">
        <v>7224</v>
      </c>
    </row>
    <row r="6642" spans="1:1">
      <c r="A6642" s="5" t="s">
        <v>7225</v>
      </c>
    </row>
    <row r="6643" spans="1:1">
      <c r="A6643" s="5" t="s">
        <v>7226</v>
      </c>
    </row>
    <row r="6644" spans="1:1">
      <c r="A6644" s="5" t="s">
        <v>7227</v>
      </c>
    </row>
    <row r="6645" spans="1:1">
      <c r="A6645" s="5" t="s">
        <v>3173</v>
      </c>
    </row>
    <row r="6646" spans="1:1">
      <c r="A6646" s="5" t="s">
        <v>7228</v>
      </c>
    </row>
    <row r="6647" spans="1:1">
      <c r="A6647" s="5" t="s">
        <v>7229</v>
      </c>
    </row>
    <row r="6648" spans="1:1">
      <c r="A6648" s="5" t="s">
        <v>7230</v>
      </c>
    </row>
    <row r="6649" spans="1:1">
      <c r="A6649" s="5" t="s">
        <v>7231</v>
      </c>
    </row>
    <row r="6650" spans="1:1">
      <c r="A6650" s="5" t="s">
        <v>3174</v>
      </c>
    </row>
    <row r="6651" spans="1:1">
      <c r="A6651" s="5" t="s">
        <v>3175</v>
      </c>
    </row>
    <row r="6652" spans="1:1">
      <c r="A6652" s="5" t="s">
        <v>7232</v>
      </c>
    </row>
    <row r="6653" spans="1:1">
      <c r="A6653" s="5" t="s">
        <v>7233</v>
      </c>
    </row>
    <row r="6654" spans="1:1">
      <c r="A6654" s="5" t="s">
        <v>7234</v>
      </c>
    </row>
    <row r="6655" spans="1:1">
      <c r="A6655" s="5" t="s">
        <v>7235</v>
      </c>
    </row>
    <row r="6656" spans="1:1">
      <c r="A6656" s="5" t="s">
        <v>3176</v>
      </c>
    </row>
    <row r="6657" spans="1:1">
      <c r="A6657" s="5" t="s">
        <v>7236</v>
      </c>
    </row>
    <row r="6658" spans="1:1">
      <c r="A6658" s="5" t="s">
        <v>7237</v>
      </c>
    </row>
    <row r="6659" spans="1:1">
      <c r="A6659" s="5" t="s">
        <v>3177</v>
      </c>
    </row>
    <row r="6660" spans="1:1">
      <c r="A6660" s="5" t="s">
        <v>3178</v>
      </c>
    </row>
    <row r="6661" spans="1:1">
      <c r="A6661" s="5" t="s">
        <v>7238</v>
      </c>
    </row>
    <row r="6662" spans="1:1">
      <c r="A6662" s="5" t="s">
        <v>7239</v>
      </c>
    </row>
    <row r="6663" spans="1:1">
      <c r="A6663" s="5" t="s">
        <v>7240</v>
      </c>
    </row>
    <row r="6664" spans="1:1">
      <c r="A6664" s="5" t="s">
        <v>3179</v>
      </c>
    </row>
    <row r="6665" spans="1:1">
      <c r="A6665" s="5" t="s">
        <v>7241</v>
      </c>
    </row>
    <row r="6666" spans="1:1">
      <c r="A6666" s="5" t="s">
        <v>7242</v>
      </c>
    </row>
    <row r="6667" spans="1:1">
      <c r="A6667" s="5" t="s">
        <v>7243</v>
      </c>
    </row>
    <row r="6668" spans="1:1">
      <c r="A6668" s="5" t="s">
        <v>7244</v>
      </c>
    </row>
    <row r="6669" spans="1:1">
      <c r="A6669" s="5" t="s">
        <v>7245</v>
      </c>
    </row>
    <row r="6670" spans="1:1">
      <c r="A6670" s="5" t="s">
        <v>3180</v>
      </c>
    </row>
    <row r="6671" spans="1:1">
      <c r="A6671" s="5" t="s">
        <v>7246</v>
      </c>
    </row>
    <row r="6672" spans="1:1">
      <c r="A6672" s="5" t="s">
        <v>7247</v>
      </c>
    </row>
    <row r="6673" spans="1:1">
      <c r="A6673" s="5" t="s">
        <v>3181</v>
      </c>
    </row>
    <row r="6674" spans="1:1">
      <c r="A6674" s="5" t="s">
        <v>7248</v>
      </c>
    </row>
    <row r="6675" spans="1:1">
      <c r="A6675" s="5" t="s">
        <v>7249</v>
      </c>
    </row>
    <row r="6676" spans="1:1">
      <c r="A6676" s="5" t="s">
        <v>3182</v>
      </c>
    </row>
    <row r="6677" spans="1:1">
      <c r="A6677" s="5" t="s">
        <v>7250</v>
      </c>
    </row>
    <row r="6678" spans="1:1">
      <c r="A6678" s="5" t="s">
        <v>3183</v>
      </c>
    </row>
    <row r="6679" spans="1:1">
      <c r="A6679" s="5" t="s">
        <v>7251</v>
      </c>
    </row>
    <row r="6680" spans="1:1">
      <c r="A6680" s="5" t="s">
        <v>7252</v>
      </c>
    </row>
    <row r="6681" spans="1:1">
      <c r="A6681" s="5" t="s">
        <v>7253</v>
      </c>
    </row>
    <row r="6682" spans="1:1">
      <c r="A6682" s="5" t="s">
        <v>7254</v>
      </c>
    </row>
    <row r="6683" spans="1:1">
      <c r="A6683" s="5" t="s">
        <v>3184</v>
      </c>
    </row>
    <row r="6684" spans="1:1">
      <c r="A6684" s="5" t="s">
        <v>3185</v>
      </c>
    </row>
    <row r="6685" spans="1:1">
      <c r="A6685" s="5" t="s">
        <v>7255</v>
      </c>
    </row>
    <row r="6686" spans="1:1">
      <c r="A6686" s="5" t="s">
        <v>3186</v>
      </c>
    </row>
    <row r="6687" spans="1:1">
      <c r="A6687" s="5" t="s">
        <v>3187</v>
      </c>
    </row>
    <row r="6688" spans="1:1">
      <c r="A6688" s="5" t="s">
        <v>7256</v>
      </c>
    </row>
    <row r="6689" spans="1:1">
      <c r="A6689" s="5" t="s">
        <v>3188</v>
      </c>
    </row>
    <row r="6690" spans="1:1">
      <c r="A6690" s="5" t="s">
        <v>3189</v>
      </c>
    </row>
    <row r="6691" spans="1:1">
      <c r="A6691" s="5" t="s">
        <v>3190</v>
      </c>
    </row>
    <row r="6692" spans="1:1">
      <c r="A6692" s="5" t="s">
        <v>7257</v>
      </c>
    </row>
    <row r="6693" spans="1:1">
      <c r="A6693" s="5" t="s">
        <v>7258</v>
      </c>
    </row>
    <row r="6694" spans="1:1">
      <c r="A6694" s="5" t="s">
        <v>7259</v>
      </c>
    </row>
    <row r="6695" spans="1:1">
      <c r="A6695" s="5" t="s">
        <v>7260</v>
      </c>
    </row>
    <row r="6696" spans="1:1">
      <c r="A6696" s="5" t="s">
        <v>3191</v>
      </c>
    </row>
    <row r="6697" spans="1:1">
      <c r="A6697" s="5" t="s">
        <v>3192</v>
      </c>
    </row>
    <row r="6698" spans="1:1">
      <c r="A6698" s="5" t="s">
        <v>7261</v>
      </c>
    </row>
    <row r="6699" spans="1:1">
      <c r="A6699" s="5" t="s">
        <v>7262</v>
      </c>
    </row>
    <row r="6700" spans="1:1">
      <c r="A6700" s="5" t="s">
        <v>3193</v>
      </c>
    </row>
    <row r="6701" spans="1:1">
      <c r="A6701" s="5" t="s">
        <v>3194</v>
      </c>
    </row>
    <row r="6702" spans="1:1">
      <c r="A6702" s="5" t="s">
        <v>3195</v>
      </c>
    </row>
    <row r="6703" spans="1:1">
      <c r="A6703" s="5" t="s">
        <v>7263</v>
      </c>
    </row>
    <row r="6704" spans="1:1">
      <c r="A6704" s="5" t="s">
        <v>3196</v>
      </c>
    </row>
    <row r="6705" spans="1:1">
      <c r="A6705" s="5" t="s">
        <v>7264</v>
      </c>
    </row>
    <row r="6706" spans="1:1">
      <c r="A6706" s="5" t="s">
        <v>7265</v>
      </c>
    </row>
    <row r="6707" spans="1:1">
      <c r="A6707" s="5" t="s">
        <v>7266</v>
      </c>
    </row>
    <row r="6708" spans="1:1">
      <c r="A6708" s="5" t="s">
        <v>3197</v>
      </c>
    </row>
    <row r="6709" spans="1:1">
      <c r="A6709" s="5" t="s">
        <v>3198</v>
      </c>
    </row>
    <row r="6710" spans="1:1">
      <c r="A6710" s="5" t="s">
        <v>7267</v>
      </c>
    </row>
    <row r="6711" spans="1:1">
      <c r="A6711" s="5" t="s">
        <v>7268</v>
      </c>
    </row>
    <row r="6712" spans="1:1">
      <c r="A6712" s="5" t="s">
        <v>7269</v>
      </c>
    </row>
    <row r="6713" spans="1:1">
      <c r="A6713" s="5" t="s">
        <v>3199</v>
      </c>
    </row>
    <row r="6714" spans="1:1">
      <c r="A6714" s="5" t="s">
        <v>7270</v>
      </c>
    </row>
    <row r="6715" spans="1:1">
      <c r="A6715" s="5" t="s">
        <v>3200</v>
      </c>
    </row>
    <row r="6716" spans="1:1">
      <c r="A6716" s="5" t="s">
        <v>3201</v>
      </c>
    </row>
    <row r="6717" spans="1:1">
      <c r="A6717" s="5" t="s">
        <v>3202</v>
      </c>
    </row>
    <row r="6718" spans="1:1">
      <c r="A6718" s="5" t="s">
        <v>7271</v>
      </c>
    </row>
    <row r="6719" spans="1:1">
      <c r="A6719" s="5" t="s">
        <v>3203</v>
      </c>
    </row>
    <row r="6720" spans="1:1">
      <c r="A6720" s="5" t="s">
        <v>7272</v>
      </c>
    </row>
    <row r="6721" spans="1:1">
      <c r="A6721" s="5" t="s">
        <v>3204</v>
      </c>
    </row>
    <row r="6722" spans="1:1">
      <c r="A6722" s="5" t="s">
        <v>3205</v>
      </c>
    </row>
    <row r="6723" spans="1:1">
      <c r="A6723" s="5" t="s">
        <v>7273</v>
      </c>
    </row>
    <row r="6724" spans="1:1">
      <c r="A6724" s="5" t="s">
        <v>3206</v>
      </c>
    </row>
    <row r="6725" spans="1:1">
      <c r="A6725" s="5" t="s">
        <v>7274</v>
      </c>
    </row>
    <row r="6726" spans="1:1">
      <c r="A6726" s="5" t="s">
        <v>7275</v>
      </c>
    </row>
    <row r="6727" spans="1:1">
      <c r="A6727" s="5" t="s">
        <v>7276</v>
      </c>
    </row>
    <row r="6728" spans="1:1">
      <c r="A6728" s="5" t="s">
        <v>7277</v>
      </c>
    </row>
    <row r="6729" spans="1:1">
      <c r="A6729" s="5" t="s">
        <v>7278</v>
      </c>
    </row>
    <row r="6730" spans="1:1">
      <c r="A6730" s="5" t="s">
        <v>7279</v>
      </c>
    </row>
    <row r="6731" spans="1:1">
      <c r="A6731" s="5" t="s">
        <v>3207</v>
      </c>
    </row>
    <row r="6732" spans="1:1">
      <c r="A6732" s="5" t="s">
        <v>3208</v>
      </c>
    </row>
    <row r="6733" spans="1:1">
      <c r="A6733" s="5" t="s">
        <v>3208</v>
      </c>
    </row>
    <row r="6734" spans="1:1">
      <c r="A6734" s="5" t="s">
        <v>7280</v>
      </c>
    </row>
    <row r="6735" spans="1:1">
      <c r="A6735" s="5" t="s">
        <v>7281</v>
      </c>
    </row>
    <row r="6736" spans="1:1">
      <c r="A6736" s="5" t="s">
        <v>3209</v>
      </c>
    </row>
    <row r="6737" spans="1:1">
      <c r="A6737" s="5" t="s">
        <v>3210</v>
      </c>
    </row>
    <row r="6738" spans="1:1">
      <c r="A6738" s="5" t="s">
        <v>3211</v>
      </c>
    </row>
    <row r="6739" spans="1:1">
      <c r="A6739" s="5" t="s">
        <v>7282</v>
      </c>
    </row>
    <row r="6740" spans="1:1">
      <c r="A6740" s="5" t="s">
        <v>7282</v>
      </c>
    </row>
    <row r="6741" spans="1:1">
      <c r="A6741" s="5" t="s">
        <v>3212</v>
      </c>
    </row>
    <row r="6742" spans="1:1">
      <c r="A6742" s="5" t="s">
        <v>7283</v>
      </c>
    </row>
    <row r="6743" spans="1:1">
      <c r="A6743" s="5" t="s">
        <v>3213</v>
      </c>
    </row>
    <row r="6744" spans="1:1">
      <c r="A6744" s="5" t="s">
        <v>3214</v>
      </c>
    </row>
    <row r="6745" spans="1:1">
      <c r="A6745" s="5" t="s">
        <v>7284</v>
      </c>
    </row>
    <row r="6746" spans="1:1">
      <c r="A6746" s="5" t="s">
        <v>3215</v>
      </c>
    </row>
    <row r="6747" spans="1:1">
      <c r="A6747" s="5" t="s">
        <v>3216</v>
      </c>
    </row>
    <row r="6748" spans="1:1">
      <c r="A6748" s="5" t="s">
        <v>7285</v>
      </c>
    </row>
    <row r="6749" spans="1:1">
      <c r="A6749" s="5" t="s">
        <v>3217</v>
      </c>
    </row>
    <row r="6750" spans="1:1">
      <c r="A6750" s="5" t="s">
        <v>3218</v>
      </c>
    </row>
    <row r="6751" spans="1:1">
      <c r="A6751" s="5" t="s">
        <v>3219</v>
      </c>
    </row>
    <row r="6752" spans="1:1">
      <c r="A6752" s="5" t="s">
        <v>3220</v>
      </c>
    </row>
    <row r="6753" spans="1:1">
      <c r="A6753" s="5" t="s">
        <v>7286</v>
      </c>
    </row>
    <row r="6754" spans="1:1">
      <c r="A6754" s="5" t="s">
        <v>3221</v>
      </c>
    </row>
    <row r="6755" spans="1:1">
      <c r="A6755" s="5" t="s">
        <v>3222</v>
      </c>
    </row>
    <row r="6756" spans="1:1">
      <c r="A6756" s="5" t="s">
        <v>7287</v>
      </c>
    </row>
    <row r="6757" spans="1:1">
      <c r="A6757" s="5" t="s">
        <v>7288</v>
      </c>
    </row>
    <row r="6758" spans="1:1">
      <c r="A6758" s="5" t="s">
        <v>7289</v>
      </c>
    </row>
    <row r="6759" spans="1:1">
      <c r="A6759" s="5" t="s">
        <v>7290</v>
      </c>
    </row>
    <row r="6760" spans="1:1">
      <c r="A6760" s="5" t="s">
        <v>3223</v>
      </c>
    </row>
    <row r="6761" spans="1:1">
      <c r="A6761" s="5" t="s">
        <v>3224</v>
      </c>
    </row>
    <row r="6762" spans="1:1">
      <c r="A6762" s="5" t="s">
        <v>3225</v>
      </c>
    </row>
    <row r="6763" spans="1:1">
      <c r="A6763" s="5" t="s">
        <v>7291</v>
      </c>
    </row>
    <row r="6764" spans="1:1">
      <c r="A6764" s="5" t="s">
        <v>7292</v>
      </c>
    </row>
    <row r="6765" spans="1:1">
      <c r="A6765" s="5" t="s">
        <v>7293</v>
      </c>
    </row>
    <row r="6766" spans="1:1">
      <c r="A6766" s="5" t="s">
        <v>3226</v>
      </c>
    </row>
    <row r="6767" spans="1:1">
      <c r="A6767" s="5" t="s">
        <v>7294</v>
      </c>
    </row>
    <row r="6768" spans="1:1">
      <c r="A6768" s="5" t="s">
        <v>7295</v>
      </c>
    </row>
    <row r="6769" spans="1:1">
      <c r="A6769" s="5" t="s">
        <v>3227</v>
      </c>
    </row>
    <row r="6770" spans="1:1">
      <c r="A6770" s="5" t="s">
        <v>7296</v>
      </c>
    </row>
    <row r="6771" spans="1:1">
      <c r="A6771" s="5" t="s">
        <v>3228</v>
      </c>
    </row>
    <row r="6772" spans="1:1">
      <c r="A6772" s="5" t="s">
        <v>3229</v>
      </c>
    </row>
    <row r="6773" spans="1:1">
      <c r="A6773" s="5" t="s">
        <v>3230</v>
      </c>
    </row>
    <row r="6774" spans="1:1">
      <c r="A6774" s="5" t="s">
        <v>7297</v>
      </c>
    </row>
    <row r="6775" spans="1:1">
      <c r="A6775" s="5" t="s">
        <v>3231</v>
      </c>
    </row>
    <row r="6776" spans="1:1">
      <c r="A6776" s="5" t="s">
        <v>7298</v>
      </c>
    </row>
    <row r="6777" spans="1:1">
      <c r="A6777" s="5" t="s">
        <v>3232</v>
      </c>
    </row>
    <row r="6778" spans="1:1">
      <c r="A6778" s="5" t="s">
        <v>7299</v>
      </c>
    </row>
    <row r="6779" spans="1:1">
      <c r="A6779" s="5" t="s">
        <v>7300</v>
      </c>
    </row>
    <row r="6780" spans="1:1">
      <c r="A6780" s="5" t="s">
        <v>3233</v>
      </c>
    </row>
    <row r="6781" spans="1:1">
      <c r="A6781" s="5" t="s">
        <v>3234</v>
      </c>
    </row>
    <row r="6782" spans="1:1">
      <c r="A6782" s="5" t="s">
        <v>3235</v>
      </c>
    </row>
    <row r="6783" spans="1:1">
      <c r="A6783" s="5" t="s">
        <v>7301</v>
      </c>
    </row>
    <row r="6784" spans="1:1">
      <c r="A6784" s="5" t="s">
        <v>7302</v>
      </c>
    </row>
    <row r="6785" spans="1:1">
      <c r="A6785" s="5" t="s">
        <v>3236</v>
      </c>
    </row>
    <row r="6786" spans="1:1">
      <c r="A6786" s="5" t="s">
        <v>3237</v>
      </c>
    </row>
    <row r="6787" spans="1:1">
      <c r="A6787" s="5" t="s">
        <v>3238</v>
      </c>
    </row>
    <row r="6788" spans="1:1">
      <c r="A6788" s="5" t="s">
        <v>3239</v>
      </c>
    </row>
    <row r="6789" spans="1:1">
      <c r="A6789" s="5" t="s">
        <v>7303</v>
      </c>
    </row>
    <row r="6790" spans="1:1">
      <c r="A6790" s="5" t="s">
        <v>7304</v>
      </c>
    </row>
    <row r="6791" spans="1:1">
      <c r="A6791" s="5" t="s">
        <v>7305</v>
      </c>
    </row>
    <row r="6792" spans="1:1">
      <c r="A6792" s="5" t="s">
        <v>7306</v>
      </c>
    </row>
    <row r="6793" spans="1:1">
      <c r="A6793" s="5" t="s">
        <v>3240</v>
      </c>
    </row>
    <row r="6794" spans="1:1">
      <c r="A6794" s="5" t="s">
        <v>7307</v>
      </c>
    </row>
    <row r="6795" spans="1:1">
      <c r="A6795" s="5" t="s">
        <v>7308</v>
      </c>
    </row>
    <row r="6796" spans="1:1">
      <c r="A6796" s="5" t="s">
        <v>7309</v>
      </c>
    </row>
    <row r="6797" spans="1:1">
      <c r="A6797" s="5" t="s">
        <v>3241</v>
      </c>
    </row>
    <row r="6798" spans="1:1">
      <c r="A6798" s="5" t="s">
        <v>3242</v>
      </c>
    </row>
    <row r="6799" spans="1:1">
      <c r="A6799" s="5" t="s">
        <v>7310</v>
      </c>
    </row>
    <row r="6800" spans="1:1">
      <c r="A6800" s="5" t="s">
        <v>7311</v>
      </c>
    </row>
    <row r="6801" spans="1:1">
      <c r="A6801" s="5" t="s">
        <v>3243</v>
      </c>
    </row>
    <row r="6802" spans="1:1">
      <c r="A6802" s="5" t="s">
        <v>7312</v>
      </c>
    </row>
    <row r="6803" spans="1:1">
      <c r="A6803" s="5" t="s">
        <v>3244</v>
      </c>
    </row>
    <row r="6804" spans="1:1">
      <c r="A6804" s="5" t="s">
        <v>7313</v>
      </c>
    </row>
    <row r="6805" spans="1:1">
      <c r="A6805" s="5" t="s">
        <v>3245</v>
      </c>
    </row>
    <row r="6806" spans="1:1">
      <c r="A6806" s="5" t="s">
        <v>3246</v>
      </c>
    </row>
    <row r="6807" spans="1:1">
      <c r="A6807" s="5" t="s">
        <v>3247</v>
      </c>
    </row>
    <row r="6808" spans="1:1">
      <c r="A6808" s="5" t="s">
        <v>7314</v>
      </c>
    </row>
    <row r="6809" spans="1:1">
      <c r="A6809" s="5" t="s">
        <v>3248</v>
      </c>
    </row>
    <row r="6810" spans="1:1">
      <c r="A6810" s="5" t="s">
        <v>3249</v>
      </c>
    </row>
    <row r="6811" spans="1:1">
      <c r="A6811" s="5" t="s">
        <v>3250</v>
      </c>
    </row>
    <row r="6812" spans="1:1">
      <c r="A6812" s="5" t="s">
        <v>3251</v>
      </c>
    </row>
    <row r="6813" spans="1:1">
      <c r="A6813" s="5" t="s">
        <v>7315</v>
      </c>
    </row>
    <row r="6814" spans="1:1">
      <c r="A6814" s="5" t="s">
        <v>7316</v>
      </c>
    </row>
    <row r="6815" spans="1:1">
      <c r="A6815" s="5" t="s">
        <v>3252</v>
      </c>
    </row>
    <row r="6816" spans="1:1">
      <c r="A6816" s="5" t="s">
        <v>7317</v>
      </c>
    </row>
    <row r="6817" spans="1:1">
      <c r="A6817" s="5" t="s">
        <v>7318</v>
      </c>
    </row>
    <row r="6818" spans="1:1">
      <c r="A6818" s="5" t="s">
        <v>7319</v>
      </c>
    </row>
    <row r="6819" spans="1:1">
      <c r="A6819" s="5" t="s">
        <v>3253</v>
      </c>
    </row>
    <row r="6820" spans="1:1">
      <c r="A6820" s="5" t="s">
        <v>3254</v>
      </c>
    </row>
    <row r="6821" spans="1:1">
      <c r="A6821" s="5" t="s">
        <v>3255</v>
      </c>
    </row>
    <row r="6822" spans="1:1">
      <c r="A6822" s="5" t="s">
        <v>3256</v>
      </c>
    </row>
    <row r="6823" spans="1:1">
      <c r="A6823" s="5" t="s">
        <v>3257</v>
      </c>
    </row>
    <row r="6824" spans="1:1">
      <c r="A6824" s="5" t="s">
        <v>3258</v>
      </c>
    </row>
    <row r="6825" spans="1:1">
      <c r="A6825" s="5" t="s">
        <v>7320</v>
      </c>
    </row>
    <row r="6826" spans="1:1">
      <c r="A6826" s="5" t="s">
        <v>3259</v>
      </c>
    </row>
    <row r="6827" spans="1:1">
      <c r="A6827" s="5" t="s">
        <v>7321</v>
      </c>
    </row>
    <row r="6828" spans="1:1">
      <c r="A6828" s="5" t="s">
        <v>7322</v>
      </c>
    </row>
    <row r="6829" spans="1:1">
      <c r="A6829" s="5" t="s">
        <v>3260</v>
      </c>
    </row>
    <row r="6830" spans="1:1">
      <c r="A6830" s="5" t="s">
        <v>7323</v>
      </c>
    </row>
    <row r="6831" spans="1:1">
      <c r="A6831" s="5" t="s">
        <v>3261</v>
      </c>
    </row>
    <row r="6832" spans="1:1">
      <c r="A6832" s="5" t="s">
        <v>3262</v>
      </c>
    </row>
    <row r="6833" spans="1:1">
      <c r="A6833" s="5" t="s">
        <v>3263</v>
      </c>
    </row>
    <row r="6834" spans="1:1">
      <c r="A6834" s="5" t="s">
        <v>3264</v>
      </c>
    </row>
    <row r="6835" spans="1:1">
      <c r="A6835" s="5" t="s">
        <v>3265</v>
      </c>
    </row>
    <row r="6836" spans="1:1">
      <c r="A6836" s="5" t="s">
        <v>7324</v>
      </c>
    </row>
    <row r="6837" spans="1:1">
      <c r="A6837" s="5" t="s">
        <v>3266</v>
      </c>
    </row>
    <row r="6838" spans="1:1">
      <c r="A6838" s="5" t="s">
        <v>7325</v>
      </c>
    </row>
    <row r="6839" spans="1:1">
      <c r="A6839" s="5" t="s">
        <v>7326</v>
      </c>
    </row>
    <row r="6840" spans="1:1">
      <c r="A6840" s="5" t="s">
        <v>3267</v>
      </c>
    </row>
    <row r="6841" spans="1:1">
      <c r="A6841" s="5" t="s">
        <v>7327</v>
      </c>
    </row>
    <row r="6842" spans="1:1">
      <c r="A6842" s="5" t="s">
        <v>3268</v>
      </c>
    </row>
    <row r="6843" spans="1:1">
      <c r="A6843" s="5" t="s">
        <v>7328</v>
      </c>
    </row>
    <row r="6844" spans="1:1">
      <c r="A6844" s="5" t="s">
        <v>3269</v>
      </c>
    </row>
    <row r="6845" spans="1:1">
      <c r="A6845" s="5" t="s">
        <v>3270</v>
      </c>
    </row>
    <row r="6846" spans="1:1">
      <c r="A6846" s="5" t="s">
        <v>7329</v>
      </c>
    </row>
    <row r="6847" spans="1:1">
      <c r="A6847" s="5" t="s">
        <v>7330</v>
      </c>
    </row>
    <row r="6848" spans="1:1">
      <c r="A6848" s="5" t="s">
        <v>7331</v>
      </c>
    </row>
    <row r="6849" spans="1:1">
      <c r="A6849" s="5" t="s">
        <v>3271</v>
      </c>
    </row>
    <row r="6850" spans="1:1">
      <c r="A6850" s="5" t="s">
        <v>7332</v>
      </c>
    </row>
    <row r="6851" spans="1:1">
      <c r="A6851" s="5" t="s">
        <v>3272</v>
      </c>
    </row>
    <row r="6852" spans="1:1">
      <c r="A6852" s="5" t="s">
        <v>7333</v>
      </c>
    </row>
    <row r="6853" spans="1:1">
      <c r="A6853" s="5" t="s">
        <v>3273</v>
      </c>
    </row>
    <row r="6854" spans="1:1">
      <c r="A6854" s="5" t="s">
        <v>3274</v>
      </c>
    </row>
    <row r="6855" spans="1:1">
      <c r="A6855" s="5" t="s">
        <v>3275</v>
      </c>
    </row>
    <row r="6856" spans="1:1">
      <c r="A6856" s="5" t="s">
        <v>3276</v>
      </c>
    </row>
    <row r="6857" spans="1:1">
      <c r="A6857" s="5" t="s">
        <v>3277</v>
      </c>
    </row>
    <row r="6858" spans="1:1">
      <c r="A6858" s="5" t="s">
        <v>7334</v>
      </c>
    </row>
    <row r="6859" spans="1:1">
      <c r="A6859" s="5" t="s">
        <v>3278</v>
      </c>
    </row>
    <row r="6860" spans="1:1">
      <c r="A6860" s="5" t="s">
        <v>7335</v>
      </c>
    </row>
    <row r="6861" spans="1:1">
      <c r="A6861" s="5" t="s">
        <v>7336</v>
      </c>
    </row>
    <row r="6862" spans="1:1">
      <c r="A6862" s="5" t="s">
        <v>3279</v>
      </c>
    </row>
    <row r="6863" spans="1:1">
      <c r="A6863" s="5" t="s">
        <v>7337</v>
      </c>
    </row>
    <row r="6864" spans="1:1">
      <c r="A6864" s="5" t="s">
        <v>3280</v>
      </c>
    </row>
    <row r="6865" spans="1:1">
      <c r="A6865" s="5" t="s">
        <v>7338</v>
      </c>
    </row>
    <row r="6866" spans="1:1">
      <c r="A6866" s="5" t="s">
        <v>3281</v>
      </c>
    </row>
    <row r="6867" spans="1:1">
      <c r="A6867" s="5" t="s">
        <v>3282</v>
      </c>
    </row>
    <row r="6868" spans="1:1">
      <c r="A6868" s="5" t="s">
        <v>7339</v>
      </c>
    </row>
    <row r="6869" spans="1:1">
      <c r="A6869" s="5" t="s">
        <v>3283</v>
      </c>
    </row>
    <row r="6870" spans="1:1">
      <c r="A6870" s="5" t="s">
        <v>7340</v>
      </c>
    </row>
    <row r="6871" spans="1:1">
      <c r="A6871" s="5" t="s">
        <v>3284</v>
      </c>
    </row>
    <row r="6872" spans="1:1">
      <c r="A6872" s="5" t="s">
        <v>3285</v>
      </c>
    </row>
    <row r="6873" spans="1:1">
      <c r="A6873" s="5" t="s">
        <v>7341</v>
      </c>
    </row>
    <row r="6874" spans="1:1">
      <c r="A6874" s="5" t="s">
        <v>3286</v>
      </c>
    </row>
    <row r="6875" spans="1:1">
      <c r="A6875" s="5" t="s">
        <v>7342</v>
      </c>
    </row>
    <row r="6876" spans="1:1">
      <c r="A6876" s="5" t="s">
        <v>3287</v>
      </c>
    </row>
    <row r="6877" spans="1:1">
      <c r="A6877" s="5" t="s">
        <v>7343</v>
      </c>
    </row>
    <row r="6878" spans="1:1">
      <c r="A6878" s="5" t="s">
        <v>3288</v>
      </c>
    </row>
    <row r="6879" spans="1:1">
      <c r="A6879" s="5" t="s">
        <v>7344</v>
      </c>
    </row>
    <row r="6880" spans="1:1">
      <c r="A6880" s="5" t="s">
        <v>3289</v>
      </c>
    </row>
    <row r="6881" spans="1:1">
      <c r="A6881" s="5" t="s">
        <v>3290</v>
      </c>
    </row>
    <row r="6882" spans="1:1">
      <c r="A6882" s="5" t="s">
        <v>7345</v>
      </c>
    </row>
    <row r="6883" spans="1:1">
      <c r="A6883" s="5" t="s">
        <v>7346</v>
      </c>
    </row>
    <row r="6884" spans="1:1">
      <c r="A6884" s="5" t="s">
        <v>7347</v>
      </c>
    </row>
    <row r="6885" spans="1:1">
      <c r="A6885" s="5" t="s">
        <v>7348</v>
      </c>
    </row>
    <row r="6886" spans="1:1">
      <c r="A6886" s="5" t="s">
        <v>7349</v>
      </c>
    </row>
    <row r="6887" spans="1:1">
      <c r="A6887" s="5" t="s">
        <v>7350</v>
      </c>
    </row>
    <row r="6888" spans="1:1">
      <c r="A6888" s="5" t="s">
        <v>7351</v>
      </c>
    </row>
    <row r="6889" spans="1:1">
      <c r="A6889" s="5" t="s">
        <v>7352</v>
      </c>
    </row>
    <row r="6890" spans="1:1">
      <c r="A6890" s="5" t="s">
        <v>3291</v>
      </c>
    </row>
    <row r="6891" spans="1:1">
      <c r="A6891" s="5" t="s">
        <v>3292</v>
      </c>
    </row>
    <row r="6892" spans="1:1">
      <c r="A6892" s="5" t="s">
        <v>3293</v>
      </c>
    </row>
    <row r="6893" spans="1:1">
      <c r="A6893" s="5" t="s">
        <v>3294</v>
      </c>
    </row>
    <row r="6894" spans="1:1">
      <c r="A6894" s="5" t="s">
        <v>3295</v>
      </c>
    </row>
    <row r="6895" spans="1:1">
      <c r="A6895" s="5" t="s">
        <v>3296</v>
      </c>
    </row>
    <row r="6896" spans="1:1">
      <c r="A6896" s="5" t="s">
        <v>7353</v>
      </c>
    </row>
    <row r="6897" spans="1:1">
      <c r="A6897" s="5" t="s">
        <v>3297</v>
      </c>
    </row>
    <row r="6898" spans="1:1">
      <c r="A6898" s="5" t="s">
        <v>7354</v>
      </c>
    </row>
    <row r="6899" spans="1:1">
      <c r="A6899" s="5" t="s">
        <v>3298</v>
      </c>
    </row>
    <row r="6900" spans="1:1">
      <c r="A6900" s="5" t="s">
        <v>7355</v>
      </c>
    </row>
    <row r="6901" spans="1:1">
      <c r="A6901" s="5" t="s">
        <v>7356</v>
      </c>
    </row>
    <row r="6902" spans="1:1">
      <c r="A6902" s="5" t="s">
        <v>7357</v>
      </c>
    </row>
    <row r="6903" spans="1:1">
      <c r="A6903" s="5" t="s">
        <v>7358</v>
      </c>
    </row>
    <row r="6904" spans="1:1">
      <c r="A6904" s="5" t="s">
        <v>3299</v>
      </c>
    </row>
    <row r="6905" spans="1:1">
      <c r="A6905" s="5" t="s">
        <v>7359</v>
      </c>
    </row>
    <row r="6906" spans="1:1">
      <c r="A6906" s="5" t="s">
        <v>3300</v>
      </c>
    </row>
    <row r="6907" spans="1:1">
      <c r="A6907" s="5" t="s">
        <v>7360</v>
      </c>
    </row>
    <row r="6908" spans="1:1">
      <c r="A6908" s="5" t="s">
        <v>7361</v>
      </c>
    </row>
    <row r="6909" spans="1:1">
      <c r="A6909" s="5" t="s">
        <v>7362</v>
      </c>
    </row>
    <row r="6910" spans="1:1">
      <c r="A6910" s="5" t="s">
        <v>7363</v>
      </c>
    </row>
    <row r="6911" spans="1:1">
      <c r="A6911" s="5" t="s">
        <v>7364</v>
      </c>
    </row>
    <row r="6912" spans="1:1">
      <c r="A6912" s="5" t="s">
        <v>7365</v>
      </c>
    </row>
    <row r="6913" spans="1:1">
      <c r="A6913" s="5" t="s">
        <v>7366</v>
      </c>
    </row>
    <row r="6914" spans="1:1">
      <c r="A6914" s="5" t="s">
        <v>3301</v>
      </c>
    </row>
    <row r="6915" spans="1:1">
      <c r="A6915" s="5" t="s">
        <v>3302</v>
      </c>
    </row>
    <row r="6916" spans="1:1">
      <c r="A6916" s="5" t="s">
        <v>7367</v>
      </c>
    </row>
    <row r="6917" spans="1:1">
      <c r="A6917" s="5" t="s">
        <v>7368</v>
      </c>
    </row>
    <row r="6918" spans="1:1">
      <c r="A6918" s="5" t="s">
        <v>7369</v>
      </c>
    </row>
    <row r="6919" spans="1:1">
      <c r="A6919" s="5" t="s">
        <v>3303</v>
      </c>
    </row>
    <row r="6920" spans="1:1">
      <c r="A6920" s="5" t="s">
        <v>3304</v>
      </c>
    </row>
    <row r="6921" spans="1:1">
      <c r="A6921" s="5" t="s">
        <v>7370</v>
      </c>
    </row>
    <row r="6922" spans="1:1">
      <c r="A6922" s="5" t="s">
        <v>3305</v>
      </c>
    </row>
    <row r="6923" spans="1:1">
      <c r="A6923" s="5" t="s">
        <v>7371</v>
      </c>
    </row>
    <row r="6924" spans="1:1">
      <c r="A6924" s="5" t="s">
        <v>7372</v>
      </c>
    </row>
    <row r="6925" spans="1:1">
      <c r="A6925" s="5" t="s">
        <v>7373</v>
      </c>
    </row>
    <row r="6926" spans="1:1">
      <c r="A6926" s="5" t="s">
        <v>7374</v>
      </c>
    </row>
    <row r="6927" spans="1:1">
      <c r="A6927" s="5" t="s">
        <v>7375</v>
      </c>
    </row>
    <row r="6928" spans="1:1">
      <c r="A6928" s="5" t="s">
        <v>3306</v>
      </c>
    </row>
    <row r="6929" spans="1:1">
      <c r="A6929" s="5" t="s">
        <v>7376</v>
      </c>
    </row>
    <row r="6930" spans="1:1">
      <c r="A6930" s="5" t="s">
        <v>7377</v>
      </c>
    </row>
    <row r="6931" spans="1:1">
      <c r="A6931" s="5" t="s">
        <v>7378</v>
      </c>
    </row>
    <row r="6932" spans="1:1">
      <c r="A6932" s="5" t="s">
        <v>7379</v>
      </c>
    </row>
    <row r="6933" spans="1:1">
      <c r="A6933" s="5" t="s">
        <v>7380</v>
      </c>
    </row>
    <row r="6934" spans="1:1">
      <c r="A6934" s="5" t="s">
        <v>7381</v>
      </c>
    </row>
    <row r="6935" spans="1:1">
      <c r="A6935" s="5" t="s">
        <v>7382</v>
      </c>
    </row>
    <row r="6936" spans="1:1">
      <c r="A6936" s="5" t="s">
        <v>3307</v>
      </c>
    </row>
    <row r="6937" spans="1:1">
      <c r="A6937" s="5" t="s">
        <v>3308</v>
      </c>
    </row>
    <row r="6938" spans="1:1">
      <c r="A6938" s="5" t="s">
        <v>7383</v>
      </c>
    </row>
    <row r="6939" spans="1:1">
      <c r="A6939" s="5" t="s">
        <v>3309</v>
      </c>
    </row>
    <row r="6940" spans="1:1">
      <c r="A6940" s="5" t="s">
        <v>7384</v>
      </c>
    </row>
    <row r="6941" spans="1:1">
      <c r="A6941" s="5" t="s">
        <v>7385</v>
      </c>
    </row>
    <row r="6942" spans="1:1">
      <c r="A6942" s="5" t="s">
        <v>7386</v>
      </c>
    </row>
    <row r="6943" spans="1:1">
      <c r="A6943" s="5" t="s">
        <v>7387</v>
      </c>
    </row>
    <row r="6944" spans="1:1">
      <c r="A6944" s="5" t="s">
        <v>3310</v>
      </c>
    </row>
    <row r="6945" spans="1:1">
      <c r="A6945" s="5" t="s">
        <v>3311</v>
      </c>
    </row>
    <row r="6946" spans="1:1">
      <c r="A6946" s="5" t="s">
        <v>7388</v>
      </c>
    </row>
    <row r="6947" spans="1:1">
      <c r="A6947" s="5" t="s">
        <v>7389</v>
      </c>
    </row>
    <row r="6948" spans="1:1">
      <c r="A6948" s="5" t="s">
        <v>3312</v>
      </c>
    </row>
    <row r="6949" spans="1:1">
      <c r="A6949" s="5" t="s">
        <v>7390</v>
      </c>
    </row>
    <row r="6950" spans="1:1">
      <c r="A6950" s="5" t="s">
        <v>7391</v>
      </c>
    </row>
    <row r="6951" spans="1:1">
      <c r="A6951" s="5" t="s">
        <v>7392</v>
      </c>
    </row>
    <row r="6952" spans="1:1">
      <c r="A6952" s="5" t="s">
        <v>3313</v>
      </c>
    </row>
    <row r="6953" spans="1:1">
      <c r="A6953" s="5" t="s">
        <v>7393</v>
      </c>
    </row>
    <row r="6954" spans="1:1">
      <c r="A6954" s="5" t="s">
        <v>3314</v>
      </c>
    </row>
    <row r="6955" spans="1:1">
      <c r="A6955" s="5" t="s">
        <v>3315</v>
      </c>
    </row>
    <row r="6956" spans="1:1">
      <c r="A6956" s="5" t="s">
        <v>3316</v>
      </c>
    </row>
    <row r="6957" spans="1:1">
      <c r="A6957" s="5" t="s">
        <v>7394</v>
      </c>
    </row>
    <row r="6958" spans="1:1">
      <c r="A6958" s="5" t="s">
        <v>7395</v>
      </c>
    </row>
    <row r="6959" spans="1:1">
      <c r="A6959" s="5" t="s">
        <v>3317</v>
      </c>
    </row>
    <row r="6960" spans="1:1">
      <c r="A6960" s="5" t="s">
        <v>3318</v>
      </c>
    </row>
    <row r="6961" spans="1:1">
      <c r="A6961" s="5" t="s">
        <v>7396</v>
      </c>
    </row>
    <row r="6962" spans="1:1">
      <c r="A6962" s="5" t="s">
        <v>7397</v>
      </c>
    </row>
    <row r="6963" spans="1:1">
      <c r="A6963" s="5" t="s">
        <v>7398</v>
      </c>
    </row>
    <row r="6964" spans="1:1">
      <c r="A6964" s="5" t="s">
        <v>7399</v>
      </c>
    </row>
    <row r="6965" spans="1:1">
      <c r="A6965" s="5" t="s">
        <v>7400</v>
      </c>
    </row>
    <row r="6966" spans="1:1">
      <c r="A6966" s="5" t="s">
        <v>7401</v>
      </c>
    </row>
    <row r="6967" spans="1:1">
      <c r="A6967" s="5" t="s">
        <v>7402</v>
      </c>
    </row>
    <row r="6968" spans="1:1">
      <c r="A6968" s="5" t="s">
        <v>7403</v>
      </c>
    </row>
    <row r="6969" spans="1:1">
      <c r="A6969" s="5" t="s">
        <v>3319</v>
      </c>
    </row>
    <row r="6970" spans="1:1">
      <c r="A6970" s="5" t="s">
        <v>3320</v>
      </c>
    </row>
    <row r="6971" spans="1:1">
      <c r="A6971" s="5" t="s">
        <v>7404</v>
      </c>
    </row>
    <row r="6972" spans="1:1">
      <c r="A6972" s="5" t="s">
        <v>3321</v>
      </c>
    </row>
    <row r="6973" spans="1:1">
      <c r="A6973" s="5" t="s">
        <v>7405</v>
      </c>
    </row>
    <row r="6974" spans="1:1">
      <c r="A6974" s="5" t="s">
        <v>7406</v>
      </c>
    </row>
    <row r="6975" spans="1:1">
      <c r="A6975" s="5" t="s">
        <v>7407</v>
      </c>
    </row>
    <row r="6976" spans="1:1">
      <c r="A6976" s="5" t="s">
        <v>3322</v>
      </c>
    </row>
    <row r="6977" spans="1:1">
      <c r="A6977" s="5" t="s">
        <v>7408</v>
      </c>
    </row>
    <row r="6978" spans="1:1">
      <c r="A6978" s="5" t="s">
        <v>3323</v>
      </c>
    </row>
    <row r="6979" spans="1:1">
      <c r="A6979" s="5" t="s">
        <v>7409</v>
      </c>
    </row>
    <row r="6980" spans="1:1">
      <c r="A6980" s="5" t="s">
        <v>7410</v>
      </c>
    </row>
    <row r="6981" spans="1:1">
      <c r="A6981" s="5" t="s">
        <v>3324</v>
      </c>
    </row>
    <row r="6982" spans="1:1">
      <c r="A6982" s="5" t="s">
        <v>3325</v>
      </c>
    </row>
    <row r="6983" spans="1:1">
      <c r="A6983" s="5" t="s">
        <v>3326</v>
      </c>
    </row>
    <row r="6984" spans="1:1">
      <c r="A6984" s="5" t="s">
        <v>7411</v>
      </c>
    </row>
    <row r="6985" spans="1:1">
      <c r="A6985" s="5" t="s">
        <v>7412</v>
      </c>
    </row>
    <row r="6986" spans="1:1">
      <c r="A6986" s="5" t="s">
        <v>7414</v>
      </c>
    </row>
    <row r="6987" spans="1:1">
      <c r="A6987" s="5" t="s">
        <v>3327</v>
      </c>
    </row>
    <row r="6988" spans="1:1">
      <c r="A6988" s="5" t="s">
        <v>7415</v>
      </c>
    </row>
    <row r="6989" spans="1:1">
      <c r="A6989" s="5" t="s">
        <v>7416</v>
      </c>
    </row>
    <row r="6990" spans="1:1">
      <c r="A6990" s="5" t="s">
        <v>3328</v>
      </c>
    </row>
    <row r="6991" spans="1:1">
      <c r="A6991" s="5" t="s">
        <v>3329</v>
      </c>
    </row>
    <row r="6992" spans="1:1">
      <c r="A6992" s="5" t="s">
        <v>3330</v>
      </c>
    </row>
    <row r="6993" spans="1:1">
      <c r="A6993" s="5" t="s">
        <v>7417</v>
      </c>
    </row>
    <row r="6994" spans="1:1">
      <c r="A6994" s="5" t="s">
        <v>7418</v>
      </c>
    </row>
    <row r="6995" spans="1:1">
      <c r="A6995" s="5" t="s">
        <v>7419</v>
      </c>
    </row>
    <row r="6996" spans="1:1">
      <c r="A6996" s="5" t="s">
        <v>7420</v>
      </c>
    </row>
    <row r="6997" spans="1:1">
      <c r="A6997" s="5" t="s">
        <v>7421</v>
      </c>
    </row>
    <row r="6998" spans="1:1">
      <c r="A6998" s="5" t="s">
        <v>3331</v>
      </c>
    </row>
    <row r="6999" spans="1:1">
      <c r="A6999" s="5" t="s">
        <v>7422</v>
      </c>
    </row>
    <row r="7000" spans="1:1">
      <c r="A7000" s="5" t="s">
        <v>7423</v>
      </c>
    </row>
    <row r="7001" spans="1:1">
      <c r="A7001" s="5" t="s">
        <v>7424</v>
      </c>
    </row>
    <row r="7002" spans="1:1">
      <c r="A7002" s="5" t="s">
        <v>7425</v>
      </c>
    </row>
    <row r="7003" spans="1:1">
      <c r="A7003" s="5" t="s">
        <v>3332</v>
      </c>
    </row>
    <row r="7004" spans="1:1">
      <c r="A7004" s="5" t="s">
        <v>3333</v>
      </c>
    </row>
    <row r="7005" spans="1:1">
      <c r="A7005" s="5" t="s">
        <v>7426</v>
      </c>
    </row>
    <row r="7006" spans="1:1">
      <c r="A7006" s="5" t="s">
        <v>7427</v>
      </c>
    </row>
    <row r="7007" spans="1:1">
      <c r="A7007" s="5" t="s">
        <v>7428</v>
      </c>
    </row>
    <row r="7008" spans="1:1">
      <c r="A7008" s="5" t="s">
        <v>3334</v>
      </c>
    </row>
    <row r="7009" spans="1:1">
      <c r="A7009" s="5" t="s">
        <v>7429</v>
      </c>
    </row>
    <row r="7010" spans="1:1">
      <c r="A7010" s="5" t="s">
        <v>7430</v>
      </c>
    </row>
    <row r="7011" spans="1:1">
      <c r="A7011" s="5" t="s">
        <v>3335</v>
      </c>
    </row>
    <row r="7012" spans="1:1">
      <c r="A7012" s="5" t="s">
        <v>3336</v>
      </c>
    </row>
    <row r="7013" spans="1:1">
      <c r="A7013" s="5" t="s">
        <v>7431</v>
      </c>
    </row>
    <row r="7014" spans="1:1">
      <c r="A7014" s="5" t="s">
        <v>3337</v>
      </c>
    </row>
    <row r="7015" spans="1:1">
      <c r="A7015" s="5" t="s">
        <v>3338</v>
      </c>
    </row>
    <row r="7016" spans="1:1">
      <c r="A7016" s="5" t="s">
        <v>7432</v>
      </c>
    </row>
    <row r="7017" spans="1:1">
      <c r="A7017" s="5" t="s">
        <v>3339</v>
      </c>
    </row>
    <row r="7018" spans="1:1">
      <c r="A7018" s="5" t="s">
        <v>7433</v>
      </c>
    </row>
    <row r="7019" spans="1:1">
      <c r="A7019" s="5" t="s">
        <v>7434</v>
      </c>
    </row>
    <row r="7020" spans="1:1">
      <c r="A7020" s="5" t="s">
        <v>7435</v>
      </c>
    </row>
    <row r="7021" spans="1:1">
      <c r="A7021" s="5" t="s">
        <v>3340</v>
      </c>
    </row>
    <row r="7022" spans="1:1">
      <c r="A7022" s="5" t="s">
        <v>3341</v>
      </c>
    </row>
    <row r="7023" spans="1:1">
      <c r="A7023" s="5" t="s">
        <v>7436</v>
      </c>
    </row>
    <row r="7024" spans="1:1">
      <c r="A7024" s="5" t="s">
        <v>3342</v>
      </c>
    </row>
    <row r="7025" spans="1:1">
      <c r="A7025" s="5" t="s">
        <v>3343</v>
      </c>
    </row>
    <row r="7026" spans="1:1">
      <c r="A7026" s="5" t="s">
        <v>7437</v>
      </c>
    </row>
    <row r="7027" spans="1:1">
      <c r="A7027" s="5" t="s">
        <v>3344</v>
      </c>
    </row>
    <row r="7028" spans="1:1">
      <c r="A7028" s="5" t="s">
        <v>3345</v>
      </c>
    </row>
    <row r="7029" spans="1:1">
      <c r="A7029" s="5" t="s">
        <v>3346</v>
      </c>
    </row>
    <row r="7030" spans="1:1">
      <c r="A7030" s="5" t="s">
        <v>3347</v>
      </c>
    </row>
    <row r="7031" spans="1:1">
      <c r="A7031" s="5" t="s">
        <v>7438</v>
      </c>
    </row>
    <row r="7032" spans="1:1">
      <c r="A7032" s="5" t="s">
        <v>7439</v>
      </c>
    </row>
    <row r="7033" spans="1:1">
      <c r="A7033" s="5" t="s">
        <v>3348</v>
      </c>
    </row>
    <row r="7034" spans="1:1">
      <c r="A7034" s="5" t="s">
        <v>7440</v>
      </c>
    </row>
    <row r="7035" spans="1:1">
      <c r="A7035" s="5" t="s">
        <v>7441</v>
      </c>
    </row>
    <row r="7036" spans="1:1">
      <c r="A7036" s="5" t="s">
        <v>3349</v>
      </c>
    </row>
    <row r="7037" spans="1:1">
      <c r="A7037" s="5" t="s">
        <v>3350</v>
      </c>
    </row>
    <row r="7038" spans="1:1">
      <c r="A7038" s="5" t="s">
        <v>7442</v>
      </c>
    </row>
    <row r="7039" spans="1:1">
      <c r="A7039" s="5" t="s">
        <v>3351</v>
      </c>
    </row>
    <row r="7040" spans="1:1">
      <c r="A7040" s="5" t="s">
        <v>3352</v>
      </c>
    </row>
    <row r="7041" spans="1:1">
      <c r="A7041" s="5" t="s">
        <v>3353</v>
      </c>
    </row>
    <row r="7042" spans="1:1">
      <c r="A7042" s="5" t="s">
        <v>7443</v>
      </c>
    </row>
    <row r="7043" spans="1:1">
      <c r="A7043" s="5" t="s">
        <v>3354</v>
      </c>
    </row>
    <row r="7044" spans="1:1">
      <c r="A7044" s="5" t="s">
        <v>3355</v>
      </c>
    </row>
    <row r="7045" spans="1:1">
      <c r="A7045" s="5" t="s">
        <v>7444</v>
      </c>
    </row>
    <row r="7046" spans="1:1">
      <c r="A7046" s="5" t="s">
        <v>3356</v>
      </c>
    </row>
    <row r="7047" spans="1:1">
      <c r="A7047" s="5" t="s">
        <v>7445</v>
      </c>
    </row>
    <row r="7048" spans="1:1">
      <c r="A7048" s="5" t="s">
        <v>3357</v>
      </c>
    </row>
    <row r="7049" spans="1:1">
      <c r="A7049" s="5" t="s">
        <v>3358</v>
      </c>
    </row>
    <row r="7050" spans="1:1">
      <c r="A7050" s="5" t="s">
        <v>7446</v>
      </c>
    </row>
    <row r="7051" spans="1:1">
      <c r="A7051" s="5" t="s">
        <v>7447</v>
      </c>
    </row>
    <row r="7052" spans="1:1">
      <c r="A7052" s="5" t="s">
        <v>3359</v>
      </c>
    </row>
    <row r="7053" spans="1:1">
      <c r="A7053" s="5" t="s">
        <v>7448</v>
      </c>
    </row>
    <row r="7054" spans="1:1">
      <c r="A7054" s="5" t="s">
        <v>7449</v>
      </c>
    </row>
    <row r="7055" spans="1:1">
      <c r="A7055" s="5" t="s">
        <v>3360</v>
      </c>
    </row>
    <row r="7056" spans="1:1">
      <c r="A7056" s="5" t="s">
        <v>3361</v>
      </c>
    </row>
    <row r="7057" spans="1:1">
      <c r="A7057" s="5" t="s">
        <v>7450</v>
      </c>
    </row>
    <row r="7058" spans="1:1">
      <c r="A7058" s="5" t="s">
        <v>7451</v>
      </c>
    </row>
    <row r="7059" spans="1:1">
      <c r="A7059" s="5" t="s">
        <v>7452</v>
      </c>
    </row>
    <row r="7060" spans="1:1">
      <c r="A7060" s="5" t="s">
        <v>7453</v>
      </c>
    </row>
    <row r="7061" spans="1:1">
      <c r="A7061" s="5" t="s">
        <v>7454</v>
      </c>
    </row>
    <row r="7062" spans="1:1">
      <c r="A7062" s="5" t="s">
        <v>3362</v>
      </c>
    </row>
    <row r="7063" spans="1:1">
      <c r="A7063" s="5" t="s">
        <v>3363</v>
      </c>
    </row>
    <row r="7064" spans="1:1">
      <c r="A7064" s="5" t="s">
        <v>7455</v>
      </c>
    </row>
    <row r="7065" spans="1:1">
      <c r="A7065" s="5" t="s">
        <v>3364</v>
      </c>
    </row>
    <row r="7066" spans="1:1">
      <c r="A7066" s="5" t="s">
        <v>3365</v>
      </c>
    </row>
    <row r="7067" spans="1:1">
      <c r="A7067" s="5" t="s">
        <v>7456</v>
      </c>
    </row>
    <row r="7068" spans="1:1">
      <c r="A7068" s="5" t="s">
        <v>3366</v>
      </c>
    </row>
    <row r="7069" spans="1:1">
      <c r="A7069" s="5" t="s">
        <v>7457</v>
      </c>
    </row>
    <row r="7070" spans="1:1">
      <c r="A7070" s="5" t="s">
        <v>3367</v>
      </c>
    </row>
    <row r="7071" spans="1:1">
      <c r="A7071" s="5" t="s">
        <v>3368</v>
      </c>
    </row>
    <row r="7072" spans="1:1">
      <c r="A7072" s="5" t="s">
        <v>7458</v>
      </c>
    </row>
    <row r="7073" spans="1:1">
      <c r="A7073" s="5" t="s">
        <v>3369</v>
      </c>
    </row>
    <row r="7074" spans="1:1">
      <c r="A7074" s="5" t="s">
        <v>3370</v>
      </c>
    </row>
    <row r="7075" spans="1:1">
      <c r="A7075" s="5" t="s">
        <v>7459</v>
      </c>
    </row>
    <row r="7076" spans="1:1">
      <c r="A7076" s="5" t="s">
        <v>3371</v>
      </c>
    </row>
    <row r="7077" spans="1:1">
      <c r="A7077" s="5" t="s">
        <v>3372</v>
      </c>
    </row>
    <row r="7078" spans="1:1">
      <c r="A7078" s="5" t="s">
        <v>3373</v>
      </c>
    </row>
    <row r="7079" spans="1:1">
      <c r="A7079" s="5" t="s">
        <v>3374</v>
      </c>
    </row>
    <row r="7080" spans="1:1">
      <c r="A7080" s="5" t="s">
        <v>3375</v>
      </c>
    </row>
    <row r="7081" spans="1:1">
      <c r="A7081" s="5" t="s">
        <v>7460</v>
      </c>
    </row>
    <row r="7082" spans="1:1">
      <c r="A7082" s="5" t="s">
        <v>3376</v>
      </c>
    </row>
    <row r="7083" spans="1:1">
      <c r="A7083" s="5" t="s">
        <v>3377</v>
      </c>
    </row>
    <row r="7084" spans="1:1">
      <c r="A7084" s="5" t="s">
        <v>7461</v>
      </c>
    </row>
    <row r="7085" spans="1:1">
      <c r="A7085" s="5" t="s">
        <v>7462</v>
      </c>
    </row>
    <row r="7086" spans="1:1">
      <c r="A7086" s="5" t="s">
        <v>3378</v>
      </c>
    </row>
    <row r="7087" spans="1:1">
      <c r="A7087" s="5" t="s">
        <v>7463</v>
      </c>
    </row>
    <row r="7088" spans="1:1">
      <c r="A7088" s="5" t="s">
        <v>7464</v>
      </c>
    </row>
    <row r="7089" spans="1:1">
      <c r="A7089" s="5" t="s">
        <v>7465</v>
      </c>
    </row>
    <row r="7090" spans="1:1">
      <c r="A7090" s="5" t="s">
        <v>7466</v>
      </c>
    </row>
    <row r="7091" spans="1:1">
      <c r="A7091" s="5" t="s">
        <v>7467</v>
      </c>
    </row>
    <row r="7092" spans="1:1">
      <c r="A7092" s="5" t="s">
        <v>7468</v>
      </c>
    </row>
    <row r="7093" spans="1:1">
      <c r="A7093" s="5" t="s">
        <v>7469</v>
      </c>
    </row>
    <row r="7094" spans="1:1">
      <c r="A7094" s="5" t="s">
        <v>3379</v>
      </c>
    </row>
    <row r="7095" spans="1:1">
      <c r="A7095" s="5" t="s">
        <v>3380</v>
      </c>
    </row>
    <row r="7096" spans="1:1">
      <c r="A7096" s="5" t="s">
        <v>7470</v>
      </c>
    </row>
    <row r="7097" spans="1:1">
      <c r="A7097" s="5" t="s">
        <v>7471</v>
      </c>
    </row>
    <row r="7098" spans="1:1">
      <c r="A7098" s="5" t="s">
        <v>7472</v>
      </c>
    </row>
    <row r="7099" spans="1:1">
      <c r="A7099" s="5" t="s">
        <v>3381</v>
      </c>
    </row>
    <row r="7100" spans="1:1">
      <c r="A7100" s="5" t="s">
        <v>7473</v>
      </c>
    </row>
    <row r="7101" spans="1:1">
      <c r="A7101" s="5" t="s">
        <v>7474</v>
      </c>
    </row>
    <row r="7102" spans="1:1">
      <c r="A7102" s="5" t="s">
        <v>3382</v>
      </c>
    </row>
    <row r="7103" spans="1:1">
      <c r="A7103" s="5" t="s">
        <v>7475</v>
      </c>
    </row>
    <row r="7104" spans="1:1">
      <c r="A7104" s="5" t="s">
        <v>7476</v>
      </c>
    </row>
    <row r="7105" spans="1:1">
      <c r="A7105" s="5" t="s">
        <v>7477</v>
      </c>
    </row>
    <row r="7106" spans="1:1">
      <c r="A7106" s="5" t="s">
        <v>7478</v>
      </c>
    </row>
    <row r="7107" spans="1:1">
      <c r="A7107" s="5" t="s">
        <v>7479</v>
      </c>
    </row>
    <row r="7108" spans="1:1">
      <c r="A7108" s="5" t="s">
        <v>7480</v>
      </c>
    </row>
    <row r="7109" spans="1:1">
      <c r="A7109" s="5" t="s">
        <v>3383</v>
      </c>
    </row>
    <row r="7110" spans="1:1">
      <c r="A7110" s="5" t="s">
        <v>7481</v>
      </c>
    </row>
    <row r="7111" spans="1:1">
      <c r="A7111" s="5" t="s">
        <v>7482</v>
      </c>
    </row>
    <row r="7112" spans="1:1">
      <c r="A7112" s="5" t="s">
        <v>7483</v>
      </c>
    </row>
    <row r="7113" spans="1:1">
      <c r="A7113" s="5" t="s">
        <v>3384</v>
      </c>
    </row>
    <row r="7114" spans="1:1">
      <c r="A7114" s="5" t="s">
        <v>7484</v>
      </c>
    </row>
    <row r="7115" spans="1:1">
      <c r="A7115" s="5" t="s">
        <v>7485</v>
      </c>
    </row>
    <row r="7116" spans="1:1">
      <c r="A7116" s="5" t="s">
        <v>7486</v>
      </c>
    </row>
    <row r="7117" spans="1:1">
      <c r="A7117" s="5" t="s">
        <v>7487</v>
      </c>
    </row>
    <row r="7118" spans="1:1">
      <c r="A7118" s="5" t="s">
        <v>3385</v>
      </c>
    </row>
    <row r="7119" spans="1:1">
      <c r="A7119" s="5" t="s">
        <v>7488</v>
      </c>
    </row>
    <row r="7120" spans="1:1">
      <c r="A7120" s="5" t="s">
        <v>7489</v>
      </c>
    </row>
    <row r="7121" spans="1:1">
      <c r="A7121" s="5" t="s">
        <v>7490</v>
      </c>
    </row>
    <row r="7122" spans="1:1">
      <c r="A7122" s="5" t="s">
        <v>3386</v>
      </c>
    </row>
    <row r="7123" spans="1:1">
      <c r="A7123" s="5" t="s">
        <v>7491</v>
      </c>
    </row>
    <row r="7124" spans="1:1">
      <c r="A7124" s="5" t="s">
        <v>7492</v>
      </c>
    </row>
    <row r="7125" spans="1:1">
      <c r="A7125" s="5" t="s">
        <v>3387</v>
      </c>
    </row>
    <row r="7126" spans="1:1">
      <c r="A7126" s="5" t="s">
        <v>7493</v>
      </c>
    </row>
    <row r="7127" spans="1:1">
      <c r="A7127" s="5" t="s">
        <v>7494</v>
      </c>
    </row>
    <row r="7128" spans="1:1">
      <c r="A7128" s="5" t="s">
        <v>3388</v>
      </c>
    </row>
    <row r="7129" spans="1:1">
      <c r="A7129" s="5" t="s">
        <v>3389</v>
      </c>
    </row>
    <row r="7130" spans="1:1">
      <c r="A7130" s="5" t="s">
        <v>3390</v>
      </c>
    </row>
    <row r="7131" spans="1:1">
      <c r="A7131" s="5" t="s">
        <v>7495</v>
      </c>
    </row>
    <row r="7132" spans="1:1">
      <c r="A7132" s="5" t="s">
        <v>3391</v>
      </c>
    </row>
    <row r="7133" spans="1:1">
      <c r="A7133" s="5" t="s">
        <v>7496</v>
      </c>
    </row>
    <row r="7134" spans="1:1">
      <c r="A7134" s="5" t="s">
        <v>7497</v>
      </c>
    </row>
    <row r="7135" spans="1:1">
      <c r="A7135" s="5" t="s">
        <v>7498</v>
      </c>
    </row>
    <row r="7136" spans="1:1">
      <c r="A7136" s="5" t="s">
        <v>3392</v>
      </c>
    </row>
    <row r="7137" spans="1:1">
      <c r="A7137" s="5" t="s">
        <v>3393</v>
      </c>
    </row>
    <row r="7138" spans="1:1">
      <c r="A7138" s="5" t="s">
        <v>7499</v>
      </c>
    </row>
    <row r="7139" spans="1:1">
      <c r="A7139" s="5" t="s">
        <v>7500</v>
      </c>
    </row>
    <row r="7140" spans="1:1">
      <c r="A7140" s="5" t="s">
        <v>3394</v>
      </c>
    </row>
    <row r="7141" spans="1:1">
      <c r="A7141" s="5" t="s">
        <v>3395</v>
      </c>
    </row>
    <row r="7142" spans="1:1">
      <c r="A7142" s="5" t="s">
        <v>7501</v>
      </c>
    </row>
    <row r="7143" spans="1:1">
      <c r="A7143" s="5" t="s">
        <v>7502</v>
      </c>
    </row>
    <row r="7144" spans="1:1">
      <c r="A7144" s="5" t="s">
        <v>7503</v>
      </c>
    </row>
    <row r="7145" spans="1:1">
      <c r="A7145" s="5" t="s">
        <v>3396</v>
      </c>
    </row>
    <row r="7146" spans="1:1">
      <c r="A7146" s="5" t="s">
        <v>7504</v>
      </c>
    </row>
    <row r="7147" spans="1:1">
      <c r="A7147" s="5" t="s">
        <v>3397</v>
      </c>
    </row>
    <row r="7148" spans="1:1">
      <c r="A7148" s="5" t="s">
        <v>3398</v>
      </c>
    </row>
    <row r="7149" spans="1:1">
      <c r="A7149" s="5" t="s">
        <v>7505</v>
      </c>
    </row>
    <row r="7150" spans="1:1">
      <c r="A7150" s="5" t="s">
        <v>3399</v>
      </c>
    </row>
    <row r="7151" spans="1:1">
      <c r="A7151" s="5" t="s">
        <v>7506</v>
      </c>
    </row>
    <row r="7152" spans="1:1">
      <c r="A7152" s="5" t="s">
        <v>7507</v>
      </c>
    </row>
    <row r="7153" spans="1:1">
      <c r="A7153" s="5" t="s">
        <v>3400</v>
      </c>
    </row>
    <row r="7154" spans="1:1">
      <c r="A7154" s="5" t="s">
        <v>3401</v>
      </c>
    </row>
    <row r="7155" spans="1:1">
      <c r="A7155" s="5" t="s">
        <v>7508</v>
      </c>
    </row>
    <row r="7156" spans="1:1">
      <c r="A7156" s="5" t="s">
        <v>7509</v>
      </c>
    </row>
    <row r="7157" spans="1:1">
      <c r="A7157" s="5" t="s">
        <v>7510</v>
      </c>
    </row>
    <row r="7158" spans="1:1">
      <c r="A7158" s="5" t="s">
        <v>3402</v>
      </c>
    </row>
    <row r="7159" spans="1:1">
      <c r="A7159" s="5" t="s">
        <v>3403</v>
      </c>
    </row>
    <row r="7160" spans="1:1">
      <c r="A7160" s="5" t="s">
        <v>7511</v>
      </c>
    </row>
    <row r="7161" spans="1:1">
      <c r="A7161" s="5" t="s">
        <v>3404</v>
      </c>
    </row>
    <row r="7162" spans="1:1">
      <c r="A7162" s="5" t="s">
        <v>7512</v>
      </c>
    </row>
    <row r="7163" spans="1:1">
      <c r="A7163" s="5" t="s">
        <v>3405</v>
      </c>
    </row>
    <row r="7164" spans="1:1">
      <c r="A7164" s="5" t="s">
        <v>3406</v>
      </c>
    </row>
    <row r="7165" spans="1:1">
      <c r="A7165" s="5" t="s">
        <v>7513</v>
      </c>
    </row>
    <row r="7166" spans="1:1">
      <c r="A7166" s="5" t="s">
        <v>3407</v>
      </c>
    </row>
    <row r="7167" spans="1:1">
      <c r="A7167" s="5" t="s">
        <v>3408</v>
      </c>
    </row>
    <row r="7168" spans="1:1">
      <c r="A7168" s="5" t="s">
        <v>7514</v>
      </c>
    </row>
    <row r="7169" spans="1:1">
      <c r="A7169" s="5" t="s">
        <v>3409</v>
      </c>
    </row>
    <row r="7170" spans="1:1">
      <c r="A7170" s="5" t="s">
        <v>3410</v>
      </c>
    </row>
    <row r="7171" spans="1:1">
      <c r="A7171" s="5" t="s">
        <v>7515</v>
      </c>
    </row>
    <row r="7172" spans="1:1">
      <c r="A7172" s="5" t="s">
        <v>7516</v>
      </c>
    </row>
    <row r="7173" spans="1:1">
      <c r="A7173" s="5" t="s">
        <v>7517</v>
      </c>
    </row>
    <row r="7174" spans="1:1">
      <c r="A7174" s="5" t="s">
        <v>3411</v>
      </c>
    </row>
    <row r="7175" spans="1:1">
      <c r="A7175" s="5" t="s">
        <v>7518</v>
      </c>
    </row>
    <row r="7176" spans="1:1">
      <c r="A7176" s="5" t="s">
        <v>3412</v>
      </c>
    </row>
    <row r="7177" spans="1:1">
      <c r="A7177" s="5" t="s">
        <v>7519</v>
      </c>
    </row>
    <row r="7178" spans="1:1">
      <c r="A7178" s="5" t="s">
        <v>3413</v>
      </c>
    </row>
    <row r="7179" spans="1:1">
      <c r="A7179" s="5" t="s">
        <v>7520</v>
      </c>
    </row>
    <row r="7180" spans="1:1">
      <c r="A7180" s="5" t="s">
        <v>3414</v>
      </c>
    </row>
    <row r="7181" spans="1:1">
      <c r="A7181" s="5" t="s">
        <v>7521</v>
      </c>
    </row>
    <row r="7182" spans="1:1">
      <c r="A7182" s="5" t="s">
        <v>3415</v>
      </c>
    </row>
    <row r="7183" spans="1:1">
      <c r="A7183" s="5" t="s">
        <v>7522</v>
      </c>
    </row>
    <row r="7184" spans="1:1">
      <c r="A7184" s="5" t="s">
        <v>3416</v>
      </c>
    </row>
    <row r="7185" spans="1:1">
      <c r="A7185" s="5" t="s">
        <v>7523</v>
      </c>
    </row>
    <row r="7186" spans="1:1">
      <c r="A7186" s="5" t="s">
        <v>7524</v>
      </c>
    </row>
    <row r="7187" spans="1:1">
      <c r="A7187" s="5" t="s">
        <v>7525</v>
      </c>
    </row>
    <row r="7188" spans="1:1">
      <c r="A7188" s="5" t="s">
        <v>7526</v>
      </c>
    </row>
    <row r="7189" spans="1:1">
      <c r="A7189" s="5" t="s">
        <v>3417</v>
      </c>
    </row>
    <row r="7190" spans="1:1">
      <c r="A7190" s="5" t="s">
        <v>3418</v>
      </c>
    </row>
    <row r="7191" spans="1:1">
      <c r="A7191" s="5" t="s">
        <v>3419</v>
      </c>
    </row>
    <row r="7192" spans="1:1">
      <c r="A7192" s="5" t="s">
        <v>7527</v>
      </c>
    </row>
    <row r="7193" spans="1:1">
      <c r="A7193" s="5" t="s">
        <v>3420</v>
      </c>
    </row>
    <row r="7194" spans="1:1">
      <c r="A7194" s="5" t="s">
        <v>7528</v>
      </c>
    </row>
    <row r="7195" spans="1:1">
      <c r="A7195" s="5" t="s">
        <v>3421</v>
      </c>
    </row>
    <row r="7196" spans="1:1">
      <c r="A7196" s="5" t="s">
        <v>3422</v>
      </c>
    </row>
    <row r="7197" spans="1:1">
      <c r="A7197" s="5" t="s">
        <v>7529</v>
      </c>
    </row>
    <row r="7198" spans="1:1">
      <c r="A7198" s="5" t="s">
        <v>3423</v>
      </c>
    </row>
    <row r="7199" spans="1:1">
      <c r="A7199" s="5" t="s">
        <v>7530</v>
      </c>
    </row>
    <row r="7200" spans="1:1">
      <c r="A7200" s="5" t="s">
        <v>7531</v>
      </c>
    </row>
    <row r="7201" spans="1:1">
      <c r="A7201" s="5" t="s">
        <v>7532</v>
      </c>
    </row>
    <row r="7202" spans="1:1">
      <c r="A7202" s="5" t="s">
        <v>7533</v>
      </c>
    </row>
    <row r="7203" spans="1:1">
      <c r="A7203" s="5" t="s">
        <v>3424</v>
      </c>
    </row>
    <row r="7204" spans="1:1">
      <c r="A7204" s="5" t="s">
        <v>7534</v>
      </c>
    </row>
    <row r="7205" spans="1:1">
      <c r="A7205" s="5" t="s">
        <v>7535</v>
      </c>
    </row>
    <row r="7206" spans="1:1">
      <c r="A7206" s="5" t="s">
        <v>7536</v>
      </c>
    </row>
    <row r="7207" spans="1:1">
      <c r="A7207" s="5" t="s">
        <v>3425</v>
      </c>
    </row>
    <row r="7208" spans="1:1">
      <c r="A7208" s="5" t="s">
        <v>7537</v>
      </c>
    </row>
    <row r="7209" spans="1:1">
      <c r="A7209" s="5" t="s">
        <v>7538</v>
      </c>
    </row>
    <row r="7210" spans="1:1">
      <c r="A7210" s="5" t="s">
        <v>7539</v>
      </c>
    </row>
    <row r="7211" spans="1:1">
      <c r="A7211" s="5" t="s">
        <v>3426</v>
      </c>
    </row>
  </sheetData>
  <sheetProtection algorithmName="SHA-512" hashValue="uHiQ0wlr8UWE5tcc2oE17Y8WNMJIl2l0VHEeruxWRBm80YUQNaL+VuVNNDPusfgAGyq9tIu9rJ80TOfzoaw3pw==" saltValue="WEWcSbgbE9OnDzJ87ooBSg==" spinCount="100000" sheet="1" objects="1" scenarios="1" formatCells="0" formatColumns="0" formatRows="0"/>
  <sortState xmlns:xlrd2="http://schemas.microsoft.com/office/spreadsheetml/2017/richdata2" ref="A1:A1048576">
    <sortCondition ref="A1:A1048576"/>
  </sortState>
  <pageMargins left="0.511811024" right="0.511811024" top="0.78740157499999996" bottom="0.78740157499999996" header="0.31496062000000002" footer="0.31496062000000002"/>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G1011"/>
  <sheetViews>
    <sheetView tabSelected="1" topLeftCell="A14" workbookViewId="0">
      <selection activeCell="B25" sqref="B25:C25"/>
    </sheetView>
  </sheetViews>
  <sheetFormatPr defaultColWidth="14.42578125" defaultRowHeight="15.75" customHeight="1"/>
  <cols>
    <col min="1" max="1" width="60.5703125" style="15" customWidth="1"/>
    <col min="2" max="2" width="22.42578125" style="15" customWidth="1"/>
    <col min="3" max="3" width="41" style="15" customWidth="1"/>
    <col min="4" max="4" width="6.42578125" style="15" customWidth="1"/>
    <col min="5" max="5" width="43.7109375" style="20" customWidth="1"/>
    <col min="6" max="6" width="13.140625" style="20" customWidth="1"/>
    <col min="7" max="16384" width="14.42578125" style="15"/>
  </cols>
  <sheetData>
    <row r="1" spans="1:7" ht="60" customHeight="1">
      <c r="A1" s="73" t="s">
        <v>5</v>
      </c>
      <c r="B1" s="74"/>
      <c r="C1" s="74"/>
    </row>
    <row r="2" spans="1:7" ht="12.6">
      <c r="A2" s="20"/>
      <c r="B2" s="20"/>
      <c r="C2" s="20"/>
    </row>
    <row r="3" spans="1:7" ht="14.1">
      <c r="A3" s="54" t="s">
        <v>6</v>
      </c>
      <c r="B3" s="20"/>
      <c r="C3" s="20"/>
    </row>
    <row r="4" spans="1:7" ht="14.1">
      <c r="A4" s="53" t="s">
        <v>7</v>
      </c>
      <c r="B4" s="20"/>
      <c r="C4" s="20"/>
    </row>
    <row r="6" spans="1:7" ht="14.1">
      <c r="A6" s="14" t="s">
        <v>8</v>
      </c>
      <c r="B6" s="21"/>
      <c r="C6" s="20"/>
      <c r="E6" s="13" t="s">
        <v>9</v>
      </c>
      <c r="F6" s="13" t="s">
        <v>10</v>
      </c>
    </row>
    <row r="7" spans="1:7" ht="14.1">
      <c r="A7" s="11" t="s">
        <v>11</v>
      </c>
      <c r="B7" s="76"/>
      <c r="C7" s="77"/>
    </row>
    <row r="8" spans="1:7" ht="14.1">
      <c r="A8" s="14" t="s">
        <v>12</v>
      </c>
      <c r="B8" s="23"/>
      <c r="C8" s="24"/>
    </row>
    <row r="9" spans="1:7" ht="14.1">
      <c r="A9" s="14" t="s">
        <v>13</v>
      </c>
      <c r="B9" s="75"/>
      <c r="C9" s="80"/>
    </row>
    <row r="10" spans="1:7" ht="14.1">
      <c r="A10" s="14" t="s">
        <v>14</v>
      </c>
      <c r="B10" s="75"/>
      <c r="C10" s="80"/>
    </row>
    <row r="11" spans="1:7" ht="14.1">
      <c r="A11" s="14" t="s">
        <v>15</v>
      </c>
      <c r="B11" s="75"/>
      <c r="C11" s="80"/>
      <c r="G11" s="25"/>
    </row>
    <row r="12" spans="1:7" ht="14.1">
      <c r="A12" s="14" t="s">
        <v>16</v>
      </c>
      <c r="B12" s="75"/>
      <c r="C12" s="80"/>
    </row>
    <row r="13" spans="1:7" ht="12.6">
      <c r="B13" s="26"/>
      <c r="C13" s="26"/>
    </row>
    <row r="14" spans="1:7" ht="14.1">
      <c r="A14" s="14" t="s">
        <v>17</v>
      </c>
      <c r="B14" s="26"/>
      <c r="C14" s="26"/>
    </row>
    <row r="15" spans="1:7" ht="14.1">
      <c r="A15" s="14" t="s">
        <v>18</v>
      </c>
      <c r="B15" s="27"/>
      <c r="C15" s="26"/>
    </row>
    <row r="16" spans="1:7" ht="15" customHeight="1">
      <c r="A16" s="14" t="s">
        <v>19</v>
      </c>
      <c r="B16" s="48"/>
      <c r="C16" s="26"/>
    </row>
    <row r="17" spans="1:6" ht="12.6">
      <c r="B17" s="26"/>
      <c r="C17" s="26"/>
    </row>
    <row r="18" spans="1:6" ht="14.1">
      <c r="A18" s="14" t="s">
        <v>20</v>
      </c>
      <c r="B18" s="26"/>
      <c r="C18" s="26"/>
    </row>
    <row r="19" spans="1:6" ht="15">
      <c r="A19" s="14" t="s">
        <v>21</v>
      </c>
      <c r="B19" s="75"/>
      <c r="C19" s="80"/>
    </row>
    <row r="20" spans="1:6" ht="14.1">
      <c r="A20" s="14" t="s">
        <v>22</v>
      </c>
      <c r="B20" s="13" t="str">
        <f>IF(ISBLANK(B19),"",VLOOKUP(B19,'PROPG Lista de Docentes UFPE'!B1:G4007,6,FALSE))</f>
        <v/>
      </c>
      <c r="C20" s="20"/>
    </row>
    <row r="21" spans="1:6" ht="14.1">
      <c r="A21" s="14" t="s">
        <v>23</v>
      </c>
      <c r="B21" s="13" t="str">
        <f>IF(ISBLANK(B19),"",VLOOKUP(B19,'PROPG Lista de Docentes UFPE'!B1:L4007,11,FALSE))</f>
        <v/>
      </c>
      <c r="C21" s="26"/>
      <c r="E21" s="13" t="str">
        <f>IF(ISBLANK(B19),"",IF(AND(NOT(ISBLANK(B21)),OR(B21="DOUTORADO",B21="MESTRADO")),"","Precisa de titulação mínima de mestre."))</f>
        <v/>
      </c>
      <c r="F21" s="13">
        <f>IF(E21="",0,1)</f>
        <v>0</v>
      </c>
    </row>
    <row r="22" spans="1:6" ht="14.1">
      <c r="A22" s="14" t="s">
        <v>24</v>
      </c>
      <c r="B22" s="13" t="str">
        <f>IF(ISBLANK(B19),"",VLOOKUP(B19,'PROPG Lista de Docentes UFPE'!B1:J4007,9,FALSE))</f>
        <v/>
      </c>
      <c r="C22" s="26"/>
    </row>
    <row r="23" spans="1:6" ht="12.6">
      <c r="B23" s="26"/>
      <c r="C23" s="26"/>
    </row>
    <row r="24" spans="1:6" ht="14.1">
      <c r="A24" s="14" t="s">
        <v>25</v>
      </c>
      <c r="B24" s="26"/>
      <c r="C24" s="26"/>
    </row>
    <row r="25" spans="1:6" ht="15">
      <c r="A25" s="14" t="s">
        <v>21</v>
      </c>
      <c r="B25" s="75"/>
      <c r="C25" s="80"/>
    </row>
    <row r="26" spans="1:6" ht="14.1">
      <c r="A26" s="14" t="s">
        <v>22</v>
      </c>
      <c r="B26" s="13" t="str">
        <f>IF(ISBLANK(B25),"",VLOOKUP(B25,'PROPG Lista de Docentes UFPE'!B1:G4014,6,FALSE))</f>
        <v/>
      </c>
      <c r="C26" s="20"/>
    </row>
    <row r="27" spans="1:6" ht="14.1">
      <c r="A27" s="14" t="s">
        <v>23</v>
      </c>
      <c r="B27" s="13" t="str">
        <f>IF(ISBLANK(B25),"",VLOOKUP(B25,'PROPG Lista de Docentes UFPE'!B1:L4014,11,FALSE))</f>
        <v/>
      </c>
      <c r="C27" s="26"/>
      <c r="E27" s="13" t="str">
        <f>IF(ISBLANK(B25),"",IF(AND(NOT(ISBLANK(B27)),OR(B27="DOUTORADO",B27="MESTRADO")),"","Precisa de titulação mínima de mestre."))</f>
        <v/>
      </c>
      <c r="F27" s="13">
        <f>IF(E27="",0,1)</f>
        <v>0</v>
      </c>
    </row>
    <row r="28" spans="1:6" ht="14.1">
      <c r="A28" s="14" t="s">
        <v>24</v>
      </c>
      <c r="B28" s="13" t="str">
        <f>IF(ISBLANK(B25),"",VLOOKUP(B25,'PROPG Lista de Docentes UFPE'!B1:J4014,9,FALSE))</f>
        <v/>
      </c>
      <c r="C28" s="26"/>
    </row>
    <row r="29" spans="1:6" ht="12.6">
      <c r="B29" s="26"/>
      <c r="C29" s="26"/>
    </row>
    <row r="30" spans="1:6" ht="15" customHeight="1">
      <c r="A30" s="14" t="s">
        <v>26</v>
      </c>
      <c r="B30" s="75"/>
      <c r="C30" s="75"/>
    </row>
    <row r="31" spans="1:6" ht="14.1">
      <c r="A31" s="14" t="s">
        <v>27</v>
      </c>
      <c r="B31" s="75"/>
      <c r="C31" s="80"/>
    </row>
    <row r="32" spans="1:6" ht="99.75" customHeight="1">
      <c r="A32" s="14" t="s">
        <v>28</v>
      </c>
      <c r="B32" s="13" t="str">
        <f xml:space="preserve">
IF(AND(NOT(ISBLANK(B30)),
     NOT(ISBLANK(B31))),
   "Ou o Secretário é UFPE ou é externo (mas não ambos)",
   IF(NOT(ISBLANK(B30)),
      "Sim",
      IF(NOT(ISBLANK(B31)),
         "Não",
         ""
      )
   )
)</f>
        <v/>
      </c>
      <c r="C32" s="49" t="str">
        <f>IF(B32="Sim", "A remuneração dos secretários vinculados à UFPE, quando prevista no projeto do curso, não poderá exceder a 1/2 do valor do vencimento básico padrão 5 (cinco) da tabela técnico administrativo nível de classificação D, nível de capacitação I.", IF(B32="Não","A remuneração não poderá exceder ao valor do vencimento básico padrão 1 (um) da tabela técnico administrativo nível de classificação E, nível de capacitação I, independente do número de cursos que esteja secretariando.",""))</f>
        <v/>
      </c>
    </row>
    <row r="33" spans="1:3" ht="12.6">
      <c r="B33" s="26"/>
      <c r="C33" s="26"/>
    </row>
    <row r="34" spans="1:3" ht="14.1">
      <c r="A34" s="14" t="s">
        <v>29</v>
      </c>
      <c r="B34" s="75"/>
      <c r="C34" s="80"/>
    </row>
    <row r="35" spans="1:3" ht="12.6">
      <c r="B35" s="26"/>
      <c r="C35" s="26"/>
    </row>
    <row r="36" spans="1:3" ht="186.75" customHeight="1">
      <c r="A36" s="14" t="s">
        <v>30</v>
      </c>
      <c r="B36" s="78"/>
      <c r="C36" s="79"/>
    </row>
    <row r="37" spans="1:3" ht="12.6">
      <c r="B37" s="26"/>
      <c r="C37" s="26"/>
    </row>
    <row r="38" spans="1:3" ht="140.25" customHeight="1">
      <c r="A38" s="14" t="s">
        <v>31</v>
      </c>
      <c r="B38" s="78"/>
      <c r="C38" s="79"/>
    </row>
    <row r="40" spans="1:3" ht="14.1">
      <c r="A40" s="14" t="s">
        <v>32</v>
      </c>
      <c r="B40" s="27"/>
      <c r="C40" s="12" t="s">
        <v>33</v>
      </c>
    </row>
    <row r="41" spans="1:3" ht="14.1">
      <c r="B41" s="27"/>
      <c r="C41" s="13" t="s">
        <v>34</v>
      </c>
    </row>
    <row r="42" spans="1:3" ht="14.1">
      <c r="B42" s="27"/>
      <c r="C42" s="14" t="s">
        <v>35</v>
      </c>
    </row>
    <row r="43" spans="1:3" ht="14.1">
      <c r="B43" s="27"/>
      <c r="C43" s="14" t="s">
        <v>36</v>
      </c>
    </row>
    <row r="44" spans="1:3" ht="14.1">
      <c r="B44" s="27"/>
      <c r="C44" s="14" t="s">
        <v>37</v>
      </c>
    </row>
    <row r="45" spans="1:3" ht="28.5" customHeight="1">
      <c r="B45" s="13" t="str">
        <f>IF(B44="Sim","Especificar:","")</f>
        <v/>
      </c>
      <c r="C45" s="27"/>
    </row>
    <row r="46" spans="1:3" ht="12.6">
      <c r="B46" s="26"/>
      <c r="C46" s="26"/>
    </row>
    <row r="47" spans="1:3" ht="14.1">
      <c r="A47" s="14" t="s">
        <v>38</v>
      </c>
      <c r="B47" s="81" t="s">
        <v>39</v>
      </c>
      <c r="C47" s="82"/>
    </row>
    <row r="48" spans="1:3" ht="14.1">
      <c r="A48"/>
      <c r="B48" s="81" t="s">
        <v>40</v>
      </c>
      <c r="C48" s="82"/>
    </row>
    <row r="49" spans="1:6" ht="16.5" customHeight="1">
      <c r="B49" s="81" t="s">
        <v>41</v>
      </c>
      <c r="C49" s="82"/>
    </row>
    <row r="50" spans="1:6" ht="45" customHeight="1">
      <c r="B50" s="81" t="s">
        <v>42</v>
      </c>
      <c r="C50" s="82"/>
    </row>
    <row r="51" spans="1:6" ht="14.1">
      <c r="B51" s="14" t="s">
        <v>43</v>
      </c>
      <c r="C51" s="27"/>
    </row>
    <row r="52" spans="1:6" ht="12.6">
      <c r="B52" s="26"/>
      <c r="C52" s="26"/>
    </row>
    <row r="53" spans="1:6" ht="14.1">
      <c r="A53" s="14" t="s">
        <v>44</v>
      </c>
      <c r="B53" s="28"/>
      <c r="C53" s="26"/>
      <c r="E53" s="46" t="str">
        <f>IF(ISNUMBER(B53),IF(AND(B53&gt;66,B8="Presencial"),"Máximo de vagas deve ser 66 no presencial",""),IF(ISBLANK(B53),"","Digite um número"))</f>
        <v/>
      </c>
      <c r="F53" s="13">
        <f>IF(E53="",0,1)</f>
        <v>0</v>
      </c>
    </row>
    <row r="54" spans="1:6" ht="12.6">
      <c r="B54" s="26"/>
      <c r="C54" s="26"/>
    </row>
    <row r="55" spans="1:6" ht="14.1">
      <c r="A55" s="14" t="s">
        <v>45</v>
      </c>
      <c r="B55" s="29"/>
      <c r="E55" s="13" t="str">
        <f>IF(AND(NOT(ISBLANK(B55)),NOT(ISNUMBER(B55))),"Digite um número","")</f>
        <v/>
      </c>
      <c r="F55" s="13">
        <f>IF(E55="",0,1)</f>
        <v>0</v>
      </c>
    </row>
    <row r="56" spans="1:6" ht="12.6">
      <c r="B56" s="26"/>
      <c r="C56" s="26"/>
    </row>
    <row r="57" spans="1:6" ht="14.1">
      <c r="A57" s="14" t="s">
        <v>46</v>
      </c>
      <c r="B57" s="27"/>
      <c r="C57" s="27"/>
    </row>
    <row r="58" spans="1:6" ht="12.6">
      <c r="B58" s="26"/>
      <c r="C58" s="26"/>
    </row>
    <row r="59" spans="1:6" ht="14.1">
      <c r="A59" s="14" t="s">
        <v>47</v>
      </c>
      <c r="B59" s="27"/>
      <c r="C59" s="26"/>
    </row>
    <row r="60" spans="1:6" ht="12.6">
      <c r="B60" s="26"/>
      <c r="C60" s="26"/>
    </row>
    <row r="61" spans="1:6" ht="14.1">
      <c r="A61" s="14" t="s">
        <v>48</v>
      </c>
      <c r="B61" s="27"/>
      <c r="C61" s="51" t="s">
        <v>49</v>
      </c>
    </row>
    <row r="62" spans="1:6" ht="12.6">
      <c r="B62" s="26"/>
      <c r="C62" s="26"/>
    </row>
    <row r="63" spans="1:6" ht="14.1">
      <c r="A63" s="14" t="s">
        <v>50</v>
      </c>
      <c r="B63" s="27" t="s">
        <v>51</v>
      </c>
      <c r="C63" s="26"/>
    </row>
    <row r="64" spans="1:6" ht="12.6">
      <c r="B64" s="26"/>
      <c r="C64" s="26"/>
    </row>
    <row r="65" spans="2:3" ht="12.6">
      <c r="B65" s="26"/>
      <c r="C65" s="26"/>
    </row>
    <row r="66" spans="2:3" ht="12.6">
      <c r="B66" s="26"/>
      <c r="C66" s="26"/>
    </row>
    <row r="67" spans="2:3" ht="12.6">
      <c r="B67" s="26"/>
      <c r="C67" s="26"/>
    </row>
    <row r="68" spans="2:3" ht="12.6">
      <c r="B68" s="26"/>
      <c r="C68" s="26"/>
    </row>
    <row r="69" spans="2:3" ht="12.6">
      <c r="B69" s="26"/>
      <c r="C69" s="26"/>
    </row>
    <row r="70" spans="2:3" ht="12.6">
      <c r="B70" s="26"/>
      <c r="C70" s="26"/>
    </row>
    <row r="71" spans="2:3" ht="12.6">
      <c r="B71" s="26"/>
      <c r="C71" s="26"/>
    </row>
    <row r="72" spans="2:3" ht="12.6">
      <c r="B72" s="26"/>
      <c r="C72" s="26"/>
    </row>
    <row r="73" spans="2:3" ht="12.6">
      <c r="B73" s="26"/>
      <c r="C73" s="26"/>
    </row>
    <row r="74" spans="2:3" ht="12.6">
      <c r="B74" s="26"/>
      <c r="C74" s="26"/>
    </row>
    <row r="75" spans="2:3" ht="12.6">
      <c r="B75" s="26"/>
      <c r="C75" s="26"/>
    </row>
    <row r="76" spans="2:3" ht="12.6">
      <c r="B76" s="26"/>
      <c r="C76" s="26"/>
    </row>
    <row r="77" spans="2:3" ht="12.6">
      <c r="B77" s="26"/>
      <c r="C77" s="26"/>
    </row>
    <row r="78" spans="2:3" ht="12.6">
      <c r="B78" s="26"/>
      <c r="C78" s="26"/>
    </row>
    <row r="79" spans="2:3" ht="12.6">
      <c r="B79" s="26"/>
      <c r="C79" s="26"/>
    </row>
    <row r="80" spans="2:3" ht="12.6">
      <c r="B80" s="26"/>
      <c r="C80" s="26"/>
    </row>
    <row r="81" spans="2:3" ht="12.6">
      <c r="B81" s="26"/>
      <c r="C81" s="26"/>
    </row>
    <row r="82" spans="2:3" ht="12.6">
      <c r="B82" s="26"/>
      <c r="C82" s="26"/>
    </row>
    <row r="83" spans="2:3" ht="12.6">
      <c r="B83" s="26"/>
      <c r="C83" s="26"/>
    </row>
    <row r="84" spans="2:3" ht="12.6">
      <c r="B84" s="26"/>
      <c r="C84" s="26"/>
    </row>
    <row r="85" spans="2:3" ht="12.6">
      <c r="B85" s="26"/>
      <c r="C85" s="26"/>
    </row>
    <row r="86" spans="2:3" ht="12.6">
      <c r="B86" s="26"/>
      <c r="C86" s="26"/>
    </row>
    <row r="87" spans="2:3" ht="12.6">
      <c r="B87" s="26"/>
      <c r="C87" s="26"/>
    </row>
    <row r="88" spans="2:3" ht="12.6">
      <c r="B88" s="26"/>
      <c r="C88" s="26"/>
    </row>
    <row r="89" spans="2:3" ht="12.6">
      <c r="B89" s="26"/>
      <c r="C89" s="26"/>
    </row>
    <row r="90" spans="2:3" ht="12.6">
      <c r="B90" s="26"/>
      <c r="C90" s="26"/>
    </row>
    <row r="91" spans="2:3" ht="12.6">
      <c r="B91" s="26"/>
      <c r="C91" s="26"/>
    </row>
    <row r="92" spans="2:3" ht="12.6">
      <c r="B92" s="26"/>
      <c r="C92" s="26"/>
    </row>
    <row r="93" spans="2:3" ht="12.6">
      <c r="B93" s="26"/>
      <c r="C93" s="26"/>
    </row>
    <row r="94" spans="2:3" ht="12.6">
      <c r="B94" s="26"/>
      <c r="C94" s="26"/>
    </row>
    <row r="95" spans="2:3" ht="12.6">
      <c r="B95" s="26"/>
      <c r="C95" s="26"/>
    </row>
    <row r="96" spans="2:3" ht="12.6">
      <c r="B96" s="26"/>
      <c r="C96" s="26"/>
    </row>
    <row r="97" spans="2:3" ht="12.6">
      <c r="B97" s="26"/>
      <c r="C97" s="26"/>
    </row>
    <row r="98" spans="2:3" ht="12.6">
      <c r="B98" s="26"/>
      <c r="C98" s="26"/>
    </row>
    <row r="99" spans="2:3" ht="12.6">
      <c r="B99" s="26"/>
      <c r="C99" s="26"/>
    </row>
    <row r="100" spans="2:3" ht="12.6">
      <c r="B100" s="26"/>
      <c r="C100" s="26"/>
    </row>
    <row r="101" spans="2:3" ht="12.6">
      <c r="B101" s="26"/>
      <c r="C101" s="26"/>
    </row>
    <row r="102" spans="2:3" ht="12.6">
      <c r="B102" s="26"/>
      <c r="C102" s="26"/>
    </row>
    <row r="103" spans="2:3" ht="12.6">
      <c r="B103" s="26"/>
      <c r="C103" s="26"/>
    </row>
    <row r="104" spans="2:3" ht="12.6">
      <c r="B104" s="26"/>
      <c r="C104" s="26"/>
    </row>
    <row r="105" spans="2:3" ht="12.6">
      <c r="B105" s="26"/>
      <c r="C105" s="26"/>
    </row>
    <row r="106" spans="2:3" ht="12.6">
      <c r="B106" s="26"/>
      <c r="C106" s="26"/>
    </row>
    <row r="107" spans="2:3" ht="12.6">
      <c r="B107" s="26"/>
      <c r="C107" s="26"/>
    </row>
    <row r="108" spans="2:3" ht="12.6">
      <c r="B108" s="26"/>
      <c r="C108" s="26"/>
    </row>
    <row r="109" spans="2:3" ht="12.6">
      <c r="B109" s="26"/>
      <c r="C109" s="26"/>
    </row>
    <row r="110" spans="2:3" ht="12.6">
      <c r="B110" s="26"/>
      <c r="C110" s="26"/>
    </row>
    <row r="111" spans="2:3" ht="12.6">
      <c r="B111" s="26"/>
      <c r="C111" s="26"/>
    </row>
    <row r="112" spans="2:3" ht="12.6">
      <c r="B112" s="26"/>
      <c r="C112" s="26"/>
    </row>
    <row r="113" spans="2:3" ht="12.6">
      <c r="B113" s="26"/>
      <c r="C113" s="26"/>
    </row>
    <row r="114" spans="2:3" ht="12.6">
      <c r="B114" s="26"/>
      <c r="C114" s="26"/>
    </row>
    <row r="115" spans="2:3" ht="12.6">
      <c r="B115" s="26"/>
      <c r="C115" s="26"/>
    </row>
    <row r="116" spans="2:3" ht="12.6">
      <c r="B116" s="26"/>
      <c r="C116" s="26"/>
    </row>
    <row r="117" spans="2:3" ht="12.6">
      <c r="B117" s="26"/>
      <c r="C117" s="26"/>
    </row>
    <row r="118" spans="2:3" ht="12.6">
      <c r="B118" s="26"/>
      <c r="C118" s="26"/>
    </row>
    <row r="119" spans="2:3" ht="12.6">
      <c r="B119" s="26"/>
      <c r="C119" s="26"/>
    </row>
    <row r="120" spans="2:3" ht="12.6">
      <c r="B120" s="26"/>
      <c r="C120" s="26"/>
    </row>
    <row r="121" spans="2:3" ht="12.6">
      <c r="B121" s="26"/>
      <c r="C121" s="26"/>
    </row>
    <row r="122" spans="2:3" ht="12.6">
      <c r="B122" s="26"/>
      <c r="C122" s="26"/>
    </row>
    <row r="123" spans="2:3" ht="12.6">
      <c r="B123" s="26"/>
      <c r="C123" s="26"/>
    </row>
    <row r="124" spans="2:3" ht="12.6">
      <c r="B124" s="26"/>
      <c r="C124" s="26"/>
    </row>
    <row r="125" spans="2:3" ht="12.6">
      <c r="B125" s="26"/>
      <c r="C125" s="26"/>
    </row>
    <row r="126" spans="2:3" ht="12.6">
      <c r="B126" s="26"/>
      <c r="C126" s="26"/>
    </row>
    <row r="127" spans="2:3" ht="12.6">
      <c r="B127" s="26"/>
      <c r="C127" s="26"/>
    </row>
    <row r="128" spans="2:3" ht="12.6">
      <c r="B128" s="26"/>
      <c r="C128" s="26"/>
    </row>
    <row r="129" spans="2:3" ht="12.6">
      <c r="B129" s="26"/>
      <c r="C129" s="26"/>
    </row>
    <row r="130" spans="2:3" ht="12.6">
      <c r="B130" s="26"/>
      <c r="C130" s="26"/>
    </row>
    <row r="131" spans="2:3" ht="12.6">
      <c r="B131" s="26"/>
      <c r="C131" s="26"/>
    </row>
    <row r="132" spans="2:3" ht="12.6">
      <c r="B132" s="26"/>
      <c r="C132" s="26"/>
    </row>
    <row r="133" spans="2:3" ht="12.6">
      <c r="B133" s="26"/>
      <c r="C133" s="26"/>
    </row>
    <row r="134" spans="2:3" ht="12.6">
      <c r="B134" s="26"/>
      <c r="C134" s="26"/>
    </row>
    <row r="135" spans="2:3" ht="12.6">
      <c r="B135" s="26"/>
      <c r="C135" s="26"/>
    </row>
    <row r="136" spans="2:3" ht="12.6">
      <c r="B136" s="26"/>
      <c r="C136" s="26"/>
    </row>
    <row r="137" spans="2:3" ht="12.6">
      <c r="B137" s="26"/>
      <c r="C137" s="26"/>
    </row>
    <row r="138" spans="2:3" ht="12.6">
      <c r="B138" s="26"/>
      <c r="C138" s="26"/>
    </row>
    <row r="139" spans="2:3" ht="12.6">
      <c r="B139" s="26"/>
      <c r="C139" s="26"/>
    </row>
    <row r="140" spans="2:3" ht="12.6">
      <c r="B140" s="26"/>
      <c r="C140" s="26"/>
    </row>
    <row r="141" spans="2:3" ht="12.6">
      <c r="B141" s="26"/>
      <c r="C141" s="26"/>
    </row>
    <row r="142" spans="2:3" ht="12.6">
      <c r="B142" s="26"/>
      <c r="C142" s="26"/>
    </row>
    <row r="143" spans="2:3" ht="12.6">
      <c r="B143" s="26"/>
      <c r="C143" s="26"/>
    </row>
    <row r="144" spans="2:3" ht="12.6">
      <c r="B144" s="26"/>
      <c r="C144" s="26"/>
    </row>
    <row r="145" spans="2:3" ht="12.6">
      <c r="B145" s="26"/>
      <c r="C145" s="26"/>
    </row>
    <row r="146" spans="2:3" ht="12.6">
      <c r="B146" s="26"/>
      <c r="C146" s="26"/>
    </row>
    <row r="147" spans="2:3" ht="12.6">
      <c r="B147" s="26"/>
      <c r="C147" s="26"/>
    </row>
    <row r="148" spans="2:3" ht="12.6">
      <c r="B148" s="26"/>
      <c r="C148" s="26"/>
    </row>
    <row r="149" spans="2:3" ht="12.6">
      <c r="B149" s="26"/>
      <c r="C149" s="26"/>
    </row>
    <row r="150" spans="2:3" ht="12.6">
      <c r="B150" s="26"/>
      <c r="C150" s="26"/>
    </row>
    <row r="151" spans="2:3" ht="12.6">
      <c r="B151" s="26"/>
      <c r="C151" s="26"/>
    </row>
    <row r="152" spans="2:3" ht="12.6">
      <c r="B152" s="26"/>
      <c r="C152" s="26"/>
    </row>
    <row r="153" spans="2:3" ht="12.6">
      <c r="B153" s="26"/>
      <c r="C153" s="26"/>
    </row>
    <row r="154" spans="2:3" ht="12.6">
      <c r="B154" s="26"/>
      <c r="C154" s="26"/>
    </row>
    <row r="155" spans="2:3" ht="12.6">
      <c r="B155" s="26"/>
      <c r="C155" s="26"/>
    </row>
    <row r="156" spans="2:3" ht="12.6">
      <c r="B156" s="26"/>
      <c r="C156" s="26"/>
    </row>
    <row r="157" spans="2:3" ht="12.6">
      <c r="B157" s="26"/>
      <c r="C157" s="26"/>
    </row>
    <row r="158" spans="2:3" ht="12.6">
      <c r="B158" s="26"/>
      <c r="C158" s="26"/>
    </row>
    <row r="159" spans="2:3" ht="12.6">
      <c r="B159" s="26"/>
      <c r="C159" s="26"/>
    </row>
    <row r="160" spans="2:3" ht="12.6">
      <c r="B160" s="26"/>
      <c r="C160" s="26"/>
    </row>
    <row r="161" spans="2:3" ht="12.6">
      <c r="B161" s="26"/>
      <c r="C161" s="26"/>
    </row>
    <row r="162" spans="2:3" ht="12.6">
      <c r="B162" s="26"/>
      <c r="C162" s="26"/>
    </row>
    <row r="163" spans="2:3" ht="12.6">
      <c r="B163" s="26"/>
      <c r="C163" s="26"/>
    </row>
    <row r="164" spans="2:3" ht="12.6">
      <c r="B164" s="26"/>
      <c r="C164" s="26"/>
    </row>
    <row r="165" spans="2:3" ht="12.6">
      <c r="B165" s="26"/>
      <c r="C165" s="26"/>
    </row>
    <row r="166" spans="2:3" ht="12.6">
      <c r="B166" s="26"/>
      <c r="C166" s="26"/>
    </row>
    <row r="167" spans="2:3" ht="12.6">
      <c r="B167" s="26"/>
      <c r="C167" s="26"/>
    </row>
    <row r="168" spans="2:3" ht="12.6">
      <c r="B168" s="26"/>
      <c r="C168" s="26"/>
    </row>
    <row r="169" spans="2:3" ht="12.6">
      <c r="B169" s="26"/>
      <c r="C169" s="26"/>
    </row>
    <row r="170" spans="2:3" ht="12.6">
      <c r="B170" s="26"/>
      <c r="C170" s="26"/>
    </row>
    <row r="171" spans="2:3" ht="12.6">
      <c r="B171" s="26"/>
      <c r="C171" s="26"/>
    </row>
    <row r="172" spans="2:3" ht="12.6">
      <c r="B172" s="26"/>
      <c r="C172" s="26"/>
    </row>
    <row r="173" spans="2:3" ht="12.6">
      <c r="B173" s="26"/>
      <c r="C173" s="26"/>
    </row>
    <row r="174" spans="2:3" ht="12.6">
      <c r="B174" s="26"/>
      <c r="C174" s="26"/>
    </row>
    <row r="175" spans="2:3" ht="12.6">
      <c r="B175" s="26"/>
      <c r="C175" s="26"/>
    </row>
    <row r="176" spans="2:3" ht="12.6">
      <c r="B176" s="26"/>
      <c r="C176" s="26"/>
    </row>
    <row r="177" spans="2:3" ht="12.6">
      <c r="B177" s="26"/>
      <c r="C177" s="26"/>
    </row>
    <row r="178" spans="2:3" ht="12.6">
      <c r="B178" s="26"/>
      <c r="C178" s="26"/>
    </row>
    <row r="179" spans="2:3" ht="12.6">
      <c r="B179" s="26"/>
      <c r="C179" s="26"/>
    </row>
    <row r="180" spans="2:3" ht="12.6">
      <c r="B180" s="26"/>
      <c r="C180" s="26"/>
    </row>
    <row r="181" spans="2:3" ht="12.6">
      <c r="B181" s="26"/>
      <c r="C181" s="26"/>
    </row>
    <row r="182" spans="2:3" ht="12.6">
      <c r="B182" s="26"/>
      <c r="C182" s="26"/>
    </row>
    <row r="183" spans="2:3" ht="12.6">
      <c r="B183" s="26"/>
      <c r="C183" s="26"/>
    </row>
    <row r="184" spans="2:3" ht="12.6">
      <c r="B184" s="26"/>
      <c r="C184" s="26"/>
    </row>
    <row r="185" spans="2:3" ht="12.6">
      <c r="B185" s="26"/>
      <c r="C185" s="26"/>
    </row>
    <row r="186" spans="2:3" ht="12.6">
      <c r="B186" s="26"/>
      <c r="C186" s="26"/>
    </row>
    <row r="187" spans="2:3" ht="12.6">
      <c r="B187" s="26"/>
      <c r="C187" s="26"/>
    </row>
    <row r="188" spans="2:3" ht="12.6">
      <c r="B188" s="26"/>
      <c r="C188" s="26"/>
    </row>
    <row r="189" spans="2:3" ht="12.6">
      <c r="B189" s="26"/>
      <c r="C189" s="26"/>
    </row>
    <row r="190" spans="2:3" ht="12.6">
      <c r="B190" s="26"/>
      <c r="C190" s="26"/>
    </row>
    <row r="191" spans="2:3" ht="12.6">
      <c r="B191" s="26"/>
      <c r="C191" s="26"/>
    </row>
    <row r="192" spans="2:3" ht="12.6">
      <c r="B192" s="26"/>
      <c r="C192" s="26"/>
    </row>
    <row r="193" spans="2:3" ht="12.6">
      <c r="B193" s="26"/>
      <c r="C193" s="26"/>
    </row>
    <row r="194" spans="2:3" ht="12.6">
      <c r="B194" s="26"/>
      <c r="C194" s="26"/>
    </row>
    <row r="195" spans="2:3" ht="12.6">
      <c r="B195" s="26"/>
      <c r="C195" s="26"/>
    </row>
    <row r="196" spans="2:3" ht="12.6">
      <c r="B196" s="26"/>
      <c r="C196" s="26"/>
    </row>
    <row r="197" spans="2:3" ht="12.6">
      <c r="B197" s="26"/>
      <c r="C197" s="26"/>
    </row>
    <row r="198" spans="2:3" ht="12.6">
      <c r="B198" s="26"/>
      <c r="C198" s="26"/>
    </row>
    <row r="199" spans="2:3" ht="12.6">
      <c r="B199" s="26"/>
      <c r="C199" s="26"/>
    </row>
    <row r="200" spans="2:3" ht="12.6">
      <c r="B200" s="26"/>
      <c r="C200" s="26"/>
    </row>
    <row r="201" spans="2:3" ht="12.6">
      <c r="B201" s="26"/>
      <c r="C201" s="26"/>
    </row>
    <row r="202" spans="2:3" ht="12.6">
      <c r="B202" s="26"/>
      <c r="C202" s="26"/>
    </row>
    <row r="203" spans="2:3" ht="12.6">
      <c r="B203" s="26"/>
      <c r="C203" s="26"/>
    </row>
    <row r="204" spans="2:3" ht="12.6">
      <c r="B204" s="26"/>
      <c r="C204" s="26"/>
    </row>
    <row r="205" spans="2:3" ht="12.6">
      <c r="B205" s="26"/>
      <c r="C205" s="26"/>
    </row>
    <row r="206" spans="2:3" ht="12.6">
      <c r="B206" s="26"/>
      <c r="C206" s="26"/>
    </row>
    <row r="207" spans="2:3" ht="12.6">
      <c r="B207" s="26"/>
      <c r="C207" s="26"/>
    </row>
    <row r="208" spans="2:3" ht="12.6">
      <c r="B208" s="26"/>
      <c r="C208" s="26"/>
    </row>
    <row r="209" spans="2:3" ht="12.6">
      <c r="B209" s="26"/>
      <c r="C209" s="26"/>
    </row>
    <row r="210" spans="2:3" ht="12.6">
      <c r="B210" s="26"/>
      <c r="C210" s="26"/>
    </row>
    <row r="211" spans="2:3" ht="12.6">
      <c r="B211" s="26"/>
      <c r="C211" s="26"/>
    </row>
    <row r="212" spans="2:3" ht="12.6">
      <c r="B212" s="26"/>
      <c r="C212" s="26"/>
    </row>
    <row r="213" spans="2:3" ht="12.6">
      <c r="B213" s="26"/>
      <c r="C213" s="26"/>
    </row>
    <row r="214" spans="2:3" ht="12.6">
      <c r="B214" s="26"/>
      <c r="C214" s="26"/>
    </row>
    <row r="215" spans="2:3" ht="12.6">
      <c r="B215" s="26"/>
      <c r="C215" s="26"/>
    </row>
    <row r="216" spans="2:3" ht="12.6">
      <c r="B216" s="26"/>
      <c r="C216" s="26"/>
    </row>
    <row r="217" spans="2:3" ht="12.6">
      <c r="B217" s="26"/>
      <c r="C217" s="26"/>
    </row>
    <row r="218" spans="2:3" ht="12.6">
      <c r="B218" s="26"/>
      <c r="C218" s="26"/>
    </row>
    <row r="219" spans="2:3" ht="12.6">
      <c r="B219" s="26"/>
      <c r="C219" s="26"/>
    </row>
    <row r="220" spans="2:3" ht="12.6">
      <c r="B220" s="26"/>
      <c r="C220" s="26"/>
    </row>
    <row r="221" spans="2:3" ht="12.6">
      <c r="B221" s="26"/>
      <c r="C221" s="26"/>
    </row>
    <row r="222" spans="2:3" ht="12.6">
      <c r="B222" s="26"/>
      <c r="C222" s="26"/>
    </row>
    <row r="223" spans="2:3" ht="12.6">
      <c r="B223" s="26"/>
      <c r="C223" s="26"/>
    </row>
    <row r="224" spans="2:3" ht="12.6">
      <c r="B224" s="26"/>
      <c r="C224" s="26"/>
    </row>
    <row r="225" spans="2:3" ht="12.6">
      <c r="B225" s="26"/>
      <c r="C225" s="26"/>
    </row>
    <row r="226" spans="2:3" ht="12.6">
      <c r="B226" s="26"/>
      <c r="C226" s="26"/>
    </row>
    <row r="227" spans="2:3" ht="12.6">
      <c r="B227" s="26"/>
      <c r="C227" s="26"/>
    </row>
    <row r="228" spans="2:3" ht="12.6">
      <c r="B228" s="26"/>
      <c r="C228" s="26"/>
    </row>
    <row r="229" spans="2:3" ht="12.6">
      <c r="B229" s="26"/>
      <c r="C229" s="26"/>
    </row>
    <row r="230" spans="2:3" ht="12.6">
      <c r="B230" s="26"/>
      <c r="C230" s="26"/>
    </row>
    <row r="231" spans="2:3" ht="12.6">
      <c r="B231" s="26"/>
      <c r="C231" s="26"/>
    </row>
    <row r="232" spans="2:3" ht="12.6">
      <c r="B232" s="26"/>
      <c r="C232" s="26"/>
    </row>
    <row r="233" spans="2:3" ht="12.6">
      <c r="B233" s="26"/>
      <c r="C233" s="26"/>
    </row>
    <row r="234" spans="2:3" ht="12.6">
      <c r="B234" s="26"/>
      <c r="C234" s="26"/>
    </row>
    <row r="235" spans="2:3" ht="12.6">
      <c r="B235" s="26"/>
      <c r="C235" s="26"/>
    </row>
    <row r="236" spans="2:3" ht="12.6">
      <c r="B236" s="26"/>
      <c r="C236" s="26"/>
    </row>
    <row r="237" spans="2:3" ht="12.6">
      <c r="B237" s="26"/>
      <c r="C237" s="26"/>
    </row>
    <row r="238" spans="2:3" ht="12.6">
      <c r="B238" s="26"/>
      <c r="C238" s="26"/>
    </row>
    <row r="239" spans="2:3" ht="12.6">
      <c r="B239" s="26"/>
      <c r="C239" s="26"/>
    </row>
    <row r="240" spans="2:3" ht="12.6">
      <c r="B240" s="26"/>
      <c r="C240" s="26"/>
    </row>
    <row r="241" spans="2:3" ht="12.6">
      <c r="B241" s="26"/>
      <c r="C241" s="26"/>
    </row>
    <row r="242" spans="2:3" ht="12.6">
      <c r="B242" s="26"/>
      <c r="C242" s="26"/>
    </row>
    <row r="243" spans="2:3" ht="12.6">
      <c r="B243" s="26"/>
      <c r="C243" s="26"/>
    </row>
    <row r="244" spans="2:3" ht="12.6">
      <c r="B244" s="26"/>
      <c r="C244" s="26"/>
    </row>
    <row r="245" spans="2:3" ht="12.6">
      <c r="B245" s="26"/>
      <c r="C245" s="26"/>
    </row>
    <row r="246" spans="2:3" ht="12.6">
      <c r="B246" s="26"/>
      <c r="C246" s="26"/>
    </row>
    <row r="247" spans="2:3" ht="12.6">
      <c r="B247" s="26"/>
      <c r="C247" s="26"/>
    </row>
    <row r="248" spans="2:3" ht="12.6">
      <c r="B248" s="26"/>
      <c r="C248" s="26"/>
    </row>
    <row r="249" spans="2:3" ht="12.6">
      <c r="B249" s="26"/>
      <c r="C249" s="26"/>
    </row>
    <row r="250" spans="2:3" ht="12.6">
      <c r="B250" s="26"/>
      <c r="C250" s="26"/>
    </row>
    <row r="251" spans="2:3" ht="12.6">
      <c r="B251" s="26"/>
      <c r="C251" s="26"/>
    </row>
    <row r="252" spans="2:3" ht="12.6">
      <c r="B252" s="26"/>
      <c r="C252" s="26"/>
    </row>
    <row r="253" spans="2:3" ht="12.6">
      <c r="B253" s="26"/>
      <c r="C253" s="26"/>
    </row>
    <row r="254" spans="2:3" ht="12.6">
      <c r="B254" s="26"/>
      <c r="C254" s="26"/>
    </row>
    <row r="255" spans="2:3" ht="12.6">
      <c r="B255" s="26"/>
      <c r="C255" s="26"/>
    </row>
    <row r="256" spans="2:3" ht="12.6">
      <c r="B256" s="26"/>
      <c r="C256" s="26"/>
    </row>
    <row r="257" spans="2:3" ht="12.6">
      <c r="B257" s="26"/>
      <c r="C257" s="26"/>
    </row>
    <row r="258" spans="2:3" ht="12.6">
      <c r="B258" s="26"/>
      <c r="C258" s="26"/>
    </row>
    <row r="259" spans="2:3" ht="12.6">
      <c r="B259" s="26"/>
      <c r="C259" s="26"/>
    </row>
    <row r="260" spans="2:3" ht="12.6">
      <c r="B260" s="26"/>
      <c r="C260" s="26"/>
    </row>
    <row r="261" spans="2:3" ht="12.6">
      <c r="B261" s="26"/>
      <c r="C261" s="26"/>
    </row>
    <row r="262" spans="2:3" ht="12.6">
      <c r="B262" s="26"/>
      <c r="C262" s="26"/>
    </row>
    <row r="263" spans="2:3" ht="12.6">
      <c r="B263" s="26"/>
      <c r="C263" s="26"/>
    </row>
    <row r="264" spans="2:3" ht="12.6">
      <c r="B264" s="26"/>
      <c r="C264" s="26"/>
    </row>
    <row r="265" spans="2:3" ht="12.6">
      <c r="B265" s="26"/>
      <c r="C265" s="26"/>
    </row>
    <row r="266" spans="2:3" ht="12.6">
      <c r="B266" s="26"/>
      <c r="C266" s="26"/>
    </row>
    <row r="267" spans="2:3" ht="12.6">
      <c r="B267" s="26"/>
      <c r="C267" s="26"/>
    </row>
    <row r="268" spans="2:3" ht="12.6">
      <c r="B268" s="26"/>
      <c r="C268" s="26"/>
    </row>
    <row r="269" spans="2:3" ht="12.6">
      <c r="B269" s="26"/>
      <c r="C269" s="26"/>
    </row>
    <row r="270" spans="2:3" ht="12.6">
      <c r="B270" s="26"/>
      <c r="C270" s="26"/>
    </row>
    <row r="271" spans="2:3" ht="12.6">
      <c r="B271" s="26"/>
      <c r="C271" s="26"/>
    </row>
    <row r="272" spans="2:3" ht="12.6">
      <c r="B272" s="26"/>
      <c r="C272" s="26"/>
    </row>
    <row r="273" spans="2:3" ht="12.6">
      <c r="B273" s="26"/>
      <c r="C273" s="26"/>
    </row>
    <row r="274" spans="2:3" ht="12.6">
      <c r="B274" s="26"/>
      <c r="C274" s="26"/>
    </row>
    <row r="275" spans="2:3" ht="12.6">
      <c r="B275" s="26"/>
      <c r="C275" s="26"/>
    </row>
    <row r="276" spans="2:3" ht="12.6">
      <c r="B276" s="26"/>
      <c r="C276" s="26"/>
    </row>
    <row r="277" spans="2:3" ht="12.6">
      <c r="B277" s="26"/>
      <c r="C277" s="26"/>
    </row>
    <row r="278" spans="2:3" ht="12.6">
      <c r="B278" s="26"/>
      <c r="C278" s="26"/>
    </row>
    <row r="279" spans="2:3" ht="12.6">
      <c r="B279" s="26"/>
      <c r="C279" s="26"/>
    </row>
    <row r="280" spans="2:3" ht="12.6">
      <c r="B280" s="26"/>
      <c r="C280" s="26"/>
    </row>
    <row r="281" spans="2:3" ht="12.6">
      <c r="B281" s="26"/>
      <c r="C281" s="26"/>
    </row>
    <row r="282" spans="2:3" ht="12.6">
      <c r="B282" s="26"/>
      <c r="C282" s="26"/>
    </row>
    <row r="283" spans="2:3" ht="12.6">
      <c r="B283" s="26"/>
      <c r="C283" s="26"/>
    </row>
    <row r="284" spans="2:3" ht="12.6">
      <c r="B284" s="26"/>
      <c r="C284" s="26"/>
    </row>
    <row r="285" spans="2:3" ht="12.6">
      <c r="B285" s="26"/>
      <c r="C285" s="26"/>
    </row>
    <row r="286" spans="2:3" ht="12.6">
      <c r="B286" s="26"/>
      <c r="C286" s="26"/>
    </row>
    <row r="287" spans="2:3" ht="12.6">
      <c r="B287" s="26"/>
      <c r="C287" s="26"/>
    </row>
    <row r="288" spans="2:3" ht="12.6">
      <c r="B288" s="26"/>
      <c r="C288" s="26"/>
    </row>
    <row r="289" spans="2:3" ht="12.6">
      <c r="B289" s="26"/>
      <c r="C289" s="26"/>
    </row>
    <row r="290" spans="2:3" ht="12.6">
      <c r="B290" s="26"/>
      <c r="C290" s="26"/>
    </row>
    <row r="291" spans="2:3" ht="12.6">
      <c r="B291" s="26"/>
      <c r="C291" s="26"/>
    </row>
    <row r="292" spans="2:3" ht="12.6">
      <c r="B292" s="26"/>
      <c r="C292" s="26"/>
    </row>
    <row r="293" spans="2:3" ht="12.6">
      <c r="B293" s="26"/>
      <c r="C293" s="26"/>
    </row>
    <row r="294" spans="2:3" ht="12.6">
      <c r="B294" s="26"/>
      <c r="C294" s="26"/>
    </row>
    <row r="295" spans="2:3" ht="12.6">
      <c r="B295" s="26"/>
      <c r="C295" s="26"/>
    </row>
    <row r="296" spans="2:3" ht="12.6">
      <c r="B296" s="26"/>
      <c r="C296" s="26"/>
    </row>
    <row r="297" spans="2:3" ht="12.6">
      <c r="B297" s="26"/>
      <c r="C297" s="26"/>
    </row>
    <row r="298" spans="2:3" ht="12.6">
      <c r="B298" s="26"/>
      <c r="C298" s="26"/>
    </row>
    <row r="299" spans="2:3" ht="12.6">
      <c r="B299" s="26"/>
      <c r="C299" s="26"/>
    </row>
    <row r="300" spans="2:3" ht="12.6">
      <c r="B300" s="26"/>
      <c r="C300" s="26"/>
    </row>
    <row r="301" spans="2:3" ht="12.6">
      <c r="B301" s="26"/>
      <c r="C301" s="26"/>
    </row>
    <row r="302" spans="2:3" ht="12.6">
      <c r="B302" s="26"/>
      <c r="C302" s="26"/>
    </row>
    <row r="303" spans="2:3" ht="12.6">
      <c r="B303" s="26"/>
      <c r="C303" s="26"/>
    </row>
    <row r="304" spans="2:3" ht="12.6">
      <c r="B304" s="26"/>
      <c r="C304" s="26"/>
    </row>
    <row r="305" spans="2:3" ht="12.6">
      <c r="B305" s="26"/>
      <c r="C305" s="26"/>
    </row>
    <row r="306" spans="2:3" ht="12.6">
      <c r="B306" s="26"/>
      <c r="C306" s="26"/>
    </row>
    <row r="307" spans="2:3" ht="12.6">
      <c r="B307" s="26"/>
      <c r="C307" s="26"/>
    </row>
    <row r="308" spans="2:3" ht="12.6">
      <c r="B308" s="26"/>
      <c r="C308" s="26"/>
    </row>
    <row r="309" spans="2:3" ht="12.6">
      <c r="B309" s="26"/>
      <c r="C309" s="26"/>
    </row>
    <row r="310" spans="2:3" ht="12.6">
      <c r="B310" s="26"/>
      <c r="C310" s="26"/>
    </row>
    <row r="311" spans="2:3" ht="12.6">
      <c r="B311" s="26"/>
      <c r="C311" s="26"/>
    </row>
    <row r="312" spans="2:3" ht="12.6">
      <c r="B312" s="26"/>
      <c r="C312" s="26"/>
    </row>
    <row r="313" spans="2:3" ht="12.6">
      <c r="B313" s="26"/>
      <c r="C313" s="26"/>
    </row>
    <row r="314" spans="2:3" ht="12.6">
      <c r="B314" s="26"/>
      <c r="C314" s="26"/>
    </row>
    <row r="315" spans="2:3" ht="12.6">
      <c r="B315" s="26"/>
      <c r="C315" s="26"/>
    </row>
    <row r="316" spans="2:3" ht="12.6">
      <c r="B316" s="26"/>
      <c r="C316" s="26"/>
    </row>
    <row r="317" spans="2:3" ht="12.6">
      <c r="B317" s="26"/>
      <c r="C317" s="26"/>
    </row>
    <row r="318" spans="2:3" ht="12.6">
      <c r="B318" s="26"/>
      <c r="C318" s="26"/>
    </row>
    <row r="319" spans="2:3" ht="12.6">
      <c r="B319" s="26"/>
      <c r="C319" s="26"/>
    </row>
    <row r="320" spans="2:3" ht="12.6">
      <c r="B320" s="26"/>
      <c r="C320" s="26"/>
    </row>
    <row r="321" spans="2:3" ht="12.6">
      <c r="B321" s="26"/>
      <c r="C321" s="26"/>
    </row>
    <row r="322" spans="2:3" ht="12.6">
      <c r="B322" s="26"/>
      <c r="C322" s="26"/>
    </row>
    <row r="323" spans="2:3" ht="12.6">
      <c r="B323" s="26"/>
      <c r="C323" s="26"/>
    </row>
    <row r="324" spans="2:3" ht="12.6">
      <c r="B324" s="26"/>
      <c r="C324" s="26"/>
    </row>
    <row r="325" spans="2:3" ht="12.6">
      <c r="B325" s="26"/>
      <c r="C325" s="26"/>
    </row>
    <row r="326" spans="2:3" ht="12.6">
      <c r="B326" s="26"/>
      <c r="C326" s="26"/>
    </row>
    <row r="327" spans="2:3" ht="12.6">
      <c r="B327" s="26"/>
      <c r="C327" s="26"/>
    </row>
    <row r="328" spans="2:3" ht="12.6">
      <c r="B328" s="26"/>
      <c r="C328" s="26"/>
    </row>
    <row r="329" spans="2:3" ht="12.6">
      <c r="B329" s="26"/>
      <c r="C329" s="26"/>
    </row>
    <row r="330" spans="2:3" ht="12.6">
      <c r="B330" s="26"/>
      <c r="C330" s="26"/>
    </row>
    <row r="331" spans="2:3" ht="12.6">
      <c r="B331" s="26"/>
      <c r="C331" s="26"/>
    </row>
    <row r="332" spans="2:3" ht="12.6">
      <c r="B332" s="26"/>
      <c r="C332" s="26"/>
    </row>
    <row r="333" spans="2:3" ht="12.6">
      <c r="B333" s="26"/>
      <c r="C333" s="26"/>
    </row>
    <row r="334" spans="2:3" ht="12.6">
      <c r="B334" s="26"/>
      <c r="C334" s="26"/>
    </row>
    <row r="335" spans="2:3" ht="12.6">
      <c r="B335" s="26"/>
      <c r="C335" s="26"/>
    </row>
    <row r="336" spans="2:3" ht="12.6">
      <c r="B336" s="26"/>
      <c r="C336" s="26"/>
    </row>
    <row r="337" spans="2:3" ht="12.6">
      <c r="B337" s="26"/>
      <c r="C337" s="26"/>
    </row>
    <row r="338" spans="2:3" ht="12.6">
      <c r="B338" s="26"/>
      <c r="C338" s="26"/>
    </row>
    <row r="339" spans="2:3" ht="12.6">
      <c r="B339" s="26"/>
      <c r="C339" s="26"/>
    </row>
    <row r="340" spans="2:3" ht="12.6">
      <c r="B340" s="26"/>
      <c r="C340" s="26"/>
    </row>
    <row r="341" spans="2:3" ht="12.6">
      <c r="B341" s="26"/>
      <c r="C341" s="26"/>
    </row>
    <row r="342" spans="2:3" ht="12.6">
      <c r="B342" s="26"/>
      <c r="C342" s="26"/>
    </row>
    <row r="343" spans="2:3" ht="12.6">
      <c r="B343" s="26"/>
      <c r="C343" s="26"/>
    </row>
    <row r="344" spans="2:3" ht="12.6">
      <c r="B344" s="26"/>
      <c r="C344" s="26"/>
    </row>
    <row r="345" spans="2:3" ht="12.6">
      <c r="B345" s="26"/>
      <c r="C345" s="26"/>
    </row>
    <row r="346" spans="2:3" ht="12.6">
      <c r="B346" s="26"/>
      <c r="C346" s="26"/>
    </row>
    <row r="347" spans="2:3" ht="12.6">
      <c r="B347" s="26"/>
      <c r="C347" s="26"/>
    </row>
    <row r="348" spans="2:3" ht="12.6">
      <c r="B348" s="26"/>
      <c r="C348" s="26"/>
    </row>
    <row r="349" spans="2:3" ht="12.6">
      <c r="B349" s="26"/>
      <c r="C349" s="26"/>
    </row>
    <row r="350" spans="2:3" ht="12.6">
      <c r="B350" s="26"/>
      <c r="C350" s="26"/>
    </row>
    <row r="351" spans="2:3" ht="12.6">
      <c r="B351" s="26"/>
      <c r="C351" s="26"/>
    </row>
    <row r="352" spans="2:3" ht="12.6">
      <c r="B352" s="26"/>
      <c r="C352" s="26"/>
    </row>
    <row r="353" spans="2:3" ht="12.6">
      <c r="B353" s="26"/>
      <c r="C353" s="26"/>
    </row>
    <row r="354" spans="2:3" ht="12.6">
      <c r="B354" s="26"/>
      <c r="C354" s="26"/>
    </row>
    <row r="355" spans="2:3" ht="12.6">
      <c r="B355" s="26"/>
      <c r="C355" s="26"/>
    </row>
    <row r="356" spans="2:3" ht="12.6">
      <c r="B356" s="26"/>
      <c r="C356" s="26"/>
    </row>
    <row r="357" spans="2:3" ht="12.6">
      <c r="B357" s="26"/>
      <c r="C357" s="26"/>
    </row>
    <row r="358" spans="2:3" ht="12.6">
      <c r="B358" s="26"/>
      <c r="C358" s="26"/>
    </row>
    <row r="359" spans="2:3" ht="12.6">
      <c r="B359" s="26"/>
      <c r="C359" s="26"/>
    </row>
    <row r="360" spans="2:3" ht="12.6">
      <c r="B360" s="26"/>
      <c r="C360" s="26"/>
    </row>
    <row r="361" spans="2:3" ht="12.6">
      <c r="B361" s="26"/>
      <c r="C361" s="26"/>
    </row>
    <row r="362" spans="2:3" ht="12.6">
      <c r="B362" s="26"/>
      <c r="C362" s="26"/>
    </row>
    <row r="363" spans="2:3" ht="12.6">
      <c r="B363" s="26"/>
      <c r="C363" s="26"/>
    </row>
    <row r="364" spans="2:3" ht="12.6">
      <c r="B364" s="26"/>
      <c r="C364" s="26"/>
    </row>
    <row r="365" spans="2:3" ht="12.6">
      <c r="B365" s="26"/>
      <c r="C365" s="26"/>
    </row>
    <row r="366" spans="2:3" ht="12.6">
      <c r="B366" s="26"/>
      <c r="C366" s="26"/>
    </row>
    <row r="367" spans="2:3" ht="12.6">
      <c r="B367" s="26"/>
      <c r="C367" s="26"/>
    </row>
    <row r="368" spans="2:3" ht="12.6">
      <c r="B368" s="26"/>
      <c r="C368" s="26"/>
    </row>
    <row r="369" spans="2:3" ht="12.6">
      <c r="B369" s="26"/>
      <c r="C369" s="26"/>
    </row>
    <row r="370" spans="2:3" ht="12.6">
      <c r="B370" s="26"/>
      <c r="C370" s="26"/>
    </row>
    <row r="371" spans="2:3" ht="12.6">
      <c r="B371" s="26"/>
      <c r="C371" s="26"/>
    </row>
    <row r="372" spans="2:3" ht="12.6">
      <c r="B372" s="26"/>
      <c r="C372" s="26"/>
    </row>
    <row r="373" spans="2:3" ht="12.6">
      <c r="B373" s="26"/>
      <c r="C373" s="26"/>
    </row>
    <row r="374" spans="2:3" ht="12.6">
      <c r="B374" s="26"/>
      <c r="C374" s="26"/>
    </row>
    <row r="375" spans="2:3" ht="12.6">
      <c r="B375" s="26"/>
      <c r="C375" s="26"/>
    </row>
    <row r="376" spans="2:3" ht="12.6">
      <c r="B376" s="26"/>
      <c r="C376" s="26"/>
    </row>
    <row r="377" spans="2:3" ht="12.6">
      <c r="B377" s="26"/>
      <c r="C377" s="26"/>
    </row>
    <row r="378" spans="2:3" ht="12.6">
      <c r="B378" s="26"/>
      <c r="C378" s="26"/>
    </row>
    <row r="379" spans="2:3" ht="12.6">
      <c r="B379" s="26"/>
      <c r="C379" s="26"/>
    </row>
    <row r="380" spans="2:3" ht="12.6">
      <c r="B380" s="26"/>
      <c r="C380" s="26"/>
    </row>
    <row r="381" spans="2:3" ht="12.6">
      <c r="B381" s="26"/>
      <c r="C381" s="26"/>
    </row>
    <row r="382" spans="2:3" ht="12.6">
      <c r="B382" s="26"/>
      <c r="C382" s="26"/>
    </row>
    <row r="383" spans="2:3" ht="12.6">
      <c r="B383" s="26"/>
      <c r="C383" s="26"/>
    </row>
    <row r="384" spans="2:3" ht="12.6">
      <c r="B384" s="26"/>
      <c r="C384" s="26"/>
    </row>
    <row r="385" spans="2:3" ht="12.6">
      <c r="B385" s="26"/>
      <c r="C385" s="26"/>
    </row>
    <row r="386" spans="2:3" ht="12.6">
      <c r="B386" s="26"/>
      <c r="C386" s="26"/>
    </row>
    <row r="387" spans="2:3" ht="12.6">
      <c r="B387" s="26"/>
      <c r="C387" s="26"/>
    </row>
    <row r="388" spans="2:3" ht="12.6">
      <c r="B388" s="26"/>
      <c r="C388" s="26"/>
    </row>
    <row r="389" spans="2:3" ht="12.6">
      <c r="B389" s="26"/>
      <c r="C389" s="26"/>
    </row>
    <row r="390" spans="2:3" ht="12.6">
      <c r="B390" s="26"/>
      <c r="C390" s="26"/>
    </row>
    <row r="391" spans="2:3" ht="12.6">
      <c r="B391" s="26"/>
      <c r="C391" s="26"/>
    </row>
    <row r="392" spans="2:3" ht="12.6">
      <c r="B392" s="26"/>
      <c r="C392" s="26"/>
    </row>
    <row r="393" spans="2:3" ht="12.6">
      <c r="B393" s="26"/>
      <c r="C393" s="26"/>
    </row>
    <row r="394" spans="2:3" ht="12.6">
      <c r="B394" s="26"/>
      <c r="C394" s="26"/>
    </row>
    <row r="395" spans="2:3" ht="12.6">
      <c r="B395" s="26"/>
      <c r="C395" s="26"/>
    </row>
    <row r="396" spans="2:3" ht="12.6">
      <c r="B396" s="26"/>
      <c r="C396" s="26"/>
    </row>
    <row r="397" spans="2:3" ht="12.6">
      <c r="B397" s="26"/>
      <c r="C397" s="26"/>
    </row>
    <row r="398" spans="2:3" ht="12.6">
      <c r="B398" s="26"/>
      <c r="C398" s="26"/>
    </row>
    <row r="399" spans="2:3" ht="12.6">
      <c r="B399" s="26"/>
      <c r="C399" s="26"/>
    </row>
    <row r="400" spans="2:3" ht="12.6">
      <c r="B400" s="26"/>
      <c r="C400" s="26"/>
    </row>
    <row r="401" spans="2:3" ht="12.6">
      <c r="B401" s="26"/>
      <c r="C401" s="26"/>
    </row>
    <row r="402" spans="2:3" ht="12.6">
      <c r="B402" s="26"/>
      <c r="C402" s="26"/>
    </row>
    <row r="403" spans="2:3" ht="12.6">
      <c r="B403" s="26"/>
      <c r="C403" s="26"/>
    </row>
    <row r="404" spans="2:3" ht="12.6">
      <c r="B404" s="26"/>
      <c r="C404" s="26"/>
    </row>
    <row r="405" spans="2:3" ht="12.6">
      <c r="B405" s="26"/>
      <c r="C405" s="26"/>
    </row>
    <row r="406" spans="2:3" ht="12.6">
      <c r="B406" s="26"/>
      <c r="C406" s="26"/>
    </row>
    <row r="407" spans="2:3" ht="12.6">
      <c r="B407" s="26"/>
      <c r="C407" s="26"/>
    </row>
    <row r="408" spans="2:3" ht="12.6">
      <c r="B408" s="26"/>
      <c r="C408" s="26"/>
    </row>
    <row r="409" spans="2:3" ht="12.6">
      <c r="B409" s="26"/>
      <c r="C409" s="26"/>
    </row>
    <row r="410" spans="2:3" ht="12.6">
      <c r="B410" s="26"/>
      <c r="C410" s="26"/>
    </row>
    <row r="411" spans="2:3" ht="12.6">
      <c r="B411" s="26"/>
      <c r="C411" s="26"/>
    </row>
    <row r="412" spans="2:3" ht="12.6">
      <c r="B412" s="26"/>
      <c r="C412" s="26"/>
    </row>
    <row r="413" spans="2:3" ht="12.6">
      <c r="B413" s="26"/>
      <c r="C413" s="26"/>
    </row>
    <row r="414" spans="2:3" ht="12.6">
      <c r="B414" s="26"/>
      <c r="C414" s="26"/>
    </row>
    <row r="415" spans="2:3" ht="12.6">
      <c r="B415" s="26"/>
      <c r="C415" s="26"/>
    </row>
    <row r="416" spans="2:3" ht="12.6">
      <c r="B416" s="26"/>
      <c r="C416" s="26"/>
    </row>
    <row r="417" spans="2:3" ht="12.6">
      <c r="B417" s="26"/>
      <c r="C417" s="26"/>
    </row>
    <row r="418" spans="2:3" ht="12.6">
      <c r="B418" s="26"/>
      <c r="C418" s="26"/>
    </row>
    <row r="419" spans="2:3" ht="12.6">
      <c r="B419" s="26"/>
      <c r="C419" s="26"/>
    </row>
    <row r="420" spans="2:3" ht="12.6">
      <c r="B420" s="26"/>
      <c r="C420" s="26"/>
    </row>
    <row r="421" spans="2:3" ht="12.6">
      <c r="B421" s="26"/>
      <c r="C421" s="26"/>
    </row>
    <row r="422" spans="2:3" ht="12.6">
      <c r="B422" s="26"/>
      <c r="C422" s="26"/>
    </row>
    <row r="423" spans="2:3" ht="12.6">
      <c r="B423" s="26"/>
      <c r="C423" s="26"/>
    </row>
    <row r="424" spans="2:3" ht="12.6">
      <c r="B424" s="26"/>
      <c r="C424" s="26"/>
    </row>
    <row r="425" spans="2:3" ht="12.6">
      <c r="B425" s="26"/>
      <c r="C425" s="26"/>
    </row>
    <row r="426" spans="2:3" ht="12.6">
      <c r="B426" s="26"/>
      <c r="C426" s="26"/>
    </row>
    <row r="427" spans="2:3" ht="12.6">
      <c r="B427" s="26"/>
      <c r="C427" s="26"/>
    </row>
    <row r="428" spans="2:3" ht="12.6">
      <c r="B428" s="26"/>
      <c r="C428" s="26"/>
    </row>
    <row r="429" spans="2:3" ht="12.6">
      <c r="B429" s="26"/>
      <c r="C429" s="26"/>
    </row>
    <row r="430" spans="2:3" ht="12.6">
      <c r="B430" s="26"/>
      <c r="C430" s="26"/>
    </row>
    <row r="431" spans="2:3" ht="12.6">
      <c r="B431" s="26"/>
      <c r="C431" s="26"/>
    </row>
    <row r="432" spans="2:3" ht="12.6">
      <c r="B432" s="26"/>
      <c r="C432" s="26"/>
    </row>
    <row r="433" spans="2:3" ht="12.6">
      <c r="B433" s="26"/>
      <c r="C433" s="26"/>
    </row>
    <row r="434" spans="2:3" ht="12.6">
      <c r="B434" s="26"/>
      <c r="C434" s="26"/>
    </row>
    <row r="435" spans="2:3" ht="12.6">
      <c r="B435" s="26"/>
      <c r="C435" s="26"/>
    </row>
    <row r="436" spans="2:3" ht="12.6">
      <c r="B436" s="26"/>
      <c r="C436" s="26"/>
    </row>
    <row r="437" spans="2:3" ht="12.6">
      <c r="B437" s="26"/>
      <c r="C437" s="26"/>
    </row>
    <row r="438" spans="2:3" ht="12.6">
      <c r="B438" s="26"/>
      <c r="C438" s="26"/>
    </row>
    <row r="439" spans="2:3" ht="12.6">
      <c r="B439" s="26"/>
      <c r="C439" s="26"/>
    </row>
    <row r="440" spans="2:3" ht="12.6">
      <c r="B440" s="26"/>
      <c r="C440" s="26"/>
    </row>
    <row r="441" spans="2:3" ht="12.6">
      <c r="B441" s="26"/>
      <c r="C441" s="26"/>
    </row>
    <row r="442" spans="2:3" ht="12.6">
      <c r="B442" s="26"/>
      <c r="C442" s="26"/>
    </row>
    <row r="443" spans="2:3" ht="12.6">
      <c r="B443" s="26"/>
      <c r="C443" s="26"/>
    </row>
    <row r="444" spans="2:3" ht="12.6">
      <c r="B444" s="26"/>
      <c r="C444" s="26"/>
    </row>
    <row r="445" spans="2:3" ht="12.6">
      <c r="B445" s="26"/>
      <c r="C445" s="26"/>
    </row>
    <row r="446" spans="2:3" ht="12.6">
      <c r="B446" s="26"/>
      <c r="C446" s="26"/>
    </row>
    <row r="447" spans="2:3" ht="12.6">
      <c r="B447" s="26"/>
      <c r="C447" s="26"/>
    </row>
    <row r="448" spans="2:3" ht="12.6">
      <c r="B448" s="26"/>
      <c r="C448" s="26"/>
    </row>
    <row r="449" spans="2:3" ht="12.6">
      <c r="B449" s="26"/>
      <c r="C449" s="26"/>
    </row>
    <row r="450" spans="2:3" ht="12.6">
      <c r="B450" s="26"/>
      <c r="C450" s="26"/>
    </row>
    <row r="451" spans="2:3" ht="12.6">
      <c r="B451" s="26"/>
      <c r="C451" s="26"/>
    </row>
    <row r="452" spans="2:3" ht="12.6">
      <c r="B452" s="26"/>
      <c r="C452" s="26"/>
    </row>
    <row r="453" spans="2:3" ht="12.6">
      <c r="B453" s="26"/>
      <c r="C453" s="26"/>
    </row>
    <row r="454" spans="2:3" ht="12.6">
      <c r="B454" s="26"/>
      <c r="C454" s="26"/>
    </row>
    <row r="455" spans="2:3" ht="12.6">
      <c r="B455" s="26"/>
      <c r="C455" s="26"/>
    </row>
    <row r="456" spans="2:3" ht="12.6">
      <c r="B456" s="26"/>
      <c r="C456" s="26"/>
    </row>
    <row r="457" spans="2:3" ht="12.6">
      <c r="B457" s="26"/>
      <c r="C457" s="26"/>
    </row>
    <row r="458" spans="2:3" ht="12.6">
      <c r="B458" s="26"/>
      <c r="C458" s="26"/>
    </row>
    <row r="459" spans="2:3" ht="12.6">
      <c r="B459" s="26"/>
      <c r="C459" s="26"/>
    </row>
    <row r="460" spans="2:3" ht="12.6">
      <c r="B460" s="26"/>
      <c r="C460" s="26"/>
    </row>
    <row r="461" spans="2:3" ht="12.6">
      <c r="B461" s="26"/>
      <c r="C461" s="26"/>
    </row>
    <row r="462" spans="2:3" ht="12.6">
      <c r="B462" s="26"/>
      <c r="C462" s="26"/>
    </row>
    <row r="463" spans="2:3" ht="12.6">
      <c r="B463" s="26"/>
      <c r="C463" s="26"/>
    </row>
    <row r="464" spans="2:3" ht="12.6">
      <c r="B464" s="26"/>
      <c r="C464" s="26"/>
    </row>
    <row r="465" spans="2:3" ht="12.6">
      <c r="B465" s="26"/>
      <c r="C465" s="26"/>
    </row>
    <row r="466" spans="2:3" ht="12.6">
      <c r="B466" s="26"/>
      <c r="C466" s="26"/>
    </row>
    <row r="467" spans="2:3" ht="12.6">
      <c r="B467" s="26"/>
      <c r="C467" s="26"/>
    </row>
    <row r="468" spans="2:3" ht="12.6">
      <c r="B468" s="26"/>
      <c r="C468" s="26"/>
    </row>
    <row r="469" spans="2:3" ht="12.6">
      <c r="B469" s="26"/>
      <c r="C469" s="26"/>
    </row>
    <row r="470" spans="2:3" ht="12.6">
      <c r="B470" s="26"/>
      <c r="C470" s="26"/>
    </row>
    <row r="471" spans="2:3" ht="12.6">
      <c r="B471" s="26"/>
      <c r="C471" s="26"/>
    </row>
    <row r="472" spans="2:3" ht="12.6">
      <c r="B472" s="26"/>
      <c r="C472" s="26"/>
    </row>
    <row r="473" spans="2:3" ht="12.6">
      <c r="B473" s="26"/>
      <c r="C473" s="26"/>
    </row>
    <row r="474" spans="2:3" ht="12.6">
      <c r="B474" s="26"/>
      <c r="C474" s="26"/>
    </row>
    <row r="475" spans="2:3" ht="12.6">
      <c r="B475" s="26"/>
      <c r="C475" s="26"/>
    </row>
    <row r="476" spans="2:3" ht="12.6">
      <c r="B476" s="26"/>
      <c r="C476" s="26"/>
    </row>
    <row r="477" spans="2:3" ht="12.6">
      <c r="B477" s="26"/>
      <c r="C477" s="26"/>
    </row>
    <row r="478" spans="2:3" ht="12.6">
      <c r="B478" s="26"/>
      <c r="C478" s="26"/>
    </row>
    <row r="479" spans="2:3" ht="12.6">
      <c r="B479" s="26"/>
      <c r="C479" s="26"/>
    </row>
    <row r="480" spans="2:3" ht="12.6">
      <c r="B480" s="26"/>
      <c r="C480" s="26"/>
    </row>
    <row r="481" spans="2:3" ht="12.6">
      <c r="B481" s="26"/>
      <c r="C481" s="26"/>
    </row>
    <row r="482" spans="2:3" ht="12.6">
      <c r="B482" s="26"/>
      <c r="C482" s="26"/>
    </row>
    <row r="483" spans="2:3" ht="12.6">
      <c r="B483" s="26"/>
      <c r="C483" s="26"/>
    </row>
    <row r="484" spans="2:3" ht="12.6">
      <c r="B484" s="26"/>
      <c r="C484" s="26"/>
    </row>
    <row r="485" spans="2:3" ht="12.6">
      <c r="B485" s="26"/>
      <c r="C485" s="26"/>
    </row>
    <row r="486" spans="2:3" ht="12.6">
      <c r="B486" s="26"/>
      <c r="C486" s="26"/>
    </row>
    <row r="487" spans="2:3" ht="12.6">
      <c r="B487" s="26"/>
      <c r="C487" s="26"/>
    </row>
    <row r="488" spans="2:3" ht="12.6">
      <c r="B488" s="26"/>
      <c r="C488" s="26"/>
    </row>
    <row r="489" spans="2:3" ht="12.6">
      <c r="B489" s="26"/>
      <c r="C489" s="26"/>
    </row>
    <row r="490" spans="2:3" ht="12.6">
      <c r="B490" s="26"/>
      <c r="C490" s="26"/>
    </row>
    <row r="491" spans="2:3" ht="12.6">
      <c r="B491" s="26"/>
      <c r="C491" s="26"/>
    </row>
    <row r="492" spans="2:3" ht="12.6">
      <c r="B492" s="26"/>
      <c r="C492" s="26"/>
    </row>
    <row r="493" spans="2:3" ht="12.6">
      <c r="B493" s="26"/>
      <c r="C493" s="26"/>
    </row>
    <row r="494" spans="2:3" ht="12.6">
      <c r="B494" s="26"/>
      <c r="C494" s="26"/>
    </row>
    <row r="495" spans="2:3" ht="12.6">
      <c r="B495" s="26"/>
      <c r="C495" s="26"/>
    </row>
    <row r="496" spans="2:3" ht="12.6">
      <c r="B496" s="26"/>
      <c r="C496" s="26"/>
    </row>
    <row r="497" spans="2:3" ht="12.6">
      <c r="B497" s="26"/>
      <c r="C497" s="26"/>
    </row>
    <row r="498" spans="2:3" ht="12.6">
      <c r="B498" s="26"/>
      <c r="C498" s="26"/>
    </row>
    <row r="499" spans="2:3" ht="12.6">
      <c r="B499" s="26"/>
      <c r="C499" s="26"/>
    </row>
    <row r="500" spans="2:3" ht="12.6">
      <c r="B500" s="26"/>
      <c r="C500" s="26"/>
    </row>
    <row r="501" spans="2:3" ht="12.6">
      <c r="B501" s="26"/>
      <c r="C501" s="26"/>
    </row>
    <row r="502" spans="2:3" ht="12.6">
      <c r="B502" s="26"/>
      <c r="C502" s="26"/>
    </row>
    <row r="503" spans="2:3" ht="12.6">
      <c r="B503" s="26"/>
      <c r="C503" s="26"/>
    </row>
    <row r="504" spans="2:3" ht="12.6">
      <c r="B504" s="26"/>
      <c r="C504" s="26"/>
    </row>
    <row r="505" spans="2:3" ht="12.6">
      <c r="B505" s="26"/>
      <c r="C505" s="26"/>
    </row>
    <row r="506" spans="2:3" ht="12.6">
      <c r="B506" s="26"/>
      <c r="C506" s="26"/>
    </row>
    <row r="507" spans="2:3" ht="12.6">
      <c r="B507" s="26"/>
      <c r="C507" s="26"/>
    </row>
    <row r="508" spans="2:3" ht="12.6">
      <c r="B508" s="26"/>
      <c r="C508" s="26"/>
    </row>
    <row r="509" spans="2:3" ht="12.6">
      <c r="B509" s="26"/>
      <c r="C509" s="26"/>
    </row>
    <row r="510" spans="2:3" ht="12.6">
      <c r="B510" s="26"/>
      <c r="C510" s="26"/>
    </row>
    <row r="511" spans="2:3" ht="12.6">
      <c r="B511" s="26"/>
      <c r="C511" s="26"/>
    </row>
    <row r="512" spans="2:3" ht="12.6">
      <c r="B512" s="26"/>
      <c r="C512" s="26"/>
    </row>
    <row r="513" spans="2:3" ht="12.6">
      <c r="B513" s="26"/>
      <c r="C513" s="26"/>
    </row>
    <row r="514" spans="2:3" ht="12.6">
      <c r="B514" s="26"/>
      <c r="C514" s="26"/>
    </row>
    <row r="515" spans="2:3" ht="12.6">
      <c r="B515" s="26"/>
      <c r="C515" s="26"/>
    </row>
    <row r="516" spans="2:3" ht="12.6">
      <c r="B516" s="26"/>
      <c r="C516" s="26"/>
    </row>
    <row r="517" spans="2:3" ht="12.6">
      <c r="B517" s="26"/>
      <c r="C517" s="26"/>
    </row>
    <row r="518" spans="2:3" ht="12.6">
      <c r="B518" s="26"/>
      <c r="C518" s="26"/>
    </row>
    <row r="519" spans="2:3" ht="12.6">
      <c r="B519" s="26"/>
      <c r="C519" s="26"/>
    </row>
    <row r="520" spans="2:3" ht="12.6">
      <c r="B520" s="26"/>
      <c r="C520" s="26"/>
    </row>
    <row r="521" spans="2:3" ht="12.6">
      <c r="B521" s="26"/>
      <c r="C521" s="26"/>
    </row>
    <row r="522" spans="2:3" ht="12.6">
      <c r="B522" s="26"/>
      <c r="C522" s="26"/>
    </row>
    <row r="523" spans="2:3" ht="12.6">
      <c r="B523" s="26"/>
      <c r="C523" s="26"/>
    </row>
    <row r="524" spans="2:3" ht="12.6">
      <c r="B524" s="26"/>
      <c r="C524" s="26"/>
    </row>
    <row r="525" spans="2:3" ht="12.6">
      <c r="B525" s="26"/>
      <c r="C525" s="26"/>
    </row>
    <row r="526" spans="2:3" ht="12.6">
      <c r="B526" s="26"/>
      <c r="C526" s="26"/>
    </row>
    <row r="527" spans="2:3" ht="12.6">
      <c r="B527" s="26"/>
      <c r="C527" s="26"/>
    </row>
    <row r="528" spans="2:3" ht="12.6">
      <c r="B528" s="26"/>
      <c r="C528" s="26"/>
    </row>
    <row r="529" spans="2:3" ht="12.6">
      <c r="B529" s="26"/>
      <c r="C529" s="26"/>
    </row>
    <row r="530" spans="2:3" ht="12.6">
      <c r="B530" s="26"/>
      <c r="C530" s="26"/>
    </row>
    <row r="531" spans="2:3" ht="12.6">
      <c r="B531" s="26"/>
      <c r="C531" s="26"/>
    </row>
    <row r="532" spans="2:3" ht="12.6">
      <c r="B532" s="26"/>
      <c r="C532" s="26"/>
    </row>
    <row r="533" spans="2:3" ht="12.6">
      <c r="B533" s="26"/>
      <c r="C533" s="26"/>
    </row>
    <row r="534" spans="2:3" ht="12.6">
      <c r="B534" s="26"/>
      <c r="C534" s="26"/>
    </row>
    <row r="535" spans="2:3" ht="12.6">
      <c r="B535" s="26"/>
      <c r="C535" s="26"/>
    </row>
    <row r="536" spans="2:3" ht="12.6">
      <c r="B536" s="26"/>
      <c r="C536" s="26"/>
    </row>
    <row r="537" spans="2:3" ht="12.6">
      <c r="B537" s="26"/>
      <c r="C537" s="26"/>
    </row>
    <row r="538" spans="2:3" ht="12.6">
      <c r="B538" s="26"/>
      <c r="C538" s="26"/>
    </row>
    <row r="539" spans="2:3" ht="12.6">
      <c r="B539" s="26"/>
      <c r="C539" s="26"/>
    </row>
    <row r="540" spans="2:3" ht="12.6">
      <c r="B540" s="26"/>
      <c r="C540" s="26"/>
    </row>
    <row r="541" spans="2:3" ht="12.6">
      <c r="B541" s="26"/>
      <c r="C541" s="26"/>
    </row>
    <row r="542" spans="2:3" ht="12.6">
      <c r="B542" s="26"/>
      <c r="C542" s="26"/>
    </row>
    <row r="543" spans="2:3" ht="12.6">
      <c r="B543" s="26"/>
      <c r="C543" s="26"/>
    </row>
    <row r="544" spans="2:3" ht="12.6">
      <c r="B544" s="26"/>
      <c r="C544" s="26"/>
    </row>
    <row r="545" spans="2:3" ht="12.6">
      <c r="B545" s="26"/>
      <c r="C545" s="26"/>
    </row>
    <row r="546" spans="2:3" ht="12.6">
      <c r="B546" s="26"/>
      <c r="C546" s="26"/>
    </row>
    <row r="547" spans="2:3" ht="12.6">
      <c r="B547" s="26"/>
      <c r="C547" s="26"/>
    </row>
    <row r="548" spans="2:3" ht="12.6">
      <c r="B548" s="26"/>
      <c r="C548" s="26"/>
    </row>
    <row r="549" spans="2:3" ht="12.6">
      <c r="B549" s="26"/>
      <c r="C549" s="26"/>
    </row>
    <row r="550" spans="2:3" ht="12.6">
      <c r="B550" s="26"/>
      <c r="C550" s="26"/>
    </row>
    <row r="551" spans="2:3" ht="12.6">
      <c r="B551" s="26"/>
      <c r="C551" s="26"/>
    </row>
    <row r="552" spans="2:3" ht="12.6">
      <c r="B552" s="26"/>
      <c r="C552" s="26"/>
    </row>
    <row r="553" spans="2:3" ht="12.6">
      <c r="B553" s="26"/>
      <c r="C553" s="26"/>
    </row>
    <row r="554" spans="2:3" ht="12.6">
      <c r="B554" s="26"/>
      <c r="C554" s="26"/>
    </row>
    <row r="555" spans="2:3" ht="12.6">
      <c r="B555" s="26"/>
      <c r="C555" s="26"/>
    </row>
    <row r="556" spans="2:3" ht="12.6">
      <c r="B556" s="26"/>
      <c r="C556" s="26"/>
    </row>
    <row r="557" spans="2:3" ht="12.6">
      <c r="B557" s="26"/>
      <c r="C557" s="26"/>
    </row>
    <row r="558" spans="2:3" ht="12.6">
      <c r="B558" s="26"/>
      <c r="C558" s="26"/>
    </row>
    <row r="559" spans="2:3" ht="12.6">
      <c r="B559" s="26"/>
      <c r="C559" s="26"/>
    </row>
    <row r="560" spans="2:3" ht="12.6">
      <c r="B560" s="26"/>
      <c r="C560" s="26"/>
    </row>
    <row r="561" spans="2:3" ht="12.6">
      <c r="B561" s="26"/>
      <c r="C561" s="26"/>
    </row>
    <row r="562" spans="2:3" ht="12.6">
      <c r="B562" s="26"/>
      <c r="C562" s="26"/>
    </row>
    <row r="563" spans="2:3" ht="12.6">
      <c r="B563" s="26"/>
      <c r="C563" s="26"/>
    </row>
    <row r="564" spans="2:3" ht="12.6">
      <c r="B564" s="26"/>
      <c r="C564" s="26"/>
    </row>
    <row r="565" spans="2:3" ht="12.6">
      <c r="B565" s="26"/>
      <c r="C565" s="26"/>
    </row>
    <row r="566" spans="2:3" ht="12.6">
      <c r="B566" s="26"/>
      <c r="C566" s="26"/>
    </row>
    <row r="567" spans="2:3" ht="12.6">
      <c r="B567" s="26"/>
      <c r="C567" s="26"/>
    </row>
    <row r="568" spans="2:3" ht="12.6">
      <c r="B568" s="26"/>
      <c r="C568" s="26"/>
    </row>
    <row r="569" spans="2:3" ht="12.6">
      <c r="B569" s="26"/>
      <c r="C569" s="26"/>
    </row>
    <row r="570" spans="2:3" ht="12.6">
      <c r="B570" s="26"/>
      <c r="C570" s="26"/>
    </row>
    <row r="571" spans="2:3" ht="12.6">
      <c r="B571" s="26"/>
      <c r="C571" s="26"/>
    </row>
    <row r="572" spans="2:3" ht="12.6">
      <c r="B572" s="26"/>
      <c r="C572" s="26"/>
    </row>
    <row r="573" spans="2:3" ht="12.6">
      <c r="B573" s="26"/>
      <c r="C573" s="26"/>
    </row>
    <row r="574" spans="2:3" ht="12.6">
      <c r="B574" s="26"/>
      <c r="C574" s="26"/>
    </row>
    <row r="575" spans="2:3" ht="12.6">
      <c r="B575" s="26"/>
      <c r="C575" s="26"/>
    </row>
    <row r="576" spans="2:3" ht="12.6">
      <c r="B576" s="26"/>
      <c r="C576" s="26"/>
    </row>
    <row r="577" spans="2:3" ht="12.6">
      <c r="B577" s="26"/>
      <c r="C577" s="26"/>
    </row>
    <row r="578" spans="2:3" ht="12.6">
      <c r="B578" s="26"/>
      <c r="C578" s="26"/>
    </row>
    <row r="579" spans="2:3" ht="12.6">
      <c r="B579" s="26"/>
      <c r="C579" s="26"/>
    </row>
    <row r="580" spans="2:3" ht="12.6">
      <c r="B580" s="26"/>
      <c r="C580" s="26"/>
    </row>
    <row r="581" spans="2:3" ht="12.6">
      <c r="B581" s="26"/>
      <c r="C581" s="26"/>
    </row>
    <row r="582" spans="2:3" ht="12.6">
      <c r="B582" s="26"/>
      <c r="C582" s="26"/>
    </row>
    <row r="583" spans="2:3" ht="12.6">
      <c r="B583" s="26"/>
      <c r="C583" s="26"/>
    </row>
    <row r="584" spans="2:3" ht="12.6">
      <c r="B584" s="26"/>
      <c r="C584" s="26"/>
    </row>
    <row r="585" spans="2:3" ht="12.6">
      <c r="B585" s="26"/>
      <c r="C585" s="26"/>
    </row>
    <row r="586" spans="2:3" ht="12.6">
      <c r="B586" s="26"/>
      <c r="C586" s="26"/>
    </row>
    <row r="587" spans="2:3" ht="12.6">
      <c r="B587" s="26"/>
      <c r="C587" s="26"/>
    </row>
    <row r="588" spans="2:3" ht="12.6">
      <c r="B588" s="26"/>
      <c r="C588" s="26"/>
    </row>
    <row r="589" spans="2:3" ht="12.6">
      <c r="B589" s="26"/>
      <c r="C589" s="26"/>
    </row>
    <row r="590" spans="2:3" ht="12.6">
      <c r="B590" s="26"/>
      <c r="C590" s="26"/>
    </row>
    <row r="591" spans="2:3" ht="12.6">
      <c r="B591" s="26"/>
      <c r="C591" s="26"/>
    </row>
    <row r="592" spans="2:3" ht="12.6">
      <c r="B592" s="26"/>
      <c r="C592" s="26"/>
    </row>
    <row r="593" spans="2:3" ht="12.6">
      <c r="B593" s="26"/>
      <c r="C593" s="26"/>
    </row>
    <row r="594" spans="2:3" ht="12.6">
      <c r="B594" s="26"/>
      <c r="C594" s="26"/>
    </row>
    <row r="595" spans="2:3" ht="12.6">
      <c r="B595" s="26"/>
      <c r="C595" s="26"/>
    </row>
    <row r="596" spans="2:3" ht="12.6">
      <c r="B596" s="26"/>
      <c r="C596" s="26"/>
    </row>
    <row r="597" spans="2:3" ht="12.6">
      <c r="B597" s="26"/>
      <c r="C597" s="26"/>
    </row>
    <row r="598" spans="2:3" ht="12.6">
      <c r="B598" s="26"/>
      <c r="C598" s="26"/>
    </row>
    <row r="599" spans="2:3" ht="12.6">
      <c r="B599" s="26"/>
      <c r="C599" s="26"/>
    </row>
    <row r="600" spans="2:3" ht="12.6">
      <c r="B600" s="26"/>
      <c r="C600" s="26"/>
    </row>
    <row r="601" spans="2:3" ht="12.6">
      <c r="B601" s="26"/>
      <c r="C601" s="26"/>
    </row>
    <row r="602" spans="2:3" ht="12.6">
      <c r="B602" s="26"/>
      <c r="C602" s="26"/>
    </row>
    <row r="603" spans="2:3" ht="12.6">
      <c r="B603" s="26"/>
      <c r="C603" s="26"/>
    </row>
    <row r="604" spans="2:3" ht="12.6">
      <c r="B604" s="26"/>
      <c r="C604" s="26"/>
    </row>
    <row r="605" spans="2:3" ht="12.6">
      <c r="B605" s="26"/>
      <c r="C605" s="26"/>
    </row>
    <row r="606" spans="2:3" ht="12.6">
      <c r="B606" s="26"/>
      <c r="C606" s="26"/>
    </row>
    <row r="607" spans="2:3" ht="12.6">
      <c r="B607" s="26"/>
      <c r="C607" s="26"/>
    </row>
    <row r="608" spans="2:3" ht="12.6">
      <c r="B608" s="26"/>
      <c r="C608" s="26"/>
    </row>
    <row r="609" spans="2:3" ht="12.6">
      <c r="B609" s="26"/>
      <c r="C609" s="26"/>
    </row>
    <row r="610" spans="2:3" ht="12.6">
      <c r="B610" s="26"/>
      <c r="C610" s="26"/>
    </row>
    <row r="611" spans="2:3" ht="12.6">
      <c r="B611" s="26"/>
      <c r="C611" s="26"/>
    </row>
    <row r="612" spans="2:3" ht="12.6">
      <c r="B612" s="26"/>
      <c r="C612" s="26"/>
    </row>
    <row r="613" spans="2:3" ht="12.6">
      <c r="B613" s="26"/>
      <c r="C613" s="26"/>
    </row>
    <row r="614" spans="2:3" ht="12.6">
      <c r="B614" s="26"/>
      <c r="C614" s="26"/>
    </row>
    <row r="615" spans="2:3" ht="12.6">
      <c r="B615" s="26"/>
      <c r="C615" s="26"/>
    </row>
    <row r="616" spans="2:3" ht="12.6">
      <c r="B616" s="26"/>
      <c r="C616" s="26"/>
    </row>
    <row r="617" spans="2:3" ht="12.6">
      <c r="B617" s="26"/>
      <c r="C617" s="26"/>
    </row>
    <row r="618" spans="2:3" ht="12.6">
      <c r="B618" s="26"/>
      <c r="C618" s="26"/>
    </row>
    <row r="619" spans="2:3" ht="12.6">
      <c r="B619" s="26"/>
      <c r="C619" s="26"/>
    </row>
    <row r="620" spans="2:3" ht="12.6">
      <c r="B620" s="26"/>
      <c r="C620" s="26"/>
    </row>
    <row r="621" spans="2:3" ht="12.6">
      <c r="B621" s="26"/>
      <c r="C621" s="26"/>
    </row>
    <row r="622" spans="2:3" ht="12.6">
      <c r="B622" s="26"/>
      <c r="C622" s="26"/>
    </row>
    <row r="623" spans="2:3" ht="12.6">
      <c r="B623" s="26"/>
      <c r="C623" s="26"/>
    </row>
    <row r="624" spans="2:3" ht="12.6">
      <c r="B624" s="26"/>
      <c r="C624" s="26"/>
    </row>
    <row r="625" spans="2:3" ht="12.6">
      <c r="B625" s="26"/>
      <c r="C625" s="26"/>
    </row>
    <row r="626" spans="2:3" ht="12.6">
      <c r="B626" s="26"/>
      <c r="C626" s="26"/>
    </row>
    <row r="627" spans="2:3" ht="12.6">
      <c r="B627" s="26"/>
      <c r="C627" s="26"/>
    </row>
    <row r="628" spans="2:3" ht="12.6">
      <c r="B628" s="26"/>
      <c r="C628" s="26"/>
    </row>
    <row r="629" spans="2:3" ht="12.6">
      <c r="B629" s="26"/>
      <c r="C629" s="26"/>
    </row>
    <row r="630" spans="2:3" ht="12.6">
      <c r="B630" s="26"/>
      <c r="C630" s="26"/>
    </row>
    <row r="631" spans="2:3" ht="12.6">
      <c r="B631" s="26"/>
      <c r="C631" s="26"/>
    </row>
    <row r="632" spans="2:3" ht="12.6">
      <c r="B632" s="26"/>
      <c r="C632" s="26"/>
    </row>
    <row r="633" spans="2:3" ht="12.6">
      <c r="B633" s="26"/>
      <c r="C633" s="26"/>
    </row>
    <row r="634" spans="2:3" ht="12.6">
      <c r="B634" s="26"/>
      <c r="C634" s="26"/>
    </row>
    <row r="635" spans="2:3" ht="12.6">
      <c r="B635" s="26"/>
      <c r="C635" s="26"/>
    </row>
    <row r="636" spans="2:3" ht="12.6">
      <c r="B636" s="26"/>
      <c r="C636" s="26"/>
    </row>
    <row r="637" spans="2:3" ht="12.6">
      <c r="B637" s="26"/>
      <c r="C637" s="26"/>
    </row>
    <row r="638" spans="2:3" ht="12.6">
      <c r="B638" s="26"/>
      <c r="C638" s="26"/>
    </row>
    <row r="639" spans="2:3" ht="12.6">
      <c r="B639" s="26"/>
      <c r="C639" s="26"/>
    </row>
    <row r="640" spans="2:3" ht="12.6">
      <c r="B640" s="26"/>
      <c r="C640" s="26"/>
    </row>
    <row r="641" spans="2:3" ht="12.6">
      <c r="B641" s="26"/>
      <c r="C641" s="26"/>
    </row>
    <row r="642" spans="2:3" ht="12.6">
      <c r="B642" s="26"/>
      <c r="C642" s="26"/>
    </row>
    <row r="643" spans="2:3" ht="12.6">
      <c r="B643" s="26"/>
      <c r="C643" s="26"/>
    </row>
    <row r="644" spans="2:3" ht="12.6">
      <c r="B644" s="26"/>
      <c r="C644" s="26"/>
    </row>
    <row r="645" spans="2:3" ht="12.6">
      <c r="B645" s="26"/>
      <c r="C645" s="26"/>
    </row>
    <row r="646" spans="2:3" ht="12.6">
      <c r="B646" s="26"/>
      <c r="C646" s="26"/>
    </row>
    <row r="647" spans="2:3" ht="12.6">
      <c r="B647" s="26"/>
      <c r="C647" s="26"/>
    </row>
    <row r="648" spans="2:3" ht="12.6">
      <c r="B648" s="26"/>
      <c r="C648" s="26"/>
    </row>
    <row r="649" spans="2:3" ht="12.6">
      <c r="B649" s="26"/>
      <c r="C649" s="26"/>
    </row>
    <row r="650" spans="2:3" ht="12.6">
      <c r="B650" s="26"/>
      <c r="C650" s="26"/>
    </row>
    <row r="651" spans="2:3" ht="12.6">
      <c r="B651" s="26"/>
      <c r="C651" s="26"/>
    </row>
    <row r="652" spans="2:3" ht="12.6">
      <c r="B652" s="26"/>
      <c r="C652" s="26"/>
    </row>
    <row r="653" spans="2:3" ht="12.6">
      <c r="B653" s="26"/>
      <c r="C653" s="26"/>
    </row>
    <row r="654" spans="2:3" ht="12.6">
      <c r="B654" s="26"/>
      <c r="C654" s="26"/>
    </row>
    <row r="655" spans="2:3" ht="12.6">
      <c r="B655" s="26"/>
      <c r="C655" s="26"/>
    </row>
    <row r="656" spans="2:3" ht="12.6">
      <c r="B656" s="26"/>
      <c r="C656" s="26"/>
    </row>
    <row r="657" spans="2:3" ht="12.6">
      <c r="B657" s="26"/>
      <c r="C657" s="26"/>
    </row>
    <row r="658" spans="2:3" ht="12.6">
      <c r="B658" s="26"/>
      <c r="C658" s="26"/>
    </row>
    <row r="659" spans="2:3" ht="12.6">
      <c r="B659" s="26"/>
      <c r="C659" s="26"/>
    </row>
    <row r="660" spans="2:3" ht="12.6">
      <c r="B660" s="26"/>
      <c r="C660" s="26"/>
    </row>
    <row r="661" spans="2:3" ht="12.6">
      <c r="B661" s="26"/>
      <c r="C661" s="26"/>
    </row>
    <row r="662" spans="2:3" ht="12.6">
      <c r="B662" s="26"/>
      <c r="C662" s="26"/>
    </row>
    <row r="663" spans="2:3" ht="12.6">
      <c r="B663" s="26"/>
      <c r="C663" s="26"/>
    </row>
    <row r="664" spans="2:3" ht="12.6">
      <c r="B664" s="26"/>
      <c r="C664" s="26"/>
    </row>
    <row r="665" spans="2:3" ht="12.6">
      <c r="B665" s="26"/>
      <c r="C665" s="26"/>
    </row>
    <row r="666" spans="2:3" ht="12.6">
      <c r="B666" s="26"/>
      <c r="C666" s="26"/>
    </row>
    <row r="667" spans="2:3" ht="12.6">
      <c r="B667" s="26"/>
      <c r="C667" s="26"/>
    </row>
    <row r="668" spans="2:3" ht="12.6">
      <c r="B668" s="26"/>
      <c r="C668" s="26"/>
    </row>
    <row r="669" spans="2:3" ht="12.6">
      <c r="B669" s="26"/>
      <c r="C669" s="26"/>
    </row>
    <row r="670" spans="2:3" ht="12.6">
      <c r="B670" s="26"/>
      <c r="C670" s="26"/>
    </row>
    <row r="671" spans="2:3" ht="12.6">
      <c r="B671" s="26"/>
      <c r="C671" s="26"/>
    </row>
    <row r="672" spans="2:3" ht="12.6">
      <c r="B672" s="26"/>
      <c r="C672" s="26"/>
    </row>
    <row r="673" spans="2:3" ht="12.6">
      <c r="B673" s="26"/>
      <c r="C673" s="26"/>
    </row>
    <row r="674" spans="2:3" ht="12.6">
      <c r="B674" s="26"/>
      <c r="C674" s="26"/>
    </row>
    <row r="675" spans="2:3" ht="12.6">
      <c r="B675" s="26"/>
      <c r="C675" s="26"/>
    </row>
    <row r="676" spans="2:3" ht="12.6">
      <c r="B676" s="26"/>
      <c r="C676" s="26"/>
    </row>
    <row r="677" spans="2:3" ht="12.6">
      <c r="B677" s="26"/>
      <c r="C677" s="26"/>
    </row>
    <row r="678" spans="2:3" ht="12.6">
      <c r="B678" s="26"/>
      <c r="C678" s="26"/>
    </row>
    <row r="679" spans="2:3" ht="12.6">
      <c r="B679" s="26"/>
      <c r="C679" s="26"/>
    </row>
    <row r="680" spans="2:3" ht="12.6">
      <c r="B680" s="26"/>
      <c r="C680" s="26"/>
    </row>
    <row r="681" spans="2:3" ht="12.6">
      <c r="B681" s="26"/>
      <c r="C681" s="26"/>
    </row>
    <row r="682" spans="2:3" ht="12.6">
      <c r="B682" s="26"/>
      <c r="C682" s="26"/>
    </row>
    <row r="683" spans="2:3" ht="12.6">
      <c r="B683" s="26"/>
      <c r="C683" s="26"/>
    </row>
    <row r="684" spans="2:3" ht="12.6">
      <c r="B684" s="26"/>
      <c r="C684" s="26"/>
    </row>
    <row r="685" spans="2:3" ht="12.6">
      <c r="B685" s="26"/>
      <c r="C685" s="26"/>
    </row>
    <row r="686" spans="2:3" ht="12.6">
      <c r="B686" s="26"/>
      <c r="C686" s="26"/>
    </row>
    <row r="687" spans="2:3" ht="12.6">
      <c r="B687" s="26"/>
      <c r="C687" s="26"/>
    </row>
    <row r="688" spans="2:3" ht="12.6">
      <c r="B688" s="26"/>
      <c r="C688" s="26"/>
    </row>
    <row r="689" spans="2:3" ht="12.6">
      <c r="B689" s="26"/>
      <c r="C689" s="26"/>
    </row>
    <row r="690" spans="2:3" ht="12.6">
      <c r="B690" s="26"/>
      <c r="C690" s="26"/>
    </row>
    <row r="691" spans="2:3" ht="12.6">
      <c r="B691" s="26"/>
      <c r="C691" s="26"/>
    </row>
    <row r="692" spans="2:3" ht="12.6">
      <c r="B692" s="26"/>
      <c r="C692" s="26"/>
    </row>
    <row r="693" spans="2:3" ht="12.6">
      <c r="B693" s="26"/>
      <c r="C693" s="26"/>
    </row>
    <row r="694" spans="2:3" ht="12.6">
      <c r="B694" s="26"/>
      <c r="C694" s="26"/>
    </row>
    <row r="695" spans="2:3" ht="12.6">
      <c r="B695" s="26"/>
      <c r="C695" s="26"/>
    </row>
    <row r="696" spans="2:3" ht="12.6">
      <c r="B696" s="26"/>
      <c r="C696" s="26"/>
    </row>
    <row r="697" spans="2:3" ht="12.6">
      <c r="B697" s="26"/>
      <c r="C697" s="26"/>
    </row>
    <row r="698" spans="2:3" ht="12.6">
      <c r="B698" s="26"/>
      <c r="C698" s="26"/>
    </row>
    <row r="699" spans="2:3" ht="12.6">
      <c r="B699" s="26"/>
      <c r="C699" s="26"/>
    </row>
    <row r="700" spans="2:3" ht="12.6">
      <c r="B700" s="26"/>
      <c r="C700" s="26"/>
    </row>
    <row r="701" spans="2:3" ht="12.6">
      <c r="B701" s="26"/>
      <c r="C701" s="26"/>
    </row>
    <row r="702" spans="2:3" ht="12.6">
      <c r="B702" s="26"/>
      <c r="C702" s="26"/>
    </row>
    <row r="703" spans="2:3" ht="12.6">
      <c r="B703" s="26"/>
      <c r="C703" s="26"/>
    </row>
    <row r="704" spans="2:3" ht="12.6">
      <c r="B704" s="26"/>
      <c r="C704" s="26"/>
    </row>
    <row r="705" spans="2:3" ht="12.6">
      <c r="B705" s="26"/>
      <c r="C705" s="26"/>
    </row>
    <row r="706" spans="2:3" ht="12.6">
      <c r="B706" s="26"/>
      <c r="C706" s="26"/>
    </row>
    <row r="707" spans="2:3" ht="12.6">
      <c r="B707" s="26"/>
      <c r="C707" s="26"/>
    </row>
    <row r="708" spans="2:3" ht="12.6">
      <c r="B708" s="26"/>
      <c r="C708" s="26"/>
    </row>
    <row r="709" spans="2:3" ht="12.6">
      <c r="B709" s="26"/>
      <c r="C709" s="26"/>
    </row>
    <row r="710" spans="2:3" ht="12.6">
      <c r="B710" s="26"/>
      <c r="C710" s="26"/>
    </row>
    <row r="711" spans="2:3" ht="12.6">
      <c r="B711" s="26"/>
      <c r="C711" s="26"/>
    </row>
    <row r="712" spans="2:3" ht="12.6">
      <c r="B712" s="26"/>
      <c r="C712" s="26"/>
    </row>
    <row r="713" spans="2:3" ht="12.6">
      <c r="B713" s="26"/>
      <c r="C713" s="26"/>
    </row>
    <row r="714" spans="2:3" ht="12.6">
      <c r="B714" s="26"/>
      <c r="C714" s="26"/>
    </row>
    <row r="715" spans="2:3" ht="12.6">
      <c r="B715" s="26"/>
      <c r="C715" s="26"/>
    </row>
    <row r="716" spans="2:3" ht="12.6">
      <c r="B716" s="26"/>
      <c r="C716" s="26"/>
    </row>
    <row r="717" spans="2:3" ht="12.6">
      <c r="B717" s="26"/>
      <c r="C717" s="26"/>
    </row>
    <row r="718" spans="2:3" ht="12.6">
      <c r="B718" s="26"/>
      <c r="C718" s="26"/>
    </row>
    <row r="719" spans="2:3" ht="12.6">
      <c r="B719" s="26"/>
      <c r="C719" s="26"/>
    </row>
    <row r="720" spans="2:3" ht="12.6">
      <c r="B720" s="26"/>
      <c r="C720" s="26"/>
    </row>
    <row r="721" spans="2:3" ht="12.6">
      <c r="B721" s="26"/>
      <c r="C721" s="26"/>
    </row>
    <row r="722" spans="2:3" ht="12.6">
      <c r="B722" s="26"/>
      <c r="C722" s="26"/>
    </row>
    <row r="723" spans="2:3" ht="12.6">
      <c r="B723" s="26"/>
      <c r="C723" s="26"/>
    </row>
    <row r="724" spans="2:3" ht="12.6">
      <c r="B724" s="26"/>
      <c r="C724" s="26"/>
    </row>
    <row r="725" spans="2:3" ht="12.6">
      <c r="B725" s="26"/>
      <c r="C725" s="26"/>
    </row>
    <row r="726" spans="2:3" ht="12.6">
      <c r="B726" s="26"/>
      <c r="C726" s="26"/>
    </row>
    <row r="727" spans="2:3" ht="12.6">
      <c r="B727" s="26"/>
      <c r="C727" s="26"/>
    </row>
    <row r="728" spans="2:3" ht="12.6">
      <c r="B728" s="26"/>
      <c r="C728" s="26"/>
    </row>
    <row r="729" spans="2:3" ht="12.6">
      <c r="B729" s="26"/>
      <c r="C729" s="26"/>
    </row>
    <row r="730" spans="2:3" ht="12.6">
      <c r="B730" s="26"/>
      <c r="C730" s="26"/>
    </row>
    <row r="731" spans="2:3" ht="12.6">
      <c r="B731" s="26"/>
      <c r="C731" s="26"/>
    </row>
    <row r="732" spans="2:3" ht="12.6">
      <c r="B732" s="26"/>
      <c r="C732" s="26"/>
    </row>
    <row r="733" spans="2:3" ht="12.6">
      <c r="B733" s="26"/>
      <c r="C733" s="26"/>
    </row>
    <row r="734" spans="2:3" ht="12.6">
      <c r="B734" s="26"/>
      <c r="C734" s="26"/>
    </row>
    <row r="735" spans="2:3" ht="12.6">
      <c r="B735" s="26"/>
      <c r="C735" s="26"/>
    </row>
    <row r="736" spans="2:3" ht="12.6">
      <c r="B736" s="26"/>
      <c r="C736" s="26"/>
    </row>
    <row r="737" spans="2:3" ht="12.6">
      <c r="B737" s="26"/>
      <c r="C737" s="26"/>
    </row>
    <row r="738" spans="2:3" ht="12.6">
      <c r="B738" s="26"/>
      <c r="C738" s="26"/>
    </row>
    <row r="739" spans="2:3" ht="12.6">
      <c r="B739" s="26"/>
      <c r="C739" s="26"/>
    </row>
    <row r="740" spans="2:3" ht="12.6">
      <c r="B740" s="26"/>
      <c r="C740" s="26"/>
    </row>
    <row r="741" spans="2:3" ht="12.6">
      <c r="B741" s="26"/>
      <c r="C741" s="26"/>
    </row>
    <row r="742" spans="2:3" ht="12.6">
      <c r="B742" s="26"/>
      <c r="C742" s="26"/>
    </row>
    <row r="743" spans="2:3" ht="12.6">
      <c r="B743" s="26"/>
      <c r="C743" s="26"/>
    </row>
    <row r="744" spans="2:3" ht="12.6">
      <c r="B744" s="26"/>
      <c r="C744" s="26"/>
    </row>
    <row r="745" spans="2:3" ht="12.6">
      <c r="B745" s="26"/>
      <c r="C745" s="26"/>
    </row>
    <row r="746" spans="2:3" ht="12.6">
      <c r="B746" s="26"/>
      <c r="C746" s="26"/>
    </row>
    <row r="747" spans="2:3" ht="12.6">
      <c r="B747" s="26"/>
      <c r="C747" s="26"/>
    </row>
    <row r="748" spans="2:3" ht="12.6">
      <c r="B748" s="26"/>
      <c r="C748" s="26"/>
    </row>
    <row r="749" spans="2:3" ht="12.6">
      <c r="B749" s="26"/>
      <c r="C749" s="26"/>
    </row>
    <row r="750" spans="2:3" ht="12.6">
      <c r="B750" s="26"/>
      <c r="C750" s="26"/>
    </row>
    <row r="751" spans="2:3" ht="12.6">
      <c r="B751" s="26"/>
      <c r="C751" s="26"/>
    </row>
    <row r="752" spans="2:3" ht="12.6">
      <c r="B752" s="26"/>
      <c r="C752" s="26"/>
    </row>
    <row r="753" spans="2:3" ht="12.6">
      <c r="B753" s="26"/>
      <c r="C753" s="26"/>
    </row>
    <row r="754" spans="2:3" ht="12.6">
      <c r="B754" s="26"/>
      <c r="C754" s="26"/>
    </row>
    <row r="755" spans="2:3" ht="12.6">
      <c r="B755" s="26"/>
      <c r="C755" s="26"/>
    </row>
    <row r="756" spans="2:3" ht="12.6">
      <c r="B756" s="26"/>
      <c r="C756" s="26"/>
    </row>
    <row r="757" spans="2:3" ht="12.6">
      <c r="B757" s="26"/>
      <c r="C757" s="26"/>
    </row>
    <row r="758" spans="2:3" ht="12.6">
      <c r="B758" s="26"/>
      <c r="C758" s="26"/>
    </row>
    <row r="759" spans="2:3" ht="12.6">
      <c r="B759" s="26"/>
      <c r="C759" s="26"/>
    </row>
    <row r="760" spans="2:3" ht="12.6">
      <c r="B760" s="26"/>
      <c r="C760" s="26"/>
    </row>
    <row r="761" spans="2:3" ht="12.6">
      <c r="B761" s="26"/>
      <c r="C761" s="26"/>
    </row>
    <row r="762" spans="2:3" ht="12.6">
      <c r="B762" s="26"/>
      <c r="C762" s="26"/>
    </row>
    <row r="763" spans="2:3" ht="12.6">
      <c r="B763" s="26"/>
      <c r="C763" s="26"/>
    </row>
    <row r="764" spans="2:3" ht="12.6">
      <c r="B764" s="26"/>
      <c r="C764" s="26"/>
    </row>
    <row r="765" spans="2:3" ht="12.6">
      <c r="B765" s="26"/>
      <c r="C765" s="26"/>
    </row>
    <row r="766" spans="2:3" ht="12.6">
      <c r="B766" s="26"/>
      <c r="C766" s="26"/>
    </row>
    <row r="767" spans="2:3" ht="12.6">
      <c r="B767" s="26"/>
      <c r="C767" s="26"/>
    </row>
    <row r="768" spans="2:3" ht="12.6">
      <c r="B768" s="26"/>
      <c r="C768" s="26"/>
    </row>
    <row r="769" spans="2:3" ht="12.6">
      <c r="B769" s="26"/>
      <c r="C769" s="26"/>
    </row>
    <row r="770" spans="2:3" ht="12.6">
      <c r="B770" s="26"/>
      <c r="C770" s="26"/>
    </row>
    <row r="771" spans="2:3" ht="12.6">
      <c r="B771" s="26"/>
      <c r="C771" s="26"/>
    </row>
    <row r="772" spans="2:3" ht="12.6">
      <c r="B772" s="26"/>
      <c r="C772" s="26"/>
    </row>
    <row r="773" spans="2:3" ht="12.6">
      <c r="B773" s="26"/>
      <c r="C773" s="26"/>
    </row>
    <row r="774" spans="2:3" ht="12.6">
      <c r="B774" s="26"/>
      <c r="C774" s="26"/>
    </row>
    <row r="775" spans="2:3" ht="12.6">
      <c r="B775" s="26"/>
      <c r="C775" s="26"/>
    </row>
    <row r="776" spans="2:3" ht="12.6">
      <c r="B776" s="26"/>
      <c r="C776" s="26"/>
    </row>
    <row r="777" spans="2:3" ht="12.6">
      <c r="B777" s="26"/>
      <c r="C777" s="26"/>
    </row>
    <row r="778" spans="2:3" ht="12.6">
      <c r="B778" s="26"/>
      <c r="C778" s="26"/>
    </row>
    <row r="779" spans="2:3" ht="12.6">
      <c r="B779" s="26"/>
      <c r="C779" s="26"/>
    </row>
    <row r="780" spans="2:3" ht="12.6">
      <c r="B780" s="26"/>
      <c r="C780" s="26"/>
    </row>
    <row r="781" spans="2:3" ht="12.6">
      <c r="B781" s="26"/>
      <c r="C781" s="26"/>
    </row>
    <row r="782" spans="2:3" ht="12.6">
      <c r="B782" s="26"/>
      <c r="C782" s="26"/>
    </row>
    <row r="783" spans="2:3" ht="12.6">
      <c r="B783" s="26"/>
      <c r="C783" s="26"/>
    </row>
    <row r="784" spans="2:3" ht="12.6">
      <c r="B784" s="26"/>
      <c r="C784" s="26"/>
    </row>
    <row r="785" spans="2:3" ht="12.6">
      <c r="B785" s="26"/>
      <c r="C785" s="26"/>
    </row>
    <row r="786" spans="2:3" ht="12.6">
      <c r="B786" s="26"/>
      <c r="C786" s="26"/>
    </row>
    <row r="787" spans="2:3" ht="12.6">
      <c r="B787" s="26"/>
      <c r="C787" s="26"/>
    </row>
    <row r="788" spans="2:3" ht="12.6">
      <c r="B788" s="26"/>
      <c r="C788" s="26"/>
    </row>
    <row r="789" spans="2:3" ht="12.6">
      <c r="B789" s="26"/>
      <c r="C789" s="26"/>
    </row>
    <row r="790" spans="2:3" ht="12.6">
      <c r="B790" s="26"/>
      <c r="C790" s="26"/>
    </row>
    <row r="791" spans="2:3" ht="12.6">
      <c r="B791" s="26"/>
      <c r="C791" s="26"/>
    </row>
    <row r="792" spans="2:3" ht="12.6">
      <c r="B792" s="26"/>
      <c r="C792" s="26"/>
    </row>
    <row r="793" spans="2:3" ht="12.6">
      <c r="B793" s="26"/>
      <c r="C793" s="26"/>
    </row>
    <row r="794" spans="2:3" ht="12.6">
      <c r="B794" s="26"/>
      <c r="C794" s="26"/>
    </row>
    <row r="795" spans="2:3" ht="12.6">
      <c r="B795" s="26"/>
      <c r="C795" s="26"/>
    </row>
    <row r="796" spans="2:3" ht="12.6">
      <c r="B796" s="26"/>
      <c r="C796" s="26"/>
    </row>
    <row r="797" spans="2:3" ht="12.6">
      <c r="B797" s="26"/>
      <c r="C797" s="26"/>
    </row>
    <row r="798" spans="2:3" ht="12.6">
      <c r="B798" s="26"/>
      <c r="C798" s="26"/>
    </row>
    <row r="799" spans="2:3" ht="12.6">
      <c r="B799" s="26"/>
      <c r="C799" s="26"/>
    </row>
    <row r="800" spans="2:3" ht="12.6">
      <c r="B800" s="26"/>
      <c r="C800" s="26"/>
    </row>
    <row r="801" spans="2:3" ht="12.6">
      <c r="B801" s="26"/>
      <c r="C801" s="26"/>
    </row>
    <row r="802" spans="2:3" ht="12.6">
      <c r="B802" s="26"/>
      <c r="C802" s="26"/>
    </row>
    <row r="803" spans="2:3" ht="12.6">
      <c r="B803" s="26"/>
      <c r="C803" s="26"/>
    </row>
    <row r="804" spans="2:3" ht="12.6">
      <c r="B804" s="26"/>
      <c r="C804" s="26"/>
    </row>
    <row r="805" spans="2:3" ht="12.6">
      <c r="B805" s="26"/>
      <c r="C805" s="26"/>
    </row>
    <row r="806" spans="2:3" ht="12.6">
      <c r="B806" s="26"/>
      <c r="C806" s="26"/>
    </row>
    <row r="807" spans="2:3" ht="12.6">
      <c r="B807" s="26"/>
      <c r="C807" s="26"/>
    </row>
    <row r="808" spans="2:3" ht="12.6">
      <c r="B808" s="26"/>
      <c r="C808" s="26"/>
    </row>
    <row r="809" spans="2:3" ht="12.6">
      <c r="B809" s="26"/>
      <c r="C809" s="26"/>
    </row>
    <row r="810" spans="2:3" ht="12.6">
      <c r="B810" s="26"/>
      <c r="C810" s="26"/>
    </row>
    <row r="811" spans="2:3" ht="12.6">
      <c r="B811" s="26"/>
      <c r="C811" s="26"/>
    </row>
    <row r="812" spans="2:3" ht="12.6">
      <c r="B812" s="26"/>
      <c r="C812" s="26"/>
    </row>
    <row r="813" spans="2:3" ht="12.6">
      <c r="B813" s="26"/>
      <c r="C813" s="26"/>
    </row>
    <row r="814" spans="2:3" ht="12.6">
      <c r="B814" s="26"/>
      <c r="C814" s="26"/>
    </row>
    <row r="815" spans="2:3" ht="12.6">
      <c r="B815" s="26"/>
      <c r="C815" s="26"/>
    </row>
    <row r="816" spans="2:3" ht="12.6">
      <c r="B816" s="26"/>
      <c r="C816" s="26"/>
    </row>
    <row r="817" spans="2:3" ht="12.6">
      <c r="B817" s="26"/>
      <c r="C817" s="26"/>
    </row>
    <row r="818" spans="2:3" ht="12.6">
      <c r="B818" s="26"/>
      <c r="C818" s="26"/>
    </row>
    <row r="819" spans="2:3" ht="12.6">
      <c r="B819" s="26"/>
      <c r="C819" s="26"/>
    </row>
    <row r="820" spans="2:3" ht="12.6">
      <c r="B820" s="26"/>
      <c r="C820" s="26"/>
    </row>
    <row r="821" spans="2:3" ht="12.6">
      <c r="B821" s="26"/>
      <c r="C821" s="26"/>
    </row>
    <row r="822" spans="2:3" ht="12.6">
      <c r="B822" s="26"/>
      <c r="C822" s="26"/>
    </row>
    <row r="823" spans="2:3" ht="12.6">
      <c r="B823" s="26"/>
      <c r="C823" s="26"/>
    </row>
    <row r="824" spans="2:3" ht="12.6">
      <c r="B824" s="26"/>
      <c r="C824" s="26"/>
    </row>
    <row r="825" spans="2:3" ht="12.6">
      <c r="B825" s="26"/>
      <c r="C825" s="26"/>
    </row>
    <row r="826" spans="2:3" ht="12.6">
      <c r="B826" s="26"/>
      <c r="C826" s="26"/>
    </row>
    <row r="827" spans="2:3" ht="12.6">
      <c r="B827" s="26"/>
      <c r="C827" s="26"/>
    </row>
    <row r="828" spans="2:3" ht="12.6">
      <c r="B828" s="26"/>
      <c r="C828" s="26"/>
    </row>
    <row r="829" spans="2:3" ht="12.6">
      <c r="B829" s="26"/>
      <c r="C829" s="26"/>
    </row>
    <row r="830" spans="2:3" ht="12.6">
      <c r="B830" s="26"/>
      <c r="C830" s="26"/>
    </row>
    <row r="831" spans="2:3" ht="12.6">
      <c r="B831" s="26"/>
      <c r="C831" s="26"/>
    </row>
    <row r="832" spans="2:3" ht="12.6">
      <c r="B832" s="26"/>
      <c r="C832" s="26"/>
    </row>
    <row r="833" spans="2:3" ht="12.6">
      <c r="B833" s="26"/>
      <c r="C833" s="26"/>
    </row>
    <row r="834" spans="2:3" ht="12.6">
      <c r="B834" s="26"/>
      <c r="C834" s="26"/>
    </row>
    <row r="835" spans="2:3" ht="12.6">
      <c r="B835" s="26"/>
      <c r="C835" s="26"/>
    </row>
    <row r="836" spans="2:3" ht="12.6">
      <c r="B836" s="26"/>
      <c r="C836" s="26"/>
    </row>
    <row r="837" spans="2:3" ht="12.6">
      <c r="B837" s="26"/>
      <c r="C837" s="26"/>
    </row>
    <row r="838" spans="2:3" ht="12.6">
      <c r="B838" s="26"/>
      <c r="C838" s="26"/>
    </row>
    <row r="839" spans="2:3" ht="12.6">
      <c r="B839" s="26"/>
      <c r="C839" s="26"/>
    </row>
    <row r="840" spans="2:3" ht="12.6">
      <c r="B840" s="26"/>
      <c r="C840" s="26"/>
    </row>
    <row r="841" spans="2:3" ht="12.6">
      <c r="B841" s="26"/>
      <c r="C841" s="26"/>
    </row>
    <row r="842" spans="2:3" ht="12.6">
      <c r="B842" s="26"/>
      <c r="C842" s="26"/>
    </row>
    <row r="843" spans="2:3" ht="12.6">
      <c r="B843" s="26"/>
      <c r="C843" s="26"/>
    </row>
    <row r="844" spans="2:3" ht="12.6">
      <c r="B844" s="26"/>
      <c r="C844" s="26"/>
    </row>
    <row r="845" spans="2:3" ht="12.6">
      <c r="B845" s="26"/>
      <c r="C845" s="26"/>
    </row>
    <row r="846" spans="2:3" ht="12.6">
      <c r="B846" s="26"/>
      <c r="C846" s="26"/>
    </row>
    <row r="847" spans="2:3" ht="12.6">
      <c r="B847" s="26"/>
      <c r="C847" s="26"/>
    </row>
    <row r="848" spans="2:3" ht="12.6">
      <c r="B848" s="26"/>
      <c r="C848" s="26"/>
    </row>
    <row r="849" spans="2:3" ht="12.6">
      <c r="B849" s="26"/>
      <c r="C849" s="26"/>
    </row>
    <row r="850" spans="2:3" ht="12.6">
      <c r="B850" s="26"/>
      <c r="C850" s="26"/>
    </row>
    <row r="851" spans="2:3" ht="12.6">
      <c r="B851" s="26"/>
      <c r="C851" s="26"/>
    </row>
    <row r="852" spans="2:3" ht="12.6">
      <c r="B852" s="26"/>
      <c r="C852" s="26"/>
    </row>
    <row r="853" spans="2:3" ht="12.6">
      <c r="B853" s="26"/>
      <c r="C853" s="26"/>
    </row>
    <row r="854" spans="2:3" ht="12.6">
      <c r="B854" s="26"/>
      <c r="C854" s="26"/>
    </row>
    <row r="855" spans="2:3" ht="12.6">
      <c r="B855" s="26"/>
      <c r="C855" s="26"/>
    </row>
    <row r="856" spans="2:3" ht="12.6">
      <c r="B856" s="26"/>
      <c r="C856" s="26"/>
    </row>
    <row r="857" spans="2:3" ht="12.6">
      <c r="B857" s="26"/>
      <c r="C857" s="26"/>
    </row>
    <row r="858" spans="2:3" ht="12.6">
      <c r="B858" s="26"/>
      <c r="C858" s="26"/>
    </row>
    <row r="859" spans="2:3" ht="12.6">
      <c r="B859" s="26"/>
      <c r="C859" s="26"/>
    </row>
    <row r="860" spans="2:3" ht="12.6">
      <c r="B860" s="26"/>
      <c r="C860" s="26"/>
    </row>
    <row r="861" spans="2:3" ht="12.6">
      <c r="B861" s="26"/>
      <c r="C861" s="26"/>
    </row>
    <row r="862" spans="2:3" ht="12.6">
      <c r="B862" s="26"/>
      <c r="C862" s="26"/>
    </row>
    <row r="863" spans="2:3" ht="12.6">
      <c r="B863" s="26"/>
      <c r="C863" s="26"/>
    </row>
    <row r="864" spans="2:3" ht="12.6">
      <c r="B864" s="26"/>
      <c r="C864" s="26"/>
    </row>
    <row r="865" spans="2:3" ht="12.6">
      <c r="B865" s="26"/>
      <c r="C865" s="26"/>
    </row>
    <row r="866" spans="2:3" ht="12.6">
      <c r="B866" s="26"/>
      <c r="C866" s="26"/>
    </row>
    <row r="867" spans="2:3" ht="12.6">
      <c r="B867" s="26"/>
      <c r="C867" s="26"/>
    </row>
    <row r="868" spans="2:3" ht="12.6">
      <c r="B868" s="26"/>
      <c r="C868" s="26"/>
    </row>
    <row r="869" spans="2:3" ht="12.6">
      <c r="B869" s="26"/>
      <c r="C869" s="26"/>
    </row>
    <row r="870" spans="2:3" ht="12.6">
      <c r="B870" s="26"/>
      <c r="C870" s="26"/>
    </row>
    <row r="871" spans="2:3" ht="12.6">
      <c r="B871" s="26"/>
      <c r="C871" s="26"/>
    </row>
    <row r="872" spans="2:3" ht="12.6">
      <c r="B872" s="26"/>
      <c r="C872" s="26"/>
    </row>
    <row r="873" spans="2:3" ht="12.6">
      <c r="B873" s="26"/>
      <c r="C873" s="26"/>
    </row>
    <row r="874" spans="2:3" ht="12.6">
      <c r="B874" s="26"/>
      <c r="C874" s="26"/>
    </row>
    <row r="875" spans="2:3" ht="12.6">
      <c r="B875" s="26"/>
      <c r="C875" s="26"/>
    </row>
    <row r="876" spans="2:3" ht="12.6">
      <c r="B876" s="26"/>
      <c r="C876" s="26"/>
    </row>
    <row r="877" spans="2:3" ht="12.6">
      <c r="B877" s="26"/>
      <c r="C877" s="26"/>
    </row>
    <row r="878" spans="2:3" ht="12.6">
      <c r="B878" s="26"/>
      <c r="C878" s="26"/>
    </row>
    <row r="879" spans="2:3" ht="12.6">
      <c r="B879" s="26"/>
      <c r="C879" s="26"/>
    </row>
    <row r="880" spans="2:3" ht="12.6">
      <c r="B880" s="26"/>
      <c r="C880" s="26"/>
    </row>
    <row r="881" spans="2:3" ht="12.6">
      <c r="B881" s="26"/>
      <c r="C881" s="26"/>
    </row>
    <row r="882" spans="2:3" ht="12.6">
      <c r="B882" s="26"/>
      <c r="C882" s="26"/>
    </row>
    <row r="883" spans="2:3" ht="12.6">
      <c r="B883" s="26"/>
      <c r="C883" s="26"/>
    </row>
    <row r="884" spans="2:3" ht="12.6">
      <c r="B884" s="26"/>
      <c r="C884" s="26"/>
    </row>
    <row r="885" spans="2:3" ht="12.6">
      <c r="B885" s="26"/>
      <c r="C885" s="26"/>
    </row>
    <row r="886" spans="2:3" ht="12.6">
      <c r="B886" s="26"/>
      <c r="C886" s="26"/>
    </row>
    <row r="887" spans="2:3" ht="12.6">
      <c r="B887" s="26"/>
      <c r="C887" s="26"/>
    </row>
    <row r="888" spans="2:3" ht="12.6">
      <c r="B888" s="26"/>
      <c r="C888" s="26"/>
    </row>
    <row r="889" spans="2:3" ht="12.6">
      <c r="B889" s="26"/>
      <c r="C889" s="26"/>
    </row>
    <row r="890" spans="2:3" ht="12.6">
      <c r="B890" s="26"/>
      <c r="C890" s="26"/>
    </row>
    <row r="891" spans="2:3" ht="12.6">
      <c r="B891" s="26"/>
      <c r="C891" s="26"/>
    </row>
    <row r="892" spans="2:3" ht="12.6">
      <c r="B892" s="26"/>
      <c r="C892" s="26"/>
    </row>
    <row r="893" spans="2:3" ht="12.6">
      <c r="B893" s="26"/>
      <c r="C893" s="26"/>
    </row>
    <row r="894" spans="2:3" ht="12.6">
      <c r="B894" s="26"/>
      <c r="C894" s="26"/>
    </row>
    <row r="895" spans="2:3" ht="12.6">
      <c r="B895" s="26"/>
      <c r="C895" s="26"/>
    </row>
    <row r="896" spans="2:3" ht="12.6">
      <c r="B896" s="26"/>
      <c r="C896" s="26"/>
    </row>
    <row r="897" spans="2:3" ht="12.6">
      <c r="B897" s="26"/>
      <c r="C897" s="26"/>
    </row>
    <row r="898" spans="2:3" ht="12.6">
      <c r="B898" s="26"/>
      <c r="C898" s="26"/>
    </row>
    <row r="899" spans="2:3" ht="12.6">
      <c r="B899" s="26"/>
      <c r="C899" s="26"/>
    </row>
    <row r="900" spans="2:3" ht="12.6">
      <c r="B900" s="26"/>
      <c r="C900" s="26"/>
    </row>
    <row r="901" spans="2:3" ht="12.6">
      <c r="B901" s="26"/>
      <c r="C901" s="26"/>
    </row>
    <row r="902" spans="2:3" ht="12.6">
      <c r="B902" s="26"/>
      <c r="C902" s="26"/>
    </row>
    <row r="903" spans="2:3" ht="12.6">
      <c r="B903" s="26"/>
      <c r="C903" s="26"/>
    </row>
    <row r="904" spans="2:3" ht="12.6">
      <c r="B904" s="26"/>
      <c r="C904" s="26"/>
    </row>
    <row r="905" spans="2:3" ht="12.6">
      <c r="B905" s="26"/>
      <c r="C905" s="26"/>
    </row>
    <row r="906" spans="2:3" ht="12.6">
      <c r="B906" s="26"/>
      <c r="C906" s="26"/>
    </row>
    <row r="907" spans="2:3" ht="12.6">
      <c r="B907" s="26"/>
      <c r="C907" s="26"/>
    </row>
    <row r="908" spans="2:3" ht="12.6">
      <c r="B908" s="26"/>
      <c r="C908" s="26"/>
    </row>
    <row r="909" spans="2:3" ht="12.6">
      <c r="B909" s="26"/>
      <c r="C909" s="26"/>
    </row>
    <row r="910" spans="2:3" ht="12.6">
      <c r="B910" s="26"/>
      <c r="C910" s="26"/>
    </row>
    <row r="911" spans="2:3" ht="12.6">
      <c r="B911" s="26"/>
      <c r="C911" s="26"/>
    </row>
    <row r="912" spans="2:3" ht="12.6">
      <c r="B912" s="26"/>
      <c r="C912" s="26"/>
    </row>
    <row r="913" spans="2:3" ht="12.6">
      <c r="B913" s="26"/>
      <c r="C913" s="26"/>
    </row>
    <row r="914" spans="2:3" ht="12.6">
      <c r="B914" s="26"/>
      <c r="C914" s="26"/>
    </row>
    <row r="915" spans="2:3" ht="12.6">
      <c r="B915" s="26"/>
      <c r="C915" s="26"/>
    </row>
    <row r="916" spans="2:3" ht="12.6">
      <c r="B916" s="26"/>
      <c r="C916" s="26"/>
    </row>
    <row r="917" spans="2:3" ht="12.6">
      <c r="B917" s="26"/>
      <c r="C917" s="26"/>
    </row>
    <row r="918" spans="2:3" ht="12.6">
      <c r="B918" s="26"/>
      <c r="C918" s="26"/>
    </row>
    <row r="919" spans="2:3" ht="12.6">
      <c r="B919" s="26"/>
      <c r="C919" s="26"/>
    </row>
    <row r="920" spans="2:3" ht="12.6">
      <c r="B920" s="26"/>
      <c r="C920" s="26"/>
    </row>
    <row r="921" spans="2:3" ht="12.6">
      <c r="B921" s="26"/>
      <c r="C921" s="26"/>
    </row>
    <row r="922" spans="2:3" ht="12.6">
      <c r="B922" s="26"/>
      <c r="C922" s="26"/>
    </row>
    <row r="923" spans="2:3" ht="12.6">
      <c r="B923" s="26"/>
      <c r="C923" s="26"/>
    </row>
    <row r="924" spans="2:3" ht="12.6">
      <c r="B924" s="26"/>
      <c r="C924" s="26"/>
    </row>
    <row r="925" spans="2:3" ht="12.6">
      <c r="B925" s="26"/>
      <c r="C925" s="26"/>
    </row>
    <row r="926" spans="2:3" ht="12.6">
      <c r="B926" s="26"/>
      <c r="C926" s="26"/>
    </row>
    <row r="927" spans="2:3" ht="12.6">
      <c r="B927" s="26"/>
      <c r="C927" s="26"/>
    </row>
    <row r="928" spans="2:3" ht="12.6">
      <c r="B928" s="26"/>
      <c r="C928" s="26"/>
    </row>
    <row r="929" spans="2:3" ht="12.6">
      <c r="B929" s="26"/>
      <c r="C929" s="26"/>
    </row>
    <row r="930" spans="2:3" ht="12.6">
      <c r="B930" s="26"/>
      <c r="C930" s="26"/>
    </row>
    <row r="931" spans="2:3" ht="12.6">
      <c r="B931" s="26"/>
      <c r="C931" s="26"/>
    </row>
    <row r="932" spans="2:3" ht="12.6">
      <c r="B932" s="26"/>
      <c r="C932" s="26"/>
    </row>
    <row r="933" spans="2:3" ht="12.6">
      <c r="B933" s="26"/>
      <c r="C933" s="26"/>
    </row>
    <row r="934" spans="2:3" ht="12.6">
      <c r="B934" s="26"/>
      <c r="C934" s="26"/>
    </row>
    <row r="935" spans="2:3" ht="12.6">
      <c r="B935" s="26"/>
      <c r="C935" s="26"/>
    </row>
    <row r="936" spans="2:3" ht="12.6">
      <c r="B936" s="26"/>
      <c r="C936" s="26"/>
    </row>
    <row r="937" spans="2:3" ht="12.6">
      <c r="B937" s="26"/>
      <c r="C937" s="26"/>
    </row>
    <row r="938" spans="2:3" ht="12.6">
      <c r="B938" s="26"/>
      <c r="C938" s="26"/>
    </row>
    <row r="939" spans="2:3" ht="12.6">
      <c r="B939" s="26"/>
      <c r="C939" s="26"/>
    </row>
    <row r="940" spans="2:3" ht="12.6">
      <c r="B940" s="26"/>
      <c r="C940" s="26"/>
    </row>
    <row r="941" spans="2:3" ht="12.6">
      <c r="B941" s="26"/>
      <c r="C941" s="26"/>
    </row>
    <row r="942" spans="2:3" ht="12.6">
      <c r="B942" s="26"/>
      <c r="C942" s="26"/>
    </row>
    <row r="943" spans="2:3" ht="12.6">
      <c r="B943" s="26"/>
      <c r="C943" s="26"/>
    </row>
    <row r="944" spans="2:3" ht="12.6">
      <c r="B944" s="26"/>
      <c r="C944" s="26"/>
    </row>
    <row r="945" spans="2:3" ht="12.6">
      <c r="B945" s="26"/>
      <c r="C945" s="26"/>
    </row>
    <row r="946" spans="2:3" ht="12.6">
      <c r="B946" s="26"/>
      <c r="C946" s="26"/>
    </row>
    <row r="947" spans="2:3" ht="12.6">
      <c r="B947" s="26"/>
      <c r="C947" s="26"/>
    </row>
    <row r="948" spans="2:3" ht="12.6">
      <c r="B948" s="26"/>
      <c r="C948" s="26"/>
    </row>
    <row r="949" spans="2:3" ht="12.6">
      <c r="B949" s="26"/>
      <c r="C949" s="26"/>
    </row>
    <row r="950" spans="2:3" ht="12.6">
      <c r="B950" s="26"/>
      <c r="C950" s="26"/>
    </row>
    <row r="951" spans="2:3" ht="12.6">
      <c r="B951" s="26"/>
      <c r="C951" s="26"/>
    </row>
    <row r="952" spans="2:3" ht="12.6">
      <c r="B952" s="26"/>
      <c r="C952" s="26"/>
    </row>
    <row r="953" spans="2:3" ht="12.6">
      <c r="B953" s="26"/>
      <c r="C953" s="26"/>
    </row>
    <row r="954" spans="2:3" ht="12.6">
      <c r="B954" s="26"/>
      <c r="C954" s="26"/>
    </row>
    <row r="955" spans="2:3" ht="12.6">
      <c r="B955" s="26"/>
      <c r="C955" s="26"/>
    </row>
    <row r="956" spans="2:3" ht="12.6">
      <c r="B956" s="26"/>
      <c r="C956" s="26"/>
    </row>
    <row r="957" spans="2:3" ht="12.6">
      <c r="B957" s="26"/>
      <c r="C957" s="26"/>
    </row>
    <row r="958" spans="2:3" ht="12.6">
      <c r="B958" s="26"/>
      <c r="C958" s="26"/>
    </row>
    <row r="959" spans="2:3" ht="12.6">
      <c r="B959" s="26"/>
      <c r="C959" s="26"/>
    </row>
    <row r="960" spans="2:3" ht="12.6">
      <c r="B960" s="26"/>
      <c r="C960" s="26"/>
    </row>
    <row r="961" spans="2:3" ht="12.6">
      <c r="B961" s="26"/>
      <c r="C961" s="26"/>
    </row>
    <row r="962" spans="2:3" ht="12.6">
      <c r="B962" s="26"/>
      <c r="C962" s="26"/>
    </row>
    <row r="963" spans="2:3" ht="12.6">
      <c r="B963" s="26"/>
      <c r="C963" s="26"/>
    </row>
    <row r="964" spans="2:3" ht="12.6">
      <c r="B964" s="26"/>
      <c r="C964" s="26"/>
    </row>
    <row r="965" spans="2:3" ht="12.6">
      <c r="B965" s="26"/>
      <c r="C965" s="26"/>
    </row>
    <row r="966" spans="2:3" ht="12.6">
      <c r="B966" s="26"/>
      <c r="C966" s="26"/>
    </row>
    <row r="967" spans="2:3" ht="12.6">
      <c r="B967" s="26"/>
      <c r="C967" s="26"/>
    </row>
    <row r="968" spans="2:3" ht="12.6">
      <c r="B968" s="26"/>
      <c r="C968" s="26"/>
    </row>
    <row r="969" spans="2:3" ht="12.6">
      <c r="B969" s="26"/>
      <c r="C969" s="26"/>
    </row>
    <row r="970" spans="2:3" ht="12.6">
      <c r="B970" s="26"/>
      <c r="C970" s="26"/>
    </row>
    <row r="971" spans="2:3" ht="12.6">
      <c r="B971" s="26"/>
      <c r="C971" s="26"/>
    </row>
    <row r="972" spans="2:3" ht="12.6">
      <c r="B972" s="26"/>
      <c r="C972" s="26"/>
    </row>
    <row r="973" spans="2:3" ht="12.6">
      <c r="B973" s="26"/>
      <c r="C973" s="26"/>
    </row>
    <row r="974" spans="2:3" ht="12.6">
      <c r="B974" s="26"/>
      <c r="C974" s="26"/>
    </row>
    <row r="975" spans="2:3" ht="12.6">
      <c r="B975" s="26"/>
      <c r="C975" s="26"/>
    </row>
    <row r="976" spans="2:3" ht="12.6">
      <c r="B976" s="26"/>
      <c r="C976" s="26"/>
    </row>
    <row r="977" spans="2:3" ht="12.6">
      <c r="B977" s="26"/>
      <c r="C977" s="26"/>
    </row>
    <row r="978" spans="2:3" ht="12.6">
      <c r="B978" s="26"/>
      <c r="C978" s="26"/>
    </row>
    <row r="979" spans="2:3" ht="12.6">
      <c r="B979" s="26"/>
      <c r="C979" s="26"/>
    </row>
    <row r="980" spans="2:3" ht="12.6">
      <c r="B980" s="26"/>
      <c r="C980" s="26"/>
    </row>
    <row r="981" spans="2:3" ht="12.6">
      <c r="B981" s="26"/>
      <c r="C981" s="26"/>
    </row>
    <row r="982" spans="2:3" ht="12.6">
      <c r="B982" s="26"/>
      <c r="C982" s="26"/>
    </row>
    <row r="983" spans="2:3" ht="12.6">
      <c r="B983" s="26"/>
      <c r="C983" s="26"/>
    </row>
    <row r="984" spans="2:3" ht="12.6">
      <c r="B984" s="26"/>
      <c r="C984" s="26"/>
    </row>
    <row r="985" spans="2:3" ht="12.6">
      <c r="B985" s="26"/>
      <c r="C985" s="26"/>
    </row>
    <row r="986" spans="2:3" ht="12.6">
      <c r="B986" s="26"/>
      <c r="C986" s="26"/>
    </row>
    <row r="987" spans="2:3" ht="12.6">
      <c r="B987" s="26"/>
      <c r="C987" s="26"/>
    </row>
    <row r="988" spans="2:3" ht="12.6">
      <c r="B988" s="26"/>
      <c r="C988" s="26"/>
    </row>
    <row r="989" spans="2:3" ht="12.6">
      <c r="B989" s="26"/>
      <c r="C989" s="26"/>
    </row>
    <row r="990" spans="2:3" ht="12.6">
      <c r="B990" s="26"/>
      <c r="C990" s="26"/>
    </row>
    <row r="991" spans="2:3" ht="12.6">
      <c r="B991" s="26"/>
      <c r="C991" s="26"/>
    </row>
    <row r="992" spans="2:3" ht="12.6">
      <c r="B992" s="26"/>
      <c r="C992" s="26"/>
    </row>
    <row r="993" spans="2:3" ht="12.6">
      <c r="B993" s="26"/>
      <c r="C993" s="26"/>
    </row>
    <row r="994" spans="2:3" ht="12.6">
      <c r="B994" s="26"/>
      <c r="C994" s="26"/>
    </row>
    <row r="995" spans="2:3" ht="12.6">
      <c r="B995" s="26"/>
      <c r="C995" s="26"/>
    </row>
    <row r="996" spans="2:3" ht="12.6">
      <c r="B996" s="26"/>
      <c r="C996" s="26"/>
    </row>
    <row r="997" spans="2:3" ht="12.6">
      <c r="B997" s="26"/>
      <c r="C997" s="26"/>
    </row>
    <row r="998" spans="2:3" ht="12.6">
      <c r="B998" s="26"/>
      <c r="C998" s="26"/>
    </row>
    <row r="999" spans="2:3" ht="12.6">
      <c r="B999" s="26"/>
      <c r="C999" s="26"/>
    </row>
    <row r="1000" spans="2:3" ht="12.6">
      <c r="B1000" s="26"/>
      <c r="C1000" s="26"/>
    </row>
    <row r="1001" spans="2:3" ht="12.6">
      <c r="B1001" s="26"/>
      <c r="C1001" s="26"/>
    </row>
    <row r="1002" spans="2:3" ht="12.6">
      <c r="B1002" s="26"/>
      <c r="C1002" s="26"/>
    </row>
    <row r="1003" spans="2:3" ht="12.6">
      <c r="B1003" s="26"/>
      <c r="C1003" s="26"/>
    </row>
    <row r="1004" spans="2:3" ht="12.6">
      <c r="B1004" s="26"/>
      <c r="C1004" s="26"/>
    </row>
    <row r="1005" spans="2:3" ht="12.6">
      <c r="B1005" s="26"/>
      <c r="C1005" s="26"/>
    </row>
    <row r="1006" spans="2:3" ht="12.6">
      <c r="B1006" s="26"/>
      <c r="C1006" s="26"/>
    </row>
    <row r="1007" spans="2:3" ht="12.6">
      <c r="B1007" s="26"/>
      <c r="C1007" s="26"/>
    </row>
    <row r="1008" spans="2:3" ht="12.6">
      <c r="B1008" s="26"/>
      <c r="C1008" s="26"/>
    </row>
    <row r="1009" spans="2:3" ht="12.6">
      <c r="B1009" s="26"/>
      <c r="C1009" s="26"/>
    </row>
    <row r="1010" spans="2:3" ht="12.6">
      <c r="B1010" s="26"/>
      <c r="C1010" s="26"/>
    </row>
    <row r="1011" spans="2:3" ht="12.6">
      <c r="B1011" s="26"/>
      <c r="C1011" s="26"/>
    </row>
  </sheetData>
  <sheetProtection algorithmName="SHA-512" hashValue="OIbOfaY3hMvwqNHta+MpqVaQNsewQjh5+cG2+oI8rQqmURggTTI1Pgia66ewe97hO2rZ/QMZKOfT2aBzh4WWjg==" saltValue="FHlLNwWHXD+MQg+0gvUmaw==" spinCount="100000" sheet="1" objects="1" scenarios="1" formatCells="0" formatColumns="0" formatRows="0"/>
  <mergeCells count="17">
    <mergeCell ref="B47:C47"/>
    <mergeCell ref="B49:C49"/>
    <mergeCell ref="B50:C50"/>
    <mergeCell ref="B31:C31"/>
    <mergeCell ref="B34:C34"/>
    <mergeCell ref="B48:C48"/>
    <mergeCell ref="A1:C1"/>
    <mergeCell ref="B30:C30"/>
    <mergeCell ref="B7:C7"/>
    <mergeCell ref="B36:C36"/>
    <mergeCell ref="B38:C38"/>
    <mergeCell ref="B9:C9"/>
    <mergeCell ref="B10:C10"/>
    <mergeCell ref="B11:C11"/>
    <mergeCell ref="B12:C12"/>
    <mergeCell ref="B19:C19"/>
    <mergeCell ref="B25:C25"/>
  </mergeCells>
  <conditionalFormatting sqref="B45">
    <cfRule type="notContainsBlanks" dxfId="16" priority="9">
      <formula>LEN(TRIM(B45))&gt;0</formula>
    </cfRule>
  </conditionalFormatting>
  <conditionalFormatting sqref="B45">
    <cfRule type="containsBlanks" dxfId="15" priority="10">
      <formula>LEN(TRIM(B45))=0</formula>
    </cfRule>
  </conditionalFormatting>
  <conditionalFormatting sqref="C57">
    <cfRule type="expression" dxfId="14" priority="13">
      <formula>B57="FADE"</formula>
    </cfRule>
  </conditionalFormatting>
  <conditionalFormatting sqref="C57">
    <cfRule type="expression" dxfId="13" priority="14" stopIfTrue="1">
      <formula>B57="Outros (especificar):"</formula>
    </cfRule>
  </conditionalFormatting>
  <conditionalFormatting sqref="C61">
    <cfRule type="expression" dxfId="12" priority="15">
      <formula>OR(ISBLANK(B61),B61="Não")</formula>
    </cfRule>
  </conditionalFormatting>
  <conditionalFormatting sqref="C61">
    <cfRule type="expression" dxfId="11" priority="16">
      <formula>B61="Sim (especificar):"</formula>
    </cfRule>
  </conditionalFormatting>
  <conditionalFormatting sqref="B30:C30">
    <cfRule type="expression" dxfId="10" priority="7">
      <formula>NOT(ISBLANK(B31))</formula>
    </cfRule>
    <cfRule type="expression" dxfId="9" priority="8">
      <formula>ISBLANK(B31)</formula>
    </cfRule>
  </conditionalFormatting>
  <conditionalFormatting sqref="B31:C31">
    <cfRule type="expression" dxfId="8" priority="5">
      <formula>NOT(ISBLANK(B30))</formula>
    </cfRule>
    <cfRule type="expression" dxfId="7" priority="6">
      <formula>ISBLANK(B30)</formula>
    </cfRule>
  </conditionalFormatting>
  <conditionalFormatting sqref="C45">
    <cfRule type="expression" dxfId="6" priority="3">
      <formula>B44="Não"</formula>
    </cfRule>
  </conditionalFormatting>
  <conditionalFormatting sqref="C45">
    <cfRule type="expression" dxfId="5" priority="4">
      <formula>B44="Sim"</formula>
    </cfRule>
  </conditionalFormatting>
  <conditionalFormatting sqref="C51">
    <cfRule type="expression" dxfId="4" priority="1">
      <formula>B50="Não"</formula>
    </cfRule>
  </conditionalFormatting>
  <conditionalFormatting sqref="C51">
    <cfRule type="expression" dxfId="3" priority="2">
      <formula>B50="Sim"</formula>
    </cfRule>
  </conditionalFormatting>
  <dataValidations count="1">
    <dataValidation allowBlank="1" showErrorMessage="1" sqref="B21:B22 B27:B28 B32" xr:uid="{00000000-0002-0000-0100-000000000000}"/>
  </dataValidations>
  <pageMargins left="0.511811024" right="0.511811024" top="0.78740157499999996" bottom="0.78740157499999996" header="0.31496062000000002" footer="0.31496062000000002"/>
  <pageSetup paperSize="9" orientation="portrait" r:id="rId1"/>
  <legacyDrawing r:id="rId2"/>
  <extLst>
    <ext xmlns:x14="http://schemas.microsoft.com/office/spreadsheetml/2009/9/main" uri="{CCE6A557-97BC-4b89-ADB6-D9C93CAAB3DF}">
      <x14:dataValidations xmlns:xm="http://schemas.microsoft.com/office/excel/2006/main" count="6">
        <x14:dataValidation type="list" allowBlank="1" showErrorMessage="1" xr:uid="{00000000-0002-0000-0100-000001000000}">
          <x14:formula1>
            <xm:f>'PROPG Configurações'!$G$4:$G$5</xm:f>
          </x14:formula1>
          <xm:sqref>B40:B44 B59 B63</xm:sqref>
        </x14:dataValidation>
        <x14:dataValidation type="list" allowBlank="1" showErrorMessage="1" xr:uid="{00000000-0002-0000-0100-000002000000}">
          <x14:formula1>
            <xm:f>'PROPG Configurações'!$A$4:$A$5</xm:f>
          </x14:formula1>
          <xm:sqref>B8</xm:sqref>
        </x14:dataValidation>
        <x14:dataValidation type="list" allowBlank="1" showErrorMessage="1" xr:uid="{00000000-0002-0000-0100-000003000000}">
          <x14:formula1>
            <xm:f>'PROPG Configurações'!$E$9:$E$10</xm:f>
          </x14:formula1>
          <xm:sqref>B57</xm:sqref>
        </x14:dataValidation>
        <x14:dataValidation type="list" allowBlank="1" showErrorMessage="1" xr:uid="{00000000-0002-0000-0100-000004000000}">
          <x14:formula1>
            <xm:f>'PROPG Configurações'!$G$9:$G$10</xm:f>
          </x14:formula1>
          <xm:sqref>B61</xm:sqref>
        </x14:dataValidation>
        <x14:dataValidation type="list" allowBlank="1" showInputMessage="1" showErrorMessage="1" xr:uid="{00000000-0002-0000-0100-000006000000}">
          <x14:formula1>
            <xm:f>'PROPG Lista de Docentes UFPE'!$B$2:$B$4007</xm:f>
          </x14:formula1>
          <xm:sqref>B25:C25 B19:C19</xm:sqref>
        </x14:dataValidation>
        <x14:dataValidation type="list" allowBlank="1" showInputMessage="1" showErrorMessage="1" xr:uid="{00000000-0002-0000-0100-000005000000}">
          <x14:formula1>
            <xm:f>'PROPG Docentes e Técnicos'!A1:A8000</xm:f>
          </x14:formula1>
          <xm:sqref>B30:C30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F1006"/>
  <sheetViews>
    <sheetView workbookViewId="0">
      <selection sqref="A1:C1"/>
    </sheetView>
  </sheetViews>
  <sheetFormatPr defaultColWidth="14.42578125" defaultRowHeight="15.75" customHeight="1"/>
  <cols>
    <col min="1" max="1" width="55" style="15" customWidth="1"/>
    <col min="2" max="2" width="18.28515625" style="15" customWidth="1"/>
    <col min="3" max="3" width="51.7109375" style="15" customWidth="1"/>
    <col min="4" max="16384" width="14.42578125" style="15"/>
  </cols>
  <sheetData>
    <row r="1" spans="1:6" ht="53.25" customHeight="1">
      <c r="A1" s="73" t="s">
        <v>5</v>
      </c>
      <c r="B1" s="74"/>
      <c r="C1" s="74"/>
      <c r="E1" s="20"/>
      <c r="F1" s="20"/>
    </row>
    <row r="2" spans="1:6" ht="12.6">
      <c r="A2" s="20"/>
      <c r="B2" s="20"/>
      <c r="C2" s="20"/>
      <c r="E2" s="20"/>
      <c r="F2" s="20"/>
    </row>
    <row r="3" spans="1:6" ht="14.1">
      <c r="A3" s="54" t="s">
        <v>6</v>
      </c>
      <c r="B3" s="20"/>
      <c r="C3" s="20"/>
      <c r="E3" s="20"/>
      <c r="F3" s="20"/>
    </row>
    <row r="4" spans="1:6" ht="18" customHeight="1">
      <c r="A4" s="53" t="s">
        <v>7</v>
      </c>
      <c r="B4" s="20"/>
      <c r="C4" s="20"/>
      <c r="E4" s="20"/>
      <c r="F4" s="20"/>
    </row>
    <row r="5" spans="1:6" ht="12.6">
      <c r="A5" s="20"/>
      <c r="B5" s="20"/>
      <c r="C5" s="20"/>
      <c r="E5" s="20"/>
      <c r="F5" s="20"/>
    </row>
    <row r="6" spans="1:6" ht="182.25" customHeight="1">
      <c r="A6" s="13" t="s">
        <v>52</v>
      </c>
      <c r="B6" s="83"/>
      <c r="C6" s="83"/>
      <c r="D6" s="83"/>
      <c r="E6" s="83"/>
      <c r="F6" s="83"/>
    </row>
    <row r="7" spans="1:6" ht="86.25" customHeight="1">
      <c r="A7" s="13" t="s">
        <v>53</v>
      </c>
      <c r="B7" s="83"/>
      <c r="C7" s="83"/>
      <c r="D7" s="83"/>
      <c r="E7" s="83"/>
      <c r="F7" s="83"/>
    </row>
    <row r="8" spans="1:6" ht="113.25" customHeight="1">
      <c r="A8" s="13" t="s">
        <v>54</v>
      </c>
      <c r="B8" s="83"/>
      <c r="C8" s="83"/>
      <c r="D8" s="83"/>
      <c r="E8" s="83"/>
      <c r="F8" s="83"/>
    </row>
    <row r="9" spans="1:6" ht="12.6">
      <c r="A9" s="26"/>
      <c r="B9" s="26"/>
      <c r="C9" s="26"/>
    </row>
    <row r="10" spans="1:6" ht="14.1">
      <c r="A10" s="13" t="s">
        <v>55</v>
      </c>
      <c r="B10" s="26"/>
      <c r="C10" s="26"/>
    </row>
    <row r="11" spans="1:6" ht="52.5" customHeight="1">
      <c r="A11" s="13" t="s">
        <v>56</v>
      </c>
      <c r="B11" s="83"/>
      <c r="C11" s="83"/>
      <c r="D11" s="83"/>
      <c r="E11" s="83"/>
      <c r="F11" s="83"/>
    </row>
    <row r="12" spans="1:6" ht="51.75" customHeight="1">
      <c r="A12" s="13" t="s">
        <v>57</v>
      </c>
      <c r="B12" s="83"/>
      <c r="C12" s="83"/>
      <c r="D12" s="83"/>
      <c r="E12" s="83"/>
      <c r="F12" s="83"/>
    </row>
    <row r="13" spans="1:6" ht="12.6">
      <c r="A13" s="26"/>
      <c r="B13" s="26"/>
      <c r="C13" s="26"/>
    </row>
    <row r="14" spans="1:6" ht="22.5" customHeight="1">
      <c r="A14" s="13" t="s">
        <v>58</v>
      </c>
      <c r="B14" s="26"/>
      <c r="C14" s="26"/>
    </row>
    <row r="15" spans="1:6" ht="75.75" customHeight="1">
      <c r="A15" s="13" t="s">
        <v>59</v>
      </c>
      <c r="B15" s="83"/>
      <c r="C15" s="83"/>
      <c r="D15" s="83"/>
      <c r="E15" s="83"/>
      <c r="F15" s="83"/>
    </row>
    <row r="16" spans="1:6" ht="119.25" customHeight="1">
      <c r="A16" s="13" t="s">
        <v>60</v>
      </c>
      <c r="B16" s="83"/>
      <c r="C16" s="83"/>
      <c r="D16" s="83"/>
      <c r="E16" s="83"/>
      <c r="F16" s="83"/>
    </row>
    <row r="17" spans="1:6" ht="12.6">
      <c r="A17" s="26"/>
      <c r="B17" s="26"/>
      <c r="C17" s="26"/>
    </row>
    <row r="18" spans="1:6" ht="91.5" customHeight="1">
      <c r="A18" s="13" t="s">
        <v>61</v>
      </c>
      <c r="B18" s="83"/>
      <c r="C18" s="83"/>
      <c r="D18" s="83"/>
      <c r="E18" s="83"/>
      <c r="F18" s="83"/>
    </row>
    <row r="19" spans="1:6" ht="40.5" customHeight="1">
      <c r="A19" s="13" t="s">
        <v>62</v>
      </c>
      <c r="B19" s="83"/>
      <c r="C19" s="83"/>
      <c r="D19" s="83"/>
      <c r="E19" s="83"/>
      <c r="F19" s="83"/>
    </row>
    <row r="20" spans="1:6" ht="66" customHeight="1">
      <c r="A20" s="13" t="s">
        <v>63</v>
      </c>
      <c r="B20" s="83"/>
      <c r="C20" s="83"/>
      <c r="D20" s="83"/>
      <c r="E20" s="83"/>
      <c r="F20" s="83"/>
    </row>
    <row r="21" spans="1:6" ht="39" customHeight="1">
      <c r="A21" s="13" t="s">
        <v>64</v>
      </c>
      <c r="B21" s="83"/>
      <c r="C21" s="83"/>
      <c r="D21" s="83"/>
      <c r="E21" s="83"/>
      <c r="F21" s="83"/>
    </row>
    <row r="22" spans="1:6" ht="42">
      <c r="A22" s="13" t="s">
        <v>65</v>
      </c>
      <c r="B22" s="83"/>
      <c r="C22" s="83"/>
      <c r="D22" s="83"/>
      <c r="E22" s="83"/>
      <c r="F22" s="83"/>
    </row>
    <row r="23" spans="1:6" ht="72.75" customHeight="1">
      <c r="A23" s="13" t="s">
        <v>66</v>
      </c>
      <c r="B23" s="83"/>
      <c r="C23" s="83"/>
      <c r="D23" s="83"/>
      <c r="E23" s="83"/>
      <c r="F23" s="83"/>
    </row>
    <row r="24" spans="1:6" ht="39" customHeight="1">
      <c r="A24" s="13" t="s">
        <v>67</v>
      </c>
      <c r="B24" s="30"/>
      <c r="C24" s="83"/>
      <c r="D24" s="83"/>
      <c r="E24" s="83"/>
      <c r="F24" s="83"/>
    </row>
    <row r="25" spans="1:6" ht="12.6">
      <c r="A25" s="26"/>
      <c r="B25" s="26"/>
      <c r="C25" s="26"/>
    </row>
    <row r="26" spans="1:6" ht="14.1">
      <c r="A26" s="13" t="s">
        <v>68</v>
      </c>
      <c r="B26" s="26"/>
      <c r="C26" s="26"/>
    </row>
    <row r="27" spans="1:6" ht="14.1">
      <c r="A27" s="13" t="s">
        <v>69</v>
      </c>
      <c r="B27" s="83"/>
      <c r="C27" s="83"/>
      <c r="D27" s="83"/>
      <c r="E27" s="83"/>
      <c r="F27" s="83"/>
    </row>
    <row r="28" spans="1:6" ht="27" customHeight="1">
      <c r="A28" s="13" t="s">
        <v>70</v>
      </c>
      <c r="B28" s="83"/>
      <c r="C28" s="83"/>
      <c r="D28" s="83"/>
      <c r="E28" s="83"/>
      <c r="F28" s="83"/>
    </row>
    <row r="29" spans="1:6" ht="14.1">
      <c r="A29" s="13" t="s">
        <v>71</v>
      </c>
      <c r="B29" s="83"/>
      <c r="C29" s="83"/>
      <c r="D29" s="83"/>
      <c r="E29" s="83"/>
      <c r="F29" s="83"/>
    </row>
    <row r="30" spans="1:6" ht="12.6"/>
    <row r="31" spans="1:6" ht="62.1">
      <c r="A31" s="13" t="s">
        <v>72</v>
      </c>
      <c r="B31" s="83"/>
      <c r="C31" s="83"/>
      <c r="D31" s="83"/>
      <c r="E31" s="83"/>
      <c r="F31" s="83"/>
    </row>
    <row r="32" spans="1:6" ht="27.95">
      <c r="A32" s="13" t="s">
        <v>73</v>
      </c>
      <c r="B32" s="83"/>
      <c r="C32" s="83"/>
      <c r="D32" s="83"/>
      <c r="E32" s="83"/>
      <c r="F32" s="83"/>
    </row>
    <row r="33" spans="1:6" ht="36" customHeight="1">
      <c r="A33" s="13" t="s">
        <v>74</v>
      </c>
      <c r="B33" s="83"/>
      <c r="C33" s="83"/>
      <c r="D33" s="83"/>
      <c r="E33" s="83"/>
      <c r="F33" s="83"/>
    </row>
    <row r="34" spans="1:6" ht="19.5" customHeight="1"/>
    <row r="35" spans="1:6" ht="48" customHeight="1">
      <c r="A35" s="13" t="s">
        <v>75</v>
      </c>
      <c r="B35" s="83"/>
      <c r="C35" s="83"/>
      <c r="D35" s="83"/>
      <c r="E35" s="83"/>
      <c r="F35" s="83"/>
    </row>
    <row r="36" spans="1:6" ht="12.6">
      <c r="A36" s="26"/>
      <c r="B36" s="26"/>
      <c r="C36" s="26"/>
    </row>
    <row r="37" spans="1:6" ht="12.6">
      <c r="A37" s="26"/>
      <c r="B37" s="26"/>
      <c r="C37" s="26"/>
    </row>
    <row r="38" spans="1:6" ht="12.6">
      <c r="A38" s="26"/>
      <c r="B38" s="26"/>
      <c r="C38" s="26"/>
    </row>
    <row r="39" spans="1:6" ht="12.6">
      <c r="A39" s="26"/>
      <c r="B39" s="26"/>
      <c r="C39" s="26"/>
    </row>
    <row r="40" spans="1:6" ht="12.6">
      <c r="A40" s="26"/>
      <c r="B40" s="26"/>
      <c r="C40" s="26"/>
    </row>
    <row r="41" spans="1:6" ht="12.6">
      <c r="A41" s="26"/>
      <c r="B41" s="26"/>
      <c r="C41" s="26"/>
    </row>
    <row r="42" spans="1:6" ht="12.6">
      <c r="A42" s="26"/>
      <c r="B42" s="26"/>
      <c r="C42" s="26"/>
    </row>
    <row r="43" spans="1:6" ht="12.6">
      <c r="A43" s="26"/>
      <c r="B43" s="26"/>
      <c r="C43" s="26"/>
    </row>
    <row r="44" spans="1:6" ht="12.6">
      <c r="A44" s="26"/>
      <c r="B44" s="26"/>
      <c r="C44" s="26"/>
    </row>
    <row r="45" spans="1:6" ht="12.6">
      <c r="A45" s="26"/>
      <c r="B45" s="26"/>
      <c r="C45" s="26"/>
    </row>
    <row r="46" spans="1:6" ht="12.6">
      <c r="A46" s="26"/>
      <c r="B46" s="26"/>
      <c r="C46" s="26"/>
    </row>
    <row r="47" spans="1:6" ht="12.6">
      <c r="A47" s="26"/>
      <c r="B47" s="26"/>
      <c r="C47" s="26"/>
    </row>
    <row r="48" spans="1:6" ht="12.6">
      <c r="A48" s="26"/>
      <c r="B48" s="26"/>
      <c r="C48" s="26"/>
    </row>
    <row r="49" spans="1:3" ht="12.6">
      <c r="A49" s="26"/>
      <c r="B49" s="26"/>
      <c r="C49" s="26"/>
    </row>
    <row r="50" spans="1:3" ht="12.6">
      <c r="A50" s="26"/>
      <c r="B50" s="26"/>
      <c r="C50" s="26"/>
    </row>
    <row r="51" spans="1:3" ht="12.6">
      <c r="A51" s="26"/>
      <c r="B51" s="26"/>
      <c r="C51" s="26"/>
    </row>
    <row r="52" spans="1:3" ht="12.6">
      <c r="A52" s="26"/>
      <c r="B52" s="26"/>
      <c r="C52" s="26"/>
    </row>
    <row r="53" spans="1:3" ht="12.6">
      <c r="A53" s="26"/>
      <c r="B53" s="26"/>
      <c r="C53" s="26"/>
    </row>
    <row r="54" spans="1:3" ht="12.6">
      <c r="A54" s="26"/>
      <c r="B54" s="26"/>
      <c r="C54" s="26"/>
    </row>
    <row r="55" spans="1:3" ht="12.6">
      <c r="A55" s="26"/>
      <c r="B55" s="26"/>
      <c r="C55" s="26"/>
    </row>
    <row r="56" spans="1:3" ht="12.6">
      <c r="A56" s="26"/>
      <c r="B56" s="26"/>
      <c r="C56" s="26"/>
    </row>
    <row r="57" spans="1:3" ht="12.6">
      <c r="A57" s="26"/>
      <c r="B57" s="26"/>
      <c r="C57" s="26"/>
    </row>
    <row r="58" spans="1:3" ht="12.6">
      <c r="A58" s="26"/>
      <c r="B58" s="26"/>
      <c r="C58" s="26"/>
    </row>
    <row r="59" spans="1:3" ht="12.6">
      <c r="A59" s="26"/>
      <c r="B59" s="26"/>
      <c r="C59" s="26"/>
    </row>
    <row r="60" spans="1:3" ht="12.6">
      <c r="A60" s="26"/>
      <c r="B60" s="26"/>
      <c r="C60" s="26"/>
    </row>
    <row r="61" spans="1:3" ht="12.6">
      <c r="A61" s="26"/>
      <c r="B61" s="26"/>
      <c r="C61" s="26"/>
    </row>
    <row r="62" spans="1:3" ht="12.6">
      <c r="A62" s="26"/>
      <c r="B62" s="26"/>
      <c r="C62" s="26"/>
    </row>
    <row r="63" spans="1:3" ht="12.6">
      <c r="A63" s="26"/>
      <c r="B63" s="26"/>
      <c r="C63" s="26"/>
    </row>
    <row r="64" spans="1:3" ht="12.6">
      <c r="A64" s="26"/>
      <c r="B64" s="26"/>
      <c r="C64" s="26"/>
    </row>
    <row r="65" spans="1:3" ht="12.6">
      <c r="A65" s="26"/>
      <c r="B65" s="26"/>
      <c r="C65" s="26"/>
    </row>
    <row r="66" spans="1:3" ht="12.6">
      <c r="A66" s="26"/>
      <c r="B66" s="26"/>
      <c r="C66" s="26"/>
    </row>
    <row r="67" spans="1:3" ht="12.6">
      <c r="A67" s="26"/>
      <c r="B67" s="26"/>
      <c r="C67" s="26"/>
    </row>
    <row r="68" spans="1:3" ht="12.6">
      <c r="A68" s="26"/>
      <c r="B68" s="26"/>
      <c r="C68" s="26"/>
    </row>
    <row r="69" spans="1:3" ht="12.6">
      <c r="A69" s="26"/>
      <c r="B69" s="26"/>
      <c r="C69" s="26"/>
    </row>
    <row r="70" spans="1:3" ht="12.6">
      <c r="A70" s="26"/>
      <c r="B70" s="26"/>
      <c r="C70" s="26"/>
    </row>
    <row r="71" spans="1:3" ht="12.6">
      <c r="A71" s="26"/>
      <c r="B71" s="26"/>
      <c r="C71" s="26"/>
    </row>
    <row r="72" spans="1:3" ht="12.6">
      <c r="A72" s="26"/>
      <c r="B72" s="26"/>
      <c r="C72" s="26"/>
    </row>
    <row r="73" spans="1:3" ht="12.6">
      <c r="A73" s="26"/>
      <c r="B73" s="26"/>
      <c r="C73" s="26"/>
    </row>
    <row r="74" spans="1:3" ht="12.6">
      <c r="A74" s="26"/>
      <c r="B74" s="26"/>
      <c r="C74" s="26"/>
    </row>
    <row r="75" spans="1:3" ht="12.6">
      <c r="A75" s="26"/>
      <c r="B75" s="26"/>
      <c r="C75" s="26"/>
    </row>
    <row r="76" spans="1:3" ht="12.6">
      <c r="A76" s="26"/>
      <c r="B76" s="26"/>
      <c r="C76" s="26"/>
    </row>
    <row r="77" spans="1:3" ht="12.6">
      <c r="A77" s="26"/>
      <c r="B77" s="26"/>
      <c r="C77" s="26"/>
    </row>
    <row r="78" spans="1:3" ht="12.6">
      <c r="A78" s="26"/>
      <c r="B78" s="26"/>
      <c r="C78" s="26"/>
    </row>
    <row r="79" spans="1:3" ht="12.6">
      <c r="A79" s="26"/>
      <c r="B79" s="26"/>
      <c r="C79" s="26"/>
    </row>
    <row r="80" spans="1:3" ht="12.6">
      <c r="A80" s="26"/>
      <c r="B80" s="26"/>
      <c r="C80" s="26"/>
    </row>
    <row r="81" spans="1:3" ht="12.6">
      <c r="A81" s="26"/>
      <c r="B81" s="26"/>
      <c r="C81" s="26"/>
    </row>
    <row r="82" spans="1:3" ht="12.6">
      <c r="A82" s="26"/>
      <c r="B82" s="26"/>
      <c r="C82" s="26"/>
    </row>
    <row r="83" spans="1:3" ht="12.6">
      <c r="A83" s="26"/>
      <c r="B83" s="26"/>
      <c r="C83" s="26"/>
    </row>
    <row r="84" spans="1:3" ht="12.6">
      <c r="A84" s="26"/>
      <c r="B84" s="26"/>
      <c r="C84" s="26"/>
    </row>
    <row r="85" spans="1:3" ht="12.6">
      <c r="A85" s="26"/>
      <c r="B85" s="26"/>
      <c r="C85" s="26"/>
    </row>
    <row r="86" spans="1:3" ht="12.6">
      <c r="A86" s="26"/>
      <c r="B86" s="26"/>
      <c r="C86" s="26"/>
    </row>
    <row r="87" spans="1:3" ht="12.6">
      <c r="A87" s="26"/>
      <c r="B87" s="26"/>
      <c r="C87" s="26"/>
    </row>
    <row r="88" spans="1:3" ht="12.6">
      <c r="A88" s="26"/>
      <c r="B88" s="26"/>
      <c r="C88" s="26"/>
    </row>
    <row r="89" spans="1:3" ht="12.6">
      <c r="A89" s="26"/>
      <c r="B89" s="26"/>
      <c r="C89" s="26"/>
    </row>
    <row r="90" spans="1:3" ht="12.6">
      <c r="A90" s="26"/>
      <c r="B90" s="26"/>
      <c r="C90" s="26"/>
    </row>
    <row r="91" spans="1:3" ht="12.6">
      <c r="A91" s="26"/>
      <c r="B91" s="26"/>
      <c r="C91" s="26"/>
    </row>
    <row r="92" spans="1:3" ht="12.6">
      <c r="A92" s="26"/>
      <c r="B92" s="26"/>
      <c r="C92" s="26"/>
    </row>
    <row r="93" spans="1:3" ht="12.6">
      <c r="A93" s="26"/>
      <c r="B93" s="26"/>
      <c r="C93" s="26"/>
    </row>
    <row r="94" spans="1:3" ht="12.6">
      <c r="A94" s="26"/>
      <c r="B94" s="26"/>
      <c r="C94" s="26"/>
    </row>
    <row r="95" spans="1:3" ht="12.6">
      <c r="A95" s="26"/>
      <c r="B95" s="26"/>
      <c r="C95" s="26"/>
    </row>
    <row r="96" spans="1:3" ht="12.6">
      <c r="A96" s="26"/>
      <c r="B96" s="26"/>
      <c r="C96" s="26"/>
    </row>
    <row r="97" spans="1:3" ht="12.6">
      <c r="A97" s="26"/>
      <c r="B97" s="26"/>
      <c r="C97" s="26"/>
    </row>
    <row r="98" spans="1:3" ht="12.6">
      <c r="A98" s="26"/>
      <c r="B98" s="26"/>
      <c r="C98" s="26"/>
    </row>
    <row r="99" spans="1:3" ht="12.6">
      <c r="A99" s="26"/>
      <c r="B99" s="26"/>
      <c r="C99" s="26"/>
    </row>
    <row r="100" spans="1:3" ht="12.6">
      <c r="A100" s="26"/>
      <c r="B100" s="26"/>
      <c r="C100" s="26"/>
    </row>
    <row r="101" spans="1:3" ht="12.6">
      <c r="A101" s="26"/>
      <c r="B101" s="26"/>
      <c r="C101" s="26"/>
    </row>
    <row r="102" spans="1:3" ht="12.6">
      <c r="A102" s="26"/>
      <c r="B102" s="26"/>
      <c r="C102" s="26"/>
    </row>
    <row r="103" spans="1:3" ht="12.6">
      <c r="A103" s="26"/>
      <c r="B103" s="26"/>
      <c r="C103" s="26"/>
    </row>
    <row r="104" spans="1:3" ht="12.6">
      <c r="A104" s="26"/>
      <c r="B104" s="26"/>
      <c r="C104" s="26"/>
    </row>
    <row r="105" spans="1:3" ht="12.6">
      <c r="A105" s="26"/>
      <c r="B105" s="26"/>
      <c r="C105" s="26"/>
    </row>
    <row r="106" spans="1:3" ht="12.6">
      <c r="A106" s="26"/>
      <c r="B106" s="26"/>
      <c r="C106" s="26"/>
    </row>
    <row r="107" spans="1:3" ht="12.6">
      <c r="A107" s="26"/>
      <c r="B107" s="26"/>
      <c r="C107" s="26"/>
    </row>
    <row r="108" spans="1:3" ht="12.6">
      <c r="A108" s="26"/>
      <c r="B108" s="26"/>
      <c r="C108" s="26"/>
    </row>
    <row r="109" spans="1:3" ht="12.6">
      <c r="A109" s="26"/>
      <c r="B109" s="26"/>
      <c r="C109" s="26"/>
    </row>
    <row r="110" spans="1:3" ht="12.6">
      <c r="A110" s="26"/>
      <c r="B110" s="26"/>
      <c r="C110" s="26"/>
    </row>
    <row r="111" spans="1:3" ht="12.6">
      <c r="A111" s="26"/>
      <c r="B111" s="26"/>
      <c r="C111" s="26"/>
    </row>
    <row r="112" spans="1:3" ht="12.6">
      <c r="A112" s="26"/>
      <c r="B112" s="26"/>
      <c r="C112" s="26"/>
    </row>
    <row r="113" spans="1:3" ht="12.6">
      <c r="A113" s="26"/>
      <c r="B113" s="26"/>
      <c r="C113" s="26"/>
    </row>
    <row r="114" spans="1:3" ht="12.6">
      <c r="A114" s="26"/>
      <c r="B114" s="26"/>
      <c r="C114" s="26"/>
    </row>
    <row r="115" spans="1:3" ht="12.6">
      <c r="A115" s="26"/>
      <c r="B115" s="26"/>
      <c r="C115" s="26"/>
    </row>
    <row r="116" spans="1:3" ht="12.6">
      <c r="A116" s="26"/>
      <c r="B116" s="26"/>
      <c r="C116" s="26"/>
    </row>
    <row r="117" spans="1:3" ht="12.6">
      <c r="A117" s="26"/>
      <c r="B117" s="26"/>
      <c r="C117" s="26"/>
    </row>
    <row r="118" spans="1:3" ht="12.6">
      <c r="A118" s="26"/>
      <c r="B118" s="26"/>
      <c r="C118" s="26"/>
    </row>
    <row r="119" spans="1:3" ht="12.6">
      <c r="A119" s="26"/>
      <c r="B119" s="26"/>
      <c r="C119" s="26"/>
    </row>
    <row r="120" spans="1:3" ht="12.6">
      <c r="A120" s="26"/>
      <c r="B120" s="26"/>
      <c r="C120" s="26"/>
    </row>
    <row r="121" spans="1:3" ht="12.6">
      <c r="A121" s="26"/>
      <c r="B121" s="26"/>
      <c r="C121" s="26"/>
    </row>
    <row r="122" spans="1:3" ht="12.6">
      <c r="A122" s="26"/>
      <c r="B122" s="26"/>
      <c r="C122" s="26"/>
    </row>
    <row r="123" spans="1:3" ht="12.6">
      <c r="A123" s="26"/>
      <c r="B123" s="26"/>
      <c r="C123" s="26"/>
    </row>
    <row r="124" spans="1:3" ht="12.6">
      <c r="A124" s="26"/>
      <c r="B124" s="26"/>
      <c r="C124" s="26"/>
    </row>
    <row r="125" spans="1:3" ht="12.6">
      <c r="A125" s="26"/>
      <c r="B125" s="26"/>
      <c r="C125" s="26"/>
    </row>
    <row r="126" spans="1:3" ht="12.6">
      <c r="A126" s="26"/>
      <c r="B126" s="26"/>
      <c r="C126" s="26"/>
    </row>
    <row r="127" spans="1:3" ht="12.6">
      <c r="A127" s="26"/>
      <c r="B127" s="26"/>
      <c r="C127" s="26"/>
    </row>
    <row r="128" spans="1:3" ht="12.6">
      <c r="A128" s="26"/>
      <c r="B128" s="26"/>
      <c r="C128" s="26"/>
    </row>
    <row r="129" spans="1:3" ht="12.6">
      <c r="A129" s="26"/>
      <c r="B129" s="26"/>
      <c r="C129" s="26"/>
    </row>
    <row r="130" spans="1:3" ht="12.6">
      <c r="A130" s="26"/>
      <c r="B130" s="26"/>
      <c r="C130" s="26"/>
    </row>
    <row r="131" spans="1:3" ht="12.6">
      <c r="A131" s="26"/>
      <c r="B131" s="26"/>
      <c r="C131" s="26"/>
    </row>
    <row r="132" spans="1:3" ht="12.6">
      <c r="A132" s="26"/>
      <c r="B132" s="26"/>
      <c r="C132" s="26"/>
    </row>
    <row r="133" spans="1:3" ht="12.6">
      <c r="A133" s="26"/>
      <c r="B133" s="26"/>
      <c r="C133" s="26"/>
    </row>
    <row r="134" spans="1:3" ht="12.6">
      <c r="A134" s="26"/>
      <c r="B134" s="26"/>
      <c r="C134" s="26"/>
    </row>
    <row r="135" spans="1:3" ht="12.6">
      <c r="A135" s="26"/>
      <c r="B135" s="26"/>
      <c r="C135" s="26"/>
    </row>
    <row r="136" spans="1:3" ht="12.6">
      <c r="A136" s="26"/>
      <c r="B136" s="26"/>
      <c r="C136" s="26"/>
    </row>
    <row r="137" spans="1:3" ht="12.6">
      <c r="A137" s="26"/>
      <c r="B137" s="26"/>
      <c r="C137" s="26"/>
    </row>
    <row r="138" spans="1:3" ht="12.6">
      <c r="A138" s="26"/>
      <c r="B138" s="26"/>
      <c r="C138" s="26"/>
    </row>
    <row r="139" spans="1:3" ht="12.6">
      <c r="A139" s="26"/>
      <c r="B139" s="26"/>
      <c r="C139" s="26"/>
    </row>
    <row r="140" spans="1:3" ht="12.6">
      <c r="A140" s="26"/>
      <c r="B140" s="26"/>
      <c r="C140" s="26"/>
    </row>
    <row r="141" spans="1:3" ht="12.6">
      <c r="A141" s="26"/>
      <c r="B141" s="26"/>
      <c r="C141" s="26"/>
    </row>
    <row r="142" spans="1:3" ht="12.6">
      <c r="A142" s="26"/>
      <c r="B142" s="26"/>
      <c r="C142" s="26"/>
    </row>
    <row r="143" spans="1:3" ht="12.6">
      <c r="A143" s="26"/>
      <c r="B143" s="26"/>
      <c r="C143" s="26"/>
    </row>
    <row r="144" spans="1:3" ht="12.6">
      <c r="A144" s="26"/>
      <c r="B144" s="26"/>
      <c r="C144" s="26"/>
    </row>
    <row r="145" spans="1:3" ht="12.6">
      <c r="A145" s="26"/>
      <c r="B145" s="26"/>
      <c r="C145" s="26"/>
    </row>
    <row r="146" spans="1:3" ht="12.6">
      <c r="A146" s="26"/>
      <c r="B146" s="26"/>
      <c r="C146" s="26"/>
    </row>
    <row r="147" spans="1:3" ht="12.6">
      <c r="A147" s="26"/>
      <c r="B147" s="26"/>
      <c r="C147" s="26"/>
    </row>
    <row r="148" spans="1:3" ht="12.6">
      <c r="A148" s="26"/>
      <c r="B148" s="26"/>
      <c r="C148" s="26"/>
    </row>
    <row r="149" spans="1:3" ht="12.6">
      <c r="A149" s="26"/>
      <c r="B149" s="26"/>
      <c r="C149" s="26"/>
    </row>
    <row r="150" spans="1:3" ht="12.6">
      <c r="A150" s="26"/>
      <c r="B150" s="26"/>
      <c r="C150" s="26"/>
    </row>
    <row r="151" spans="1:3" ht="12.6">
      <c r="A151" s="26"/>
      <c r="B151" s="26"/>
      <c r="C151" s="26"/>
    </row>
    <row r="152" spans="1:3" ht="12.6">
      <c r="A152" s="26"/>
      <c r="B152" s="26"/>
      <c r="C152" s="26"/>
    </row>
    <row r="153" spans="1:3" ht="12.6">
      <c r="A153" s="26"/>
      <c r="B153" s="26"/>
      <c r="C153" s="26"/>
    </row>
    <row r="154" spans="1:3" ht="12.6">
      <c r="A154" s="26"/>
      <c r="B154" s="26"/>
      <c r="C154" s="26"/>
    </row>
    <row r="155" spans="1:3" ht="12.6">
      <c r="A155" s="26"/>
      <c r="B155" s="26"/>
      <c r="C155" s="26"/>
    </row>
    <row r="156" spans="1:3" ht="12.6">
      <c r="A156" s="26"/>
      <c r="B156" s="26"/>
      <c r="C156" s="26"/>
    </row>
    <row r="157" spans="1:3" ht="12.6">
      <c r="A157" s="26"/>
      <c r="B157" s="26"/>
      <c r="C157" s="26"/>
    </row>
    <row r="158" spans="1:3" ht="12.6">
      <c r="A158" s="26"/>
      <c r="B158" s="26"/>
      <c r="C158" s="26"/>
    </row>
    <row r="159" spans="1:3" ht="12.6">
      <c r="A159" s="26"/>
      <c r="B159" s="26"/>
      <c r="C159" s="26"/>
    </row>
    <row r="160" spans="1:3" ht="12.6">
      <c r="A160" s="26"/>
      <c r="B160" s="26"/>
      <c r="C160" s="26"/>
    </row>
    <row r="161" spans="1:3" ht="12.6">
      <c r="A161" s="26"/>
      <c r="B161" s="26"/>
      <c r="C161" s="26"/>
    </row>
    <row r="162" spans="1:3" ht="12.6">
      <c r="A162" s="26"/>
      <c r="B162" s="26"/>
      <c r="C162" s="26"/>
    </row>
    <row r="163" spans="1:3" ht="12.6">
      <c r="A163" s="26"/>
      <c r="B163" s="26"/>
      <c r="C163" s="26"/>
    </row>
    <row r="164" spans="1:3" ht="12.6">
      <c r="A164" s="26"/>
      <c r="B164" s="26"/>
      <c r="C164" s="26"/>
    </row>
    <row r="165" spans="1:3" ht="12.6">
      <c r="A165" s="26"/>
      <c r="B165" s="26"/>
      <c r="C165" s="26"/>
    </row>
    <row r="166" spans="1:3" ht="12.6">
      <c r="A166" s="26"/>
      <c r="B166" s="26"/>
      <c r="C166" s="26"/>
    </row>
    <row r="167" spans="1:3" ht="12.6">
      <c r="A167" s="26"/>
      <c r="B167" s="26"/>
      <c r="C167" s="26"/>
    </row>
    <row r="168" spans="1:3" ht="12.6">
      <c r="A168" s="26"/>
      <c r="B168" s="26"/>
      <c r="C168" s="26"/>
    </row>
    <row r="169" spans="1:3" ht="12.6">
      <c r="A169" s="26"/>
      <c r="B169" s="26"/>
      <c r="C169" s="26"/>
    </row>
    <row r="170" spans="1:3" ht="12.6">
      <c r="A170" s="26"/>
      <c r="B170" s="26"/>
      <c r="C170" s="26"/>
    </row>
    <row r="171" spans="1:3" ht="12.6">
      <c r="A171" s="26"/>
      <c r="B171" s="26"/>
      <c r="C171" s="26"/>
    </row>
    <row r="172" spans="1:3" ht="12.6">
      <c r="A172" s="26"/>
      <c r="B172" s="26"/>
      <c r="C172" s="26"/>
    </row>
    <row r="173" spans="1:3" ht="12.6">
      <c r="A173" s="26"/>
      <c r="B173" s="26"/>
      <c r="C173" s="26"/>
    </row>
    <row r="174" spans="1:3" ht="12.6">
      <c r="A174" s="26"/>
      <c r="B174" s="26"/>
      <c r="C174" s="26"/>
    </row>
    <row r="175" spans="1:3" ht="12.6">
      <c r="A175" s="26"/>
      <c r="B175" s="26"/>
      <c r="C175" s="26"/>
    </row>
    <row r="176" spans="1:3" ht="12.6">
      <c r="A176" s="26"/>
      <c r="B176" s="26"/>
      <c r="C176" s="26"/>
    </row>
    <row r="177" spans="1:3" ht="12.6">
      <c r="A177" s="26"/>
      <c r="B177" s="26"/>
      <c r="C177" s="26"/>
    </row>
    <row r="178" spans="1:3" ht="12.6">
      <c r="A178" s="26"/>
      <c r="B178" s="26"/>
      <c r="C178" s="26"/>
    </row>
    <row r="179" spans="1:3" ht="12.6">
      <c r="A179" s="26"/>
      <c r="B179" s="26"/>
      <c r="C179" s="26"/>
    </row>
    <row r="180" spans="1:3" ht="12.6">
      <c r="A180" s="26"/>
      <c r="B180" s="26"/>
      <c r="C180" s="26"/>
    </row>
    <row r="181" spans="1:3" ht="12.6">
      <c r="A181" s="26"/>
      <c r="B181" s="26"/>
      <c r="C181" s="26"/>
    </row>
    <row r="182" spans="1:3" ht="12.6">
      <c r="A182" s="26"/>
      <c r="B182" s="26"/>
      <c r="C182" s="26"/>
    </row>
    <row r="183" spans="1:3" ht="12.6">
      <c r="A183" s="26"/>
      <c r="B183" s="26"/>
      <c r="C183" s="26"/>
    </row>
    <row r="184" spans="1:3" ht="12.6">
      <c r="A184" s="26"/>
      <c r="B184" s="26"/>
      <c r="C184" s="26"/>
    </row>
    <row r="185" spans="1:3" ht="12.6">
      <c r="A185" s="26"/>
      <c r="B185" s="26"/>
      <c r="C185" s="26"/>
    </row>
    <row r="186" spans="1:3" ht="12.6">
      <c r="A186" s="26"/>
      <c r="B186" s="26"/>
      <c r="C186" s="26"/>
    </row>
    <row r="187" spans="1:3" ht="12.6">
      <c r="A187" s="26"/>
      <c r="B187" s="26"/>
      <c r="C187" s="26"/>
    </row>
    <row r="188" spans="1:3" ht="12.6">
      <c r="A188" s="26"/>
      <c r="B188" s="26"/>
      <c r="C188" s="26"/>
    </row>
    <row r="189" spans="1:3" ht="12.6">
      <c r="A189" s="26"/>
      <c r="B189" s="26"/>
      <c r="C189" s="26"/>
    </row>
    <row r="190" spans="1:3" ht="12.6">
      <c r="A190" s="26"/>
      <c r="B190" s="26"/>
      <c r="C190" s="26"/>
    </row>
    <row r="191" spans="1:3" ht="12.6">
      <c r="A191" s="26"/>
      <c r="B191" s="26"/>
      <c r="C191" s="26"/>
    </row>
    <row r="192" spans="1:3" ht="12.6">
      <c r="A192" s="26"/>
      <c r="B192" s="26"/>
      <c r="C192" s="26"/>
    </row>
    <row r="193" spans="1:3" ht="12.6">
      <c r="A193" s="26"/>
      <c r="B193" s="26"/>
      <c r="C193" s="26"/>
    </row>
    <row r="194" spans="1:3" ht="12.6">
      <c r="A194" s="26"/>
      <c r="B194" s="26"/>
      <c r="C194" s="26"/>
    </row>
    <row r="195" spans="1:3" ht="12.6">
      <c r="A195" s="26"/>
      <c r="B195" s="26"/>
      <c r="C195" s="26"/>
    </row>
    <row r="196" spans="1:3" ht="12.6">
      <c r="A196" s="26"/>
      <c r="B196" s="26"/>
      <c r="C196" s="26"/>
    </row>
    <row r="197" spans="1:3" ht="12.6">
      <c r="A197" s="26"/>
      <c r="B197" s="26"/>
      <c r="C197" s="26"/>
    </row>
    <row r="198" spans="1:3" ht="12.6">
      <c r="A198" s="26"/>
      <c r="B198" s="26"/>
      <c r="C198" s="26"/>
    </row>
    <row r="199" spans="1:3" ht="12.6">
      <c r="A199" s="26"/>
      <c r="B199" s="26"/>
      <c r="C199" s="26"/>
    </row>
    <row r="200" spans="1:3" ht="12.6">
      <c r="A200" s="26"/>
      <c r="B200" s="26"/>
      <c r="C200" s="26"/>
    </row>
    <row r="201" spans="1:3" ht="12.6">
      <c r="A201" s="26"/>
      <c r="B201" s="26"/>
      <c r="C201" s="26"/>
    </row>
    <row r="202" spans="1:3" ht="12.6">
      <c r="A202" s="26"/>
      <c r="B202" s="26"/>
      <c r="C202" s="26"/>
    </row>
    <row r="203" spans="1:3" ht="12.6">
      <c r="A203" s="26"/>
      <c r="B203" s="26"/>
      <c r="C203" s="26"/>
    </row>
    <row r="204" spans="1:3" ht="12.6">
      <c r="A204" s="26"/>
      <c r="B204" s="26"/>
      <c r="C204" s="26"/>
    </row>
    <row r="205" spans="1:3" ht="12.6">
      <c r="A205" s="26"/>
      <c r="B205" s="26"/>
      <c r="C205" s="26"/>
    </row>
    <row r="206" spans="1:3" ht="12.6">
      <c r="A206" s="26"/>
      <c r="B206" s="26"/>
      <c r="C206" s="26"/>
    </row>
    <row r="207" spans="1:3" ht="12.6">
      <c r="A207" s="26"/>
      <c r="B207" s="26"/>
      <c r="C207" s="26"/>
    </row>
    <row r="208" spans="1:3" ht="12.6">
      <c r="A208" s="26"/>
      <c r="B208" s="26"/>
      <c r="C208" s="26"/>
    </row>
    <row r="209" spans="1:3" ht="12.6">
      <c r="A209" s="26"/>
      <c r="B209" s="26"/>
      <c r="C209" s="26"/>
    </row>
    <row r="210" spans="1:3" ht="12.6">
      <c r="A210" s="26"/>
      <c r="B210" s="26"/>
      <c r="C210" s="26"/>
    </row>
    <row r="211" spans="1:3" ht="12.6">
      <c r="A211" s="26"/>
      <c r="B211" s="26"/>
      <c r="C211" s="26"/>
    </row>
    <row r="212" spans="1:3" ht="12.6">
      <c r="A212" s="26"/>
      <c r="B212" s="26"/>
      <c r="C212" s="26"/>
    </row>
    <row r="213" spans="1:3" ht="12.6">
      <c r="A213" s="26"/>
      <c r="B213" s="26"/>
      <c r="C213" s="26"/>
    </row>
    <row r="214" spans="1:3" ht="12.6">
      <c r="A214" s="26"/>
      <c r="B214" s="26"/>
      <c r="C214" s="26"/>
    </row>
    <row r="215" spans="1:3" ht="12.6">
      <c r="A215" s="26"/>
      <c r="B215" s="26"/>
      <c r="C215" s="26"/>
    </row>
    <row r="216" spans="1:3" ht="12.6">
      <c r="A216" s="26"/>
      <c r="B216" s="26"/>
      <c r="C216" s="26"/>
    </row>
    <row r="217" spans="1:3" ht="12.6">
      <c r="A217" s="26"/>
      <c r="B217" s="26"/>
      <c r="C217" s="26"/>
    </row>
    <row r="218" spans="1:3" ht="12.6">
      <c r="A218" s="26"/>
      <c r="B218" s="26"/>
      <c r="C218" s="26"/>
    </row>
    <row r="219" spans="1:3" ht="12.6">
      <c r="A219" s="26"/>
      <c r="B219" s="26"/>
      <c r="C219" s="26"/>
    </row>
    <row r="220" spans="1:3" ht="12.6">
      <c r="A220" s="26"/>
      <c r="B220" s="26"/>
      <c r="C220" s="26"/>
    </row>
    <row r="221" spans="1:3" ht="12.6">
      <c r="A221" s="26"/>
      <c r="B221" s="26"/>
      <c r="C221" s="26"/>
    </row>
    <row r="222" spans="1:3" ht="12.6">
      <c r="A222" s="26"/>
      <c r="B222" s="26"/>
      <c r="C222" s="26"/>
    </row>
    <row r="223" spans="1:3" ht="12.6">
      <c r="A223" s="26"/>
      <c r="B223" s="26"/>
      <c r="C223" s="26"/>
    </row>
    <row r="224" spans="1:3" ht="12.6">
      <c r="A224" s="26"/>
      <c r="B224" s="26"/>
      <c r="C224" s="26"/>
    </row>
    <row r="225" spans="1:3" ht="12.6">
      <c r="A225" s="26"/>
      <c r="B225" s="26"/>
      <c r="C225" s="26"/>
    </row>
    <row r="226" spans="1:3" ht="12.6">
      <c r="A226" s="26"/>
      <c r="B226" s="26"/>
      <c r="C226" s="26"/>
    </row>
    <row r="227" spans="1:3" ht="12.6">
      <c r="A227" s="26"/>
      <c r="B227" s="26"/>
      <c r="C227" s="26"/>
    </row>
    <row r="228" spans="1:3" ht="12.6">
      <c r="A228" s="26"/>
      <c r="B228" s="26"/>
      <c r="C228" s="26"/>
    </row>
    <row r="229" spans="1:3" ht="12.6">
      <c r="A229" s="26"/>
      <c r="B229" s="26"/>
      <c r="C229" s="26"/>
    </row>
    <row r="230" spans="1:3" ht="12.6">
      <c r="A230" s="26"/>
      <c r="B230" s="26"/>
      <c r="C230" s="26"/>
    </row>
    <row r="231" spans="1:3" ht="12.6">
      <c r="A231" s="26"/>
      <c r="B231" s="26"/>
      <c r="C231" s="26"/>
    </row>
    <row r="232" spans="1:3" ht="12.6">
      <c r="A232" s="26"/>
      <c r="B232" s="26"/>
      <c r="C232" s="26"/>
    </row>
    <row r="233" spans="1:3" ht="12.6">
      <c r="A233" s="26"/>
      <c r="B233" s="26"/>
      <c r="C233" s="26"/>
    </row>
    <row r="234" spans="1:3" ht="12.6">
      <c r="A234" s="26"/>
      <c r="B234" s="26"/>
      <c r="C234" s="26"/>
    </row>
    <row r="235" spans="1:3" ht="12.6">
      <c r="A235" s="26"/>
      <c r="B235" s="26"/>
      <c r="C235" s="26"/>
    </row>
    <row r="236" spans="1:3" ht="12.6">
      <c r="A236" s="26"/>
      <c r="B236" s="26"/>
      <c r="C236" s="26"/>
    </row>
    <row r="237" spans="1:3" ht="12.6">
      <c r="A237" s="26"/>
      <c r="B237" s="26"/>
      <c r="C237" s="26"/>
    </row>
    <row r="238" spans="1:3" ht="12.6">
      <c r="A238" s="26"/>
      <c r="B238" s="26"/>
      <c r="C238" s="26"/>
    </row>
    <row r="239" spans="1:3" ht="12.6">
      <c r="A239" s="26"/>
      <c r="B239" s="26"/>
      <c r="C239" s="26"/>
    </row>
    <row r="240" spans="1:3" ht="12.6">
      <c r="A240" s="26"/>
      <c r="B240" s="26"/>
      <c r="C240" s="26"/>
    </row>
    <row r="241" spans="1:3" ht="12.6">
      <c r="A241" s="26"/>
      <c r="B241" s="26"/>
      <c r="C241" s="26"/>
    </row>
    <row r="242" spans="1:3" ht="12.6">
      <c r="A242" s="26"/>
      <c r="B242" s="26"/>
      <c r="C242" s="26"/>
    </row>
    <row r="243" spans="1:3" ht="12.6">
      <c r="A243" s="26"/>
      <c r="B243" s="26"/>
      <c r="C243" s="26"/>
    </row>
    <row r="244" spans="1:3" ht="12.6">
      <c r="A244" s="26"/>
      <c r="B244" s="26"/>
      <c r="C244" s="26"/>
    </row>
    <row r="245" spans="1:3" ht="12.6">
      <c r="A245" s="26"/>
      <c r="B245" s="26"/>
      <c r="C245" s="26"/>
    </row>
    <row r="246" spans="1:3" ht="12.6">
      <c r="A246" s="26"/>
      <c r="B246" s="26"/>
      <c r="C246" s="26"/>
    </row>
    <row r="247" spans="1:3" ht="12.6">
      <c r="A247" s="26"/>
      <c r="B247" s="26"/>
      <c r="C247" s="26"/>
    </row>
    <row r="248" spans="1:3" ht="12.6">
      <c r="A248" s="26"/>
      <c r="B248" s="26"/>
      <c r="C248" s="26"/>
    </row>
    <row r="249" spans="1:3" ht="12.6">
      <c r="A249" s="26"/>
      <c r="B249" s="26"/>
      <c r="C249" s="26"/>
    </row>
    <row r="250" spans="1:3" ht="12.6">
      <c r="A250" s="26"/>
      <c r="B250" s="26"/>
      <c r="C250" s="26"/>
    </row>
    <row r="251" spans="1:3" ht="12.6">
      <c r="A251" s="26"/>
      <c r="B251" s="26"/>
      <c r="C251" s="26"/>
    </row>
    <row r="252" spans="1:3" ht="12.6">
      <c r="A252" s="26"/>
      <c r="B252" s="26"/>
      <c r="C252" s="26"/>
    </row>
    <row r="253" spans="1:3" ht="12.6">
      <c r="A253" s="26"/>
      <c r="B253" s="26"/>
      <c r="C253" s="26"/>
    </row>
    <row r="254" spans="1:3" ht="12.6">
      <c r="A254" s="26"/>
      <c r="B254" s="26"/>
      <c r="C254" s="26"/>
    </row>
    <row r="255" spans="1:3" ht="12.6">
      <c r="A255" s="26"/>
      <c r="B255" s="26"/>
      <c r="C255" s="26"/>
    </row>
    <row r="256" spans="1:3" ht="12.6">
      <c r="A256" s="26"/>
      <c r="B256" s="26"/>
      <c r="C256" s="26"/>
    </row>
    <row r="257" spans="1:3" ht="12.6">
      <c r="A257" s="26"/>
      <c r="B257" s="26"/>
      <c r="C257" s="26"/>
    </row>
    <row r="258" spans="1:3" ht="12.6">
      <c r="A258" s="26"/>
      <c r="B258" s="26"/>
      <c r="C258" s="26"/>
    </row>
    <row r="259" spans="1:3" ht="12.6">
      <c r="A259" s="26"/>
      <c r="B259" s="26"/>
      <c r="C259" s="26"/>
    </row>
    <row r="260" spans="1:3" ht="12.6">
      <c r="A260" s="26"/>
      <c r="B260" s="26"/>
      <c r="C260" s="26"/>
    </row>
    <row r="261" spans="1:3" ht="12.6">
      <c r="A261" s="26"/>
      <c r="B261" s="26"/>
      <c r="C261" s="26"/>
    </row>
    <row r="262" spans="1:3" ht="12.6">
      <c r="A262" s="26"/>
      <c r="B262" s="26"/>
      <c r="C262" s="26"/>
    </row>
    <row r="263" spans="1:3" ht="12.6">
      <c r="A263" s="26"/>
      <c r="B263" s="26"/>
      <c r="C263" s="26"/>
    </row>
    <row r="264" spans="1:3" ht="12.6">
      <c r="A264" s="26"/>
      <c r="B264" s="26"/>
      <c r="C264" s="26"/>
    </row>
    <row r="265" spans="1:3" ht="12.6">
      <c r="A265" s="26"/>
      <c r="B265" s="26"/>
      <c r="C265" s="26"/>
    </row>
    <row r="266" spans="1:3" ht="12.6">
      <c r="A266" s="26"/>
      <c r="B266" s="26"/>
      <c r="C266" s="26"/>
    </row>
    <row r="267" spans="1:3" ht="12.6">
      <c r="A267" s="26"/>
      <c r="B267" s="26"/>
      <c r="C267" s="26"/>
    </row>
    <row r="268" spans="1:3" ht="12.6">
      <c r="A268" s="26"/>
      <c r="B268" s="26"/>
      <c r="C268" s="26"/>
    </row>
    <row r="269" spans="1:3" ht="12.6">
      <c r="A269" s="26"/>
      <c r="B269" s="26"/>
      <c r="C269" s="26"/>
    </row>
    <row r="270" spans="1:3" ht="12.6">
      <c r="A270" s="26"/>
      <c r="B270" s="26"/>
      <c r="C270" s="26"/>
    </row>
    <row r="271" spans="1:3" ht="12.6">
      <c r="A271" s="26"/>
      <c r="B271" s="26"/>
      <c r="C271" s="26"/>
    </row>
    <row r="272" spans="1:3" ht="12.6">
      <c r="A272" s="26"/>
      <c r="B272" s="26"/>
      <c r="C272" s="26"/>
    </row>
    <row r="273" spans="1:3" ht="12.6">
      <c r="A273" s="26"/>
      <c r="B273" s="26"/>
      <c r="C273" s="26"/>
    </row>
    <row r="274" spans="1:3" ht="12.6">
      <c r="A274" s="26"/>
      <c r="B274" s="26"/>
      <c r="C274" s="26"/>
    </row>
    <row r="275" spans="1:3" ht="12.6">
      <c r="A275" s="26"/>
      <c r="B275" s="26"/>
      <c r="C275" s="26"/>
    </row>
    <row r="276" spans="1:3" ht="12.6">
      <c r="A276" s="26"/>
      <c r="B276" s="26"/>
      <c r="C276" s="26"/>
    </row>
    <row r="277" spans="1:3" ht="12.6">
      <c r="A277" s="26"/>
      <c r="B277" s="26"/>
      <c r="C277" s="26"/>
    </row>
    <row r="278" spans="1:3" ht="12.6">
      <c r="A278" s="26"/>
      <c r="B278" s="26"/>
      <c r="C278" s="26"/>
    </row>
    <row r="279" spans="1:3" ht="12.6">
      <c r="A279" s="26"/>
      <c r="B279" s="26"/>
      <c r="C279" s="26"/>
    </row>
    <row r="280" spans="1:3" ht="12.6">
      <c r="A280" s="26"/>
      <c r="B280" s="26"/>
      <c r="C280" s="26"/>
    </row>
    <row r="281" spans="1:3" ht="12.6">
      <c r="A281" s="26"/>
      <c r="B281" s="26"/>
      <c r="C281" s="26"/>
    </row>
    <row r="282" spans="1:3" ht="12.6">
      <c r="A282" s="26"/>
      <c r="B282" s="26"/>
      <c r="C282" s="26"/>
    </row>
    <row r="283" spans="1:3" ht="12.6">
      <c r="A283" s="26"/>
      <c r="B283" s="26"/>
      <c r="C283" s="26"/>
    </row>
    <row r="284" spans="1:3" ht="12.6">
      <c r="A284" s="26"/>
      <c r="B284" s="26"/>
      <c r="C284" s="26"/>
    </row>
    <row r="285" spans="1:3" ht="12.6">
      <c r="A285" s="26"/>
      <c r="B285" s="26"/>
      <c r="C285" s="26"/>
    </row>
    <row r="286" spans="1:3" ht="12.6">
      <c r="A286" s="26"/>
      <c r="B286" s="26"/>
      <c r="C286" s="26"/>
    </row>
    <row r="287" spans="1:3" ht="12.6">
      <c r="A287" s="26"/>
      <c r="B287" s="26"/>
      <c r="C287" s="26"/>
    </row>
    <row r="288" spans="1:3" ht="12.6">
      <c r="A288" s="26"/>
      <c r="B288" s="26"/>
      <c r="C288" s="26"/>
    </row>
    <row r="289" spans="1:3" ht="12.6">
      <c r="A289" s="26"/>
      <c r="B289" s="26"/>
      <c r="C289" s="26"/>
    </row>
    <row r="290" spans="1:3" ht="12.6">
      <c r="A290" s="26"/>
      <c r="B290" s="26"/>
      <c r="C290" s="26"/>
    </row>
    <row r="291" spans="1:3" ht="12.6">
      <c r="A291" s="26"/>
      <c r="B291" s="26"/>
      <c r="C291" s="26"/>
    </row>
    <row r="292" spans="1:3" ht="12.6">
      <c r="A292" s="26"/>
      <c r="B292" s="26"/>
      <c r="C292" s="26"/>
    </row>
    <row r="293" spans="1:3" ht="12.6">
      <c r="A293" s="26"/>
      <c r="B293" s="26"/>
      <c r="C293" s="26"/>
    </row>
    <row r="294" spans="1:3" ht="12.6">
      <c r="A294" s="26"/>
      <c r="B294" s="26"/>
      <c r="C294" s="26"/>
    </row>
    <row r="295" spans="1:3" ht="12.6">
      <c r="A295" s="26"/>
      <c r="B295" s="26"/>
      <c r="C295" s="26"/>
    </row>
    <row r="296" spans="1:3" ht="12.6">
      <c r="A296" s="26"/>
      <c r="B296" s="26"/>
      <c r="C296" s="26"/>
    </row>
    <row r="297" spans="1:3" ht="12.6">
      <c r="A297" s="26"/>
      <c r="B297" s="26"/>
      <c r="C297" s="26"/>
    </row>
    <row r="298" spans="1:3" ht="12.6">
      <c r="A298" s="26"/>
      <c r="B298" s="26"/>
      <c r="C298" s="26"/>
    </row>
    <row r="299" spans="1:3" ht="12.6">
      <c r="A299" s="26"/>
      <c r="B299" s="26"/>
      <c r="C299" s="26"/>
    </row>
    <row r="300" spans="1:3" ht="12.6">
      <c r="A300" s="26"/>
      <c r="B300" s="26"/>
      <c r="C300" s="26"/>
    </row>
    <row r="301" spans="1:3" ht="12.6">
      <c r="A301" s="26"/>
      <c r="B301" s="26"/>
      <c r="C301" s="26"/>
    </row>
    <row r="302" spans="1:3" ht="12.6">
      <c r="A302" s="26"/>
      <c r="B302" s="26"/>
      <c r="C302" s="26"/>
    </row>
    <row r="303" spans="1:3" ht="12.6">
      <c r="A303" s="26"/>
      <c r="B303" s="26"/>
      <c r="C303" s="26"/>
    </row>
    <row r="304" spans="1:3" ht="12.6">
      <c r="A304" s="26"/>
      <c r="B304" s="26"/>
      <c r="C304" s="26"/>
    </row>
    <row r="305" spans="1:3" ht="12.6">
      <c r="A305" s="26"/>
      <c r="B305" s="26"/>
      <c r="C305" s="26"/>
    </row>
    <row r="306" spans="1:3" ht="12.6">
      <c r="A306" s="26"/>
      <c r="B306" s="26"/>
      <c r="C306" s="26"/>
    </row>
    <row r="307" spans="1:3" ht="12.6">
      <c r="A307" s="26"/>
      <c r="B307" s="26"/>
      <c r="C307" s="26"/>
    </row>
    <row r="308" spans="1:3" ht="12.6">
      <c r="A308" s="26"/>
      <c r="B308" s="26"/>
      <c r="C308" s="26"/>
    </row>
    <row r="309" spans="1:3" ht="12.6">
      <c r="A309" s="26"/>
      <c r="B309" s="26"/>
      <c r="C309" s="26"/>
    </row>
    <row r="310" spans="1:3" ht="12.6">
      <c r="A310" s="26"/>
      <c r="B310" s="26"/>
      <c r="C310" s="26"/>
    </row>
    <row r="311" spans="1:3" ht="12.6">
      <c r="A311" s="26"/>
      <c r="B311" s="26"/>
      <c r="C311" s="26"/>
    </row>
    <row r="312" spans="1:3" ht="12.6">
      <c r="A312" s="26"/>
      <c r="B312" s="26"/>
      <c r="C312" s="26"/>
    </row>
    <row r="313" spans="1:3" ht="12.6">
      <c r="A313" s="26"/>
      <c r="B313" s="26"/>
      <c r="C313" s="26"/>
    </row>
    <row r="314" spans="1:3" ht="12.6">
      <c r="A314" s="26"/>
      <c r="B314" s="26"/>
      <c r="C314" s="26"/>
    </row>
    <row r="315" spans="1:3" ht="12.6">
      <c r="A315" s="26"/>
      <c r="B315" s="26"/>
      <c r="C315" s="26"/>
    </row>
    <row r="316" spans="1:3" ht="12.6">
      <c r="A316" s="26"/>
      <c r="B316" s="26"/>
      <c r="C316" s="26"/>
    </row>
    <row r="317" spans="1:3" ht="12.6">
      <c r="A317" s="26"/>
      <c r="B317" s="26"/>
      <c r="C317" s="26"/>
    </row>
    <row r="318" spans="1:3" ht="12.6">
      <c r="A318" s="26"/>
      <c r="B318" s="26"/>
      <c r="C318" s="26"/>
    </row>
    <row r="319" spans="1:3" ht="12.6">
      <c r="A319" s="26"/>
      <c r="B319" s="26"/>
      <c r="C319" s="26"/>
    </row>
    <row r="320" spans="1:3" ht="12.6">
      <c r="A320" s="26"/>
      <c r="B320" s="26"/>
      <c r="C320" s="26"/>
    </row>
    <row r="321" spans="1:3" ht="12.6">
      <c r="A321" s="26"/>
      <c r="B321" s="26"/>
      <c r="C321" s="26"/>
    </row>
    <row r="322" spans="1:3" ht="12.6">
      <c r="A322" s="26"/>
      <c r="B322" s="26"/>
      <c r="C322" s="26"/>
    </row>
    <row r="323" spans="1:3" ht="12.6">
      <c r="A323" s="26"/>
      <c r="B323" s="26"/>
      <c r="C323" s="26"/>
    </row>
    <row r="324" spans="1:3" ht="12.6">
      <c r="A324" s="26"/>
      <c r="B324" s="26"/>
      <c r="C324" s="26"/>
    </row>
    <row r="325" spans="1:3" ht="12.6">
      <c r="A325" s="26"/>
      <c r="B325" s="26"/>
      <c r="C325" s="26"/>
    </row>
    <row r="326" spans="1:3" ht="12.6">
      <c r="A326" s="26"/>
      <c r="B326" s="26"/>
      <c r="C326" s="26"/>
    </row>
    <row r="327" spans="1:3" ht="12.6">
      <c r="A327" s="26"/>
      <c r="B327" s="26"/>
      <c r="C327" s="26"/>
    </row>
    <row r="328" spans="1:3" ht="12.6">
      <c r="A328" s="26"/>
      <c r="B328" s="26"/>
      <c r="C328" s="26"/>
    </row>
    <row r="329" spans="1:3" ht="12.6">
      <c r="A329" s="26"/>
      <c r="B329" s="26"/>
      <c r="C329" s="26"/>
    </row>
    <row r="330" spans="1:3" ht="12.6">
      <c r="A330" s="26"/>
      <c r="B330" s="26"/>
      <c r="C330" s="26"/>
    </row>
    <row r="331" spans="1:3" ht="12.6">
      <c r="A331" s="26"/>
      <c r="B331" s="26"/>
      <c r="C331" s="26"/>
    </row>
    <row r="332" spans="1:3" ht="12.6">
      <c r="A332" s="26"/>
      <c r="B332" s="26"/>
      <c r="C332" s="26"/>
    </row>
    <row r="333" spans="1:3" ht="12.6">
      <c r="A333" s="26"/>
      <c r="B333" s="26"/>
      <c r="C333" s="26"/>
    </row>
    <row r="334" spans="1:3" ht="12.6">
      <c r="A334" s="26"/>
      <c r="B334" s="26"/>
      <c r="C334" s="26"/>
    </row>
    <row r="335" spans="1:3" ht="12.6">
      <c r="A335" s="26"/>
      <c r="B335" s="26"/>
      <c r="C335" s="26"/>
    </row>
    <row r="336" spans="1:3" ht="12.6">
      <c r="A336" s="26"/>
      <c r="B336" s="26"/>
      <c r="C336" s="26"/>
    </row>
    <row r="337" spans="1:3" ht="12.6">
      <c r="A337" s="26"/>
      <c r="B337" s="26"/>
      <c r="C337" s="26"/>
    </row>
    <row r="338" spans="1:3" ht="12.6">
      <c r="A338" s="26"/>
      <c r="B338" s="26"/>
      <c r="C338" s="26"/>
    </row>
    <row r="339" spans="1:3" ht="12.6">
      <c r="A339" s="26"/>
      <c r="B339" s="26"/>
      <c r="C339" s="26"/>
    </row>
    <row r="340" spans="1:3" ht="12.6">
      <c r="A340" s="26"/>
      <c r="B340" s="26"/>
      <c r="C340" s="26"/>
    </row>
    <row r="341" spans="1:3" ht="12.6">
      <c r="A341" s="26"/>
      <c r="B341" s="26"/>
      <c r="C341" s="26"/>
    </row>
    <row r="342" spans="1:3" ht="12.6">
      <c r="A342" s="26"/>
      <c r="B342" s="26"/>
      <c r="C342" s="26"/>
    </row>
    <row r="343" spans="1:3" ht="12.6">
      <c r="A343" s="26"/>
      <c r="B343" s="26"/>
      <c r="C343" s="26"/>
    </row>
    <row r="344" spans="1:3" ht="12.6">
      <c r="A344" s="26"/>
      <c r="B344" s="26"/>
      <c r="C344" s="26"/>
    </row>
    <row r="345" spans="1:3" ht="12.6">
      <c r="A345" s="26"/>
      <c r="B345" s="26"/>
      <c r="C345" s="26"/>
    </row>
    <row r="346" spans="1:3" ht="12.6">
      <c r="A346" s="26"/>
      <c r="B346" s="26"/>
      <c r="C346" s="26"/>
    </row>
    <row r="347" spans="1:3" ht="12.6">
      <c r="A347" s="26"/>
      <c r="B347" s="26"/>
      <c r="C347" s="26"/>
    </row>
    <row r="348" spans="1:3" ht="12.6">
      <c r="A348" s="26"/>
      <c r="B348" s="26"/>
      <c r="C348" s="26"/>
    </row>
    <row r="349" spans="1:3" ht="12.6">
      <c r="A349" s="26"/>
      <c r="B349" s="26"/>
      <c r="C349" s="26"/>
    </row>
    <row r="350" spans="1:3" ht="12.6">
      <c r="A350" s="26"/>
      <c r="B350" s="26"/>
      <c r="C350" s="26"/>
    </row>
    <row r="351" spans="1:3" ht="12.6">
      <c r="A351" s="26"/>
      <c r="B351" s="26"/>
      <c r="C351" s="26"/>
    </row>
    <row r="352" spans="1:3" ht="12.6">
      <c r="A352" s="26"/>
      <c r="B352" s="26"/>
      <c r="C352" s="26"/>
    </row>
    <row r="353" spans="1:3" ht="12.6">
      <c r="A353" s="26"/>
      <c r="B353" s="26"/>
      <c r="C353" s="26"/>
    </row>
    <row r="354" spans="1:3" ht="12.6">
      <c r="A354" s="26"/>
      <c r="B354" s="26"/>
      <c r="C354" s="26"/>
    </row>
    <row r="355" spans="1:3" ht="12.6">
      <c r="A355" s="26"/>
      <c r="B355" s="26"/>
      <c r="C355" s="26"/>
    </row>
    <row r="356" spans="1:3" ht="12.6">
      <c r="A356" s="26"/>
      <c r="B356" s="26"/>
      <c r="C356" s="26"/>
    </row>
    <row r="357" spans="1:3" ht="12.6">
      <c r="A357" s="26"/>
      <c r="B357" s="26"/>
      <c r="C357" s="26"/>
    </row>
    <row r="358" spans="1:3" ht="12.6">
      <c r="A358" s="26"/>
      <c r="B358" s="26"/>
      <c r="C358" s="26"/>
    </row>
    <row r="359" spans="1:3" ht="12.6">
      <c r="A359" s="26"/>
      <c r="B359" s="26"/>
      <c r="C359" s="26"/>
    </row>
    <row r="360" spans="1:3" ht="12.6">
      <c r="A360" s="26"/>
      <c r="B360" s="26"/>
      <c r="C360" s="26"/>
    </row>
    <row r="361" spans="1:3" ht="12.6">
      <c r="A361" s="26"/>
      <c r="B361" s="26"/>
      <c r="C361" s="26"/>
    </row>
    <row r="362" spans="1:3" ht="12.6">
      <c r="A362" s="26"/>
      <c r="B362" s="26"/>
      <c r="C362" s="26"/>
    </row>
    <row r="363" spans="1:3" ht="12.6">
      <c r="A363" s="26"/>
      <c r="B363" s="26"/>
      <c r="C363" s="26"/>
    </row>
    <row r="364" spans="1:3" ht="12.6">
      <c r="A364" s="26"/>
      <c r="B364" s="26"/>
      <c r="C364" s="26"/>
    </row>
    <row r="365" spans="1:3" ht="12.6">
      <c r="A365" s="26"/>
      <c r="B365" s="26"/>
      <c r="C365" s="26"/>
    </row>
    <row r="366" spans="1:3" ht="12.6">
      <c r="A366" s="26"/>
      <c r="B366" s="26"/>
      <c r="C366" s="26"/>
    </row>
    <row r="367" spans="1:3" ht="12.6">
      <c r="A367" s="26"/>
      <c r="B367" s="26"/>
      <c r="C367" s="26"/>
    </row>
    <row r="368" spans="1:3" ht="12.6">
      <c r="A368" s="26"/>
      <c r="B368" s="26"/>
      <c r="C368" s="26"/>
    </row>
    <row r="369" spans="1:3" ht="12.6">
      <c r="A369" s="26"/>
      <c r="B369" s="26"/>
      <c r="C369" s="26"/>
    </row>
    <row r="370" spans="1:3" ht="12.6">
      <c r="A370" s="26"/>
      <c r="B370" s="26"/>
      <c r="C370" s="26"/>
    </row>
    <row r="371" spans="1:3" ht="12.6">
      <c r="A371" s="26"/>
      <c r="B371" s="26"/>
      <c r="C371" s="26"/>
    </row>
    <row r="372" spans="1:3" ht="12.6">
      <c r="A372" s="26"/>
      <c r="B372" s="26"/>
      <c r="C372" s="26"/>
    </row>
    <row r="373" spans="1:3" ht="12.6">
      <c r="A373" s="26"/>
      <c r="B373" s="26"/>
      <c r="C373" s="26"/>
    </row>
    <row r="374" spans="1:3" ht="12.6">
      <c r="A374" s="26"/>
      <c r="B374" s="26"/>
      <c r="C374" s="26"/>
    </row>
    <row r="375" spans="1:3" ht="12.6">
      <c r="A375" s="26"/>
      <c r="B375" s="26"/>
      <c r="C375" s="26"/>
    </row>
    <row r="376" spans="1:3" ht="12.6">
      <c r="A376" s="26"/>
      <c r="B376" s="26"/>
      <c r="C376" s="26"/>
    </row>
    <row r="377" spans="1:3" ht="12.6">
      <c r="A377" s="26"/>
      <c r="B377" s="26"/>
      <c r="C377" s="26"/>
    </row>
    <row r="378" spans="1:3" ht="12.6">
      <c r="A378" s="26"/>
      <c r="B378" s="26"/>
      <c r="C378" s="26"/>
    </row>
    <row r="379" spans="1:3" ht="12.6">
      <c r="A379" s="26"/>
      <c r="B379" s="26"/>
      <c r="C379" s="26"/>
    </row>
    <row r="380" spans="1:3" ht="12.6">
      <c r="A380" s="26"/>
      <c r="B380" s="26"/>
      <c r="C380" s="26"/>
    </row>
    <row r="381" spans="1:3" ht="12.6">
      <c r="A381" s="26"/>
      <c r="B381" s="26"/>
      <c r="C381" s="26"/>
    </row>
    <row r="382" spans="1:3" ht="12.6">
      <c r="A382" s="26"/>
      <c r="B382" s="26"/>
      <c r="C382" s="26"/>
    </row>
    <row r="383" spans="1:3" ht="12.6">
      <c r="A383" s="26"/>
      <c r="B383" s="26"/>
      <c r="C383" s="26"/>
    </row>
    <row r="384" spans="1:3" ht="12.6">
      <c r="A384" s="26"/>
      <c r="B384" s="26"/>
      <c r="C384" s="26"/>
    </row>
    <row r="385" spans="1:3" ht="12.6">
      <c r="A385" s="26"/>
      <c r="B385" s="26"/>
      <c r="C385" s="26"/>
    </row>
    <row r="386" spans="1:3" ht="12.6">
      <c r="A386" s="26"/>
      <c r="B386" s="26"/>
      <c r="C386" s="26"/>
    </row>
    <row r="387" spans="1:3" ht="12.6">
      <c r="A387" s="26"/>
      <c r="B387" s="26"/>
      <c r="C387" s="26"/>
    </row>
    <row r="388" spans="1:3" ht="12.6">
      <c r="A388" s="26"/>
      <c r="B388" s="26"/>
      <c r="C388" s="26"/>
    </row>
    <row r="389" spans="1:3" ht="12.6">
      <c r="A389" s="26"/>
      <c r="B389" s="26"/>
      <c r="C389" s="26"/>
    </row>
    <row r="390" spans="1:3" ht="12.6">
      <c r="A390" s="26"/>
      <c r="B390" s="26"/>
      <c r="C390" s="26"/>
    </row>
    <row r="391" spans="1:3" ht="12.6">
      <c r="A391" s="26"/>
      <c r="B391" s="26"/>
      <c r="C391" s="26"/>
    </row>
    <row r="392" spans="1:3" ht="12.6">
      <c r="A392" s="26"/>
      <c r="B392" s="26"/>
      <c r="C392" s="26"/>
    </row>
    <row r="393" spans="1:3" ht="12.6">
      <c r="A393" s="26"/>
      <c r="B393" s="26"/>
      <c r="C393" s="26"/>
    </row>
    <row r="394" spans="1:3" ht="12.6">
      <c r="A394" s="26"/>
      <c r="B394" s="26"/>
      <c r="C394" s="26"/>
    </row>
    <row r="395" spans="1:3" ht="12.6">
      <c r="A395" s="26"/>
      <c r="B395" s="26"/>
      <c r="C395" s="26"/>
    </row>
    <row r="396" spans="1:3" ht="12.6">
      <c r="A396" s="26"/>
      <c r="B396" s="26"/>
      <c r="C396" s="26"/>
    </row>
    <row r="397" spans="1:3" ht="12.6">
      <c r="A397" s="26"/>
      <c r="B397" s="26"/>
      <c r="C397" s="26"/>
    </row>
    <row r="398" spans="1:3" ht="12.6">
      <c r="A398" s="26"/>
      <c r="B398" s="26"/>
      <c r="C398" s="26"/>
    </row>
    <row r="399" spans="1:3" ht="12.6">
      <c r="A399" s="26"/>
      <c r="B399" s="26"/>
      <c r="C399" s="26"/>
    </row>
    <row r="400" spans="1:3" ht="12.6">
      <c r="A400" s="26"/>
      <c r="B400" s="26"/>
      <c r="C400" s="26"/>
    </row>
    <row r="401" spans="1:3" ht="12.6">
      <c r="A401" s="26"/>
      <c r="B401" s="26"/>
      <c r="C401" s="26"/>
    </row>
    <row r="402" spans="1:3" ht="12.6">
      <c r="A402" s="26"/>
      <c r="B402" s="26"/>
      <c r="C402" s="26"/>
    </row>
    <row r="403" spans="1:3" ht="12.6">
      <c r="A403" s="26"/>
      <c r="B403" s="26"/>
      <c r="C403" s="26"/>
    </row>
    <row r="404" spans="1:3" ht="12.6">
      <c r="A404" s="26"/>
      <c r="B404" s="26"/>
      <c r="C404" s="26"/>
    </row>
    <row r="405" spans="1:3" ht="12.6">
      <c r="A405" s="26"/>
      <c r="B405" s="26"/>
      <c r="C405" s="26"/>
    </row>
    <row r="406" spans="1:3" ht="12.6">
      <c r="A406" s="26"/>
      <c r="B406" s="26"/>
      <c r="C406" s="26"/>
    </row>
    <row r="407" spans="1:3" ht="12.6">
      <c r="A407" s="26"/>
      <c r="B407" s="26"/>
      <c r="C407" s="26"/>
    </row>
    <row r="408" spans="1:3" ht="12.6">
      <c r="A408" s="26"/>
      <c r="B408" s="26"/>
      <c r="C408" s="26"/>
    </row>
    <row r="409" spans="1:3" ht="12.6">
      <c r="A409" s="26"/>
      <c r="B409" s="26"/>
      <c r="C409" s="26"/>
    </row>
    <row r="410" spans="1:3" ht="12.6">
      <c r="A410" s="26"/>
      <c r="B410" s="26"/>
      <c r="C410" s="26"/>
    </row>
    <row r="411" spans="1:3" ht="12.6">
      <c r="A411" s="26"/>
      <c r="B411" s="26"/>
      <c r="C411" s="26"/>
    </row>
    <row r="412" spans="1:3" ht="12.6">
      <c r="A412" s="26"/>
      <c r="B412" s="26"/>
      <c r="C412" s="26"/>
    </row>
    <row r="413" spans="1:3" ht="12.6">
      <c r="A413" s="26"/>
      <c r="B413" s="26"/>
      <c r="C413" s="26"/>
    </row>
    <row r="414" spans="1:3" ht="12.6">
      <c r="A414" s="26"/>
      <c r="B414" s="26"/>
      <c r="C414" s="26"/>
    </row>
    <row r="415" spans="1:3" ht="12.6">
      <c r="A415" s="26"/>
      <c r="B415" s="26"/>
      <c r="C415" s="26"/>
    </row>
    <row r="416" spans="1:3" ht="12.6">
      <c r="A416" s="26"/>
      <c r="B416" s="26"/>
      <c r="C416" s="26"/>
    </row>
    <row r="417" spans="1:3" ht="12.6">
      <c r="A417" s="26"/>
      <c r="B417" s="26"/>
      <c r="C417" s="26"/>
    </row>
    <row r="418" spans="1:3" ht="12.6">
      <c r="A418" s="26"/>
      <c r="B418" s="26"/>
      <c r="C418" s="26"/>
    </row>
    <row r="419" spans="1:3" ht="12.6">
      <c r="A419" s="26"/>
      <c r="B419" s="26"/>
      <c r="C419" s="26"/>
    </row>
    <row r="420" spans="1:3" ht="12.6">
      <c r="A420" s="26"/>
      <c r="B420" s="26"/>
      <c r="C420" s="26"/>
    </row>
    <row r="421" spans="1:3" ht="12.6">
      <c r="A421" s="26"/>
      <c r="B421" s="26"/>
      <c r="C421" s="26"/>
    </row>
    <row r="422" spans="1:3" ht="12.6">
      <c r="A422" s="26"/>
      <c r="B422" s="26"/>
      <c r="C422" s="26"/>
    </row>
    <row r="423" spans="1:3" ht="12.6">
      <c r="A423" s="26"/>
      <c r="B423" s="26"/>
      <c r="C423" s="26"/>
    </row>
    <row r="424" spans="1:3" ht="12.6">
      <c r="A424" s="26"/>
      <c r="B424" s="26"/>
      <c r="C424" s="26"/>
    </row>
    <row r="425" spans="1:3" ht="12.6">
      <c r="A425" s="26"/>
      <c r="B425" s="26"/>
      <c r="C425" s="26"/>
    </row>
    <row r="426" spans="1:3" ht="12.6">
      <c r="A426" s="26"/>
      <c r="B426" s="26"/>
      <c r="C426" s="26"/>
    </row>
    <row r="427" spans="1:3" ht="12.6">
      <c r="A427" s="26"/>
      <c r="B427" s="26"/>
      <c r="C427" s="26"/>
    </row>
    <row r="428" spans="1:3" ht="12.6">
      <c r="A428" s="26"/>
      <c r="B428" s="26"/>
      <c r="C428" s="26"/>
    </row>
    <row r="429" spans="1:3" ht="12.6">
      <c r="A429" s="26"/>
      <c r="B429" s="26"/>
      <c r="C429" s="26"/>
    </row>
    <row r="430" spans="1:3" ht="12.6">
      <c r="A430" s="26"/>
      <c r="B430" s="26"/>
      <c r="C430" s="26"/>
    </row>
    <row r="431" spans="1:3" ht="12.6">
      <c r="A431" s="26"/>
      <c r="B431" s="26"/>
      <c r="C431" s="26"/>
    </row>
    <row r="432" spans="1:3" ht="12.6">
      <c r="A432" s="26"/>
      <c r="B432" s="26"/>
      <c r="C432" s="26"/>
    </row>
    <row r="433" spans="1:3" ht="12.6">
      <c r="A433" s="26"/>
      <c r="B433" s="26"/>
      <c r="C433" s="26"/>
    </row>
    <row r="434" spans="1:3" ht="12.6">
      <c r="A434" s="26"/>
      <c r="B434" s="26"/>
      <c r="C434" s="26"/>
    </row>
    <row r="435" spans="1:3" ht="12.6">
      <c r="A435" s="26"/>
      <c r="B435" s="26"/>
      <c r="C435" s="26"/>
    </row>
    <row r="436" spans="1:3" ht="12.6">
      <c r="A436" s="26"/>
      <c r="B436" s="26"/>
      <c r="C436" s="26"/>
    </row>
    <row r="437" spans="1:3" ht="12.6">
      <c r="A437" s="26"/>
      <c r="B437" s="26"/>
      <c r="C437" s="26"/>
    </row>
    <row r="438" spans="1:3" ht="12.6">
      <c r="A438" s="26"/>
      <c r="B438" s="26"/>
      <c r="C438" s="26"/>
    </row>
    <row r="439" spans="1:3" ht="12.6">
      <c r="A439" s="26"/>
      <c r="B439" s="26"/>
      <c r="C439" s="26"/>
    </row>
    <row r="440" spans="1:3" ht="12.6">
      <c r="A440" s="26"/>
      <c r="B440" s="26"/>
      <c r="C440" s="26"/>
    </row>
    <row r="441" spans="1:3" ht="12.6">
      <c r="A441" s="26"/>
      <c r="B441" s="26"/>
      <c r="C441" s="26"/>
    </row>
    <row r="442" spans="1:3" ht="12.6">
      <c r="A442" s="26"/>
      <c r="B442" s="26"/>
      <c r="C442" s="26"/>
    </row>
    <row r="443" spans="1:3" ht="12.6">
      <c r="A443" s="26"/>
      <c r="B443" s="26"/>
      <c r="C443" s="26"/>
    </row>
    <row r="444" spans="1:3" ht="12.6">
      <c r="A444" s="26"/>
      <c r="B444" s="26"/>
      <c r="C444" s="26"/>
    </row>
    <row r="445" spans="1:3" ht="12.6">
      <c r="A445" s="26"/>
      <c r="B445" s="26"/>
      <c r="C445" s="26"/>
    </row>
    <row r="446" spans="1:3" ht="12.6">
      <c r="A446" s="26"/>
      <c r="B446" s="26"/>
      <c r="C446" s="26"/>
    </row>
    <row r="447" spans="1:3" ht="12.6">
      <c r="A447" s="26"/>
      <c r="B447" s="26"/>
      <c r="C447" s="26"/>
    </row>
    <row r="448" spans="1:3" ht="12.6">
      <c r="A448" s="26"/>
      <c r="B448" s="26"/>
      <c r="C448" s="26"/>
    </row>
    <row r="449" spans="1:3" ht="12.6">
      <c r="A449" s="26"/>
      <c r="B449" s="26"/>
      <c r="C449" s="26"/>
    </row>
    <row r="450" spans="1:3" ht="12.6">
      <c r="A450" s="26"/>
      <c r="B450" s="26"/>
      <c r="C450" s="26"/>
    </row>
    <row r="451" spans="1:3" ht="12.6">
      <c r="A451" s="26"/>
      <c r="B451" s="26"/>
      <c r="C451" s="26"/>
    </row>
    <row r="452" spans="1:3" ht="12.6">
      <c r="A452" s="26"/>
      <c r="B452" s="26"/>
      <c r="C452" s="26"/>
    </row>
    <row r="453" spans="1:3" ht="12.6">
      <c r="A453" s="26"/>
      <c r="B453" s="26"/>
      <c r="C453" s="26"/>
    </row>
    <row r="454" spans="1:3" ht="12.6">
      <c r="A454" s="26"/>
      <c r="B454" s="26"/>
      <c r="C454" s="26"/>
    </row>
    <row r="455" spans="1:3" ht="12.6">
      <c r="A455" s="26"/>
      <c r="B455" s="26"/>
      <c r="C455" s="26"/>
    </row>
    <row r="456" spans="1:3" ht="12.6">
      <c r="A456" s="26"/>
      <c r="B456" s="26"/>
      <c r="C456" s="26"/>
    </row>
    <row r="457" spans="1:3" ht="12.6">
      <c r="A457" s="26"/>
      <c r="B457" s="26"/>
      <c r="C457" s="26"/>
    </row>
    <row r="458" spans="1:3" ht="12.6">
      <c r="A458" s="26"/>
      <c r="B458" s="26"/>
      <c r="C458" s="26"/>
    </row>
    <row r="459" spans="1:3" ht="12.6">
      <c r="A459" s="26"/>
      <c r="B459" s="26"/>
      <c r="C459" s="26"/>
    </row>
    <row r="460" spans="1:3" ht="12.6">
      <c r="A460" s="26"/>
      <c r="B460" s="26"/>
      <c r="C460" s="26"/>
    </row>
    <row r="461" spans="1:3" ht="12.6">
      <c r="A461" s="26"/>
      <c r="B461" s="26"/>
      <c r="C461" s="26"/>
    </row>
    <row r="462" spans="1:3" ht="12.6">
      <c r="A462" s="26"/>
      <c r="B462" s="26"/>
      <c r="C462" s="26"/>
    </row>
    <row r="463" spans="1:3" ht="12.6">
      <c r="A463" s="26"/>
      <c r="B463" s="26"/>
      <c r="C463" s="26"/>
    </row>
    <row r="464" spans="1:3" ht="12.6">
      <c r="A464" s="26"/>
      <c r="B464" s="26"/>
      <c r="C464" s="26"/>
    </row>
    <row r="465" spans="1:3" ht="12.6">
      <c r="A465" s="26"/>
      <c r="B465" s="26"/>
      <c r="C465" s="26"/>
    </row>
    <row r="466" spans="1:3" ht="12.6">
      <c r="A466" s="26"/>
      <c r="B466" s="26"/>
      <c r="C466" s="26"/>
    </row>
    <row r="467" spans="1:3" ht="12.6">
      <c r="A467" s="26"/>
      <c r="B467" s="26"/>
      <c r="C467" s="26"/>
    </row>
    <row r="468" spans="1:3" ht="12.6">
      <c r="A468" s="26"/>
      <c r="B468" s="26"/>
      <c r="C468" s="26"/>
    </row>
    <row r="469" spans="1:3" ht="12.6">
      <c r="A469" s="26"/>
      <c r="B469" s="26"/>
      <c r="C469" s="26"/>
    </row>
    <row r="470" spans="1:3" ht="12.6">
      <c r="A470" s="26"/>
      <c r="B470" s="26"/>
      <c r="C470" s="26"/>
    </row>
    <row r="471" spans="1:3" ht="12.6">
      <c r="A471" s="26"/>
      <c r="B471" s="26"/>
      <c r="C471" s="26"/>
    </row>
    <row r="472" spans="1:3" ht="12.6">
      <c r="A472" s="26"/>
      <c r="B472" s="26"/>
      <c r="C472" s="26"/>
    </row>
    <row r="473" spans="1:3" ht="12.6">
      <c r="A473" s="26"/>
      <c r="B473" s="26"/>
      <c r="C473" s="26"/>
    </row>
    <row r="474" spans="1:3" ht="12.6">
      <c r="A474" s="26"/>
      <c r="B474" s="26"/>
      <c r="C474" s="26"/>
    </row>
    <row r="475" spans="1:3" ht="12.6">
      <c r="A475" s="26"/>
      <c r="B475" s="26"/>
      <c r="C475" s="26"/>
    </row>
    <row r="476" spans="1:3" ht="12.6">
      <c r="A476" s="26"/>
      <c r="B476" s="26"/>
      <c r="C476" s="26"/>
    </row>
    <row r="477" spans="1:3" ht="12.6">
      <c r="A477" s="26"/>
      <c r="B477" s="26"/>
      <c r="C477" s="26"/>
    </row>
    <row r="478" spans="1:3" ht="12.6">
      <c r="A478" s="26"/>
      <c r="B478" s="26"/>
      <c r="C478" s="26"/>
    </row>
    <row r="479" spans="1:3" ht="12.6">
      <c r="A479" s="26"/>
      <c r="B479" s="26"/>
      <c r="C479" s="26"/>
    </row>
    <row r="480" spans="1:3" ht="12.6">
      <c r="A480" s="26"/>
      <c r="B480" s="26"/>
      <c r="C480" s="26"/>
    </row>
    <row r="481" spans="1:3" ht="12.6">
      <c r="A481" s="26"/>
      <c r="B481" s="26"/>
      <c r="C481" s="26"/>
    </row>
    <row r="482" spans="1:3" ht="12.6">
      <c r="A482" s="26"/>
      <c r="B482" s="26"/>
      <c r="C482" s="26"/>
    </row>
    <row r="483" spans="1:3" ht="12.6">
      <c r="A483" s="26"/>
      <c r="B483" s="26"/>
      <c r="C483" s="26"/>
    </row>
    <row r="484" spans="1:3" ht="12.6">
      <c r="A484" s="26"/>
      <c r="B484" s="26"/>
      <c r="C484" s="26"/>
    </row>
    <row r="485" spans="1:3" ht="12.6">
      <c r="A485" s="26"/>
      <c r="B485" s="26"/>
      <c r="C485" s="26"/>
    </row>
    <row r="486" spans="1:3" ht="12.6">
      <c r="A486" s="26"/>
      <c r="B486" s="26"/>
      <c r="C486" s="26"/>
    </row>
    <row r="487" spans="1:3" ht="12.6">
      <c r="A487" s="26"/>
      <c r="B487" s="26"/>
      <c r="C487" s="26"/>
    </row>
    <row r="488" spans="1:3" ht="12.6">
      <c r="A488" s="26"/>
      <c r="B488" s="26"/>
      <c r="C488" s="26"/>
    </row>
    <row r="489" spans="1:3" ht="12.6">
      <c r="A489" s="26"/>
      <c r="B489" s="26"/>
      <c r="C489" s="26"/>
    </row>
    <row r="490" spans="1:3" ht="12.6">
      <c r="A490" s="26"/>
      <c r="B490" s="26"/>
      <c r="C490" s="26"/>
    </row>
    <row r="491" spans="1:3" ht="12.6">
      <c r="A491" s="26"/>
      <c r="B491" s="26"/>
      <c r="C491" s="26"/>
    </row>
    <row r="492" spans="1:3" ht="12.6">
      <c r="A492" s="26"/>
      <c r="B492" s="26"/>
      <c r="C492" s="26"/>
    </row>
    <row r="493" spans="1:3" ht="12.6">
      <c r="A493" s="26"/>
      <c r="B493" s="26"/>
      <c r="C493" s="26"/>
    </row>
    <row r="494" spans="1:3" ht="12.6">
      <c r="A494" s="26"/>
      <c r="B494" s="26"/>
      <c r="C494" s="26"/>
    </row>
    <row r="495" spans="1:3" ht="12.6">
      <c r="A495" s="26"/>
      <c r="B495" s="26"/>
      <c r="C495" s="26"/>
    </row>
    <row r="496" spans="1:3" ht="12.6">
      <c r="A496" s="26"/>
      <c r="B496" s="26"/>
      <c r="C496" s="26"/>
    </row>
    <row r="497" spans="1:3" ht="12.6">
      <c r="A497" s="26"/>
      <c r="B497" s="26"/>
      <c r="C497" s="26"/>
    </row>
    <row r="498" spans="1:3" ht="12.6">
      <c r="A498" s="26"/>
      <c r="B498" s="26"/>
      <c r="C498" s="26"/>
    </row>
    <row r="499" spans="1:3" ht="12.6">
      <c r="A499" s="26"/>
      <c r="B499" s="26"/>
      <c r="C499" s="26"/>
    </row>
    <row r="500" spans="1:3" ht="12.6">
      <c r="A500" s="26"/>
      <c r="B500" s="26"/>
      <c r="C500" s="26"/>
    </row>
    <row r="501" spans="1:3" ht="12.6">
      <c r="A501" s="26"/>
      <c r="B501" s="26"/>
      <c r="C501" s="26"/>
    </row>
    <row r="502" spans="1:3" ht="12.6">
      <c r="A502" s="26"/>
      <c r="B502" s="26"/>
      <c r="C502" s="26"/>
    </row>
    <row r="503" spans="1:3" ht="12.6">
      <c r="A503" s="26"/>
      <c r="B503" s="26"/>
      <c r="C503" s="26"/>
    </row>
    <row r="504" spans="1:3" ht="12.6">
      <c r="A504" s="26"/>
      <c r="B504" s="26"/>
      <c r="C504" s="26"/>
    </row>
    <row r="505" spans="1:3" ht="12.6">
      <c r="A505" s="26"/>
      <c r="B505" s="26"/>
      <c r="C505" s="26"/>
    </row>
    <row r="506" spans="1:3" ht="12.6">
      <c r="A506" s="26"/>
      <c r="B506" s="26"/>
      <c r="C506" s="26"/>
    </row>
    <row r="507" spans="1:3" ht="12.6">
      <c r="A507" s="26"/>
      <c r="B507" s="26"/>
      <c r="C507" s="26"/>
    </row>
    <row r="508" spans="1:3" ht="12.6">
      <c r="A508" s="26"/>
      <c r="B508" s="26"/>
      <c r="C508" s="26"/>
    </row>
    <row r="509" spans="1:3" ht="12.6">
      <c r="A509" s="26"/>
      <c r="B509" s="26"/>
      <c r="C509" s="26"/>
    </row>
    <row r="510" spans="1:3" ht="12.6">
      <c r="A510" s="26"/>
      <c r="B510" s="26"/>
      <c r="C510" s="26"/>
    </row>
    <row r="511" spans="1:3" ht="12.6">
      <c r="A511" s="26"/>
      <c r="B511" s="26"/>
      <c r="C511" s="26"/>
    </row>
    <row r="512" spans="1:3" ht="12.6">
      <c r="A512" s="26"/>
      <c r="B512" s="26"/>
      <c r="C512" s="26"/>
    </row>
    <row r="513" spans="1:3" ht="12.6">
      <c r="A513" s="26"/>
      <c r="B513" s="26"/>
      <c r="C513" s="26"/>
    </row>
    <row r="514" spans="1:3" ht="12.6">
      <c r="A514" s="26"/>
      <c r="B514" s="26"/>
      <c r="C514" s="26"/>
    </row>
    <row r="515" spans="1:3" ht="12.6">
      <c r="A515" s="26"/>
      <c r="B515" s="26"/>
      <c r="C515" s="26"/>
    </row>
    <row r="516" spans="1:3" ht="12.6">
      <c r="A516" s="26"/>
      <c r="B516" s="26"/>
      <c r="C516" s="26"/>
    </row>
    <row r="517" spans="1:3" ht="12.6">
      <c r="A517" s="26"/>
      <c r="B517" s="26"/>
      <c r="C517" s="26"/>
    </row>
    <row r="518" spans="1:3" ht="12.6">
      <c r="A518" s="26"/>
      <c r="B518" s="26"/>
      <c r="C518" s="26"/>
    </row>
    <row r="519" spans="1:3" ht="12.6">
      <c r="A519" s="26"/>
      <c r="B519" s="26"/>
      <c r="C519" s="26"/>
    </row>
    <row r="520" spans="1:3" ht="12.6">
      <c r="A520" s="26"/>
      <c r="B520" s="26"/>
      <c r="C520" s="26"/>
    </row>
    <row r="521" spans="1:3" ht="12.6">
      <c r="A521" s="26"/>
      <c r="B521" s="26"/>
      <c r="C521" s="26"/>
    </row>
    <row r="522" spans="1:3" ht="12.6">
      <c r="A522" s="26"/>
      <c r="B522" s="26"/>
      <c r="C522" s="26"/>
    </row>
    <row r="523" spans="1:3" ht="12.6">
      <c r="A523" s="26"/>
      <c r="B523" s="26"/>
      <c r="C523" s="26"/>
    </row>
    <row r="524" spans="1:3" ht="12.6">
      <c r="A524" s="26"/>
      <c r="B524" s="26"/>
      <c r="C524" s="26"/>
    </row>
    <row r="525" spans="1:3" ht="12.6">
      <c r="A525" s="26"/>
      <c r="B525" s="26"/>
      <c r="C525" s="26"/>
    </row>
    <row r="526" spans="1:3" ht="12.6">
      <c r="A526" s="26"/>
      <c r="B526" s="26"/>
      <c r="C526" s="26"/>
    </row>
    <row r="527" spans="1:3" ht="12.6">
      <c r="A527" s="26"/>
      <c r="B527" s="26"/>
      <c r="C527" s="26"/>
    </row>
    <row r="528" spans="1:3" ht="12.6">
      <c r="A528" s="26"/>
      <c r="B528" s="26"/>
      <c r="C528" s="26"/>
    </row>
    <row r="529" spans="1:3" ht="12.6">
      <c r="A529" s="26"/>
      <c r="B529" s="26"/>
      <c r="C529" s="26"/>
    </row>
    <row r="530" spans="1:3" ht="12.6">
      <c r="A530" s="26"/>
      <c r="B530" s="26"/>
      <c r="C530" s="26"/>
    </row>
    <row r="531" spans="1:3" ht="12.6">
      <c r="A531" s="26"/>
      <c r="B531" s="26"/>
      <c r="C531" s="26"/>
    </row>
    <row r="532" spans="1:3" ht="12.6">
      <c r="A532" s="26"/>
      <c r="B532" s="26"/>
      <c r="C532" s="26"/>
    </row>
    <row r="533" spans="1:3" ht="12.6">
      <c r="A533" s="26"/>
      <c r="B533" s="26"/>
      <c r="C533" s="26"/>
    </row>
    <row r="534" spans="1:3" ht="12.6">
      <c r="A534" s="26"/>
      <c r="B534" s="26"/>
      <c r="C534" s="26"/>
    </row>
    <row r="535" spans="1:3" ht="12.6">
      <c r="A535" s="26"/>
      <c r="B535" s="26"/>
      <c r="C535" s="26"/>
    </row>
    <row r="536" spans="1:3" ht="12.6">
      <c r="A536" s="26"/>
      <c r="B536" s="26"/>
      <c r="C536" s="26"/>
    </row>
    <row r="537" spans="1:3" ht="12.6">
      <c r="A537" s="26"/>
      <c r="B537" s="26"/>
      <c r="C537" s="26"/>
    </row>
    <row r="538" spans="1:3" ht="12.6">
      <c r="A538" s="26"/>
      <c r="B538" s="26"/>
      <c r="C538" s="26"/>
    </row>
    <row r="539" spans="1:3" ht="12.6">
      <c r="A539" s="26"/>
      <c r="B539" s="26"/>
      <c r="C539" s="26"/>
    </row>
    <row r="540" spans="1:3" ht="12.6">
      <c r="A540" s="26"/>
      <c r="B540" s="26"/>
      <c r="C540" s="26"/>
    </row>
    <row r="541" spans="1:3" ht="12.6">
      <c r="A541" s="26"/>
      <c r="B541" s="26"/>
      <c r="C541" s="26"/>
    </row>
    <row r="542" spans="1:3" ht="12.6">
      <c r="A542" s="26"/>
      <c r="B542" s="26"/>
      <c r="C542" s="26"/>
    </row>
    <row r="543" spans="1:3" ht="12.6">
      <c r="A543" s="26"/>
      <c r="B543" s="26"/>
      <c r="C543" s="26"/>
    </row>
    <row r="544" spans="1:3" ht="12.6">
      <c r="A544" s="26"/>
      <c r="B544" s="26"/>
      <c r="C544" s="26"/>
    </row>
    <row r="545" spans="1:3" ht="12.6">
      <c r="A545" s="26"/>
      <c r="B545" s="26"/>
      <c r="C545" s="26"/>
    </row>
    <row r="546" spans="1:3" ht="12.6">
      <c r="A546" s="26"/>
      <c r="B546" s="26"/>
      <c r="C546" s="26"/>
    </row>
    <row r="547" spans="1:3" ht="12.6">
      <c r="A547" s="26"/>
      <c r="B547" s="26"/>
      <c r="C547" s="26"/>
    </row>
    <row r="548" spans="1:3" ht="12.6">
      <c r="A548" s="26"/>
      <c r="B548" s="26"/>
      <c r="C548" s="26"/>
    </row>
    <row r="549" spans="1:3" ht="12.6">
      <c r="A549" s="26"/>
      <c r="B549" s="26"/>
      <c r="C549" s="26"/>
    </row>
    <row r="550" spans="1:3" ht="12.6">
      <c r="A550" s="26"/>
      <c r="B550" s="26"/>
      <c r="C550" s="26"/>
    </row>
    <row r="551" spans="1:3" ht="12.6">
      <c r="A551" s="26"/>
      <c r="B551" s="26"/>
      <c r="C551" s="26"/>
    </row>
    <row r="552" spans="1:3" ht="12.6">
      <c r="A552" s="26"/>
      <c r="B552" s="26"/>
      <c r="C552" s="26"/>
    </row>
    <row r="553" spans="1:3" ht="12.6">
      <c r="A553" s="26"/>
      <c r="B553" s="26"/>
      <c r="C553" s="26"/>
    </row>
    <row r="554" spans="1:3" ht="12.6">
      <c r="A554" s="26"/>
      <c r="B554" s="26"/>
      <c r="C554" s="26"/>
    </row>
    <row r="555" spans="1:3" ht="12.6">
      <c r="A555" s="26"/>
      <c r="B555" s="26"/>
      <c r="C555" s="26"/>
    </row>
    <row r="556" spans="1:3" ht="12.6">
      <c r="A556" s="26"/>
      <c r="B556" s="26"/>
      <c r="C556" s="26"/>
    </row>
    <row r="557" spans="1:3" ht="12.6">
      <c r="A557" s="26"/>
      <c r="B557" s="26"/>
      <c r="C557" s="26"/>
    </row>
    <row r="558" spans="1:3" ht="12.6">
      <c r="A558" s="26"/>
      <c r="B558" s="26"/>
      <c r="C558" s="26"/>
    </row>
    <row r="559" spans="1:3" ht="12.6">
      <c r="A559" s="26"/>
      <c r="B559" s="26"/>
      <c r="C559" s="26"/>
    </row>
    <row r="560" spans="1:3" ht="12.6">
      <c r="A560" s="26"/>
      <c r="B560" s="26"/>
      <c r="C560" s="26"/>
    </row>
    <row r="561" spans="1:3" ht="12.6">
      <c r="A561" s="26"/>
      <c r="B561" s="26"/>
      <c r="C561" s="26"/>
    </row>
    <row r="562" spans="1:3" ht="12.6">
      <c r="A562" s="26"/>
      <c r="B562" s="26"/>
      <c r="C562" s="26"/>
    </row>
    <row r="563" spans="1:3" ht="12.6">
      <c r="A563" s="26"/>
      <c r="B563" s="26"/>
      <c r="C563" s="26"/>
    </row>
    <row r="564" spans="1:3" ht="12.6">
      <c r="A564" s="26"/>
      <c r="B564" s="26"/>
      <c r="C564" s="26"/>
    </row>
    <row r="565" spans="1:3" ht="12.6">
      <c r="A565" s="26"/>
      <c r="B565" s="26"/>
      <c r="C565" s="26"/>
    </row>
    <row r="566" spans="1:3" ht="12.6">
      <c r="A566" s="26"/>
      <c r="B566" s="26"/>
      <c r="C566" s="26"/>
    </row>
    <row r="567" spans="1:3" ht="12.6">
      <c r="A567" s="26"/>
      <c r="B567" s="26"/>
      <c r="C567" s="26"/>
    </row>
    <row r="568" spans="1:3" ht="12.6">
      <c r="A568" s="26"/>
      <c r="B568" s="26"/>
      <c r="C568" s="26"/>
    </row>
    <row r="569" spans="1:3" ht="12.6">
      <c r="A569" s="26"/>
      <c r="B569" s="26"/>
      <c r="C569" s="26"/>
    </row>
    <row r="570" spans="1:3" ht="12.6">
      <c r="A570" s="26"/>
      <c r="B570" s="26"/>
      <c r="C570" s="26"/>
    </row>
    <row r="571" spans="1:3" ht="12.6">
      <c r="A571" s="26"/>
      <c r="B571" s="26"/>
      <c r="C571" s="26"/>
    </row>
    <row r="572" spans="1:3" ht="12.6">
      <c r="A572" s="26"/>
      <c r="B572" s="26"/>
      <c r="C572" s="26"/>
    </row>
    <row r="573" spans="1:3" ht="12.6">
      <c r="A573" s="26"/>
      <c r="B573" s="26"/>
      <c r="C573" s="26"/>
    </row>
    <row r="574" spans="1:3" ht="12.6">
      <c r="A574" s="26"/>
      <c r="B574" s="26"/>
      <c r="C574" s="26"/>
    </row>
    <row r="575" spans="1:3" ht="12.6">
      <c r="A575" s="26"/>
      <c r="B575" s="26"/>
      <c r="C575" s="26"/>
    </row>
    <row r="576" spans="1:3" ht="12.6">
      <c r="A576" s="26"/>
      <c r="B576" s="26"/>
      <c r="C576" s="26"/>
    </row>
    <row r="577" spans="1:3" ht="12.6">
      <c r="A577" s="26"/>
      <c r="B577" s="26"/>
      <c r="C577" s="26"/>
    </row>
    <row r="578" spans="1:3" ht="12.6">
      <c r="A578" s="26"/>
      <c r="B578" s="26"/>
      <c r="C578" s="26"/>
    </row>
    <row r="579" spans="1:3" ht="12.6">
      <c r="A579" s="26"/>
      <c r="B579" s="26"/>
      <c r="C579" s="26"/>
    </row>
    <row r="580" spans="1:3" ht="12.6">
      <c r="A580" s="26"/>
      <c r="B580" s="26"/>
      <c r="C580" s="26"/>
    </row>
    <row r="581" spans="1:3" ht="12.6">
      <c r="A581" s="26"/>
      <c r="B581" s="26"/>
      <c r="C581" s="26"/>
    </row>
    <row r="582" spans="1:3" ht="12.6">
      <c r="A582" s="26"/>
      <c r="B582" s="26"/>
      <c r="C582" s="26"/>
    </row>
    <row r="583" spans="1:3" ht="12.6">
      <c r="A583" s="26"/>
      <c r="B583" s="26"/>
      <c r="C583" s="26"/>
    </row>
    <row r="584" spans="1:3" ht="12.6">
      <c r="A584" s="26"/>
      <c r="B584" s="26"/>
      <c r="C584" s="26"/>
    </row>
    <row r="585" spans="1:3" ht="12.6">
      <c r="A585" s="26"/>
      <c r="B585" s="26"/>
      <c r="C585" s="26"/>
    </row>
    <row r="586" spans="1:3" ht="12.6">
      <c r="A586" s="26"/>
      <c r="B586" s="26"/>
      <c r="C586" s="26"/>
    </row>
    <row r="587" spans="1:3" ht="12.6">
      <c r="A587" s="26"/>
      <c r="B587" s="26"/>
      <c r="C587" s="26"/>
    </row>
    <row r="588" spans="1:3" ht="12.6">
      <c r="A588" s="26"/>
      <c r="B588" s="26"/>
      <c r="C588" s="26"/>
    </row>
    <row r="589" spans="1:3" ht="12.6">
      <c r="A589" s="26"/>
      <c r="B589" s="26"/>
      <c r="C589" s="26"/>
    </row>
    <row r="590" spans="1:3" ht="12.6">
      <c r="A590" s="26"/>
      <c r="B590" s="26"/>
      <c r="C590" s="26"/>
    </row>
    <row r="591" spans="1:3" ht="12.6">
      <c r="A591" s="26"/>
      <c r="B591" s="26"/>
      <c r="C591" s="26"/>
    </row>
    <row r="592" spans="1:3" ht="12.6">
      <c r="A592" s="26"/>
      <c r="B592" s="26"/>
      <c r="C592" s="26"/>
    </row>
    <row r="593" spans="1:3" ht="12.6">
      <c r="A593" s="26"/>
      <c r="B593" s="26"/>
      <c r="C593" s="26"/>
    </row>
    <row r="594" spans="1:3" ht="12.6">
      <c r="A594" s="26"/>
      <c r="B594" s="26"/>
      <c r="C594" s="26"/>
    </row>
    <row r="595" spans="1:3" ht="12.6">
      <c r="A595" s="26"/>
      <c r="B595" s="26"/>
      <c r="C595" s="26"/>
    </row>
    <row r="596" spans="1:3" ht="12.6">
      <c r="A596" s="26"/>
      <c r="B596" s="26"/>
      <c r="C596" s="26"/>
    </row>
    <row r="597" spans="1:3" ht="12.6">
      <c r="A597" s="26"/>
      <c r="B597" s="26"/>
      <c r="C597" s="26"/>
    </row>
    <row r="598" spans="1:3" ht="12.6">
      <c r="A598" s="26"/>
      <c r="B598" s="26"/>
      <c r="C598" s="26"/>
    </row>
    <row r="599" spans="1:3" ht="12.6">
      <c r="A599" s="26"/>
      <c r="B599" s="26"/>
      <c r="C599" s="26"/>
    </row>
    <row r="600" spans="1:3" ht="12.6">
      <c r="A600" s="26"/>
      <c r="B600" s="26"/>
      <c r="C600" s="26"/>
    </row>
    <row r="601" spans="1:3" ht="12.6">
      <c r="A601" s="26"/>
      <c r="B601" s="26"/>
      <c r="C601" s="26"/>
    </row>
    <row r="602" spans="1:3" ht="12.6">
      <c r="A602" s="26"/>
      <c r="B602" s="26"/>
      <c r="C602" s="26"/>
    </row>
    <row r="603" spans="1:3" ht="12.6">
      <c r="A603" s="26"/>
      <c r="B603" s="26"/>
      <c r="C603" s="26"/>
    </row>
    <row r="604" spans="1:3" ht="12.6">
      <c r="A604" s="26"/>
      <c r="B604" s="26"/>
      <c r="C604" s="26"/>
    </row>
    <row r="605" spans="1:3" ht="12.6">
      <c r="A605" s="26"/>
      <c r="B605" s="26"/>
      <c r="C605" s="26"/>
    </row>
    <row r="606" spans="1:3" ht="12.6">
      <c r="A606" s="26"/>
      <c r="B606" s="26"/>
      <c r="C606" s="26"/>
    </row>
    <row r="607" spans="1:3" ht="12.6">
      <c r="A607" s="26"/>
      <c r="B607" s="26"/>
      <c r="C607" s="26"/>
    </row>
    <row r="608" spans="1:3" ht="12.6">
      <c r="A608" s="26"/>
      <c r="B608" s="26"/>
      <c r="C608" s="26"/>
    </row>
    <row r="609" spans="1:3" ht="12.6">
      <c r="A609" s="26"/>
      <c r="B609" s="26"/>
      <c r="C609" s="26"/>
    </row>
    <row r="610" spans="1:3" ht="12.6">
      <c r="A610" s="26"/>
      <c r="B610" s="26"/>
      <c r="C610" s="26"/>
    </row>
    <row r="611" spans="1:3" ht="12.6">
      <c r="A611" s="26"/>
      <c r="B611" s="26"/>
      <c r="C611" s="26"/>
    </row>
    <row r="612" spans="1:3" ht="12.6">
      <c r="A612" s="26"/>
      <c r="B612" s="26"/>
      <c r="C612" s="26"/>
    </row>
    <row r="613" spans="1:3" ht="12.6">
      <c r="A613" s="26"/>
      <c r="B613" s="26"/>
      <c r="C613" s="26"/>
    </row>
    <row r="614" spans="1:3" ht="12.6">
      <c r="A614" s="26"/>
      <c r="B614" s="26"/>
      <c r="C614" s="26"/>
    </row>
    <row r="615" spans="1:3" ht="12.6">
      <c r="A615" s="26"/>
      <c r="B615" s="26"/>
      <c r="C615" s="26"/>
    </row>
    <row r="616" spans="1:3" ht="12.6">
      <c r="A616" s="26"/>
      <c r="B616" s="26"/>
      <c r="C616" s="26"/>
    </row>
    <row r="617" spans="1:3" ht="12.6">
      <c r="A617" s="26"/>
      <c r="B617" s="26"/>
      <c r="C617" s="26"/>
    </row>
    <row r="618" spans="1:3" ht="12.6">
      <c r="A618" s="26"/>
      <c r="B618" s="26"/>
      <c r="C618" s="26"/>
    </row>
    <row r="619" spans="1:3" ht="12.6">
      <c r="A619" s="26"/>
      <c r="B619" s="26"/>
      <c r="C619" s="26"/>
    </row>
    <row r="620" spans="1:3" ht="12.6">
      <c r="A620" s="26"/>
      <c r="B620" s="26"/>
      <c r="C620" s="26"/>
    </row>
    <row r="621" spans="1:3" ht="12.6">
      <c r="A621" s="26"/>
      <c r="B621" s="26"/>
      <c r="C621" s="26"/>
    </row>
    <row r="622" spans="1:3" ht="12.6">
      <c r="A622" s="26"/>
      <c r="B622" s="26"/>
      <c r="C622" s="26"/>
    </row>
    <row r="623" spans="1:3" ht="12.6">
      <c r="A623" s="26"/>
      <c r="B623" s="26"/>
      <c r="C623" s="26"/>
    </row>
    <row r="624" spans="1:3" ht="12.6">
      <c r="A624" s="26"/>
      <c r="B624" s="26"/>
      <c r="C624" s="26"/>
    </row>
    <row r="625" spans="1:3" ht="12.6">
      <c r="A625" s="26"/>
      <c r="B625" s="26"/>
      <c r="C625" s="26"/>
    </row>
    <row r="626" spans="1:3" ht="12.6">
      <c r="A626" s="26"/>
      <c r="B626" s="26"/>
      <c r="C626" s="26"/>
    </row>
    <row r="627" spans="1:3" ht="12.6">
      <c r="A627" s="26"/>
      <c r="B627" s="26"/>
      <c r="C627" s="26"/>
    </row>
    <row r="628" spans="1:3" ht="12.6">
      <c r="A628" s="26"/>
      <c r="B628" s="26"/>
      <c r="C628" s="26"/>
    </row>
    <row r="629" spans="1:3" ht="12.6">
      <c r="A629" s="26"/>
      <c r="B629" s="26"/>
      <c r="C629" s="26"/>
    </row>
    <row r="630" spans="1:3" ht="12.6">
      <c r="A630" s="26"/>
      <c r="B630" s="26"/>
      <c r="C630" s="26"/>
    </row>
    <row r="631" spans="1:3" ht="12.6">
      <c r="A631" s="26"/>
      <c r="B631" s="26"/>
      <c r="C631" s="26"/>
    </row>
    <row r="632" spans="1:3" ht="12.6">
      <c r="A632" s="26"/>
      <c r="B632" s="26"/>
      <c r="C632" s="26"/>
    </row>
    <row r="633" spans="1:3" ht="12.6">
      <c r="A633" s="26"/>
      <c r="B633" s="26"/>
      <c r="C633" s="26"/>
    </row>
    <row r="634" spans="1:3" ht="12.6">
      <c r="A634" s="26"/>
      <c r="B634" s="26"/>
      <c r="C634" s="26"/>
    </row>
    <row r="635" spans="1:3" ht="12.6">
      <c r="A635" s="26"/>
      <c r="B635" s="26"/>
      <c r="C635" s="26"/>
    </row>
    <row r="636" spans="1:3" ht="12.6">
      <c r="A636" s="26"/>
      <c r="B636" s="26"/>
      <c r="C636" s="26"/>
    </row>
    <row r="637" spans="1:3" ht="12.6">
      <c r="A637" s="26"/>
      <c r="B637" s="26"/>
      <c r="C637" s="26"/>
    </row>
    <row r="638" spans="1:3" ht="12.6">
      <c r="A638" s="26"/>
      <c r="B638" s="26"/>
      <c r="C638" s="26"/>
    </row>
    <row r="639" spans="1:3" ht="12.6">
      <c r="A639" s="26"/>
      <c r="B639" s="26"/>
      <c r="C639" s="26"/>
    </row>
    <row r="640" spans="1:3" ht="12.6">
      <c r="A640" s="26"/>
      <c r="B640" s="26"/>
      <c r="C640" s="26"/>
    </row>
    <row r="641" spans="1:3" ht="12.6">
      <c r="A641" s="26"/>
      <c r="B641" s="26"/>
      <c r="C641" s="26"/>
    </row>
    <row r="642" spans="1:3" ht="12.6">
      <c r="A642" s="26"/>
      <c r="B642" s="26"/>
      <c r="C642" s="26"/>
    </row>
    <row r="643" spans="1:3" ht="12.6">
      <c r="A643" s="26"/>
      <c r="B643" s="26"/>
      <c r="C643" s="26"/>
    </row>
    <row r="644" spans="1:3" ht="12.6">
      <c r="A644" s="26"/>
      <c r="B644" s="26"/>
      <c r="C644" s="26"/>
    </row>
    <row r="645" spans="1:3" ht="12.6">
      <c r="A645" s="26"/>
      <c r="B645" s="26"/>
      <c r="C645" s="26"/>
    </row>
    <row r="646" spans="1:3" ht="12.6">
      <c r="A646" s="26"/>
      <c r="B646" s="26"/>
      <c r="C646" s="26"/>
    </row>
    <row r="647" spans="1:3" ht="12.6">
      <c r="A647" s="26"/>
      <c r="B647" s="26"/>
      <c r="C647" s="26"/>
    </row>
    <row r="648" spans="1:3" ht="12.6">
      <c r="A648" s="26"/>
      <c r="B648" s="26"/>
      <c r="C648" s="26"/>
    </row>
    <row r="649" spans="1:3" ht="12.6">
      <c r="A649" s="26"/>
      <c r="B649" s="26"/>
      <c r="C649" s="26"/>
    </row>
    <row r="650" spans="1:3" ht="12.6">
      <c r="A650" s="26"/>
      <c r="B650" s="26"/>
      <c r="C650" s="26"/>
    </row>
    <row r="651" spans="1:3" ht="12.6">
      <c r="A651" s="26"/>
      <c r="B651" s="26"/>
      <c r="C651" s="26"/>
    </row>
    <row r="652" spans="1:3" ht="12.6">
      <c r="A652" s="26"/>
      <c r="B652" s="26"/>
      <c r="C652" s="26"/>
    </row>
    <row r="653" spans="1:3" ht="12.6">
      <c r="A653" s="26"/>
      <c r="B653" s="26"/>
      <c r="C653" s="26"/>
    </row>
    <row r="654" spans="1:3" ht="12.6">
      <c r="A654" s="26"/>
      <c r="B654" s="26"/>
      <c r="C654" s="26"/>
    </row>
    <row r="655" spans="1:3" ht="12.6">
      <c r="A655" s="26"/>
      <c r="B655" s="26"/>
      <c r="C655" s="26"/>
    </row>
    <row r="656" spans="1:3" ht="12.6">
      <c r="A656" s="26"/>
      <c r="B656" s="26"/>
      <c r="C656" s="26"/>
    </row>
    <row r="657" spans="1:3" ht="12.6">
      <c r="A657" s="26"/>
      <c r="B657" s="26"/>
      <c r="C657" s="26"/>
    </row>
    <row r="658" spans="1:3" ht="12.6">
      <c r="A658" s="26"/>
      <c r="B658" s="26"/>
      <c r="C658" s="26"/>
    </row>
    <row r="659" spans="1:3" ht="12.6">
      <c r="A659" s="26"/>
      <c r="B659" s="26"/>
      <c r="C659" s="26"/>
    </row>
    <row r="660" spans="1:3" ht="12.6">
      <c r="A660" s="26"/>
      <c r="B660" s="26"/>
      <c r="C660" s="26"/>
    </row>
    <row r="661" spans="1:3" ht="12.6">
      <c r="A661" s="26"/>
      <c r="B661" s="26"/>
      <c r="C661" s="26"/>
    </row>
    <row r="662" spans="1:3" ht="12.6">
      <c r="A662" s="26"/>
      <c r="B662" s="26"/>
      <c r="C662" s="26"/>
    </row>
    <row r="663" spans="1:3" ht="12.6">
      <c r="A663" s="26"/>
      <c r="B663" s="26"/>
      <c r="C663" s="26"/>
    </row>
    <row r="664" spans="1:3" ht="12.6">
      <c r="A664" s="26"/>
      <c r="B664" s="26"/>
      <c r="C664" s="26"/>
    </row>
    <row r="665" spans="1:3" ht="12.6">
      <c r="A665" s="26"/>
      <c r="B665" s="26"/>
      <c r="C665" s="26"/>
    </row>
    <row r="666" spans="1:3" ht="12.6">
      <c r="A666" s="26"/>
      <c r="B666" s="26"/>
      <c r="C666" s="26"/>
    </row>
    <row r="667" spans="1:3" ht="12.6">
      <c r="A667" s="26"/>
      <c r="B667" s="26"/>
      <c r="C667" s="26"/>
    </row>
    <row r="668" spans="1:3" ht="12.6">
      <c r="A668" s="26"/>
      <c r="B668" s="26"/>
      <c r="C668" s="26"/>
    </row>
    <row r="669" spans="1:3" ht="12.6">
      <c r="A669" s="26"/>
      <c r="B669" s="26"/>
      <c r="C669" s="26"/>
    </row>
    <row r="670" spans="1:3" ht="12.6">
      <c r="A670" s="26"/>
      <c r="B670" s="26"/>
      <c r="C670" s="26"/>
    </row>
    <row r="671" spans="1:3" ht="12.6">
      <c r="A671" s="26"/>
      <c r="B671" s="26"/>
      <c r="C671" s="26"/>
    </row>
    <row r="672" spans="1:3" ht="12.6">
      <c r="A672" s="26"/>
      <c r="B672" s="26"/>
      <c r="C672" s="26"/>
    </row>
    <row r="673" spans="1:3" ht="12.6">
      <c r="A673" s="26"/>
      <c r="B673" s="26"/>
      <c r="C673" s="26"/>
    </row>
    <row r="674" spans="1:3" ht="12.6">
      <c r="A674" s="26"/>
      <c r="B674" s="26"/>
      <c r="C674" s="26"/>
    </row>
    <row r="675" spans="1:3" ht="12.6">
      <c r="A675" s="26"/>
      <c r="B675" s="26"/>
      <c r="C675" s="26"/>
    </row>
    <row r="676" spans="1:3" ht="12.6">
      <c r="A676" s="26"/>
      <c r="B676" s="26"/>
      <c r="C676" s="26"/>
    </row>
    <row r="677" spans="1:3" ht="12.6">
      <c r="A677" s="26"/>
      <c r="B677" s="26"/>
      <c r="C677" s="26"/>
    </row>
    <row r="678" spans="1:3" ht="12.6">
      <c r="A678" s="26"/>
      <c r="B678" s="26"/>
      <c r="C678" s="26"/>
    </row>
    <row r="679" spans="1:3" ht="12.6">
      <c r="A679" s="26"/>
      <c r="B679" s="26"/>
      <c r="C679" s="26"/>
    </row>
    <row r="680" spans="1:3" ht="12.6">
      <c r="A680" s="26"/>
      <c r="B680" s="26"/>
      <c r="C680" s="26"/>
    </row>
    <row r="681" spans="1:3" ht="12.6">
      <c r="A681" s="26"/>
      <c r="B681" s="26"/>
      <c r="C681" s="26"/>
    </row>
    <row r="682" spans="1:3" ht="12.6">
      <c r="A682" s="26"/>
      <c r="B682" s="26"/>
      <c r="C682" s="26"/>
    </row>
    <row r="683" spans="1:3" ht="12.6">
      <c r="A683" s="26"/>
      <c r="B683" s="26"/>
      <c r="C683" s="26"/>
    </row>
    <row r="684" spans="1:3" ht="12.6">
      <c r="A684" s="26"/>
      <c r="B684" s="26"/>
      <c r="C684" s="26"/>
    </row>
    <row r="685" spans="1:3" ht="12.6">
      <c r="A685" s="26"/>
      <c r="B685" s="26"/>
      <c r="C685" s="26"/>
    </row>
    <row r="686" spans="1:3" ht="12.6">
      <c r="A686" s="26"/>
      <c r="B686" s="26"/>
      <c r="C686" s="26"/>
    </row>
    <row r="687" spans="1:3" ht="12.6">
      <c r="A687" s="26"/>
      <c r="B687" s="26"/>
      <c r="C687" s="26"/>
    </row>
    <row r="688" spans="1:3" ht="12.6">
      <c r="A688" s="26"/>
      <c r="B688" s="26"/>
      <c r="C688" s="26"/>
    </row>
    <row r="689" spans="1:3" ht="12.6">
      <c r="A689" s="26"/>
      <c r="B689" s="26"/>
      <c r="C689" s="26"/>
    </row>
    <row r="690" spans="1:3" ht="12.6">
      <c r="A690" s="26"/>
      <c r="B690" s="26"/>
      <c r="C690" s="26"/>
    </row>
    <row r="691" spans="1:3" ht="12.6">
      <c r="A691" s="26"/>
      <c r="B691" s="26"/>
      <c r="C691" s="26"/>
    </row>
    <row r="692" spans="1:3" ht="12.6">
      <c r="A692" s="26"/>
      <c r="B692" s="26"/>
      <c r="C692" s="26"/>
    </row>
    <row r="693" spans="1:3" ht="12.6">
      <c r="A693" s="26"/>
      <c r="B693" s="26"/>
      <c r="C693" s="26"/>
    </row>
    <row r="694" spans="1:3" ht="12.6">
      <c r="A694" s="26"/>
      <c r="B694" s="26"/>
      <c r="C694" s="26"/>
    </row>
    <row r="695" spans="1:3" ht="12.6">
      <c r="A695" s="26"/>
      <c r="B695" s="26"/>
      <c r="C695" s="26"/>
    </row>
    <row r="696" spans="1:3" ht="12.6">
      <c r="A696" s="26"/>
      <c r="B696" s="26"/>
      <c r="C696" s="26"/>
    </row>
    <row r="697" spans="1:3" ht="12.6">
      <c r="A697" s="26"/>
      <c r="B697" s="26"/>
      <c r="C697" s="26"/>
    </row>
    <row r="698" spans="1:3" ht="12.6">
      <c r="A698" s="26"/>
      <c r="B698" s="26"/>
      <c r="C698" s="26"/>
    </row>
    <row r="699" spans="1:3" ht="12.6">
      <c r="A699" s="26"/>
      <c r="B699" s="26"/>
      <c r="C699" s="26"/>
    </row>
    <row r="700" spans="1:3" ht="12.6">
      <c r="A700" s="26"/>
      <c r="B700" s="26"/>
      <c r="C700" s="26"/>
    </row>
    <row r="701" spans="1:3" ht="12.6">
      <c r="A701" s="26"/>
      <c r="B701" s="26"/>
      <c r="C701" s="26"/>
    </row>
    <row r="702" spans="1:3" ht="12.6">
      <c r="A702" s="26"/>
      <c r="B702" s="26"/>
      <c r="C702" s="26"/>
    </row>
    <row r="703" spans="1:3" ht="12.6">
      <c r="A703" s="26"/>
      <c r="B703" s="26"/>
      <c r="C703" s="26"/>
    </row>
    <row r="704" spans="1:3" ht="12.6">
      <c r="A704" s="26"/>
      <c r="B704" s="26"/>
      <c r="C704" s="26"/>
    </row>
    <row r="705" spans="1:3" ht="12.6">
      <c r="A705" s="26"/>
      <c r="B705" s="26"/>
      <c r="C705" s="26"/>
    </row>
    <row r="706" spans="1:3" ht="12.6">
      <c r="A706" s="26"/>
      <c r="B706" s="26"/>
      <c r="C706" s="26"/>
    </row>
    <row r="707" spans="1:3" ht="12.6">
      <c r="A707" s="26"/>
      <c r="B707" s="26"/>
      <c r="C707" s="26"/>
    </row>
    <row r="708" spans="1:3" ht="12.6">
      <c r="A708" s="26"/>
      <c r="B708" s="26"/>
      <c r="C708" s="26"/>
    </row>
    <row r="709" spans="1:3" ht="12.6">
      <c r="A709" s="26"/>
      <c r="B709" s="26"/>
      <c r="C709" s="26"/>
    </row>
    <row r="710" spans="1:3" ht="12.6">
      <c r="A710" s="26"/>
      <c r="B710" s="26"/>
      <c r="C710" s="26"/>
    </row>
    <row r="711" spans="1:3" ht="12.6">
      <c r="A711" s="26"/>
      <c r="B711" s="26"/>
      <c r="C711" s="26"/>
    </row>
    <row r="712" spans="1:3" ht="12.6">
      <c r="A712" s="26"/>
      <c r="B712" s="26"/>
      <c r="C712" s="26"/>
    </row>
    <row r="713" spans="1:3" ht="12.6">
      <c r="A713" s="26"/>
      <c r="B713" s="26"/>
      <c r="C713" s="26"/>
    </row>
    <row r="714" spans="1:3" ht="12.6">
      <c r="A714" s="26"/>
      <c r="B714" s="26"/>
      <c r="C714" s="26"/>
    </row>
    <row r="715" spans="1:3" ht="12.6">
      <c r="A715" s="26"/>
      <c r="B715" s="26"/>
      <c r="C715" s="26"/>
    </row>
    <row r="716" spans="1:3" ht="12.6">
      <c r="A716" s="26"/>
      <c r="B716" s="26"/>
      <c r="C716" s="26"/>
    </row>
    <row r="717" spans="1:3" ht="12.6">
      <c r="A717" s="26"/>
      <c r="B717" s="26"/>
      <c r="C717" s="26"/>
    </row>
    <row r="718" spans="1:3" ht="12.6">
      <c r="A718" s="26"/>
      <c r="B718" s="26"/>
      <c r="C718" s="26"/>
    </row>
    <row r="719" spans="1:3" ht="12.6">
      <c r="A719" s="26"/>
      <c r="B719" s="26"/>
      <c r="C719" s="26"/>
    </row>
    <row r="720" spans="1:3" ht="12.6">
      <c r="A720" s="26"/>
      <c r="B720" s="26"/>
      <c r="C720" s="26"/>
    </row>
    <row r="721" spans="1:3" ht="12.6">
      <c r="A721" s="26"/>
      <c r="B721" s="26"/>
      <c r="C721" s="26"/>
    </row>
    <row r="722" spans="1:3" ht="12.6">
      <c r="A722" s="26"/>
      <c r="B722" s="26"/>
      <c r="C722" s="26"/>
    </row>
    <row r="723" spans="1:3" ht="12.6">
      <c r="A723" s="26"/>
      <c r="B723" s="26"/>
      <c r="C723" s="26"/>
    </row>
    <row r="724" spans="1:3" ht="12.6">
      <c r="A724" s="26"/>
      <c r="B724" s="26"/>
      <c r="C724" s="26"/>
    </row>
    <row r="725" spans="1:3" ht="12.6">
      <c r="A725" s="26"/>
      <c r="B725" s="26"/>
      <c r="C725" s="26"/>
    </row>
    <row r="726" spans="1:3" ht="12.6">
      <c r="A726" s="26"/>
      <c r="B726" s="26"/>
      <c r="C726" s="26"/>
    </row>
    <row r="727" spans="1:3" ht="12.6">
      <c r="A727" s="26"/>
      <c r="B727" s="26"/>
      <c r="C727" s="26"/>
    </row>
    <row r="728" spans="1:3" ht="12.6">
      <c r="A728" s="26"/>
      <c r="B728" s="26"/>
      <c r="C728" s="26"/>
    </row>
    <row r="729" spans="1:3" ht="12.6">
      <c r="A729" s="26"/>
      <c r="B729" s="26"/>
      <c r="C729" s="26"/>
    </row>
    <row r="730" spans="1:3" ht="12.6">
      <c r="A730" s="26"/>
      <c r="B730" s="26"/>
      <c r="C730" s="26"/>
    </row>
    <row r="731" spans="1:3" ht="12.6">
      <c r="A731" s="26"/>
      <c r="B731" s="26"/>
      <c r="C731" s="26"/>
    </row>
    <row r="732" spans="1:3" ht="12.6">
      <c r="A732" s="26"/>
      <c r="B732" s="26"/>
      <c r="C732" s="26"/>
    </row>
    <row r="733" spans="1:3" ht="12.6">
      <c r="A733" s="26"/>
      <c r="B733" s="26"/>
      <c r="C733" s="26"/>
    </row>
    <row r="734" spans="1:3" ht="12.6">
      <c r="A734" s="26"/>
      <c r="B734" s="26"/>
      <c r="C734" s="26"/>
    </row>
    <row r="735" spans="1:3" ht="12.6">
      <c r="A735" s="26"/>
      <c r="B735" s="26"/>
      <c r="C735" s="26"/>
    </row>
    <row r="736" spans="1:3" ht="12.6">
      <c r="A736" s="26"/>
      <c r="B736" s="26"/>
      <c r="C736" s="26"/>
    </row>
    <row r="737" spans="1:3" ht="12.6">
      <c r="A737" s="26"/>
      <c r="B737" s="26"/>
      <c r="C737" s="26"/>
    </row>
    <row r="738" spans="1:3" ht="12.6">
      <c r="A738" s="26"/>
      <c r="B738" s="26"/>
      <c r="C738" s="26"/>
    </row>
    <row r="739" spans="1:3" ht="12.6">
      <c r="A739" s="26"/>
      <c r="B739" s="26"/>
      <c r="C739" s="26"/>
    </row>
    <row r="740" spans="1:3" ht="12.6">
      <c r="A740" s="26"/>
      <c r="B740" s="26"/>
      <c r="C740" s="26"/>
    </row>
    <row r="741" spans="1:3" ht="12.6">
      <c r="A741" s="26"/>
      <c r="B741" s="26"/>
      <c r="C741" s="26"/>
    </row>
    <row r="742" spans="1:3" ht="12.6">
      <c r="A742" s="26"/>
      <c r="B742" s="26"/>
      <c r="C742" s="26"/>
    </row>
    <row r="743" spans="1:3" ht="12.6">
      <c r="A743" s="26"/>
      <c r="B743" s="26"/>
      <c r="C743" s="26"/>
    </row>
    <row r="744" spans="1:3" ht="12.6">
      <c r="A744" s="26"/>
      <c r="B744" s="26"/>
      <c r="C744" s="26"/>
    </row>
    <row r="745" spans="1:3" ht="12.6">
      <c r="A745" s="26"/>
      <c r="B745" s="26"/>
      <c r="C745" s="26"/>
    </row>
    <row r="746" spans="1:3" ht="12.6">
      <c r="A746" s="26"/>
      <c r="B746" s="26"/>
      <c r="C746" s="26"/>
    </row>
    <row r="747" spans="1:3" ht="12.6">
      <c r="A747" s="26"/>
      <c r="B747" s="26"/>
      <c r="C747" s="26"/>
    </row>
    <row r="748" spans="1:3" ht="12.6">
      <c r="A748" s="26"/>
      <c r="B748" s="26"/>
      <c r="C748" s="26"/>
    </row>
    <row r="749" spans="1:3" ht="12.6">
      <c r="A749" s="26"/>
      <c r="B749" s="26"/>
      <c r="C749" s="26"/>
    </row>
    <row r="750" spans="1:3" ht="12.6">
      <c r="A750" s="26"/>
      <c r="B750" s="26"/>
      <c r="C750" s="26"/>
    </row>
    <row r="751" spans="1:3" ht="12.6">
      <c r="A751" s="26"/>
      <c r="B751" s="26"/>
      <c r="C751" s="26"/>
    </row>
    <row r="752" spans="1:3" ht="12.6">
      <c r="A752" s="26"/>
      <c r="B752" s="26"/>
      <c r="C752" s="26"/>
    </row>
    <row r="753" spans="1:3" ht="12.6">
      <c r="A753" s="26"/>
      <c r="B753" s="26"/>
      <c r="C753" s="26"/>
    </row>
    <row r="754" spans="1:3" ht="12.6">
      <c r="A754" s="26"/>
      <c r="B754" s="26"/>
      <c r="C754" s="26"/>
    </row>
    <row r="755" spans="1:3" ht="12.6">
      <c r="A755" s="26"/>
      <c r="B755" s="26"/>
      <c r="C755" s="26"/>
    </row>
    <row r="756" spans="1:3" ht="12.6">
      <c r="A756" s="26"/>
      <c r="B756" s="26"/>
      <c r="C756" s="26"/>
    </row>
    <row r="757" spans="1:3" ht="12.6">
      <c r="A757" s="26"/>
      <c r="B757" s="26"/>
      <c r="C757" s="26"/>
    </row>
    <row r="758" spans="1:3" ht="12.6">
      <c r="A758" s="26"/>
      <c r="B758" s="26"/>
      <c r="C758" s="26"/>
    </row>
    <row r="759" spans="1:3" ht="12.6">
      <c r="A759" s="26"/>
      <c r="B759" s="26"/>
      <c r="C759" s="26"/>
    </row>
    <row r="760" spans="1:3" ht="12.6">
      <c r="A760" s="26"/>
      <c r="B760" s="26"/>
      <c r="C760" s="26"/>
    </row>
    <row r="761" spans="1:3" ht="12.6">
      <c r="A761" s="26"/>
      <c r="B761" s="26"/>
      <c r="C761" s="26"/>
    </row>
    <row r="762" spans="1:3" ht="12.6">
      <c r="A762" s="26"/>
      <c r="B762" s="26"/>
      <c r="C762" s="26"/>
    </row>
    <row r="763" spans="1:3" ht="12.6">
      <c r="A763" s="26"/>
      <c r="B763" s="26"/>
      <c r="C763" s="26"/>
    </row>
    <row r="764" spans="1:3" ht="12.6">
      <c r="A764" s="26"/>
      <c r="B764" s="26"/>
      <c r="C764" s="26"/>
    </row>
    <row r="765" spans="1:3" ht="12.6">
      <c r="A765" s="26"/>
      <c r="B765" s="26"/>
      <c r="C765" s="26"/>
    </row>
    <row r="766" spans="1:3" ht="12.6">
      <c r="A766" s="26"/>
      <c r="B766" s="26"/>
      <c r="C766" s="26"/>
    </row>
    <row r="767" spans="1:3" ht="12.6">
      <c r="A767" s="26"/>
      <c r="B767" s="26"/>
      <c r="C767" s="26"/>
    </row>
    <row r="768" spans="1:3" ht="12.6">
      <c r="A768" s="26"/>
      <c r="B768" s="26"/>
      <c r="C768" s="26"/>
    </row>
    <row r="769" spans="1:3" ht="12.6">
      <c r="A769" s="26"/>
      <c r="B769" s="26"/>
      <c r="C769" s="26"/>
    </row>
    <row r="770" spans="1:3" ht="12.6">
      <c r="A770" s="26"/>
      <c r="B770" s="26"/>
      <c r="C770" s="26"/>
    </row>
    <row r="771" spans="1:3" ht="12.6">
      <c r="A771" s="26"/>
      <c r="B771" s="26"/>
      <c r="C771" s="26"/>
    </row>
    <row r="772" spans="1:3" ht="12.6">
      <c r="A772" s="26"/>
      <c r="B772" s="26"/>
      <c r="C772" s="26"/>
    </row>
    <row r="773" spans="1:3" ht="12.6">
      <c r="A773" s="26"/>
      <c r="B773" s="26"/>
      <c r="C773" s="26"/>
    </row>
    <row r="774" spans="1:3" ht="12.6">
      <c r="A774" s="26"/>
      <c r="B774" s="26"/>
      <c r="C774" s="26"/>
    </row>
    <row r="775" spans="1:3" ht="12.6">
      <c r="A775" s="26"/>
      <c r="B775" s="26"/>
      <c r="C775" s="26"/>
    </row>
    <row r="776" spans="1:3" ht="12.6">
      <c r="A776" s="26"/>
      <c r="B776" s="26"/>
      <c r="C776" s="26"/>
    </row>
    <row r="777" spans="1:3" ht="12.6">
      <c r="A777" s="26"/>
      <c r="B777" s="26"/>
      <c r="C777" s="26"/>
    </row>
    <row r="778" spans="1:3" ht="12.6">
      <c r="A778" s="26"/>
      <c r="B778" s="26"/>
      <c r="C778" s="26"/>
    </row>
    <row r="779" spans="1:3" ht="12.6">
      <c r="A779" s="26"/>
      <c r="B779" s="26"/>
      <c r="C779" s="26"/>
    </row>
    <row r="780" spans="1:3" ht="12.6">
      <c r="A780" s="26"/>
      <c r="B780" s="26"/>
      <c r="C780" s="26"/>
    </row>
    <row r="781" spans="1:3" ht="12.6">
      <c r="A781" s="26"/>
      <c r="B781" s="26"/>
      <c r="C781" s="26"/>
    </row>
    <row r="782" spans="1:3" ht="12.6">
      <c r="A782" s="26"/>
      <c r="B782" s="26"/>
      <c r="C782" s="26"/>
    </row>
    <row r="783" spans="1:3" ht="12.6">
      <c r="A783" s="26"/>
      <c r="B783" s="26"/>
      <c r="C783" s="26"/>
    </row>
    <row r="784" spans="1:3" ht="12.6">
      <c r="A784" s="26"/>
      <c r="B784" s="26"/>
      <c r="C784" s="26"/>
    </row>
    <row r="785" spans="1:3" ht="12.6">
      <c r="A785" s="26"/>
      <c r="B785" s="26"/>
      <c r="C785" s="26"/>
    </row>
    <row r="786" spans="1:3" ht="12.6">
      <c r="A786" s="26"/>
      <c r="B786" s="26"/>
      <c r="C786" s="26"/>
    </row>
    <row r="787" spans="1:3" ht="12.6">
      <c r="A787" s="26"/>
      <c r="B787" s="26"/>
      <c r="C787" s="26"/>
    </row>
    <row r="788" spans="1:3" ht="12.6">
      <c r="A788" s="26"/>
      <c r="B788" s="26"/>
      <c r="C788" s="26"/>
    </row>
    <row r="789" spans="1:3" ht="12.6">
      <c r="A789" s="26"/>
      <c r="B789" s="26"/>
      <c r="C789" s="26"/>
    </row>
    <row r="790" spans="1:3" ht="12.6">
      <c r="A790" s="26"/>
      <c r="B790" s="26"/>
      <c r="C790" s="26"/>
    </row>
    <row r="791" spans="1:3" ht="12.6">
      <c r="A791" s="26"/>
      <c r="B791" s="26"/>
      <c r="C791" s="26"/>
    </row>
    <row r="792" spans="1:3" ht="12.6">
      <c r="A792" s="26"/>
      <c r="B792" s="26"/>
      <c r="C792" s="26"/>
    </row>
    <row r="793" spans="1:3" ht="12.6">
      <c r="A793" s="26"/>
      <c r="B793" s="26"/>
      <c r="C793" s="26"/>
    </row>
    <row r="794" spans="1:3" ht="12.6">
      <c r="A794" s="26"/>
      <c r="B794" s="26"/>
      <c r="C794" s="26"/>
    </row>
    <row r="795" spans="1:3" ht="12.6">
      <c r="A795" s="26"/>
      <c r="B795" s="26"/>
      <c r="C795" s="26"/>
    </row>
    <row r="796" spans="1:3" ht="12.6">
      <c r="A796" s="26"/>
      <c r="B796" s="26"/>
      <c r="C796" s="26"/>
    </row>
    <row r="797" spans="1:3" ht="12.6">
      <c r="A797" s="26"/>
      <c r="B797" s="26"/>
      <c r="C797" s="26"/>
    </row>
    <row r="798" spans="1:3" ht="12.6">
      <c r="A798" s="26"/>
      <c r="B798" s="26"/>
      <c r="C798" s="26"/>
    </row>
    <row r="799" spans="1:3" ht="12.6">
      <c r="A799" s="26"/>
      <c r="B799" s="26"/>
      <c r="C799" s="26"/>
    </row>
    <row r="800" spans="1:3" ht="12.6">
      <c r="A800" s="26"/>
      <c r="B800" s="26"/>
      <c r="C800" s="26"/>
    </row>
    <row r="801" spans="1:3" ht="12.6">
      <c r="A801" s="26"/>
      <c r="B801" s="26"/>
      <c r="C801" s="26"/>
    </row>
    <row r="802" spans="1:3" ht="12.6">
      <c r="A802" s="26"/>
      <c r="B802" s="26"/>
      <c r="C802" s="26"/>
    </row>
    <row r="803" spans="1:3" ht="12.6">
      <c r="A803" s="26"/>
      <c r="B803" s="26"/>
      <c r="C803" s="26"/>
    </row>
    <row r="804" spans="1:3" ht="12.6">
      <c r="A804" s="26"/>
      <c r="B804" s="26"/>
      <c r="C804" s="26"/>
    </row>
    <row r="805" spans="1:3" ht="12.6">
      <c r="A805" s="26"/>
      <c r="B805" s="26"/>
      <c r="C805" s="26"/>
    </row>
    <row r="806" spans="1:3" ht="12.6">
      <c r="A806" s="26"/>
      <c r="B806" s="26"/>
      <c r="C806" s="26"/>
    </row>
    <row r="807" spans="1:3" ht="12.6">
      <c r="A807" s="26"/>
      <c r="B807" s="26"/>
      <c r="C807" s="26"/>
    </row>
    <row r="808" spans="1:3" ht="12.6">
      <c r="A808" s="26"/>
      <c r="B808" s="26"/>
      <c r="C808" s="26"/>
    </row>
    <row r="809" spans="1:3" ht="12.6">
      <c r="A809" s="26"/>
      <c r="B809" s="26"/>
      <c r="C809" s="26"/>
    </row>
    <row r="810" spans="1:3" ht="12.6">
      <c r="A810" s="26"/>
      <c r="B810" s="26"/>
      <c r="C810" s="26"/>
    </row>
    <row r="811" spans="1:3" ht="12.6">
      <c r="A811" s="26"/>
      <c r="B811" s="26"/>
      <c r="C811" s="26"/>
    </row>
    <row r="812" spans="1:3" ht="12.6">
      <c r="A812" s="26"/>
      <c r="B812" s="26"/>
      <c r="C812" s="26"/>
    </row>
    <row r="813" spans="1:3" ht="12.6">
      <c r="A813" s="26"/>
      <c r="B813" s="26"/>
      <c r="C813" s="26"/>
    </row>
    <row r="814" spans="1:3" ht="12.6">
      <c r="A814" s="26"/>
      <c r="B814" s="26"/>
      <c r="C814" s="26"/>
    </row>
    <row r="815" spans="1:3" ht="12.6">
      <c r="A815" s="26"/>
      <c r="B815" s="26"/>
      <c r="C815" s="26"/>
    </row>
    <row r="816" spans="1:3" ht="12.6">
      <c r="A816" s="26"/>
      <c r="B816" s="26"/>
      <c r="C816" s="26"/>
    </row>
    <row r="817" spans="1:3" ht="12.6">
      <c r="A817" s="26"/>
      <c r="B817" s="26"/>
      <c r="C817" s="26"/>
    </row>
    <row r="818" spans="1:3" ht="12.6">
      <c r="A818" s="26"/>
      <c r="B818" s="26"/>
      <c r="C818" s="26"/>
    </row>
    <row r="819" spans="1:3" ht="12.6">
      <c r="A819" s="26"/>
      <c r="B819" s="26"/>
      <c r="C819" s="26"/>
    </row>
    <row r="820" spans="1:3" ht="12.6">
      <c r="A820" s="26"/>
      <c r="B820" s="26"/>
      <c r="C820" s="26"/>
    </row>
    <row r="821" spans="1:3" ht="12.6">
      <c r="A821" s="26"/>
      <c r="B821" s="26"/>
      <c r="C821" s="26"/>
    </row>
    <row r="822" spans="1:3" ht="12.6">
      <c r="A822" s="26"/>
      <c r="B822" s="26"/>
      <c r="C822" s="26"/>
    </row>
    <row r="823" spans="1:3" ht="12.6">
      <c r="A823" s="26"/>
      <c r="B823" s="26"/>
      <c r="C823" s="26"/>
    </row>
    <row r="824" spans="1:3" ht="12.6">
      <c r="A824" s="26"/>
      <c r="B824" s="26"/>
      <c r="C824" s="26"/>
    </row>
    <row r="825" spans="1:3" ht="12.6">
      <c r="A825" s="26"/>
      <c r="B825" s="26"/>
      <c r="C825" s="26"/>
    </row>
    <row r="826" spans="1:3" ht="12.6">
      <c r="A826" s="26"/>
      <c r="B826" s="26"/>
      <c r="C826" s="26"/>
    </row>
    <row r="827" spans="1:3" ht="12.6">
      <c r="A827" s="26"/>
      <c r="B827" s="26"/>
      <c r="C827" s="26"/>
    </row>
    <row r="828" spans="1:3" ht="12.6">
      <c r="A828" s="26"/>
      <c r="B828" s="26"/>
      <c r="C828" s="26"/>
    </row>
    <row r="829" spans="1:3" ht="12.6">
      <c r="A829" s="26"/>
      <c r="B829" s="26"/>
      <c r="C829" s="26"/>
    </row>
    <row r="830" spans="1:3" ht="12.6">
      <c r="A830" s="26"/>
      <c r="B830" s="26"/>
      <c r="C830" s="26"/>
    </row>
    <row r="831" spans="1:3" ht="12.6">
      <c r="A831" s="26"/>
      <c r="B831" s="26"/>
      <c r="C831" s="26"/>
    </row>
    <row r="832" spans="1:3" ht="12.6">
      <c r="A832" s="26"/>
      <c r="B832" s="26"/>
      <c r="C832" s="26"/>
    </row>
    <row r="833" spans="1:3" ht="12.6">
      <c r="A833" s="26"/>
      <c r="B833" s="26"/>
      <c r="C833" s="26"/>
    </row>
    <row r="834" spans="1:3" ht="12.6">
      <c r="A834" s="26"/>
      <c r="B834" s="26"/>
      <c r="C834" s="26"/>
    </row>
    <row r="835" spans="1:3" ht="12.6">
      <c r="A835" s="26"/>
      <c r="B835" s="26"/>
      <c r="C835" s="26"/>
    </row>
    <row r="836" spans="1:3" ht="12.6">
      <c r="A836" s="26"/>
      <c r="B836" s="26"/>
      <c r="C836" s="26"/>
    </row>
    <row r="837" spans="1:3" ht="12.6">
      <c r="A837" s="26"/>
      <c r="B837" s="26"/>
      <c r="C837" s="26"/>
    </row>
    <row r="838" spans="1:3" ht="12.6">
      <c r="A838" s="26"/>
      <c r="B838" s="26"/>
      <c r="C838" s="26"/>
    </row>
    <row r="839" spans="1:3" ht="12.6">
      <c r="A839" s="26"/>
      <c r="B839" s="26"/>
      <c r="C839" s="26"/>
    </row>
    <row r="840" spans="1:3" ht="12.6">
      <c r="A840" s="26"/>
      <c r="B840" s="26"/>
      <c r="C840" s="26"/>
    </row>
    <row r="841" spans="1:3" ht="12.6">
      <c r="A841" s="26"/>
      <c r="B841" s="26"/>
      <c r="C841" s="26"/>
    </row>
    <row r="842" spans="1:3" ht="12.6">
      <c r="A842" s="26"/>
      <c r="B842" s="26"/>
      <c r="C842" s="26"/>
    </row>
    <row r="843" spans="1:3" ht="12.6">
      <c r="A843" s="26"/>
      <c r="B843" s="26"/>
      <c r="C843" s="26"/>
    </row>
    <row r="844" spans="1:3" ht="12.6">
      <c r="A844" s="26"/>
      <c r="B844" s="26"/>
      <c r="C844" s="26"/>
    </row>
    <row r="845" spans="1:3" ht="12.6">
      <c r="A845" s="26"/>
      <c r="B845" s="26"/>
      <c r="C845" s="26"/>
    </row>
    <row r="846" spans="1:3" ht="12.6">
      <c r="A846" s="26"/>
      <c r="B846" s="26"/>
      <c r="C846" s="26"/>
    </row>
    <row r="847" spans="1:3" ht="12.6">
      <c r="A847" s="26"/>
      <c r="B847" s="26"/>
      <c r="C847" s="26"/>
    </row>
    <row r="848" spans="1:3" ht="12.6">
      <c r="A848" s="26"/>
      <c r="B848" s="26"/>
      <c r="C848" s="26"/>
    </row>
    <row r="849" spans="1:3" ht="12.6">
      <c r="A849" s="26"/>
      <c r="B849" s="26"/>
      <c r="C849" s="26"/>
    </row>
    <row r="850" spans="1:3" ht="12.6">
      <c r="A850" s="26"/>
      <c r="B850" s="26"/>
      <c r="C850" s="26"/>
    </row>
    <row r="851" spans="1:3" ht="12.6">
      <c r="A851" s="26"/>
      <c r="B851" s="26"/>
      <c r="C851" s="26"/>
    </row>
    <row r="852" spans="1:3" ht="12.6">
      <c r="A852" s="26"/>
      <c r="B852" s="26"/>
      <c r="C852" s="26"/>
    </row>
    <row r="853" spans="1:3" ht="12.6">
      <c r="A853" s="26"/>
      <c r="B853" s="26"/>
      <c r="C853" s="26"/>
    </row>
    <row r="854" spans="1:3" ht="12.6">
      <c r="A854" s="26"/>
      <c r="B854" s="26"/>
      <c r="C854" s="26"/>
    </row>
    <row r="855" spans="1:3" ht="12.6">
      <c r="A855" s="26"/>
      <c r="B855" s="26"/>
      <c r="C855" s="26"/>
    </row>
    <row r="856" spans="1:3" ht="12.6">
      <c r="A856" s="26"/>
      <c r="B856" s="26"/>
      <c r="C856" s="26"/>
    </row>
    <row r="857" spans="1:3" ht="12.6">
      <c r="A857" s="26"/>
      <c r="B857" s="26"/>
      <c r="C857" s="26"/>
    </row>
    <row r="858" spans="1:3" ht="12.6">
      <c r="A858" s="26"/>
      <c r="B858" s="26"/>
      <c r="C858" s="26"/>
    </row>
    <row r="859" spans="1:3" ht="12.6">
      <c r="A859" s="26"/>
      <c r="B859" s="26"/>
      <c r="C859" s="26"/>
    </row>
    <row r="860" spans="1:3" ht="12.6">
      <c r="A860" s="26"/>
      <c r="B860" s="26"/>
      <c r="C860" s="26"/>
    </row>
    <row r="861" spans="1:3" ht="12.6">
      <c r="A861" s="26"/>
      <c r="B861" s="26"/>
      <c r="C861" s="26"/>
    </row>
    <row r="862" spans="1:3" ht="12.6">
      <c r="A862" s="26"/>
      <c r="B862" s="26"/>
      <c r="C862" s="26"/>
    </row>
    <row r="863" spans="1:3" ht="12.6">
      <c r="A863" s="26"/>
      <c r="B863" s="26"/>
      <c r="C863" s="26"/>
    </row>
    <row r="864" spans="1:3" ht="12.6">
      <c r="A864" s="26"/>
      <c r="B864" s="26"/>
      <c r="C864" s="26"/>
    </row>
    <row r="865" spans="1:3" ht="12.6">
      <c r="A865" s="26"/>
      <c r="B865" s="26"/>
      <c r="C865" s="26"/>
    </row>
    <row r="866" spans="1:3" ht="12.6">
      <c r="A866" s="26"/>
      <c r="B866" s="26"/>
      <c r="C866" s="26"/>
    </row>
    <row r="867" spans="1:3" ht="12.6">
      <c r="A867" s="26"/>
      <c r="B867" s="26"/>
      <c r="C867" s="26"/>
    </row>
    <row r="868" spans="1:3" ht="12.6">
      <c r="A868" s="26"/>
      <c r="B868" s="26"/>
      <c r="C868" s="26"/>
    </row>
    <row r="869" spans="1:3" ht="12.6">
      <c r="A869" s="26"/>
      <c r="B869" s="26"/>
      <c r="C869" s="26"/>
    </row>
    <row r="870" spans="1:3" ht="12.6">
      <c r="A870" s="26"/>
      <c r="B870" s="26"/>
      <c r="C870" s="26"/>
    </row>
    <row r="871" spans="1:3" ht="12.6">
      <c r="A871" s="26"/>
      <c r="B871" s="26"/>
      <c r="C871" s="26"/>
    </row>
    <row r="872" spans="1:3" ht="12.6">
      <c r="A872" s="26"/>
      <c r="B872" s="26"/>
      <c r="C872" s="26"/>
    </row>
    <row r="873" spans="1:3" ht="12.6">
      <c r="A873" s="26"/>
      <c r="B873" s="26"/>
      <c r="C873" s="26"/>
    </row>
    <row r="874" spans="1:3" ht="12.6">
      <c r="A874" s="26"/>
      <c r="B874" s="26"/>
      <c r="C874" s="26"/>
    </row>
    <row r="875" spans="1:3" ht="12.6">
      <c r="A875" s="26"/>
      <c r="B875" s="26"/>
      <c r="C875" s="26"/>
    </row>
    <row r="876" spans="1:3" ht="12.6">
      <c r="A876" s="26"/>
      <c r="B876" s="26"/>
      <c r="C876" s="26"/>
    </row>
    <row r="877" spans="1:3" ht="12.6">
      <c r="A877" s="26"/>
      <c r="B877" s="26"/>
      <c r="C877" s="26"/>
    </row>
    <row r="878" spans="1:3" ht="12.6">
      <c r="A878" s="26"/>
      <c r="B878" s="26"/>
      <c r="C878" s="26"/>
    </row>
    <row r="879" spans="1:3" ht="12.6">
      <c r="A879" s="26"/>
      <c r="B879" s="26"/>
      <c r="C879" s="26"/>
    </row>
    <row r="880" spans="1:3" ht="12.6">
      <c r="A880" s="26"/>
      <c r="B880" s="26"/>
      <c r="C880" s="26"/>
    </row>
    <row r="881" spans="1:3" ht="12.6">
      <c r="A881" s="26"/>
      <c r="B881" s="26"/>
      <c r="C881" s="26"/>
    </row>
    <row r="882" spans="1:3" ht="12.6">
      <c r="A882" s="26"/>
      <c r="B882" s="26"/>
      <c r="C882" s="26"/>
    </row>
    <row r="883" spans="1:3" ht="12.6">
      <c r="A883" s="26"/>
      <c r="B883" s="26"/>
      <c r="C883" s="26"/>
    </row>
    <row r="884" spans="1:3" ht="12.6">
      <c r="A884" s="26"/>
      <c r="B884" s="26"/>
      <c r="C884" s="26"/>
    </row>
    <row r="885" spans="1:3" ht="12.6">
      <c r="A885" s="26"/>
      <c r="B885" s="26"/>
      <c r="C885" s="26"/>
    </row>
    <row r="886" spans="1:3" ht="12.6">
      <c r="A886" s="26"/>
      <c r="B886" s="26"/>
      <c r="C886" s="26"/>
    </row>
    <row r="887" spans="1:3" ht="12.6">
      <c r="A887" s="26"/>
      <c r="B887" s="26"/>
      <c r="C887" s="26"/>
    </row>
    <row r="888" spans="1:3" ht="12.6">
      <c r="A888" s="26"/>
      <c r="B888" s="26"/>
      <c r="C888" s="26"/>
    </row>
    <row r="889" spans="1:3" ht="12.6">
      <c r="A889" s="26"/>
      <c r="B889" s="26"/>
      <c r="C889" s="26"/>
    </row>
    <row r="890" spans="1:3" ht="12.6">
      <c r="A890" s="26"/>
      <c r="B890" s="26"/>
      <c r="C890" s="26"/>
    </row>
    <row r="891" spans="1:3" ht="12.6">
      <c r="A891" s="26"/>
      <c r="B891" s="26"/>
      <c r="C891" s="26"/>
    </row>
    <row r="892" spans="1:3" ht="12.6">
      <c r="A892" s="26"/>
      <c r="B892" s="26"/>
      <c r="C892" s="26"/>
    </row>
    <row r="893" spans="1:3" ht="12.6">
      <c r="A893" s="26"/>
      <c r="B893" s="26"/>
      <c r="C893" s="26"/>
    </row>
    <row r="894" spans="1:3" ht="12.6">
      <c r="A894" s="26"/>
      <c r="B894" s="26"/>
      <c r="C894" s="26"/>
    </row>
    <row r="895" spans="1:3" ht="12.6">
      <c r="A895" s="26"/>
      <c r="B895" s="26"/>
      <c r="C895" s="26"/>
    </row>
    <row r="896" spans="1:3" ht="12.6">
      <c r="A896" s="26"/>
      <c r="B896" s="26"/>
      <c r="C896" s="26"/>
    </row>
    <row r="897" spans="1:3" ht="12.6">
      <c r="A897" s="26"/>
      <c r="B897" s="26"/>
      <c r="C897" s="26"/>
    </row>
    <row r="898" spans="1:3" ht="12.6">
      <c r="A898" s="26"/>
      <c r="B898" s="26"/>
      <c r="C898" s="26"/>
    </row>
    <row r="899" spans="1:3" ht="12.6">
      <c r="A899" s="26"/>
      <c r="B899" s="26"/>
      <c r="C899" s="26"/>
    </row>
    <row r="900" spans="1:3" ht="12.6">
      <c r="A900" s="26"/>
      <c r="B900" s="26"/>
      <c r="C900" s="26"/>
    </row>
    <row r="901" spans="1:3" ht="12.6">
      <c r="A901" s="26"/>
      <c r="B901" s="26"/>
      <c r="C901" s="26"/>
    </row>
    <row r="902" spans="1:3" ht="12.6">
      <c r="A902" s="26"/>
      <c r="B902" s="26"/>
      <c r="C902" s="26"/>
    </row>
    <row r="903" spans="1:3" ht="12.6">
      <c r="A903" s="26"/>
      <c r="B903" s="26"/>
      <c r="C903" s="26"/>
    </row>
    <row r="904" spans="1:3" ht="12.6">
      <c r="A904" s="26"/>
      <c r="B904" s="26"/>
      <c r="C904" s="26"/>
    </row>
    <row r="905" spans="1:3" ht="12.6">
      <c r="A905" s="26"/>
      <c r="B905" s="26"/>
      <c r="C905" s="26"/>
    </row>
    <row r="906" spans="1:3" ht="12.6">
      <c r="A906" s="26"/>
      <c r="B906" s="26"/>
      <c r="C906" s="26"/>
    </row>
    <row r="907" spans="1:3" ht="12.6">
      <c r="A907" s="26"/>
      <c r="B907" s="26"/>
      <c r="C907" s="26"/>
    </row>
    <row r="908" spans="1:3" ht="12.6">
      <c r="A908" s="26"/>
      <c r="B908" s="26"/>
      <c r="C908" s="26"/>
    </row>
    <row r="909" spans="1:3" ht="12.6">
      <c r="A909" s="26"/>
      <c r="B909" s="26"/>
      <c r="C909" s="26"/>
    </row>
    <row r="910" spans="1:3" ht="12.6">
      <c r="A910" s="26"/>
      <c r="B910" s="26"/>
      <c r="C910" s="26"/>
    </row>
    <row r="911" spans="1:3" ht="12.6">
      <c r="A911" s="26"/>
      <c r="B911" s="26"/>
      <c r="C911" s="26"/>
    </row>
    <row r="912" spans="1:3" ht="12.6">
      <c r="A912" s="26"/>
      <c r="B912" s="26"/>
      <c r="C912" s="26"/>
    </row>
    <row r="913" spans="1:3" ht="12.6">
      <c r="A913" s="26"/>
      <c r="B913" s="26"/>
      <c r="C913" s="26"/>
    </row>
    <row r="914" spans="1:3" ht="12.6">
      <c r="A914" s="26"/>
      <c r="B914" s="26"/>
      <c r="C914" s="26"/>
    </row>
    <row r="915" spans="1:3" ht="12.6">
      <c r="A915" s="26"/>
      <c r="B915" s="26"/>
      <c r="C915" s="26"/>
    </row>
    <row r="916" spans="1:3" ht="12.6">
      <c r="A916" s="26"/>
      <c r="B916" s="26"/>
      <c r="C916" s="26"/>
    </row>
    <row r="917" spans="1:3" ht="12.6">
      <c r="A917" s="26"/>
      <c r="B917" s="26"/>
      <c r="C917" s="26"/>
    </row>
    <row r="918" spans="1:3" ht="12.6">
      <c r="A918" s="26"/>
      <c r="B918" s="26"/>
      <c r="C918" s="26"/>
    </row>
    <row r="919" spans="1:3" ht="12.6">
      <c r="A919" s="26"/>
      <c r="B919" s="26"/>
      <c r="C919" s="26"/>
    </row>
    <row r="920" spans="1:3" ht="12.6">
      <c r="A920" s="26"/>
      <c r="B920" s="26"/>
      <c r="C920" s="26"/>
    </row>
    <row r="921" spans="1:3" ht="12.6">
      <c r="A921" s="26"/>
      <c r="B921" s="26"/>
      <c r="C921" s="26"/>
    </row>
    <row r="922" spans="1:3" ht="12.6">
      <c r="A922" s="26"/>
      <c r="B922" s="26"/>
      <c r="C922" s="26"/>
    </row>
    <row r="923" spans="1:3" ht="12.6">
      <c r="A923" s="26"/>
      <c r="B923" s="26"/>
      <c r="C923" s="26"/>
    </row>
    <row r="924" spans="1:3" ht="12.6">
      <c r="A924" s="26"/>
      <c r="B924" s="26"/>
      <c r="C924" s="26"/>
    </row>
    <row r="925" spans="1:3" ht="12.6">
      <c r="A925" s="26"/>
      <c r="B925" s="26"/>
      <c r="C925" s="26"/>
    </row>
    <row r="926" spans="1:3" ht="12.6">
      <c r="A926" s="26"/>
      <c r="B926" s="26"/>
      <c r="C926" s="26"/>
    </row>
    <row r="927" spans="1:3" ht="12.6">
      <c r="A927" s="26"/>
      <c r="B927" s="26"/>
      <c r="C927" s="26"/>
    </row>
    <row r="928" spans="1:3" ht="12.6">
      <c r="A928" s="26"/>
      <c r="B928" s="26"/>
      <c r="C928" s="26"/>
    </row>
    <row r="929" spans="1:3" ht="12.6">
      <c r="A929" s="26"/>
      <c r="B929" s="26"/>
      <c r="C929" s="26"/>
    </row>
    <row r="930" spans="1:3" ht="12.6">
      <c r="A930" s="26"/>
      <c r="B930" s="26"/>
      <c r="C930" s="26"/>
    </row>
    <row r="931" spans="1:3" ht="12.6">
      <c r="A931" s="26"/>
      <c r="B931" s="26"/>
      <c r="C931" s="26"/>
    </row>
    <row r="932" spans="1:3" ht="12.6">
      <c r="A932" s="26"/>
      <c r="B932" s="26"/>
      <c r="C932" s="26"/>
    </row>
    <row r="933" spans="1:3" ht="12.6">
      <c r="A933" s="26"/>
      <c r="B933" s="26"/>
      <c r="C933" s="26"/>
    </row>
    <row r="934" spans="1:3" ht="12.6">
      <c r="A934" s="26"/>
      <c r="B934" s="26"/>
      <c r="C934" s="26"/>
    </row>
    <row r="935" spans="1:3" ht="12.6">
      <c r="A935" s="26"/>
      <c r="B935" s="26"/>
      <c r="C935" s="26"/>
    </row>
    <row r="936" spans="1:3" ht="12.6">
      <c r="A936" s="26"/>
      <c r="B936" s="26"/>
      <c r="C936" s="26"/>
    </row>
    <row r="937" spans="1:3" ht="12.6">
      <c r="A937" s="26"/>
      <c r="B937" s="26"/>
      <c r="C937" s="26"/>
    </row>
    <row r="938" spans="1:3" ht="12.6">
      <c r="A938" s="26"/>
      <c r="B938" s="26"/>
      <c r="C938" s="26"/>
    </row>
    <row r="939" spans="1:3" ht="12.6">
      <c r="A939" s="26"/>
      <c r="B939" s="26"/>
      <c r="C939" s="26"/>
    </row>
    <row r="940" spans="1:3" ht="12.6">
      <c r="A940" s="26"/>
      <c r="B940" s="26"/>
      <c r="C940" s="26"/>
    </row>
    <row r="941" spans="1:3" ht="12.6">
      <c r="A941" s="26"/>
      <c r="B941" s="26"/>
      <c r="C941" s="26"/>
    </row>
    <row r="942" spans="1:3" ht="12.6">
      <c r="A942" s="26"/>
      <c r="B942" s="26"/>
      <c r="C942" s="26"/>
    </row>
    <row r="943" spans="1:3" ht="12.6">
      <c r="A943" s="26"/>
      <c r="B943" s="26"/>
      <c r="C943" s="26"/>
    </row>
    <row r="944" spans="1:3" ht="12.6">
      <c r="A944" s="26"/>
      <c r="B944" s="26"/>
      <c r="C944" s="26"/>
    </row>
    <row r="945" spans="1:3" ht="12.6">
      <c r="A945" s="26"/>
      <c r="B945" s="26"/>
      <c r="C945" s="26"/>
    </row>
    <row r="946" spans="1:3" ht="12.6">
      <c r="A946" s="26"/>
      <c r="B946" s="26"/>
      <c r="C946" s="26"/>
    </row>
    <row r="947" spans="1:3" ht="12.6">
      <c r="A947" s="26"/>
      <c r="B947" s="26"/>
      <c r="C947" s="26"/>
    </row>
    <row r="948" spans="1:3" ht="12.6">
      <c r="A948" s="26"/>
      <c r="B948" s="26"/>
      <c r="C948" s="26"/>
    </row>
    <row r="949" spans="1:3" ht="12.6">
      <c r="A949" s="26"/>
      <c r="B949" s="26"/>
      <c r="C949" s="26"/>
    </row>
    <row r="950" spans="1:3" ht="12.6">
      <c r="A950" s="26"/>
      <c r="B950" s="26"/>
      <c r="C950" s="26"/>
    </row>
    <row r="951" spans="1:3" ht="12.6">
      <c r="A951" s="26"/>
      <c r="B951" s="26"/>
      <c r="C951" s="26"/>
    </row>
    <row r="952" spans="1:3" ht="12.6">
      <c r="A952" s="26"/>
      <c r="B952" s="26"/>
      <c r="C952" s="26"/>
    </row>
    <row r="953" spans="1:3" ht="12.6">
      <c r="A953" s="26"/>
      <c r="B953" s="26"/>
      <c r="C953" s="26"/>
    </row>
    <row r="954" spans="1:3" ht="12.6">
      <c r="A954" s="26"/>
      <c r="B954" s="26"/>
      <c r="C954" s="26"/>
    </row>
    <row r="955" spans="1:3" ht="12.6">
      <c r="A955" s="26"/>
      <c r="B955" s="26"/>
      <c r="C955" s="26"/>
    </row>
    <row r="956" spans="1:3" ht="12.6">
      <c r="A956" s="26"/>
      <c r="B956" s="26"/>
      <c r="C956" s="26"/>
    </row>
    <row r="957" spans="1:3" ht="12.6">
      <c r="A957" s="26"/>
      <c r="B957" s="26"/>
      <c r="C957" s="26"/>
    </row>
    <row r="958" spans="1:3" ht="12.6">
      <c r="A958" s="26"/>
      <c r="B958" s="26"/>
      <c r="C958" s="26"/>
    </row>
    <row r="959" spans="1:3" ht="12.6">
      <c r="A959" s="26"/>
      <c r="B959" s="26"/>
      <c r="C959" s="26"/>
    </row>
    <row r="960" spans="1:3" ht="12.6">
      <c r="A960" s="26"/>
      <c r="B960" s="26"/>
      <c r="C960" s="26"/>
    </row>
    <row r="961" spans="1:3" ht="12.6">
      <c r="A961" s="26"/>
      <c r="B961" s="26"/>
      <c r="C961" s="26"/>
    </row>
    <row r="962" spans="1:3" ht="12.6">
      <c r="A962" s="26"/>
      <c r="B962" s="26"/>
      <c r="C962" s="26"/>
    </row>
    <row r="963" spans="1:3" ht="12.6">
      <c r="A963" s="26"/>
      <c r="B963" s="26"/>
      <c r="C963" s="26"/>
    </row>
    <row r="964" spans="1:3" ht="12.6">
      <c r="A964" s="26"/>
      <c r="B964" s="26"/>
      <c r="C964" s="26"/>
    </row>
    <row r="965" spans="1:3" ht="12.6">
      <c r="A965" s="26"/>
      <c r="B965" s="26"/>
      <c r="C965" s="26"/>
    </row>
    <row r="966" spans="1:3" ht="12.6">
      <c r="A966" s="26"/>
      <c r="B966" s="26"/>
      <c r="C966" s="26"/>
    </row>
    <row r="967" spans="1:3" ht="12.6">
      <c r="A967" s="26"/>
      <c r="B967" s="26"/>
      <c r="C967" s="26"/>
    </row>
    <row r="968" spans="1:3" ht="12.6">
      <c r="A968" s="26"/>
      <c r="B968" s="26"/>
      <c r="C968" s="26"/>
    </row>
    <row r="969" spans="1:3" ht="12.6">
      <c r="A969" s="26"/>
      <c r="B969" s="26"/>
      <c r="C969" s="26"/>
    </row>
    <row r="970" spans="1:3" ht="12.6">
      <c r="A970" s="26"/>
      <c r="B970" s="26"/>
      <c r="C970" s="26"/>
    </row>
    <row r="971" spans="1:3" ht="12.6">
      <c r="A971" s="26"/>
      <c r="B971" s="26"/>
      <c r="C971" s="26"/>
    </row>
    <row r="972" spans="1:3" ht="12.6">
      <c r="A972" s="26"/>
      <c r="B972" s="26"/>
      <c r="C972" s="26"/>
    </row>
    <row r="973" spans="1:3" ht="12.6">
      <c r="A973" s="26"/>
      <c r="B973" s="26"/>
      <c r="C973" s="26"/>
    </row>
    <row r="974" spans="1:3" ht="12.6">
      <c r="A974" s="26"/>
      <c r="B974" s="26"/>
      <c r="C974" s="26"/>
    </row>
    <row r="975" spans="1:3" ht="12.6">
      <c r="A975" s="26"/>
      <c r="B975" s="26"/>
      <c r="C975" s="26"/>
    </row>
    <row r="976" spans="1:3" ht="12.6">
      <c r="A976" s="26"/>
      <c r="B976" s="26"/>
      <c r="C976" s="26"/>
    </row>
    <row r="977" spans="1:3" ht="12.6">
      <c r="A977" s="26"/>
      <c r="B977" s="26"/>
      <c r="C977" s="26"/>
    </row>
    <row r="978" spans="1:3" ht="12.6">
      <c r="A978" s="26"/>
      <c r="B978" s="26"/>
      <c r="C978" s="26"/>
    </row>
    <row r="979" spans="1:3" ht="12.6">
      <c r="A979" s="26"/>
      <c r="B979" s="26"/>
      <c r="C979" s="26"/>
    </row>
    <row r="980" spans="1:3" ht="12.6">
      <c r="A980" s="26"/>
      <c r="B980" s="26"/>
      <c r="C980" s="26"/>
    </row>
    <row r="981" spans="1:3" ht="12.6">
      <c r="A981" s="26"/>
      <c r="B981" s="26"/>
      <c r="C981" s="26"/>
    </row>
    <row r="982" spans="1:3" ht="12.6">
      <c r="A982" s="26"/>
      <c r="B982" s="26"/>
      <c r="C982" s="26"/>
    </row>
    <row r="983" spans="1:3" ht="12.6">
      <c r="A983" s="26"/>
      <c r="B983" s="26"/>
      <c r="C983" s="26"/>
    </row>
    <row r="984" spans="1:3" ht="12.6">
      <c r="A984" s="26"/>
      <c r="B984" s="26"/>
      <c r="C984" s="26"/>
    </row>
    <row r="985" spans="1:3" ht="12.6">
      <c r="A985" s="26"/>
      <c r="B985" s="26"/>
      <c r="C985" s="26"/>
    </row>
    <row r="986" spans="1:3" ht="12.6">
      <c r="A986" s="26"/>
      <c r="B986" s="26"/>
      <c r="C986" s="26"/>
    </row>
    <row r="987" spans="1:3" ht="12.6">
      <c r="A987" s="26"/>
      <c r="B987" s="26"/>
      <c r="C987" s="26"/>
    </row>
    <row r="988" spans="1:3" ht="12.6">
      <c r="A988" s="26"/>
      <c r="B988" s="26"/>
      <c r="C988" s="26"/>
    </row>
    <row r="989" spans="1:3" ht="12.6">
      <c r="A989" s="26"/>
      <c r="B989" s="26"/>
      <c r="C989" s="26"/>
    </row>
    <row r="990" spans="1:3" ht="12.6">
      <c r="A990" s="26"/>
      <c r="B990" s="26"/>
      <c r="C990" s="26"/>
    </row>
    <row r="991" spans="1:3" ht="12.6">
      <c r="A991" s="26"/>
      <c r="B991" s="26"/>
      <c r="C991" s="26"/>
    </row>
    <row r="992" spans="1:3" ht="12.6">
      <c r="A992" s="26"/>
      <c r="B992" s="26"/>
      <c r="C992" s="26"/>
    </row>
    <row r="993" spans="1:3" ht="12.6">
      <c r="A993" s="26"/>
      <c r="B993" s="26"/>
      <c r="C993" s="26"/>
    </row>
    <row r="994" spans="1:3" ht="12.6">
      <c r="A994" s="26"/>
      <c r="B994" s="26"/>
      <c r="C994" s="26"/>
    </row>
    <row r="995" spans="1:3" ht="12.6">
      <c r="A995" s="26"/>
      <c r="B995" s="26"/>
      <c r="C995" s="26"/>
    </row>
    <row r="996" spans="1:3" ht="12.6">
      <c r="A996" s="26"/>
      <c r="B996" s="26"/>
      <c r="C996" s="26"/>
    </row>
    <row r="997" spans="1:3" ht="12.6">
      <c r="A997" s="26"/>
      <c r="B997" s="26"/>
      <c r="C997" s="26"/>
    </row>
    <row r="998" spans="1:3" ht="12.6">
      <c r="A998" s="26"/>
      <c r="B998" s="26"/>
      <c r="C998" s="26"/>
    </row>
    <row r="999" spans="1:3" ht="12.6">
      <c r="A999" s="26"/>
      <c r="B999" s="26"/>
      <c r="C999" s="26"/>
    </row>
    <row r="1000" spans="1:3" ht="12.6">
      <c r="A1000" s="26"/>
      <c r="B1000" s="26"/>
      <c r="C1000" s="26"/>
    </row>
    <row r="1001" spans="1:3" ht="12.6">
      <c r="A1001" s="26"/>
      <c r="B1001" s="26"/>
      <c r="C1001" s="26"/>
    </row>
    <row r="1002" spans="1:3" ht="12.6">
      <c r="A1002" s="26"/>
      <c r="B1002" s="26"/>
      <c r="C1002" s="26"/>
    </row>
    <row r="1003" spans="1:3" ht="12.6">
      <c r="A1003" s="26"/>
      <c r="B1003" s="26"/>
      <c r="C1003" s="26"/>
    </row>
    <row r="1004" spans="1:3" ht="12.6">
      <c r="A1004" s="26"/>
      <c r="B1004" s="26"/>
      <c r="C1004" s="26"/>
    </row>
    <row r="1005" spans="1:3" ht="12.6">
      <c r="A1005" s="26"/>
      <c r="B1005" s="26"/>
      <c r="C1005" s="26"/>
    </row>
    <row r="1006" spans="1:3" ht="12.6">
      <c r="A1006" s="26"/>
      <c r="B1006" s="26"/>
      <c r="C1006" s="26"/>
    </row>
  </sheetData>
  <sheetProtection password="8172" sheet="1" objects="1" scenarios="1" formatCells="0" formatColumns="0" formatRows="0"/>
  <mergeCells count="22">
    <mergeCell ref="B35:F35"/>
    <mergeCell ref="B33:F33"/>
    <mergeCell ref="B27:F27"/>
    <mergeCell ref="B28:F28"/>
    <mergeCell ref="B29:F29"/>
    <mergeCell ref="B31:F31"/>
    <mergeCell ref="B32:F32"/>
    <mergeCell ref="B19:F19"/>
    <mergeCell ref="B21:F21"/>
    <mergeCell ref="B22:F22"/>
    <mergeCell ref="B23:F23"/>
    <mergeCell ref="C24:F24"/>
    <mergeCell ref="B20:F20"/>
    <mergeCell ref="B12:F12"/>
    <mergeCell ref="B15:F15"/>
    <mergeCell ref="B16:F16"/>
    <mergeCell ref="B18:F18"/>
    <mergeCell ref="A1:C1"/>
    <mergeCell ref="B6:F6"/>
    <mergeCell ref="B7:F7"/>
    <mergeCell ref="B8:F8"/>
    <mergeCell ref="B11:F11"/>
  </mergeCells>
  <conditionalFormatting sqref="C24:F24">
    <cfRule type="expression" dxfId="2" priority="1">
      <formula>B24="Não"</formula>
    </cfRule>
  </conditionalFormatting>
  <pageMargins left="0.511811024" right="0.511811024" top="0.78740157499999996" bottom="0.78740157499999996" header="0.31496062000000002" footer="0.31496062000000002"/>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'PROPG Configurações'!$G$9:$G$10</xm:f>
          </x14:formula1>
          <xm:sqref>B24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F3142"/>
  <sheetViews>
    <sheetView workbookViewId="0">
      <selection sqref="A1:C1"/>
    </sheetView>
  </sheetViews>
  <sheetFormatPr defaultColWidth="14.42578125" defaultRowHeight="15.75" customHeight="1"/>
  <cols>
    <col min="1" max="1" width="21.140625" style="15" customWidth="1"/>
    <col min="2" max="2" width="66.28515625" style="15" customWidth="1"/>
    <col min="3" max="3" width="20" style="15" customWidth="1"/>
    <col min="4" max="16384" width="14.42578125" style="15"/>
  </cols>
  <sheetData>
    <row r="1" spans="1:6" ht="55.5" customHeight="1">
      <c r="A1" s="73" t="s">
        <v>5</v>
      </c>
      <c r="B1" s="74"/>
      <c r="C1" s="74"/>
      <c r="E1" s="20"/>
      <c r="F1" s="20"/>
    </row>
    <row r="2" spans="1:6" ht="12.6">
      <c r="E2" s="20"/>
      <c r="F2" s="20"/>
    </row>
    <row r="3" spans="1:6" ht="14.1">
      <c r="B3" s="54" t="s">
        <v>6</v>
      </c>
      <c r="E3" s="20"/>
      <c r="F3" s="20"/>
    </row>
    <row r="4" spans="1:6" ht="14.1">
      <c r="B4" s="53" t="s">
        <v>7</v>
      </c>
      <c r="E4" s="20"/>
      <c r="F4" s="20"/>
    </row>
    <row r="5" spans="1:6" ht="12.6">
      <c r="A5" s="20"/>
      <c r="B5" s="20"/>
      <c r="C5" s="20"/>
      <c r="E5" s="20"/>
      <c r="F5" s="20"/>
    </row>
    <row r="6" spans="1:6" ht="14.1">
      <c r="A6" s="84" t="s">
        <v>76</v>
      </c>
      <c r="B6" s="84"/>
    </row>
    <row r="8" spans="1:6" ht="14.25" customHeight="1">
      <c r="A8" s="14" t="s">
        <v>21</v>
      </c>
      <c r="B8" s="28"/>
    </row>
    <row r="9" spans="1:6" ht="14.1">
      <c r="A9" s="14" t="s">
        <v>77</v>
      </c>
      <c r="B9" s="28"/>
    </row>
    <row r="10" spans="1:6" ht="14.1">
      <c r="A10" s="14" t="s">
        <v>78</v>
      </c>
      <c r="B10" s="28"/>
    </row>
    <row r="11" spans="1:6" ht="15.75" customHeight="1">
      <c r="A11"/>
    </row>
    <row r="12" spans="1:6" ht="14.1">
      <c r="A12" s="14" t="s">
        <v>21</v>
      </c>
      <c r="B12" s="28"/>
    </row>
    <row r="13" spans="1:6" ht="14.1">
      <c r="A13" s="14" t="s">
        <v>77</v>
      </c>
      <c r="B13" s="28"/>
    </row>
    <row r="14" spans="1:6" ht="14.1">
      <c r="A14" s="14" t="s">
        <v>78</v>
      </c>
      <c r="B14" s="28"/>
    </row>
    <row r="15" spans="1:6" ht="15.75" customHeight="1">
      <c r="A15"/>
    </row>
    <row r="16" spans="1:6" ht="14.1">
      <c r="A16" s="14" t="s">
        <v>21</v>
      </c>
      <c r="B16" s="28"/>
    </row>
    <row r="17" spans="1:2" ht="14.1">
      <c r="A17" s="14" t="s">
        <v>77</v>
      </c>
      <c r="B17" s="28"/>
    </row>
    <row r="18" spans="1:2" ht="14.1">
      <c r="A18" s="14" t="s">
        <v>78</v>
      </c>
      <c r="B18" s="28"/>
    </row>
    <row r="19" spans="1:2" ht="15.75" customHeight="1">
      <c r="A19"/>
    </row>
    <row r="20" spans="1:2" ht="14.1">
      <c r="A20" s="14" t="s">
        <v>21</v>
      </c>
      <c r="B20" s="28"/>
    </row>
    <row r="21" spans="1:2" ht="14.1">
      <c r="A21" s="14" t="s">
        <v>77</v>
      </c>
      <c r="B21" s="28"/>
    </row>
    <row r="22" spans="1:2" ht="14.1">
      <c r="A22" s="14" t="s">
        <v>78</v>
      </c>
      <c r="B22" s="28"/>
    </row>
    <row r="23" spans="1:2" ht="15.75" customHeight="1">
      <c r="A23"/>
    </row>
    <row r="24" spans="1:2" ht="14.1">
      <c r="A24" s="14" t="s">
        <v>21</v>
      </c>
      <c r="B24" s="28"/>
    </row>
    <row r="25" spans="1:2" ht="14.1">
      <c r="A25" s="14" t="s">
        <v>77</v>
      </c>
      <c r="B25" s="28"/>
    </row>
    <row r="26" spans="1:2" ht="14.1">
      <c r="A26" s="14" t="s">
        <v>78</v>
      </c>
      <c r="B26" s="28"/>
    </row>
    <row r="27" spans="1:2" ht="15.75" customHeight="1">
      <c r="A27"/>
    </row>
    <row r="28" spans="1:2" ht="14.1">
      <c r="A28" s="14" t="s">
        <v>21</v>
      </c>
      <c r="B28" s="28"/>
    </row>
    <row r="29" spans="1:2" ht="14.1">
      <c r="A29" s="14" t="s">
        <v>77</v>
      </c>
      <c r="B29" s="28"/>
    </row>
    <row r="30" spans="1:2" ht="14.1">
      <c r="A30" s="14" t="s">
        <v>78</v>
      </c>
      <c r="B30" s="28"/>
    </row>
    <row r="31" spans="1:2" ht="15.75" customHeight="1">
      <c r="A31"/>
    </row>
    <row r="32" spans="1:2" ht="14.1">
      <c r="A32" s="14" t="s">
        <v>21</v>
      </c>
      <c r="B32" s="28"/>
    </row>
    <row r="33" spans="1:2" ht="14.1">
      <c r="A33" s="14" t="s">
        <v>77</v>
      </c>
      <c r="B33" s="28"/>
    </row>
    <row r="34" spans="1:2" ht="14.1">
      <c r="A34" s="14" t="s">
        <v>78</v>
      </c>
      <c r="B34" s="28"/>
    </row>
    <row r="35" spans="1:2" ht="15.75" customHeight="1">
      <c r="A35"/>
    </row>
    <row r="36" spans="1:2" ht="15.75" customHeight="1">
      <c r="A36" s="14" t="s">
        <v>21</v>
      </c>
      <c r="B36" s="28"/>
    </row>
    <row r="37" spans="1:2" ht="15.75" customHeight="1">
      <c r="A37" s="14" t="s">
        <v>77</v>
      </c>
      <c r="B37" s="28"/>
    </row>
    <row r="38" spans="1:2" ht="15.75" customHeight="1">
      <c r="A38" s="14" t="s">
        <v>78</v>
      </c>
      <c r="B38" s="28"/>
    </row>
    <row r="39" spans="1:2" ht="15.75" customHeight="1">
      <c r="A39"/>
    </row>
    <row r="40" spans="1:2" ht="15.75" customHeight="1">
      <c r="A40" s="14" t="s">
        <v>21</v>
      </c>
      <c r="B40" s="28"/>
    </row>
    <row r="41" spans="1:2" ht="15.75" customHeight="1">
      <c r="A41" s="14" t="s">
        <v>77</v>
      </c>
      <c r="B41" s="28"/>
    </row>
    <row r="42" spans="1:2" ht="15.75" customHeight="1">
      <c r="A42" s="14" t="s">
        <v>78</v>
      </c>
      <c r="B42" s="28"/>
    </row>
    <row r="43" spans="1:2" ht="15.75" customHeight="1">
      <c r="A43"/>
    </row>
    <row r="44" spans="1:2" ht="15.75" customHeight="1">
      <c r="A44" s="14" t="s">
        <v>21</v>
      </c>
      <c r="B44" s="28"/>
    </row>
    <row r="45" spans="1:2" ht="15.75" customHeight="1">
      <c r="A45" s="14" t="s">
        <v>77</v>
      </c>
      <c r="B45" s="28"/>
    </row>
    <row r="46" spans="1:2" ht="15.75" customHeight="1">
      <c r="A46" s="14" t="s">
        <v>78</v>
      </c>
      <c r="B46" s="28"/>
    </row>
    <row r="47" spans="1:2" ht="15.75" customHeight="1">
      <c r="A47"/>
    </row>
    <row r="48" spans="1:2" ht="15.75" customHeight="1">
      <c r="A48" s="14" t="s">
        <v>21</v>
      </c>
      <c r="B48" s="28"/>
    </row>
    <row r="49" spans="1:2" ht="15.75" customHeight="1">
      <c r="A49" s="14" t="s">
        <v>77</v>
      </c>
      <c r="B49" s="28"/>
    </row>
    <row r="50" spans="1:2" ht="15.75" customHeight="1">
      <c r="A50" s="14" t="s">
        <v>78</v>
      </c>
      <c r="B50" s="28"/>
    </row>
    <row r="51" spans="1:2" ht="15.75" customHeight="1">
      <c r="A51"/>
    </row>
    <row r="52" spans="1:2" ht="15.75" customHeight="1">
      <c r="A52" s="14" t="s">
        <v>21</v>
      </c>
      <c r="B52" s="28"/>
    </row>
    <row r="53" spans="1:2" ht="15.75" customHeight="1">
      <c r="A53" s="14" t="s">
        <v>77</v>
      </c>
      <c r="B53" s="28"/>
    </row>
    <row r="54" spans="1:2" ht="15.75" customHeight="1">
      <c r="A54" s="14" t="s">
        <v>78</v>
      </c>
      <c r="B54" s="28"/>
    </row>
    <row r="55" spans="1:2" ht="15.75" customHeight="1">
      <c r="A55"/>
    </row>
    <row r="56" spans="1:2" ht="15.75" customHeight="1">
      <c r="A56" s="14" t="s">
        <v>21</v>
      </c>
      <c r="B56" s="28"/>
    </row>
    <row r="57" spans="1:2" ht="15.75" customHeight="1">
      <c r="A57" s="14" t="s">
        <v>77</v>
      </c>
      <c r="B57" s="28"/>
    </row>
    <row r="58" spans="1:2" ht="15.75" customHeight="1">
      <c r="A58" s="14" t="s">
        <v>78</v>
      </c>
      <c r="B58" s="28"/>
    </row>
    <row r="59" spans="1:2" ht="15.75" customHeight="1">
      <c r="A59"/>
    </row>
    <row r="60" spans="1:2" ht="15.75" customHeight="1">
      <c r="A60" s="14" t="s">
        <v>21</v>
      </c>
      <c r="B60" s="28"/>
    </row>
    <row r="61" spans="1:2" ht="15.75" customHeight="1">
      <c r="A61" s="14" t="s">
        <v>77</v>
      </c>
      <c r="B61" s="28"/>
    </row>
    <row r="62" spans="1:2" ht="15.75" customHeight="1">
      <c r="A62" s="14" t="s">
        <v>78</v>
      </c>
      <c r="B62" s="28"/>
    </row>
    <row r="63" spans="1:2" ht="15.75" customHeight="1">
      <c r="A63"/>
    </row>
    <row r="64" spans="1:2" ht="15.75" customHeight="1">
      <c r="A64" s="14" t="s">
        <v>21</v>
      </c>
      <c r="B64" s="28"/>
    </row>
    <row r="65" spans="1:2" ht="15.75" customHeight="1">
      <c r="A65" s="14" t="s">
        <v>77</v>
      </c>
      <c r="B65" s="28"/>
    </row>
    <row r="66" spans="1:2" ht="15.75" customHeight="1">
      <c r="A66" s="14" t="s">
        <v>78</v>
      </c>
      <c r="B66" s="28"/>
    </row>
    <row r="67" spans="1:2" ht="15.75" customHeight="1">
      <c r="A67"/>
    </row>
    <row r="68" spans="1:2" ht="15.75" customHeight="1">
      <c r="A68" s="14" t="s">
        <v>21</v>
      </c>
      <c r="B68" s="28"/>
    </row>
    <row r="69" spans="1:2" ht="15.75" customHeight="1">
      <c r="A69" s="14" t="s">
        <v>77</v>
      </c>
      <c r="B69" s="28"/>
    </row>
    <row r="70" spans="1:2" ht="15.75" customHeight="1">
      <c r="A70" s="14" t="s">
        <v>78</v>
      </c>
      <c r="B70" s="28"/>
    </row>
    <row r="71" spans="1:2" ht="15.75" customHeight="1">
      <c r="A71"/>
    </row>
    <row r="72" spans="1:2" ht="15.75" customHeight="1">
      <c r="A72" s="14" t="s">
        <v>21</v>
      </c>
      <c r="B72" s="28"/>
    </row>
    <row r="73" spans="1:2" ht="15.75" customHeight="1">
      <c r="A73" s="14" t="s">
        <v>77</v>
      </c>
      <c r="B73" s="28"/>
    </row>
    <row r="74" spans="1:2" ht="15.75" customHeight="1">
      <c r="A74" s="14" t="s">
        <v>78</v>
      </c>
      <c r="B74" s="28"/>
    </row>
    <row r="75" spans="1:2" ht="15.75" customHeight="1">
      <c r="A75"/>
    </row>
    <row r="76" spans="1:2" ht="15.75" customHeight="1">
      <c r="A76" s="14" t="s">
        <v>21</v>
      </c>
      <c r="B76" s="28"/>
    </row>
    <row r="77" spans="1:2" ht="15.75" customHeight="1">
      <c r="A77" s="14" t="s">
        <v>77</v>
      </c>
      <c r="B77" s="28"/>
    </row>
    <row r="78" spans="1:2" ht="15.75" customHeight="1">
      <c r="A78" s="14" t="s">
        <v>78</v>
      </c>
      <c r="B78" s="28"/>
    </row>
    <row r="79" spans="1:2" ht="15.75" customHeight="1">
      <c r="A79"/>
    </row>
    <row r="80" spans="1:2" ht="15.75" customHeight="1">
      <c r="A80" s="14" t="s">
        <v>21</v>
      </c>
      <c r="B80" s="28"/>
    </row>
    <row r="81" spans="1:2" ht="15.75" customHeight="1">
      <c r="A81" s="14" t="s">
        <v>77</v>
      </c>
      <c r="B81" s="28"/>
    </row>
    <row r="82" spans="1:2" ht="15.75" customHeight="1">
      <c r="A82" s="14" t="s">
        <v>78</v>
      </c>
      <c r="B82" s="28"/>
    </row>
    <row r="83" spans="1:2" ht="15.75" customHeight="1">
      <c r="A83"/>
    </row>
    <row r="84" spans="1:2" ht="15.75" customHeight="1">
      <c r="A84" s="14" t="s">
        <v>21</v>
      </c>
      <c r="B84" s="28"/>
    </row>
    <row r="85" spans="1:2" ht="15.75" customHeight="1">
      <c r="A85" s="14" t="s">
        <v>77</v>
      </c>
      <c r="B85" s="28"/>
    </row>
    <row r="86" spans="1:2" ht="15.75" customHeight="1">
      <c r="A86" s="14" t="s">
        <v>78</v>
      </c>
      <c r="B86" s="28"/>
    </row>
    <row r="87" spans="1:2" ht="15.75" customHeight="1">
      <c r="A87"/>
    </row>
    <row r="88" spans="1:2" ht="15.75" customHeight="1">
      <c r="A88" s="14" t="s">
        <v>21</v>
      </c>
      <c r="B88" s="28"/>
    </row>
    <row r="89" spans="1:2" ht="15.75" customHeight="1">
      <c r="A89" s="14" t="s">
        <v>77</v>
      </c>
      <c r="B89" s="28"/>
    </row>
    <row r="90" spans="1:2" ht="15.75" customHeight="1">
      <c r="A90" s="14" t="s">
        <v>78</v>
      </c>
      <c r="B90" s="28"/>
    </row>
    <row r="91" spans="1:2" ht="15.75" customHeight="1">
      <c r="A91"/>
    </row>
    <row r="92" spans="1:2" ht="15.75" customHeight="1">
      <c r="A92" s="14" t="s">
        <v>21</v>
      </c>
      <c r="B92" s="28"/>
    </row>
    <row r="93" spans="1:2" ht="15.75" customHeight="1">
      <c r="A93" s="14" t="s">
        <v>77</v>
      </c>
      <c r="B93" s="28"/>
    </row>
    <row r="94" spans="1:2" ht="15.75" customHeight="1">
      <c r="A94" s="14" t="s">
        <v>78</v>
      </c>
      <c r="B94" s="28"/>
    </row>
    <row r="95" spans="1:2" ht="15.75" customHeight="1">
      <c r="A95"/>
    </row>
    <row r="96" spans="1:2" ht="15.75" customHeight="1">
      <c r="A96" s="14" t="s">
        <v>21</v>
      </c>
      <c r="B96" s="28"/>
    </row>
    <row r="97" spans="1:2" ht="15.75" customHeight="1">
      <c r="A97" s="14" t="s">
        <v>77</v>
      </c>
      <c r="B97" s="28"/>
    </row>
    <row r="98" spans="1:2" ht="15.75" customHeight="1">
      <c r="A98" s="14" t="s">
        <v>78</v>
      </c>
      <c r="B98" s="28"/>
    </row>
    <row r="99" spans="1:2" ht="15.75" customHeight="1">
      <c r="A99"/>
    </row>
    <row r="100" spans="1:2" ht="15.75" customHeight="1">
      <c r="A100" s="14" t="s">
        <v>21</v>
      </c>
      <c r="B100" s="28"/>
    </row>
    <row r="101" spans="1:2" ht="15.75" customHeight="1">
      <c r="A101" s="14" t="s">
        <v>77</v>
      </c>
      <c r="B101" s="28"/>
    </row>
    <row r="102" spans="1:2" ht="15.75" customHeight="1">
      <c r="A102" s="14" t="s">
        <v>78</v>
      </c>
      <c r="B102" s="28"/>
    </row>
    <row r="103" spans="1:2" ht="15.75" customHeight="1">
      <c r="A103"/>
    </row>
    <row r="104" spans="1:2" ht="15.75" customHeight="1">
      <c r="A104" s="14" t="s">
        <v>21</v>
      </c>
      <c r="B104" s="28"/>
    </row>
    <row r="105" spans="1:2" ht="15.75" customHeight="1">
      <c r="A105" s="14" t="s">
        <v>77</v>
      </c>
      <c r="B105" s="28"/>
    </row>
    <row r="106" spans="1:2" ht="15.75" customHeight="1">
      <c r="A106" s="14" t="s">
        <v>78</v>
      </c>
      <c r="B106" s="28"/>
    </row>
    <row r="107" spans="1:2" ht="15.75" customHeight="1">
      <c r="A107"/>
    </row>
    <row r="108" spans="1:2" ht="15.75" customHeight="1">
      <c r="A108" s="14" t="s">
        <v>21</v>
      </c>
      <c r="B108" s="28"/>
    </row>
    <row r="109" spans="1:2" ht="15.75" customHeight="1">
      <c r="A109" s="14" t="s">
        <v>77</v>
      </c>
      <c r="B109" s="28"/>
    </row>
    <row r="110" spans="1:2" ht="15.75" customHeight="1">
      <c r="A110" s="14" t="s">
        <v>78</v>
      </c>
      <c r="B110" s="28"/>
    </row>
    <row r="111" spans="1:2" ht="15.75" customHeight="1">
      <c r="A111"/>
    </row>
    <row r="112" spans="1:2" ht="15.75" customHeight="1">
      <c r="A112" s="14" t="s">
        <v>21</v>
      </c>
      <c r="B112" s="28"/>
    </row>
    <row r="113" spans="1:2" ht="15.75" customHeight="1">
      <c r="A113" s="14" t="s">
        <v>77</v>
      </c>
      <c r="B113" s="28"/>
    </row>
    <row r="114" spans="1:2" ht="15.75" customHeight="1">
      <c r="A114" s="14" t="s">
        <v>78</v>
      </c>
      <c r="B114" s="28"/>
    </row>
    <row r="115" spans="1:2" ht="15.75" customHeight="1">
      <c r="A115"/>
    </row>
    <row r="116" spans="1:2" ht="15.75" customHeight="1">
      <c r="A116" s="14" t="s">
        <v>21</v>
      </c>
      <c r="B116" s="28"/>
    </row>
    <row r="117" spans="1:2" ht="15.75" customHeight="1">
      <c r="A117" s="14" t="s">
        <v>77</v>
      </c>
      <c r="B117" s="28"/>
    </row>
    <row r="118" spans="1:2" ht="15.75" customHeight="1">
      <c r="A118" s="14" t="s">
        <v>78</v>
      </c>
      <c r="B118" s="28"/>
    </row>
    <row r="119" spans="1:2" ht="15.75" customHeight="1">
      <c r="A119"/>
    </row>
    <row r="120" spans="1:2" ht="15.75" customHeight="1">
      <c r="A120" s="14" t="s">
        <v>21</v>
      </c>
      <c r="B120" s="28"/>
    </row>
    <row r="121" spans="1:2" ht="15.75" customHeight="1">
      <c r="A121" s="14" t="s">
        <v>77</v>
      </c>
      <c r="B121" s="28"/>
    </row>
    <row r="122" spans="1:2" ht="15.75" customHeight="1">
      <c r="A122" s="14" t="s">
        <v>78</v>
      </c>
      <c r="B122" s="28"/>
    </row>
    <row r="123" spans="1:2" ht="15.75" customHeight="1">
      <c r="A123"/>
    </row>
    <row r="124" spans="1:2" ht="15.75" customHeight="1">
      <c r="A124" s="14" t="s">
        <v>21</v>
      </c>
      <c r="B124" s="28"/>
    </row>
    <row r="125" spans="1:2" ht="15.75" customHeight="1">
      <c r="A125" s="14" t="s">
        <v>77</v>
      </c>
      <c r="B125" s="28"/>
    </row>
    <row r="126" spans="1:2" ht="15.75" customHeight="1">
      <c r="A126" s="14" t="s">
        <v>78</v>
      </c>
      <c r="B126" s="28"/>
    </row>
    <row r="127" spans="1:2" ht="15.75" customHeight="1">
      <c r="A127"/>
    </row>
    <row r="128" spans="1:2" ht="15.75" customHeight="1">
      <c r="A128" s="14" t="s">
        <v>21</v>
      </c>
      <c r="B128" s="28"/>
    </row>
    <row r="129" spans="1:2" ht="15.75" customHeight="1">
      <c r="A129" s="14" t="s">
        <v>77</v>
      </c>
      <c r="B129" s="28"/>
    </row>
    <row r="130" spans="1:2" ht="15.75" customHeight="1">
      <c r="A130" s="14" t="s">
        <v>78</v>
      </c>
      <c r="B130" s="28"/>
    </row>
    <row r="131" spans="1:2" ht="15.75" customHeight="1">
      <c r="A131"/>
    </row>
    <row r="132" spans="1:2" ht="15.75" customHeight="1">
      <c r="A132" s="14" t="s">
        <v>21</v>
      </c>
      <c r="B132" s="28"/>
    </row>
    <row r="133" spans="1:2" ht="15.75" customHeight="1">
      <c r="A133" s="14" t="s">
        <v>77</v>
      </c>
      <c r="B133" s="28"/>
    </row>
    <row r="134" spans="1:2" ht="15.75" customHeight="1">
      <c r="A134" s="14" t="s">
        <v>78</v>
      </c>
      <c r="B134" s="28"/>
    </row>
    <row r="135" spans="1:2" ht="15.75" customHeight="1">
      <c r="A135"/>
    </row>
    <row r="136" spans="1:2" ht="15.75" customHeight="1">
      <c r="A136" s="14" t="s">
        <v>21</v>
      </c>
      <c r="B136" s="28"/>
    </row>
    <row r="137" spans="1:2" ht="15.75" customHeight="1">
      <c r="A137" s="14" t="s">
        <v>77</v>
      </c>
      <c r="B137" s="28"/>
    </row>
    <row r="138" spans="1:2" ht="15.75" customHeight="1">
      <c r="A138" s="14" t="s">
        <v>78</v>
      </c>
      <c r="B138" s="28"/>
    </row>
    <row r="139" spans="1:2" ht="15.75" customHeight="1">
      <c r="A139"/>
    </row>
    <row r="140" spans="1:2" ht="15.75" customHeight="1">
      <c r="A140" s="14" t="s">
        <v>21</v>
      </c>
      <c r="B140" s="28"/>
    </row>
    <row r="141" spans="1:2" ht="15.75" customHeight="1">
      <c r="A141" s="14" t="s">
        <v>77</v>
      </c>
      <c r="B141" s="28"/>
    </row>
    <row r="142" spans="1:2" ht="15.75" customHeight="1">
      <c r="A142" s="14" t="s">
        <v>78</v>
      </c>
      <c r="B142" s="28"/>
    </row>
    <row r="143" spans="1:2" ht="15.75" customHeight="1">
      <c r="A143"/>
    </row>
    <row r="144" spans="1:2" ht="15.75" customHeight="1">
      <c r="A144" s="14" t="s">
        <v>21</v>
      </c>
      <c r="B144" s="28"/>
    </row>
    <row r="145" spans="1:2" ht="15.75" customHeight="1">
      <c r="A145" s="14" t="s">
        <v>77</v>
      </c>
      <c r="B145" s="28"/>
    </row>
    <row r="146" spans="1:2" ht="15.75" customHeight="1">
      <c r="A146" s="14" t="s">
        <v>78</v>
      </c>
      <c r="B146" s="28"/>
    </row>
    <row r="147" spans="1:2" ht="15.75" customHeight="1">
      <c r="A147"/>
    </row>
    <row r="148" spans="1:2" ht="15.75" customHeight="1">
      <c r="A148" s="14" t="s">
        <v>21</v>
      </c>
      <c r="B148" s="28"/>
    </row>
    <row r="149" spans="1:2" ht="15.75" customHeight="1">
      <c r="A149" s="14" t="s">
        <v>77</v>
      </c>
      <c r="B149" s="28"/>
    </row>
    <row r="150" spans="1:2" ht="15.75" customHeight="1">
      <c r="A150" s="14" t="s">
        <v>78</v>
      </c>
      <c r="B150" s="28"/>
    </row>
    <row r="151" spans="1:2" ht="15.75" customHeight="1">
      <c r="A151"/>
    </row>
    <row r="152" spans="1:2" ht="15.75" customHeight="1">
      <c r="A152" s="14" t="s">
        <v>21</v>
      </c>
      <c r="B152" s="28"/>
    </row>
    <row r="153" spans="1:2" ht="15.75" customHeight="1">
      <c r="A153" s="14" t="s">
        <v>77</v>
      </c>
      <c r="B153" s="28"/>
    </row>
    <row r="154" spans="1:2" ht="15.75" customHeight="1">
      <c r="A154" s="14" t="s">
        <v>78</v>
      </c>
      <c r="B154" s="28"/>
    </row>
    <row r="155" spans="1:2" ht="15.75" customHeight="1">
      <c r="A155"/>
    </row>
    <row r="156" spans="1:2" ht="15.75" customHeight="1">
      <c r="A156" s="14" t="s">
        <v>21</v>
      </c>
      <c r="B156" s="28"/>
    </row>
    <row r="157" spans="1:2" ht="15.75" customHeight="1">
      <c r="A157" s="14" t="s">
        <v>77</v>
      </c>
      <c r="B157" s="28"/>
    </row>
    <row r="158" spans="1:2" ht="15.75" customHeight="1">
      <c r="A158" s="14" t="s">
        <v>78</v>
      </c>
      <c r="B158" s="28"/>
    </row>
    <row r="159" spans="1:2" ht="15.75" customHeight="1">
      <c r="A159"/>
    </row>
    <row r="160" spans="1:2" ht="15.75" customHeight="1">
      <c r="A160" s="14" t="s">
        <v>21</v>
      </c>
      <c r="B160" s="28"/>
    </row>
    <row r="161" spans="1:2" ht="15.75" customHeight="1">
      <c r="A161" s="14" t="s">
        <v>77</v>
      </c>
      <c r="B161" s="28"/>
    </row>
    <row r="162" spans="1:2" ht="15.75" customHeight="1">
      <c r="A162" s="14" t="s">
        <v>78</v>
      </c>
      <c r="B162" s="28"/>
    </row>
    <row r="163" spans="1:2" ht="15.75" customHeight="1">
      <c r="A163"/>
    </row>
    <row r="164" spans="1:2" ht="15.75" customHeight="1">
      <c r="A164" s="14" t="s">
        <v>21</v>
      </c>
      <c r="B164" s="28"/>
    </row>
    <row r="165" spans="1:2" ht="15.75" customHeight="1">
      <c r="A165" s="14" t="s">
        <v>77</v>
      </c>
      <c r="B165" s="28"/>
    </row>
    <row r="166" spans="1:2" ht="15.75" customHeight="1">
      <c r="A166" s="14" t="s">
        <v>78</v>
      </c>
      <c r="B166" s="28"/>
    </row>
    <row r="167" spans="1:2" ht="15.75" customHeight="1">
      <c r="A167"/>
    </row>
    <row r="168" spans="1:2" ht="15.75" customHeight="1">
      <c r="A168" s="14" t="s">
        <v>21</v>
      </c>
      <c r="B168" s="28"/>
    </row>
    <row r="169" spans="1:2" ht="15.75" customHeight="1">
      <c r="A169" s="14" t="s">
        <v>77</v>
      </c>
      <c r="B169" s="28"/>
    </row>
    <row r="170" spans="1:2" ht="15.75" customHeight="1">
      <c r="A170" s="14" t="s">
        <v>78</v>
      </c>
      <c r="B170" s="28"/>
    </row>
    <row r="171" spans="1:2" ht="15.75" customHeight="1">
      <c r="A171"/>
    </row>
    <row r="172" spans="1:2" ht="15.75" customHeight="1">
      <c r="A172" s="14" t="s">
        <v>21</v>
      </c>
      <c r="B172" s="28"/>
    </row>
    <row r="173" spans="1:2" ht="15.75" customHeight="1">
      <c r="A173" s="14" t="s">
        <v>77</v>
      </c>
      <c r="B173" s="28"/>
    </row>
    <row r="174" spans="1:2" ht="15.75" customHeight="1">
      <c r="A174" s="14" t="s">
        <v>78</v>
      </c>
      <c r="B174" s="28"/>
    </row>
    <row r="175" spans="1:2" ht="15.75" customHeight="1">
      <c r="A175"/>
    </row>
    <row r="176" spans="1:2" ht="15.75" customHeight="1">
      <c r="A176" s="14" t="s">
        <v>21</v>
      </c>
      <c r="B176" s="28"/>
    </row>
    <row r="177" spans="1:2" ht="15.75" customHeight="1">
      <c r="A177" s="14" t="s">
        <v>77</v>
      </c>
      <c r="B177" s="28"/>
    </row>
    <row r="178" spans="1:2" ht="15.75" customHeight="1">
      <c r="A178" s="14" t="s">
        <v>78</v>
      </c>
      <c r="B178" s="28"/>
    </row>
    <row r="179" spans="1:2" ht="15.75" customHeight="1">
      <c r="A179"/>
    </row>
    <row r="180" spans="1:2" ht="15.75" customHeight="1">
      <c r="A180" s="14" t="s">
        <v>21</v>
      </c>
      <c r="B180" s="28"/>
    </row>
    <row r="181" spans="1:2" ht="15.75" customHeight="1">
      <c r="A181" s="14" t="s">
        <v>77</v>
      </c>
      <c r="B181" s="28"/>
    </row>
    <row r="182" spans="1:2" ht="15.75" customHeight="1">
      <c r="A182" s="14" t="s">
        <v>78</v>
      </c>
      <c r="B182" s="28"/>
    </row>
    <row r="183" spans="1:2" ht="15.75" customHeight="1">
      <c r="A183"/>
    </row>
    <row r="184" spans="1:2" ht="15.75" customHeight="1">
      <c r="A184" s="14" t="s">
        <v>21</v>
      </c>
      <c r="B184" s="28"/>
    </row>
    <row r="185" spans="1:2" ht="15.75" customHeight="1">
      <c r="A185" s="14" t="s">
        <v>77</v>
      </c>
      <c r="B185" s="28"/>
    </row>
    <row r="186" spans="1:2" ht="15.75" customHeight="1">
      <c r="A186" s="14" t="s">
        <v>78</v>
      </c>
      <c r="B186" s="28"/>
    </row>
    <row r="187" spans="1:2" ht="15.75" customHeight="1">
      <c r="A187"/>
    </row>
    <row r="188" spans="1:2" ht="15.75" customHeight="1">
      <c r="A188" s="14" t="s">
        <v>21</v>
      </c>
      <c r="B188" s="28"/>
    </row>
    <row r="189" spans="1:2" ht="15.75" customHeight="1">
      <c r="A189" s="14" t="s">
        <v>77</v>
      </c>
      <c r="B189" s="28"/>
    </row>
    <row r="190" spans="1:2" ht="15.75" customHeight="1">
      <c r="A190" s="14" t="s">
        <v>78</v>
      </c>
      <c r="B190" s="28"/>
    </row>
    <row r="191" spans="1:2" ht="15.75" customHeight="1">
      <c r="A191"/>
    </row>
    <row r="192" spans="1:2" ht="15.75" customHeight="1">
      <c r="A192" s="14" t="s">
        <v>21</v>
      </c>
      <c r="B192" s="28"/>
    </row>
    <row r="193" spans="1:2" ht="15.75" customHeight="1">
      <c r="A193" s="14" t="s">
        <v>77</v>
      </c>
      <c r="B193" s="28"/>
    </row>
    <row r="194" spans="1:2" ht="15.75" customHeight="1">
      <c r="A194" s="14" t="s">
        <v>78</v>
      </c>
      <c r="B194" s="28"/>
    </row>
    <row r="195" spans="1:2" ht="15.75" customHeight="1">
      <c r="A195"/>
    </row>
    <row r="196" spans="1:2" ht="15.75" customHeight="1">
      <c r="A196" s="14" t="s">
        <v>21</v>
      </c>
      <c r="B196" s="28"/>
    </row>
    <row r="197" spans="1:2" ht="15.75" customHeight="1">
      <c r="A197" s="14" t="s">
        <v>77</v>
      </c>
      <c r="B197" s="28"/>
    </row>
    <row r="198" spans="1:2" ht="15.75" customHeight="1">
      <c r="A198" s="14" t="s">
        <v>78</v>
      </c>
      <c r="B198" s="28"/>
    </row>
    <row r="199" spans="1:2" ht="15.75" customHeight="1">
      <c r="A199"/>
    </row>
    <row r="200" spans="1:2" ht="15.75" customHeight="1">
      <c r="A200" s="14" t="s">
        <v>21</v>
      </c>
      <c r="B200" s="28"/>
    </row>
    <row r="201" spans="1:2" ht="15.75" customHeight="1">
      <c r="A201" s="14" t="s">
        <v>77</v>
      </c>
      <c r="B201" s="28"/>
    </row>
    <row r="202" spans="1:2" ht="15.75" customHeight="1">
      <c r="A202" s="14" t="s">
        <v>78</v>
      </c>
      <c r="B202" s="28"/>
    </row>
    <row r="203" spans="1:2" ht="15.75" customHeight="1">
      <c r="A203"/>
    </row>
    <row r="204" spans="1:2" ht="15.75" customHeight="1">
      <c r="A204" s="14" t="s">
        <v>21</v>
      </c>
      <c r="B204" s="28"/>
    </row>
    <row r="205" spans="1:2" ht="15.75" customHeight="1">
      <c r="A205" s="14" t="s">
        <v>77</v>
      </c>
      <c r="B205" s="28"/>
    </row>
    <row r="206" spans="1:2" ht="15.75" customHeight="1">
      <c r="A206" s="14" t="s">
        <v>78</v>
      </c>
      <c r="B206" s="28"/>
    </row>
    <row r="207" spans="1:2" ht="15.75" customHeight="1">
      <c r="A207"/>
    </row>
    <row r="208" spans="1:2" ht="15.75" customHeight="1">
      <c r="A208" s="14" t="s">
        <v>21</v>
      </c>
      <c r="B208" s="28"/>
    </row>
    <row r="209" spans="1:2" ht="15.75" customHeight="1">
      <c r="A209" s="14" t="s">
        <v>77</v>
      </c>
      <c r="B209" s="28"/>
    </row>
    <row r="210" spans="1:2" ht="15.75" customHeight="1">
      <c r="A210" s="14" t="s">
        <v>78</v>
      </c>
      <c r="B210" s="28"/>
    </row>
    <row r="211" spans="1:2" ht="15.75" customHeight="1">
      <c r="A211"/>
    </row>
    <row r="212" spans="1:2" ht="15.75" customHeight="1">
      <c r="A212" s="14" t="s">
        <v>21</v>
      </c>
      <c r="B212" s="28"/>
    </row>
    <row r="213" spans="1:2" ht="15.75" customHeight="1">
      <c r="A213" s="14" t="s">
        <v>77</v>
      </c>
      <c r="B213" s="28"/>
    </row>
    <row r="214" spans="1:2" ht="15.75" customHeight="1">
      <c r="A214" s="14" t="s">
        <v>78</v>
      </c>
      <c r="B214" s="28"/>
    </row>
    <row r="215" spans="1:2" ht="15.75" customHeight="1">
      <c r="A215"/>
    </row>
    <row r="216" spans="1:2" ht="15.75" customHeight="1">
      <c r="A216" s="14" t="s">
        <v>21</v>
      </c>
      <c r="B216" s="28"/>
    </row>
    <row r="217" spans="1:2" ht="15.75" customHeight="1">
      <c r="A217" s="14" t="s">
        <v>77</v>
      </c>
      <c r="B217" s="28"/>
    </row>
    <row r="218" spans="1:2" ht="15.75" customHeight="1">
      <c r="A218" s="14" t="s">
        <v>78</v>
      </c>
      <c r="B218" s="28"/>
    </row>
    <row r="219" spans="1:2" ht="15.75" customHeight="1">
      <c r="A219"/>
    </row>
    <row r="220" spans="1:2" ht="15.75" customHeight="1">
      <c r="A220" s="14" t="s">
        <v>21</v>
      </c>
      <c r="B220" s="28"/>
    </row>
    <row r="221" spans="1:2" ht="15.75" customHeight="1">
      <c r="A221" s="14" t="s">
        <v>77</v>
      </c>
      <c r="B221" s="28"/>
    </row>
    <row r="222" spans="1:2" ht="15.75" customHeight="1">
      <c r="A222" s="14" t="s">
        <v>78</v>
      </c>
      <c r="B222" s="28"/>
    </row>
    <row r="223" spans="1:2" ht="15.75" customHeight="1">
      <c r="A223"/>
    </row>
    <row r="224" spans="1:2" ht="15.75" customHeight="1">
      <c r="A224" s="14" t="s">
        <v>21</v>
      </c>
      <c r="B224" s="28"/>
    </row>
    <row r="225" spans="1:2" ht="15.75" customHeight="1">
      <c r="A225" s="14" t="s">
        <v>77</v>
      </c>
      <c r="B225" s="28"/>
    </row>
    <row r="226" spans="1:2" ht="15.75" customHeight="1">
      <c r="A226" s="14" t="s">
        <v>78</v>
      </c>
      <c r="B226" s="28"/>
    </row>
    <row r="227" spans="1:2" ht="15.75" customHeight="1">
      <c r="A227"/>
    </row>
    <row r="228" spans="1:2" ht="15.75" customHeight="1">
      <c r="A228" s="14" t="s">
        <v>21</v>
      </c>
      <c r="B228" s="28"/>
    </row>
    <row r="229" spans="1:2" ht="15.75" customHeight="1">
      <c r="A229" s="14" t="s">
        <v>77</v>
      </c>
      <c r="B229" s="28"/>
    </row>
    <row r="230" spans="1:2" ht="15.75" customHeight="1">
      <c r="A230" s="14" t="s">
        <v>78</v>
      </c>
      <c r="B230" s="28"/>
    </row>
    <row r="231" spans="1:2" ht="15.75" customHeight="1">
      <c r="A231"/>
    </row>
    <row r="232" spans="1:2" ht="15.75" customHeight="1">
      <c r="A232" s="14" t="s">
        <v>21</v>
      </c>
      <c r="B232" s="28"/>
    </row>
    <row r="233" spans="1:2" ht="15.75" customHeight="1">
      <c r="A233" s="14" t="s">
        <v>77</v>
      </c>
      <c r="B233" s="28"/>
    </row>
    <row r="234" spans="1:2" ht="15.75" customHeight="1">
      <c r="A234" s="14" t="s">
        <v>78</v>
      </c>
      <c r="B234" s="28"/>
    </row>
    <row r="235" spans="1:2" ht="15.75" customHeight="1">
      <c r="A235"/>
    </row>
    <row r="236" spans="1:2" ht="15.75" customHeight="1">
      <c r="A236" s="14" t="s">
        <v>21</v>
      </c>
      <c r="B236" s="28"/>
    </row>
    <row r="237" spans="1:2" ht="15.75" customHeight="1">
      <c r="A237" s="14" t="s">
        <v>77</v>
      </c>
      <c r="B237" s="28"/>
    </row>
    <row r="238" spans="1:2" ht="15.75" customHeight="1">
      <c r="A238" s="14" t="s">
        <v>78</v>
      </c>
      <c r="B238" s="28"/>
    </row>
    <row r="239" spans="1:2" ht="15.75" customHeight="1">
      <c r="A239"/>
    </row>
    <row r="240" spans="1:2" ht="15.75" customHeight="1">
      <c r="A240" s="14" t="s">
        <v>21</v>
      </c>
      <c r="B240" s="28"/>
    </row>
    <row r="241" spans="1:2" ht="15.75" customHeight="1">
      <c r="A241" s="14" t="s">
        <v>77</v>
      </c>
      <c r="B241" s="28"/>
    </row>
    <row r="242" spans="1:2" ht="15.75" customHeight="1">
      <c r="A242" s="14" t="s">
        <v>78</v>
      </c>
      <c r="B242" s="28"/>
    </row>
    <row r="243" spans="1:2" ht="15.75" customHeight="1">
      <c r="A243"/>
    </row>
    <row r="244" spans="1:2" ht="15.75" customHeight="1">
      <c r="A244" s="14" t="s">
        <v>21</v>
      </c>
      <c r="B244" s="28"/>
    </row>
    <row r="245" spans="1:2" ht="15.75" customHeight="1">
      <c r="A245" s="14" t="s">
        <v>77</v>
      </c>
      <c r="B245" s="28"/>
    </row>
    <row r="246" spans="1:2" ht="15.75" customHeight="1">
      <c r="A246" s="14" t="s">
        <v>78</v>
      </c>
      <c r="B246" s="28"/>
    </row>
    <row r="247" spans="1:2" ht="15.75" customHeight="1">
      <c r="A247"/>
    </row>
    <row r="248" spans="1:2" ht="15.75" customHeight="1">
      <c r="A248" s="14" t="s">
        <v>21</v>
      </c>
      <c r="B248" s="28"/>
    </row>
    <row r="249" spans="1:2" ht="15.75" customHeight="1">
      <c r="A249" s="14" t="s">
        <v>77</v>
      </c>
      <c r="B249" s="28"/>
    </row>
    <row r="250" spans="1:2" ht="15.75" customHeight="1">
      <c r="A250" s="14" t="s">
        <v>78</v>
      </c>
      <c r="B250" s="28"/>
    </row>
    <row r="251" spans="1:2" ht="15.75" customHeight="1">
      <c r="A251"/>
    </row>
    <row r="252" spans="1:2" ht="15.75" customHeight="1">
      <c r="A252" s="14" t="s">
        <v>21</v>
      </c>
      <c r="B252" s="28"/>
    </row>
    <row r="253" spans="1:2" ht="15.75" customHeight="1">
      <c r="A253" s="14" t="s">
        <v>77</v>
      </c>
      <c r="B253" s="28"/>
    </row>
    <row r="254" spans="1:2" ht="15.75" customHeight="1">
      <c r="A254" s="14" t="s">
        <v>78</v>
      </c>
      <c r="B254" s="28"/>
    </row>
    <row r="255" spans="1:2" ht="15.75" customHeight="1">
      <c r="A255"/>
    </row>
    <row r="256" spans="1:2" ht="15.75" customHeight="1">
      <c r="A256" s="14" t="s">
        <v>21</v>
      </c>
      <c r="B256" s="28"/>
    </row>
    <row r="257" spans="1:2" ht="15.75" customHeight="1">
      <c r="A257" s="14" t="s">
        <v>77</v>
      </c>
      <c r="B257" s="28"/>
    </row>
    <row r="258" spans="1:2" ht="15.75" customHeight="1">
      <c r="A258" s="14" t="s">
        <v>78</v>
      </c>
      <c r="B258" s="28"/>
    </row>
    <row r="259" spans="1:2" ht="15.75" customHeight="1">
      <c r="A259"/>
    </row>
    <row r="260" spans="1:2" ht="15.75" customHeight="1">
      <c r="A260" s="14" t="s">
        <v>21</v>
      </c>
      <c r="B260" s="28"/>
    </row>
    <row r="261" spans="1:2" ht="15.75" customHeight="1">
      <c r="A261" s="14" t="s">
        <v>77</v>
      </c>
      <c r="B261" s="28"/>
    </row>
    <row r="262" spans="1:2" ht="15.75" customHeight="1">
      <c r="A262" s="14" t="s">
        <v>78</v>
      </c>
      <c r="B262" s="28"/>
    </row>
    <row r="263" spans="1:2" ht="15.75" customHeight="1">
      <c r="A263"/>
    </row>
    <row r="264" spans="1:2" ht="15.75" customHeight="1">
      <c r="A264" s="14" t="s">
        <v>21</v>
      </c>
      <c r="B264" s="28"/>
    </row>
    <row r="265" spans="1:2" ht="15.75" customHeight="1">
      <c r="A265" s="14" t="s">
        <v>77</v>
      </c>
      <c r="B265" s="28"/>
    </row>
    <row r="266" spans="1:2" ht="15.75" customHeight="1">
      <c r="A266" s="14" t="s">
        <v>78</v>
      </c>
      <c r="B266" s="28"/>
    </row>
    <row r="267" spans="1:2" ht="15.75" customHeight="1">
      <c r="A267"/>
    </row>
    <row r="268" spans="1:2" ht="15.75" customHeight="1">
      <c r="A268" s="14" t="s">
        <v>21</v>
      </c>
      <c r="B268" s="28"/>
    </row>
    <row r="269" spans="1:2" ht="15.75" customHeight="1">
      <c r="A269" s="14" t="s">
        <v>77</v>
      </c>
      <c r="B269" s="28"/>
    </row>
    <row r="270" spans="1:2" ht="15.75" customHeight="1">
      <c r="A270" s="14" t="s">
        <v>78</v>
      </c>
      <c r="B270" s="28"/>
    </row>
    <row r="271" spans="1:2" ht="15.75" customHeight="1">
      <c r="A271"/>
    </row>
    <row r="272" spans="1:2" ht="15.75" customHeight="1">
      <c r="A272" s="14" t="s">
        <v>21</v>
      </c>
      <c r="B272" s="28"/>
    </row>
    <row r="273" spans="1:2" ht="15.75" customHeight="1">
      <c r="A273" s="14" t="s">
        <v>77</v>
      </c>
      <c r="B273" s="28"/>
    </row>
    <row r="274" spans="1:2" ht="15.75" customHeight="1">
      <c r="A274" s="14" t="s">
        <v>78</v>
      </c>
      <c r="B274" s="28"/>
    </row>
    <row r="275" spans="1:2" ht="15.75" customHeight="1">
      <c r="A275"/>
    </row>
    <row r="276" spans="1:2" ht="15.75" customHeight="1">
      <c r="A276" s="14" t="s">
        <v>21</v>
      </c>
      <c r="B276" s="28"/>
    </row>
    <row r="277" spans="1:2" ht="15.75" customHeight="1">
      <c r="A277" s="14" t="s">
        <v>77</v>
      </c>
      <c r="B277" s="28"/>
    </row>
    <row r="278" spans="1:2" ht="15.75" customHeight="1">
      <c r="A278" s="14" t="s">
        <v>78</v>
      </c>
      <c r="B278" s="28"/>
    </row>
    <row r="279" spans="1:2" ht="15.75" customHeight="1">
      <c r="A279"/>
    </row>
    <row r="280" spans="1:2" ht="15.75" customHeight="1">
      <c r="A280" s="14" t="s">
        <v>21</v>
      </c>
      <c r="B280" s="28"/>
    </row>
    <row r="281" spans="1:2" ht="15.75" customHeight="1">
      <c r="A281" s="14" t="s">
        <v>77</v>
      </c>
      <c r="B281" s="28"/>
    </row>
    <row r="282" spans="1:2" ht="15.75" customHeight="1">
      <c r="A282" s="14" t="s">
        <v>78</v>
      </c>
      <c r="B282" s="28"/>
    </row>
    <row r="283" spans="1:2" ht="15.75" customHeight="1">
      <c r="A283"/>
    </row>
    <row r="284" spans="1:2" ht="15.75" customHeight="1">
      <c r="A284" s="14" t="s">
        <v>21</v>
      </c>
      <c r="B284" s="28"/>
    </row>
    <row r="285" spans="1:2" ht="15.75" customHeight="1">
      <c r="A285" s="14" t="s">
        <v>77</v>
      </c>
      <c r="B285" s="28"/>
    </row>
    <row r="286" spans="1:2" ht="15.75" customHeight="1">
      <c r="A286" s="14" t="s">
        <v>78</v>
      </c>
      <c r="B286" s="28"/>
    </row>
    <row r="287" spans="1:2" ht="15.75" customHeight="1">
      <c r="A287"/>
    </row>
    <row r="288" spans="1:2" ht="15.75" customHeight="1">
      <c r="A288" s="14" t="s">
        <v>21</v>
      </c>
      <c r="B288" s="28"/>
    </row>
    <row r="289" spans="1:2" ht="15.75" customHeight="1">
      <c r="A289" s="14" t="s">
        <v>77</v>
      </c>
      <c r="B289" s="28"/>
    </row>
    <row r="290" spans="1:2" ht="15.75" customHeight="1">
      <c r="A290" s="14" t="s">
        <v>78</v>
      </c>
      <c r="B290" s="28"/>
    </row>
    <row r="291" spans="1:2" ht="15.75" customHeight="1">
      <c r="A291"/>
    </row>
    <row r="292" spans="1:2" ht="15.75" customHeight="1">
      <c r="A292" s="14" t="s">
        <v>21</v>
      </c>
      <c r="B292" s="28"/>
    </row>
    <row r="293" spans="1:2" ht="15.75" customHeight="1">
      <c r="A293" s="14" t="s">
        <v>77</v>
      </c>
      <c r="B293" s="28"/>
    </row>
    <row r="294" spans="1:2" ht="15.75" customHeight="1">
      <c r="A294" s="14" t="s">
        <v>78</v>
      </c>
      <c r="B294" s="28"/>
    </row>
    <row r="295" spans="1:2" ht="15.75" customHeight="1">
      <c r="A295"/>
    </row>
    <row r="296" spans="1:2" ht="15.75" customHeight="1">
      <c r="A296" s="14" t="s">
        <v>21</v>
      </c>
      <c r="B296" s="28"/>
    </row>
    <row r="297" spans="1:2" ht="15.75" customHeight="1">
      <c r="A297" s="14" t="s">
        <v>77</v>
      </c>
      <c r="B297" s="28"/>
    </row>
    <row r="298" spans="1:2" ht="15.75" customHeight="1">
      <c r="A298" s="14" t="s">
        <v>78</v>
      </c>
      <c r="B298" s="28"/>
    </row>
    <row r="299" spans="1:2" ht="15.75" customHeight="1">
      <c r="A299"/>
    </row>
    <row r="300" spans="1:2" ht="15.75" customHeight="1">
      <c r="A300" s="14" t="s">
        <v>21</v>
      </c>
      <c r="B300" s="28"/>
    </row>
    <row r="301" spans="1:2" ht="15.75" customHeight="1">
      <c r="A301" s="14" t="s">
        <v>77</v>
      </c>
      <c r="B301" s="28"/>
    </row>
    <row r="302" spans="1:2" ht="15.75" customHeight="1">
      <c r="A302" s="14" t="s">
        <v>78</v>
      </c>
      <c r="B302" s="28"/>
    </row>
    <row r="303" spans="1:2" ht="15.75" customHeight="1">
      <c r="A303"/>
    </row>
    <row r="304" spans="1:2" ht="15.75" customHeight="1">
      <c r="A304" s="14" t="s">
        <v>21</v>
      </c>
      <c r="B304" s="28"/>
    </row>
    <row r="305" spans="1:2" ht="15.75" customHeight="1">
      <c r="A305" s="14" t="s">
        <v>77</v>
      </c>
      <c r="B305" s="28"/>
    </row>
    <row r="306" spans="1:2" ht="15.75" customHeight="1">
      <c r="A306" s="14" t="s">
        <v>78</v>
      </c>
      <c r="B306" s="28"/>
    </row>
    <row r="307" spans="1:2" ht="15.75" customHeight="1">
      <c r="A307"/>
    </row>
    <row r="308" spans="1:2" ht="15.75" customHeight="1">
      <c r="A308" s="14" t="s">
        <v>21</v>
      </c>
      <c r="B308" s="28"/>
    </row>
    <row r="309" spans="1:2" ht="15.75" customHeight="1">
      <c r="A309" s="14" t="s">
        <v>77</v>
      </c>
      <c r="B309" s="28"/>
    </row>
    <row r="310" spans="1:2" ht="15.75" customHeight="1">
      <c r="A310" s="14" t="s">
        <v>78</v>
      </c>
      <c r="B310" s="28"/>
    </row>
    <row r="311" spans="1:2" ht="15.75" customHeight="1">
      <c r="A311"/>
    </row>
    <row r="312" spans="1:2" ht="15.75" customHeight="1">
      <c r="A312" s="14" t="s">
        <v>21</v>
      </c>
      <c r="B312" s="28"/>
    </row>
    <row r="313" spans="1:2" ht="15.75" customHeight="1">
      <c r="A313" s="14" t="s">
        <v>77</v>
      </c>
      <c r="B313" s="28"/>
    </row>
    <row r="314" spans="1:2" ht="15.75" customHeight="1">
      <c r="A314" s="14" t="s">
        <v>78</v>
      </c>
      <c r="B314" s="28"/>
    </row>
    <row r="315" spans="1:2" ht="15.75" customHeight="1">
      <c r="A315"/>
    </row>
    <row r="316" spans="1:2" ht="15.75" customHeight="1">
      <c r="A316" s="14" t="s">
        <v>21</v>
      </c>
      <c r="B316" s="28"/>
    </row>
    <row r="317" spans="1:2" ht="15.75" customHeight="1">
      <c r="A317" s="14" t="s">
        <v>77</v>
      </c>
      <c r="B317" s="28"/>
    </row>
    <row r="318" spans="1:2" ht="15.75" customHeight="1">
      <c r="A318" s="14" t="s">
        <v>78</v>
      </c>
      <c r="B318" s="28"/>
    </row>
    <row r="319" spans="1:2" ht="15.75" customHeight="1">
      <c r="A319"/>
    </row>
    <row r="320" spans="1:2" ht="15.75" customHeight="1">
      <c r="A320" s="14" t="s">
        <v>21</v>
      </c>
      <c r="B320" s="28"/>
    </row>
    <row r="321" spans="1:2" ht="15.75" customHeight="1">
      <c r="A321" s="14" t="s">
        <v>77</v>
      </c>
      <c r="B321" s="28"/>
    </row>
    <row r="322" spans="1:2" ht="15.75" customHeight="1">
      <c r="A322" s="14" t="s">
        <v>78</v>
      </c>
      <c r="B322" s="28"/>
    </row>
    <row r="323" spans="1:2" ht="15.75" customHeight="1">
      <c r="A323"/>
    </row>
    <row r="324" spans="1:2" ht="15.75" customHeight="1">
      <c r="A324" s="14" t="s">
        <v>21</v>
      </c>
      <c r="B324" s="28"/>
    </row>
    <row r="325" spans="1:2" ht="15.75" customHeight="1">
      <c r="A325" s="14" t="s">
        <v>77</v>
      </c>
      <c r="B325" s="28"/>
    </row>
    <row r="326" spans="1:2" ht="15.75" customHeight="1">
      <c r="A326" s="14" t="s">
        <v>78</v>
      </c>
      <c r="B326" s="28"/>
    </row>
    <row r="327" spans="1:2" ht="15.75" customHeight="1">
      <c r="A327"/>
    </row>
    <row r="328" spans="1:2" ht="15.75" customHeight="1">
      <c r="A328" s="14" t="s">
        <v>21</v>
      </c>
      <c r="B328" s="28"/>
    </row>
    <row r="329" spans="1:2" ht="15.75" customHeight="1">
      <c r="A329" s="14" t="s">
        <v>77</v>
      </c>
      <c r="B329" s="28"/>
    </row>
    <row r="330" spans="1:2" ht="15.75" customHeight="1">
      <c r="A330" s="14" t="s">
        <v>78</v>
      </c>
      <c r="B330" s="28"/>
    </row>
    <row r="331" spans="1:2" ht="15.75" customHeight="1">
      <c r="A331"/>
    </row>
    <row r="332" spans="1:2" ht="15.75" customHeight="1">
      <c r="A332" s="14" t="s">
        <v>21</v>
      </c>
      <c r="B332" s="28"/>
    </row>
    <row r="333" spans="1:2" ht="15.75" customHeight="1">
      <c r="A333" s="14" t="s">
        <v>77</v>
      </c>
      <c r="B333" s="28"/>
    </row>
    <row r="334" spans="1:2" ht="15.75" customHeight="1">
      <c r="A334" s="14" t="s">
        <v>78</v>
      </c>
      <c r="B334" s="28"/>
    </row>
    <row r="335" spans="1:2" ht="15.75" customHeight="1">
      <c r="A335"/>
    </row>
    <row r="336" spans="1:2" ht="15.75" customHeight="1">
      <c r="A336" s="14" t="s">
        <v>21</v>
      </c>
      <c r="B336" s="28"/>
    </row>
    <row r="337" spans="1:2" ht="15.75" customHeight="1">
      <c r="A337" s="14" t="s">
        <v>77</v>
      </c>
      <c r="B337" s="28"/>
    </row>
    <row r="338" spans="1:2" ht="15.75" customHeight="1">
      <c r="A338" s="14" t="s">
        <v>78</v>
      </c>
      <c r="B338" s="28"/>
    </row>
    <row r="339" spans="1:2" ht="15.75" customHeight="1">
      <c r="A339"/>
    </row>
    <row r="340" spans="1:2" ht="15.75" customHeight="1">
      <c r="A340" s="14" t="s">
        <v>21</v>
      </c>
      <c r="B340" s="28"/>
    </row>
    <row r="341" spans="1:2" ht="15.75" customHeight="1">
      <c r="A341" s="14" t="s">
        <v>77</v>
      </c>
      <c r="B341" s="28"/>
    </row>
    <row r="342" spans="1:2" ht="15.75" customHeight="1">
      <c r="A342" s="14" t="s">
        <v>78</v>
      </c>
      <c r="B342" s="28"/>
    </row>
    <row r="343" spans="1:2" ht="15.75" customHeight="1">
      <c r="A343"/>
    </row>
    <row r="344" spans="1:2" ht="15.75" customHeight="1">
      <c r="A344" s="14" t="s">
        <v>21</v>
      </c>
      <c r="B344" s="28"/>
    </row>
    <row r="345" spans="1:2" ht="15.75" customHeight="1">
      <c r="A345" s="14" t="s">
        <v>77</v>
      </c>
      <c r="B345" s="28"/>
    </row>
    <row r="346" spans="1:2" ht="15.75" customHeight="1">
      <c r="A346" s="14" t="s">
        <v>78</v>
      </c>
      <c r="B346" s="28"/>
    </row>
    <row r="347" spans="1:2" ht="15.75" customHeight="1">
      <c r="A347"/>
    </row>
    <row r="348" spans="1:2" ht="15.75" customHeight="1">
      <c r="A348" s="14" t="s">
        <v>21</v>
      </c>
      <c r="B348" s="28"/>
    </row>
    <row r="349" spans="1:2" ht="15.75" customHeight="1">
      <c r="A349" s="14" t="s">
        <v>77</v>
      </c>
      <c r="B349" s="28"/>
    </row>
    <row r="350" spans="1:2" ht="15.75" customHeight="1">
      <c r="A350" s="14" t="s">
        <v>78</v>
      </c>
      <c r="B350" s="28"/>
    </row>
    <row r="351" spans="1:2" ht="15.75" customHeight="1">
      <c r="A351"/>
    </row>
    <row r="352" spans="1:2" ht="15.75" customHeight="1">
      <c r="A352" s="14" t="s">
        <v>21</v>
      </c>
      <c r="B352" s="28"/>
    </row>
    <row r="353" spans="1:2" ht="15.75" customHeight="1">
      <c r="A353" s="14" t="s">
        <v>77</v>
      </c>
      <c r="B353" s="28"/>
    </row>
    <row r="354" spans="1:2" ht="15.75" customHeight="1">
      <c r="A354" s="14" t="s">
        <v>78</v>
      </c>
      <c r="B354" s="28"/>
    </row>
    <row r="355" spans="1:2" ht="15.75" customHeight="1">
      <c r="A355"/>
    </row>
    <row r="356" spans="1:2" ht="15.75" customHeight="1">
      <c r="A356" s="14" t="s">
        <v>21</v>
      </c>
      <c r="B356" s="28"/>
    </row>
    <row r="357" spans="1:2" ht="15.75" customHeight="1">
      <c r="A357" s="14" t="s">
        <v>77</v>
      </c>
      <c r="B357" s="28"/>
    </row>
    <row r="358" spans="1:2" ht="15.75" customHeight="1">
      <c r="A358" s="14" t="s">
        <v>78</v>
      </c>
      <c r="B358" s="28"/>
    </row>
    <row r="359" spans="1:2" ht="15.75" customHeight="1">
      <c r="A359"/>
    </row>
    <row r="360" spans="1:2" ht="15.75" customHeight="1">
      <c r="A360" s="14" t="s">
        <v>21</v>
      </c>
      <c r="B360" s="28"/>
    </row>
    <row r="361" spans="1:2" ht="15.75" customHeight="1">
      <c r="A361" s="14" t="s">
        <v>77</v>
      </c>
      <c r="B361" s="28"/>
    </row>
    <row r="362" spans="1:2" ht="15.75" customHeight="1">
      <c r="A362" s="14" t="s">
        <v>78</v>
      </c>
      <c r="B362" s="28"/>
    </row>
    <row r="363" spans="1:2" ht="15.75" customHeight="1">
      <c r="A363"/>
    </row>
    <row r="364" spans="1:2" ht="15.75" customHeight="1">
      <c r="A364" s="14" t="s">
        <v>21</v>
      </c>
      <c r="B364" s="28"/>
    </row>
    <row r="365" spans="1:2" ht="15.75" customHeight="1">
      <c r="A365" s="14" t="s">
        <v>77</v>
      </c>
      <c r="B365" s="28"/>
    </row>
    <row r="366" spans="1:2" ht="15.75" customHeight="1">
      <c r="A366" s="14" t="s">
        <v>78</v>
      </c>
      <c r="B366" s="28"/>
    </row>
    <row r="367" spans="1:2" ht="15.75" customHeight="1">
      <c r="A367"/>
    </row>
    <row r="368" spans="1:2" ht="15.75" customHeight="1">
      <c r="A368" s="14" t="s">
        <v>21</v>
      </c>
      <c r="B368" s="28"/>
    </row>
    <row r="369" spans="1:2" ht="15.75" customHeight="1">
      <c r="A369" s="14" t="s">
        <v>77</v>
      </c>
      <c r="B369" s="28"/>
    </row>
    <row r="370" spans="1:2" ht="15.75" customHeight="1">
      <c r="A370" s="14" t="s">
        <v>78</v>
      </c>
      <c r="B370" s="28"/>
    </row>
    <row r="371" spans="1:2" ht="15.75" customHeight="1">
      <c r="A371"/>
    </row>
    <row r="372" spans="1:2" ht="15.75" customHeight="1">
      <c r="A372" s="14" t="s">
        <v>21</v>
      </c>
      <c r="B372" s="28"/>
    </row>
    <row r="373" spans="1:2" ht="15.75" customHeight="1">
      <c r="A373" s="14" t="s">
        <v>77</v>
      </c>
      <c r="B373" s="28"/>
    </row>
    <row r="374" spans="1:2" ht="15.75" customHeight="1">
      <c r="A374" s="14" t="s">
        <v>78</v>
      </c>
      <c r="B374" s="28"/>
    </row>
    <row r="375" spans="1:2" ht="15.75" customHeight="1">
      <c r="A375"/>
    </row>
    <row r="376" spans="1:2" ht="15.75" customHeight="1">
      <c r="A376" s="14" t="s">
        <v>21</v>
      </c>
      <c r="B376" s="28"/>
    </row>
    <row r="377" spans="1:2" ht="15.75" customHeight="1">
      <c r="A377" s="14" t="s">
        <v>77</v>
      </c>
      <c r="B377" s="28"/>
    </row>
    <row r="378" spans="1:2" ht="15.75" customHeight="1">
      <c r="A378" s="14" t="s">
        <v>78</v>
      </c>
      <c r="B378" s="28"/>
    </row>
    <row r="379" spans="1:2" ht="15.75" customHeight="1">
      <c r="A379"/>
    </row>
    <row r="380" spans="1:2" ht="15.75" customHeight="1">
      <c r="A380" s="14" t="s">
        <v>21</v>
      </c>
      <c r="B380" s="28"/>
    </row>
    <row r="381" spans="1:2" ht="15.75" customHeight="1">
      <c r="A381" s="14" t="s">
        <v>77</v>
      </c>
      <c r="B381" s="28"/>
    </row>
    <row r="382" spans="1:2" ht="15.75" customHeight="1">
      <c r="A382" s="14" t="s">
        <v>78</v>
      </c>
      <c r="B382" s="28"/>
    </row>
    <row r="383" spans="1:2" ht="15.75" customHeight="1">
      <c r="A383"/>
    </row>
    <row r="384" spans="1:2" ht="15.75" customHeight="1">
      <c r="A384" s="14" t="s">
        <v>21</v>
      </c>
      <c r="B384" s="28"/>
    </row>
    <row r="385" spans="1:2" ht="15.75" customHeight="1">
      <c r="A385" s="14" t="s">
        <v>77</v>
      </c>
      <c r="B385" s="28"/>
    </row>
    <row r="386" spans="1:2" ht="15.75" customHeight="1">
      <c r="A386" s="14" t="s">
        <v>78</v>
      </c>
      <c r="B386" s="28"/>
    </row>
    <row r="387" spans="1:2" ht="15.75" customHeight="1">
      <c r="A387"/>
    </row>
    <row r="388" spans="1:2" ht="15.75" customHeight="1">
      <c r="A388" s="14" t="s">
        <v>21</v>
      </c>
      <c r="B388" s="28"/>
    </row>
    <row r="389" spans="1:2" ht="15.75" customHeight="1">
      <c r="A389" s="14" t="s">
        <v>77</v>
      </c>
      <c r="B389" s="28"/>
    </row>
    <row r="390" spans="1:2" ht="15.75" customHeight="1">
      <c r="A390" s="14" t="s">
        <v>78</v>
      </c>
      <c r="B390" s="28"/>
    </row>
    <row r="391" spans="1:2" ht="15.75" customHeight="1">
      <c r="A391"/>
    </row>
    <row r="392" spans="1:2" ht="15.75" customHeight="1">
      <c r="A392" s="14" t="s">
        <v>21</v>
      </c>
      <c r="B392" s="28"/>
    </row>
    <row r="393" spans="1:2" ht="15.75" customHeight="1">
      <c r="A393" s="14" t="s">
        <v>77</v>
      </c>
      <c r="B393" s="28"/>
    </row>
    <row r="394" spans="1:2" ht="15.75" customHeight="1">
      <c r="A394" s="14" t="s">
        <v>78</v>
      </c>
      <c r="B394" s="28"/>
    </row>
    <row r="395" spans="1:2" ht="15.75" customHeight="1">
      <c r="A395"/>
    </row>
    <row r="396" spans="1:2" ht="15.75" customHeight="1">
      <c r="A396" s="14" t="s">
        <v>21</v>
      </c>
      <c r="B396" s="28"/>
    </row>
    <row r="397" spans="1:2" ht="15.75" customHeight="1">
      <c r="A397" s="14" t="s">
        <v>77</v>
      </c>
      <c r="B397" s="28"/>
    </row>
    <row r="398" spans="1:2" ht="15.75" customHeight="1">
      <c r="A398" s="14" t="s">
        <v>78</v>
      </c>
      <c r="B398" s="28"/>
    </row>
    <row r="399" spans="1:2" ht="15.75" customHeight="1">
      <c r="A399"/>
    </row>
    <row r="400" spans="1:2" ht="15.75" customHeight="1">
      <c r="A400" s="14" t="s">
        <v>21</v>
      </c>
      <c r="B400" s="28"/>
    </row>
    <row r="401" spans="1:2" ht="15.75" customHeight="1">
      <c r="A401" s="14" t="s">
        <v>77</v>
      </c>
      <c r="B401" s="28"/>
    </row>
    <row r="402" spans="1:2" ht="15.75" customHeight="1">
      <c r="A402" s="14" t="s">
        <v>78</v>
      </c>
      <c r="B402" s="28"/>
    </row>
    <row r="403" spans="1:2" ht="15.75" customHeight="1">
      <c r="A403"/>
    </row>
    <row r="404" spans="1:2" ht="15.75" customHeight="1">
      <c r="A404" s="14" t="s">
        <v>21</v>
      </c>
      <c r="B404" s="28"/>
    </row>
    <row r="405" spans="1:2" ht="15.75" customHeight="1">
      <c r="A405" s="14" t="s">
        <v>77</v>
      </c>
      <c r="B405" s="28"/>
    </row>
    <row r="406" spans="1:2" ht="15.75" customHeight="1">
      <c r="A406" s="14" t="s">
        <v>78</v>
      </c>
      <c r="B406" s="28"/>
    </row>
    <row r="407" spans="1:2" ht="15.75" customHeight="1">
      <c r="A407"/>
    </row>
    <row r="408" spans="1:2" ht="15.75" customHeight="1">
      <c r="A408" s="14" t="s">
        <v>21</v>
      </c>
      <c r="B408" s="28"/>
    </row>
    <row r="409" spans="1:2" ht="15.75" customHeight="1">
      <c r="A409" s="14" t="s">
        <v>77</v>
      </c>
      <c r="B409" s="28"/>
    </row>
    <row r="410" spans="1:2" ht="15.75" customHeight="1">
      <c r="A410" s="14" t="s">
        <v>78</v>
      </c>
      <c r="B410" s="28"/>
    </row>
    <row r="411" spans="1:2" ht="15.75" customHeight="1">
      <c r="A411"/>
    </row>
    <row r="412" spans="1:2" ht="15.75" customHeight="1">
      <c r="A412" s="14" t="s">
        <v>21</v>
      </c>
      <c r="B412" s="28"/>
    </row>
    <row r="413" spans="1:2" ht="15.75" customHeight="1">
      <c r="A413" s="14" t="s">
        <v>77</v>
      </c>
      <c r="B413" s="28"/>
    </row>
    <row r="414" spans="1:2" ht="15.75" customHeight="1">
      <c r="A414" s="14" t="s">
        <v>78</v>
      </c>
      <c r="B414" s="28"/>
    </row>
    <row r="415" spans="1:2" ht="15.75" customHeight="1">
      <c r="A415"/>
    </row>
    <row r="416" spans="1:2" ht="15.75" customHeight="1">
      <c r="A416" s="14" t="s">
        <v>21</v>
      </c>
      <c r="B416" s="28"/>
    </row>
    <row r="417" spans="1:2" ht="15.75" customHeight="1">
      <c r="A417" s="14" t="s">
        <v>77</v>
      </c>
      <c r="B417" s="28"/>
    </row>
    <row r="418" spans="1:2" ht="15.75" customHeight="1">
      <c r="A418" s="14" t="s">
        <v>78</v>
      </c>
      <c r="B418" s="28"/>
    </row>
    <row r="419" spans="1:2" ht="15.75" customHeight="1">
      <c r="A419"/>
    </row>
    <row r="420" spans="1:2" ht="15.75" customHeight="1">
      <c r="A420" s="14" t="s">
        <v>21</v>
      </c>
      <c r="B420" s="28"/>
    </row>
    <row r="421" spans="1:2" ht="15.75" customHeight="1">
      <c r="A421" s="14" t="s">
        <v>77</v>
      </c>
      <c r="B421" s="28"/>
    </row>
    <row r="422" spans="1:2" ht="15.75" customHeight="1">
      <c r="A422" s="14" t="s">
        <v>78</v>
      </c>
      <c r="B422" s="28"/>
    </row>
    <row r="423" spans="1:2" ht="15.75" customHeight="1">
      <c r="A423"/>
    </row>
    <row r="424" spans="1:2" ht="15.75" customHeight="1">
      <c r="A424" s="14" t="s">
        <v>21</v>
      </c>
      <c r="B424" s="28"/>
    </row>
    <row r="425" spans="1:2" ht="15.75" customHeight="1">
      <c r="A425" s="14" t="s">
        <v>77</v>
      </c>
      <c r="B425" s="28"/>
    </row>
    <row r="426" spans="1:2" ht="15.75" customHeight="1">
      <c r="A426" s="14" t="s">
        <v>78</v>
      </c>
      <c r="B426" s="28"/>
    </row>
    <row r="427" spans="1:2" ht="15.75" customHeight="1">
      <c r="A427"/>
    </row>
    <row r="428" spans="1:2" ht="15.75" customHeight="1">
      <c r="A428" s="14" t="s">
        <v>21</v>
      </c>
      <c r="B428" s="28"/>
    </row>
    <row r="429" spans="1:2" ht="15.75" customHeight="1">
      <c r="A429" s="14" t="s">
        <v>77</v>
      </c>
      <c r="B429" s="28"/>
    </row>
    <row r="430" spans="1:2" ht="15.75" customHeight="1">
      <c r="A430" s="14" t="s">
        <v>78</v>
      </c>
      <c r="B430" s="28"/>
    </row>
    <row r="431" spans="1:2" ht="15.75" customHeight="1">
      <c r="A431"/>
    </row>
    <row r="432" spans="1:2" ht="15.75" customHeight="1">
      <c r="A432" s="14" t="s">
        <v>21</v>
      </c>
      <c r="B432" s="28"/>
    </row>
    <row r="433" spans="1:2" ht="15.75" customHeight="1">
      <c r="A433" s="14" t="s">
        <v>77</v>
      </c>
      <c r="B433" s="28"/>
    </row>
    <row r="434" spans="1:2" ht="15.75" customHeight="1">
      <c r="A434" s="14" t="s">
        <v>78</v>
      </c>
      <c r="B434" s="28"/>
    </row>
    <row r="435" spans="1:2" ht="15.75" customHeight="1">
      <c r="A435"/>
    </row>
    <row r="436" spans="1:2" ht="15.75" customHeight="1">
      <c r="A436" s="14" t="s">
        <v>21</v>
      </c>
      <c r="B436" s="28"/>
    </row>
    <row r="437" spans="1:2" ht="15.75" customHeight="1">
      <c r="A437" s="14" t="s">
        <v>77</v>
      </c>
      <c r="B437" s="28"/>
    </row>
    <row r="438" spans="1:2" ht="15.75" customHeight="1">
      <c r="A438" s="14" t="s">
        <v>78</v>
      </c>
      <c r="B438" s="28"/>
    </row>
    <row r="439" spans="1:2" ht="15.75" customHeight="1">
      <c r="A439"/>
    </row>
    <row r="440" spans="1:2" ht="15.75" customHeight="1">
      <c r="A440" s="14" t="s">
        <v>21</v>
      </c>
      <c r="B440" s="28"/>
    </row>
    <row r="441" spans="1:2" ht="15.75" customHeight="1">
      <c r="A441" s="14" t="s">
        <v>77</v>
      </c>
      <c r="B441" s="28"/>
    </row>
    <row r="442" spans="1:2" ht="15.75" customHeight="1">
      <c r="A442" s="14" t="s">
        <v>78</v>
      </c>
      <c r="B442" s="28"/>
    </row>
    <row r="443" spans="1:2" ht="15.75" customHeight="1">
      <c r="A443"/>
    </row>
    <row r="444" spans="1:2" ht="15.75" customHeight="1">
      <c r="A444" s="14" t="s">
        <v>21</v>
      </c>
      <c r="B444" s="28"/>
    </row>
    <row r="445" spans="1:2" ht="15.75" customHeight="1">
      <c r="A445" s="14" t="s">
        <v>77</v>
      </c>
      <c r="B445" s="28"/>
    </row>
    <row r="446" spans="1:2" ht="15.75" customHeight="1">
      <c r="A446" s="14" t="s">
        <v>78</v>
      </c>
      <c r="B446" s="28"/>
    </row>
    <row r="447" spans="1:2" ht="15.75" customHeight="1">
      <c r="A447"/>
    </row>
    <row r="448" spans="1:2" ht="15.75" customHeight="1">
      <c r="A448" s="14" t="s">
        <v>21</v>
      </c>
      <c r="B448" s="28"/>
    </row>
    <row r="449" spans="1:2" ht="15.75" customHeight="1">
      <c r="A449" s="14" t="s">
        <v>77</v>
      </c>
      <c r="B449" s="28"/>
    </row>
    <row r="450" spans="1:2" ht="15.75" customHeight="1">
      <c r="A450" s="14" t="s">
        <v>78</v>
      </c>
      <c r="B450" s="28"/>
    </row>
    <row r="451" spans="1:2" ht="15.75" customHeight="1">
      <c r="A451"/>
    </row>
    <row r="452" spans="1:2" ht="15.75" customHeight="1">
      <c r="A452" s="14" t="s">
        <v>21</v>
      </c>
      <c r="B452" s="28"/>
    </row>
    <row r="453" spans="1:2" ht="15.75" customHeight="1">
      <c r="A453" s="14" t="s">
        <v>77</v>
      </c>
      <c r="B453" s="28"/>
    </row>
    <row r="454" spans="1:2" ht="15.75" customHeight="1">
      <c r="A454" s="14" t="s">
        <v>78</v>
      </c>
      <c r="B454" s="28"/>
    </row>
    <row r="455" spans="1:2" ht="15.75" customHeight="1">
      <c r="A455"/>
    </row>
    <row r="456" spans="1:2" ht="15.75" customHeight="1">
      <c r="A456" s="14" t="s">
        <v>21</v>
      </c>
      <c r="B456" s="28"/>
    </row>
    <row r="457" spans="1:2" ht="15.75" customHeight="1">
      <c r="A457" s="14" t="s">
        <v>77</v>
      </c>
      <c r="B457" s="28"/>
    </row>
    <row r="458" spans="1:2" ht="15.75" customHeight="1">
      <c r="A458" s="14" t="s">
        <v>78</v>
      </c>
      <c r="B458" s="28"/>
    </row>
    <row r="459" spans="1:2" ht="15.75" customHeight="1">
      <c r="A459"/>
    </row>
    <row r="460" spans="1:2" ht="15.75" customHeight="1">
      <c r="A460" s="14" t="s">
        <v>21</v>
      </c>
      <c r="B460" s="28"/>
    </row>
    <row r="461" spans="1:2" ht="15.75" customHeight="1">
      <c r="A461" s="14" t="s">
        <v>77</v>
      </c>
      <c r="B461" s="28"/>
    </row>
    <row r="462" spans="1:2" ht="15.75" customHeight="1">
      <c r="A462" s="14" t="s">
        <v>78</v>
      </c>
      <c r="B462" s="28"/>
    </row>
    <row r="463" spans="1:2" ht="15.75" customHeight="1">
      <c r="A463"/>
    </row>
    <row r="464" spans="1:2" ht="15.75" customHeight="1">
      <c r="A464" s="14" t="s">
        <v>21</v>
      </c>
      <c r="B464" s="28"/>
    </row>
    <row r="465" spans="1:2" ht="15.75" customHeight="1">
      <c r="A465" s="14" t="s">
        <v>77</v>
      </c>
      <c r="B465" s="28"/>
    </row>
    <row r="466" spans="1:2" ht="15.75" customHeight="1">
      <c r="A466" s="14" t="s">
        <v>78</v>
      </c>
      <c r="B466" s="28"/>
    </row>
    <row r="467" spans="1:2" ht="15.75" customHeight="1">
      <c r="A467"/>
    </row>
    <row r="468" spans="1:2" ht="15.75" customHeight="1">
      <c r="A468" s="14" t="s">
        <v>21</v>
      </c>
      <c r="B468" s="28"/>
    </row>
    <row r="469" spans="1:2" ht="15.75" customHeight="1">
      <c r="A469" s="14" t="s">
        <v>77</v>
      </c>
      <c r="B469" s="28"/>
    </row>
    <row r="470" spans="1:2" ht="15.75" customHeight="1">
      <c r="A470" s="14" t="s">
        <v>78</v>
      </c>
      <c r="B470" s="28"/>
    </row>
    <row r="471" spans="1:2" ht="15.75" customHeight="1">
      <c r="A471"/>
    </row>
    <row r="472" spans="1:2" ht="15.75" customHeight="1">
      <c r="A472" s="14" t="s">
        <v>21</v>
      </c>
      <c r="B472" s="28"/>
    </row>
    <row r="473" spans="1:2" ht="15.75" customHeight="1">
      <c r="A473" s="14" t="s">
        <v>77</v>
      </c>
      <c r="B473" s="28"/>
    </row>
    <row r="474" spans="1:2" ht="15.75" customHeight="1">
      <c r="A474" s="14" t="s">
        <v>78</v>
      </c>
      <c r="B474" s="28"/>
    </row>
    <row r="475" spans="1:2" ht="15.75" customHeight="1">
      <c r="A475"/>
    </row>
    <row r="476" spans="1:2" ht="15.75" customHeight="1">
      <c r="A476" s="14" t="s">
        <v>21</v>
      </c>
      <c r="B476" s="28"/>
    </row>
    <row r="477" spans="1:2" ht="15.75" customHeight="1">
      <c r="A477" s="14" t="s">
        <v>77</v>
      </c>
      <c r="B477" s="28"/>
    </row>
    <row r="478" spans="1:2" ht="15.75" customHeight="1">
      <c r="A478" s="14" t="s">
        <v>78</v>
      </c>
      <c r="B478" s="28"/>
    </row>
    <row r="479" spans="1:2" ht="15.75" customHeight="1">
      <c r="A479"/>
    </row>
    <row r="480" spans="1:2" ht="15.75" customHeight="1">
      <c r="A480" s="14" t="s">
        <v>21</v>
      </c>
      <c r="B480" s="28"/>
    </row>
    <row r="481" spans="1:2" ht="15.75" customHeight="1">
      <c r="A481" s="14" t="s">
        <v>77</v>
      </c>
      <c r="B481" s="28"/>
    </row>
    <row r="482" spans="1:2" ht="15.75" customHeight="1">
      <c r="A482" s="14" t="s">
        <v>78</v>
      </c>
      <c r="B482" s="28"/>
    </row>
    <row r="483" spans="1:2" ht="15.75" customHeight="1">
      <c r="A483"/>
    </row>
    <row r="484" spans="1:2" ht="15.75" customHeight="1">
      <c r="A484" s="14" t="s">
        <v>21</v>
      </c>
      <c r="B484" s="28"/>
    </row>
    <row r="485" spans="1:2" ht="15.75" customHeight="1">
      <c r="A485" s="14" t="s">
        <v>77</v>
      </c>
      <c r="B485" s="28"/>
    </row>
    <row r="486" spans="1:2" ht="15.75" customHeight="1">
      <c r="A486" s="14" t="s">
        <v>78</v>
      </c>
      <c r="B486" s="28"/>
    </row>
    <row r="487" spans="1:2" ht="15.75" customHeight="1">
      <c r="A487"/>
    </row>
    <row r="488" spans="1:2" ht="15.75" customHeight="1">
      <c r="A488" s="14" t="s">
        <v>21</v>
      </c>
      <c r="B488" s="28"/>
    </row>
    <row r="489" spans="1:2" ht="15.75" customHeight="1">
      <c r="A489" s="14" t="s">
        <v>77</v>
      </c>
      <c r="B489" s="28"/>
    </row>
    <row r="490" spans="1:2" ht="15.75" customHeight="1">
      <c r="A490" s="14" t="s">
        <v>78</v>
      </c>
      <c r="B490" s="28"/>
    </row>
    <row r="491" spans="1:2" ht="15.75" customHeight="1">
      <c r="A491"/>
    </row>
    <row r="492" spans="1:2" ht="15.75" customHeight="1">
      <c r="A492" s="14" t="s">
        <v>21</v>
      </c>
      <c r="B492" s="28"/>
    </row>
    <row r="493" spans="1:2" ht="15.75" customHeight="1">
      <c r="A493" s="14" t="s">
        <v>77</v>
      </c>
      <c r="B493" s="28"/>
    </row>
    <row r="494" spans="1:2" ht="15.75" customHeight="1">
      <c r="A494" s="14" t="s">
        <v>78</v>
      </c>
      <c r="B494" s="28"/>
    </row>
    <row r="495" spans="1:2" ht="15.75" customHeight="1">
      <c r="A495"/>
    </row>
    <row r="496" spans="1:2" ht="15.75" customHeight="1">
      <c r="A496" s="14" t="s">
        <v>21</v>
      </c>
      <c r="B496" s="28"/>
    </row>
    <row r="497" spans="1:2" ht="15.75" customHeight="1">
      <c r="A497" s="14" t="s">
        <v>77</v>
      </c>
      <c r="B497" s="28"/>
    </row>
    <row r="498" spans="1:2" ht="15.75" customHeight="1">
      <c r="A498" s="14" t="s">
        <v>78</v>
      </c>
      <c r="B498" s="28"/>
    </row>
    <row r="499" spans="1:2" ht="15.75" customHeight="1">
      <c r="A499"/>
    </row>
    <row r="500" spans="1:2" ht="15.75" customHeight="1">
      <c r="A500" s="14" t="s">
        <v>21</v>
      </c>
      <c r="B500" s="28"/>
    </row>
    <row r="501" spans="1:2" ht="15.75" customHeight="1">
      <c r="A501" s="14" t="s">
        <v>77</v>
      </c>
      <c r="B501" s="28"/>
    </row>
    <row r="502" spans="1:2" ht="15.75" customHeight="1">
      <c r="A502" s="14" t="s">
        <v>78</v>
      </c>
      <c r="B502" s="28"/>
    </row>
    <row r="503" spans="1:2" ht="15.75" customHeight="1">
      <c r="A503"/>
    </row>
    <row r="504" spans="1:2" ht="15.75" customHeight="1">
      <c r="A504" s="14" t="s">
        <v>21</v>
      </c>
      <c r="B504" s="28"/>
    </row>
    <row r="505" spans="1:2" ht="15.75" customHeight="1">
      <c r="A505" s="14" t="s">
        <v>77</v>
      </c>
      <c r="B505" s="28"/>
    </row>
    <row r="506" spans="1:2" ht="15.75" customHeight="1">
      <c r="A506" s="14" t="s">
        <v>78</v>
      </c>
      <c r="B506" s="28"/>
    </row>
    <row r="507" spans="1:2" ht="15.75" customHeight="1">
      <c r="A507"/>
    </row>
    <row r="508" spans="1:2" ht="15.75" customHeight="1">
      <c r="A508" s="14" t="s">
        <v>21</v>
      </c>
      <c r="B508" s="28"/>
    </row>
    <row r="509" spans="1:2" ht="15.75" customHeight="1">
      <c r="A509" s="14" t="s">
        <v>77</v>
      </c>
      <c r="B509" s="28"/>
    </row>
    <row r="510" spans="1:2" ht="15.75" customHeight="1">
      <c r="A510" s="14" t="s">
        <v>78</v>
      </c>
      <c r="B510" s="28"/>
    </row>
    <row r="511" spans="1:2" ht="15.75" customHeight="1">
      <c r="A511"/>
    </row>
    <row r="512" spans="1:2" ht="15.75" customHeight="1">
      <c r="A512" s="14" t="s">
        <v>21</v>
      </c>
      <c r="B512" s="28"/>
    </row>
    <row r="513" spans="1:2" ht="15.75" customHeight="1">
      <c r="A513" s="14" t="s">
        <v>77</v>
      </c>
      <c r="B513" s="28"/>
    </row>
    <row r="514" spans="1:2" ht="15.75" customHeight="1">
      <c r="A514" s="14" t="s">
        <v>78</v>
      </c>
      <c r="B514" s="28"/>
    </row>
    <row r="515" spans="1:2" ht="15.75" customHeight="1">
      <c r="A515"/>
    </row>
    <row r="516" spans="1:2" ht="15.75" customHeight="1">
      <c r="A516" s="14" t="s">
        <v>21</v>
      </c>
      <c r="B516" s="28"/>
    </row>
    <row r="517" spans="1:2" ht="15.75" customHeight="1">
      <c r="A517" s="14" t="s">
        <v>77</v>
      </c>
      <c r="B517" s="28"/>
    </row>
    <row r="518" spans="1:2" ht="15.75" customHeight="1">
      <c r="A518" s="14" t="s">
        <v>78</v>
      </c>
      <c r="B518" s="28"/>
    </row>
    <row r="519" spans="1:2" ht="15.75" customHeight="1">
      <c r="A519"/>
    </row>
    <row r="520" spans="1:2" ht="15.75" customHeight="1">
      <c r="A520" s="14" t="s">
        <v>21</v>
      </c>
      <c r="B520" s="28"/>
    </row>
    <row r="521" spans="1:2" ht="15.75" customHeight="1">
      <c r="A521" s="14" t="s">
        <v>77</v>
      </c>
      <c r="B521" s="28"/>
    </row>
    <row r="522" spans="1:2" ht="15.75" customHeight="1">
      <c r="A522" s="14" t="s">
        <v>78</v>
      </c>
      <c r="B522" s="28"/>
    </row>
    <row r="523" spans="1:2" ht="15.75" customHeight="1">
      <c r="A523"/>
    </row>
    <row r="524" spans="1:2" ht="15.75" customHeight="1">
      <c r="A524" s="14" t="s">
        <v>21</v>
      </c>
      <c r="B524" s="28"/>
    </row>
    <row r="525" spans="1:2" ht="15.75" customHeight="1">
      <c r="A525" s="14" t="s">
        <v>77</v>
      </c>
      <c r="B525" s="28"/>
    </row>
    <row r="526" spans="1:2" ht="15.75" customHeight="1">
      <c r="A526" s="14" t="s">
        <v>78</v>
      </c>
      <c r="B526" s="28"/>
    </row>
    <row r="527" spans="1:2" ht="15.75" customHeight="1">
      <c r="A527"/>
    </row>
    <row r="528" spans="1:2" ht="15.75" customHeight="1">
      <c r="A528" s="14" t="s">
        <v>21</v>
      </c>
      <c r="B528" s="28"/>
    </row>
    <row r="529" spans="1:2" ht="15.75" customHeight="1">
      <c r="A529" s="14" t="s">
        <v>77</v>
      </c>
      <c r="B529" s="28"/>
    </row>
    <row r="530" spans="1:2" ht="15.75" customHeight="1">
      <c r="A530" s="14" t="s">
        <v>78</v>
      </c>
      <c r="B530" s="28"/>
    </row>
    <row r="531" spans="1:2" ht="15.75" customHeight="1">
      <c r="A531"/>
    </row>
    <row r="532" spans="1:2" ht="15.75" customHeight="1">
      <c r="A532" s="14" t="s">
        <v>21</v>
      </c>
      <c r="B532" s="28"/>
    </row>
    <row r="533" spans="1:2" ht="15.75" customHeight="1">
      <c r="A533" s="14" t="s">
        <v>77</v>
      </c>
      <c r="B533" s="28"/>
    </row>
    <row r="534" spans="1:2" ht="15.75" customHeight="1">
      <c r="A534" s="14" t="s">
        <v>78</v>
      </c>
      <c r="B534" s="28"/>
    </row>
    <row r="535" spans="1:2" ht="15.75" customHeight="1">
      <c r="A535"/>
    </row>
    <row r="536" spans="1:2" ht="15.75" customHeight="1">
      <c r="A536" s="14" t="s">
        <v>21</v>
      </c>
      <c r="B536" s="28"/>
    </row>
    <row r="537" spans="1:2" ht="15.75" customHeight="1">
      <c r="A537" s="14" t="s">
        <v>77</v>
      </c>
      <c r="B537" s="28"/>
    </row>
    <row r="538" spans="1:2" ht="15.75" customHeight="1">
      <c r="A538" s="14" t="s">
        <v>78</v>
      </c>
      <c r="B538" s="28"/>
    </row>
    <row r="539" spans="1:2" ht="15.75" customHeight="1">
      <c r="A539"/>
    </row>
    <row r="540" spans="1:2" ht="15.75" customHeight="1">
      <c r="A540" s="14" t="s">
        <v>21</v>
      </c>
      <c r="B540" s="28"/>
    </row>
    <row r="541" spans="1:2" ht="15.75" customHeight="1">
      <c r="A541" s="14" t="s">
        <v>77</v>
      </c>
      <c r="B541" s="28"/>
    </row>
    <row r="542" spans="1:2" ht="15.75" customHeight="1">
      <c r="A542" s="14" t="s">
        <v>78</v>
      </c>
      <c r="B542" s="28"/>
    </row>
    <row r="543" spans="1:2" ht="15.75" customHeight="1">
      <c r="A543"/>
    </row>
    <row r="544" spans="1:2" ht="15.75" customHeight="1">
      <c r="A544" s="14" t="s">
        <v>21</v>
      </c>
      <c r="B544" s="28"/>
    </row>
    <row r="545" spans="1:2" ht="15.75" customHeight="1">
      <c r="A545" s="14" t="s">
        <v>77</v>
      </c>
      <c r="B545" s="28"/>
    </row>
    <row r="546" spans="1:2" ht="15.75" customHeight="1">
      <c r="A546" s="14" t="s">
        <v>78</v>
      </c>
      <c r="B546" s="28"/>
    </row>
    <row r="547" spans="1:2" ht="15.75" customHeight="1">
      <c r="A547"/>
    </row>
    <row r="548" spans="1:2" ht="15.75" customHeight="1">
      <c r="A548" s="14" t="s">
        <v>21</v>
      </c>
      <c r="B548" s="28"/>
    </row>
    <row r="549" spans="1:2" ht="15.75" customHeight="1">
      <c r="A549" s="14" t="s">
        <v>77</v>
      </c>
      <c r="B549" s="28"/>
    </row>
    <row r="550" spans="1:2" ht="15.75" customHeight="1">
      <c r="A550" s="14" t="s">
        <v>78</v>
      </c>
      <c r="B550" s="28"/>
    </row>
    <row r="551" spans="1:2" ht="15.75" customHeight="1">
      <c r="A551"/>
    </row>
    <row r="552" spans="1:2" ht="15.75" customHeight="1">
      <c r="A552" s="14" t="s">
        <v>21</v>
      </c>
      <c r="B552" s="28"/>
    </row>
    <row r="553" spans="1:2" ht="15.75" customHeight="1">
      <c r="A553" s="14" t="s">
        <v>77</v>
      </c>
      <c r="B553" s="28"/>
    </row>
    <row r="554" spans="1:2" ht="15.75" customHeight="1">
      <c r="A554" s="14" t="s">
        <v>78</v>
      </c>
      <c r="B554" s="28"/>
    </row>
    <row r="555" spans="1:2" ht="15.75" customHeight="1">
      <c r="A555"/>
    </row>
    <row r="556" spans="1:2" ht="15.75" customHeight="1">
      <c r="A556" s="14" t="s">
        <v>21</v>
      </c>
      <c r="B556" s="28"/>
    </row>
    <row r="557" spans="1:2" ht="15.75" customHeight="1">
      <c r="A557" s="14" t="s">
        <v>77</v>
      </c>
      <c r="B557" s="28"/>
    </row>
    <row r="558" spans="1:2" ht="15.75" customHeight="1">
      <c r="A558" s="14" t="s">
        <v>78</v>
      </c>
      <c r="B558" s="28"/>
    </row>
    <row r="559" spans="1:2" ht="15.75" customHeight="1">
      <c r="A559"/>
    </row>
    <row r="560" spans="1:2" ht="15.75" customHeight="1">
      <c r="A560" s="14" t="s">
        <v>21</v>
      </c>
      <c r="B560" s="28"/>
    </row>
    <row r="561" spans="1:2" ht="15.75" customHeight="1">
      <c r="A561" s="14" t="s">
        <v>77</v>
      </c>
      <c r="B561" s="28"/>
    </row>
    <row r="562" spans="1:2" ht="15.75" customHeight="1">
      <c r="A562" s="14" t="s">
        <v>78</v>
      </c>
      <c r="B562" s="28"/>
    </row>
    <row r="563" spans="1:2" ht="15.75" customHeight="1">
      <c r="A563"/>
    </row>
    <row r="564" spans="1:2" ht="15.75" customHeight="1">
      <c r="A564" s="14" t="s">
        <v>21</v>
      </c>
      <c r="B564" s="28"/>
    </row>
    <row r="565" spans="1:2" ht="15.75" customHeight="1">
      <c r="A565" s="14" t="s">
        <v>77</v>
      </c>
      <c r="B565" s="28"/>
    </row>
    <row r="566" spans="1:2" ht="15.75" customHeight="1">
      <c r="A566" s="14" t="s">
        <v>78</v>
      </c>
      <c r="B566" s="28"/>
    </row>
    <row r="567" spans="1:2" ht="15.75" customHeight="1">
      <c r="A567"/>
    </row>
    <row r="568" spans="1:2" ht="15.75" customHeight="1">
      <c r="A568" s="14" t="s">
        <v>21</v>
      </c>
      <c r="B568" s="28"/>
    </row>
    <row r="569" spans="1:2" ht="15.75" customHeight="1">
      <c r="A569" s="14" t="s">
        <v>77</v>
      </c>
      <c r="B569" s="28"/>
    </row>
    <row r="570" spans="1:2" ht="15.75" customHeight="1">
      <c r="A570" s="14" t="s">
        <v>78</v>
      </c>
      <c r="B570" s="28"/>
    </row>
    <row r="571" spans="1:2" ht="15.75" customHeight="1">
      <c r="A571"/>
    </row>
    <row r="572" spans="1:2" ht="15.75" customHeight="1">
      <c r="A572" s="14" t="s">
        <v>21</v>
      </c>
      <c r="B572" s="28"/>
    </row>
    <row r="573" spans="1:2" ht="15.75" customHeight="1">
      <c r="A573" s="14" t="s">
        <v>77</v>
      </c>
      <c r="B573" s="28"/>
    </row>
    <row r="574" spans="1:2" ht="15.75" customHeight="1">
      <c r="A574" s="14" t="s">
        <v>78</v>
      </c>
      <c r="B574" s="28"/>
    </row>
    <row r="575" spans="1:2" ht="15.75" customHeight="1">
      <c r="A575"/>
    </row>
    <row r="576" spans="1:2" ht="15.75" customHeight="1">
      <c r="A576" s="14" t="s">
        <v>21</v>
      </c>
      <c r="B576" s="28"/>
    </row>
    <row r="577" spans="1:2" ht="15.75" customHeight="1">
      <c r="A577" s="14" t="s">
        <v>77</v>
      </c>
      <c r="B577" s="28"/>
    </row>
    <row r="578" spans="1:2" ht="15.75" customHeight="1">
      <c r="A578" s="14" t="s">
        <v>78</v>
      </c>
      <c r="B578" s="28"/>
    </row>
    <row r="579" spans="1:2" ht="15.75" customHeight="1">
      <c r="A579"/>
    </row>
    <row r="580" spans="1:2" ht="15.75" customHeight="1">
      <c r="A580" s="14" t="s">
        <v>21</v>
      </c>
      <c r="B580" s="28"/>
    </row>
    <row r="581" spans="1:2" ht="15.75" customHeight="1">
      <c r="A581" s="14" t="s">
        <v>77</v>
      </c>
      <c r="B581" s="28"/>
    </row>
    <row r="582" spans="1:2" ht="15.75" customHeight="1">
      <c r="A582" s="14" t="s">
        <v>78</v>
      </c>
      <c r="B582" s="28"/>
    </row>
    <row r="583" spans="1:2" ht="15.75" customHeight="1">
      <c r="A583"/>
    </row>
    <row r="584" spans="1:2" ht="15.75" customHeight="1">
      <c r="A584" s="14" t="s">
        <v>21</v>
      </c>
      <c r="B584" s="28"/>
    </row>
    <row r="585" spans="1:2" ht="15.75" customHeight="1">
      <c r="A585" s="14" t="s">
        <v>77</v>
      </c>
      <c r="B585" s="28"/>
    </row>
    <row r="586" spans="1:2" ht="15.75" customHeight="1">
      <c r="A586" s="14" t="s">
        <v>78</v>
      </c>
      <c r="B586" s="28"/>
    </row>
    <row r="587" spans="1:2" ht="15.75" customHeight="1">
      <c r="A587"/>
    </row>
    <row r="588" spans="1:2" ht="15.75" customHeight="1">
      <c r="A588" s="14" t="s">
        <v>21</v>
      </c>
      <c r="B588" s="28"/>
    </row>
    <row r="589" spans="1:2" ht="15.75" customHeight="1">
      <c r="A589" s="14" t="s">
        <v>77</v>
      </c>
      <c r="B589" s="28"/>
    </row>
    <row r="590" spans="1:2" ht="15.75" customHeight="1">
      <c r="A590" s="14" t="s">
        <v>78</v>
      </c>
      <c r="B590" s="28"/>
    </row>
    <row r="591" spans="1:2" ht="15.75" customHeight="1">
      <c r="A591"/>
    </row>
    <row r="592" spans="1:2" ht="15.75" customHeight="1">
      <c r="A592" s="14" t="s">
        <v>21</v>
      </c>
      <c r="B592" s="28"/>
    </row>
    <row r="593" spans="1:2" ht="15.75" customHeight="1">
      <c r="A593" s="14" t="s">
        <v>77</v>
      </c>
      <c r="B593" s="28"/>
    </row>
    <row r="594" spans="1:2" ht="15.75" customHeight="1">
      <c r="A594" s="14" t="s">
        <v>78</v>
      </c>
      <c r="B594" s="28"/>
    </row>
    <row r="595" spans="1:2" ht="15.75" customHeight="1">
      <c r="A595"/>
    </row>
    <row r="596" spans="1:2" ht="15.75" customHeight="1">
      <c r="A596" s="14" t="s">
        <v>21</v>
      </c>
      <c r="B596" s="28"/>
    </row>
    <row r="597" spans="1:2" ht="15.75" customHeight="1">
      <c r="A597" s="14" t="s">
        <v>77</v>
      </c>
      <c r="B597" s="28"/>
    </row>
    <row r="598" spans="1:2" ht="15.75" customHeight="1">
      <c r="A598" s="14" t="s">
        <v>78</v>
      </c>
      <c r="B598" s="28"/>
    </row>
    <row r="599" spans="1:2" ht="15.75" customHeight="1">
      <c r="A599"/>
    </row>
    <row r="600" spans="1:2" ht="15.75" customHeight="1">
      <c r="A600" s="14" t="s">
        <v>21</v>
      </c>
      <c r="B600" s="28"/>
    </row>
    <row r="601" spans="1:2" ht="15.75" customHeight="1">
      <c r="A601" s="14" t="s">
        <v>77</v>
      </c>
      <c r="B601" s="28"/>
    </row>
    <row r="602" spans="1:2" ht="15.75" customHeight="1">
      <c r="A602" s="14" t="s">
        <v>78</v>
      </c>
      <c r="B602" s="28"/>
    </row>
    <row r="603" spans="1:2" ht="15.75" customHeight="1">
      <c r="A603"/>
    </row>
    <row r="604" spans="1:2" ht="15.75" customHeight="1">
      <c r="A604" s="14" t="s">
        <v>21</v>
      </c>
      <c r="B604" s="28"/>
    </row>
    <row r="605" spans="1:2" ht="15.75" customHeight="1">
      <c r="A605" s="14" t="s">
        <v>77</v>
      </c>
      <c r="B605" s="28"/>
    </row>
    <row r="606" spans="1:2" ht="15.75" customHeight="1">
      <c r="A606" s="14" t="s">
        <v>78</v>
      </c>
      <c r="B606" s="28"/>
    </row>
    <row r="607" spans="1:2" ht="15.75" customHeight="1">
      <c r="A607"/>
    </row>
    <row r="608" spans="1:2" ht="15.75" customHeight="1">
      <c r="A608" s="14" t="s">
        <v>21</v>
      </c>
      <c r="B608" s="28"/>
    </row>
    <row r="609" spans="1:2" ht="15.75" customHeight="1">
      <c r="A609" s="14" t="s">
        <v>77</v>
      </c>
      <c r="B609" s="28"/>
    </row>
    <row r="610" spans="1:2" ht="15.75" customHeight="1">
      <c r="A610" s="14" t="s">
        <v>78</v>
      </c>
      <c r="B610" s="28"/>
    </row>
    <row r="611" spans="1:2" ht="15.75" customHeight="1">
      <c r="A611"/>
    </row>
    <row r="612" spans="1:2" ht="15.75" customHeight="1">
      <c r="A612" s="14" t="s">
        <v>21</v>
      </c>
      <c r="B612" s="28"/>
    </row>
    <row r="613" spans="1:2" ht="15.75" customHeight="1">
      <c r="A613" s="14" t="s">
        <v>77</v>
      </c>
      <c r="B613" s="28"/>
    </row>
    <row r="614" spans="1:2" ht="15.75" customHeight="1">
      <c r="A614" s="14" t="s">
        <v>78</v>
      </c>
      <c r="B614" s="28"/>
    </row>
    <row r="615" spans="1:2" ht="15.75" customHeight="1">
      <c r="A615"/>
    </row>
    <row r="616" spans="1:2" ht="15.75" customHeight="1">
      <c r="A616" s="14" t="s">
        <v>21</v>
      </c>
      <c r="B616" s="28"/>
    </row>
    <row r="617" spans="1:2" ht="15.75" customHeight="1">
      <c r="A617" s="14" t="s">
        <v>77</v>
      </c>
      <c r="B617" s="28"/>
    </row>
    <row r="618" spans="1:2" ht="15.75" customHeight="1">
      <c r="A618" s="14" t="s">
        <v>78</v>
      </c>
      <c r="B618" s="28"/>
    </row>
    <row r="619" spans="1:2" ht="15.75" customHeight="1">
      <c r="A619"/>
    </row>
    <row r="620" spans="1:2" ht="15.75" customHeight="1">
      <c r="A620" s="14" t="s">
        <v>21</v>
      </c>
      <c r="B620" s="28"/>
    </row>
    <row r="621" spans="1:2" ht="15.75" customHeight="1">
      <c r="A621" s="14" t="s">
        <v>77</v>
      </c>
      <c r="B621" s="28"/>
    </row>
    <row r="622" spans="1:2" ht="15.75" customHeight="1">
      <c r="A622" s="14" t="s">
        <v>78</v>
      </c>
      <c r="B622" s="28"/>
    </row>
    <row r="623" spans="1:2" ht="15.75" customHeight="1">
      <c r="A623"/>
    </row>
    <row r="624" spans="1:2" ht="15.75" customHeight="1">
      <c r="A624" s="14" t="s">
        <v>21</v>
      </c>
      <c r="B624" s="28"/>
    </row>
    <row r="625" spans="1:2" ht="15.75" customHeight="1">
      <c r="A625" s="14" t="s">
        <v>77</v>
      </c>
      <c r="B625" s="28"/>
    </row>
    <row r="626" spans="1:2" ht="15.75" customHeight="1">
      <c r="A626" s="14" t="s">
        <v>78</v>
      </c>
      <c r="B626" s="28"/>
    </row>
    <row r="627" spans="1:2" ht="15.75" customHeight="1">
      <c r="A627"/>
    </row>
    <row r="628" spans="1:2" ht="15.75" customHeight="1">
      <c r="A628" s="14" t="s">
        <v>21</v>
      </c>
      <c r="B628" s="28"/>
    </row>
    <row r="629" spans="1:2" ht="15.75" customHeight="1">
      <c r="A629" s="14" t="s">
        <v>77</v>
      </c>
      <c r="B629" s="28"/>
    </row>
    <row r="630" spans="1:2" ht="15.75" customHeight="1">
      <c r="A630" s="14" t="s">
        <v>78</v>
      </c>
      <c r="B630" s="28"/>
    </row>
    <row r="631" spans="1:2" ht="15.75" customHeight="1">
      <c r="A631"/>
    </row>
    <row r="632" spans="1:2" ht="15.75" customHeight="1">
      <c r="A632" s="14" t="s">
        <v>21</v>
      </c>
      <c r="B632" s="28"/>
    </row>
    <row r="633" spans="1:2" ht="15.75" customHeight="1">
      <c r="A633" s="14" t="s">
        <v>77</v>
      </c>
      <c r="B633" s="28"/>
    </row>
    <row r="634" spans="1:2" ht="15.75" customHeight="1">
      <c r="A634" s="14" t="s">
        <v>78</v>
      </c>
      <c r="B634" s="28"/>
    </row>
    <row r="635" spans="1:2" ht="15.75" customHeight="1">
      <c r="A635"/>
    </row>
    <row r="636" spans="1:2" ht="15.75" customHeight="1">
      <c r="A636" s="14" t="s">
        <v>21</v>
      </c>
      <c r="B636" s="28"/>
    </row>
    <row r="637" spans="1:2" ht="15.75" customHeight="1">
      <c r="A637" s="14" t="s">
        <v>77</v>
      </c>
      <c r="B637" s="28"/>
    </row>
    <row r="638" spans="1:2" ht="15.75" customHeight="1">
      <c r="A638" s="14" t="s">
        <v>78</v>
      </c>
      <c r="B638" s="28"/>
    </row>
    <row r="639" spans="1:2" ht="15.75" customHeight="1">
      <c r="A639"/>
    </row>
    <row r="640" spans="1:2" ht="15.75" customHeight="1">
      <c r="A640" s="14" t="s">
        <v>21</v>
      </c>
      <c r="B640" s="28"/>
    </row>
    <row r="641" spans="1:2" ht="15.75" customHeight="1">
      <c r="A641" s="14" t="s">
        <v>77</v>
      </c>
      <c r="B641" s="28"/>
    </row>
    <row r="642" spans="1:2" ht="15.75" customHeight="1">
      <c r="A642" s="14" t="s">
        <v>78</v>
      </c>
      <c r="B642" s="28"/>
    </row>
    <row r="643" spans="1:2" ht="15.75" customHeight="1">
      <c r="A643"/>
    </row>
    <row r="644" spans="1:2" ht="15.75" customHeight="1">
      <c r="A644" s="14" t="s">
        <v>21</v>
      </c>
      <c r="B644" s="28"/>
    </row>
    <row r="645" spans="1:2" ht="15.75" customHeight="1">
      <c r="A645" s="14" t="s">
        <v>77</v>
      </c>
      <c r="B645" s="28"/>
    </row>
    <row r="646" spans="1:2" ht="15.75" customHeight="1">
      <c r="A646" s="14" t="s">
        <v>78</v>
      </c>
      <c r="B646" s="28"/>
    </row>
    <row r="647" spans="1:2" ht="15.75" customHeight="1">
      <c r="A647"/>
    </row>
    <row r="648" spans="1:2" ht="15.75" customHeight="1">
      <c r="A648" s="14" t="s">
        <v>21</v>
      </c>
      <c r="B648" s="28"/>
    </row>
    <row r="649" spans="1:2" ht="15.75" customHeight="1">
      <c r="A649" s="14" t="s">
        <v>77</v>
      </c>
      <c r="B649" s="28"/>
    </row>
    <row r="650" spans="1:2" ht="15.75" customHeight="1">
      <c r="A650" s="14" t="s">
        <v>78</v>
      </c>
      <c r="B650" s="28"/>
    </row>
    <row r="651" spans="1:2" ht="15.75" customHeight="1">
      <c r="A651"/>
    </row>
    <row r="652" spans="1:2" ht="15.75" customHeight="1">
      <c r="A652" s="14" t="s">
        <v>21</v>
      </c>
      <c r="B652" s="28"/>
    </row>
    <row r="653" spans="1:2" ht="15.75" customHeight="1">
      <c r="A653" s="14" t="s">
        <v>77</v>
      </c>
      <c r="B653" s="28"/>
    </row>
    <row r="654" spans="1:2" ht="15.75" customHeight="1">
      <c r="A654" s="14" t="s">
        <v>78</v>
      </c>
      <c r="B654" s="28"/>
    </row>
    <row r="655" spans="1:2" ht="15.75" customHeight="1">
      <c r="A655"/>
    </row>
    <row r="656" spans="1:2" ht="15.75" customHeight="1">
      <c r="A656" s="14" t="s">
        <v>21</v>
      </c>
      <c r="B656" s="28"/>
    </row>
    <row r="657" spans="1:2" ht="15.75" customHeight="1">
      <c r="A657" s="14" t="s">
        <v>77</v>
      </c>
      <c r="B657" s="28"/>
    </row>
    <row r="658" spans="1:2" ht="15.75" customHeight="1">
      <c r="A658" s="14" t="s">
        <v>78</v>
      </c>
      <c r="B658" s="28"/>
    </row>
    <row r="659" spans="1:2" ht="15.75" customHeight="1">
      <c r="A659"/>
    </row>
    <row r="660" spans="1:2" ht="15.75" customHeight="1">
      <c r="A660" s="14" t="s">
        <v>21</v>
      </c>
      <c r="B660" s="28"/>
    </row>
    <row r="661" spans="1:2" ht="15.75" customHeight="1">
      <c r="A661" s="14" t="s">
        <v>77</v>
      </c>
      <c r="B661" s="28"/>
    </row>
    <row r="662" spans="1:2" ht="15.75" customHeight="1">
      <c r="A662" s="14" t="s">
        <v>78</v>
      </c>
      <c r="B662" s="28"/>
    </row>
    <row r="663" spans="1:2" ht="15.75" customHeight="1">
      <c r="A663"/>
    </row>
    <row r="664" spans="1:2" ht="15.75" customHeight="1">
      <c r="A664" s="14" t="s">
        <v>21</v>
      </c>
      <c r="B664" s="28"/>
    </row>
    <row r="665" spans="1:2" ht="15.75" customHeight="1">
      <c r="A665" s="14" t="s">
        <v>77</v>
      </c>
      <c r="B665" s="28"/>
    </row>
    <row r="666" spans="1:2" ht="15.75" customHeight="1">
      <c r="A666" s="14" t="s">
        <v>78</v>
      </c>
      <c r="B666" s="28"/>
    </row>
    <row r="667" spans="1:2" ht="15.75" customHeight="1">
      <c r="A667"/>
    </row>
    <row r="668" spans="1:2" ht="15.75" customHeight="1">
      <c r="A668" s="14" t="s">
        <v>21</v>
      </c>
      <c r="B668" s="28"/>
    </row>
    <row r="669" spans="1:2" ht="15.75" customHeight="1">
      <c r="A669" s="14" t="s">
        <v>77</v>
      </c>
      <c r="B669" s="28"/>
    </row>
    <row r="670" spans="1:2" ht="15.75" customHeight="1">
      <c r="A670" s="14" t="s">
        <v>78</v>
      </c>
      <c r="B670" s="28"/>
    </row>
    <row r="671" spans="1:2" ht="15.75" customHeight="1">
      <c r="A671"/>
    </row>
    <row r="672" spans="1:2" ht="15.75" customHeight="1">
      <c r="A672" s="14" t="s">
        <v>21</v>
      </c>
      <c r="B672" s="28"/>
    </row>
    <row r="673" spans="1:2" ht="15.75" customHeight="1">
      <c r="A673" s="14" t="s">
        <v>77</v>
      </c>
      <c r="B673" s="28"/>
    </row>
    <row r="674" spans="1:2" ht="15.75" customHeight="1">
      <c r="A674" s="14" t="s">
        <v>78</v>
      </c>
      <c r="B674" s="28"/>
    </row>
    <row r="675" spans="1:2" ht="15.75" customHeight="1">
      <c r="A675"/>
    </row>
    <row r="676" spans="1:2" ht="15.75" customHeight="1">
      <c r="A676" s="14" t="s">
        <v>21</v>
      </c>
      <c r="B676" s="28"/>
    </row>
    <row r="677" spans="1:2" ht="15.75" customHeight="1">
      <c r="A677" s="14" t="s">
        <v>77</v>
      </c>
      <c r="B677" s="28"/>
    </row>
    <row r="678" spans="1:2" ht="15.75" customHeight="1">
      <c r="A678" s="14" t="s">
        <v>78</v>
      </c>
      <c r="B678" s="28"/>
    </row>
    <row r="679" spans="1:2" ht="15.75" customHeight="1">
      <c r="A679"/>
    </row>
    <row r="680" spans="1:2" ht="15.75" customHeight="1">
      <c r="A680" s="14" t="s">
        <v>21</v>
      </c>
      <c r="B680" s="28"/>
    </row>
    <row r="681" spans="1:2" ht="15.75" customHeight="1">
      <c r="A681" s="14" t="s">
        <v>77</v>
      </c>
      <c r="B681" s="28"/>
    </row>
    <row r="682" spans="1:2" ht="15.75" customHeight="1">
      <c r="A682" s="14" t="s">
        <v>78</v>
      </c>
      <c r="B682" s="28"/>
    </row>
    <row r="683" spans="1:2" ht="15.75" customHeight="1">
      <c r="A683"/>
    </row>
    <row r="684" spans="1:2" ht="15.75" customHeight="1">
      <c r="A684" s="14" t="s">
        <v>21</v>
      </c>
      <c r="B684" s="28"/>
    </row>
    <row r="685" spans="1:2" ht="15.75" customHeight="1">
      <c r="A685" s="14" t="s">
        <v>77</v>
      </c>
      <c r="B685" s="28"/>
    </row>
    <row r="686" spans="1:2" ht="15.75" customHeight="1">
      <c r="A686" s="14" t="s">
        <v>78</v>
      </c>
      <c r="B686" s="28"/>
    </row>
    <row r="687" spans="1:2" ht="15.75" customHeight="1">
      <c r="A687"/>
    </row>
    <row r="688" spans="1:2" ht="15.75" customHeight="1">
      <c r="A688" s="14" t="s">
        <v>21</v>
      </c>
      <c r="B688" s="28"/>
    </row>
    <row r="689" spans="1:2" ht="15.75" customHeight="1">
      <c r="A689" s="14" t="s">
        <v>77</v>
      </c>
      <c r="B689" s="28"/>
    </row>
    <row r="690" spans="1:2" ht="15.75" customHeight="1">
      <c r="A690" s="14" t="s">
        <v>78</v>
      </c>
      <c r="B690" s="28"/>
    </row>
    <row r="691" spans="1:2" ht="15.75" customHeight="1">
      <c r="A691"/>
    </row>
    <row r="692" spans="1:2" ht="15.75" customHeight="1">
      <c r="A692" s="14" t="s">
        <v>21</v>
      </c>
      <c r="B692" s="28"/>
    </row>
    <row r="693" spans="1:2" ht="15.75" customHeight="1">
      <c r="A693" s="14" t="s">
        <v>77</v>
      </c>
      <c r="B693" s="28"/>
    </row>
    <row r="694" spans="1:2" ht="15.75" customHeight="1">
      <c r="A694" s="14" t="s">
        <v>78</v>
      </c>
      <c r="B694" s="28"/>
    </row>
    <row r="695" spans="1:2" ht="15.75" customHeight="1">
      <c r="A695"/>
    </row>
    <row r="696" spans="1:2" ht="15.75" customHeight="1">
      <c r="A696" s="14" t="s">
        <v>21</v>
      </c>
      <c r="B696" s="28"/>
    </row>
    <row r="697" spans="1:2" ht="15.75" customHeight="1">
      <c r="A697" s="14" t="s">
        <v>77</v>
      </c>
      <c r="B697" s="28"/>
    </row>
    <row r="698" spans="1:2" ht="15.75" customHeight="1">
      <c r="A698" s="14" t="s">
        <v>78</v>
      </c>
      <c r="B698" s="28"/>
    </row>
    <row r="699" spans="1:2" ht="15.75" customHeight="1">
      <c r="A699"/>
    </row>
    <row r="700" spans="1:2" ht="15.75" customHeight="1">
      <c r="A700" s="14" t="s">
        <v>21</v>
      </c>
      <c r="B700" s="28"/>
    </row>
    <row r="701" spans="1:2" ht="15.75" customHeight="1">
      <c r="A701" s="14" t="s">
        <v>77</v>
      </c>
      <c r="B701" s="28"/>
    </row>
    <row r="702" spans="1:2" ht="15.75" customHeight="1">
      <c r="A702" s="14" t="s">
        <v>78</v>
      </c>
      <c r="B702" s="28"/>
    </row>
    <row r="703" spans="1:2" ht="15.75" customHeight="1">
      <c r="A703"/>
    </row>
    <row r="704" spans="1:2" ht="15.75" customHeight="1">
      <c r="A704" s="14" t="s">
        <v>21</v>
      </c>
      <c r="B704" s="28"/>
    </row>
    <row r="705" spans="1:2" ht="15.75" customHeight="1">
      <c r="A705" s="14" t="s">
        <v>77</v>
      </c>
      <c r="B705" s="28"/>
    </row>
    <row r="706" spans="1:2" ht="15.75" customHeight="1">
      <c r="A706" s="14" t="s">
        <v>78</v>
      </c>
      <c r="B706" s="28"/>
    </row>
    <row r="707" spans="1:2" ht="15.75" customHeight="1">
      <c r="A707"/>
    </row>
    <row r="708" spans="1:2" ht="15.75" customHeight="1">
      <c r="A708" s="14" t="s">
        <v>21</v>
      </c>
      <c r="B708" s="28"/>
    </row>
    <row r="709" spans="1:2" ht="15.75" customHeight="1">
      <c r="A709" s="14" t="s">
        <v>77</v>
      </c>
      <c r="B709" s="28"/>
    </row>
    <row r="710" spans="1:2" ht="15.75" customHeight="1">
      <c r="A710" s="14" t="s">
        <v>78</v>
      </c>
      <c r="B710" s="28"/>
    </row>
    <row r="711" spans="1:2" ht="15.75" customHeight="1">
      <c r="A711"/>
    </row>
    <row r="712" spans="1:2" ht="15.75" customHeight="1">
      <c r="A712" s="14" t="s">
        <v>21</v>
      </c>
      <c r="B712" s="28"/>
    </row>
    <row r="713" spans="1:2" ht="15.75" customHeight="1">
      <c r="A713" s="14" t="s">
        <v>77</v>
      </c>
      <c r="B713" s="28"/>
    </row>
    <row r="714" spans="1:2" ht="15.75" customHeight="1">
      <c r="A714" s="14" t="s">
        <v>78</v>
      </c>
      <c r="B714" s="28"/>
    </row>
    <row r="715" spans="1:2" ht="15.75" customHeight="1">
      <c r="A715"/>
    </row>
    <row r="716" spans="1:2" ht="15.75" customHeight="1">
      <c r="A716" s="14" t="s">
        <v>21</v>
      </c>
      <c r="B716" s="28"/>
    </row>
    <row r="717" spans="1:2" ht="15.75" customHeight="1">
      <c r="A717" s="14" t="s">
        <v>77</v>
      </c>
      <c r="B717" s="28"/>
    </row>
    <row r="718" spans="1:2" ht="15.75" customHeight="1">
      <c r="A718" s="14" t="s">
        <v>78</v>
      </c>
      <c r="B718" s="28"/>
    </row>
    <row r="719" spans="1:2" ht="15.75" customHeight="1">
      <c r="A719"/>
    </row>
    <row r="720" spans="1:2" ht="15.75" customHeight="1">
      <c r="A720" s="14" t="s">
        <v>21</v>
      </c>
      <c r="B720" s="28"/>
    </row>
    <row r="721" spans="1:2" ht="15.75" customHeight="1">
      <c r="A721" s="14" t="s">
        <v>77</v>
      </c>
      <c r="B721" s="28"/>
    </row>
    <row r="722" spans="1:2" ht="15.75" customHeight="1">
      <c r="A722" s="14" t="s">
        <v>78</v>
      </c>
      <c r="B722" s="28"/>
    </row>
    <row r="723" spans="1:2" ht="15.75" customHeight="1">
      <c r="A723"/>
    </row>
    <row r="724" spans="1:2" ht="15.75" customHeight="1">
      <c r="A724" s="14" t="s">
        <v>21</v>
      </c>
      <c r="B724" s="28"/>
    </row>
    <row r="725" spans="1:2" ht="15.75" customHeight="1">
      <c r="A725" s="14" t="s">
        <v>77</v>
      </c>
      <c r="B725" s="28"/>
    </row>
    <row r="726" spans="1:2" ht="15.75" customHeight="1">
      <c r="A726" s="14" t="s">
        <v>78</v>
      </c>
      <c r="B726" s="28"/>
    </row>
    <row r="727" spans="1:2" ht="15.75" customHeight="1">
      <c r="A727"/>
    </row>
    <row r="728" spans="1:2" ht="15.75" customHeight="1">
      <c r="A728" s="14" t="s">
        <v>21</v>
      </c>
      <c r="B728" s="28"/>
    </row>
    <row r="729" spans="1:2" ht="15.75" customHeight="1">
      <c r="A729" s="14" t="s">
        <v>77</v>
      </c>
      <c r="B729" s="28"/>
    </row>
    <row r="730" spans="1:2" ht="15.75" customHeight="1">
      <c r="A730" s="14" t="s">
        <v>78</v>
      </c>
      <c r="B730" s="28"/>
    </row>
    <row r="731" spans="1:2" ht="15.75" customHeight="1">
      <c r="A731"/>
    </row>
    <row r="732" spans="1:2" ht="15.75" customHeight="1">
      <c r="A732" s="14" t="s">
        <v>21</v>
      </c>
      <c r="B732" s="28"/>
    </row>
    <row r="733" spans="1:2" ht="15.75" customHeight="1">
      <c r="A733" s="14" t="s">
        <v>77</v>
      </c>
      <c r="B733" s="28"/>
    </row>
    <row r="734" spans="1:2" ht="15.75" customHeight="1">
      <c r="A734" s="14" t="s">
        <v>78</v>
      </c>
      <c r="B734" s="28"/>
    </row>
    <row r="735" spans="1:2" ht="15.75" customHeight="1">
      <c r="A735"/>
    </row>
    <row r="736" spans="1:2" ht="15.75" customHeight="1">
      <c r="A736" s="14" t="s">
        <v>21</v>
      </c>
      <c r="B736" s="28"/>
    </row>
    <row r="737" spans="1:2" ht="15.75" customHeight="1">
      <c r="A737" s="14" t="s">
        <v>77</v>
      </c>
      <c r="B737" s="28"/>
    </row>
    <row r="738" spans="1:2" ht="15.75" customHeight="1">
      <c r="A738" s="14" t="s">
        <v>78</v>
      </c>
      <c r="B738" s="28"/>
    </row>
    <row r="739" spans="1:2" ht="15.75" customHeight="1">
      <c r="A739"/>
    </row>
    <row r="740" spans="1:2" ht="15.75" customHeight="1">
      <c r="A740" s="14" t="s">
        <v>21</v>
      </c>
      <c r="B740" s="28"/>
    </row>
    <row r="741" spans="1:2" ht="15.75" customHeight="1">
      <c r="A741" s="14" t="s">
        <v>77</v>
      </c>
      <c r="B741" s="28"/>
    </row>
    <row r="742" spans="1:2" ht="15.75" customHeight="1">
      <c r="A742" s="14" t="s">
        <v>78</v>
      </c>
      <c r="B742" s="28"/>
    </row>
    <row r="743" spans="1:2" ht="15.75" customHeight="1">
      <c r="A743"/>
    </row>
    <row r="744" spans="1:2" ht="15.75" customHeight="1">
      <c r="A744" s="14" t="s">
        <v>21</v>
      </c>
      <c r="B744" s="28"/>
    </row>
    <row r="745" spans="1:2" ht="15.75" customHeight="1">
      <c r="A745" s="14" t="s">
        <v>77</v>
      </c>
      <c r="B745" s="28"/>
    </row>
    <row r="746" spans="1:2" ht="15.75" customHeight="1">
      <c r="A746" s="14" t="s">
        <v>78</v>
      </c>
      <c r="B746" s="28"/>
    </row>
    <row r="747" spans="1:2" ht="15.75" customHeight="1">
      <c r="A747"/>
    </row>
    <row r="748" spans="1:2" ht="15.75" customHeight="1">
      <c r="A748" s="14" t="s">
        <v>21</v>
      </c>
      <c r="B748" s="28"/>
    </row>
    <row r="749" spans="1:2" ht="15.75" customHeight="1">
      <c r="A749" s="14" t="s">
        <v>77</v>
      </c>
      <c r="B749" s="28"/>
    </row>
    <row r="750" spans="1:2" ht="15.75" customHeight="1">
      <c r="A750" s="14" t="s">
        <v>78</v>
      </c>
      <c r="B750" s="28"/>
    </row>
    <row r="751" spans="1:2" ht="15.75" customHeight="1">
      <c r="A751"/>
    </row>
    <row r="752" spans="1:2" ht="15.75" customHeight="1">
      <c r="A752" s="14" t="s">
        <v>21</v>
      </c>
      <c r="B752" s="28"/>
    </row>
    <row r="753" spans="1:2" ht="15.75" customHeight="1">
      <c r="A753" s="14" t="s">
        <v>77</v>
      </c>
      <c r="B753" s="28"/>
    </row>
    <row r="754" spans="1:2" ht="15.75" customHeight="1">
      <c r="A754" s="14" t="s">
        <v>78</v>
      </c>
      <c r="B754" s="28"/>
    </row>
    <row r="755" spans="1:2" ht="15.75" customHeight="1">
      <c r="A755"/>
    </row>
    <row r="756" spans="1:2" ht="15.75" customHeight="1">
      <c r="A756" s="14" t="s">
        <v>21</v>
      </c>
      <c r="B756" s="28"/>
    </row>
    <row r="757" spans="1:2" ht="15.75" customHeight="1">
      <c r="A757" s="14" t="s">
        <v>77</v>
      </c>
      <c r="B757" s="28"/>
    </row>
    <row r="758" spans="1:2" ht="15.75" customHeight="1">
      <c r="A758" s="14" t="s">
        <v>78</v>
      </c>
      <c r="B758" s="28"/>
    </row>
    <row r="759" spans="1:2" ht="15.75" customHeight="1">
      <c r="A759"/>
    </row>
    <row r="760" spans="1:2" ht="15.75" customHeight="1">
      <c r="A760" s="14" t="s">
        <v>21</v>
      </c>
      <c r="B760" s="28"/>
    </row>
    <row r="761" spans="1:2" ht="15.75" customHeight="1">
      <c r="A761" s="14" t="s">
        <v>77</v>
      </c>
      <c r="B761" s="28"/>
    </row>
    <row r="762" spans="1:2" ht="15.75" customHeight="1">
      <c r="A762" s="14" t="s">
        <v>78</v>
      </c>
      <c r="B762" s="28"/>
    </row>
    <row r="763" spans="1:2" ht="15.75" customHeight="1">
      <c r="A763"/>
    </row>
    <row r="764" spans="1:2" ht="15.75" customHeight="1">
      <c r="A764" s="14" t="s">
        <v>21</v>
      </c>
      <c r="B764" s="28"/>
    </row>
    <row r="765" spans="1:2" ht="15.75" customHeight="1">
      <c r="A765" s="14" t="s">
        <v>77</v>
      </c>
      <c r="B765" s="28"/>
    </row>
    <row r="766" spans="1:2" ht="15.75" customHeight="1">
      <c r="A766" s="14" t="s">
        <v>78</v>
      </c>
      <c r="B766" s="28"/>
    </row>
    <row r="767" spans="1:2" ht="15.75" customHeight="1">
      <c r="A767"/>
    </row>
    <row r="768" spans="1:2" ht="15.75" customHeight="1">
      <c r="A768" s="14" t="s">
        <v>21</v>
      </c>
      <c r="B768" s="28"/>
    </row>
    <row r="769" spans="1:2" ht="15.75" customHeight="1">
      <c r="A769" s="14" t="s">
        <v>77</v>
      </c>
      <c r="B769" s="28"/>
    </row>
    <row r="770" spans="1:2" ht="15.75" customHeight="1">
      <c r="A770" s="14" t="s">
        <v>78</v>
      </c>
      <c r="B770" s="28"/>
    </row>
    <row r="771" spans="1:2" ht="15.75" customHeight="1">
      <c r="A771"/>
    </row>
    <row r="772" spans="1:2" ht="15.75" customHeight="1">
      <c r="A772" s="14" t="s">
        <v>21</v>
      </c>
      <c r="B772" s="28"/>
    </row>
    <row r="773" spans="1:2" ht="15.75" customHeight="1">
      <c r="A773" s="14" t="s">
        <v>77</v>
      </c>
      <c r="B773" s="28"/>
    </row>
    <row r="774" spans="1:2" ht="15.75" customHeight="1">
      <c r="A774" s="14" t="s">
        <v>78</v>
      </c>
      <c r="B774" s="28"/>
    </row>
    <row r="775" spans="1:2" ht="15.75" customHeight="1">
      <c r="A775"/>
    </row>
    <row r="776" spans="1:2" ht="15.75" customHeight="1">
      <c r="A776" s="14" t="s">
        <v>21</v>
      </c>
      <c r="B776" s="28"/>
    </row>
    <row r="777" spans="1:2" ht="15.75" customHeight="1">
      <c r="A777" s="14" t="s">
        <v>77</v>
      </c>
      <c r="B777" s="28"/>
    </row>
    <row r="778" spans="1:2" ht="15.75" customHeight="1">
      <c r="A778" s="14" t="s">
        <v>78</v>
      </c>
      <c r="B778" s="28"/>
    </row>
    <row r="779" spans="1:2" ht="15.75" customHeight="1">
      <c r="A779"/>
    </row>
    <row r="780" spans="1:2" ht="15.75" customHeight="1">
      <c r="A780" s="14" t="s">
        <v>21</v>
      </c>
      <c r="B780" s="28"/>
    </row>
    <row r="781" spans="1:2" ht="15.75" customHeight="1">
      <c r="A781" s="14" t="s">
        <v>77</v>
      </c>
      <c r="B781" s="28"/>
    </row>
    <row r="782" spans="1:2" ht="15.75" customHeight="1">
      <c r="A782" s="14" t="s">
        <v>78</v>
      </c>
      <c r="B782" s="28"/>
    </row>
    <row r="783" spans="1:2" ht="15.75" customHeight="1">
      <c r="A783"/>
    </row>
    <row r="784" spans="1:2" ht="15.75" customHeight="1">
      <c r="A784" s="14" t="s">
        <v>21</v>
      </c>
      <c r="B784" s="28"/>
    </row>
    <row r="785" spans="1:2" ht="15.75" customHeight="1">
      <c r="A785" s="14" t="s">
        <v>77</v>
      </c>
      <c r="B785" s="28"/>
    </row>
    <row r="786" spans="1:2" ht="15.75" customHeight="1">
      <c r="A786" s="14" t="s">
        <v>78</v>
      </c>
      <c r="B786" s="28"/>
    </row>
    <row r="787" spans="1:2" ht="15.75" customHeight="1">
      <c r="A787"/>
    </row>
    <row r="788" spans="1:2" ht="15.75" customHeight="1">
      <c r="A788" s="14" t="s">
        <v>21</v>
      </c>
      <c r="B788" s="28"/>
    </row>
    <row r="789" spans="1:2" ht="15.75" customHeight="1">
      <c r="A789" s="14" t="s">
        <v>77</v>
      </c>
      <c r="B789" s="28"/>
    </row>
    <row r="790" spans="1:2" ht="15.75" customHeight="1">
      <c r="A790" s="14" t="s">
        <v>78</v>
      </c>
      <c r="B790" s="28"/>
    </row>
    <row r="791" spans="1:2" ht="15.75" customHeight="1">
      <c r="A791"/>
    </row>
    <row r="792" spans="1:2" ht="15.75" customHeight="1">
      <c r="A792" s="14" t="s">
        <v>21</v>
      </c>
      <c r="B792" s="28"/>
    </row>
    <row r="793" spans="1:2" ht="15.75" customHeight="1">
      <c r="A793" s="14" t="s">
        <v>77</v>
      </c>
      <c r="B793" s="28"/>
    </row>
    <row r="794" spans="1:2" ht="15.75" customHeight="1">
      <c r="A794" s="14" t="s">
        <v>78</v>
      </c>
      <c r="B794" s="28"/>
    </row>
    <row r="795" spans="1:2" ht="15.75" customHeight="1">
      <c r="A795"/>
    </row>
    <row r="796" spans="1:2" ht="15.75" customHeight="1">
      <c r="A796" s="14" t="s">
        <v>21</v>
      </c>
      <c r="B796" s="28"/>
    </row>
    <row r="797" spans="1:2" ht="15.75" customHeight="1">
      <c r="A797" s="14" t="s">
        <v>77</v>
      </c>
      <c r="B797" s="28"/>
    </row>
    <row r="798" spans="1:2" ht="15.75" customHeight="1">
      <c r="A798" s="14" t="s">
        <v>78</v>
      </c>
      <c r="B798" s="28"/>
    </row>
    <row r="799" spans="1:2" ht="15.75" customHeight="1">
      <c r="A799"/>
    </row>
    <row r="800" spans="1:2" ht="15.75" customHeight="1">
      <c r="A800" s="14" t="s">
        <v>21</v>
      </c>
      <c r="B800" s="28"/>
    </row>
    <row r="801" spans="1:2" ht="15.75" customHeight="1">
      <c r="A801" s="14" t="s">
        <v>77</v>
      </c>
      <c r="B801" s="28"/>
    </row>
    <row r="802" spans="1:2" ht="15.75" customHeight="1">
      <c r="A802" s="14" t="s">
        <v>78</v>
      </c>
      <c r="B802" s="28"/>
    </row>
    <row r="803" spans="1:2" ht="15.75" customHeight="1">
      <c r="A803"/>
    </row>
    <row r="804" spans="1:2" ht="15.75" customHeight="1">
      <c r="A804" s="14" t="s">
        <v>21</v>
      </c>
      <c r="B804" s="28"/>
    </row>
    <row r="805" spans="1:2" ht="15.75" customHeight="1">
      <c r="A805" s="14" t="s">
        <v>77</v>
      </c>
      <c r="B805" s="28"/>
    </row>
    <row r="806" spans="1:2" ht="15.75" customHeight="1">
      <c r="A806" s="14" t="s">
        <v>78</v>
      </c>
      <c r="B806" s="28"/>
    </row>
    <row r="807" spans="1:2" ht="15.75" customHeight="1">
      <c r="A807"/>
    </row>
    <row r="808" spans="1:2" ht="15.75" customHeight="1">
      <c r="A808" s="14" t="s">
        <v>21</v>
      </c>
      <c r="B808" s="28"/>
    </row>
    <row r="809" spans="1:2" ht="15.75" customHeight="1">
      <c r="A809" s="14" t="s">
        <v>77</v>
      </c>
      <c r="B809" s="28"/>
    </row>
    <row r="810" spans="1:2" ht="15.75" customHeight="1">
      <c r="A810" s="14" t="s">
        <v>78</v>
      </c>
      <c r="B810" s="28"/>
    </row>
    <row r="811" spans="1:2" ht="15.75" customHeight="1">
      <c r="A811"/>
    </row>
    <row r="812" spans="1:2" ht="15.75" customHeight="1">
      <c r="A812" s="14" t="s">
        <v>21</v>
      </c>
      <c r="B812" s="28"/>
    </row>
    <row r="813" spans="1:2" ht="15.75" customHeight="1">
      <c r="A813" s="14" t="s">
        <v>77</v>
      </c>
      <c r="B813" s="28"/>
    </row>
    <row r="814" spans="1:2" ht="15.75" customHeight="1">
      <c r="A814" s="14" t="s">
        <v>78</v>
      </c>
      <c r="B814" s="28"/>
    </row>
    <row r="815" spans="1:2" ht="15.75" customHeight="1">
      <c r="A815"/>
    </row>
    <row r="816" spans="1:2" ht="15.75" customHeight="1">
      <c r="A816" s="14" t="s">
        <v>21</v>
      </c>
      <c r="B816" s="28"/>
    </row>
    <row r="817" spans="1:2" ht="15.75" customHeight="1">
      <c r="A817" s="14" t="s">
        <v>77</v>
      </c>
      <c r="B817" s="28"/>
    </row>
    <row r="818" spans="1:2" ht="15.75" customHeight="1">
      <c r="A818" s="14" t="s">
        <v>78</v>
      </c>
      <c r="B818" s="28"/>
    </row>
    <row r="819" spans="1:2" ht="15.75" customHeight="1">
      <c r="A819"/>
    </row>
    <row r="820" spans="1:2" ht="15.75" customHeight="1">
      <c r="A820" s="14" t="s">
        <v>21</v>
      </c>
      <c r="B820" s="28"/>
    </row>
    <row r="821" spans="1:2" ht="15.75" customHeight="1">
      <c r="A821" s="14" t="s">
        <v>77</v>
      </c>
      <c r="B821" s="28"/>
    </row>
    <row r="822" spans="1:2" ht="15.75" customHeight="1">
      <c r="A822" s="14" t="s">
        <v>78</v>
      </c>
      <c r="B822" s="28"/>
    </row>
    <row r="823" spans="1:2" ht="15.75" customHeight="1">
      <c r="A823"/>
    </row>
    <row r="824" spans="1:2" ht="15.75" customHeight="1">
      <c r="A824" s="14" t="s">
        <v>21</v>
      </c>
      <c r="B824" s="28"/>
    </row>
    <row r="825" spans="1:2" ht="15.75" customHeight="1">
      <c r="A825" s="14" t="s">
        <v>77</v>
      </c>
      <c r="B825" s="28"/>
    </row>
    <row r="826" spans="1:2" ht="15.75" customHeight="1">
      <c r="A826" s="14" t="s">
        <v>78</v>
      </c>
      <c r="B826" s="28"/>
    </row>
    <row r="827" spans="1:2" ht="15.75" customHeight="1">
      <c r="A827"/>
    </row>
    <row r="828" spans="1:2" ht="15.75" customHeight="1">
      <c r="A828" s="14" t="s">
        <v>21</v>
      </c>
      <c r="B828" s="28"/>
    </row>
    <row r="829" spans="1:2" ht="15.75" customHeight="1">
      <c r="A829" s="14" t="s">
        <v>77</v>
      </c>
      <c r="B829" s="28"/>
    </row>
    <row r="830" spans="1:2" ht="15.75" customHeight="1">
      <c r="A830" s="14" t="s">
        <v>78</v>
      </c>
      <c r="B830" s="28"/>
    </row>
    <row r="831" spans="1:2" ht="15.75" customHeight="1">
      <c r="A831"/>
    </row>
    <row r="832" spans="1:2" ht="15.75" customHeight="1">
      <c r="A832" s="14" t="s">
        <v>21</v>
      </c>
      <c r="B832" s="28"/>
    </row>
    <row r="833" spans="1:2" ht="15.75" customHeight="1">
      <c r="A833" s="14" t="s">
        <v>77</v>
      </c>
      <c r="B833" s="28"/>
    </row>
    <row r="834" spans="1:2" ht="15.75" customHeight="1">
      <c r="A834" s="14" t="s">
        <v>78</v>
      </c>
      <c r="B834" s="28"/>
    </row>
    <row r="835" spans="1:2" ht="15.75" customHeight="1">
      <c r="A835"/>
    </row>
    <row r="836" spans="1:2" ht="15.75" customHeight="1">
      <c r="A836" s="14" t="s">
        <v>21</v>
      </c>
      <c r="B836" s="28"/>
    </row>
    <row r="837" spans="1:2" ht="15.75" customHeight="1">
      <c r="A837" s="14" t="s">
        <v>77</v>
      </c>
      <c r="B837" s="28"/>
    </row>
    <row r="838" spans="1:2" ht="15.75" customHeight="1">
      <c r="A838" s="14" t="s">
        <v>78</v>
      </c>
      <c r="B838" s="28"/>
    </row>
    <row r="839" spans="1:2" ht="15.75" customHeight="1">
      <c r="A839"/>
    </row>
    <row r="840" spans="1:2" ht="15.75" customHeight="1">
      <c r="A840" s="14" t="s">
        <v>21</v>
      </c>
      <c r="B840" s="28"/>
    </row>
    <row r="841" spans="1:2" ht="15.75" customHeight="1">
      <c r="A841" s="14" t="s">
        <v>77</v>
      </c>
      <c r="B841" s="28"/>
    </row>
    <row r="842" spans="1:2" ht="15.75" customHeight="1">
      <c r="A842" s="14" t="s">
        <v>78</v>
      </c>
      <c r="B842" s="28"/>
    </row>
    <row r="843" spans="1:2" ht="15.75" customHeight="1">
      <c r="A843"/>
    </row>
    <row r="844" spans="1:2" ht="15.75" customHeight="1">
      <c r="A844" s="14" t="s">
        <v>21</v>
      </c>
      <c r="B844" s="28"/>
    </row>
    <row r="845" spans="1:2" ht="15.75" customHeight="1">
      <c r="A845" s="14" t="s">
        <v>77</v>
      </c>
      <c r="B845" s="28"/>
    </row>
    <row r="846" spans="1:2" ht="15.75" customHeight="1">
      <c r="A846" s="14" t="s">
        <v>78</v>
      </c>
      <c r="B846" s="28"/>
    </row>
    <row r="847" spans="1:2" ht="15.75" customHeight="1">
      <c r="A847"/>
    </row>
    <row r="848" spans="1:2" ht="15.75" customHeight="1">
      <c r="A848" s="14" t="s">
        <v>21</v>
      </c>
      <c r="B848" s="28"/>
    </row>
    <row r="849" spans="1:2" ht="15.75" customHeight="1">
      <c r="A849" s="14" t="s">
        <v>77</v>
      </c>
      <c r="B849" s="28"/>
    </row>
    <row r="850" spans="1:2" ht="15.75" customHeight="1">
      <c r="A850" s="14" t="s">
        <v>78</v>
      </c>
      <c r="B850" s="28"/>
    </row>
    <row r="851" spans="1:2" ht="15.75" customHeight="1">
      <c r="A851"/>
    </row>
    <row r="852" spans="1:2" ht="15.75" customHeight="1">
      <c r="A852" s="14" t="s">
        <v>21</v>
      </c>
      <c r="B852" s="28"/>
    </row>
    <row r="853" spans="1:2" ht="15.75" customHeight="1">
      <c r="A853" s="14" t="s">
        <v>77</v>
      </c>
      <c r="B853" s="28"/>
    </row>
    <row r="854" spans="1:2" ht="15.75" customHeight="1">
      <c r="A854" s="14" t="s">
        <v>78</v>
      </c>
      <c r="B854" s="28"/>
    </row>
    <row r="855" spans="1:2" ht="15.75" customHeight="1">
      <c r="A855"/>
    </row>
    <row r="856" spans="1:2" ht="15.75" customHeight="1">
      <c r="A856" s="14" t="s">
        <v>21</v>
      </c>
      <c r="B856" s="28"/>
    </row>
    <row r="857" spans="1:2" ht="15.75" customHeight="1">
      <c r="A857" s="14" t="s">
        <v>77</v>
      </c>
      <c r="B857" s="28"/>
    </row>
    <row r="858" spans="1:2" ht="15.75" customHeight="1">
      <c r="A858" s="14" t="s">
        <v>78</v>
      </c>
      <c r="B858" s="28"/>
    </row>
    <row r="859" spans="1:2" ht="15.75" customHeight="1">
      <c r="A859"/>
    </row>
    <row r="860" spans="1:2" ht="15.75" customHeight="1">
      <c r="A860" s="14" t="s">
        <v>21</v>
      </c>
      <c r="B860" s="28"/>
    </row>
    <row r="861" spans="1:2" ht="15.75" customHeight="1">
      <c r="A861" s="14" t="s">
        <v>77</v>
      </c>
      <c r="B861" s="28"/>
    </row>
    <row r="862" spans="1:2" ht="15.75" customHeight="1">
      <c r="A862" s="14" t="s">
        <v>78</v>
      </c>
      <c r="B862" s="28"/>
    </row>
    <row r="863" spans="1:2" ht="15.75" customHeight="1">
      <c r="A863"/>
    </row>
    <row r="864" spans="1:2" ht="15.75" customHeight="1">
      <c r="A864" s="14" t="s">
        <v>21</v>
      </c>
      <c r="B864" s="28"/>
    </row>
    <row r="865" spans="1:2" ht="15.75" customHeight="1">
      <c r="A865" s="14" t="s">
        <v>77</v>
      </c>
      <c r="B865" s="28"/>
    </row>
    <row r="866" spans="1:2" ht="15.75" customHeight="1">
      <c r="A866" s="14" t="s">
        <v>78</v>
      </c>
      <c r="B866" s="28"/>
    </row>
    <row r="867" spans="1:2" ht="15.75" customHeight="1">
      <c r="A867"/>
    </row>
    <row r="868" spans="1:2" ht="15.75" customHeight="1">
      <c r="A868" s="14" t="s">
        <v>21</v>
      </c>
      <c r="B868" s="28"/>
    </row>
    <row r="869" spans="1:2" ht="15.75" customHeight="1">
      <c r="A869" s="14" t="s">
        <v>77</v>
      </c>
      <c r="B869" s="28"/>
    </row>
    <row r="870" spans="1:2" ht="15.75" customHeight="1">
      <c r="A870" s="14" t="s">
        <v>78</v>
      </c>
      <c r="B870" s="28"/>
    </row>
    <row r="871" spans="1:2" ht="15.75" customHeight="1">
      <c r="A871"/>
    </row>
    <row r="872" spans="1:2" ht="15.75" customHeight="1">
      <c r="A872" s="14" t="s">
        <v>21</v>
      </c>
      <c r="B872" s="28"/>
    </row>
    <row r="873" spans="1:2" ht="15.75" customHeight="1">
      <c r="A873" s="14" t="s">
        <v>77</v>
      </c>
      <c r="B873" s="28"/>
    </row>
    <row r="874" spans="1:2" ht="15.75" customHeight="1">
      <c r="A874" s="14" t="s">
        <v>78</v>
      </c>
      <c r="B874" s="28"/>
    </row>
    <row r="875" spans="1:2" ht="15.75" customHeight="1">
      <c r="A875"/>
    </row>
    <row r="876" spans="1:2" ht="15.75" customHeight="1">
      <c r="A876" s="14" t="s">
        <v>21</v>
      </c>
      <c r="B876" s="28"/>
    </row>
    <row r="877" spans="1:2" ht="15.75" customHeight="1">
      <c r="A877" s="14" t="s">
        <v>77</v>
      </c>
      <c r="B877" s="28"/>
    </row>
    <row r="878" spans="1:2" ht="15.75" customHeight="1">
      <c r="A878" s="14" t="s">
        <v>78</v>
      </c>
      <c r="B878" s="28"/>
    </row>
    <row r="879" spans="1:2" ht="15.75" customHeight="1">
      <c r="A879"/>
    </row>
    <row r="880" spans="1:2" ht="15.75" customHeight="1">
      <c r="A880" s="14" t="s">
        <v>21</v>
      </c>
      <c r="B880" s="28"/>
    </row>
    <row r="881" spans="1:2" ht="15.75" customHeight="1">
      <c r="A881" s="14" t="s">
        <v>77</v>
      </c>
      <c r="B881" s="28"/>
    </row>
    <row r="882" spans="1:2" ht="15.75" customHeight="1">
      <c r="A882" s="14" t="s">
        <v>78</v>
      </c>
      <c r="B882" s="28"/>
    </row>
    <row r="883" spans="1:2" ht="15.75" customHeight="1">
      <c r="A883"/>
    </row>
    <row r="884" spans="1:2" ht="15.75" customHeight="1">
      <c r="A884" s="14" t="s">
        <v>21</v>
      </c>
      <c r="B884" s="28"/>
    </row>
    <row r="885" spans="1:2" ht="15.75" customHeight="1">
      <c r="A885" s="14" t="s">
        <v>77</v>
      </c>
      <c r="B885" s="28"/>
    </row>
    <row r="886" spans="1:2" ht="15.75" customHeight="1">
      <c r="A886" s="14" t="s">
        <v>78</v>
      </c>
      <c r="B886" s="28"/>
    </row>
    <row r="887" spans="1:2" ht="15.75" customHeight="1">
      <c r="A887"/>
    </row>
    <row r="888" spans="1:2" ht="15.75" customHeight="1">
      <c r="A888" s="14" t="s">
        <v>21</v>
      </c>
      <c r="B888" s="28"/>
    </row>
    <row r="889" spans="1:2" ht="15.75" customHeight="1">
      <c r="A889" s="14" t="s">
        <v>77</v>
      </c>
      <c r="B889" s="28"/>
    </row>
    <row r="890" spans="1:2" ht="15.75" customHeight="1">
      <c r="A890" s="14" t="s">
        <v>78</v>
      </c>
      <c r="B890" s="28"/>
    </row>
    <row r="891" spans="1:2" ht="15.75" customHeight="1">
      <c r="A891"/>
    </row>
    <row r="892" spans="1:2" ht="15.75" customHeight="1">
      <c r="A892" s="14" t="s">
        <v>21</v>
      </c>
      <c r="B892" s="28"/>
    </row>
    <row r="893" spans="1:2" ht="15.75" customHeight="1">
      <c r="A893" s="14" t="s">
        <v>77</v>
      </c>
      <c r="B893" s="28"/>
    </row>
    <row r="894" spans="1:2" ht="15.75" customHeight="1">
      <c r="A894" s="14" t="s">
        <v>78</v>
      </c>
      <c r="B894" s="28"/>
    </row>
    <row r="895" spans="1:2" ht="15.75" customHeight="1">
      <c r="A895"/>
    </row>
    <row r="896" spans="1:2" ht="15.75" customHeight="1">
      <c r="A896" s="14" t="s">
        <v>21</v>
      </c>
      <c r="B896" s="28"/>
    </row>
    <row r="897" spans="1:2" ht="15.75" customHeight="1">
      <c r="A897" s="14" t="s">
        <v>77</v>
      </c>
      <c r="B897" s="28"/>
    </row>
    <row r="898" spans="1:2" ht="15.75" customHeight="1">
      <c r="A898" s="14" t="s">
        <v>78</v>
      </c>
      <c r="B898" s="28"/>
    </row>
    <row r="899" spans="1:2" ht="15.75" customHeight="1">
      <c r="A899"/>
    </row>
    <row r="900" spans="1:2" ht="15.75" customHeight="1">
      <c r="A900" s="14" t="s">
        <v>21</v>
      </c>
      <c r="B900" s="28"/>
    </row>
    <row r="901" spans="1:2" ht="15.75" customHeight="1">
      <c r="A901" s="14" t="s">
        <v>77</v>
      </c>
      <c r="B901" s="28"/>
    </row>
    <row r="902" spans="1:2" ht="15.75" customHeight="1">
      <c r="A902" s="14" t="s">
        <v>78</v>
      </c>
      <c r="B902" s="28"/>
    </row>
    <row r="903" spans="1:2" ht="15.75" customHeight="1">
      <c r="A903"/>
    </row>
    <row r="904" spans="1:2" ht="15.75" customHeight="1">
      <c r="A904" s="14" t="s">
        <v>21</v>
      </c>
      <c r="B904" s="28"/>
    </row>
    <row r="905" spans="1:2" ht="15.75" customHeight="1">
      <c r="A905" s="14" t="s">
        <v>77</v>
      </c>
      <c r="B905" s="28"/>
    </row>
    <row r="906" spans="1:2" ht="15.75" customHeight="1">
      <c r="A906" s="14" t="s">
        <v>78</v>
      </c>
      <c r="B906" s="28"/>
    </row>
    <row r="907" spans="1:2" ht="15.75" customHeight="1">
      <c r="A907"/>
    </row>
    <row r="908" spans="1:2" ht="15.75" customHeight="1">
      <c r="A908" s="14" t="s">
        <v>21</v>
      </c>
      <c r="B908" s="28"/>
    </row>
    <row r="909" spans="1:2" ht="15.75" customHeight="1">
      <c r="A909" s="14" t="s">
        <v>77</v>
      </c>
      <c r="B909" s="28"/>
    </row>
    <row r="910" spans="1:2" ht="15.75" customHeight="1">
      <c r="A910" s="14" t="s">
        <v>78</v>
      </c>
      <c r="B910" s="28"/>
    </row>
    <row r="911" spans="1:2" ht="15.75" customHeight="1">
      <c r="A911"/>
    </row>
    <row r="912" spans="1:2" ht="15.75" customHeight="1">
      <c r="A912" s="14" t="s">
        <v>21</v>
      </c>
      <c r="B912" s="28"/>
    </row>
    <row r="913" spans="1:2" ht="15.75" customHeight="1">
      <c r="A913" s="14" t="s">
        <v>77</v>
      </c>
      <c r="B913" s="28"/>
    </row>
    <row r="914" spans="1:2" ht="15.75" customHeight="1">
      <c r="A914" s="14" t="s">
        <v>78</v>
      </c>
      <c r="B914" s="28"/>
    </row>
    <row r="915" spans="1:2" ht="15.75" customHeight="1">
      <c r="A915"/>
    </row>
    <row r="916" spans="1:2" ht="15.75" customHeight="1">
      <c r="A916" s="14" t="s">
        <v>21</v>
      </c>
      <c r="B916" s="28"/>
    </row>
    <row r="917" spans="1:2" ht="15.75" customHeight="1">
      <c r="A917" s="14" t="s">
        <v>77</v>
      </c>
      <c r="B917" s="28"/>
    </row>
    <row r="918" spans="1:2" ht="15.75" customHeight="1">
      <c r="A918" s="14" t="s">
        <v>78</v>
      </c>
      <c r="B918" s="28"/>
    </row>
    <row r="919" spans="1:2" ht="15.75" customHeight="1">
      <c r="A919"/>
    </row>
    <row r="920" spans="1:2" ht="15.75" customHeight="1">
      <c r="A920" s="14" t="s">
        <v>21</v>
      </c>
      <c r="B920" s="28"/>
    </row>
    <row r="921" spans="1:2" ht="15.75" customHeight="1">
      <c r="A921" s="14" t="s">
        <v>77</v>
      </c>
      <c r="B921" s="28"/>
    </row>
    <row r="922" spans="1:2" ht="15.75" customHeight="1">
      <c r="A922" s="14" t="s">
        <v>78</v>
      </c>
      <c r="B922" s="28"/>
    </row>
    <row r="923" spans="1:2" ht="15.75" customHeight="1">
      <c r="A923"/>
    </row>
    <row r="924" spans="1:2" ht="15.75" customHeight="1">
      <c r="A924" s="14" t="s">
        <v>21</v>
      </c>
      <c r="B924" s="28"/>
    </row>
    <row r="925" spans="1:2" ht="15.75" customHeight="1">
      <c r="A925" s="14" t="s">
        <v>77</v>
      </c>
      <c r="B925" s="28"/>
    </row>
    <row r="926" spans="1:2" ht="15.75" customHeight="1">
      <c r="A926" s="14" t="s">
        <v>78</v>
      </c>
      <c r="B926" s="28"/>
    </row>
    <row r="927" spans="1:2" ht="15.75" customHeight="1">
      <c r="A927"/>
    </row>
    <row r="928" spans="1:2" ht="15.75" customHeight="1">
      <c r="A928" s="14" t="s">
        <v>21</v>
      </c>
      <c r="B928" s="28"/>
    </row>
    <row r="929" spans="1:2" ht="15.75" customHeight="1">
      <c r="A929" s="14" t="s">
        <v>77</v>
      </c>
      <c r="B929" s="28"/>
    </row>
    <row r="930" spans="1:2" ht="15.75" customHeight="1">
      <c r="A930" s="14" t="s">
        <v>78</v>
      </c>
      <c r="B930" s="28"/>
    </row>
    <row r="931" spans="1:2" ht="15.75" customHeight="1">
      <c r="A931"/>
    </row>
    <row r="932" spans="1:2" ht="15.75" customHeight="1">
      <c r="A932" s="14" t="s">
        <v>21</v>
      </c>
      <c r="B932" s="28"/>
    </row>
    <row r="933" spans="1:2" ht="15.75" customHeight="1">
      <c r="A933" s="14" t="s">
        <v>77</v>
      </c>
      <c r="B933" s="28"/>
    </row>
    <row r="934" spans="1:2" ht="15.75" customHeight="1">
      <c r="A934" s="14" t="s">
        <v>78</v>
      </c>
      <c r="B934" s="28"/>
    </row>
    <row r="935" spans="1:2" ht="15.75" customHeight="1">
      <c r="A935"/>
    </row>
    <row r="936" spans="1:2" ht="15.75" customHeight="1">
      <c r="A936" s="14" t="s">
        <v>21</v>
      </c>
      <c r="B936" s="28"/>
    </row>
    <row r="937" spans="1:2" ht="15.75" customHeight="1">
      <c r="A937" s="14" t="s">
        <v>77</v>
      </c>
      <c r="B937" s="28"/>
    </row>
    <row r="938" spans="1:2" ht="15.75" customHeight="1">
      <c r="A938" s="14" t="s">
        <v>78</v>
      </c>
      <c r="B938" s="28"/>
    </row>
    <row r="939" spans="1:2" ht="15.75" customHeight="1">
      <c r="A939"/>
    </row>
    <row r="940" spans="1:2" ht="15.75" customHeight="1">
      <c r="A940" s="14" t="s">
        <v>21</v>
      </c>
      <c r="B940" s="28"/>
    </row>
    <row r="941" spans="1:2" ht="15.75" customHeight="1">
      <c r="A941" s="14" t="s">
        <v>77</v>
      </c>
      <c r="B941" s="28"/>
    </row>
    <row r="942" spans="1:2" ht="15.75" customHeight="1">
      <c r="A942" s="14" t="s">
        <v>78</v>
      </c>
      <c r="B942" s="28"/>
    </row>
    <row r="943" spans="1:2" ht="15.75" customHeight="1">
      <c r="A943"/>
    </row>
    <row r="944" spans="1:2" ht="15.75" customHeight="1">
      <c r="A944" s="14" t="s">
        <v>21</v>
      </c>
      <c r="B944" s="28"/>
    </row>
    <row r="945" spans="1:2" ht="15.75" customHeight="1">
      <c r="A945" s="14" t="s">
        <v>77</v>
      </c>
      <c r="B945" s="28"/>
    </row>
    <row r="946" spans="1:2" ht="15.75" customHeight="1">
      <c r="A946" s="14" t="s">
        <v>78</v>
      </c>
      <c r="B946" s="28"/>
    </row>
    <row r="947" spans="1:2" ht="15.75" customHeight="1">
      <c r="A947"/>
    </row>
    <row r="948" spans="1:2" ht="15.75" customHeight="1">
      <c r="A948" s="14" t="s">
        <v>21</v>
      </c>
      <c r="B948" s="28"/>
    </row>
    <row r="949" spans="1:2" ht="15.75" customHeight="1">
      <c r="A949" s="14" t="s">
        <v>77</v>
      </c>
      <c r="B949" s="28"/>
    </row>
    <row r="950" spans="1:2" ht="15.75" customHeight="1">
      <c r="A950" s="14" t="s">
        <v>78</v>
      </c>
      <c r="B950" s="28"/>
    </row>
    <row r="951" spans="1:2" ht="15.75" customHeight="1">
      <c r="A951"/>
    </row>
    <row r="952" spans="1:2" ht="15.75" customHeight="1">
      <c r="A952" s="14" t="s">
        <v>21</v>
      </c>
      <c r="B952" s="28"/>
    </row>
    <row r="953" spans="1:2" ht="15.75" customHeight="1">
      <c r="A953" s="14" t="s">
        <v>77</v>
      </c>
      <c r="B953" s="28"/>
    </row>
    <row r="954" spans="1:2" ht="15.75" customHeight="1">
      <c r="A954" s="14" t="s">
        <v>78</v>
      </c>
      <c r="B954" s="28"/>
    </row>
    <row r="955" spans="1:2" ht="15.75" customHeight="1">
      <c r="A955"/>
    </row>
    <row r="956" spans="1:2" ht="15.75" customHeight="1">
      <c r="A956" s="14" t="s">
        <v>21</v>
      </c>
      <c r="B956" s="28"/>
    </row>
    <row r="957" spans="1:2" ht="15.75" customHeight="1">
      <c r="A957" s="14" t="s">
        <v>77</v>
      </c>
      <c r="B957" s="28"/>
    </row>
    <row r="958" spans="1:2" ht="15.75" customHeight="1">
      <c r="A958" s="14" t="s">
        <v>78</v>
      </c>
      <c r="B958" s="28"/>
    </row>
    <row r="959" spans="1:2" ht="15.75" customHeight="1">
      <c r="A959"/>
    </row>
    <row r="960" spans="1:2" ht="15.75" customHeight="1">
      <c r="A960" s="14" t="s">
        <v>21</v>
      </c>
      <c r="B960" s="28"/>
    </row>
    <row r="961" spans="1:2" ht="15.75" customHeight="1">
      <c r="A961" s="14" t="s">
        <v>77</v>
      </c>
      <c r="B961" s="28"/>
    </row>
    <row r="962" spans="1:2" ht="15.75" customHeight="1">
      <c r="A962" s="14" t="s">
        <v>78</v>
      </c>
      <c r="B962" s="28"/>
    </row>
    <row r="963" spans="1:2" ht="15.75" customHeight="1">
      <c r="A963"/>
    </row>
    <row r="964" spans="1:2" ht="15.75" customHeight="1">
      <c r="A964" s="14" t="s">
        <v>21</v>
      </c>
      <c r="B964" s="28"/>
    </row>
    <row r="965" spans="1:2" ht="15.75" customHeight="1">
      <c r="A965" s="14" t="s">
        <v>77</v>
      </c>
      <c r="B965" s="28"/>
    </row>
    <row r="966" spans="1:2" ht="15.75" customHeight="1">
      <c r="A966" s="14" t="s">
        <v>78</v>
      </c>
      <c r="B966" s="28"/>
    </row>
    <row r="967" spans="1:2" ht="15.75" customHeight="1">
      <c r="A967"/>
    </row>
    <row r="968" spans="1:2" ht="15.75" customHeight="1">
      <c r="A968" s="14" t="s">
        <v>21</v>
      </c>
      <c r="B968" s="28"/>
    </row>
    <row r="969" spans="1:2" ht="15.75" customHeight="1">
      <c r="A969" s="14" t="s">
        <v>77</v>
      </c>
      <c r="B969" s="28"/>
    </row>
    <row r="970" spans="1:2" ht="15.75" customHeight="1">
      <c r="A970" s="14" t="s">
        <v>78</v>
      </c>
      <c r="B970" s="28"/>
    </row>
    <row r="971" spans="1:2" ht="15.75" customHeight="1">
      <c r="A971"/>
    </row>
    <row r="972" spans="1:2" ht="15.75" customHeight="1">
      <c r="A972" s="14" t="s">
        <v>21</v>
      </c>
      <c r="B972" s="28"/>
    </row>
    <row r="973" spans="1:2" ht="15.75" customHeight="1">
      <c r="A973" s="14" t="s">
        <v>77</v>
      </c>
      <c r="B973" s="28"/>
    </row>
    <row r="974" spans="1:2" ht="15.75" customHeight="1">
      <c r="A974" s="14" t="s">
        <v>78</v>
      </c>
      <c r="B974" s="28"/>
    </row>
    <row r="975" spans="1:2" ht="15.75" customHeight="1">
      <c r="A975"/>
    </row>
    <row r="976" spans="1:2" ht="15.75" customHeight="1">
      <c r="A976" s="14" t="s">
        <v>21</v>
      </c>
      <c r="B976" s="28"/>
    </row>
    <row r="977" spans="1:2" ht="15.75" customHeight="1">
      <c r="A977" s="14" t="s">
        <v>77</v>
      </c>
      <c r="B977" s="28"/>
    </row>
    <row r="978" spans="1:2" ht="15.75" customHeight="1">
      <c r="A978" s="14" t="s">
        <v>78</v>
      </c>
      <c r="B978" s="28"/>
    </row>
    <row r="979" spans="1:2" ht="15.75" customHeight="1">
      <c r="A979"/>
    </row>
    <row r="980" spans="1:2" ht="15.75" customHeight="1">
      <c r="A980" s="14" t="s">
        <v>21</v>
      </c>
      <c r="B980" s="28"/>
    </row>
    <row r="981" spans="1:2" ht="15.75" customHeight="1">
      <c r="A981" s="14" t="s">
        <v>77</v>
      </c>
      <c r="B981" s="28"/>
    </row>
    <row r="982" spans="1:2" ht="15.75" customHeight="1">
      <c r="A982" s="14" t="s">
        <v>78</v>
      </c>
      <c r="B982" s="28"/>
    </row>
    <row r="983" spans="1:2" ht="15.75" customHeight="1">
      <c r="A983"/>
    </row>
    <row r="984" spans="1:2" ht="15.75" customHeight="1">
      <c r="A984" s="14" t="s">
        <v>21</v>
      </c>
      <c r="B984" s="28"/>
    </row>
    <row r="985" spans="1:2" ht="15.75" customHeight="1">
      <c r="A985" s="14" t="s">
        <v>77</v>
      </c>
      <c r="B985" s="28"/>
    </row>
    <row r="986" spans="1:2" ht="15.75" customHeight="1">
      <c r="A986" s="14" t="s">
        <v>78</v>
      </c>
      <c r="B986" s="28"/>
    </row>
    <row r="987" spans="1:2" ht="15.75" customHeight="1">
      <c r="A987"/>
    </row>
    <row r="988" spans="1:2" ht="15.75" customHeight="1">
      <c r="A988" s="14" t="s">
        <v>21</v>
      </c>
      <c r="B988" s="28"/>
    </row>
    <row r="989" spans="1:2" ht="15.75" customHeight="1">
      <c r="A989" s="14" t="s">
        <v>77</v>
      </c>
      <c r="B989" s="28"/>
    </row>
    <row r="990" spans="1:2" ht="15.75" customHeight="1">
      <c r="A990" s="14" t="s">
        <v>78</v>
      </c>
      <c r="B990" s="28"/>
    </row>
    <row r="991" spans="1:2" ht="15.75" customHeight="1">
      <c r="A991"/>
    </row>
    <row r="992" spans="1:2" ht="15.75" customHeight="1">
      <c r="A992" s="14" t="s">
        <v>21</v>
      </c>
      <c r="B992" s="28"/>
    </row>
    <row r="993" spans="1:2" ht="15.75" customHeight="1">
      <c r="A993" s="14" t="s">
        <v>77</v>
      </c>
      <c r="B993" s="28"/>
    </row>
    <row r="994" spans="1:2" ht="15.75" customHeight="1">
      <c r="A994" s="14" t="s">
        <v>78</v>
      </c>
      <c r="B994" s="28"/>
    </row>
    <row r="995" spans="1:2" ht="15.75" customHeight="1">
      <c r="A995"/>
    </row>
    <row r="996" spans="1:2" ht="15.75" customHeight="1">
      <c r="A996" s="14" t="s">
        <v>21</v>
      </c>
      <c r="B996" s="28"/>
    </row>
    <row r="997" spans="1:2" ht="15.75" customHeight="1">
      <c r="A997" s="14" t="s">
        <v>77</v>
      </c>
      <c r="B997" s="28"/>
    </row>
    <row r="998" spans="1:2" ht="15.75" customHeight="1">
      <c r="A998" s="14" t="s">
        <v>78</v>
      </c>
      <c r="B998" s="28"/>
    </row>
    <row r="999" spans="1:2" ht="15.75" customHeight="1">
      <c r="A999"/>
    </row>
    <row r="1000" spans="1:2" ht="15.75" customHeight="1">
      <c r="A1000" s="14" t="s">
        <v>21</v>
      </c>
      <c r="B1000" s="28"/>
    </row>
    <row r="1001" spans="1:2" ht="15.75" customHeight="1">
      <c r="A1001" s="14" t="s">
        <v>77</v>
      </c>
      <c r="B1001" s="28"/>
    </row>
    <row r="1002" spans="1:2" ht="15.75" customHeight="1">
      <c r="A1002" s="14" t="s">
        <v>78</v>
      </c>
      <c r="B1002" s="28"/>
    </row>
    <row r="1003" spans="1:2" ht="15.75" customHeight="1">
      <c r="A1003"/>
    </row>
    <row r="1004" spans="1:2" ht="15.75" customHeight="1">
      <c r="A1004" s="14" t="s">
        <v>21</v>
      </c>
      <c r="B1004" s="28"/>
    </row>
    <row r="1005" spans="1:2" ht="15.75" customHeight="1">
      <c r="A1005" s="14" t="s">
        <v>77</v>
      </c>
      <c r="B1005" s="28"/>
    </row>
    <row r="1006" spans="1:2" ht="15.75" customHeight="1">
      <c r="A1006" s="14" t="s">
        <v>78</v>
      </c>
      <c r="B1006" s="28"/>
    </row>
    <row r="1007" spans="1:2" ht="15.75" customHeight="1">
      <c r="A1007"/>
    </row>
    <row r="1008" spans="1:2" ht="15.75" customHeight="1">
      <c r="A1008" s="14" t="s">
        <v>21</v>
      </c>
      <c r="B1008" s="28"/>
    </row>
    <row r="1009" spans="1:2" ht="15.75" customHeight="1">
      <c r="A1009" s="14" t="s">
        <v>77</v>
      </c>
      <c r="B1009" s="28"/>
    </row>
    <row r="1010" spans="1:2" ht="15.75" customHeight="1">
      <c r="A1010" s="14" t="s">
        <v>78</v>
      </c>
      <c r="B1010" s="28"/>
    </row>
    <row r="1011" spans="1:2" ht="15.75" customHeight="1">
      <c r="A1011"/>
    </row>
    <row r="1012" spans="1:2" ht="15.75" customHeight="1">
      <c r="A1012" s="14" t="s">
        <v>21</v>
      </c>
      <c r="B1012" s="28"/>
    </row>
    <row r="1013" spans="1:2" ht="15.75" customHeight="1">
      <c r="A1013" s="14" t="s">
        <v>77</v>
      </c>
      <c r="B1013" s="28"/>
    </row>
    <row r="1014" spans="1:2" ht="15.75" customHeight="1">
      <c r="A1014" s="14" t="s">
        <v>78</v>
      </c>
      <c r="B1014" s="28"/>
    </row>
    <row r="1015" spans="1:2" ht="15.75" customHeight="1">
      <c r="A1015"/>
    </row>
    <row r="1016" spans="1:2" ht="15.75" customHeight="1">
      <c r="A1016" s="14" t="s">
        <v>21</v>
      </c>
      <c r="B1016" s="28"/>
    </row>
    <row r="1017" spans="1:2" ht="15.75" customHeight="1">
      <c r="A1017" s="14" t="s">
        <v>77</v>
      </c>
      <c r="B1017" s="28"/>
    </row>
    <row r="1018" spans="1:2" ht="15.75" customHeight="1">
      <c r="A1018" s="14" t="s">
        <v>78</v>
      </c>
      <c r="B1018" s="28"/>
    </row>
    <row r="1019" spans="1:2" ht="15.75" customHeight="1">
      <c r="A1019"/>
    </row>
    <row r="1020" spans="1:2" ht="15.75" customHeight="1">
      <c r="A1020" s="14" t="s">
        <v>21</v>
      </c>
      <c r="B1020" s="28"/>
    </row>
    <row r="1021" spans="1:2" ht="15.75" customHeight="1">
      <c r="A1021" s="14" t="s">
        <v>77</v>
      </c>
      <c r="B1021" s="28"/>
    </row>
    <row r="1022" spans="1:2" ht="15.75" customHeight="1">
      <c r="A1022" s="14" t="s">
        <v>78</v>
      </c>
      <c r="B1022" s="28"/>
    </row>
    <row r="1023" spans="1:2" ht="15.75" customHeight="1">
      <c r="A1023"/>
    </row>
    <row r="1024" spans="1:2" ht="15.75" customHeight="1">
      <c r="A1024" s="14" t="s">
        <v>21</v>
      </c>
      <c r="B1024" s="28"/>
    </row>
    <row r="1025" spans="1:2" ht="15.75" customHeight="1">
      <c r="A1025" s="14" t="s">
        <v>77</v>
      </c>
      <c r="B1025" s="28"/>
    </row>
    <row r="1026" spans="1:2" ht="15.75" customHeight="1">
      <c r="A1026" s="14" t="s">
        <v>78</v>
      </c>
      <c r="B1026" s="28"/>
    </row>
    <row r="1027" spans="1:2" ht="15.75" customHeight="1">
      <c r="A1027"/>
    </row>
    <row r="1028" spans="1:2" ht="15.75" customHeight="1">
      <c r="A1028" s="14" t="s">
        <v>21</v>
      </c>
      <c r="B1028" s="28"/>
    </row>
    <row r="1029" spans="1:2" ht="15.75" customHeight="1">
      <c r="A1029" s="14" t="s">
        <v>77</v>
      </c>
      <c r="B1029" s="28"/>
    </row>
    <row r="1030" spans="1:2" ht="15.75" customHeight="1">
      <c r="A1030" s="14" t="s">
        <v>78</v>
      </c>
      <c r="B1030" s="28"/>
    </row>
    <row r="1031" spans="1:2" ht="15.75" customHeight="1">
      <c r="A1031"/>
    </row>
    <row r="1032" spans="1:2" ht="15.75" customHeight="1">
      <c r="A1032" s="14" t="s">
        <v>21</v>
      </c>
      <c r="B1032" s="28"/>
    </row>
    <row r="1033" spans="1:2" ht="15.75" customHeight="1">
      <c r="A1033" s="14" t="s">
        <v>77</v>
      </c>
      <c r="B1033" s="28"/>
    </row>
    <row r="1034" spans="1:2" ht="15.75" customHeight="1">
      <c r="A1034" s="14" t="s">
        <v>78</v>
      </c>
      <c r="B1034" s="28"/>
    </row>
    <row r="1035" spans="1:2" ht="15.75" customHeight="1">
      <c r="A1035"/>
    </row>
    <row r="1036" spans="1:2" ht="15.75" customHeight="1">
      <c r="A1036" s="14" t="s">
        <v>21</v>
      </c>
      <c r="B1036" s="28"/>
    </row>
    <row r="1037" spans="1:2" ht="15.75" customHeight="1">
      <c r="A1037" s="14" t="s">
        <v>77</v>
      </c>
      <c r="B1037" s="28"/>
    </row>
    <row r="1038" spans="1:2" ht="15.75" customHeight="1">
      <c r="A1038" s="14" t="s">
        <v>78</v>
      </c>
      <c r="B1038" s="28"/>
    </row>
    <row r="1039" spans="1:2" ht="15.75" customHeight="1">
      <c r="A1039"/>
    </row>
    <row r="1040" spans="1:2" ht="15.75" customHeight="1">
      <c r="A1040" s="14" t="s">
        <v>21</v>
      </c>
      <c r="B1040" s="28"/>
    </row>
    <row r="1041" spans="1:2" ht="15.75" customHeight="1">
      <c r="A1041" s="14" t="s">
        <v>77</v>
      </c>
      <c r="B1041" s="28"/>
    </row>
    <row r="1042" spans="1:2" ht="15.75" customHeight="1">
      <c r="A1042" s="14" t="s">
        <v>78</v>
      </c>
      <c r="B1042" s="28"/>
    </row>
    <row r="1043" spans="1:2" ht="15.75" customHeight="1">
      <c r="A1043"/>
    </row>
    <row r="1044" spans="1:2" ht="15.75" customHeight="1">
      <c r="A1044" s="14" t="s">
        <v>21</v>
      </c>
      <c r="B1044" s="28"/>
    </row>
    <row r="1045" spans="1:2" ht="15.75" customHeight="1">
      <c r="A1045" s="14" t="s">
        <v>77</v>
      </c>
      <c r="B1045" s="28"/>
    </row>
    <row r="1046" spans="1:2" ht="15.75" customHeight="1">
      <c r="A1046" s="14" t="s">
        <v>78</v>
      </c>
      <c r="B1046" s="28"/>
    </row>
    <row r="1047" spans="1:2" ht="15.75" customHeight="1">
      <c r="A1047"/>
    </row>
    <row r="1048" spans="1:2" ht="15.75" customHeight="1">
      <c r="A1048" s="14" t="s">
        <v>21</v>
      </c>
      <c r="B1048" s="28"/>
    </row>
    <row r="1049" spans="1:2" ht="15.75" customHeight="1">
      <c r="A1049" s="14" t="s">
        <v>77</v>
      </c>
      <c r="B1049" s="28"/>
    </row>
    <row r="1050" spans="1:2" ht="15.75" customHeight="1">
      <c r="A1050" s="14" t="s">
        <v>78</v>
      </c>
      <c r="B1050" s="28"/>
    </row>
    <row r="1051" spans="1:2" ht="15.75" customHeight="1">
      <c r="A1051"/>
    </row>
    <row r="1052" spans="1:2" ht="15.75" customHeight="1">
      <c r="A1052" s="14" t="s">
        <v>21</v>
      </c>
      <c r="B1052" s="28"/>
    </row>
    <row r="1053" spans="1:2" ht="15.75" customHeight="1">
      <c r="A1053" s="14" t="s">
        <v>77</v>
      </c>
      <c r="B1053" s="28"/>
    </row>
    <row r="1054" spans="1:2" ht="15.75" customHeight="1">
      <c r="A1054" s="14" t="s">
        <v>78</v>
      </c>
      <c r="B1054" s="28"/>
    </row>
    <row r="1055" spans="1:2" ht="15.75" customHeight="1">
      <c r="A1055"/>
    </row>
    <row r="1056" spans="1:2" ht="15.75" customHeight="1">
      <c r="A1056" s="14" t="s">
        <v>21</v>
      </c>
      <c r="B1056" s="28"/>
    </row>
    <row r="1057" spans="1:2" ht="15.75" customHeight="1">
      <c r="A1057" s="14" t="s">
        <v>77</v>
      </c>
      <c r="B1057" s="28"/>
    </row>
    <row r="1058" spans="1:2" ht="15.75" customHeight="1">
      <c r="A1058" s="14" t="s">
        <v>78</v>
      </c>
      <c r="B1058" s="28"/>
    </row>
    <row r="1059" spans="1:2" ht="15.75" customHeight="1">
      <c r="A1059"/>
    </row>
    <row r="1060" spans="1:2" ht="15.75" customHeight="1">
      <c r="A1060" s="14" t="s">
        <v>21</v>
      </c>
      <c r="B1060" s="28"/>
    </row>
    <row r="1061" spans="1:2" ht="15.75" customHeight="1">
      <c r="A1061" s="14" t="s">
        <v>77</v>
      </c>
      <c r="B1061" s="28"/>
    </row>
    <row r="1062" spans="1:2" ht="15.75" customHeight="1">
      <c r="A1062" s="14" t="s">
        <v>78</v>
      </c>
      <c r="B1062" s="28"/>
    </row>
    <row r="1063" spans="1:2" ht="15.75" customHeight="1">
      <c r="A1063"/>
    </row>
    <row r="1064" spans="1:2" ht="15.75" customHeight="1">
      <c r="A1064" s="14" t="s">
        <v>21</v>
      </c>
      <c r="B1064" s="28"/>
    </row>
    <row r="1065" spans="1:2" ht="15.75" customHeight="1">
      <c r="A1065" s="14" t="s">
        <v>77</v>
      </c>
      <c r="B1065" s="28"/>
    </row>
    <row r="1066" spans="1:2" ht="15.75" customHeight="1">
      <c r="A1066" s="14" t="s">
        <v>78</v>
      </c>
      <c r="B1066" s="28"/>
    </row>
    <row r="1067" spans="1:2" ht="15.75" customHeight="1">
      <c r="A1067"/>
    </row>
    <row r="1068" spans="1:2" ht="15.75" customHeight="1">
      <c r="A1068" s="14" t="s">
        <v>21</v>
      </c>
      <c r="B1068" s="28"/>
    </row>
    <row r="1069" spans="1:2" ht="15.75" customHeight="1">
      <c r="A1069" s="14" t="s">
        <v>77</v>
      </c>
      <c r="B1069" s="28"/>
    </row>
    <row r="1070" spans="1:2" ht="15.75" customHeight="1">
      <c r="A1070" s="14" t="s">
        <v>78</v>
      </c>
      <c r="B1070" s="28"/>
    </row>
    <row r="1071" spans="1:2" ht="15.75" customHeight="1">
      <c r="A1071"/>
    </row>
    <row r="1072" spans="1:2" ht="15.75" customHeight="1">
      <c r="A1072" s="14" t="s">
        <v>21</v>
      </c>
      <c r="B1072" s="28"/>
    </row>
    <row r="1073" spans="1:2" ht="15.75" customHeight="1">
      <c r="A1073" s="14" t="s">
        <v>77</v>
      </c>
      <c r="B1073" s="28"/>
    </row>
    <row r="1074" spans="1:2" ht="15.75" customHeight="1">
      <c r="A1074" s="14" t="s">
        <v>78</v>
      </c>
      <c r="B1074" s="28"/>
    </row>
    <row r="1075" spans="1:2" ht="15.75" customHeight="1">
      <c r="A1075"/>
    </row>
    <row r="1076" spans="1:2" ht="15.75" customHeight="1">
      <c r="A1076" s="14" t="s">
        <v>21</v>
      </c>
      <c r="B1076" s="28"/>
    </row>
    <row r="1077" spans="1:2" ht="15.75" customHeight="1">
      <c r="A1077" s="14" t="s">
        <v>77</v>
      </c>
      <c r="B1077" s="28"/>
    </row>
    <row r="1078" spans="1:2" ht="15.75" customHeight="1">
      <c r="A1078" s="14" t="s">
        <v>78</v>
      </c>
      <c r="B1078" s="28"/>
    </row>
    <row r="1079" spans="1:2" ht="15.75" customHeight="1">
      <c r="A1079"/>
    </row>
    <row r="1080" spans="1:2" ht="15.75" customHeight="1">
      <c r="A1080" s="14" t="s">
        <v>21</v>
      </c>
      <c r="B1080" s="28"/>
    </row>
    <row r="1081" spans="1:2" ht="15.75" customHeight="1">
      <c r="A1081" s="14" t="s">
        <v>77</v>
      </c>
      <c r="B1081" s="28"/>
    </row>
    <row r="1082" spans="1:2" ht="15.75" customHeight="1">
      <c r="A1082" s="14" t="s">
        <v>78</v>
      </c>
      <c r="B1082" s="28"/>
    </row>
    <row r="1083" spans="1:2" ht="15.75" customHeight="1">
      <c r="A1083"/>
    </row>
    <row r="1084" spans="1:2" ht="15.75" customHeight="1">
      <c r="A1084" s="14" t="s">
        <v>21</v>
      </c>
      <c r="B1084" s="28"/>
    </row>
    <row r="1085" spans="1:2" ht="15.75" customHeight="1">
      <c r="A1085" s="14" t="s">
        <v>77</v>
      </c>
      <c r="B1085" s="28"/>
    </row>
    <row r="1086" spans="1:2" ht="15.75" customHeight="1">
      <c r="A1086" s="14" t="s">
        <v>78</v>
      </c>
      <c r="B1086" s="28"/>
    </row>
    <row r="1087" spans="1:2" ht="15.75" customHeight="1">
      <c r="A1087"/>
    </row>
    <row r="1088" spans="1:2" ht="15.75" customHeight="1">
      <c r="A1088" s="14" t="s">
        <v>21</v>
      </c>
      <c r="B1088" s="28"/>
    </row>
    <row r="1089" spans="1:2" ht="15.75" customHeight="1">
      <c r="A1089" s="14" t="s">
        <v>77</v>
      </c>
      <c r="B1089" s="28"/>
    </row>
    <row r="1090" spans="1:2" ht="15.75" customHeight="1">
      <c r="A1090" s="14" t="s">
        <v>78</v>
      </c>
      <c r="B1090" s="28"/>
    </row>
    <row r="1091" spans="1:2" ht="15.75" customHeight="1">
      <c r="A1091"/>
    </row>
    <row r="1092" spans="1:2" ht="15.75" customHeight="1">
      <c r="A1092" s="14" t="s">
        <v>21</v>
      </c>
      <c r="B1092" s="28"/>
    </row>
    <row r="1093" spans="1:2" ht="15.75" customHeight="1">
      <c r="A1093" s="14" t="s">
        <v>77</v>
      </c>
      <c r="B1093" s="28"/>
    </row>
    <row r="1094" spans="1:2" ht="15.75" customHeight="1">
      <c r="A1094" s="14" t="s">
        <v>78</v>
      </c>
      <c r="B1094" s="28"/>
    </row>
    <row r="1095" spans="1:2" ht="15.75" customHeight="1">
      <c r="A1095"/>
    </row>
    <row r="1096" spans="1:2" ht="15.75" customHeight="1">
      <c r="A1096" s="14" t="s">
        <v>21</v>
      </c>
      <c r="B1096" s="28"/>
    </row>
    <row r="1097" spans="1:2" ht="15.75" customHeight="1">
      <c r="A1097" s="14" t="s">
        <v>77</v>
      </c>
      <c r="B1097" s="28"/>
    </row>
    <row r="1098" spans="1:2" ht="15.75" customHeight="1">
      <c r="A1098" s="14" t="s">
        <v>78</v>
      </c>
      <c r="B1098" s="28"/>
    </row>
    <row r="1099" spans="1:2" ht="15.75" customHeight="1">
      <c r="A1099"/>
    </row>
    <row r="1100" spans="1:2" ht="15.75" customHeight="1">
      <c r="A1100" s="14" t="s">
        <v>21</v>
      </c>
      <c r="B1100" s="28"/>
    </row>
    <row r="1101" spans="1:2" ht="15.75" customHeight="1">
      <c r="A1101" s="14" t="s">
        <v>77</v>
      </c>
      <c r="B1101" s="28"/>
    </row>
    <row r="1102" spans="1:2" ht="15.75" customHeight="1">
      <c r="A1102" s="14" t="s">
        <v>78</v>
      </c>
      <c r="B1102" s="28"/>
    </row>
    <row r="1103" spans="1:2" ht="15.75" customHeight="1">
      <c r="A1103"/>
    </row>
    <row r="1104" spans="1:2" ht="15.75" customHeight="1">
      <c r="A1104" s="14" t="s">
        <v>21</v>
      </c>
      <c r="B1104" s="28"/>
    </row>
    <row r="1105" spans="1:2" ht="15.75" customHeight="1">
      <c r="A1105" s="14" t="s">
        <v>77</v>
      </c>
      <c r="B1105" s="28"/>
    </row>
    <row r="1106" spans="1:2" ht="15.75" customHeight="1">
      <c r="A1106" s="14" t="s">
        <v>78</v>
      </c>
      <c r="B1106" s="28"/>
    </row>
    <row r="1107" spans="1:2" ht="15.75" customHeight="1">
      <c r="A1107"/>
    </row>
    <row r="1108" spans="1:2" ht="15.75" customHeight="1">
      <c r="A1108" s="14" t="s">
        <v>21</v>
      </c>
      <c r="B1108" s="28"/>
    </row>
    <row r="1109" spans="1:2" ht="15.75" customHeight="1">
      <c r="A1109" s="14" t="s">
        <v>77</v>
      </c>
      <c r="B1109" s="28"/>
    </row>
    <row r="1110" spans="1:2" ht="15.75" customHeight="1">
      <c r="A1110" s="14" t="s">
        <v>78</v>
      </c>
      <c r="B1110" s="28"/>
    </row>
    <row r="1111" spans="1:2" ht="15.75" customHeight="1">
      <c r="A1111"/>
    </row>
    <row r="1112" spans="1:2" ht="15.75" customHeight="1">
      <c r="A1112" s="14" t="s">
        <v>21</v>
      </c>
      <c r="B1112" s="28"/>
    </row>
    <row r="1113" spans="1:2" ht="15.75" customHeight="1">
      <c r="A1113" s="14" t="s">
        <v>77</v>
      </c>
      <c r="B1113" s="28"/>
    </row>
    <row r="1114" spans="1:2" ht="15.75" customHeight="1">
      <c r="A1114" s="14" t="s">
        <v>78</v>
      </c>
      <c r="B1114" s="28"/>
    </row>
    <row r="1115" spans="1:2" ht="15.75" customHeight="1">
      <c r="A1115"/>
    </row>
    <row r="1116" spans="1:2" ht="15.75" customHeight="1">
      <c r="A1116" s="14" t="s">
        <v>21</v>
      </c>
      <c r="B1116" s="28"/>
    </row>
    <row r="1117" spans="1:2" ht="15.75" customHeight="1">
      <c r="A1117" s="14" t="s">
        <v>77</v>
      </c>
      <c r="B1117" s="28"/>
    </row>
    <row r="1118" spans="1:2" ht="15.75" customHeight="1">
      <c r="A1118" s="14" t="s">
        <v>78</v>
      </c>
      <c r="B1118" s="28"/>
    </row>
    <row r="1119" spans="1:2" ht="15.75" customHeight="1">
      <c r="A1119"/>
    </row>
    <row r="1120" spans="1:2" ht="15.75" customHeight="1">
      <c r="A1120" s="14" t="s">
        <v>21</v>
      </c>
      <c r="B1120" s="28"/>
    </row>
    <row r="1121" spans="1:2" ht="15.75" customHeight="1">
      <c r="A1121" s="14" t="s">
        <v>77</v>
      </c>
      <c r="B1121" s="28"/>
    </row>
    <row r="1122" spans="1:2" ht="15.75" customHeight="1">
      <c r="A1122" s="14" t="s">
        <v>78</v>
      </c>
      <c r="B1122" s="28"/>
    </row>
    <row r="1123" spans="1:2" ht="15.75" customHeight="1">
      <c r="A1123"/>
    </row>
    <row r="1124" spans="1:2" ht="15.75" customHeight="1">
      <c r="A1124" s="14" t="s">
        <v>21</v>
      </c>
      <c r="B1124" s="28"/>
    </row>
    <row r="1125" spans="1:2" ht="15.75" customHeight="1">
      <c r="A1125" s="14" t="s">
        <v>77</v>
      </c>
      <c r="B1125" s="28"/>
    </row>
    <row r="1126" spans="1:2" ht="15.75" customHeight="1">
      <c r="A1126" s="14" t="s">
        <v>78</v>
      </c>
      <c r="B1126" s="28"/>
    </row>
    <row r="1127" spans="1:2" ht="15.75" customHeight="1">
      <c r="A1127"/>
    </row>
    <row r="1128" spans="1:2" ht="15.75" customHeight="1">
      <c r="A1128" s="14" t="s">
        <v>21</v>
      </c>
      <c r="B1128" s="28"/>
    </row>
    <row r="1129" spans="1:2" ht="15.75" customHeight="1">
      <c r="A1129" s="14" t="s">
        <v>77</v>
      </c>
      <c r="B1129" s="28"/>
    </row>
    <row r="1130" spans="1:2" ht="15.75" customHeight="1">
      <c r="A1130" s="14" t="s">
        <v>78</v>
      </c>
      <c r="B1130" s="28"/>
    </row>
    <row r="1131" spans="1:2" ht="15.75" customHeight="1">
      <c r="A1131"/>
    </row>
    <row r="1132" spans="1:2" ht="15.75" customHeight="1">
      <c r="A1132" s="14" t="s">
        <v>21</v>
      </c>
      <c r="B1132" s="28"/>
    </row>
    <row r="1133" spans="1:2" ht="15.75" customHeight="1">
      <c r="A1133" s="14" t="s">
        <v>77</v>
      </c>
      <c r="B1133" s="28"/>
    </row>
    <row r="1134" spans="1:2" ht="15.75" customHeight="1">
      <c r="A1134" s="14" t="s">
        <v>78</v>
      </c>
      <c r="B1134" s="28"/>
    </row>
    <row r="1135" spans="1:2" ht="15.75" customHeight="1">
      <c r="A1135"/>
    </row>
    <row r="1136" spans="1:2" ht="15.75" customHeight="1">
      <c r="A1136" s="14" t="s">
        <v>21</v>
      </c>
      <c r="B1136" s="28"/>
    </row>
    <row r="1137" spans="1:2" ht="15.75" customHeight="1">
      <c r="A1137" s="14" t="s">
        <v>77</v>
      </c>
      <c r="B1137" s="28"/>
    </row>
    <row r="1138" spans="1:2" ht="15.75" customHeight="1">
      <c r="A1138" s="14" t="s">
        <v>78</v>
      </c>
      <c r="B1138" s="28"/>
    </row>
    <row r="1139" spans="1:2" ht="15.75" customHeight="1">
      <c r="A1139"/>
    </row>
    <row r="1140" spans="1:2" ht="15.75" customHeight="1">
      <c r="A1140" s="14" t="s">
        <v>21</v>
      </c>
      <c r="B1140" s="28"/>
    </row>
    <row r="1141" spans="1:2" ht="15.75" customHeight="1">
      <c r="A1141" s="14" t="s">
        <v>77</v>
      </c>
      <c r="B1141" s="28"/>
    </row>
    <row r="1142" spans="1:2" ht="15.75" customHeight="1">
      <c r="A1142" s="14" t="s">
        <v>78</v>
      </c>
      <c r="B1142" s="28"/>
    </row>
    <row r="1143" spans="1:2" ht="15.75" customHeight="1">
      <c r="A1143"/>
    </row>
    <row r="1144" spans="1:2" ht="15.75" customHeight="1">
      <c r="A1144" s="14" t="s">
        <v>21</v>
      </c>
      <c r="B1144" s="28"/>
    </row>
    <row r="1145" spans="1:2" ht="15.75" customHeight="1">
      <c r="A1145" s="14" t="s">
        <v>77</v>
      </c>
      <c r="B1145" s="28"/>
    </row>
    <row r="1146" spans="1:2" ht="15.75" customHeight="1">
      <c r="A1146" s="14" t="s">
        <v>78</v>
      </c>
      <c r="B1146" s="28"/>
    </row>
    <row r="1147" spans="1:2" ht="15.75" customHeight="1">
      <c r="A1147"/>
    </row>
    <row r="1148" spans="1:2" ht="15.75" customHeight="1">
      <c r="A1148" s="14" t="s">
        <v>21</v>
      </c>
      <c r="B1148" s="28"/>
    </row>
    <row r="1149" spans="1:2" ht="15.75" customHeight="1">
      <c r="A1149" s="14" t="s">
        <v>77</v>
      </c>
      <c r="B1149" s="28"/>
    </row>
    <row r="1150" spans="1:2" ht="15.75" customHeight="1">
      <c r="A1150" s="14" t="s">
        <v>78</v>
      </c>
      <c r="B1150" s="28"/>
    </row>
    <row r="1151" spans="1:2" ht="15.75" customHeight="1">
      <c r="A1151"/>
    </row>
    <row r="1152" spans="1:2" ht="15.75" customHeight="1">
      <c r="A1152" s="14" t="s">
        <v>21</v>
      </c>
      <c r="B1152" s="28"/>
    </row>
    <row r="1153" spans="1:2" ht="15.75" customHeight="1">
      <c r="A1153" s="14" t="s">
        <v>77</v>
      </c>
      <c r="B1153" s="28"/>
    </row>
    <row r="1154" spans="1:2" ht="15.75" customHeight="1">
      <c r="A1154" s="14" t="s">
        <v>78</v>
      </c>
      <c r="B1154" s="28"/>
    </row>
    <row r="1155" spans="1:2" ht="15.75" customHeight="1">
      <c r="A1155"/>
    </row>
    <row r="1156" spans="1:2" ht="15.75" customHeight="1">
      <c r="A1156" s="14" t="s">
        <v>21</v>
      </c>
      <c r="B1156" s="28"/>
    </row>
    <row r="1157" spans="1:2" ht="15.75" customHeight="1">
      <c r="A1157" s="14" t="s">
        <v>77</v>
      </c>
      <c r="B1157" s="28"/>
    </row>
    <row r="1158" spans="1:2" ht="15.75" customHeight="1">
      <c r="A1158" s="14" t="s">
        <v>78</v>
      </c>
      <c r="B1158" s="28"/>
    </row>
    <row r="1159" spans="1:2" ht="15.75" customHeight="1">
      <c r="A1159"/>
    </row>
    <row r="1160" spans="1:2" ht="15.75" customHeight="1">
      <c r="A1160" s="14" t="s">
        <v>21</v>
      </c>
      <c r="B1160" s="28"/>
    </row>
    <row r="1161" spans="1:2" ht="15.75" customHeight="1">
      <c r="A1161" s="14" t="s">
        <v>77</v>
      </c>
      <c r="B1161" s="28"/>
    </row>
    <row r="1162" spans="1:2" ht="15.75" customHeight="1">
      <c r="A1162" s="14" t="s">
        <v>78</v>
      </c>
      <c r="B1162" s="28"/>
    </row>
    <row r="1163" spans="1:2" ht="15.75" customHeight="1">
      <c r="A1163"/>
    </row>
    <row r="1164" spans="1:2" ht="15.75" customHeight="1">
      <c r="A1164" s="14" t="s">
        <v>21</v>
      </c>
      <c r="B1164" s="28"/>
    </row>
    <row r="1165" spans="1:2" ht="15.75" customHeight="1">
      <c r="A1165" s="14" t="s">
        <v>77</v>
      </c>
      <c r="B1165" s="28"/>
    </row>
    <row r="1166" spans="1:2" ht="15.75" customHeight="1">
      <c r="A1166" s="14" t="s">
        <v>78</v>
      </c>
      <c r="B1166" s="28"/>
    </row>
    <row r="1167" spans="1:2" ht="15.75" customHeight="1">
      <c r="A1167"/>
    </row>
    <row r="1168" spans="1:2" ht="15.75" customHeight="1">
      <c r="A1168" s="14" t="s">
        <v>21</v>
      </c>
      <c r="B1168" s="28"/>
    </row>
    <row r="1169" spans="1:2" ht="15.75" customHeight="1">
      <c r="A1169" s="14" t="s">
        <v>77</v>
      </c>
      <c r="B1169" s="28"/>
    </row>
    <row r="1170" spans="1:2" ht="15.75" customHeight="1">
      <c r="A1170" s="14" t="s">
        <v>78</v>
      </c>
      <c r="B1170" s="28"/>
    </row>
    <row r="1171" spans="1:2" ht="15.75" customHeight="1">
      <c r="A1171"/>
    </row>
    <row r="1172" spans="1:2" ht="15.75" customHeight="1">
      <c r="A1172" s="14" t="s">
        <v>21</v>
      </c>
      <c r="B1172" s="28"/>
    </row>
    <row r="1173" spans="1:2" ht="15.75" customHeight="1">
      <c r="A1173" s="14" t="s">
        <v>77</v>
      </c>
      <c r="B1173" s="28"/>
    </row>
    <row r="1174" spans="1:2" ht="15.75" customHeight="1">
      <c r="A1174" s="14" t="s">
        <v>78</v>
      </c>
      <c r="B1174" s="28"/>
    </row>
    <row r="1175" spans="1:2" ht="15.75" customHeight="1">
      <c r="A1175"/>
    </row>
    <row r="1176" spans="1:2" ht="15.75" customHeight="1">
      <c r="A1176" s="14" t="s">
        <v>21</v>
      </c>
      <c r="B1176" s="28"/>
    </row>
    <row r="1177" spans="1:2" ht="15.75" customHeight="1">
      <c r="A1177" s="14" t="s">
        <v>77</v>
      </c>
      <c r="B1177" s="28"/>
    </row>
    <row r="1178" spans="1:2" ht="15.75" customHeight="1">
      <c r="A1178" s="14" t="s">
        <v>78</v>
      </c>
      <c r="B1178" s="28"/>
    </row>
    <row r="1179" spans="1:2" ht="15.75" customHeight="1">
      <c r="A1179"/>
    </row>
    <row r="1180" spans="1:2" ht="15.75" customHeight="1">
      <c r="A1180" s="14" t="s">
        <v>21</v>
      </c>
      <c r="B1180" s="28"/>
    </row>
    <row r="1181" spans="1:2" ht="15.75" customHeight="1">
      <c r="A1181" s="14" t="s">
        <v>77</v>
      </c>
      <c r="B1181" s="28"/>
    </row>
    <row r="1182" spans="1:2" ht="15.75" customHeight="1">
      <c r="A1182" s="14" t="s">
        <v>78</v>
      </c>
      <c r="B1182" s="28"/>
    </row>
    <row r="1183" spans="1:2" ht="15.75" customHeight="1">
      <c r="A1183"/>
    </row>
    <row r="1184" spans="1:2" ht="15.75" customHeight="1">
      <c r="A1184" s="14" t="s">
        <v>21</v>
      </c>
      <c r="B1184" s="28"/>
    </row>
    <row r="1185" spans="1:2" ht="15.75" customHeight="1">
      <c r="A1185" s="14" t="s">
        <v>77</v>
      </c>
      <c r="B1185" s="28"/>
    </row>
    <row r="1186" spans="1:2" ht="15.75" customHeight="1">
      <c r="A1186" s="14" t="s">
        <v>78</v>
      </c>
      <c r="B1186" s="28"/>
    </row>
    <row r="1187" spans="1:2" ht="15.75" customHeight="1">
      <c r="A1187"/>
    </row>
    <row r="1188" spans="1:2" ht="15.75" customHeight="1">
      <c r="A1188" s="14" t="s">
        <v>21</v>
      </c>
      <c r="B1188" s="28"/>
    </row>
    <row r="1189" spans="1:2" ht="15.75" customHeight="1">
      <c r="A1189" s="14" t="s">
        <v>77</v>
      </c>
      <c r="B1189" s="28"/>
    </row>
    <row r="1190" spans="1:2" ht="15.75" customHeight="1">
      <c r="A1190" s="14" t="s">
        <v>78</v>
      </c>
      <c r="B1190" s="28"/>
    </row>
    <row r="1191" spans="1:2" ht="15.75" customHeight="1">
      <c r="A1191"/>
    </row>
    <row r="1192" spans="1:2" ht="15.75" customHeight="1">
      <c r="A1192" s="14" t="s">
        <v>21</v>
      </c>
      <c r="B1192" s="28"/>
    </row>
    <row r="1193" spans="1:2" ht="15.75" customHeight="1">
      <c r="A1193" s="14" t="s">
        <v>77</v>
      </c>
      <c r="B1193" s="28"/>
    </row>
    <row r="1194" spans="1:2" ht="15.75" customHeight="1">
      <c r="A1194" s="14" t="s">
        <v>78</v>
      </c>
      <c r="B1194" s="28"/>
    </row>
    <row r="1195" spans="1:2" ht="15.75" customHeight="1">
      <c r="A1195"/>
    </row>
    <row r="1196" spans="1:2" ht="15.75" customHeight="1">
      <c r="A1196" s="14" t="s">
        <v>21</v>
      </c>
      <c r="B1196" s="28"/>
    </row>
    <row r="1197" spans="1:2" ht="15.75" customHeight="1">
      <c r="A1197" s="14" t="s">
        <v>77</v>
      </c>
      <c r="B1197" s="28"/>
    </row>
    <row r="1198" spans="1:2" ht="15.75" customHeight="1">
      <c r="A1198" s="14" t="s">
        <v>78</v>
      </c>
      <c r="B1198" s="28"/>
    </row>
    <row r="1199" spans="1:2" ht="15.75" customHeight="1">
      <c r="A1199"/>
    </row>
    <row r="1200" spans="1:2" ht="15.75" customHeight="1">
      <c r="A1200" s="14" t="s">
        <v>21</v>
      </c>
      <c r="B1200" s="28"/>
    </row>
    <row r="1201" spans="1:2" ht="15.75" customHeight="1">
      <c r="A1201" s="14" t="s">
        <v>77</v>
      </c>
      <c r="B1201" s="28"/>
    </row>
    <row r="1202" spans="1:2" ht="15.75" customHeight="1">
      <c r="A1202" s="14" t="s">
        <v>78</v>
      </c>
      <c r="B1202" s="28"/>
    </row>
    <row r="1203" spans="1:2" ht="15.75" customHeight="1">
      <c r="A1203"/>
    </row>
    <row r="1204" spans="1:2" ht="15.75" customHeight="1">
      <c r="A1204" s="14" t="s">
        <v>21</v>
      </c>
      <c r="B1204" s="28"/>
    </row>
    <row r="1205" spans="1:2" ht="15.75" customHeight="1">
      <c r="A1205" s="14" t="s">
        <v>77</v>
      </c>
      <c r="B1205" s="28"/>
    </row>
    <row r="1206" spans="1:2" ht="15.75" customHeight="1">
      <c r="A1206" s="14" t="s">
        <v>78</v>
      </c>
      <c r="B1206" s="28"/>
    </row>
    <row r="1207" spans="1:2" ht="15.75" customHeight="1">
      <c r="A1207"/>
    </row>
    <row r="1208" spans="1:2" ht="15.75" customHeight="1">
      <c r="A1208" s="14" t="s">
        <v>21</v>
      </c>
      <c r="B1208" s="28"/>
    </row>
    <row r="1209" spans="1:2" ht="15.75" customHeight="1">
      <c r="A1209" s="14" t="s">
        <v>77</v>
      </c>
      <c r="B1209" s="28"/>
    </row>
    <row r="1210" spans="1:2" ht="15.75" customHeight="1">
      <c r="A1210" s="14" t="s">
        <v>78</v>
      </c>
      <c r="B1210" s="28"/>
    </row>
    <row r="1211" spans="1:2" ht="15.75" customHeight="1">
      <c r="A1211"/>
    </row>
    <row r="1212" spans="1:2" ht="15.75" customHeight="1">
      <c r="A1212" s="14" t="s">
        <v>21</v>
      </c>
      <c r="B1212" s="28"/>
    </row>
    <row r="1213" spans="1:2" ht="15.75" customHeight="1">
      <c r="A1213" s="14" t="s">
        <v>77</v>
      </c>
      <c r="B1213" s="28"/>
    </row>
    <row r="1214" spans="1:2" ht="15.75" customHeight="1">
      <c r="A1214" s="14" t="s">
        <v>78</v>
      </c>
      <c r="B1214" s="28"/>
    </row>
    <row r="1215" spans="1:2" ht="15.75" customHeight="1">
      <c r="A1215"/>
    </row>
    <row r="1216" spans="1:2" ht="15.75" customHeight="1">
      <c r="A1216" s="14" t="s">
        <v>21</v>
      </c>
      <c r="B1216" s="28"/>
    </row>
    <row r="1217" spans="1:2" ht="15.75" customHeight="1">
      <c r="A1217" s="14" t="s">
        <v>77</v>
      </c>
      <c r="B1217" s="28"/>
    </row>
    <row r="1218" spans="1:2" ht="15.75" customHeight="1">
      <c r="A1218" s="14" t="s">
        <v>78</v>
      </c>
      <c r="B1218" s="28"/>
    </row>
    <row r="1219" spans="1:2" ht="15.75" customHeight="1">
      <c r="A1219"/>
    </row>
    <row r="1220" spans="1:2" ht="15.75" customHeight="1">
      <c r="A1220" s="14" t="s">
        <v>21</v>
      </c>
      <c r="B1220" s="28"/>
    </row>
    <row r="1221" spans="1:2" ht="15.75" customHeight="1">
      <c r="A1221" s="14" t="s">
        <v>77</v>
      </c>
      <c r="B1221" s="28"/>
    </row>
    <row r="1222" spans="1:2" ht="15.75" customHeight="1">
      <c r="A1222" s="14" t="s">
        <v>78</v>
      </c>
      <c r="B1222" s="28"/>
    </row>
    <row r="1223" spans="1:2" ht="15.75" customHeight="1">
      <c r="A1223"/>
    </row>
    <row r="1224" spans="1:2" ht="15.75" customHeight="1">
      <c r="A1224" s="14" t="s">
        <v>21</v>
      </c>
      <c r="B1224" s="28"/>
    </row>
    <row r="1225" spans="1:2" ht="15.75" customHeight="1">
      <c r="A1225" s="14" t="s">
        <v>77</v>
      </c>
      <c r="B1225" s="28"/>
    </row>
    <row r="1226" spans="1:2" ht="15.75" customHeight="1">
      <c r="A1226" s="14" t="s">
        <v>78</v>
      </c>
      <c r="B1226" s="28"/>
    </row>
    <row r="1227" spans="1:2" ht="15.75" customHeight="1">
      <c r="A1227"/>
    </row>
    <row r="1228" spans="1:2" ht="15.75" customHeight="1">
      <c r="A1228" s="14" t="s">
        <v>21</v>
      </c>
      <c r="B1228" s="28"/>
    </row>
    <row r="1229" spans="1:2" ht="15.75" customHeight="1">
      <c r="A1229" s="14" t="s">
        <v>77</v>
      </c>
      <c r="B1229" s="28"/>
    </row>
    <row r="1230" spans="1:2" ht="15.75" customHeight="1">
      <c r="A1230" s="14" t="s">
        <v>78</v>
      </c>
      <c r="B1230" s="28"/>
    </row>
    <row r="1231" spans="1:2" ht="15.75" customHeight="1">
      <c r="A1231"/>
    </row>
    <row r="1232" spans="1:2" ht="15.75" customHeight="1">
      <c r="A1232" s="14" t="s">
        <v>21</v>
      </c>
      <c r="B1232" s="28"/>
    </row>
    <row r="1233" spans="1:2" ht="15.75" customHeight="1">
      <c r="A1233" s="14" t="s">
        <v>77</v>
      </c>
      <c r="B1233" s="28"/>
    </row>
    <row r="1234" spans="1:2" ht="15.75" customHeight="1">
      <c r="A1234" s="14" t="s">
        <v>78</v>
      </c>
      <c r="B1234" s="28"/>
    </row>
    <row r="1235" spans="1:2" ht="15.75" customHeight="1">
      <c r="A1235"/>
    </row>
    <row r="1236" spans="1:2" ht="15.75" customHeight="1">
      <c r="A1236" s="14" t="s">
        <v>21</v>
      </c>
      <c r="B1236" s="28"/>
    </row>
    <row r="1237" spans="1:2" ht="15.75" customHeight="1">
      <c r="A1237" s="14" t="s">
        <v>77</v>
      </c>
      <c r="B1237" s="28"/>
    </row>
    <row r="1238" spans="1:2" ht="15.75" customHeight="1">
      <c r="A1238" s="14" t="s">
        <v>78</v>
      </c>
      <c r="B1238" s="28"/>
    </row>
    <row r="1239" spans="1:2" ht="15.75" customHeight="1">
      <c r="A1239"/>
    </row>
    <row r="1240" spans="1:2" ht="15.75" customHeight="1">
      <c r="A1240" s="14" t="s">
        <v>21</v>
      </c>
      <c r="B1240" s="28"/>
    </row>
    <row r="1241" spans="1:2" ht="15.75" customHeight="1">
      <c r="A1241" s="14" t="s">
        <v>77</v>
      </c>
      <c r="B1241" s="28"/>
    </row>
    <row r="1242" spans="1:2" ht="15.75" customHeight="1">
      <c r="A1242" s="14" t="s">
        <v>78</v>
      </c>
      <c r="B1242" s="28"/>
    </row>
    <row r="1243" spans="1:2" ht="15.75" customHeight="1">
      <c r="A1243"/>
    </row>
    <row r="1244" spans="1:2" ht="15.75" customHeight="1">
      <c r="A1244" s="14" t="s">
        <v>21</v>
      </c>
      <c r="B1244" s="28"/>
    </row>
    <row r="1245" spans="1:2" ht="15.75" customHeight="1">
      <c r="A1245" s="14" t="s">
        <v>77</v>
      </c>
      <c r="B1245" s="28"/>
    </row>
    <row r="1246" spans="1:2" ht="15.75" customHeight="1">
      <c r="A1246" s="14" t="s">
        <v>78</v>
      </c>
      <c r="B1246" s="28"/>
    </row>
    <row r="1247" spans="1:2" ht="15.75" customHeight="1">
      <c r="A1247"/>
    </row>
    <row r="1248" spans="1:2" ht="15.75" customHeight="1">
      <c r="A1248" s="14" t="s">
        <v>21</v>
      </c>
      <c r="B1248" s="28"/>
    </row>
    <row r="1249" spans="1:2" ht="15.75" customHeight="1">
      <c r="A1249" s="14" t="s">
        <v>77</v>
      </c>
      <c r="B1249" s="28"/>
    </row>
    <row r="1250" spans="1:2" ht="15.75" customHeight="1">
      <c r="A1250" s="14" t="s">
        <v>78</v>
      </c>
      <c r="B1250" s="28"/>
    </row>
    <row r="1251" spans="1:2" ht="15.75" customHeight="1">
      <c r="A1251"/>
    </row>
    <row r="1252" spans="1:2" ht="15.75" customHeight="1">
      <c r="A1252" s="14" t="s">
        <v>21</v>
      </c>
      <c r="B1252" s="28"/>
    </row>
    <row r="1253" spans="1:2" ht="15.75" customHeight="1">
      <c r="A1253" s="14" t="s">
        <v>77</v>
      </c>
      <c r="B1253" s="28"/>
    </row>
    <row r="1254" spans="1:2" ht="15.75" customHeight="1">
      <c r="A1254" s="14" t="s">
        <v>78</v>
      </c>
      <c r="B1254" s="28"/>
    </row>
    <row r="1255" spans="1:2" ht="15.75" customHeight="1">
      <c r="A1255"/>
    </row>
    <row r="1256" spans="1:2" ht="15.75" customHeight="1">
      <c r="A1256" s="14" t="s">
        <v>21</v>
      </c>
      <c r="B1256" s="28"/>
    </row>
    <row r="1257" spans="1:2" ht="15.75" customHeight="1">
      <c r="A1257" s="14" t="s">
        <v>77</v>
      </c>
      <c r="B1257" s="28"/>
    </row>
    <row r="1258" spans="1:2" ht="15.75" customHeight="1">
      <c r="A1258" s="14" t="s">
        <v>78</v>
      </c>
      <c r="B1258" s="28"/>
    </row>
    <row r="1259" spans="1:2" ht="15.75" customHeight="1">
      <c r="A1259"/>
    </row>
    <row r="1260" spans="1:2" ht="15.75" customHeight="1">
      <c r="A1260" s="14" t="s">
        <v>21</v>
      </c>
      <c r="B1260" s="28"/>
    </row>
    <row r="1261" spans="1:2" ht="15.75" customHeight="1">
      <c r="A1261" s="14" t="s">
        <v>77</v>
      </c>
      <c r="B1261" s="28"/>
    </row>
    <row r="1262" spans="1:2" ht="15.75" customHeight="1">
      <c r="A1262" s="14" t="s">
        <v>78</v>
      </c>
      <c r="B1262" s="28"/>
    </row>
    <row r="1263" spans="1:2" ht="15.75" customHeight="1">
      <c r="A1263"/>
    </row>
    <row r="1264" spans="1:2" ht="15.75" customHeight="1">
      <c r="A1264" s="14" t="s">
        <v>21</v>
      </c>
      <c r="B1264" s="28"/>
    </row>
    <row r="1265" spans="1:2" ht="15.75" customHeight="1">
      <c r="A1265" s="14" t="s">
        <v>77</v>
      </c>
      <c r="B1265" s="28"/>
    </row>
    <row r="1266" spans="1:2" ht="15.75" customHeight="1">
      <c r="A1266" s="14" t="s">
        <v>78</v>
      </c>
      <c r="B1266" s="28"/>
    </row>
    <row r="1267" spans="1:2" ht="15.75" customHeight="1">
      <c r="A1267"/>
    </row>
    <row r="1268" spans="1:2" ht="15.75" customHeight="1">
      <c r="A1268" s="14" t="s">
        <v>21</v>
      </c>
      <c r="B1268" s="28"/>
    </row>
    <row r="1269" spans="1:2" ht="15.75" customHeight="1">
      <c r="A1269" s="14" t="s">
        <v>77</v>
      </c>
      <c r="B1269" s="28"/>
    </row>
    <row r="1270" spans="1:2" ht="15.75" customHeight="1">
      <c r="A1270" s="14" t="s">
        <v>78</v>
      </c>
      <c r="B1270" s="28"/>
    </row>
    <row r="1271" spans="1:2" ht="15.75" customHeight="1">
      <c r="A1271"/>
    </row>
    <row r="1272" spans="1:2" ht="15.75" customHeight="1">
      <c r="A1272" s="14" t="s">
        <v>21</v>
      </c>
      <c r="B1272" s="28"/>
    </row>
    <row r="1273" spans="1:2" ht="15.75" customHeight="1">
      <c r="A1273" s="14" t="s">
        <v>77</v>
      </c>
      <c r="B1273" s="28"/>
    </row>
    <row r="1274" spans="1:2" ht="15.75" customHeight="1">
      <c r="A1274" s="14" t="s">
        <v>78</v>
      </c>
      <c r="B1274" s="28"/>
    </row>
    <row r="1275" spans="1:2" ht="15.75" customHeight="1">
      <c r="A1275"/>
    </row>
    <row r="1276" spans="1:2" ht="15.75" customHeight="1">
      <c r="A1276" s="14" t="s">
        <v>21</v>
      </c>
      <c r="B1276" s="28"/>
    </row>
    <row r="1277" spans="1:2" ht="15.75" customHeight="1">
      <c r="A1277" s="14" t="s">
        <v>77</v>
      </c>
      <c r="B1277" s="28"/>
    </row>
    <row r="1278" spans="1:2" ht="15.75" customHeight="1">
      <c r="A1278" s="14" t="s">
        <v>78</v>
      </c>
      <c r="B1278" s="28"/>
    </row>
    <row r="1279" spans="1:2" ht="15.75" customHeight="1">
      <c r="A1279"/>
    </row>
    <row r="1280" spans="1:2" ht="15.75" customHeight="1">
      <c r="A1280" s="14" t="s">
        <v>21</v>
      </c>
      <c r="B1280" s="28"/>
    </row>
    <row r="1281" spans="1:2" ht="15.75" customHeight="1">
      <c r="A1281" s="14" t="s">
        <v>77</v>
      </c>
      <c r="B1281" s="28"/>
    </row>
    <row r="1282" spans="1:2" ht="15.75" customHeight="1">
      <c r="A1282" s="14" t="s">
        <v>78</v>
      </c>
      <c r="B1282" s="28"/>
    </row>
    <row r="1283" spans="1:2" ht="15.75" customHeight="1">
      <c r="A1283"/>
    </row>
    <row r="1284" spans="1:2" ht="15.75" customHeight="1">
      <c r="A1284" s="14" t="s">
        <v>21</v>
      </c>
      <c r="B1284" s="28"/>
    </row>
    <row r="1285" spans="1:2" ht="15.75" customHeight="1">
      <c r="A1285" s="14" t="s">
        <v>77</v>
      </c>
      <c r="B1285" s="28"/>
    </row>
    <row r="1286" spans="1:2" ht="15.75" customHeight="1">
      <c r="A1286" s="14" t="s">
        <v>78</v>
      </c>
      <c r="B1286" s="28"/>
    </row>
    <row r="1287" spans="1:2" ht="15.75" customHeight="1">
      <c r="A1287"/>
    </row>
    <row r="1288" spans="1:2" ht="15.75" customHeight="1">
      <c r="A1288" s="14" t="s">
        <v>21</v>
      </c>
      <c r="B1288" s="28"/>
    </row>
    <row r="1289" spans="1:2" ht="15.75" customHeight="1">
      <c r="A1289" s="14" t="s">
        <v>77</v>
      </c>
      <c r="B1289" s="28"/>
    </row>
    <row r="1290" spans="1:2" ht="15.75" customHeight="1">
      <c r="A1290" s="14" t="s">
        <v>78</v>
      </c>
      <c r="B1290" s="28"/>
    </row>
    <row r="1291" spans="1:2" ht="15.75" customHeight="1">
      <c r="A1291"/>
    </row>
    <row r="1292" spans="1:2" ht="15.75" customHeight="1">
      <c r="A1292" s="14" t="s">
        <v>21</v>
      </c>
      <c r="B1292" s="28"/>
    </row>
    <row r="1293" spans="1:2" ht="15.75" customHeight="1">
      <c r="A1293" s="14" t="s">
        <v>77</v>
      </c>
      <c r="B1293" s="28"/>
    </row>
    <row r="1294" spans="1:2" ht="15.75" customHeight="1">
      <c r="A1294" s="14" t="s">
        <v>78</v>
      </c>
      <c r="B1294" s="28"/>
    </row>
    <row r="1295" spans="1:2" ht="15.75" customHeight="1">
      <c r="A1295"/>
    </row>
    <row r="1296" spans="1:2" ht="15.75" customHeight="1">
      <c r="A1296" s="14" t="s">
        <v>21</v>
      </c>
      <c r="B1296" s="28"/>
    </row>
    <row r="1297" spans="1:2" ht="15.75" customHeight="1">
      <c r="A1297" s="14" t="s">
        <v>77</v>
      </c>
      <c r="B1297" s="28"/>
    </row>
    <row r="1298" spans="1:2" ht="15.75" customHeight="1">
      <c r="A1298" s="14" t="s">
        <v>78</v>
      </c>
      <c r="B1298" s="28"/>
    </row>
    <row r="1299" spans="1:2" ht="15.75" customHeight="1">
      <c r="A1299"/>
    </row>
    <row r="1300" spans="1:2" ht="15.75" customHeight="1">
      <c r="A1300" s="14" t="s">
        <v>21</v>
      </c>
      <c r="B1300" s="28"/>
    </row>
    <row r="1301" spans="1:2" ht="15.75" customHeight="1">
      <c r="A1301" s="14" t="s">
        <v>77</v>
      </c>
      <c r="B1301" s="28"/>
    </row>
    <row r="1302" spans="1:2" ht="15.75" customHeight="1">
      <c r="A1302" s="14" t="s">
        <v>78</v>
      </c>
      <c r="B1302" s="28"/>
    </row>
    <row r="1303" spans="1:2" ht="15.75" customHeight="1">
      <c r="A1303"/>
    </row>
    <row r="1304" spans="1:2" ht="15.75" customHeight="1">
      <c r="A1304" s="14" t="s">
        <v>21</v>
      </c>
      <c r="B1304" s="28"/>
    </row>
    <row r="1305" spans="1:2" ht="15.75" customHeight="1">
      <c r="A1305" s="14" t="s">
        <v>77</v>
      </c>
      <c r="B1305" s="28"/>
    </row>
    <row r="1306" spans="1:2" ht="15.75" customHeight="1">
      <c r="A1306" s="14" t="s">
        <v>78</v>
      </c>
      <c r="B1306" s="28"/>
    </row>
    <row r="1307" spans="1:2" ht="15.75" customHeight="1">
      <c r="A1307"/>
    </row>
    <row r="1308" spans="1:2" ht="15.75" customHeight="1">
      <c r="A1308" s="14" t="s">
        <v>21</v>
      </c>
      <c r="B1308" s="28"/>
    </row>
    <row r="1309" spans="1:2" ht="15.75" customHeight="1">
      <c r="A1309" s="14" t="s">
        <v>77</v>
      </c>
      <c r="B1309" s="28"/>
    </row>
    <row r="1310" spans="1:2" ht="15.75" customHeight="1">
      <c r="A1310" s="14" t="s">
        <v>78</v>
      </c>
      <c r="B1310" s="28"/>
    </row>
    <row r="1311" spans="1:2" ht="15.75" customHeight="1">
      <c r="A1311"/>
    </row>
    <row r="1312" spans="1:2" ht="15.75" customHeight="1">
      <c r="A1312" s="14" t="s">
        <v>21</v>
      </c>
      <c r="B1312" s="28"/>
    </row>
    <row r="1313" spans="1:2" ht="15.75" customHeight="1">
      <c r="A1313" s="14" t="s">
        <v>77</v>
      </c>
      <c r="B1313" s="28"/>
    </row>
    <row r="1314" spans="1:2" ht="15.75" customHeight="1">
      <c r="A1314" s="14" t="s">
        <v>78</v>
      </c>
      <c r="B1314" s="28"/>
    </row>
    <row r="1315" spans="1:2" ht="15.75" customHeight="1">
      <c r="A1315"/>
    </row>
    <row r="1316" spans="1:2" ht="15.75" customHeight="1">
      <c r="A1316" s="14" t="s">
        <v>21</v>
      </c>
      <c r="B1316" s="28"/>
    </row>
    <row r="1317" spans="1:2" ht="15.75" customHeight="1">
      <c r="A1317" s="14" t="s">
        <v>77</v>
      </c>
      <c r="B1317" s="28"/>
    </row>
    <row r="1318" spans="1:2" ht="15.75" customHeight="1">
      <c r="A1318" s="14" t="s">
        <v>78</v>
      </c>
      <c r="B1318" s="28"/>
    </row>
    <row r="1319" spans="1:2" ht="15.75" customHeight="1">
      <c r="A1319"/>
    </row>
    <row r="1320" spans="1:2" ht="15.75" customHeight="1">
      <c r="A1320" s="14" t="s">
        <v>21</v>
      </c>
      <c r="B1320" s="28"/>
    </row>
    <row r="1321" spans="1:2" ht="15.75" customHeight="1">
      <c r="A1321" s="14" t="s">
        <v>77</v>
      </c>
      <c r="B1321" s="28"/>
    </row>
    <row r="1322" spans="1:2" ht="15.75" customHeight="1">
      <c r="A1322" s="14" t="s">
        <v>78</v>
      </c>
      <c r="B1322" s="28"/>
    </row>
    <row r="1323" spans="1:2" ht="15.75" customHeight="1">
      <c r="A1323"/>
    </row>
    <row r="1324" spans="1:2" ht="15.75" customHeight="1">
      <c r="A1324" s="14" t="s">
        <v>21</v>
      </c>
      <c r="B1324" s="28"/>
    </row>
    <row r="1325" spans="1:2" ht="15.75" customHeight="1">
      <c r="A1325" s="14" t="s">
        <v>77</v>
      </c>
      <c r="B1325" s="28"/>
    </row>
    <row r="1326" spans="1:2" ht="15.75" customHeight="1">
      <c r="A1326" s="14" t="s">
        <v>78</v>
      </c>
      <c r="B1326" s="28"/>
    </row>
    <row r="1327" spans="1:2" ht="15.75" customHeight="1">
      <c r="A1327"/>
    </row>
    <row r="1328" spans="1:2" ht="15.75" customHeight="1">
      <c r="A1328" s="14" t="s">
        <v>21</v>
      </c>
      <c r="B1328" s="28"/>
    </row>
    <row r="1329" spans="1:2" ht="15.75" customHeight="1">
      <c r="A1329" s="14" t="s">
        <v>77</v>
      </c>
      <c r="B1329" s="28"/>
    </row>
    <row r="1330" spans="1:2" ht="15.75" customHeight="1">
      <c r="A1330" s="14" t="s">
        <v>78</v>
      </c>
      <c r="B1330" s="28"/>
    </row>
    <row r="1331" spans="1:2" ht="15.75" customHeight="1">
      <c r="A1331"/>
    </row>
    <row r="1332" spans="1:2" ht="15.75" customHeight="1">
      <c r="A1332" s="14" t="s">
        <v>21</v>
      </c>
      <c r="B1332" s="28"/>
    </row>
    <row r="1333" spans="1:2" ht="15.75" customHeight="1">
      <c r="A1333" s="14" t="s">
        <v>77</v>
      </c>
      <c r="B1333" s="28"/>
    </row>
    <row r="1334" spans="1:2" ht="15.75" customHeight="1">
      <c r="A1334" s="14" t="s">
        <v>78</v>
      </c>
      <c r="B1334" s="28"/>
    </row>
    <row r="1335" spans="1:2" ht="15.75" customHeight="1">
      <c r="A1335"/>
    </row>
    <row r="1336" spans="1:2" ht="15.75" customHeight="1">
      <c r="A1336" s="14" t="s">
        <v>21</v>
      </c>
      <c r="B1336" s="28"/>
    </row>
    <row r="1337" spans="1:2" ht="15.75" customHeight="1">
      <c r="A1337" s="14" t="s">
        <v>77</v>
      </c>
      <c r="B1337" s="28"/>
    </row>
    <row r="1338" spans="1:2" ht="15.75" customHeight="1">
      <c r="A1338" s="14" t="s">
        <v>78</v>
      </c>
      <c r="B1338" s="28"/>
    </row>
    <row r="1339" spans="1:2" ht="15.75" customHeight="1">
      <c r="A1339"/>
    </row>
    <row r="1340" spans="1:2" ht="15.75" customHeight="1">
      <c r="A1340" s="14" t="s">
        <v>21</v>
      </c>
      <c r="B1340" s="28"/>
    </row>
    <row r="1341" spans="1:2" ht="15.75" customHeight="1">
      <c r="A1341" s="14" t="s">
        <v>77</v>
      </c>
      <c r="B1341" s="28"/>
    </row>
    <row r="1342" spans="1:2" ht="15.75" customHeight="1">
      <c r="A1342" s="14" t="s">
        <v>78</v>
      </c>
      <c r="B1342" s="28"/>
    </row>
    <row r="1343" spans="1:2" ht="15.75" customHeight="1">
      <c r="A1343"/>
    </row>
    <row r="1344" spans="1:2" ht="15.75" customHeight="1">
      <c r="A1344" s="14" t="s">
        <v>21</v>
      </c>
      <c r="B1344" s="28"/>
    </row>
    <row r="1345" spans="1:2" ht="15.75" customHeight="1">
      <c r="A1345" s="14" t="s">
        <v>77</v>
      </c>
      <c r="B1345" s="28"/>
    </row>
    <row r="1346" spans="1:2" ht="15.75" customHeight="1">
      <c r="A1346" s="14" t="s">
        <v>78</v>
      </c>
      <c r="B1346" s="28"/>
    </row>
    <row r="1347" spans="1:2" ht="15.75" customHeight="1">
      <c r="A1347"/>
    </row>
    <row r="1348" spans="1:2" ht="15.75" customHeight="1">
      <c r="A1348" s="14" t="s">
        <v>21</v>
      </c>
      <c r="B1348" s="28"/>
    </row>
    <row r="1349" spans="1:2" ht="15.75" customHeight="1">
      <c r="A1349" s="14" t="s">
        <v>77</v>
      </c>
      <c r="B1349" s="28"/>
    </row>
    <row r="1350" spans="1:2" ht="15.75" customHeight="1">
      <c r="A1350" s="14" t="s">
        <v>78</v>
      </c>
      <c r="B1350" s="28"/>
    </row>
    <row r="1351" spans="1:2" ht="15.75" customHeight="1">
      <c r="A1351"/>
    </row>
    <row r="1352" spans="1:2" ht="15.75" customHeight="1">
      <c r="A1352" s="14" t="s">
        <v>21</v>
      </c>
      <c r="B1352" s="28"/>
    </row>
    <row r="1353" spans="1:2" ht="15.75" customHeight="1">
      <c r="A1353" s="14" t="s">
        <v>77</v>
      </c>
      <c r="B1353" s="28"/>
    </row>
    <row r="1354" spans="1:2" ht="15.75" customHeight="1">
      <c r="A1354" s="14" t="s">
        <v>78</v>
      </c>
      <c r="B1354" s="28"/>
    </row>
    <row r="1355" spans="1:2" ht="15.75" customHeight="1">
      <c r="A1355"/>
    </row>
    <row r="1356" spans="1:2" ht="15.75" customHeight="1">
      <c r="A1356" s="14" t="s">
        <v>21</v>
      </c>
      <c r="B1356" s="28"/>
    </row>
    <row r="1357" spans="1:2" ht="15.75" customHeight="1">
      <c r="A1357" s="14" t="s">
        <v>77</v>
      </c>
      <c r="B1357" s="28"/>
    </row>
    <row r="1358" spans="1:2" ht="15.75" customHeight="1">
      <c r="A1358" s="14" t="s">
        <v>78</v>
      </c>
      <c r="B1358" s="28"/>
    </row>
    <row r="1359" spans="1:2" ht="15.75" customHeight="1">
      <c r="A1359"/>
    </row>
    <row r="1360" spans="1:2" ht="15.75" customHeight="1">
      <c r="A1360" s="14" t="s">
        <v>21</v>
      </c>
      <c r="B1360" s="28"/>
    </row>
    <row r="1361" spans="1:2" ht="15.75" customHeight="1">
      <c r="A1361" s="14" t="s">
        <v>77</v>
      </c>
      <c r="B1361" s="28"/>
    </row>
    <row r="1362" spans="1:2" ht="15.75" customHeight="1">
      <c r="A1362" s="14" t="s">
        <v>78</v>
      </c>
      <c r="B1362" s="28"/>
    </row>
    <row r="1363" spans="1:2" ht="15.75" customHeight="1">
      <c r="A1363"/>
    </row>
    <row r="1364" spans="1:2" ht="15.75" customHeight="1">
      <c r="A1364" s="14" t="s">
        <v>21</v>
      </c>
      <c r="B1364" s="28"/>
    </row>
    <row r="1365" spans="1:2" ht="15.75" customHeight="1">
      <c r="A1365" s="14" t="s">
        <v>77</v>
      </c>
      <c r="B1365" s="28"/>
    </row>
    <row r="1366" spans="1:2" ht="15.75" customHeight="1">
      <c r="A1366" s="14" t="s">
        <v>78</v>
      </c>
      <c r="B1366" s="28"/>
    </row>
    <row r="1367" spans="1:2" ht="15.75" customHeight="1">
      <c r="A1367"/>
    </row>
    <row r="1368" spans="1:2" ht="15.75" customHeight="1">
      <c r="A1368" s="14" t="s">
        <v>21</v>
      </c>
      <c r="B1368" s="28"/>
    </row>
    <row r="1369" spans="1:2" ht="15.75" customHeight="1">
      <c r="A1369" s="14" t="s">
        <v>77</v>
      </c>
      <c r="B1369" s="28"/>
    </row>
    <row r="1370" spans="1:2" ht="15.75" customHeight="1">
      <c r="A1370" s="14" t="s">
        <v>78</v>
      </c>
      <c r="B1370" s="28"/>
    </row>
    <row r="1371" spans="1:2" ht="15.75" customHeight="1">
      <c r="A1371"/>
    </row>
    <row r="1372" spans="1:2" ht="15.75" customHeight="1">
      <c r="A1372" s="14" t="s">
        <v>21</v>
      </c>
      <c r="B1372" s="28"/>
    </row>
    <row r="1373" spans="1:2" ht="15.75" customHeight="1">
      <c r="A1373" s="14" t="s">
        <v>77</v>
      </c>
      <c r="B1373" s="28"/>
    </row>
    <row r="1374" spans="1:2" ht="15.75" customHeight="1">
      <c r="A1374" s="14" t="s">
        <v>78</v>
      </c>
      <c r="B1374" s="28"/>
    </row>
    <row r="1375" spans="1:2" ht="15.75" customHeight="1">
      <c r="A1375"/>
    </row>
    <row r="1376" spans="1:2" ht="15.75" customHeight="1">
      <c r="A1376" s="14" t="s">
        <v>21</v>
      </c>
      <c r="B1376" s="28"/>
    </row>
    <row r="1377" spans="1:2" ht="15.75" customHeight="1">
      <c r="A1377" s="14" t="s">
        <v>77</v>
      </c>
      <c r="B1377" s="28"/>
    </row>
    <row r="1378" spans="1:2" ht="15.75" customHeight="1">
      <c r="A1378" s="14" t="s">
        <v>78</v>
      </c>
      <c r="B1378" s="28"/>
    </row>
    <row r="1379" spans="1:2" ht="15.75" customHeight="1">
      <c r="A1379"/>
    </row>
    <row r="1380" spans="1:2" ht="15.75" customHeight="1">
      <c r="A1380" s="14" t="s">
        <v>21</v>
      </c>
      <c r="B1380" s="28"/>
    </row>
    <row r="1381" spans="1:2" ht="15.75" customHeight="1">
      <c r="A1381" s="14" t="s">
        <v>77</v>
      </c>
      <c r="B1381" s="28"/>
    </row>
    <row r="1382" spans="1:2" ht="15.75" customHeight="1">
      <c r="A1382" s="14" t="s">
        <v>78</v>
      </c>
      <c r="B1382" s="28"/>
    </row>
    <row r="1383" spans="1:2" ht="15.75" customHeight="1">
      <c r="A1383"/>
    </row>
    <row r="1384" spans="1:2" ht="15.75" customHeight="1">
      <c r="A1384" s="14" t="s">
        <v>21</v>
      </c>
      <c r="B1384" s="28"/>
    </row>
    <row r="1385" spans="1:2" ht="15.75" customHeight="1">
      <c r="A1385" s="14" t="s">
        <v>77</v>
      </c>
      <c r="B1385" s="28"/>
    </row>
    <row r="1386" spans="1:2" ht="15.75" customHeight="1">
      <c r="A1386" s="14" t="s">
        <v>78</v>
      </c>
      <c r="B1386" s="28"/>
    </row>
    <row r="1387" spans="1:2" ht="15.75" customHeight="1">
      <c r="A1387"/>
    </row>
    <row r="1388" spans="1:2" ht="15.75" customHeight="1">
      <c r="A1388" s="14" t="s">
        <v>21</v>
      </c>
      <c r="B1388" s="28"/>
    </row>
    <row r="1389" spans="1:2" ht="15.75" customHeight="1">
      <c r="A1389" s="14" t="s">
        <v>77</v>
      </c>
      <c r="B1389" s="28"/>
    </row>
    <row r="1390" spans="1:2" ht="15.75" customHeight="1">
      <c r="A1390" s="14" t="s">
        <v>78</v>
      </c>
      <c r="B1390" s="28"/>
    </row>
    <row r="1391" spans="1:2" ht="15.75" customHeight="1">
      <c r="A1391"/>
    </row>
    <row r="1392" spans="1:2" ht="15.75" customHeight="1">
      <c r="A1392" s="14" t="s">
        <v>21</v>
      </c>
      <c r="B1392" s="28"/>
    </row>
    <row r="1393" spans="1:2" ht="15.75" customHeight="1">
      <c r="A1393" s="14" t="s">
        <v>77</v>
      </c>
      <c r="B1393" s="28"/>
    </row>
    <row r="1394" spans="1:2" ht="15.75" customHeight="1">
      <c r="A1394" s="14" t="s">
        <v>78</v>
      </c>
      <c r="B1394" s="28"/>
    </row>
    <row r="1395" spans="1:2" ht="15.75" customHeight="1">
      <c r="A1395"/>
    </row>
    <row r="1396" spans="1:2" ht="15.75" customHeight="1">
      <c r="A1396" s="14" t="s">
        <v>21</v>
      </c>
      <c r="B1396" s="28"/>
    </row>
    <row r="1397" spans="1:2" ht="15.75" customHeight="1">
      <c r="A1397" s="14" t="s">
        <v>77</v>
      </c>
      <c r="B1397" s="28"/>
    </row>
    <row r="1398" spans="1:2" ht="15.75" customHeight="1">
      <c r="A1398" s="14" t="s">
        <v>78</v>
      </c>
      <c r="B1398" s="28"/>
    </row>
    <row r="1399" spans="1:2" ht="15.75" customHeight="1">
      <c r="A1399"/>
    </row>
    <row r="1400" spans="1:2" ht="15.75" customHeight="1">
      <c r="A1400" s="14" t="s">
        <v>21</v>
      </c>
      <c r="B1400" s="28"/>
    </row>
    <row r="1401" spans="1:2" ht="15.75" customHeight="1">
      <c r="A1401" s="14" t="s">
        <v>77</v>
      </c>
      <c r="B1401" s="28"/>
    </row>
    <row r="1402" spans="1:2" ht="15.75" customHeight="1">
      <c r="A1402" s="14" t="s">
        <v>78</v>
      </c>
      <c r="B1402" s="28"/>
    </row>
    <row r="1403" spans="1:2" ht="15.75" customHeight="1">
      <c r="A1403"/>
    </row>
    <row r="1404" spans="1:2" ht="15.75" customHeight="1">
      <c r="A1404" s="14" t="s">
        <v>21</v>
      </c>
      <c r="B1404" s="28"/>
    </row>
    <row r="1405" spans="1:2" ht="15.75" customHeight="1">
      <c r="A1405" s="14" t="s">
        <v>77</v>
      </c>
      <c r="B1405" s="28"/>
    </row>
    <row r="1406" spans="1:2" ht="15.75" customHeight="1">
      <c r="A1406" s="14" t="s">
        <v>78</v>
      </c>
      <c r="B1406" s="28"/>
    </row>
    <row r="1407" spans="1:2" ht="15.75" customHeight="1">
      <c r="A1407"/>
    </row>
    <row r="1408" spans="1:2" ht="15.75" customHeight="1">
      <c r="A1408" s="14" t="s">
        <v>21</v>
      </c>
      <c r="B1408" s="28"/>
    </row>
    <row r="1409" spans="1:2" ht="15.75" customHeight="1">
      <c r="A1409" s="14" t="s">
        <v>77</v>
      </c>
      <c r="B1409" s="28"/>
    </row>
    <row r="1410" spans="1:2" ht="15.75" customHeight="1">
      <c r="A1410" s="14" t="s">
        <v>78</v>
      </c>
      <c r="B1410" s="28"/>
    </row>
    <row r="1411" spans="1:2" ht="15.75" customHeight="1">
      <c r="A1411"/>
    </row>
    <row r="1412" spans="1:2" ht="15.75" customHeight="1">
      <c r="A1412" s="14" t="s">
        <v>21</v>
      </c>
      <c r="B1412" s="28"/>
    </row>
    <row r="1413" spans="1:2" ht="15.75" customHeight="1">
      <c r="A1413" s="14" t="s">
        <v>77</v>
      </c>
      <c r="B1413" s="28"/>
    </row>
    <row r="1414" spans="1:2" ht="15.75" customHeight="1">
      <c r="A1414" s="14" t="s">
        <v>78</v>
      </c>
      <c r="B1414" s="28"/>
    </row>
    <row r="1415" spans="1:2" ht="15.75" customHeight="1">
      <c r="A1415"/>
    </row>
    <row r="1416" spans="1:2" ht="15.75" customHeight="1">
      <c r="A1416" s="14" t="s">
        <v>21</v>
      </c>
      <c r="B1416" s="28"/>
    </row>
    <row r="1417" spans="1:2" ht="15.75" customHeight="1">
      <c r="A1417" s="14" t="s">
        <v>77</v>
      </c>
      <c r="B1417" s="28"/>
    </row>
    <row r="1418" spans="1:2" ht="15.75" customHeight="1">
      <c r="A1418" s="14" t="s">
        <v>78</v>
      </c>
      <c r="B1418" s="28"/>
    </row>
    <row r="1419" spans="1:2" ht="15.75" customHeight="1">
      <c r="A1419"/>
    </row>
    <row r="1420" spans="1:2" ht="15.75" customHeight="1">
      <c r="A1420" s="14" t="s">
        <v>21</v>
      </c>
      <c r="B1420" s="28"/>
    </row>
    <row r="1421" spans="1:2" ht="15.75" customHeight="1">
      <c r="A1421" s="14" t="s">
        <v>77</v>
      </c>
      <c r="B1421" s="28"/>
    </row>
    <row r="1422" spans="1:2" ht="15.75" customHeight="1">
      <c r="A1422" s="14" t="s">
        <v>78</v>
      </c>
      <c r="B1422" s="28"/>
    </row>
    <row r="1423" spans="1:2" ht="15.75" customHeight="1">
      <c r="A1423"/>
    </row>
    <row r="1424" spans="1:2" ht="15.75" customHeight="1">
      <c r="A1424" s="14" t="s">
        <v>21</v>
      </c>
      <c r="B1424" s="28"/>
    </row>
    <row r="1425" spans="1:2" ht="15.75" customHeight="1">
      <c r="A1425" s="14" t="s">
        <v>77</v>
      </c>
      <c r="B1425" s="28"/>
    </row>
    <row r="1426" spans="1:2" ht="15.75" customHeight="1">
      <c r="A1426" s="14" t="s">
        <v>78</v>
      </c>
      <c r="B1426" s="28"/>
    </row>
    <row r="1427" spans="1:2" ht="15.75" customHeight="1">
      <c r="A1427"/>
    </row>
    <row r="1428" spans="1:2" ht="15.75" customHeight="1">
      <c r="A1428" s="14" t="s">
        <v>21</v>
      </c>
      <c r="B1428" s="28"/>
    </row>
    <row r="1429" spans="1:2" ht="15.75" customHeight="1">
      <c r="A1429" s="14" t="s">
        <v>77</v>
      </c>
      <c r="B1429" s="28"/>
    </row>
    <row r="1430" spans="1:2" ht="15.75" customHeight="1">
      <c r="A1430" s="14" t="s">
        <v>78</v>
      </c>
      <c r="B1430" s="28"/>
    </row>
    <row r="1431" spans="1:2" ht="15.75" customHeight="1">
      <c r="A1431"/>
    </row>
    <row r="1432" spans="1:2" ht="15.75" customHeight="1">
      <c r="A1432" s="14" t="s">
        <v>21</v>
      </c>
      <c r="B1432" s="28"/>
    </row>
    <row r="1433" spans="1:2" ht="15.75" customHeight="1">
      <c r="A1433" s="14" t="s">
        <v>77</v>
      </c>
      <c r="B1433" s="28"/>
    </row>
    <row r="1434" spans="1:2" ht="15.75" customHeight="1">
      <c r="A1434" s="14" t="s">
        <v>78</v>
      </c>
      <c r="B1434" s="28"/>
    </row>
    <row r="1435" spans="1:2" ht="15.75" customHeight="1">
      <c r="A1435"/>
    </row>
    <row r="1436" spans="1:2" ht="15.75" customHeight="1">
      <c r="A1436" s="14" t="s">
        <v>21</v>
      </c>
      <c r="B1436" s="28"/>
    </row>
    <row r="1437" spans="1:2" ht="15.75" customHeight="1">
      <c r="A1437" s="14" t="s">
        <v>77</v>
      </c>
      <c r="B1437" s="28"/>
    </row>
    <row r="1438" spans="1:2" ht="15.75" customHeight="1">
      <c r="A1438" s="14" t="s">
        <v>78</v>
      </c>
      <c r="B1438" s="28"/>
    </row>
    <row r="1439" spans="1:2" ht="15.75" customHeight="1">
      <c r="A1439"/>
    </row>
    <row r="1440" spans="1:2" ht="15.75" customHeight="1">
      <c r="A1440" s="14" t="s">
        <v>21</v>
      </c>
      <c r="B1440" s="28"/>
    </row>
    <row r="1441" spans="1:2" ht="15.75" customHeight="1">
      <c r="A1441" s="14" t="s">
        <v>77</v>
      </c>
      <c r="B1441" s="28"/>
    </row>
    <row r="1442" spans="1:2" ht="15.75" customHeight="1">
      <c r="A1442" s="14" t="s">
        <v>78</v>
      </c>
      <c r="B1442" s="28"/>
    </row>
    <row r="1443" spans="1:2" ht="15.75" customHeight="1">
      <c r="A1443"/>
    </row>
    <row r="1444" spans="1:2" ht="15.75" customHeight="1">
      <c r="A1444" s="14" t="s">
        <v>21</v>
      </c>
      <c r="B1444" s="28"/>
    </row>
    <row r="1445" spans="1:2" ht="15.75" customHeight="1">
      <c r="A1445" s="14" t="s">
        <v>77</v>
      </c>
      <c r="B1445" s="28"/>
    </row>
    <row r="1446" spans="1:2" ht="15.75" customHeight="1">
      <c r="A1446" s="14" t="s">
        <v>78</v>
      </c>
      <c r="B1446" s="28"/>
    </row>
    <row r="1447" spans="1:2" ht="15.75" customHeight="1">
      <c r="A1447"/>
    </row>
    <row r="1448" spans="1:2" ht="15.75" customHeight="1">
      <c r="A1448" s="14" t="s">
        <v>21</v>
      </c>
      <c r="B1448" s="28"/>
    </row>
    <row r="1449" spans="1:2" ht="15.75" customHeight="1">
      <c r="A1449" s="14" t="s">
        <v>77</v>
      </c>
      <c r="B1449" s="28"/>
    </row>
    <row r="1450" spans="1:2" ht="15.75" customHeight="1">
      <c r="A1450" s="14" t="s">
        <v>78</v>
      </c>
      <c r="B1450" s="28"/>
    </row>
    <row r="1451" spans="1:2" ht="15.75" customHeight="1">
      <c r="A1451"/>
    </row>
    <row r="1452" spans="1:2" ht="15.75" customHeight="1">
      <c r="A1452" s="14" t="s">
        <v>21</v>
      </c>
      <c r="B1452" s="28"/>
    </row>
    <row r="1453" spans="1:2" ht="15.75" customHeight="1">
      <c r="A1453" s="14" t="s">
        <v>77</v>
      </c>
      <c r="B1453" s="28"/>
    </row>
    <row r="1454" spans="1:2" ht="15.75" customHeight="1">
      <c r="A1454" s="14" t="s">
        <v>78</v>
      </c>
      <c r="B1454" s="28"/>
    </row>
    <row r="1455" spans="1:2" ht="15.75" customHeight="1">
      <c r="A1455"/>
    </row>
    <row r="1456" spans="1:2" ht="15.75" customHeight="1">
      <c r="A1456" s="14" t="s">
        <v>21</v>
      </c>
      <c r="B1456" s="28"/>
    </row>
    <row r="1457" spans="1:2" ht="15.75" customHeight="1">
      <c r="A1457" s="14" t="s">
        <v>77</v>
      </c>
      <c r="B1457" s="28"/>
    </row>
    <row r="1458" spans="1:2" ht="15.75" customHeight="1">
      <c r="A1458" s="14" t="s">
        <v>78</v>
      </c>
      <c r="B1458" s="28"/>
    </row>
    <row r="1459" spans="1:2" ht="15.75" customHeight="1">
      <c r="A1459"/>
    </row>
    <row r="1460" spans="1:2" ht="15.75" customHeight="1">
      <c r="A1460" s="14" t="s">
        <v>21</v>
      </c>
      <c r="B1460" s="28"/>
    </row>
    <row r="1461" spans="1:2" ht="15.75" customHeight="1">
      <c r="A1461" s="14" t="s">
        <v>77</v>
      </c>
      <c r="B1461" s="28"/>
    </row>
    <row r="1462" spans="1:2" ht="15.75" customHeight="1">
      <c r="A1462" s="14" t="s">
        <v>78</v>
      </c>
      <c r="B1462" s="28"/>
    </row>
    <row r="1463" spans="1:2" ht="15.75" customHeight="1">
      <c r="A1463"/>
    </row>
    <row r="1464" spans="1:2" ht="15.75" customHeight="1">
      <c r="A1464" s="14" t="s">
        <v>21</v>
      </c>
      <c r="B1464" s="28"/>
    </row>
    <row r="1465" spans="1:2" ht="15.75" customHeight="1">
      <c r="A1465" s="14" t="s">
        <v>77</v>
      </c>
      <c r="B1465" s="28"/>
    </row>
    <row r="1466" spans="1:2" ht="15.75" customHeight="1">
      <c r="A1466" s="14" t="s">
        <v>78</v>
      </c>
      <c r="B1466" s="28"/>
    </row>
    <row r="1467" spans="1:2" ht="15.75" customHeight="1">
      <c r="A1467"/>
    </row>
    <row r="1468" spans="1:2" ht="15.75" customHeight="1">
      <c r="A1468" s="14" t="s">
        <v>21</v>
      </c>
      <c r="B1468" s="28"/>
    </row>
    <row r="1469" spans="1:2" ht="15.75" customHeight="1">
      <c r="A1469" s="14" t="s">
        <v>77</v>
      </c>
      <c r="B1469" s="28"/>
    </row>
    <row r="1470" spans="1:2" ht="15.75" customHeight="1">
      <c r="A1470" s="14" t="s">
        <v>78</v>
      </c>
      <c r="B1470" s="28"/>
    </row>
    <row r="1471" spans="1:2" ht="15.75" customHeight="1">
      <c r="A1471"/>
    </row>
    <row r="1472" spans="1:2" ht="15.75" customHeight="1">
      <c r="A1472" s="14" t="s">
        <v>21</v>
      </c>
      <c r="B1472" s="28"/>
    </row>
    <row r="1473" spans="1:2" ht="15.75" customHeight="1">
      <c r="A1473" s="14" t="s">
        <v>77</v>
      </c>
      <c r="B1473" s="28"/>
    </row>
    <row r="1474" spans="1:2" ht="15.75" customHeight="1">
      <c r="A1474" s="14" t="s">
        <v>78</v>
      </c>
      <c r="B1474" s="28"/>
    </row>
    <row r="1475" spans="1:2" ht="15.75" customHeight="1">
      <c r="A1475"/>
    </row>
    <row r="1476" spans="1:2" ht="15.75" customHeight="1">
      <c r="A1476" s="14" t="s">
        <v>21</v>
      </c>
      <c r="B1476" s="28"/>
    </row>
    <row r="1477" spans="1:2" ht="15.75" customHeight="1">
      <c r="A1477" s="14" t="s">
        <v>77</v>
      </c>
      <c r="B1477" s="28"/>
    </row>
    <row r="1478" spans="1:2" ht="15.75" customHeight="1">
      <c r="A1478" s="14" t="s">
        <v>78</v>
      </c>
      <c r="B1478" s="28"/>
    </row>
    <row r="1479" spans="1:2" ht="15.75" customHeight="1">
      <c r="A1479"/>
    </row>
    <row r="1480" spans="1:2" ht="15.75" customHeight="1">
      <c r="A1480" s="14" t="s">
        <v>21</v>
      </c>
      <c r="B1480" s="28"/>
    </row>
    <row r="1481" spans="1:2" ht="15.75" customHeight="1">
      <c r="A1481" s="14" t="s">
        <v>77</v>
      </c>
      <c r="B1481" s="28"/>
    </row>
    <row r="1482" spans="1:2" ht="15.75" customHeight="1">
      <c r="A1482" s="14" t="s">
        <v>78</v>
      </c>
      <c r="B1482" s="28"/>
    </row>
    <row r="1483" spans="1:2" ht="15.75" customHeight="1">
      <c r="A1483"/>
    </row>
    <row r="1484" spans="1:2" ht="15.75" customHeight="1">
      <c r="A1484" s="14" t="s">
        <v>21</v>
      </c>
      <c r="B1484" s="28"/>
    </row>
    <row r="1485" spans="1:2" ht="15.75" customHeight="1">
      <c r="A1485" s="14" t="s">
        <v>77</v>
      </c>
      <c r="B1485" s="28"/>
    </row>
    <row r="1486" spans="1:2" ht="15.75" customHeight="1">
      <c r="A1486" s="14" t="s">
        <v>78</v>
      </c>
      <c r="B1486" s="28"/>
    </row>
    <row r="1487" spans="1:2" ht="15.75" customHeight="1">
      <c r="A1487"/>
    </row>
    <row r="1488" spans="1:2" ht="15.75" customHeight="1">
      <c r="A1488" s="14" t="s">
        <v>21</v>
      </c>
      <c r="B1488" s="28"/>
    </row>
    <row r="1489" spans="1:2" ht="15.75" customHeight="1">
      <c r="A1489" s="14" t="s">
        <v>77</v>
      </c>
      <c r="B1489" s="28"/>
    </row>
    <row r="1490" spans="1:2" ht="15.75" customHeight="1">
      <c r="A1490" s="14" t="s">
        <v>78</v>
      </c>
      <c r="B1490" s="28"/>
    </row>
    <row r="1491" spans="1:2" ht="15.75" customHeight="1">
      <c r="A1491"/>
    </row>
    <row r="1492" spans="1:2" ht="15.75" customHeight="1">
      <c r="A1492" s="14" t="s">
        <v>21</v>
      </c>
      <c r="B1492" s="28"/>
    </row>
    <row r="1493" spans="1:2" ht="15.75" customHeight="1">
      <c r="A1493" s="14" t="s">
        <v>77</v>
      </c>
      <c r="B1493" s="28"/>
    </row>
    <row r="1494" spans="1:2" ht="15.75" customHeight="1">
      <c r="A1494" s="14" t="s">
        <v>78</v>
      </c>
      <c r="B1494" s="28"/>
    </row>
    <row r="1495" spans="1:2" ht="15.75" customHeight="1">
      <c r="A1495"/>
    </row>
    <row r="1496" spans="1:2" ht="15.75" customHeight="1">
      <c r="A1496" s="14" t="s">
        <v>21</v>
      </c>
      <c r="B1496" s="28"/>
    </row>
    <row r="1497" spans="1:2" ht="15.75" customHeight="1">
      <c r="A1497" s="14" t="s">
        <v>77</v>
      </c>
      <c r="B1497" s="28"/>
    </row>
    <row r="1498" spans="1:2" ht="15.75" customHeight="1">
      <c r="A1498" s="14" t="s">
        <v>78</v>
      </c>
      <c r="B1498" s="28"/>
    </row>
    <row r="1499" spans="1:2" ht="15.75" customHeight="1">
      <c r="A1499"/>
    </row>
    <row r="1500" spans="1:2" ht="15.75" customHeight="1">
      <c r="A1500" s="14" t="s">
        <v>21</v>
      </c>
      <c r="B1500" s="28"/>
    </row>
    <row r="1501" spans="1:2" ht="15.75" customHeight="1">
      <c r="A1501" s="14" t="s">
        <v>77</v>
      </c>
      <c r="B1501" s="28"/>
    </row>
    <row r="1502" spans="1:2" ht="15.75" customHeight="1">
      <c r="A1502" s="14" t="s">
        <v>78</v>
      </c>
      <c r="B1502" s="28"/>
    </row>
    <row r="1503" spans="1:2" ht="15.75" customHeight="1">
      <c r="A1503"/>
    </row>
    <row r="1504" spans="1:2" ht="15.75" customHeight="1">
      <c r="A1504" s="14" t="s">
        <v>21</v>
      </c>
      <c r="B1504" s="28"/>
    </row>
    <row r="1505" spans="1:2" ht="15.75" customHeight="1">
      <c r="A1505" s="14" t="s">
        <v>77</v>
      </c>
      <c r="B1505" s="28"/>
    </row>
    <row r="1506" spans="1:2" ht="15.75" customHeight="1">
      <c r="A1506" s="14" t="s">
        <v>78</v>
      </c>
      <c r="B1506" s="28"/>
    </row>
    <row r="1507" spans="1:2" ht="15.75" customHeight="1">
      <c r="A1507"/>
    </row>
    <row r="1508" spans="1:2" ht="15.75" customHeight="1">
      <c r="A1508" s="14" t="s">
        <v>21</v>
      </c>
      <c r="B1508" s="28"/>
    </row>
    <row r="1509" spans="1:2" ht="15.75" customHeight="1">
      <c r="A1509" s="14" t="s">
        <v>77</v>
      </c>
      <c r="B1509" s="28"/>
    </row>
    <row r="1510" spans="1:2" ht="15.75" customHeight="1">
      <c r="A1510" s="14" t="s">
        <v>78</v>
      </c>
      <c r="B1510" s="28"/>
    </row>
    <row r="1511" spans="1:2" ht="15.75" customHeight="1">
      <c r="A1511"/>
    </row>
    <row r="1512" spans="1:2" ht="15.75" customHeight="1">
      <c r="A1512" s="14" t="s">
        <v>21</v>
      </c>
      <c r="B1512" s="28"/>
    </row>
    <row r="1513" spans="1:2" ht="15.75" customHeight="1">
      <c r="A1513" s="14" t="s">
        <v>77</v>
      </c>
      <c r="B1513" s="28"/>
    </row>
    <row r="1514" spans="1:2" ht="15.75" customHeight="1">
      <c r="A1514" s="14" t="s">
        <v>78</v>
      </c>
      <c r="B1514" s="28"/>
    </row>
    <row r="1515" spans="1:2" ht="15.75" customHeight="1">
      <c r="A1515"/>
    </row>
    <row r="1516" spans="1:2" ht="15.75" customHeight="1">
      <c r="A1516" s="14" t="s">
        <v>21</v>
      </c>
      <c r="B1516" s="28"/>
    </row>
    <row r="1517" spans="1:2" ht="15.75" customHeight="1">
      <c r="A1517" s="14" t="s">
        <v>77</v>
      </c>
      <c r="B1517" s="28"/>
    </row>
    <row r="1518" spans="1:2" ht="15.75" customHeight="1">
      <c r="A1518" s="14" t="s">
        <v>78</v>
      </c>
      <c r="B1518" s="28"/>
    </row>
    <row r="1519" spans="1:2" ht="15.75" customHeight="1">
      <c r="A1519"/>
    </row>
    <row r="1520" spans="1:2" ht="15.75" customHeight="1">
      <c r="A1520" s="14" t="s">
        <v>21</v>
      </c>
      <c r="B1520" s="28"/>
    </row>
    <row r="1521" spans="1:2" ht="15.75" customHeight="1">
      <c r="A1521" s="14" t="s">
        <v>77</v>
      </c>
      <c r="B1521" s="28"/>
    </row>
    <row r="1522" spans="1:2" ht="15.75" customHeight="1">
      <c r="A1522" s="14" t="s">
        <v>78</v>
      </c>
      <c r="B1522" s="28"/>
    </row>
    <row r="1523" spans="1:2" ht="15.75" customHeight="1">
      <c r="A1523"/>
    </row>
    <row r="1524" spans="1:2" ht="15.75" customHeight="1">
      <c r="A1524" s="14" t="s">
        <v>21</v>
      </c>
      <c r="B1524" s="28"/>
    </row>
    <row r="1525" spans="1:2" ht="15.75" customHeight="1">
      <c r="A1525" s="14" t="s">
        <v>77</v>
      </c>
      <c r="B1525" s="28"/>
    </row>
    <row r="1526" spans="1:2" ht="15.75" customHeight="1">
      <c r="A1526" s="14" t="s">
        <v>78</v>
      </c>
      <c r="B1526" s="28"/>
    </row>
    <row r="1527" spans="1:2" ht="15.75" customHeight="1">
      <c r="A1527"/>
    </row>
    <row r="1528" spans="1:2" ht="15.75" customHeight="1">
      <c r="A1528" s="14" t="s">
        <v>21</v>
      </c>
      <c r="B1528" s="28"/>
    </row>
    <row r="1529" spans="1:2" ht="15.75" customHeight="1">
      <c r="A1529" s="14" t="s">
        <v>77</v>
      </c>
      <c r="B1529" s="28"/>
    </row>
    <row r="1530" spans="1:2" ht="15.75" customHeight="1">
      <c r="A1530" s="14" t="s">
        <v>78</v>
      </c>
      <c r="B1530" s="28"/>
    </row>
    <row r="1531" spans="1:2" ht="15.75" customHeight="1">
      <c r="A1531"/>
    </row>
    <row r="1532" spans="1:2" ht="15.75" customHeight="1">
      <c r="A1532" s="14" t="s">
        <v>21</v>
      </c>
      <c r="B1532" s="28"/>
    </row>
    <row r="1533" spans="1:2" ht="15.75" customHeight="1">
      <c r="A1533" s="14" t="s">
        <v>77</v>
      </c>
      <c r="B1533" s="28"/>
    </row>
    <row r="1534" spans="1:2" ht="15.75" customHeight="1">
      <c r="A1534" s="14" t="s">
        <v>78</v>
      </c>
      <c r="B1534" s="28"/>
    </row>
    <row r="1535" spans="1:2" ht="15.75" customHeight="1">
      <c r="A1535"/>
    </row>
    <row r="1536" spans="1:2" ht="15.75" customHeight="1">
      <c r="A1536" s="14" t="s">
        <v>21</v>
      </c>
      <c r="B1536" s="28"/>
    </row>
    <row r="1537" spans="1:2" ht="15.75" customHeight="1">
      <c r="A1537" s="14" t="s">
        <v>77</v>
      </c>
      <c r="B1537" s="28"/>
    </row>
    <row r="1538" spans="1:2" ht="15.75" customHeight="1">
      <c r="A1538" s="14" t="s">
        <v>78</v>
      </c>
      <c r="B1538" s="28"/>
    </row>
    <row r="1539" spans="1:2" ht="15.75" customHeight="1">
      <c r="A1539"/>
    </row>
    <row r="1540" spans="1:2" ht="15.75" customHeight="1">
      <c r="A1540" s="14" t="s">
        <v>21</v>
      </c>
      <c r="B1540" s="28"/>
    </row>
    <row r="1541" spans="1:2" ht="15.75" customHeight="1">
      <c r="A1541" s="14" t="s">
        <v>77</v>
      </c>
      <c r="B1541" s="28"/>
    </row>
    <row r="1542" spans="1:2" ht="15.75" customHeight="1">
      <c r="A1542" s="14" t="s">
        <v>78</v>
      </c>
      <c r="B1542" s="28"/>
    </row>
    <row r="1543" spans="1:2" ht="15.75" customHeight="1">
      <c r="A1543"/>
    </row>
    <row r="1544" spans="1:2" ht="15.75" customHeight="1">
      <c r="A1544" s="14" t="s">
        <v>21</v>
      </c>
      <c r="B1544" s="28"/>
    </row>
    <row r="1545" spans="1:2" ht="15.75" customHeight="1">
      <c r="A1545" s="14" t="s">
        <v>77</v>
      </c>
      <c r="B1545" s="28"/>
    </row>
    <row r="1546" spans="1:2" ht="15.75" customHeight="1">
      <c r="A1546" s="14" t="s">
        <v>78</v>
      </c>
      <c r="B1546" s="28"/>
    </row>
    <row r="1547" spans="1:2" ht="15.75" customHeight="1">
      <c r="A1547"/>
    </row>
    <row r="1548" spans="1:2" ht="15.75" customHeight="1">
      <c r="A1548" s="14" t="s">
        <v>21</v>
      </c>
      <c r="B1548" s="28"/>
    </row>
    <row r="1549" spans="1:2" ht="15.75" customHeight="1">
      <c r="A1549" s="14" t="s">
        <v>77</v>
      </c>
      <c r="B1549" s="28"/>
    </row>
    <row r="1550" spans="1:2" ht="15.75" customHeight="1">
      <c r="A1550" s="14" t="s">
        <v>78</v>
      </c>
      <c r="B1550" s="28"/>
    </row>
    <row r="1551" spans="1:2" ht="15.75" customHeight="1">
      <c r="A1551"/>
    </row>
    <row r="1552" spans="1:2" ht="15.75" customHeight="1">
      <c r="A1552" s="14" t="s">
        <v>21</v>
      </c>
      <c r="B1552" s="28"/>
    </row>
    <row r="1553" spans="1:2" ht="15.75" customHeight="1">
      <c r="A1553" s="14" t="s">
        <v>77</v>
      </c>
      <c r="B1553" s="28"/>
    </row>
    <row r="1554" spans="1:2" ht="15.75" customHeight="1">
      <c r="A1554" s="14" t="s">
        <v>78</v>
      </c>
      <c r="B1554" s="28"/>
    </row>
    <row r="1555" spans="1:2" ht="15.75" customHeight="1">
      <c r="A1555"/>
    </row>
    <row r="1556" spans="1:2" ht="15.75" customHeight="1">
      <c r="A1556" s="14" t="s">
        <v>21</v>
      </c>
      <c r="B1556" s="28"/>
    </row>
    <row r="1557" spans="1:2" ht="15.75" customHeight="1">
      <c r="A1557" s="14" t="s">
        <v>77</v>
      </c>
      <c r="B1557" s="28"/>
    </row>
    <row r="1558" spans="1:2" ht="15.75" customHeight="1">
      <c r="A1558" s="14" t="s">
        <v>78</v>
      </c>
      <c r="B1558" s="28"/>
    </row>
    <row r="1559" spans="1:2" ht="15.75" customHeight="1">
      <c r="A1559"/>
    </row>
    <row r="1560" spans="1:2" ht="15.75" customHeight="1">
      <c r="A1560" s="14" t="s">
        <v>21</v>
      </c>
      <c r="B1560" s="28"/>
    </row>
    <row r="1561" spans="1:2" ht="15.75" customHeight="1">
      <c r="A1561" s="14" t="s">
        <v>77</v>
      </c>
      <c r="B1561" s="28"/>
    </row>
    <row r="1562" spans="1:2" ht="15.75" customHeight="1">
      <c r="A1562" s="14" t="s">
        <v>78</v>
      </c>
      <c r="B1562" s="28"/>
    </row>
    <row r="1563" spans="1:2" ht="15.75" customHeight="1">
      <c r="A1563"/>
    </row>
    <row r="1564" spans="1:2" ht="15.75" customHeight="1">
      <c r="A1564" s="14" t="s">
        <v>21</v>
      </c>
      <c r="B1564" s="28"/>
    </row>
    <row r="1565" spans="1:2" ht="15.75" customHeight="1">
      <c r="A1565" s="14" t="s">
        <v>77</v>
      </c>
      <c r="B1565" s="28"/>
    </row>
    <row r="1566" spans="1:2" ht="15.75" customHeight="1">
      <c r="A1566" s="14" t="s">
        <v>78</v>
      </c>
      <c r="B1566" s="28"/>
    </row>
    <row r="1567" spans="1:2" ht="15.75" customHeight="1">
      <c r="A1567"/>
    </row>
    <row r="1568" spans="1:2" ht="15.75" customHeight="1">
      <c r="A1568" s="14" t="s">
        <v>21</v>
      </c>
      <c r="B1568" s="28"/>
    </row>
    <row r="1569" spans="1:2" ht="15.75" customHeight="1">
      <c r="A1569" s="14" t="s">
        <v>77</v>
      </c>
      <c r="B1569" s="28"/>
    </row>
    <row r="1570" spans="1:2" ht="15.75" customHeight="1">
      <c r="A1570" s="14" t="s">
        <v>78</v>
      </c>
      <c r="B1570" s="28"/>
    </row>
    <row r="1571" spans="1:2" ht="15.75" customHeight="1">
      <c r="A1571"/>
    </row>
    <row r="1572" spans="1:2" ht="15.75" customHeight="1">
      <c r="A1572" s="14" t="s">
        <v>21</v>
      </c>
      <c r="B1572" s="28"/>
    </row>
    <row r="1573" spans="1:2" ht="15.75" customHeight="1">
      <c r="A1573" s="14" t="s">
        <v>77</v>
      </c>
      <c r="B1573" s="28"/>
    </row>
    <row r="1574" spans="1:2" ht="15.75" customHeight="1">
      <c r="A1574" s="14" t="s">
        <v>78</v>
      </c>
      <c r="B1574" s="28"/>
    </row>
    <row r="1575" spans="1:2" ht="15.75" customHeight="1">
      <c r="A1575"/>
    </row>
    <row r="1576" spans="1:2" ht="15.75" customHeight="1">
      <c r="A1576" s="14" t="s">
        <v>21</v>
      </c>
      <c r="B1576" s="28"/>
    </row>
    <row r="1577" spans="1:2" ht="15.75" customHeight="1">
      <c r="A1577" s="14" t="s">
        <v>77</v>
      </c>
      <c r="B1577" s="28"/>
    </row>
    <row r="1578" spans="1:2" ht="15.75" customHeight="1">
      <c r="A1578" s="14" t="s">
        <v>78</v>
      </c>
      <c r="B1578" s="28"/>
    </row>
    <row r="1579" spans="1:2" ht="15.75" customHeight="1">
      <c r="A1579"/>
    </row>
    <row r="1580" spans="1:2" ht="15.75" customHeight="1">
      <c r="A1580" s="14" t="s">
        <v>21</v>
      </c>
      <c r="B1580" s="28"/>
    </row>
    <row r="1581" spans="1:2" ht="15.75" customHeight="1">
      <c r="A1581" s="14" t="s">
        <v>77</v>
      </c>
      <c r="B1581" s="28"/>
    </row>
    <row r="1582" spans="1:2" ht="15.75" customHeight="1">
      <c r="A1582" s="14" t="s">
        <v>78</v>
      </c>
      <c r="B1582" s="28"/>
    </row>
    <row r="1583" spans="1:2" ht="15.75" customHeight="1">
      <c r="A1583"/>
    </row>
    <row r="1584" spans="1:2" ht="15.75" customHeight="1">
      <c r="A1584" s="14" t="s">
        <v>21</v>
      </c>
      <c r="B1584" s="28"/>
    </row>
    <row r="1585" spans="1:2" ht="15.75" customHeight="1">
      <c r="A1585" s="14" t="s">
        <v>77</v>
      </c>
      <c r="B1585" s="28"/>
    </row>
    <row r="1586" spans="1:2" ht="15.75" customHeight="1">
      <c r="A1586" s="14" t="s">
        <v>78</v>
      </c>
      <c r="B1586" s="28"/>
    </row>
    <row r="1587" spans="1:2" ht="15.75" customHeight="1">
      <c r="A1587"/>
    </row>
    <row r="1588" spans="1:2" ht="15.75" customHeight="1">
      <c r="A1588" s="14" t="s">
        <v>21</v>
      </c>
      <c r="B1588" s="28"/>
    </row>
    <row r="1589" spans="1:2" ht="15.75" customHeight="1">
      <c r="A1589" s="14" t="s">
        <v>77</v>
      </c>
      <c r="B1589" s="28"/>
    </row>
    <row r="1590" spans="1:2" ht="15.75" customHeight="1">
      <c r="A1590" s="14" t="s">
        <v>78</v>
      </c>
      <c r="B1590" s="28"/>
    </row>
    <row r="1591" spans="1:2" ht="15.75" customHeight="1">
      <c r="A1591"/>
    </row>
    <row r="1592" spans="1:2" ht="15.75" customHeight="1">
      <c r="A1592" s="14" t="s">
        <v>21</v>
      </c>
      <c r="B1592" s="28"/>
    </row>
    <row r="1593" spans="1:2" ht="15.75" customHeight="1">
      <c r="A1593" s="14" t="s">
        <v>77</v>
      </c>
      <c r="B1593" s="28"/>
    </row>
    <row r="1594" spans="1:2" ht="15.75" customHeight="1">
      <c r="A1594" s="14" t="s">
        <v>78</v>
      </c>
      <c r="B1594" s="28"/>
    </row>
    <row r="1595" spans="1:2" ht="15.75" customHeight="1">
      <c r="A1595"/>
    </row>
    <row r="1596" spans="1:2" ht="15.75" customHeight="1">
      <c r="A1596" s="14" t="s">
        <v>21</v>
      </c>
      <c r="B1596" s="28"/>
    </row>
    <row r="1597" spans="1:2" ht="15.75" customHeight="1">
      <c r="A1597" s="14" t="s">
        <v>77</v>
      </c>
      <c r="B1597" s="28"/>
    </row>
    <row r="1598" spans="1:2" ht="15.75" customHeight="1">
      <c r="A1598" s="14" t="s">
        <v>78</v>
      </c>
      <c r="B1598" s="28"/>
    </row>
    <row r="1599" spans="1:2" ht="15.75" customHeight="1">
      <c r="A1599"/>
    </row>
    <row r="1600" spans="1:2" ht="15.75" customHeight="1">
      <c r="A1600" s="14" t="s">
        <v>21</v>
      </c>
      <c r="B1600" s="28"/>
    </row>
    <row r="1601" spans="1:2" ht="15.75" customHeight="1">
      <c r="A1601" s="14" t="s">
        <v>77</v>
      </c>
      <c r="B1601" s="28"/>
    </row>
    <row r="1602" spans="1:2" ht="15.75" customHeight="1">
      <c r="A1602" s="14" t="s">
        <v>78</v>
      </c>
      <c r="B1602" s="28"/>
    </row>
    <row r="1603" spans="1:2" ht="15.75" customHeight="1">
      <c r="A1603"/>
    </row>
    <row r="1604" spans="1:2" ht="15.75" customHeight="1">
      <c r="A1604" s="14" t="s">
        <v>21</v>
      </c>
      <c r="B1604" s="28"/>
    </row>
    <row r="1605" spans="1:2" ht="15.75" customHeight="1">
      <c r="A1605" s="14" t="s">
        <v>77</v>
      </c>
      <c r="B1605" s="28"/>
    </row>
    <row r="1606" spans="1:2" ht="15.75" customHeight="1">
      <c r="A1606" s="14" t="s">
        <v>78</v>
      </c>
      <c r="B1606" s="28"/>
    </row>
    <row r="1607" spans="1:2" ht="15.75" customHeight="1">
      <c r="A1607"/>
    </row>
    <row r="1608" spans="1:2" ht="15.75" customHeight="1">
      <c r="A1608" s="14" t="s">
        <v>21</v>
      </c>
      <c r="B1608" s="28"/>
    </row>
    <row r="1609" spans="1:2" ht="15.75" customHeight="1">
      <c r="A1609" s="14" t="s">
        <v>77</v>
      </c>
      <c r="B1609" s="28"/>
    </row>
    <row r="1610" spans="1:2" ht="15.75" customHeight="1">
      <c r="A1610" s="14" t="s">
        <v>78</v>
      </c>
      <c r="B1610" s="28"/>
    </row>
    <row r="1611" spans="1:2" ht="15.75" customHeight="1">
      <c r="A1611"/>
    </row>
    <row r="1612" spans="1:2" ht="15.75" customHeight="1">
      <c r="A1612" s="14" t="s">
        <v>21</v>
      </c>
      <c r="B1612" s="28"/>
    </row>
    <row r="1613" spans="1:2" ht="15.75" customHeight="1">
      <c r="A1613" s="14" t="s">
        <v>77</v>
      </c>
      <c r="B1613" s="28"/>
    </row>
    <row r="1614" spans="1:2" ht="15.75" customHeight="1">
      <c r="A1614" s="14" t="s">
        <v>78</v>
      </c>
      <c r="B1614" s="28"/>
    </row>
    <row r="1615" spans="1:2" ht="15.75" customHeight="1">
      <c r="A1615"/>
    </row>
    <row r="1616" spans="1:2" ht="15.75" customHeight="1">
      <c r="A1616" s="14" t="s">
        <v>21</v>
      </c>
      <c r="B1616" s="28"/>
    </row>
    <row r="1617" spans="1:2" ht="15.75" customHeight="1">
      <c r="A1617" s="14" t="s">
        <v>77</v>
      </c>
      <c r="B1617" s="28"/>
    </row>
    <row r="1618" spans="1:2" ht="15.75" customHeight="1">
      <c r="A1618" s="14" t="s">
        <v>78</v>
      </c>
      <c r="B1618" s="28"/>
    </row>
    <row r="1619" spans="1:2" ht="15.75" customHeight="1">
      <c r="A1619"/>
    </row>
    <row r="1620" spans="1:2" ht="15.75" customHeight="1">
      <c r="A1620" s="14" t="s">
        <v>21</v>
      </c>
      <c r="B1620" s="28"/>
    </row>
    <row r="1621" spans="1:2" ht="15.75" customHeight="1">
      <c r="A1621" s="14" t="s">
        <v>77</v>
      </c>
      <c r="B1621" s="28"/>
    </row>
    <row r="1622" spans="1:2" ht="15.75" customHeight="1">
      <c r="A1622" s="14" t="s">
        <v>78</v>
      </c>
      <c r="B1622" s="28"/>
    </row>
    <row r="1623" spans="1:2" ht="15.75" customHeight="1">
      <c r="A1623"/>
    </row>
    <row r="1624" spans="1:2" ht="15.75" customHeight="1">
      <c r="A1624" s="14" t="s">
        <v>21</v>
      </c>
      <c r="B1624" s="28"/>
    </row>
    <row r="1625" spans="1:2" ht="15.75" customHeight="1">
      <c r="A1625" s="14" t="s">
        <v>77</v>
      </c>
      <c r="B1625" s="28"/>
    </row>
    <row r="1626" spans="1:2" ht="15.75" customHeight="1">
      <c r="A1626" s="14" t="s">
        <v>78</v>
      </c>
      <c r="B1626" s="28"/>
    </row>
    <row r="1627" spans="1:2" ht="15.75" customHeight="1">
      <c r="A1627"/>
    </row>
    <row r="1628" spans="1:2" ht="15.75" customHeight="1">
      <c r="A1628" s="14" t="s">
        <v>21</v>
      </c>
      <c r="B1628" s="28"/>
    </row>
    <row r="1629" spans="1:2" ht="15.75" customHeight="1">
      <c r="A1629" s="14" t="s">
        <v>77</v>
      </c>
      <c r="B1629" s="28"/>
    </row>
    <row r="1630" spans="1:2" ht="15.75" customHeight="1">
      <c r="A1630" s="14" t="s">
        <v>78</v>
      </c>
      <c r="B1630" s="28"/>
    </row>
    <row r="1631" spans="1:2" ht="15.75" customHeight="1">
      <c r="A1631"/>
    </row>
    <row r="1632" spans="1:2" ht="15.75" customHeight="1">
      <c r="A1632" s="14" t="s">
        <v>21</v>
      </c>
      <c r="B1632" s="28"/>
    </row>
    <row r="1633" spans="1:2" ht="15.75" customHeight="1">
      <c r="A1633" s="14" t="s">
        <v>77</v>
      </c>
      <c r="B1633" s="28"/>
    </row>
    <row r="1634" spans="1:2" ht="15.75" customHeight="1">
      <c r="A1634" s="14" t="s">
        <v>78</v>
      </c>
      <c r="B1634" s="28"/>
    </row>
    <row r="1635" spans="1:2" ht="15.75" customHeight="1">
      <c r="A1635"/>
    </row>
    <row r="1636" spans="1:2" ht="15.75" customHeight="1">
      <c r="A1636" s="14" t="s">
        <v>21</v>
      </c>
      <c r="B1636" s="28"/>
    </row>
    <row r="1637" spans="1:2" ht="15.75" customHeight="1">
      <c r="A1637" s="14" t="s">
        <v>77</v>
      </c>
      <c r="B1637" s="28"/>
    </row>
    <row r="1638" spans="1:2" ht="15.75" customHeight="1">
      <c r="A1638" s="14" t="s">
        <v>78</v>
      </c>
      <c r="B1638" s="28"/>
    </row>
    <row r="1639" spans="1:2" ht="15.75" customHeight="1">
      <c r="A1639"/>
    </row>
    <row r="1640" spans="1:2" ht="15.75" customHeight="1">
      <c r="A1640" s="14" t="s">
        <v>21</v>
      </c>
      <c r="B1640" s="28"/>
    </row>
    <row r="1641" spans="1:2" ht="15.75" customHeight="1">
      <c r="A1641" s="14" t="s">
        <v>77</v>
      </c>
      <c r="B1641" s="28"/>
    </row>
    <row r="1642" spans="1:2" ht="15.75" customHeight="1">
      <c r="A1642" s="14" t="s">
        <v>78</v>
      </c>
      <c r="B1642" s="28"/>
    </row>
    <row r="1643" spans="1:2" ht="15.75" customHeight="1">
      <c r="A1643"/>
    </row>
    <row r="1644" spans="1:2" ht="15.75" customHeight="1">
      <c r="A1644" s="14" t="s">
        <v>21</v>
      </c>
      <c r="B1644" s="28"/>
    </row>
    <row r="1645" spans="1:2" ht="15.75" customHeight="1">
      <c r="A1645" s="14" t="s">
        <v>77</v>
      </c>
      <c r="B1645" s="28"/>
    </row>
    <row r="1646" spans="1:2" ht="15.75" customHeight="1">
      <c r="A1646" s="14" t="s">
        <v>78</v>
      </c>
      <c r="B1646" s="28"/>
    </row>
    <row r="1647" spans="1:2" ht="15.75" customHeight="1">
      <c r="A1647"/>
    </row>
    <row r="1648" spans="1:2" ht="15.75" customHeight="1">
      <c r="A1648" s="14" t="s">
        <v>21</v>
      </c>
      <c r="B1648" s="28"/>
    </row>
    <row r="1649" spans="1:2" ht="15.75" customHeight="1">
      <c r="A1649" s="14" t="s">
        <v>77</v>
      </c>
      <c r="B1649" s="28"/>
    </row>
    <row r="1650" spans="1:2" ht="15.75" customHeight="1">
      <c r="A1650" s="14" t="s">
        <v>78</v>
      </c>
      <c r="B1650" s="28"/>
    </row>
    <row r="1651" spans="1:2" ht="15.75" customHeight="1">
      <c r="A1651"/>
    </row>
    <row r="1652" spans="1:2" ht="15.75" customHeight="1">
      <c r="A1652" s="14" t="s">
        <v>21</v>
      </c>
      <c r="B1652" s="28"/>
    </row>
    <row r="1653" spans="1:2" ht="15.75" customHeight="1">
      <c r="A1653" s="14" t="s">
        <v>77</v>
      </c>
      <c r="B1653" s="28"/>
    </row>
    <row r="1654" spans="1:2" ht="15.75" customHeight="1">
      <c r="A1654" s="14" t="s">
        <v>78</v>
      </c>
      <c r="B1654" s="28"/>
    </row>
    <row r="1655" spans="1:2" ht="15.75" customHeight="1">
      <c r="A1655"/>
    </row>
    <row r="1656" spans="1:2" ht="15.75" customHeight="1">
      <c r="A1656" s="14" t="s">
        <v>21</v>
      </c>
      <c r="B1656" s="28"/>
    </row>
    <row r="1657" spans="1:2" ht="15.75" customHeight="1">
      <c r="A1657" s="14" t="s">
        <v>77</v>
      </c>
      <c r="B1657" s="28"/>
    </row>
    <row r="1658" spans="1:2" ht="15.75" customHeight="1">
      <c r="A1658" s="14" t="s">
        <v>78</v>
      </c>
      <c r="B1658" s="28"/>
    </row>
    <row r="1659" spans="1:2" ht="15.75" customHeight="1">
      <c r="A1659"/>
    </row>
    <row r="1660" spans="1:2" ht="15.75" customHeight="1">
      <c r="A1660" s="14" t="s">
        <v>21</v>
      </c>
      <c r="B1660" s="28"/>
    </row>
    <row r="1661" spans="1:2" ht="15.75" customHeight="1">
      <c r="A1661" s="14" t="s">
        <v>77</v>
      </c>
      <c r="B1661" s="28"/>
    </row>
    <row r="1662" spans="1:2" ht="15.75" customHeight="1">
      <c r="A1662" s="14" t="s">
        <v>78</v>
      </c>
      <c r="B1662" s="28"/>
    </row>
    <row r="1663" spans="1:2" ht="15.75" customHeight="1">
      <c r="A1663"/>
    </row>
    <row r="1664" spans="1:2" ht="15.75" customHeight="1">
      <c r="A1664" s="14" t="s">
        <v>21</v>
      </c>
      <c r="B1664" s="28"/>
    </row>
    <row r="1665" spans="1:2" ht="15.75" customHeight="1">
      <c r="A1665" s="14" t="s">
        <v>77</v>
      </c>
      <c r="B1665" s="28"/>
    </row>
    <row r="1666" spans="1:2" ht="15.75" customHeight="1">
      <c r="A1666" s="14" t="s">
        <v>78</v>
      </c>
      <c r="B1666" s="28"/>
    </row>
    <row r="1667" spans="1:2" ht="15.75" customHeight="1">
      <c r="A1667"/>
    </row>
    <row r="1668" spans="1:2" ht="15.75" customHeight="1">
      <c r="A1668" s="14" t="s">
        <v>21</v>
      </c>
      <c r="B1668" s="28"/>
    </row>
    <row r="1669" spans="1:2" ht="15.75" customHeight="1">
      <c r="A1669" s="14" t="s">
        <v>77</v>
      </c>
      <c r="B1669" s="28"/>
    </row>
    <row r="1670" spans="1:2" ht="15.75" customHeight="1">
      <c r="A1670" s="14" t="s">
        <v>78</v>
      </c>
      <c r="B1670" s="28"/>
    </row>
    <row r="1671" spans="1:2" ht="15.75" customHeight="1">
      <c r="A1671"/>
    </row>
    <row r="1672" spans="1:2" ht="15.75" customHeight="1">
      <c r="A1672" s="14" t="s">
        <v>21</v>
      </c>
      <c r="B1672" s="28"/>
    </row>
    <row r="1673" spans="1:2" ht="15.75" customHeight="1">
      <c r="A1673" s="14" t="s">
        <v>77</v>
      </c>
      <c r="B1673" s="28"/>
    </row>
    <row r="1674" spans="1:2" ht="15.75" customHeight="1">
      <c r="A1674" s="14" t="s">
        <v>78</v>
      </c>
      <c r="B1674" s="28"/>
    </row>
    <row r="1675" spans="1:2" ht="15.75" customHeight="1">
      <c r="A1675"/>
    </row>
    <row r="1676" spans="1:2" ht="15.75" customHeight="1">
      <c r="A1676" s="14" t="s">
        <v>21</v>
      </c>
      <c r="B1676" s="28"/>
    </row>
    <row r="1677" spans="1:2" ht="15.75" customHeight="1">
      <c r="A1677" s="14" t="s">
        <v>77</v>
      </c>
      <c r="B1677" s="28"/>
    </row>
    <row r="1678" spans="1:2" ht="15.75" customHeight="1">
      <c r="A1678" s="14" t="s">
        <v>78</v>
      </c>
      <c r="B1678" s="28"/>
    </row>
    <row r="1679" spans="1:2" ht="15.75" customHeight="1">
      <c r="A1679"/>
    </row>
    <row r="1680" spans="1:2" ht="15.75" customHeight="1">
      <c r="A1680" s="14" t="s">
        <v>21</v>
      </c>
      <c r="B1680" s="28"/>
    </row>
    <row r="1681" spans="1:2" ht="15.75" customHeight="1">
      <c r="A1681" s="14" t="s">
        <v>77</v>
      </c>
      <c r="B1681" s="28"/>
    </row>
    <row r="1682" spans="1:2" ht="15.75" customHeight="1">
      <c r="A1682" s="14" t="s">
        <v>78</v>
      </c>
      <c r="B1682" s="28"/>
    </row>
    <row r="1683" spans="1:2" ht="15.75" customHeight="1">
      <c r="A1683"/>
    </row>
    <row r="1684" spans="1:2" ht="15.75" customHeight="1">
      <c r="A1684" s="14" t="s">
        <v>21</v>
      </c>
      <c r="B1684" s="28"/>
    </row>
    <row r="1685" spans="1:2" ht="15.75" customHeight="1">
      <c r="A1685" s="14" t="s">
        <v>77</v>
      </c>
      <c r="B1685" s="28"/>
    </row>
    <row r="1686" spans="1:2" ht="15.75" customHeight="1">
      <c r="A1686" s="14" t="s">
        <v>78</v>
      </c>
      <c r="B1686" s="28"/>
    </row>
    <row r="1687" spans="1:2" ht="15.75" customHeight="1">
      <c r="A1687"/>
    </row>
    <row r="1688" spans="1:2" ht="15.75" customHeight="1">
      <c r="A1688" s="14" t="s">
        <v>21</v>
      </c>
      <c r="B1688" s="28"/>
    </row>
    <row r="1689" spans="1:2" ht="15.75" customHeight="1">
      <c r="A1689" s="14" t="s">
        <v>77</v>
      </c>
      <c r="B1689" s="28"/>
    </row>
    <row r="1690" spans="1:2" ht="15.75" customHeight="1">
      <c r="A1690" s="14" t="s">
        <v>78</v>
      </c>
      <c r="B1690" s="28"/>
    </row>
    <row r="1691" spans="1:2" ht="15.75" customHeight="1">
      <c r="A1691"/>
    </row>
    <row r="1692" spans="1:2" ht="15.75" customHeight="1">
      <c r="A1692" s="14" t="s">
        <v>21</v>
      </c>
      <c r="B1692" s="28"/>
    </row>
    <row r="1693" spans="1:2" ht="15.75" customHeight="1">
      <c r="A1693" s="14" t="s">
        <v>77</v>
      </c>
      <c r="B1693" s="28"/>
    </row>
    <row r="1694" spans="1:2" ht="15.75" customHeight="1">
      <c r="A1694" s="14" t="s">
        <v>78</v>
      </c>
      <c r="B1694" s="28"/>
    </row>
    <row r="1695" spans="1:2" ht="15.75" customHeight="1">
      <c r="A1695"/>
    </row>
    <row r="1696" spans="1:2" ht="15.75" customHeight="1">
      <c r="A1696" s="14" t="s">
        <v>21</v>
      </c>
      <c r="B1696" s="28"/>
    </row>
    <row r="1697" spans="1:2" ht="15.75" customHeight="1">
      <c r="A1697" s="14" t="s">
        <v>77</v>
      </c>
      <c r="B1697" s="28"/>
    </row>
    <row r="1698" spans="1:2" ht="15.75" customHeight="1">
      <c r="A1698" s="14" t="s">
        <v>78</v>
      </c>
      <c r="B1698" s="28"/>
    </row>
    <row r="1699" spans="1:2" ht="15.75" customHeight="1">
      <c r="A1699"/>
    </row>
    <row r="1700" spans="1:2" ht="15.75" customHeight="1">
      <c r="A1700" s="14" t="s">
        <v>21</v>
      </c>
      <c r="B1700" s="28"/>
    </row>
    <row r="1701" spans="1:2" ht="15.75" customHeight="1">
      <c r="A1701" s="14" t="s">
        <v>77</v>
      </c>
      <c r="B1701" s="28"/>
    </row>
    <row r="1702" spans="1:2" ht="15.75" customHeight="1">
      <c r="A1702" s="14" t="s">
        <v>78</v>
      </c>
      <c r="B1702" s="28"/>
    </row>
    <row r="1703" spans="1:2" ht="15.75" customHeight="1">
      <c r="A1703"/>
    </row>
    <row r="1704" spans="1:2" ht="15.75" customHeight="1">
      <c r="A1704" s="14" t="s">
        <v>21</v>
      </c>
      <c r="B1704" s="28"/>
    </row>
    <row r="1705" spans="1:2" ht="15.75" customHeight="1">
      <c r="A1705" s="14" t="s">
        <v>77</v>
      </c>
      <c r="B1705" s="28"/>
    </row>
    <row r="1706" spans="1:2" ht="15.75" customHeight="1">
      <c r="A1706" s="14" t="s">
        <v>78</v>
      </c>
      <c r="B1706" s="28"/>
    </row>
    <row r="1707" spans="1:2" ht="15.75" customHeight="1">
      <c r="A1707"/>
    </row>
    <row r="1708" spans="1:2" ht="15.75" customHeight="1">
      <c r="A1708" s="14" t="s">
        <v>21</v>
      </c>
      <c r="B1708" s="28"/>
    </row>
    <row r="1709" spans="1:2" ht="15.75" customHeight="1">
      <c r="A1709" s="14" t="s">
        <v>77</v>
      </c>
      <c r="B1709" s="28"/>
    </row>
    <row r="1710" spans="1:2" ht="15.75" customHeight="1">
      <c r="A1710" s="14" t="s">
        <v>78</v>
      </c>
      <c r="B1710" s="28"/>
    </row>
    <row r="1711" spans="1:2" ht="15.75" customHeight="1">
      <c r="A1711"/>
    </row>
    <row r="1712" spans="1:2" ht="15.75" customHeight="1">
      <c r="A1712" s="14" t="s">
        <v>21</v>
      </c>
      <c r="B1712" s="28"/>
    </row>
    <row r="1713" spans="1:2" ht="15.75" customHeight="1">
      <c r="A1713" s="14" t="s">
        <v>77</v>
      </c>
      <c r="B1713" s="28"/>
    </row>
    <row r="1714" spans="1:2" ht="15.75" customHeight="1">
      <c r="A1714" s="14" t="s">
        <v>78</v>
      </c>
      <c r="B1714" s="28"/>
    </row>
    <row r="1715" spans="1:2" ht="15.75" customHeight="1">
      <c r="A1715"/>
    </row>
    <row r="1716" spans="1:2" ht="15.75" customHeight="1">
      <c r="A1716" s="14" t="s">
        <v>21</v>
      </c>
      <c r="B1716" s="28"/>
    </row>
    <row r="1717" spans="1:2" ht="15.75" customHeight="1">
      <c r="A1717" s="14" t="s">
        <v>77</v>
      </c>
      <c r="B1717" s="28"/>
    </row>
    <row r="1718" spans="1:2" ht="15.75" customHeight="1">
      <c r="A1718" s="14" t="s">
        <v>78</v>
      </c>
      <c r="B1718" s="28"/>
    </row>
    <row r="1719" spans="1:2" ht="15.75" customHeight="1">
      <c r="A1719"/>
    </row>
    <row r="1720" spans="1:2" ht="15.75" customHeight="1">
      <c r="A1720" s="14" t="s">
        <v>21</v>
      </c>
      <c r="B1720" s="28"/>
    </row>
    <row r="1721" spans="1:2" ht="15.75" customHeight="1">
      <c r="A1721" s="14" t="s">
        <v>77</v>
      </c>
      <c r="B1721" s="28"/>
    </row>
    <row r="1722" spans="1:2" ht="15.75" customHeight="1">
      <c r="A1722" s="14" t="s">
        <v>78</v>
      </c>
      <c r="B1722" s="28"/>
    </row>
    <row r="1723" spans="1:2" ht="15.75" customHeight="1">
      <c r="A1723"/>
    </row>
    <row r="1724" spans="1:2" ht="15.75" customHeight="1">
      <c r="A1724" s="14" t="s">
        <v>21</v>
      </c>
      <c r="B1724" s="28"/>
    </row>
    <row r="1725" spans="1:2" ht="15.75" customHeight="1">
      <c r="A1725" s="14" t="s">
        <v>77</v>
      </c>
      <c r="B1725" s="28"/>
    </row>
    <row r="1726" spans="1:2" ht="15.75" customHeight="1">
      <c r="A1726" s="14" t="s">
        <v>78</v>
      </c>
      <c r="B1726" s="28"/>
    </row>
    <row r="1727" spans="1:2" ht="15.75" customHeight="1">
      <c r="A1727"/>
    </row>
    <row r="1728" spans="1:2" ht="15.75" customHeight="1">
      <c r="A1728" s="14" t="s">
        <v>21</v>
      </c>
      <c r="B1728" s="28"/>
    </row>
    <row r="1729" spans="1:2" ht="15.75" customHeight="1">
      <c r="A1729" s="14" t="s">
        <v>77</v>
      </c>
      <c r="B1729" s="28"/>
    </row>
    <row r="1730" spans="1:2" ht="15.75" customHeight="1">
      <c r="A1730" s="14" t="s">
        <v>78</v>
      </c>
      <c r="B1730" s="28"/>
    </row>
    <row r="1731" spans="1:2" ht="15.75" customHeight="1">
      <c r="A1731"/>
    </row>
    <row r="1732" spans="1:2" ht="15.75" customHeight="1">
      <c r="A1732" s="14" t="s">
        <v>21</v>
      </c>
      <c r="B1732" s="28"/>
    </row>
    <row r="1733" spans="1:2" ht="15.75" customHeight="1">
      <c r="A1733" s="14" t="s">
        <v>77</v>
      </c>
      <c r="B1733" s="28"/>
    </row>
    <row r="1734" spans="1:2" ht="15.75" customHeight="1">
      <c r="A1734" s="14" t="s">
        <v>78</v>
      </c>
      <c r="B1734" s="28"/>
    </row>
    <row r="1735" spans="1:2" ht="15.75" customHeight="1">
      <c r="A1735"/>
    </row>
    <row r="1736" spans="1:2" ht="15.75" customHeight="1">
      <c r="A1736" s="14" t="s">
        <v>21</v>
      </c>
      <c r="B1736" s="28"/>
    </row>
    <row r="1737" spans="1:2" ht="15.75" customHeight="1">
      <c r="A1737" s="14" t="s">
        <v>77</v>
      </c>
      <c r="B1737" s="28"/>
    </row>
    <row r="1738" spans="1:2" ht="15.75" customHeight="1">
      <c r="A1738" s="14" t="s">
        <v>78</v>
      </c>
      <c r="B1738" s="28"/>
    </row>
    <row r="1739" spans="1:2" ht="15.75" customHeight="1">
      <c r="A1739"/>
    </row>
    <row r="1740" spans="1:2" ht="15.75" customHeight="1">
      <c r="A1740" s="14" t="s">
        <v>21</v>
      </c>
      <c r="B1740" s="28"/>
    </row>
    <row r="1741" spans="1:2" ht="15.75" customHeight="1">
      <c r="A1741" s="14" t="s">
        <v>77</v>
      </c>
      <c r="B1741" s="28"/>
    </row>
    <row r="1742" spans="1:2" ht="15.75" customHeight="1">
      <c r="A1742" s="14" t="s">
        <v>78</v>
      </c>
      <c r="B1742" s="28"/>
    </row>
    <row r="1743" spans="1:2" ht="15.75" customHeight="1">
      <c r="A1743"/>
    </row>
    <row r="1744" spans="1:2" ht="15.75" customHeight="1">
      <c r="A1744" s="14" t="s">
        <v>21</v>
      </c>
      <c r="B1744" s="28"/>
    </row>
    <row r="1745" spans="1:2" ht="15.75" customHeight="1">
      <c r="A1745" s="14" t="s">
        <v>77</v>
      </c>
      <c r="B1745" s="28"/>
    </row>
    <row r="1746" spans="1:2" ht="15.75" customHeight="1">
      <c r="A1746" s="14" t="s">
        <v>78</v>
      </c>
      <c r="B1746" s="28"/>
    </row>
    <row r="1747" spans="1:2" ht="15.75" customHeight="1">
      <c r="A1747"/>
    </row>
    <row r="1748" spans="1:2" ht="15.75" customHeight="1">
      <c r="A1748" s="14" t="s">
        <v>21</v>
      </c>
      <c r="B1748" s="28"/>
    </row>
    <row r="1749" spans="1:2" ht="15.75" customHeight="1">
      <c r="A1749" s="14" t="s">
        <v>77</v>
      </c>
      <c r="B1749" s="28"/>
    </row>
    <row r="1750" spans="1:2" ht="15.75" customHeight="1">
      <c r="A1750" s="14" t="s">
        <v>78</v>
      </c>
      <c r="B1750" s="28"/>
    </row>
    <row r="1751" spans="1:2" ht="15.75" customHeight="1">
      <c r="A1751"/>
    </row>
    <row r="1752" spans="1:2" ht="15.75" customHeight="1">
      <c r="A1752" s="14" t="s">
        <v>21</v>
      </c>
      <c r="B1752" s="28"/>
    </row>
    <row r="1753" spans="1:2" ht="15.75" customHeight="1">
      <c r="A1753" s="14" t="s">
        <v>77</v>
      </c>
      <c r="B1753" s="28"/>
    </row>
    <row r="1754" spans="1:2" ht="15.75" customHeight="1">
      <c r="A1754" s="14" t="s">
        <v>78</v>
      </c>
      <c r="B1754" s="28"/>
    </row>
    <row r="1755" spans="1:2" ht="15.75" customHeight="1">
      <c r="A1755"/>
    </row>
    <row r="1756" spans="1:2" ht="15.75" customHeight="1">
      <c r="A1756" s="14" t="s">
        <v>21</v>
      </c>
      <c r="B1756" s="28"/>
    </row>
    <row r="1757" spans="1:2" ht="15.75" customHeight="1">
      <c r="A1757" s="14" t="s">
        <v>77</v>
      </c>
      <c r="B1757" s="28"/>
    </row>
    <row r="1758" spans="1:2" ht="15.75" customHeight="1">
      <c r="A1758" s="14" t="s">
        <v>78</v>
      </c>
      <c r="B1758" s="28"/>
    </row>
    <row r="1759" spans="1:2" ht="15.75" customHeight="1">
      <c r="A1759"/>
    </row>
    <row r="1760" spans="1:2" ht="15.75" customHeight="1">
      <c r="A1760" s="14" t="s">
        <v>21</v>
      </c>
      <c r="B1760" s="28"/>
    </row>
    <row r="1761" spans="1:2" ht="15.75" customHeight="1">
      <c r="A1761" s="14" t="s">
        <v>77</v>
      </c>
      <c r="B1761" s="28"/>
    </row>
    <row r="1762" spans="1:2" ht="15.75" customHeight="1">
      <c r="A1762" s="14" t="s">
        <v>78</v>
      </c>
      <c r="B1762" s="28"/>
    </row>
    <row r="1763" spans="1:2" ht="15.75" customHeight="1">
      <c r="A1763"/>
    </row>
    <row r="1764" spans="1:2" ht="15.75" customHeight="1">
      <c r="A1764" s="14" t="s">
        <v>21</v>
      </c>
      <c r="B1764" s="28"/>
    </row>
    <row r="1765" spans="1:2" ht="15.75" customHeight="1">
      <c r="A1765" s="14" t="s">
        <v>77</v>
      </c>
      <c r="B1765" s="28"/>
    </row>
    <row r="1766" spans="1:2" ht="15.75" customHeight="1">
      <c r="A1766" s="14" t="s">
        <v>78</v>
      </c>
      <c r="B1766" s="28"/>
    </row>
    <row r="1767" spans="1:2" ht="15.75" customHeight="1">
      <c r="A1767"/>
    </row>
    <row r="1768" spans="1:2" ht="15.75" customHeight="1">
      <c r="A1768" s="14" t="s">
        <v>21</v>
      </c>
      <c r="B1768" s="28"/>
    </row>
    <row r="1769" spans="1:2" ht="15.75" customHeight="1">
      <c r="A1769" s="14" t="s">
        <v>77</v>
      </c>
      <c r="B1769" s="28"/>
    </row>
    <row r="1770" spans="1:2" ht="15.75" customHeight="1">
      <c r="A1770" s="14" t="s">
        <v>78</v>
      </c>
      <c r="B1770" s="28"/>
    </row>
    <row r="1771" spans="1:2" ht="15.75" customHeight="1">
      <c r="A1771"/>
    </row>
    <row r="1772" spans="1:2" ht="15.75" customHeight="1">
      <c r="A1772" s="14" t="s">
        <v>21</v>
      </c>
      <c r="B1772" s="28"/>
    </row>
    <row r="1773" spans="1:2" ht="15.75" customHeight="1">
      <c r="A1773" s="14" t="s">
        <v>77</v>
      </c>
      <c r="B1773" s="28"/>
    </row>
    <row r="1774" spans="1:2" ht="15.75" customHeight="1">
      <c r="A1774" s="14" t="s">
        <v>78</v>
      </c>
      <c r="B1774" s="28"/>
    </row>
    <row r="1775" spans="1:2" ht="15.75" customHeight="1">
      <c r="A1775"/>
    </row>
    <row r="1776" spans="1:2" ht="15.75" customHeight="1">
      <c r="A1776" s="14" t="s">
        <v>21</v>
      </c>
      <c r="B1776" s="28"/>
    </row>
    <row r="1777" spans="1:2" ht="15.75" customHeight="1">
      <c r="A1777" s="14" t="s">
        <v>77</v>
      </c>
      <c r="B1777" s="28"/>
    </row>
    <row r="1778" spans="1:2" ht="15.75" customHeight="1">
      <c r="A1778" s="14" t="s">
        <v>78</v>
      </c>
      <c r="B1778" s="28"/>
    </row>
    <row r="1779" spans="1:2" ht="15.75" customHeight="1">
      <c r="A1779"/>
    </row>
    <row r="1780" spans="1:2" ht="15.75" customHeight="1">
      <c r="A1780" s="14" t="s">
        <v>21</v>
      </c>
      <c r="B1780" s="28"/>
    </row>
    <row r="1781" spans="1:2" ht="15.75" customHeight="1">
      <c r="A1781" s="14" t="s">
        <v>77</v>
      </c>
      <c r="B1781" s="28"/>
    </row>
    <row r="1782" spans="1:2" ht="15.75" customHeight="1">
      <c r="A1782" s="14" t="s">
        <v>78</v>
      </c>
      <c r="B1782" s="28"/>
    </row>
    <row r="1783" spans="1:2" ht="15.75" customHeight="1">
      <c r="A1783"/>
    </row>
    <row r="1784" spans="1:2" ht="15.75" customHeight="1">
      <c r="A1784" s="14" t="s">
        <v>21</v>
      </c>
      <c r="B1784" s="28"/>
    </row>
    <row r="1785" spans="1:2" ht="15.75" customHeight="1">
      <c r="A1785" s="14" t="s">
        <v>77</v>
      </c>
      <c r="B1785" s="28"/>
    </row>
    <row r="1786" spans="1:2" ht="15.75" customHeight="1">
      <c r="A1786" s="14" t="s">
        <v>78</v>
      </c>
      <c r="B1786" s="28"/>
    </row>
    <row r="1787" spans="1:2" ht="15.75" customHeight="1">
      <c r="A1787"/>
    </row>
    <row r="1788" spans="1:2" ht="15.75" customHeight="1">
      <c r="A1788" s="14" t="s">
        <v>21</v>
      </c>
      <c r="B1788" s="28"/>
    </row>
    <row r="1789" spans="1:2" ht="15.75" customHeight="1">
      <c r="A1789" s="14" t="s">
        <v>77</v>
      </c>
      <c r="B1789" s="28"/>
    </row>
    <row r="1790" spans="1:2" ht="15.75" customHeight="1">
      <c r="A1790" s="14" t="s">
        <v>78</v>
      </c>
      <c r="B1790" s="28"/>
    </row>
    <row r="1791" spans="1:2" ht="15.75" customHeight="1">
      <c r="A1791"/>
    </row>
    <row r="1792" spans="1:2" ht="15.75" customHeight="1">
      <c r="A1792" s="14" t="s">
        <v>21</v>
      </c>
      <c r="B1792" s="28"/>
    </row>
    <row r="1793" spans="1:2" ht="15.75" customHeight="1">
      <c r="A1793" s="14" t="s">
        <v>77</v>
      </c>
      <c r="B1793" s="28"/>
    </row>
    <row r="1794" spans="1:2" ht="15.75" customHeight="1">
      <c r="A1794" s="14" t="s">
        <v>78</v>
      </c>
      <c r="B1794" s="28"/>
    </row>
    <row r="1795" spans="1:2" ht="15.75" customHeight="1">
      <c r="A1795"/>
    </row>
    <row r="1796" spans="1:2" ht="15.75" customHeight="1">
      <c r="A1796" s="14" t="s">
        <v>21</v>
      </c>
      <c r="B1796" s="28"/>
    </row>
    <row r="1797" spans="1:2" ht="15.75" customHeight="1">
      <c r="A1797" s="14" t="s">
        <v>77</v>
      </c>
      <c r="B1797" s="28"/>
    </row>
    <row r="1798" spans="1:2" ht="15.75" customHeight="1">
      <c r="A1798" s="14" t="s">
        <v>78</v>
      </c>
      <c r="B1798" s="28"/>
    </row>
    <row r="1799" spans="1:2" ht="15.75" customHeight="1">
      <c r="A1799"/>
    </row>
    <row r="1800" spans="1:2" ht="15.75" customHeight="1">
      <c r="A1800" s="14" t="s">
        <v>21</v>
      </c>
      <c r="B1800" s="28"/>
    </row>
    <row r="1801" spans="1:2" ht="15.75" customHeight="1">
      <c r="A1801" s="14" t="s">
        <v>77</v>
      </c>
      <c r="B1801" s="28"/>
    </row>
    <row r="1802" spans="1:2" ht="15.75" customHeight="1">
      <c r="A1802" s="14" t="s">
        <v>78</v>
      </c>
      <c r="B1802" s="28"/>
    </row>
    <row r="1803" spans="1:2" ht="15.75" customHeight="1">
      <c r="A1803"/>
    </row>
    <row r="1804" spans="1:2" ht="15.75" customHeight="1">
      <c r="A1804" s="14" t="s">
        <v>21</v>
      </c>
      <c r="B1804" s="28"/>
    </row>
    <row r="1805" spans="1:2" ht="15.75" customHeight="1">
      <c r="A1805" s="14" t="s">
        <v>77</v>
      </c>
      <c r="B1805" s="28"/>
    </row>
    <row r="1806" spans="1:2" ht="15.75" customHeight="1">
      <c r="A1806" s="14" t="s">
        <v>78</v>
      </c>
      <c r="B1806" s="28"/>
    </row>
    <row r="1807" spans="1:2" ht="15.75" customHeight="1">
      <c r="A1807"/>
    </row>
    <row r="1808" spans="1:2" ht="15.75" customHeight="1">
      <c r="A1808" s="14" t="s">
        <v>21</v>
      </c>
      <c r="B1808" s="28"/>
    </row>
    <row r="1809" spans="1:2" ht="15.75" customHeight="1">
      <c r="A1809" s="14" t="s">
        <v>77</v>
      </c>
      <c r="B1809" s="28"/>
    </row>
    <row r="1810" spans="1:2" ht="15.75" customHeight="1">
      <c r="A1810" s="14" t="s">
        <v>78</v>
      </c>
      <c r="B1810" s="28"/>
    </row>
    <row r="1811" spans="1:2" ht="15.75" customHeight="1">
      <c r="A1811"/>
    </row>
    <row r="1812" spans="1:2" ht="15.75" customHeight="1">
      <c r="A1812" s="14" t="s">
        <v>21</v>
      </c>
      <c r="B1812" s="28"/>
    </row>
    <row r="1813" spans="1:2" ht="15.75" customHeight="1">
      <c r="A1813" s="14" t="s">
        <v>77</v>
      </c>
      <c r="B1813" s="28"/>
    </row>
    <row r="1814" spans="1:2" ht="15.75" customHeight="1">
      <c r="A1814" s="14" t="s">
        <v>78</v>
      </c>
      <c r="B1814" s="28"/>
    </row>
    <row r="1815" spans="1:2" ht="15.75" customHeight="1">
      <c r="A1815"/>
    </row>
    <row r="1816" spans="1:2" ht="15.75" customHeight="1">
      <c r="A1816" s="14" t="s">
        <v>21</v>
      </c>
      <c r="B1816" s="28"/>
    </row>
    <row r="1817" spans="1:2" ht="15.75" customHeight="1">
      <c r="A1817" s="14" t="s">
        <v>77</v>
      </c>
      <c r="B1817" s="28"/>
    </row>
    <row r="1818" spans="1:2" ht="15.75" customHeight="1">
      <c r="A1818" s="14" t="s">
        <v>78</v>
      </c>
      <c r="B1818" s="28"/>
    </row>
    <row r="1819" spans="1:2" ht="15.75" customHeight="1">
      <c r="A1819"/>
    </row>
    <row r="1820" spans="1:2" ht="15.75" customHeight="1">
      <c r="A1820" s="14" t="s">
        <v>21</v>
      </c>
      <c r="B1820" s="28"/>
    </row>
    <row r="1821" spans="1:2" ht="15.75" customHeight="1">
      <c r="A1821" s="14" t="s">
        <v>77</v>
      </c>
      <c r="B1821" s="28"/>
    </row>
    <row r="1822" spans="1:2" ht="15.75" customHeight="1">
      <c r="A1822" s="14" t="s">
        <v>78</v>
      </c>
      <c r="B1822" s="28"/>
    </row>
    <row r="1823" spans="1:2" ht="15.75" customHeight="1">
      <c r="A1823"/>
    </row>
    <row r="1824" spans="1:2" ht="15.75" customHeight="1">
      <c r="A1824" s="14" t="s">
        <v>21</v>
      </c>
      <c r="B1824" s="28"/>
    </row>
    <row r="1825" spans="1:2" ht="15.75" customHeight="1">
      <c r="A1825" s="14" t="s">
        <v>77</v>
      </c>
      <c r="B1825" s="28"/>
    </row>
    <row r="1826" spans="1:2" ht="15.75" customHeight="1">
      <c r="A1826" s="14" t="s">
        <v>78</v>
      </c>
      <c r="B1826" s="28"/>
    </row>
    <row r="1827" spans="1:2" ht="15.75" customHeight="1">
      <c r="A1827"/>
    </row>
    <row r="1828" spans="1:2" ht="15.75" customHeight="1">
      <c r="A1828" s="14" t="s">
        <v>21</v>
      </c>
      <c r="B1828" s="28"/>
    </row>
    <row r="1829" spans="1:2" ht="15.75" customHeight="1">
      <c r="A1829" s="14" t="s">
        <v>77</v>
      </c>
      <c r="B1829" s="28"/>
    </row>
    <row r="1830" spans="1:2" ht="15.75" customHeight="1">
      <c r="A1830" s="14" t="s">
        <v>78</v>
      </c>
      <c r="B1830" s="28"/>
    </row>
    <row r="1831" spans="1:2" ht="15.75" customHeight="1">
      <c r="A1831"/>
    </row>
    <row r="1832" spans="1:2" ht="15.75" customHeight="1">
      <c r="A1832" s="14" t="s">
        <v>21</v>
      </c>
      <c r="B1832" s="28"/>
    </row>
    <row r="1833" spans="1:2" ht="15.75" customHeight="1">
      <c r="A1833" s="14" t="s">
        <v>77</v>
      </c>
      <c r="B1833" s="28"/>
    </row>
    <row r="1834" spans="1:2" ht="15.75" customHeight="1">
      <c r="A1834" s="14" t="s">
        <v>78</v>
      </c>
      <c r="B1834" s="28"/>
    </row>
    <row r="1835" spans="1:2" ht="15.75" customHeight="1">
      <c r="A1835"/>
    </row>
    <row r="1836" spans="1:2" ht="15.75" customHeight="1">
      <c r="A1836" s="14" t="s">
        <v>21</v>
      </c>
      <c r="B1836" s="28"/>
    </row>
    <row r="1837" spans="1:2" ht="15.75" customHeight="1">
      <c r="A1837" s="14" t="s">
        <v>77</v>
      </c>
      <c r="B1837" s="28"/>
    </row>
    <row r="1838" spans="1:2" ht="15.75" customHeight="1">
      <c r="A1838" s="14" t="s">
        <v>78</v>
      </c>
      <c r="B1838" s="28"/>
    </row>
    <row r="1839" spans="1:2" ht="15.75" customHeight="1">
      <c r="A1839"/>
    </row>
    <row r="1840" spans="1:2" ht="15.75" customHeight="1">
      <c r="A1840" s="14" t="s">
        <v>21</v>
      </c>
      <c r="B1840" s="28"/>
    </row>
    <row r="1841" spans="1:2" ht="15.75" customHeight="1">
      <c r="A1841" s="14" t="s">
        <v>77</v>
      </c>
      <c r="B1841" s="28"/>
    </row>
    <row r="1842" spans="1:2" ht="15.75" customHeight="1">
      <c r="A1842" s="14" t="s">
        <v>78</v>
      </c>
      <c r="B1842" s="28"/>
    </row>
    <row r="1843" spans="1:2" ht="15.75" customHeight="1">
      <c r="A1843"/>
    </row>
    <row r="1844" spans="1:2" ht="15.75" customHeight="1">
      <c r="A1844" s="14" t="s">
        <v>21</v>
      </c>
      <c r="B1844" s="28"/>
    </row>
    <row r="1845" spans="1:2" ht="15.75" customHeight="1">
      <c r="A1845" s="14" t="s">
        <v>77</v>
      </c>
      <c r="B1845" s="28"/>
    </row>
    <row r="1846" spans="1:2" ht="15.75" customHeight="1">
      <c r="A1846" s="14" t="s">
        <v>78</v>
      </c>
      <c r="B1846" s="28"/>
    </row>
    <row r="1847" spans="1:2" ht="15.75" customHeight="1">
      <c r="A1847"/>
    </row>
    <row r="1848" spans="1:2" ht="15.75" customHeight="1">
      <c r="A1848" s="14" t="s">
        <v>21</v>
      </c>
      <c r="B1848" s="28"/>
    </row>
    <row r="1849" spans="1:2" ht="15.75" customHeight="1">
      <c r="A1849" s="14" t="s">
        <v>77</v>
      </c>
      <c r="B1849" s="28"/>
    </row>
    <row r="1850" spans="1:2" ht="15.75" customHeight="1">
      <c r="A1850" s="14" t="s">
        <v>78</v>
      </c>
      <c r="B1850" s="28"/>
    </row>
    <row r="1851" spans="1:2" ht="15.75" customHeight="1">
      <c r="A1851"/>
    </row>
    <row r="1852" spans="1:2" ht="15.75" customHeight="1">
      <c r="A1852" s="14" t="s">
        <v>21</v>
      </c>
      <c r="B1852" s="28"/>
    </row>
    <row r="1853" spans="1:2" ht="15.75" customHeight="1">
      <c r="A1853" s="14" t="s">
        <v>77</v>
      </c>
      <c r="B1853" s="28"/>
    </row>
    <row r="1854" spans="1:2" ht="15.75" customHeight="1">
      <c r="A1854" s="14" t="s">
        <v>78</v>
      </c>
      <c r="B1854" s="28"/>
    </row>
    <row r="1855" spans="1:2" ht="15.75" customHeight="1">
      <c r="A1855"/>
    </row>
    <row r="1856" spans="1:2" ht="15.75" customHeight="1">
      <c r="A1856" s="14" t="s">
        <v>21</v>
      </c>
      <c r="B1856" s="28"/>
    </row>
    <row r="1857" spans="1:2" ht="15.75" customHeight="1">
      <c r="A1857" s="14" t="s">
        <v>77</v>
      </c>
      <c r="B1857" s="28"/>
    </row>
    <row r="1858" spans="1:2" ht="15.75" customHeight="1">
      <c r="A1858" s="14" t="s">
        <v>78</v>
      </c>
      <c r="B1858" s="28"/>
    </row>
    <row r="1859" spans="1:2" ht="15.75" customHeight="1">
      <c r="A1859"/>
    </row>
    <row r="1860" spans="1:2" ht="15.75" customHeight="1">
      <c r="A1860" s="14" t="s">
        <v>21</v>
      </c>
      <c r="B1860" s="28"/>
    </row>
    <row r="1861" spans="1:2" ht="15.75" customHeight="1">
      <c r="A1861" s="14" t="s">
        <v>77</v>
      </c>
      <c r="B1861" s="28"/>
    </row>
    <row r="1862" spans="1:2" ht="15.75" customHeight="1">
      <c r="A1862" s="14" t="s">
        <v>78</v>
      </c>
      <c r="B1862" s="28"/>
    </row>
    <row r="1863" spans="1:2" ht="15.75" customHeight="1">
      <c r="A1863"/>
    </row>
    <row r="1864" spans="1:2" ht="15.75" customHeight="1">
      <c r="A1864" s="14" t="s">
        <v>21</v>
      </c>
      <c r="B1864" s="28"/>
    </row>
    <row r="1865" spans="1:2" ht="15.75" customHeight="1">
      <c r="A1865" s="14" t="s">
        <v>77</v>
      </c>
      <c r="B1865" s="28"/>
    </row>
    <row r="1866" spans="1:2" ht="15.75" customHeight="1">
      <c r="A1866" s="14" t="s">
        <v>78</v>
      </c>
      <c r="B1866" s="28"/>
    </row>
    <row r="1867" spans="1:2" ht="15.75" customHeight="1">
      <c r="A1867"/>
    </row>
    <row r="1868" spans="1:2" ht="15.75" customHeight="1">
      <c r="A1868" s="14" t="s">
        <v>21</v>
      </c>
      <c r="B1868" s="28"/>
    </row>
    <row r="1869" spans="1:2" ht="15.75" customHeight="1">
      <c r="A1869" s="14" t="s">
        <v>77</v>
      </c>
      <c r="B1869" s="28"/>
    </row>
    <row r="1870" spans="1:2" ht="15.75" customHeight="1">
      <c r="A1870" s="14" t="s">
        <v>78</v>
      </c>
      <c r="B1870" s="28"/>
    </row>
    <row r="1871" spans="1:2" ht="15.75" customHeight="1">
      <c r="A1871"/>
    </row>
    <row r="1872" spans="1:2" ht="15.75" customHeight="1">
      <c r="A1872" s="14" t="s">
        <v>21</v>
      </c>
      <c r="B1872" s="28"/>
    </row>
    <row r="1873" spans="1:2" ht="15.75" customHeight="1">
      <c r="A1873" s="14" t="s">
        <v>77</v>
      </c>
      <c r="B1873" s="28"/>
    </row>
    <row r="1874" spans="1:2" ht="15.75" customHeight="1">
      <c r="A1874" s="14" t="s">
        <v>78</v>
      </c>
      <c r="B1874" s="28"/>
    </row>
    <row r="1875" spans="1:2" ht="15.75" customHeight="1">
      <c r="A1875"/>
    </row>
    <row r="1876" spans="1:2" ht="15.75" customHeight="1">
      <c r="A1876" s="14" t="s">
        <v>21</v>
      </c>
      <c r="B1876" s="28"/>
    </row>
    <row r="1877" spans="1:2" ht="15.75" customHeight="1">
      <c r="A1877" s="14" t="s">
        <v>77</v>
      </c>
      <c r="B1877" s="28"/>
    </row>
    <row r="1878" spans="1:2" ht="15.75" customHeight="1">
      <c r="A1878" s="14" t="s">
        <v>78</v>
      </c>
      <c r="B1878" s="28"/>
    </row>
    <row r="1879" spans="1:2" ht="15.75" customHeight="1">
      <c r="A1879"/>
    </row>
    <row r="1880" spans="1:2" ht="15.75" customHeight="1">
      <c r="A1880" s="14" t="s">
        <v>21</v>
      </c>
      <c r="B1880" s="28"/>
    </row>
    <row r="1881" spans="1:2" ht="15.75" customHeight="1">
      <c r="A1881" s="14" t="s">
        <v>77</v>
      </c>
      <c r="B1881" s="28"/>
    </row>
    <row r="1882" spans="1:2" ht="15.75" customHeight="1">
      <c r="A1882" s="14" t="s">
        <v>78</v>
      </c>
      <c r="B1882" s="28"/>
    </row>
    <row r="1883" spans="1:2" ht="15.75" customHeight="1">
      <c r="A1883"/>
    </row>
    <row r="1884" spans="1:2" ht="15.75" customHeight="1">
      <c r="A1884" s="14" t="s">
        <v>21</v>
      </c>
      <c r="B1884" s="28"/>
    </row>
    <row r="1885" spans="1:2" ht="15.75" customHeight="1">
      <c r="A1885" s="14" t="s">
        <v>77</v>
      </c>
      <c r="B1885" s="28"/>
    </row>
    <row r="1886" spans="1:2" ht="15.75" customHeight="1">
      <c r="A1886" s="14" t="s">
        <v>78</v>
      </c>
      <c r="B1886" s="28"/>
    </row>
    <row r="1887" spans="1:2" ht="15.75" customHeight="1">
      <c r="A1887"/>
    </row>
    <row r="1888" spans="1:2" ht="15.75" customHeight="1">
      <c r="A1888" s="14" t="s">
        <v>21</v>
      </c>
      <c r="B1888" s="28"/>
    </row>
    <row r="1889" spans="1:2" ht="15.75" customHeight="1">
      <c r="A1889" s="14" t="s">
        <v>77</v>
      </c>
      <c r="B1889" s="28"/>
    </row>
    <row r="1890" spans="1:2" ht="15.75" customHeight="1">
      <c r="A1890" s="14" t="s">
        <v>78</v>
      </c>
      <c r="B1890" s="28"/>
    </row>
    <row r="1891" spans="1:2" ht="15.75" customHeight="1">
      <c r="A1891"/>
    </row>
    <row r="1892" spans="1:2" ht="15.75" customHeight="1">
      <c r="A1892" s="14" t="s">
        <v>21</v>
      </c>
      <c r="B1892" s="28"/>
    </row>
    <row r="1893" spans="1:2" ht="15.75" customHeight="1">
      <c r="A1893" s="14" t="s">
        <v>77</v>
      </c>
      <c r="B1893" s="28"/>
    </row>
    <row r="1894" spans="1:2" ht="15.75" customHeight="1">
      <c r="A1894" s="14" t="s">
        <v>78</v>
      </c>
      <c r="B1894" s="28"/>
    </row>
    <row r="1895" spans="1:2" ht="15.75" customHeight="1">
      <c r="A1895"/>
    </row>
    <row r="1896" spans="1:2" ht="15.75" customHeight="1">
      <c r="A1896" s="14" t="s">
        <v>21</v>
      </c>
      <c r="B1896" s="28"/>
    </row>
    <row r="1897" spans="1:2" ht="15.75" customHeight="1">
      <c r="A1897" s="14" t="s">
        <v>77</v>
      </c>
      <c r="B1897" s="28"/>
    </row>
    <row r="1898" spans="1:2" ht="15.75" customHeight="1">
      <c r="A1898" s="14" t="s">
        <v>78</v>
      </c>
      <c r="B1898" s="28"/>
    </row>
    <row r="1899" spans="1:2" ht="15.75" customHeight="1">
      <c r="A1899"/>
    </row>
    <row r="1900" spans="1:2" ht="15.75" customHeight="1">
      <c r="A1900" s="14" t="s">
        <v>21</v>
      </c>
      <c r="B1900" s="28"/>
    </row>
    <row r="1901" spans="1:2" ht="15.75" customHeight="1">
      <c r="A1901" s="14" t="s">
        <v>77</v>
      </c>
      <c r="B1901" s="28"/>
    </row>
    <row r="1902" spans="1:2" ht="15.75" customHeight="1">
      <c r="A1902" s="14" t="s">
        <v>78</v>
      </c>
      <c r="B1902" s="28"/>
    </row>
    <row r="1903" spans="1:2" ht="15.75" customHeight="1">
      <c r="A1903"/>
    </row>
    <row r="1904" spans="1:2" ht="15.75" customHeight="1">
      <c r="A1904" s="14" t="s">
        <v>21</v>
      </c>
      <c r="B1904" s="28"/>
    </row>
    <row r="1905" spans="1:2" ht="15.75" customHeight="1">
      <c r="A1905" s="14" t="s">
        <v>77</v>
      </c>
      <c r="B1905" s="28"/>
    </row>
    <row r="1906" spans="1:2" ht="15.75" customHeight="1">
      <c r="A1906" s="14" t="s">
        <v>78</v>
      </c>
      <c r="B1906" s="28"/>
    </row>
    <row r="1907" spans="1:2" ht="15.75" customHeight="1">
      <c r="A1907"/>
    </row>
    <row r="1908" spans="1:2" ht="15.75" customHeight="1">
      <c r="A1908" s="14" t="s">
        <v>21</v>
      </c>
      <c r="B1908" s="28"/>
    </row>
    <row r="1909" spans="1:2" ht="15.75" customHeight="1">
      <c r="A1909" s="14" t="s">
        <v>77</v>
      </c>
      <c r="B1909" s="28"/>
    </row>
    <row r="1910" spans="1:2" ht="15.75" customHeight="1">
      <c r="A1910" s="14" t="s">
        <v>78</v>
      </c>
      <c r="B1910" s="28"/>
    </row>
    <row r="1911" spans="1:2" ht="15.75" customHeight="1">
      <c r="A1911"/>
    </row>
    <row r="1912" spans="1:2" ht="15.75" customHeight="1">
      <c r="A1912" s="14" t="s">
        <v>21</v>
      </c>
      <c r="B1912" s="28"/>
    </row>
    <row r="1913" spans="1:2" ht="15.75" customHeight="1">
      <c r="A1913" s="14" t="s">
        <v>77</v>
      </c>
      <c r="B1913" s="28"/>
    </row>
    <row r="1914" spans="1:2" ht="15.75" customHeight="1">
      <c r="A1914" s="14" t="s">
        <v>78</v>
      </c>
      <c r="B1914" s="28"/>
    </row>
    <row r="1915" spans="1:2" ht="15.75" customHeight="1">
      <c r="A1915"/>
    </row>
    <row r="1916" spans="1:2" ht="15.75" customHeight="1">
      <c r="A1916" s="14" t="s">
        <v>21</v>
      </c>
      <c r="B1916" s="28"/>
    </row>
    <row r="1917" spans="1:2" ht="15.75" customHeight="1">
      <c r="A1917" s="14" t="s">
        <v>77</v>
      </c>
      <c r="B1917" s="28"/>
    </row>
    <row r="1918" spans="1:2" ht="15.75" customHeight="1">
      <c r="A1918" s="14" t="s">
        <v>78</v>
      </c>
      <c r="B1918" s="28"/>
    </row>
    <row r="1919" spans="1:2" ht="15.75" customHeight="1">
      <c r="A1919"/>
    </row>
    <row r="1920" spans="1:2" ht="15.75" customHeight="1">
      <c r="A1920" s="14" t="s">
        <v>21</v>
      </c>
      <c r="B1920" s="28"/>
    </row>
    <row r="1921" spans="1:2" ht="15.75" customHeight="1">
      <c r="A1921" s="14" t="s">
        <v>77</v>
      </c>
      <c r="B1921" s="28"/>
    </row>
    <row r="1922" spans="1:2" ht="15.75" customHeight="1">
      <c r="A1922" s="14" t="s">
        <v>78</v>
      </c>
      <c r="B1922" s="28"/>
    </row>
    <row r="1923" spans="1:2" ht="15.75" customHeight="1">
      <c r="A1923"/>
    </row>
    <row r="1924" spans="1:2" ht="15.75" customHeight="1">
      <c r="A1924" s="14" t="s">
        <v>21</v>
      </c>
      <c r="B1924" s="28"/>
    </row>
    <row r="1925" spans="1:2" ht="15.75" customHeight="1">
      <c r="A1925" s="14" t="s">
        <v>77</v>
      </c>
      <c r="B1925" s="28"/>
    </row>
    <row r="1926" spans="1:2" ht="15.75" customHeight="1">
      <c r="A1926" s="14" t="s">
        <v>78</v>
      </c>
      <c r="B1926" s="28"/>
    </row>
    <row r="1927" spans="1:2" ht="15.75" customHeight="1">
      <c r="A1927"/>
    </row>
    <row r="1928" spans="1:2" ht="15.75" customHeight="1">
      <c r="A1928" s="14" t="s">
        <v>21</v>
      </c>
      <c r="B1928" s="28"/>
    </row>
    <row r="1929" spans="1:2" ht="15.75" customHeight="1">
      <c r="A1929" s="14" t="s">
        <v>77</v>
      </c>
      <c r="B1929" s="28"/>
    </row>
    <row r="1930" spans="1:2" ht="15.75" customHeight="1">
      <c r="A1930" s="14" t="s">
        <v>78</v>
      </c>
      <c r="B1930" s="28"/>
    </row>
    <row r="1931" spans="1:2" ht="15.75" customHeight="1">
      <c r="A1931"/>
    </row>
    <row r="1932" spans="1:2" ht="15.75" customHeight="1">
      <c r="A1932" s="14" t="s">
        <v>21</v>
      </c>
      <c r="B1932" s="28"/>
    </row>
    <row r="1933" spans="1:2" ht="15.75" customHeight="1">
      <c r="A1933" s="14" t="s">
        <v>77</v>
      </c>
      <c r="B1933" s="28"/>
    </row>
    <row r="1934" spans="1:2" ht="15.75" customHeight="1">
      <c r="A1934" s="14" t="s">
        <v>78</v>
      </c>
      <c r="B1934" s="28"/>
    </row>
    <row r="1935" spans="1:2" ht="15.75" customHeight="1">
      <c r="A1935"/>
    </row>
    <row r="1936" spans="1:2" ht="15.75" customHeight="1">
      <c r="A1936" s="14" t="s">
        <v>21</v>
      </c>
      <c r="B1936" s="28"/>
    </row>
    <row r="1937" spans="1:2" ht="15.75" customHeight="1">
      <c r="A1937" s="14" t="s">
        <v>77</v>
      </c>
      <c r="B1937" s="28"/>
    </row>
    <row r="1938" spans="1:2" ht="15.75" customHeight="1">
      <c r="A1938" s="14" t="s">
        <v>78</v>
      </c>
      <c r="B1938" s="28"/>
    </row>
    <row r="1939" spans="1:2" ht="15.75" customHeight="1">
      <c r="A1939"/>
    </row>
    <row r="1940" spans="1:2" ht="15.75" customHeight="1">
      <c r="A1940" s="14" t="s">
        <v>21</v>
      </c>
      <c r="B1940" s="28"/>
    </row>
    <row r="1941" spans="1:2" ht="15.75" customHeight="1">
      <c r="A1941" s="14" t="s">
        <v>77</v>
      </c>
      <c r="B1941" s="28"/>
    </row>
    <row r="1942" spans="1:2" ht="15.75" customHeight="1">
      <c r="A1942" s="14" t="s">
        <v>78</v>
      </c>
      <c r="B1942" s="28"/>
    </row>
    <row r="1943" spans="1:2" ht="15.75" customHeight="1">
      <c r="A1943"/>
    </row>
    <row r="1944" spans="1:2" ht="15.75" customHeight="1">
      <c r="A1944" s="14" t="s">
        <v>21</v>
      </c>
      <c r="B1944" s="28"/>
    </row>
    <row r="1945" spans="1:2" ht="15.75" customHeight="1">
      <c r="A1945" s="14" t="s">
        <v>77</v>
      </c>
      <c r="B1945" s="28"/>
    </row>
    <row r="1946" spans="1:2" ht="15.75" customHeight="1">
      <c r="A1946" s="14" t="s">
        <v>78</v>
      </c>
      <c r="B1946" s="28"/>
    </row>
    <row r="1947" spans="1:2" ht="15.75" customHeight="1">
      <c r="A1947"/>
    </row>
    <row r="1948" spans="1:2" ht="15.75" customHeight="1">
      <c r="A1948" s="14" t="s">
        <v>21</v>
      </c>
      <c r="B1948" s="28"/>
    </row>
    <row r="1949" spans="1:2" ht="15.75" customHeight="1">
      <c r="A1949" s="14" t="s">
        <v>77</v>
      </c>
      <c r="B1949" s="28"/>
    </row>
    <row r="1950" spans="1:2" ht="15.75" customHeight="1">
      <c r="A1950" s="14" t="s">
        <v>78</v>
      </c>
      <c r="B1950" s="28"/>
    </row>
    <row r="1951" spans="1:2" ht="15.75" customHeight="1">
      <c r="A1951"/>
    </row>
    <row r="1952" spans="1:2" ht="15.75" customHeight="1">
      <c r="A1952" s="14" t="s">
        <v>21</v>
      </c>
      <c r="B1952" s="28"/>
    </row>
    <row r="1953" spans="1:2" ht="15.75" customHeight="1">
      <c r="A1953" s="14" t="s">
        <v>77</v>
      </c>
      <c r="B1953" s="28"/>
    </row>
    <row r="1954" spans="1:2" ht="15.75" customHeight="1">
      <c r="A1954" s="14" t="s">
        <v>78</v>
      </c>
      <c r="B1954" s="28"/>
    </row>
    <row r="1955" spans="1:2" ht="15.75" customHeight="1">
      <c r="A1955"/>
    </row>
    <row r="1956" spans="1:2" ht="15.75" customHeight="1">
      <c r="A1956" s="14" t="s">
        <v>21</v>
      </c>
      <c r="B1956" s="28"/>
    </row>
    <row r="1957" spans="1:2" ht="15.75" customHeight="1">
      <c r="A1957" s="14" t="s">
        <v>77</v>
      </c>
      <c r="B1957" s="28"/>
    </row>
    <row r="1958" spans="1:2" ht="15.75" customHeight="1">
      <c r="A1958" s="14" t="s">
        <v>78</v>
      </c>
      <c r="B1958" s="28"/>
    </row>
    <row r="1959" spans="1:2" ht="15.75" customHeight="1">
      <c r="A1959"/>
    </row>
    <row r="1960" spans="1:2" ht="15.75" customHeight="1">
      <c r="A1960" s="14" t="s">
        <v>21</v>
      </c>
      <c r="B1960" s="28"/>
    </row>
    <row r="1961" spans="1:2" ht="15.75" customHeight="1">
      <c r="A1961" s="14" t="s">
        <v>77</v>
      </c>
      <c r="B1961" s="28"/>
    </row>
    <row r="1962" spans="1:2" ht="15.75" customHeight="1">
      <c r="A1962" s="14" t="s">
        <v>78</v>
      </c>
      <c r="B1962" s="28"/>
    </row>
    <row r="1963" spans="1:2" ht="15.75" customHeight="1">
      <c r="A1963"/>
    </row>
    <row r="1964" spans="1:2" ht="15.75" customHeight="1">
      <c r="A1964" s="14" t="s">
        <v>21</v>
      </c>
      <c r="B1964" s="28"/>
    </row>
    <row r="1965" spans="1:2" ht="15.75" customHeight="1">
      <c r="A1965" s="14" t="s">
        <v>77</v>
      </c>
      <c r="B1965" s="28"/>
    </row>
    <row r="1966" spans="1:2" ht="15.75" customHeight="1">
      <c r="A1966" s="14" t="s">
        <v>78</v>
      </c>
      <c r="B1966" s="28"/>
    </row>
    <row r="1967" spans="1:2" ht="15.75" customHeight="1">
      <c r="A1967"/>
    </row>
    <row r="1968" spans="1:2" ht="15.75" customHeight="1">
      <c r="A1968" s="14" t="s">
        <v>21</v>
      </c>
      <c r="B1968" s="28"/>
    </row>
    <row r="1969" spans="1:2" ht="15.75" customHeight="1">
      <c r="A1969" s="14" t="s">
        <v>77</v>
      </c>
      <c r="B1969" s="28"/>
    </row>
    <row r="1970" spans="1:2" ht="15.75" customHeight="1">
      <c r="A1970" s="14" t="s">
        <v>78</v>
      </c>
      <c r="B1970" s="28"/>
    </row>
    <row r="1971" spans="1:2" ht="15.75" customHeight="1">
      <c r="A1971"/>
    </row>
    <row r="1972" spans="1:2" ht="15.75" customHeight="1">
      <c r="A1972" s="14" t="s">
        <v>21</v>
      </c>
      <c r="B1972" s="28"/>
    </row>
    <row r="1973" spans="1:2" ht="15.75" customHeight="1">
      <c r="A1973" s="14" t="s">
        <v>77</v>
      </c>
      <c r="B1973" s="28"/>
    </row>
    <row r="1974" spans="1:2" ht="15.75" customHeight="1">
      <c r="A1974" s="14" t="s">
        <v>78</v>
      </c>
      <c r="B1974" s="28"/>
    </row>
    <row r="1975" spans="1:2" ht="15.75" customHeight="1">
      <c r="A1975"/>
    </row>
    <row r="1976" spans="1:2" ht="15.75" customHeight="1">
      <c r="A1976" s="14" t="s">
        <v>21</v>
      </c>
      <c r="B1976" s="28"/>
    </row>
    <row r="1977" spans="1:2" ht="15.75" customHeight="1">
      <c r="A1977" s="14" t="s">
        <v>77</v>
      </c>
      <c r="B1977" s="28"/>
    </row>
    <row r="1978" spans="1:2" ht="15.75" customHeight="1">
      <c r="A1978" s="14" t="s">
        <v>78</v>
      </c>
      <c r="B1978" s="28"/>
    </row>
    <row r="1979" spans="1:2" ht="15.75" customHeight="1">
      <c r="A1979"/>
    </row>
    <row r="1980" spans="1:2" ht="15.75" customHeight="1">
      <c r="A1980" s="14" t="s">
        <v>21</v>
      </c>
      <c r="B1980" s="28"/>
    </row>
    <row r="1981" spans="1:2" ht="15.75" customHeight="1">
      <c r="A1981" s="14" t="s">
        <v>77</v>
      </c>
      <c r="B1981" s="28"/>
    </row>
    <row r="1982" spans="1:2" ht="15.75" customHeight="1">
      <c r="A1982" s="14" t="s">
        <v>78</v>
      </c>
      <c r="B1982" s="28"/>
    </row>
    <row r="1983" spans="1:2" ht="15.75" customHeight="1">
      <c r="A1983"/>
    </row>
    <row r="1984" spans="1:2" ht="15.75" customHeight="1">
      <c r="A1984" s="14" t="s">
        <v>21</v>
      </c>
      <c r="B1984" s="28"/>
    </row>
    <row r="1985" spans="1:2" ht="15.75" customHeight="1">
      <c r="A1985" s="14" t="s">
        <v>77</v>
      </c>
      <c r="B1985" s="28"/>
    </row>
    <row r="1986" spans="1:2" ht="15.75" customHeight="1">
      <c r="A1986" s="14" t="s">
        <v>78</v>
      </c>
      <c r="B1986" s="28"/>
    </row>
    <row r="1987" spans="1:2" ht="15.75" customHeight="1">
      <c r="A1987"/>
    </row>
    <row r="1988" spans="1:2" ht="15.75" customHeight="1">
      <c r="A1988" s="14" t="s">
        <v>21</v>
      </c>
      <c r="B1988" s="28"/>
    </row>
    <row r="1989" spans="1:2" ht="15.75" customHeight="1">
      <c r="A1989" s="14" t="s">
        <v>77</v>
      </c>
      <c r="B1989" s="28"/>
    </row>
    <row r="1990" spans="1:2" ht="15.75" customHeight="1">
      <c r="A1990" s="14" t="s">
        <v>78</v>
      </c>
      <c r="B1990" s="28"/>
    </row>
    <row r="1991" spans="1:2" ht="15.75" customHeight="1">
      <c r="A1991"/>
    </row>
    <row r="1992" spans="1:2" ht="15.75" customHeight="1">
      <c r="A1992" s="14" t="s">
        <v>21</v>
      </c>
      <c r="B1992" s="28"/>
    </row>
    <row r="1993" spans="1:2" ht="15.75" customHeight="1">
      <c r="A1993" s="14" t="s">
        <v>77</v>
      </c>
      <c r="B1993" s="28"/>
    </row>
    <row r="1994" spans="1:2" ht="15.75" customHeight="1">
      <c r="A1994" s="14" t="s">
        <v>78</v>
      </c>
      <c r="B1994" s="28"/>
    </row>
    <row r="1995" spans="1:2" ht="15.75" customHeight="1">
      <c r="A1995"/>
    </row>
    <row r="1996" spans="1:2" ht="15.75" customHeight="1">
      <c r="A1996" s="14" t="s">
        <v>21</v>
      </c>
      <c r="B1996" s="28"/>
    </row>
    <row r="1997" spans="1:2" ht="15.75" customHeight="1">
      <c r="A1997" s="14" t="s">
        <v>77</v>
      </c>
      <c r="B1997" s="28"/>
    </row>
    <row r="1998" spans="1:2" ht="15.75" customHeight="1">
      <c r="A1998" s="14" t="s">
        <v>78</v>
      </c>
      <c r="B1998" s="28"/>
    </row>
    <row r="1999" spans="1:2" ht="15.75" customHeight="1">
      <c r="A1999"/>
    </row>
    <row r="2000" spans="1:2" ht="15.75" customHeight="1">
      <c r="A2000" s="14" t="s">
        <v>21</v>
      </c>
      <c r="B2000" s="28"/>
    </row>
    <row r="2001" spans="1:2" ht="15.75" customHeight="1">
      <c r="A2001" s="14" t="s">
        <v>77</v>
      </c>
      <c r="B2001" s="28"/>
    </row>
    <row r="2002" spans="1:2" ht="15.75" customHeight="1">
      <c r="A2002" s="14" t="s">
        <v>78</v>
      </c>
      <c r="B2002" s="28"/>
    </row>
    <row r="2003" spans="1:2" ht="15.75" customHeight="1">
      <c r="A2003"/>
    </row>
    <row r="2004" spans="1:2" ht="15.75" customHeight="1">
      <c r="A2004" s="14" t="s">
        <v>21</v>
      </c>
      <c r="B2004" s="28"/>
    </row>
    <row r="2005" spans="1:2" ht="15.75" customHeight="1">
      <c r="A2005" s="14" t="s">
        <v>77</v>
      </c>
      <c r="B2005" s="28"/>
    </row>
    <row r="2006" spans="1:2" ht="15.75" customHeight="1">
      <c r="A2006" s="14" t="s">
        <v>78</v>
      </c>
      <c r="B2006" s="28"/>
    </row>
    <row r="2007" spans="1:2" ht="15.75" customHeight="1">
      <c r="A2007"/>
    </row>
    <row r="2008" spans="1:2" ht="15.75" customHeight="1">
      <c r="A2008" s="14" t="s">
        <v>21</v>
      </c>
      <c r="B2008" s="28"/>
    </row>
    <row r="2009" spans="1:2" ht="15.75" customHeight="1">
      <c r="A2009" s="14" t="s">
        <v>77</v>
      </c>
      <c r="B2009" s="28"/>
    </row>
    <row r="2010" spans="1:2" ht="15.75" customHeight="1">
      <c r="A2010" s="14" t="s">
        <v>78</v>
      </c>
      <c r="B2010" s="28"/>
    </row>
    <row r="2011" spans="1:2" ht="15.75" customHeight="1">
      <c r="A2011"/>
    </row>
    <row r="2012" spans="1:2" ht="15.75" customHeight="1">
      <c r="A2012" s="14" t="s">
        <v>21</v>
      </c>
      <c r="B2012" s="28"/>
    </row>
    <row r="2013" spans="1:2" ht="15.75" customHeight="1">
      <c r="A2013" s="14" t="s">
        <v>77</v>
      </c>
      <c r="B2013" s="28"/>
    </row>
    <row r="2014" spans="1:2" ht="15.75" customHeight="1">
      <c r="A2014" s="14" t="s">
        <v>78</v>
      </c>
      <c r="B2014" s="28"/>
    </row>
    <row r="2015" spans="1:2" ht="15.75" customHeight="1">
      <c r="A2015"/>
    </row>
    <row r="2016" spans="1:2" ht="15.75" customHeight="1">
      <c r="A2016" s="14" t="s">
        <v>21</v>
      </c>
      <c r="B2016" s="28"/>
    </row>
    <row r="2017" spans="1:2" ht="15.75" customHeight="1">
      <c r="A2017" s="14" t="s">
        <v>77</v>
      </c>
      <c r="B2017" s="28"/>
    </row>
    <row r="2018" spans="1:2" ht="15.75" customHeight="1">
      <c r="A2018" s="14" t="s">
        <v>78</v>
      </c>
      <c r="B2018" s="28"/>
    </row>
    <row r="2019" spans="1:2" ht="15.75" customHeight="1">
      <c r="A2019"/>
    </row>
    <row r="2020" spans="1:2" ht="15.75" customHeight="1">
      <c r="A2020" s="14" t="s">
        <v>21</v>
      </c>
      <c r="B2020" s="28"/>
    </row>
    <row r="2021" spans="1:2" ht="15.75" customHeight="1">
      <c r="A2021" s="14" t="s">
        <v>77</v>
      </c>
      <c r="B2021" s="28"/>
    </row>
    <row r="2022" spans="1:2" ht="15.75" customHeight="1">
      <c r="A2022" s="14" t="s">
        <v>78</v>
      </c>
      <c r="B2022" s="28"/>
    </row>
    <row r="2023" spans="1:2" ht="15.75" customHeight="1">
      <c r="A2023"/>
    </row>
    <row r="2024" spans="1:2" ht="15.75" customHeight="1">
      <c r="A2024" s="14" t="s">
        <v>21</v>
      </c>
      <c r="B2024" s="28"/>
    </row>
    <row r="2025" spans="1:2" ht="15.75" customHeight="1">
      <c r="A2025" s="14" t="s">
        <v>77</v>
      </c>
      <c r="B2025" s="28"/>
    </row>
    <row r="2026" spans="1:2" ht="15.75" customHeight="1">
      <c r="A2026" s="14" t="s">
        <v>78</v>
      </c>
      <c r="B2026" s="28"/>
    </row>
    <row r="2027" spans="1:2" ht="15.75" customHeight="1">
      <c r="A2027"/>
    </row>
    <row r="2028" spans="1:2" ht="15.75" customHeight="1">
      <c r="A2028" s="14" t="s">
        <v>21</v>
      </c>
      <c r="B2028" s="28"/>
    </row>
    <row r="2029" spans="1:2" ht="15.75" customHeight="1">
      <c r="A2029" s="14" t="s">
        <v>77</v>
      </c>
      <c r="B2029" s="28"/>
    </row>
    <row r="2030" spans="1:2" ht="15.75" customHeight="1">
      <c r="A2030" s="14" t="s">
        <v>78</v>
      </c>
      <c r="B2030" s="28"/>
    </row>
    <row r="2031" spans="1:2" ht="15.75" customHeight="1">
      <c r="A2031"/>
    </row>
    <row r="2032" spans="1:2" ht="15.75" customHeight="1">
      <c r="A2032" s="14" t="s">
        <v>21</v>
      </c>
      <c r="B2032" s="28"/>
    </row>
    <row r="2033" spans="1:2" ht="15.75" customHeight="1">
      <c r="A2033" s="14" t="s">
        <v>77</v>
      </c>
      <c r="B2033" s="28"/>
    </row>
    <row r="2034" spans="1:2" ht="15.75" customHeight="1">
      <c r="A2034" s="14" t="s">
        <v>78</v>
      </c>
      <c r="B2034" s="28"/>
    </row>
    <row r="2035" spans="1:2" ht="15.75" customHeight="1">
      <c r="A2035"/>
    </row>
    <row r="2036" spans="1:2" ht="15.75" customHeight="1">
      <c r="A2036" s="14" t="s">
        <v>21</v>
      </c>
      <c r="B2036" s="28"/>
    </row>
    <row r="2037" spans="1:2" ht="15.75" customHeight="1">
      <c r="A2037" s="14" t="s">
        <v>77</v>
      </c>
      <c r="B2037" s="28"/>
    </row>
    <row r="2038" spans="1:2" ht="15.75" customHeight="1">
      <c r="A2038" s="14" t="s">
        <v>78</v>
      </c>
      <c r="B2038" s="28"/>
    </row>
    <row r="2039" spans="1:2" ht="15.75" customHeight="1">
      <c r="A2039"/>
    </row>
    <row r="2040" spans="1:2" ht="15.75" customHeight="1">
      <c r="A2040" s="14" t="s">
        <v>21</v>
      </c>
      <c r="B2040" s="28"/>
    </row>
    <row r="2041" spans="1:2" ht="15.75" customHeight="1">
      <c r="A2041" s="14" t="s">
        <v>77</v>
      </c>
      <c r="B2041" s="28"/>
    </row>
    <row r="2042" spans="1:2" ht="15.75" customHeight="1">
      <c r="A2042" s="14" t="s">
        <v>78</v>
      </c>
      <c r="B2042" s="28"/>
    </row>
    <row r="2043" spans="1:2" ht="15.75" customHeight="1">
      <c r="A2043"/>
    </row>
    <row r="2044" spans="1:2" ht="15.75" customHeight="1">
      <c r="A2044" s="14" t="s">
        <v>21</v>
      </c>
      <c r="B2044" s="28"/>
    </row>
    <row r="2045" spans="1:2" ht="15.75" customHeight="1">
      <c r="A2045" s="14" t="s">
        <v>77</v>
      </c>
      <c r="B2045" s="28"/>
    </row>
    <row r="2046" spans="1:2" ht="15.75" customHeight="1">
      <c r="A2046" s="14" t="s">
        <v>78</v>
      </c>
      <c r="B2046" s="28"/>
    </row>
    <row r="2047" spans="1:2" ht="15.75" customHeight="1">
      <c r="A2047"/>
    </row>
    <row r="2048" spans="1:2" ht="15.75" customHeight="1">
      <c r="A2048" s="14" t="s">
        <v>21</v>
      </c>
      <c r="B2048" s="28"/>
    </row>
    <row r="2049" spans="1:2" ht="15.75" customHeight="1">
      <c r="A2049" s="14" t="s">
        <v>77</v>
      </c>
      <c r="B2049" s="28"/>
    </row>
    <row r="2050" spans="1:2" ht="15.75" customHeight="1">
      <c r="A2050" s="14" t="s">
        <v>78</v>
      </c>
      <c r="B2050" s="28"/>
    </row>
    <row r="2051" spans="1:2" ht="15.75" customHeight="1">
      <c r="A2051"/>
    </row>
    <row r="2052" spans="1:2" ht="15.75" customHeight="1">
      <c r="A2052" s="14" t="s">
        <v>21</v>
      </c>
      <c r="B2052" s="28"/>
    </row>
    <row r="2053" spans="1:2" ht="15.75" customHeight="1">
      <c r="A2053" s="14" t="s">
        <v>77</v>
      </c>
      <c r="B2053" s="28"/>
    </row>
    <row r="2054" spans="1:2" ht="15.75" customHeight="1">
      <c r="A2054" s="14" t="s">
        <v>78</v>
      </c>
      <c r="B2054" s="28"/>
    </row>
    <row r="2055" spans="1:2" ht="15.75" customHeight="1">
      <c r="A2055"/>
    </row>
    <row r="2056" spans="1:2" ht="15.75" customHeight="1">
      <c r="A2056" s="14" t="s">
        <v>21</v>
      </c>
      <c r="B2056" s="28"/>
    </row>
    <row r="2057" spans="1:2" ht="15.75" customHeight="1">
      <c r="A2057" s="14" t="s">
        <v>77</v>
      </c>
      <c r="B2057" s="28"/>
    </row>
    <row r="2058" spans="1:2" ht="15.75" customHeight="1">
      <c r="A2058" s="14" t="s">
        <v>78</v>
      </c>
      <c r="B2058" s="28"/>
    </row>
    <row r="2059" spans="1:2" ht="15.75" customHeight="1">
      <c r="A2059"/>
    </row>
    <row r="2060" spans="1:2" ht="15.75" customHeight="1">
      <c r="A2060" s="14" t="s">
        <v>21</v>
      </c>
      <c r="B2060" s="28"/>
    </row>
    <row r="2061" spans="1:2" ht="15.75" customHeight="1">
      <c r="A2061" s="14" t="s">
        <v>77</v>
      </c>
      <c r="B2061" s="28"/>
    </row>
    <row r="2062" spans="1:2" ht="15.75" customHeight="1">
      <c r="A2062" s="14" t="s">
        <v>78</v>
      </c>
      <c r="B2062" s="28"/>
    </row>
    <row r="2063" spans="1:2" ht="15.75" customHeight="1">
      <c r="A2063"/>
    </row>
    <row r="2064" spans="1:2" ht="15.75" customHeight="1">
      <c r="A2064" s="14" t="s">
        <v>21</v>
      </c>
      <c r="B2064" s="28"/>
    </row>
    <row r="2065" spans="1:2" ht="15.75" customHeight="1">
      <c r="A2065" s="14" t="s">
        <v>77</v>
      </c>
      <c r="B2065" s="28"/>
    </row>
    <row r="2066" spans="1:2" ht="15.75" customHeight="1">
      <c r="A2066" s="14" t="s">
        <v>78</v>
      </c>
      <c r="B2066" s="28"/>
    </row>
    <row r="2067" spans="1:2" ht="15.75" customHeight="1">
      <c r="A2067"/>
    </row>
    <row r="2068" spans="1:2" ht="15.75" customHeight="1">
      <c r="A2068" s="14" t="s">
        <v>21</v>
      </c>
      <c r="B2068" s="28"/>
    </row>
    <row r="2069" spans="1:2" ht="15.75" customHeight="1">
      <c r="A2069" s="14" t="s">
        <v>77</v>
      </c>
      <c r="B2069" s="28"/>
    </row>
    <row r="2070" spans="1:2" ht="15.75" customHeight="1">
      <c r="A2070" s="14" t="s">
        <v>78</v>
      </c>
      <c r="B2070" s="28"/>
    </row>
    <row r="2071" spans="1:2" ht="15.75" customHeight="1">
      <c r="A2071"/>
    </row>
    <row r="2072" spans="1:2" ht="15.75" customHeight="1">
      <c r="A2072" s="14" t="s">
        <v>21</v>
      </c>
      <c r="B2072" s="28"/>
    </row>
    <row r="2073" spans="1:2" ht="15.75" customHeight="1">
      <c r="A2073" s="14" t="s">
        <v>77</v>
      </c>
      <c r="B2073" s="28"/>
    </row>
    <row r="2074" spans="1:2" ht="15.75" customHeight="1">
      <c r="A2074" s="14" t="s">
        <v>78</v>
      </c>
      <c r="B2074" s="28"/>
    </row>
    <row r="2075" spans="1:2" ht="15.75" customHeight="1">
      <c r="A2075"/>
    </row>
    <row r="2076" spans="1:2" ht="15.75" customHeight="1">
      <c r="A2076" s="14" t="s">
        <v>21</v>
      </c>
      <c r="B2076" s="28"/>
    </row>
    <row r="2077" spans="1:2" ht="15.75" customHeight="1">
      <c r="A2077" s="14" t="s">
        <v>77</v>
      </c>
      <c r="B2077" s="28"/>
    </row>
    <row r="2078" spans="1:2" ht="15.75" customHeight="1">
      <c r="A2078" s="14" t="s">
        <v>78</v>
      </c>
      <c r="B2078" s="28"/>
    </row>
    <row r="2079" spans="1:2" ht="15.75" customHeight="1">
      <c r="A2079"/>
    </row>
    <row r="2080" spans="1:2" ht="15.75" customHeight="1">
      <c r="A2080" s="14" t="s">
        <v>21</v>
      </c>
      <c r="B2080" s="28"/>
    </row>
    <row r="2081" spans="1:2" ht="15.75" customHeight="1">
      <c r="A2081" s="14" t="s">
        <v>77</v>
      </c>
      <c r="B2081" s="28"/>
    </row>
    <row r="2082" spans="1:2" ht="15.75" customHeight="1">
      <c r="A2082" s="14" t="s">
        <v>78</v>
      </c>
      <c r="B2082" s="28"/>
    </row>
    <row r="2083" spans="1:2" ht="15.75" customHeight="1">
      <c r="A2083"/>
    </row>
    <row r="2084" spans="1:2" ht="15.75" customHeight="1">
      <c r="A2084" s="14" t="s">
        <v>21</v>
      </c>
      <c r="B2084" s="28"/>
    </row>
    <row r="2085" spans="1:2" ht="15.75" customHeight="1">
      <c r="A2085" s="14" t="s">
        <v>77</v>
      </c>
      <c r="B2085" s="28"/>
    </row>
    <row r="2086" spans="1:2" ht="15.75" customHeight="1">
      <c r="A2086" s="14" t="s">
        <v>78</v>
      </c>
      <c r="B2086" s="28"/>
    </row>
    <row r="2087" spans="1:2" ht="15.75" customHeight="1">
      <c r="A2087"/>
    </row>
    <row r="2088" spans="1:2" ht="15.75" customHeight="1">
      <c r="A2088" s="14" t="s">
        <v>21</v>
      </c>
      <c r="B2088" s="28"/>
    </row>
    <row r="2089" spans="1:2" ht="15.75" customHeight="1">
      <c r="A2089" s="14" t="s">
        <v>77</v>
      </c>
      <c r="B2089" s="28"/>
    </row>
    <row r="2090" spans="1:2" ht="15.75" customHeight="1">
      <c r="A2090" s="14" t="s">
        <v>78</v>
      </c>
      <c r="B2090" s="28"/>
    </row>
    <row r="2091" spans="1:2" ht="15.75" customHeight="1">
      <c r="A2091"/>
    </row>
    <row r="2092" spans="1:2" ht="15.75" customHeight="1">
      <c r="A2092" s="14" t="s">
        <v>21</v>
      </c>
      <c r="B2092" s="28"/>
    </row>
    <row r="2093" spans="1:2" ht="15.75" customHeight="1">
      <c r="A2093" s="14" t="s">
        <v>77</v>
      </c>
      <c r="B2093" s="28"/>
    </row>
    <row r="2094" spans="1:2" ht="15.75" customHeight="1">
      <c r="A2094" s="14" t="s">
        <v>78</v>
      </c>
      <c r="B2094" s="28"/>
    </row>
    <row r="2095" spans="1:2" ht="15.75" customHeight="1">
      <c r="A2095"/>
    </row>
    <row r="2096" spans="1:2" ht="15.75" customHeight="1">
      <c r="A2096" s="14" t="s">
        <v>21</v>
      </c>
      <c r="B2096" s="28"/>
    </row>
    <row r="2097" spans="1:2" ht="15.75" customHeight="1">
      <c r="A2097" s="14" t="s">
        <v>77</v>
      </c>
      <c r="B2097" s="28"/>
    </row>
    <row r="2098" spans="1:2" ht="15.75" customHeight="1">
      <c r="A2098" s="14" t="s">
        <v>78</v>
      </c>
      <c r="B2098" s="28"/>
    </row>
    <row r="2099" spans="1:2" ht="15.75" customHeight="1">
      <c r="A2099"/>
    </row>
    <row r="2100" spans="1:2" ht="15.75" customHeight="1">
      <c r="A2100" s="14" t="s">
        <v>21</v>
      </c>
      <c r="B2100" s="28"/>
    </row>
    <row r="2101" spans="1:2" ht="15.75" customHeight="1">
      <c r="A2101" s="14" t="s">
        <v>77</v>
      </c>
      <c r="B2101" s="28"/>
    </row>
    <row r="2102" spans="1:2" ht="15.75" customHeight="1">
      <c r="A2102" s="14" t="s">
        <v>78</v>
      </c>
      <c r="B2102" s="28"/>
    </row>
    <row r="2103" spans="1:2" ht="15.75" customHeight="1">
      <c r="A2103"/>
    </row>
    <row r="2104" spans="1:2" ht="15.75" customHeight="1">
      <c r="A2104" s="14" t="s">
        <v>21</v>
      </c>
      <c r="B2104" s="28"/>
    </row>
    <row r="2105" spans="1:2" ht="15.75" customHeight="1">
      <c r="A2105" s="14" t="s">
        <v>77</v>
      </c>
      <c r="B2105" s="28"/>
    </row>
    <row r="2106" spans="1:2" ht="15.75" customHeight="1">
      <c r="A2106" s="14" t="s">
        <v>78</v>
      </c>
      <c r="B2106" s="28"/>
    </row>
    <row r="2107" spans="1:2" ht="15.75" customHeight="1">
      <c r="A2107"/>
    </row>
    <row r="2108" spans="1:2" ht="15.75" customHeight="1">
      <c r="A2108" s="14" t="s">
        <v>21</v>
      </c>
      <c r="B2108" s="28"/>
    </row>
    <row r="2109" spans="1:2" ht="15.75" customHeight="1">
      <c r="A2109" s="14" t="s">
        <v>77</v>
      </c>
      <c r="B2109" s="28"/>
    </row>
    <row r="2110" spans="1:2" ht="15.75" customHeight="1">
      <c r="A2110" s="14" t="s">
        <v>78</v>
      </c>
      <c r="B2110" s="28"/>
    </row>
    <row r="2111" spans="1:2" ht="15.75" customHeight="1">
      <c r="A2111"/>
    </row>
    <row r="2112" spans="1:2" ht="15.75" customHeight="1">
      <c r="A2112" s="14" t="s">
        <v>21</v>
      </c>
      <c r="B2112" s="28"/>
    </row>
    <row r="2113" spans="1:2" ht="15.75" customHeight="1">
      <c r="A2113" s="14" t="s">
        <v>77</v>
      </c>
      <c r="B2113" s="28"/>
    </row>
    <row r="2114" spans="1:2" ht="15.75" customHeight="1">
      <c r="A2114" s="14" t="s">
        <v>78</v>
      </c>
      <c r="B2114" s="28"/>
    </row>
    <row r="2115" spans="1:2" ht="15.75" customHeight="1">
      <c r="A2115"/>
    </row>
    <row r="2116" spans="1:2" ht="15.75" customHeight="1">
      <c r="A2116" s="14" t="s">
        <v>21</v>
      </c>
      <c r="B2116" s="28"/>
    </row>
    <row r="2117" spans="1:2" ht="15.75" customHeight="1">
      <c r="A2117" s="14" t="s">
        <v>77</v>
      </c>
      <c r="B2117" s="28"/>
    </row>
    <row r="2118" spans="1:2" ht="15.75" customHeight="1">
      <c r="A2118" s="14" t="s">
        <v>78</v>
      </c>
      <c r="B2118" s="28"/>
    </row>
    <row r="2119" spans="1:2" ht="15.75" customHeight="1">
      <c r="A2119"/>
    </row>
    <row r="2120" spans="1:2" ht="15.75" customHeight="1">
      <c r="A2120" s="14" t="s">
        <v>21</v>
      </c>
      <c r="B2120" s="28"/>
    </row>
    <row r="2121" spans="1:2" ht="15.75" customHeight="1">
      <c r="A2121" s="14" t="s">
        <v>77</v>
      </c>
      <c r="B2121" s="28"/>
    </row>
    <row r="2122" spans="1:2" ht="15.75" customHeight="1">
      <c r="A2122" s="14" t="s">
        <v>78</v>
      </c>
      <c r="B2122" s="28"/>
    </row>
    <row r="2123" spans="1:2" ht="15.75" customHeight="1">
      <c r="A2123"/>
    </row>
    <row r="2124" spans="1:2" ht="15.75" customHeight="1">
      <c r="A2124" s="14" t="s">
        <v>21</v>
      </c>
      <c r="B2124" s="28"/>
    </row>
    <row r="2125" spans="1:2" ht="15.75" customHeight="1">
      <c r="A2125" s="14" t="s">
        <v>77</v>
      </c>
      <c r="B2125" s="28"/>
    </row>
    <row r="2126" spans="1:2" ht="15.75" customHeight="1">
      <c r="A2126" s="14" t="s">
        <v>78</v>
      </c>
      <c r="B2126" s="28"/>
    </row>
    <row r="2127" spans="1:2" ht="15.75" customHeight="1">
      <c r="A2127"/>
    </row>
    <row r="2128" spans="1:2" ht="15.75" customHeight="1">
      <c r="A2128" s="14" t="s">
        <v>21</v>
      </c>
      <c r="B2128" s="28"/>
    </row>
    <row r="2129" spans="1:2" ht="15.75" customHeight="1">
      <c r="A2129" s="14" t="s">
        <v>77</v>
      </c>
      <c r="B2129" s="28"/>
    </row>
    <row r="2130" spans="1:2" ht="15.75" customHeight="1">
      <c r="A2130" s="14" t="s">
        <v>78</v>
      </c>
      <c r="B2130" s="28"/>
    </row>
    <row r="2131" spans="1:2" ht="15.75" customHeight="1">
      <c r="A2131"/>
    </row>
    <row r="2132" spans="1:2" ht="15.75" customHeight="1">
      <c r="A2132" s="14" t="s">
        <v>21</v>
      </c>
      <c r="B2132" s="28"/>
    </row>
    <row r="2133" spans="1:2" ht="15.75" customHeight="1">
      <c r="A2133" s="14" t="s">
        <v>77</v>
      </c>
      <c r="B2133" s="28"/>
    </row>
    <row r="2134" spans="1:2" ht="15.75" customHeight="1">
      <c r="A2134" s="14" t="s">
        <v>78</v>
      </c>
      <c r="B2134" s="28"/>
    </row>
    <row r="2135" spans="1:2" ht="15.75" customHeight="1">
      <c r="A2135"/>
    </row>
    <row r="2136" spans="1:2" ht="15.75" customHeight="1">
      <c r="A2136" s="14" t="s">
        <v>21</v>
      </c>
      <c r="B2136" s="28"/>
    </row>
    <row r="2137" spans="1:2" ht="15.75" customHeight="1">
      <c r="A2137" s="14" t="s">
        <v>77</v>
      </c>
      <c r="B2137" s="28"/>
    </row>
    <row r="2138" spans="1:2" ht="15.75" customHeight="1">
      <c r="A2138" s="14" t="s">
        <v>78</v>
      </c>
      <c r="B2138" s="28"/>
    </row>
    <row r="2139" spans="1:2" ht="15.75" customHeight="1">
      <c r="A2139"/>
    </row>
    <row r="2140" spans="1:2" ht="15.75" customHeight="1">
      <c r="A2140" s="14" t="s">
        <v>21</v>
      </c>
      <c r="B2140" s="28"/>
    </row>
    <row r="2141" spans="1:2" ht="15.75" customHeight="1">
      <c r="A2141" s="14" t="s">
        <v>77</v>
      </c>
      <c r="B2141" s="28"/>
    </row>
    <row r="2142" spans="1:2" ht="15.75" customHeight="1">
      <c r="A2142" s="14" t="s">
        <v>78</v>
      </c>
      <c r="B2142" s="28"/>
    </row>
    <row r="2143" spans="1:2" ht="15.75" customHeight="1">
      <c r="A2143"/>
    </row>
    <row r="2144" spans="1:2" ht="15.75" customHeight="1">
      <c r="A2144" s="14" t="s">
        <v>21</v>
      </c>
      <c r="B2144" s="28"/>
    </row>
    <row r="2145" spans="1:2" ht="15.75" customHeight="1">
      <c r="A2145" s="14" t="s">
        <v>77</v>
      </c>
      <c r="B2145" s="28"/>
    </row>
    <row r="2146" spans="1:2" ht="15.75" customHeight="1">
      <c r="A2146" s="14" t="s">
        <v>78</v>
      </c>
      <c r="B2146" s="28"/>
    </row>
    <row r="2147" spans="1:2" ht="15.75" customHeight="1">
      <c r="A2147"/>
    </row>
    <row r="2148" spans="1:2" ht="15.75" customHeight="1">
      <c r="A2148" s="14" t="s">
        <v>21</v>
      </c>
      <c r="B2148" s="28"/>
    </row>
    <row r="2149" spans="1:2" ht="15.75" customHeight="1">
      <c r="A2149" s="14" t="s">
        <v>77</v>
      </c>
      <c r="B2149" s="28"/>
    </row>
    <row r="2150" spans="1:2" ht="15.75" customHeight="1">
      <c r="A2150" s="14" t="s">
        <v>78</v>
      </c>
      <c r="B2150" s="28"/>
    </row>
    <row r="2151" spans="1:2" ht="15.75" customHeight="1">
      <c r="A2151"/>
    </row>
    <row r="2152" spans="1:2" ht="15.75" customHeight="1">
      <c r="A2152" s="14" t="s">
        <v>21</v>
      </c>
      <c r="B2152" s="28"/>
    </row>
    <row r="2153" spans="1:2" ht="15.75" customHeight="1">
      <c r="A2153" s="14" t="s">
        <v>77</v>
      </c>
      <c r="B2153" s="28"/>
    </row>
    <row r="2154" spans="1:2" ht="15.75" customHeight="1">
      <c r="A2154" s="14" t="s">
        <v>78</v>
      </c>
      <c r="B2154" s="28"/>
    </row>
    <row r="2155" spans="1:2" ht="15.75" customHeight="1">
      <c r="A2155"/>
    </row>
    <row r="2156" spans="1:2" ht="15.75" customHeight="1">
      <c r="A2156" s="14" t="s">
        <v>21</v>
      </c>
      <c r="B2156" s="28"/>
    </row>
    <row r="2157" spans="1:2" ht="15.75" customHeight="1">
      <c r="A2157" s="14" t="s">
        <v>77</v>
      </c>
      <c r="B2157" s="28"/>
    </row>
    <row r="2158" spans="1:2" ht="15.75" customHeight="1">
      <c r="A2158" s="14" t="s">
        <v>78</v>
      </c>
      <c r="B2158" s="28"/>
    </row>
    <row r="2159" spans="1:2" ht="15.75" customHeight="1">
      <c r="A2159"/>
    </row>
    <row r="2160" spans="1:2" ht="15.75" customHeight="1">
      <c r="A2160" s="14" t="s">
        <v>21</v>
      </c>
      <c r="B2160" s="28"/>
    </row>
    <row r="2161" spans="1:2" ht="15.75" customHeight="1">
      <c r="A2161" s="14" t="s">
        <v>77</v>
      </c>
      <c r="B2161" s="28"/>
    </row>
    <row r="2162" spans="1:2" ht="15.75" customHeight="1">
      <c r="A2162" s="14" t="s">
        <v>78</v>
      </c>
      <c r="B2162" s="28"/>
    </row>
    <row r="2163" spans="1:2" ht="15.75" customHeight="1">
      <c r="A2163"/>
    </row>
    <row r="2164" spans="1:2" ht="15.75" customHeight="1">
      <c r="A2164" s="14" t="s">
        <v>21</v>
      </c>
      <c r="B2164" s="28"/>
    </row>
    <row r="2165" spans="1:2" ht="15.75" customHeight="1">
      <c r="A2165" s="14" t="s">
        <v>77</v>
      </c>
      <c r="B2165" s="28"/>
    </row>
    <row r="2166" spans="1:2" ht="15.75" customHeight="1">
      <c r="A2166" s="14" t="s">
        <v>78</v>
      </c>
      <c r="B2166" s="28"/>
    </row>
    <row r="2167" spans="1:2" ht="15.75" customHeight="1">
      <c r="A2167"/>
    </row>
    <row r="2168" spans="1:2" ht="15.75" customHeight="1">
      <c r="A2168" s="14" t="s">
        <v>21</v>
      </c>
      <c r="B2168" s="28"/>
    </row>
    <row r="2169" spans="1:2" ht="15.75" customHeight="1">
      <c r="A2169" s="14" t="s">
        <v>77</v>
      </c>
      <c r="B2169" s="28"/>
    </row>
    <row r="2170" spans="1:2" ht="15.75" customHeight="1">
      <c r="A2170" s="14" t="s">
        <v>78</v>
      </c>
      <c r="B2170" s="28"/>
    </row>
    <row r="2171" spans="1:2" ht="15.75" customHeight="1">
      <c r="A2171"/>
    </row>
    <row r="2172" spans="1:2" ht="15.75" customHeight="1">
      <c r="A2172" s="14" t="s">
        <v>21</v>
      </c>
      <c r="B2172" s="28"/>
    </row>
    <row r="2173" spans="1:2" ht="15.75" customHeight="1">
      <c r="A2173" s="14" t="s">
        <v>77</v>
      </c>
      <c r="B2173" s="28"/>
    </row>
    <row r="2174" spans="1:2" ht="15.75" customHeight="1">
      <c r="A2174" s="14" t="s">
        <v>78</v>
      </c>
      <c r="B2174" s="28"/>
    </row>
    <row r="2175" spans="1:2" ht="15.75" customHeight="1">
      <c r="A2175"/>
    </row>
    <row r="2176" spans="1:2" ht="15.75" customHeight="1">
      <c r="A2176" s="14" t="s">
        <v>21</v>
      </c>
      <c r="B2176" s="28"/>
    </row>
    <row r="2177" spans="1:2" ht="15.75" customHeight="1">
      <c r="A2177" s="14" t="s">
        <v>77</v>
      </c>
      <c r="B2177" s="28"/>
    </row>
    <row r="2178" spans="1:2" ht="15.75" customHeight="1">
      <c r="A2178" s="14" t="s">
        <v>78</v>
      </c>
      <c r="B2178" s="28"/>
    </row>
    <row r="2179" spans="1:2" ht="15.75" customHeight="1">
      <c r="A2179"/>
    </row>
    <row r="2180" spans="1:2" ht="15.75" customHeight="1">
      <c r="A2180" s="14" t="s">
        <v>21</v>
      </c>
      <c r="B2180" s="28"/>
    </row>
    <row r="2181" spans="1:2" ht="15.75" customHeight="1">
      <c r="A2181" s="14" t="s">
        <v>77</v>
      </c>
      <c r="B2181" s="28"/>
    </row>
    <row r="2182" spans="1:2" ht="15.75" customHeight="1">
      <c r="A2182" s="14" t="s">
        <v>78</v>
      </c>
      <c r="B2182" s="28"/>
    </row>
    <row r="2183" spans="1:2" ht="15.75" customHeight="1">
      <c r="A2183"/>
    </row>
    <row r="2184" spans="1:2" ht="15.75" customHeight="1">
      <c r="A2184" s="14" t="s">
        <v>21</v>
      </c>
      <c r="B2184" s="28"/>
    </row>
    <row r="2185" spans="1:2" ht="15.75" customHeight="1">
      <c r="A2185" s="14" t="s">
        <v>77</v>
      </c>
      <c r="B2185" s="28"/>
    </row>
    <row r="2186" spans="1:2" ht="15.75" customHeight="1">
      <c r="A2186" s="14" t="s">
        <v>78</v>
      </c>
      <c r="B2186" s="28"/>
    </row>
    <row r="2187" spans="1:2" ht="15.75" customHeight="1">
      <c r="A2187"/>
    </row>
    <row r="2188" spans="1:2" ht="15.75" customHeight="1">
      <c r="A2188" s="14" t="s">
        <v>21</v>
      </c>
      <c r="B2188" s="28"/>
    </row>
    <row r="2189" spans="1:2" ht="15.75" customHeight="1">
      <c r="A2189" s="14" t="s">
        <v>77</v>
      </c>
      <c r="B2189" s="28"/>
    </row>
    <row r="2190" spans="1:2" ht="15.75" customHeight="1">
      <c r="A2190" s="14" t="s">
        <v>78</v>
      </c>
      <c r="B2190" s="28"/>
    </row>
    <row r="2191" spans="1:2" ht="15.75" customHeight="1">
      <c r="A2191"/>
    </row>
    <row r="2192" spans="1:2" ht="15.75" customHeight="1">
      <c r="A2192" s="14" t="s">
        <v>21</v>
      </c>
      <c r="B2192" s="28"/>
    </row>
    <row r="2193" spans="1:2" ht="15.75" customHeight="1">
      <c r="A2193" s="14" t="s">
        <v>77</v>
      </c>
      <c r="B2193" s="28"/>
    </row>
    <row r="2194" spans="1:2" ht="15.75" customHeight="1">
      <c r="A2194" s="14" t="s">
        <v>78</v>
      </c>
      <c r="B2194" s="28"/>
    </row>
    <row r="2195" spans="1:2" ht="15.75" customHeight="1">
      <c r="A2195"/>
    </row>
    <row r="2196" spans="1:2" ht="15.75" customHeight="1">
      <c r="A2196" s="14" t="s">
        <v>21</v>
      </c>
      <c r="B2196" s="28"/>
    </row>
    <row r="2197" spans="1:2" ht="15.75" customHeight="1">
      <c r="A2197" s="14" t="s">
        <v>77</v>
      </c>
      <c r="B2197" s="28"/>
    </row>
    <row r="2198" spans="1:2" ht="15.75" customHeight="1">
      <c r="A2198" s="14" t="s">
        <v>78</v>
      </c>
      <c r="B2198" s="28"/>
    </row>
    <row r="2199" spans="1:2" ht="15.75" customHeight="1">
      <c r="A2199"/>
    </row>
    <row r="2200" spans="1:2" ht="15.75" customHeight="1">
      <c r="A2200" s="14" t="s">
        <v>21</v>
      </c>
      <c r="B2200" s="28"/>
    </row>
    <row r="2201" spans="1:2" ht="15.75" customHeight="1">
      <c r="A2201" s="14" t="s">
        <v>77</v>
      </c>
      <c r="B2201" s="28"/>
    </row>
    <row r="2202" spans="1:2" ht="15.75" customHeight="1">
      <c r="A2202" s="14" t="s">
        <v>78</v>
      </c>
      <c r="B2202" s="28"/>
    </row>
    <row r="2203" spans="1:2" ht="15.75" customHeight="1">
      <c r="A2203"/>
    </row>
    <row r="2204" spans="1:2" ht="15.75" customHeight="1">
      <c r="A2204" s="14" t="s">
        <v>21</v>
      </c>
      <c r="B2204" s="28"/>
    </row>
    <row r="2205" spans="1:2" ht="15.75" customHeight="1">
      <c r="A2205" s="14" t="s">
        <v>77</v>
      </c>
      <c r="B2205" s="28"/>
    </row>
    <row r="2206" spans="1:2" ht="15.75" customHeight="1">
      <c r="A2206" s="14" t="s">
        <v>78</v>
      </c>
      <c r="B2206" s="28"/>
    </row>
    <row r="2207" spans="1:2" ht="15.75" customHeight="1">
      <c r="A2207"/>
    </row>
    <row r="2208" spans="1:2" ht="15.75" customHeight="1">
      <c r="A2208" s="14" t="s">
        <v>21</v>
      </c>
      <c r="B2208" s="28"/>
    </row>
    <row r="2209" spans="1:2" ht="15.75" customHeight="1">
      <c r="A2209" s="14" t="s">
        <v>77</v>
      </c>
      <c r="B2209" s="28"/>
    </row>
    <row r="2210" spans="1:2" ht="15.75" customHeight="1">
      <c r="A2210" s="14" t="s">
        <v>78</v>
      </c>
      <c r="B2210" s="28"/>
    </row>
    <row r="2211" spans="1:2" ht="15.75" customHeight="1">
      <c r="A2211"/>
    </row>
    <row r="2212" spans="1:2" ht="15.75" customHeight="1">
      <c r="A2212" s="14" t="s">
        <v>21</v>
      </c>
      <c r="B2212" s="28"/>
    </row>
    <row r="2213" spans="1:2" ht="15.75" customHeight="1">
      <c r="A2213" s="14" t="s">
        <v>77</v>
      </c>
      <c r="B2213" s="28"/>
    </row>
    <row r="2214" spans="1:2" ht="15.75" customHeight="1">
      <c r="A2214" s="14" t="s">
        <v>78</v>
      </c>
      <c r="B2214" s="28"/>
    </row>
    <row r="2215" spans="1:2" ht="15.75" customHeight="1">
      <c r="A2215"/>
    </row>
    <row r="2216" spans="1:2" ht="15.75" customHeight="1">
      <c r="A2216" s="14" t="s">
        <v>21</v>
      </c>
      <c r="B2216" s="28"/>
    </row>
    <row r="2217" spans="1:2" ht="15.75" customHeight="1">
      <c r="A2217" s="14" t="s">
        <v>77</v>
      </c>
      <c r="B2217" s="28"/>
    </row>
    <row r="2218" spans="1:2" ht="15.75" customHeight="1">
      <c r="A2218" s="14" t="s">
        <v>78</v>
      </c>
      <c r="B2218" s="28"/>
    </row>
    <row r="2219" spans="1:2" ht="15.75" customHeight="1">
      <c r="A2219"/>
    </row>
    <row r="2220" spans="1:2" ht="15.75" customHeight="1">
      <c r="A2220" s="14" t="s">
        <v>21</v>
      </c>
      <c r="B2220" s="28"/>
    </row>
    <row r="2221" spans="1:2" ht="15.75" customHeight="1">
      <c r="A2221" s="14" t="s">
        <v>77</v>
      </c>
      <c r="B2221" s="28"/>
    </row>
    <row r="2222" spans="1:2" ht="15.75" customHeight="1">
      <c r="A2222" s="14" t="s">
        <v>78</v>
      </c>
      <c r="B2222" s="28"/>
    </row>
    <row r="2223" spans="1:2" ht="15.75" customHeight="1">
      <c r="A2223"/>
    </row>
    <row r="2224" spans="1:2" ht="15.75" customHeight="1">
      <c r="A2224" s="14" t="s">
        <v>21</v>
      </c>
      <c r="B2224" s="28"/>
    </row>
    <row r="2225" spans="1:2" ht="15.75" customHeight="1">
      <c r="A2225" s="14" t="s">
        <v>77</v>
      </c>
      <c r="B2225" s="28"/>
    </row>
    <row r="2226" spans="1:2" ht="15.75" customHeight="1">
      <c r="A2226" s="14" t="s">
        <v>78</v>
      </c>
      <c r="B2226" s="28"/>
    </row>
    <row r="2227" spans="1:2" ht="15.75" customHeight="1">
      <c r="A2227"/>
    </row>
    <row r="2228" spans="1:2" ht="15.75" customHeight="1">
      <c r="A2228" s="14" t="s">
        <v>21</v>
      </c>
      <c r="B2228" s="28"/>
    </row>
    <row r="2229" spans="1:2" ht="15.75" customHeight="1">
      <c r="A2229" s="14" t="s">
        <v>77</v>
      </c>
      <c r="B2229" s="28"/>
    </row>
    <row r="2230" spans="1:2" ht="15.75" customHeight="1">
      <c r="A2230" s="14" t="s">
        <v>78</v>
      </c>
      <c r="B2230" s="28"/>
    </row>
    <row r="2231" spans="1:2" ht="15.75" customHeight="1">
      <c r="A2231"/>
    </row>
    <row r="2232" spans="1:2" ht="15.75" customHeight="1">
      <c r="A2232" s="14" t="s">
        <v>21</v>
      </c>
      <c r="B2232" s="28"/>
    </row>
    <row r="2233" spans="1:2" ht="15.75" customHeight="1">
      <c r="A2233" s="14" t="s">
        <v>77</v>
      </c>
      <c r="B2233" s="28"/>
    </row>
    <row r="2234" spans="1:2" ht="15.75" customHeight="1">
      <c r="A2234" s="14" t="s">
        <v>78</v>
      </c>
      <c r="B2234" s="28"/>
    </row>
    <row r="2235" spans="1:2" ht="15.75" customHeight="1">
      <c r="A2235"/>
    </row>
    <row r="2236" spans="1:2" ht="15.75" customHeight="1">
      <c r="A2236" s="14" t="s">
        <v>21</v>
      </c>
      <c r="B2236" s="28"/>
    </row>
    <row r="2237" spans="1:2" ht="15.75" customHeight="1">
      <c r="A2237" s="14" t="s">
        <v>77</v>
      </c>
      <c r="B2237" s="28"/>
    </row>
    <row r="2238" spans="1:2" ht="15.75" customHeight="1">
      <c r="A2238" s="14" t="s">
        <v>78</v>
      </c>
      <c r="B2238" s="28"/>
    </row>
    <row r="2239" spans="1:2" ht="15.75" customHeight="1">
      <c r="A2239"/>
    </row>
    <row r="2240" spans="1:2" ht="15.75" customHeight="1">
      <c r="A2240" s="14" t="s">
        <v>21</v>
      </c>
      <c r="B2240" s="28"/>
    </row>
    <row r="2241" spans="1:2" ht="15.75" customHeight="1">
      <c r="A2241" s="14" t="s">
        <v>77</v>
      </c>
      <c r="B2241" s="28"/>
    </row>
    <row r="2242" spans="1:2" ht="15.75" customHeight="1">
      <c r="A2242" s="14" t="s">
        <v>78</v>
      </c>
      <c r="B2242" s="28"/>
    </row>
    <row r="2243" spans="1:2" ht="15.75" customHeight="1">
      <c r="A2243"/>
    </row>
    <row r="2244" spans="1:2" ht="15.75" customHeight="1">
      <c r="A2244" s="14" t="s">
        <v>21</v>
      </c>
      <c r="B2244" s="28"/>
    </row>
    <row r="2245" spans="1:2" ht="15.75" customHeight="1">
      <c r="A2245" s="14" t="s">
        <v>77</v>
      </c>
      <c r="B2245" s="28"/>
    </row>
    <row r="2246" spans="1:2" ht="15.75" customHeight="1">
      <c r="A2246" s="14" t="s">
        <v>78</v>
      </c>
      <c r="B2246" s="28"/>
    </row>
    <row r="2247" spans="1:2" ht="15.75" customHeight="1">
      <c r="A2247"/>
    </row>
    <row r="2248" spans="1:2" ht="15.75" customHeight="1">
      <c r="A2248" s="14" t="s">
        <v>21</v>
      </c>
      <c r="B2248" s="28"/>
    </row>
    <row r="2249" spans="1:2" ht="15.75" customHeight="1">
      <c r="A2249" s="14" t="s">
        <v>77</v>
      </c>
      <c r="B2249" s="28"/>
    </row>
    <row r="2250" spans="1:2" ht="15.75" customHeight="1">
      <c r="A2250" s="14" t="s">
        <v>78</v>
      </c>
      <c r="B2250" s="28"/>
    </row>
    <row r="2251" spans="1:2" ht="15.75" customHeight="1">
      <c r="A2251"/>
    </row>
    <row r="2252" spans="1:2" ht="15.75" customHeight="1">
      <c r="A2252" s="14" t="s">
        <v>21</v>
      </c>
      <c r="B2252" s="28"/>
    </row>
    <row r="2253" spans="1:2" ht="15.75" customHeight="1">
      <c r="A2253" s="14" t="s">
        <v>77</v>
      </c>
      <c r="B2253" s="28"/>
    </row>
    <row r="2254" spans="1:2" ht="15.75" customHeight="1">
      <c r="A2254" s="14" t="s">
        <v>78</v>
      </c>
      <c r="B2254" s="28"/>
    </row>
    <row r="2255" spans="1:2" ht="15.75" customHeight="1">
      <c r="A2255"/>
    </row>
    <row r="2256" spans="1:2" ht="15.75" customHeight="1">
      <c r="A2256" s="14" t="s">
        <v>21</v>
      </c>
      <c r="B2256" s="28"/>
    </row>
    <row r="2257" spans="1:2" ht="15.75" customHeight="1">
      <c r="A2257" s="14" t="s">
        <v>77</v>
      </c>
      <c r="B2257" s="28"/>
    </row>
    <row r="2258" spans="1:2" ht="15.75" customHeight="1">
      <c r="A2258" s="14" t="s">
        <v>78</v>
      </c>
      <c r="B2258" s="28"/>
    </row>
    <row r="2259" spans="1:2" ht="15.75" customHeight="1">
      <c r="A2259"/>
    </row>
    <row r="2260" spans="1:2" ht="15.75" customHeight="1">
      <c r="A2260" s="14" t="s">
        <v>21</v>
      </c>
      <c r="B2260" s="28"/>
    </row>
    <row r="2261" spans="1:2" ht="15.75" customHeight="1">
      <c r="A2261" s="14" t="s">
        <v>77</v>
      </c>
      <c r="B2261" s="28"/>
    </row>
    <row r="2262" spans="1:2" ht="15.75" customHeight="1">
      <c r="A2262" s="14" t="s">
        <v>78</v>
      </c>
      <c r="B2262" s="28"/>
    </row>
    <row r="2263" spans="1:2" ht="15.75" customHeight="1">
      <c r="A2263"/>
    </row>
    <row r="2264" spans="1:2" ht="15.75" customHeight="1">
      <c r="A2264" s="14" t="s">
        <v>21</v>
      </c>
      <c r="B2264" s="28"/>
    </row>
    <row r="2265" spans="1:2" ht="15.75" customHeight="1">
      <c r="A2265" s="14" t="s">
        <v>77</v>
      </c>
      <c r="B2265" s="28"/>
    </row>
    <row r="2266" spans="1:2" ht="15.75" customHeight="1">
      <c r="A2266" s="14" t="s">
        <v>78</v>
      </c>
      <c r="B2266" s="28"/>
    </row>
    <row r="2267" spans="1:2" ht="15.75" customHeight="1">
      <c r="A2267"/>
    </row>
    <row r="2268" spans="1:2" ht="15.75" customHeight="1">
      <c r="A2268" s="14" t="s">
        <v>21</v>
      </c>
      <c r="B2268" s="28"/>
    </row>
    <row r="2269" spans="1:2" ht="15.75" customHeight="1">
      <c r="A2269" s="14" t="s">
        <v>77</v>
      </c>
      <c r="B2269" s="28"/>
    </row>
    <row r="2270" spans="1:2" ht="15.75" customHeight="1">
      <c r="A2270" s="14" t="s">
        <v>78</v>
      </c>
      <c r="B2270" s="28"/>
    </row>
    <row r="2271" spans="1:2" ht="15.75" customHeight="1">
      <c r="A2271"/>
    </row>
    <row r="2272" spans="1:2" ht="15.75" customHeight="1">
      <c r="A2272" s="14" t="s">
        <v>21</v>
      </c>
      <c r="B2272" s="28"/>
    </row>
    <row r="2273" spans="1:2" ht="15.75" customHeight="1">
      <c r="A2273" s="14" t="s">
        <v>77</v>
      </c>
      <c r="B2273" s="28"/>
    </row>
    <row r="2274" spans="1:2" ht="15.75" customHeight="1">
      <c r="A2274" s="14" t="s">
        <v>78</v>
      </c>
      <c r="B2274" s="28"/>
    </row>
    <row r="2275" spans="1:2" ht="15.75" customHeight="1">
      <c r="A2275"/>
    </row>
    <row r="2276" spans="1:2" ht="15.75" customHeight="1">
      <c r="A2276" s="14" t="s">
        <v>21</v>
      </c>
      <c r="B2276" s="28"/>
    </row>
    <row r="2277" spans="1:2" ht="15.75" customHeight="1">
      <c r="A2277" s="14" t="s">
        <v>77</v>
      </c>
      <c r="B2277" s="28"/>
    </row>
    <row r="2278" spans="1:2" ht="15.75" customHeight="1">
      <c r="A2278" s="14" t="s">
        <v>78</v>
      </c>
      <c r="B2278" s="28"/>
    </row>
    <row r="2279" spans="1:2" ht="15.75" customHeight="1">
      <c r="A2279"/>
    </row>
    <row r="2280" spans="1:2" ht="15.75" customHeight="1">
      <c r="A2280" s="14" t="s">
        <v>21</v>
      </c>
      <c r="B2280" s="28"/>
    </row>
    <row r="2281" spans="1:2" ht="15.75" customHeight="1">
      <c r="A2281" s="14" t="s">
        <v>77</v>
      </c>
      <c r="B2281" s="28"/>
    </row>
    <row r="2282" spans="1:2" ht="15.75" customHeight="1">
      <c r="A2282" s="14" t="s">
        <v>78</v>
      </c>
      <c r="B2282" s="28"/>
    </row>
    <row r="2283" spans="1:2" ht="15.75" customHeight="1">
      <c r="A2283"/>
    </row>
    <row r="2284" spans="1:2" ht="15.75" customHeight="1">
      <c r="A2284" s="14" t="s">
        <v>21</v>
      </c>
      <c r="B2284" s="28"/>
    </row>
    <row r="2285" spans="1:2" ht="15.75" customHeight="1">
      <c r="A2285" s="14" t="s">
        <v>77</v>
      </c>
      <c r="B2285" s="28"/>
    </row>
    <row r="2286" spans="1:2" ht="15.75" customHeight="1">
      <c r="A2286" s="14" t="s">
        <v>78</v>
      </c>
      <c r="B2286" s="28"/>
    </row>
    <row r="2287" spans="1:2" ht="15.75" customHeight="1">
      <c r="A2287"/>
    </row>
    <row r="2288" spans="1:2" ht="15.75" customHeight="1">
      <c r="A2288" s="14" t="s">
        <v>21</v>
      </c>
      <c r="B2288" s="28"/>
    </row>
    <row r="2289" spans="1:2" ht="15.75" customHeight="1">
      <c r="A2289" s="14" t="s">
        <v>77</v>
      </c>
      <c r="B2289" s="28"/>
    </row>
    <row r="2290" spans="1:2" ht="15.75" customHeight="1">
      <c r="A2290" s="14" t="s">
        <v>78</v>
      </c>
      <c r="B2290" s="28"/>
    </row>
    <row r="2291" spans="1:2" ht="15.75" customHeight="1">
      <c r="A2291"/>
    </row>
    <row r="2292" spans="1:2" ht="15.75" customHeight="1">
      <c r="A2292" s="14" t="s">
        <v>21</v>
      </c>
      <c r="B2292" s="28"/>
    </row>
    <row r="2293" spans="1:2" ht="15.75" customHeight="1">
      <c r="A2293" s="14" t="s">
        <v>77</v>
      </c>
      <c r="B2293" s="28"/>
    </row>
    <row r="2294" spans="1:2" ht="15.75" customHeight="1">
      <c r="A2294" s="14" t="s">
        <v>78</v>
      </c>
      <c r="B2294" s="28"/>
    </row>
    <row r="2295" spans="1:2" ht="15.75" customHeight="1">
      <c r="A2295"/>
    </row>
    <row r="2296" spans="1:2" ht="15.75" customHeight="1">
      <c r="A2296" s="14" t="s">
        <v>21</v>
      </c>
      <c r="B2296" s="28"/>
    </row>
    <row r="2297" spans="1:2" ht="15.75" customHeight="1">
      <c r="A2297" s="14" t="s">
        <v>77</v>
      </c>
      <c r="B2297" s="28"/>
    </row>
    <row r="2298" spans="1:2" ht="15.75" customHeight="1">
      <c r="A2298" s="14" t="s">
        <v>78</v>
      </c>
      <c r="B2298" s="28"/>
    </row>
    <row r="2299" spans="1:2" ht="15.75" customHeight="1">
      <c r="A2299"/>
    </row>
    <row r="2300" spans="1:2" ht="15.75" customHeight="1">
      <c r="A2300" s="14" t="s">
        <v>21</v>
      </c>
      <c r="B2300" s="28"/>
    </row>
    <row r="2301" spans="1:2" ht="15.75" customHeight="1">
      <c r="A2301" s="14" t="s">
        <v>77</v>
      </c>
      <c r="B2301" s="28"/>
    </row>
    <row r="2302" spans="1:2" ht="15.75" customHeight="1">
      <c r="A2302" s="14" t="s">
        <v>78</v>
      </c>
      <c r="B2302" s="28"/>
    </row>
    <row r="2303" spans="1:2" ht="15.75" customHeight="1">
      <c r="A2303"/>
    </row>
    <row r="2304" spans="1:2" ht="15.75" customHeight="1">
      <c r="A2304" s="14" t="s">
        <v>21</v>
      </c>
      <c r="B2304" s="28"/>
    </row>
    <row r="2305" spans="1:2" ht="15.75" customHeight="1">
      <c r="A2305" s="14" t="s">
        <v>77</v>
      </c>
      <c r="B2305" s="28"/>
    </row>
    <row r="2306" spans="1:2" ht="15.75" customHeight="1">
      <c r="A2306" s="14" t="s">
        <v>78</v>
      </c>
      <c r="B2306" s="28"/>
    </row>
    <row r="2307" spans="1:2" ht="15.75" customHeight="1">
      <c r="A2307"/>
    </row>
    <row r="2308" spans="1:2" ht="15.75" customHeight="1">
      <c r="A2308" s="14" t="s">
        <v>21</v>
      </c>
      <c r="B2308" s="28"/>
    </row>
    <row r="2309" spans="1:2" ht="15.75" customHeight="1">
      <c r="A2309" s="14" t="s">
        <v>77</v>
      </c>
      <c r="B2309" s="28"/>
    </row>
    <row r="2310" spans="1:2" ht="15.75" customHeight="1">
      <c r="A2310" s="14" t="s">
        <v>78</v>
      </c>
      <c r="B2310" s="28"/>
    </row>
    <row r="2311" spans="1:2" ht="15.75" customHeight="1">
      <c r="A2311"/>
    </row>
    <row r="2312" spans="1:2" ht="15.75" customHeight="1">
      <c r="A2312" s="14" t="s">
        <v>21</v>
      </c>
      <c r="B2312" s="28"/>
    </row>
    <row r="2313" spans="1:2" ht="15.75" customHeight="1">
      <c r="A2313" s="14" t="s">
        <v>77</v>
      </c>
      <c r="B2313" s="28"/>
    </row>
    <row r="2314" spans="1:2" ht="15.75" customHeight="1">
      <c r="A2314" s="14" t="s">
        <v>78</v>
      </c>
      <c r="B2314" s="28"/>
    </row>
    <row r="2315" spans="1:2" ht="15.75" customHeight="1">
      <c r="A2315"/>
    </row>
    <row r="2316" spans="1:2" ht="15.75" customHeight="1">
      <c r="A2316" s="14" t="s">
        <v>21</v>
      </c>
      <c r="B2316" s="28"/>
    </row>
    <row r="2317" spans="1:2" ht="15.75" customHeight="1">
      <c r="A2317" s="14" t="s">
        <v>77</v>
      </c>
      <c r="B2317" s="28"/>
    </row>
    <row r="2318" spans="1:2" ht="15.75" customHeight="1">
      <c r="A2318" s="14" t="s">
        <v>78</v>
      </c>
      <c r="B2318" s="28"/>
    </row>
    <row r="2319" spans="1:2" ht="15.75" customHeight="1">
      <c r="A2319"/>
    </row>
    <row r="2320" spans="1:2" ht="15.75" customHeight="1">
      <c r="A2320" s="14" t="s">
        <v>21</v>
      </c>
      <c r="B2320" s="28"/>
    </row>
    <row r="2321" spans="1:2" ht="15.75" customHeight="1">
      <c r="A2321" s="14" t="s">
        <v>77</v>
      </c>
      <c r="B2321" s="28"/>
    </row>
    <row r="2322" spans="1:2" ht="15.75" customHeight="1">
      <c r="A2322" s="14" t="s">
        <v>78</v>
      </c>
      <c r="B2322" s="28"/>
    </row>
    <row r="2323" spans="1:2" ht="15.75" customHeight="1">
      <c r="A2323"/>
    </row>
    <row r="2324" spans="1:2" ht="15.75" customHeight="1">
      <c r="A2324" s="14" t="s">
        <v>21</v>
      </c>
      <c r="B2324" s="28"/>
    </row>
    <row r="2325" spans="1:2" ht="15.75" customHeight="1">
      <c r="A2325" s="14" t="s">
        <v>77</v>
      </c>
      <c r="B2325" s="28"/>
    </row>
    <row r="2326" spans="1:2" ht="15.75" customHeight="1">
      <c r="A2326" s="14" t="s">
        <v>78</v>
      </c>
      <c r="B2326" s="28"/>
    </row>
    <row r="2327" spans="1:2" ht="15.75" customHeight="1">
      <c r="A2327"/>
    </row>
    <row r="2328" spans="1:2" ht="15.75" customHeight="1">
      <c r="A2328" s="14" t="s">
        <v>21</v>
      </c>
      <c r="B2328" s="28"/>
    </row>
    <row r="2329" spans="1:2" ht="15.75" customHeight="1">
      <c r="A2329" s="14" t="s">
        <v>77</v>
      </c>
      <c r="B2329" s="28"/>
    </row>
    <row r="2330" spans="1:2" ht="15.75" customHeight="1">
      <c r="A2330" s="14" t="s">
        <v>78</v>
      </c>
      <c r="B2330" s="28"/>
    </row>
    <row r="2331" spans="1:2" ht="15.75" customHeight="1">
      <c r="A2331"/>
    </row>
    <row r="2332" spans="1:2" ht="15.75" customHeight="1">
      <c r="A2332" s="14" t="s">
        <v>21</v>
      </c>
      <c r="B2332" s="28"/>
    </row>
    <row r="2333" spans="1:2" ht="15.75" customHeight="1">
      <c r="A2333" s="14" t="s">
        <v>77</v>
      </c>
      <c r="B2333" s="28"/>
    </row>
    <row r="2334" spans="1:2" ht="15.75" customHeight="1">
      <c r="A2334" s="14" t="s">
        <v>78</v>
      </c>
      <c r="B2334" s="28"/>
    </row>
    <row r="2335" spans="1:2" ht="15.75" customHeight="1">
      <c r="A2335"/>
    </row>
    <row r="2336" spans="1:2" ht="15.75" customHeight="1">
      <c r="A2336" s="14" t="s">
        <v>21</v>
      </c>
      <c r="B2336" s="28"/>
    </row>
    <row r="2337" spans="1:2" ht="15.75" customHeight="1">
      <c r="A2337" s="14" t="s">
        <v>77</v>
      </c>
      <c r="B2337" s="28"/>
    </row>
    <row r="2338" spans="1:2" ht="15.75" customHeight="1">
      <c r="A2338" s="14" t="s">
        <v>78</v>
      </c>
      <c r="B2338" s="28"/>
    </row>
    <row r="2339" spans="1:2" ht="15.75" customHeight="1">
      <c r="A2339"/>
    </row>
    <row r="2340" spans="1:2" ht="15.75" customHeight="1">
      <c r="A2340" s="14" t="s">
        <v>21</v>
      </c>
      <c r="B2340" s="28"/>
    </row>
    <row r="2341" spans="1:2" ht="15.75" customHeight="1">
      <c r="A2341" s="14" t="s">
        <v>77</v>
      </c>
      <c r="B2341" s="28"/>
    </row>
    <row r="2342" spans="1:2" ht="15.75" customHeight="1">
      <c r="A2342" s="14" t="s">
        <v>78</v>
      </c>
      <c r="B2342" s="28"/>
    </row>
    <row r="2343" spans="1:2" ht="15.75" customHeight="1">
      <c r="A2343"/>
    </row>
    <row r="2344" spans="1:2" ht="15.75" customHeight="1">
      <c r="A2344" s="14" t="s">
        <v>21</v>
      </c>
      <c r="B2344" s="28"/>
    </row>
    <row r="2345" spans="1:2" ht="15.75" customHeight="1">
      <c r="A2345" s="14" t="s">
        <v>77</v>
      </c>
      <c r="B2345" s="28"/>
    </row>
    <row r="2346" spans="1:2" ht="15.75" customHeight="1">
      <c r="A2346" s="14" t="s">
        <v>78</v>
      </c>
      <c r="B2346" s="28"/>
    </row>
    <row r="2347" spans="1:2" ht="15.75" customHeight="1">
      <c r="A2347"/>
    </row>
    <row r="2348" spans="1:2" ht="15.75" customHeight="1">
      <c r="A2348" s="14" t="s">
        <v>21</v>
      </c>
      <c r="B2348" s="28"/>
    </row>
    <row r="2349" spans="1:2" ht="15.75" customHeight="1">
      <c r="A2349" s="14" t="s">
        <v>77</v>
      </c>
      <c r="B2349" s="28"/>
    </row>
    <row r="2350" spans="1:2" ht="15.75" customHeight="1">
      <c r="A2350" s="14" t="s">
        <v>78</v>
      </c>
      <c r="B2350" s="28"/>
    </row>
    <row r="2351" spans="1:2" ht="15.75" customHeight="1">
      <c r="A2351"/>
    </row>
    <row r="2352" spans="1:2" ht="15.75" customHeight="1">
      <c r="A2352" s="14" t="s">
        <v>21</v>
      </c>
      <c r="B2352" s="28"/>
    </row>
    <row r="2353" spans="1:2" ht="15.75" customHeight="1">
      <c r="A2353" s="14" t="s">
        <v>77</v>
      </c>
      <c r="B2353" s="28"/>
    </row>
    <row r="2354" spans="1:2" ht="15.75" customHeight="1">
      <c r="A2354" s="14" t="s">
        <v>78</v>
      </c>
      <c r="B2354" s="28"/>
    </row>
    <row r="2355" spans="1:2" ht="15.75" customHeight="1">
      <c r="A2355"/>
    </row>
    <row r="2356" spans="1:2" ht="15.75" customHeight="1">
      <c r="A2356" s="14" t="s">
        <v>21</v>
      </c>
      <c r="B2356" s="28"/>
    </row>
    <row r="2357" spans="1:2" ht="15.75" customHeight="1">
      <c r="A2357" s="14" t="s">
        <v>77</v>
      </c>
      <c r="B2357" s="28"/>
    </row>
    <row r="2358" spans="1:2" ht="15.75" customHeight="1">
      <c r="A2358" s="14" t="s">
        <v>78</v>
      </c>
      <c r="B2358" s="28"/>
    </row>
    <row r="2359" spans="1:2" ht="15.75" customHeight="1">
      <c r="A2359"/>
    </row>
    <row r="2360" spans="1:2" ht="15.75" customHeight="1">
      <c r="A2360" s="14" t="s">
        <v>21</v>
      </c>
      <c r="B2360" s="28"/>
    </row>
    <row r="2361" spans="1:2" ht="15.75" customHeight="1">
      <c r="A2361" s="14" t="s">
        <v>77</v>
      </c>
      <c r="B2361" s="28"/>
    </row>
    <row r="2362" spans="1:2" ht="15.75" customHeight="1">
      <c r="A2362" s="14" t="s">
        <v>78</v>
      </c>
      <c r="B2362" s="28"/>
    </row>
    <row r="2363" spans="1:2" ht="15.75" customHeight="1">
      <c r="A2363"/>
    </row>
    <row r="2364" spans="1:2" ht="15.75" customHeight="1">
      <c r="A2364" s="14" t="s">
        <v>21</v>
      </c>
      <c r="B2364" s="28"/>
    </row>
    <row r="2365" spans="1:2" ht="15.75" customHeight="1">
      <c r="A2365" s="14" t="s">
        <v>77</v>
      </c>
      <c r="B2365" s="28"/>
    </row>
    <row r="2366" spans="1:2" ht="15.75" customHeight="1">
      <c r="A2366" s="14" t="s">
        <v>78</v>
      </c>
      <c r="B2366" s="28"/>
    </row>
    <row r="2367" spans="1:2" ht="15.75" customHeight="1">
      <c r="A2367"/>
    </row>
    <row r="2368" spans="1:2" ht="15.75" customHeight="1">
      <c r="A2368" s="14" t="s">
        <v>21</v>
      </c>
      <c r="B2368" s="28"/>
    </row>
    <row r="2369" spans="1:2" ht="15.75" customHeight="1">
      <c r="A2369" s="14" t="s">
        <v>77</v>
      </c>
      <c r="B2369" s="28"/>
    </row>
    <row r="2370" spans="1:2" ht="15.75" customHeight="1">
      <c r="A2370" s="14" t="s">
        <v>78</v>
      </c>
      <c r="B2370" s="28"/>
    </row>
    <row r="2371" spans="1:2" ht="15.75" customHeight="1">
      <c r="A2371"/>
    </row>
    <row r="2372" spans="1:2" ht="15.75" customHeight="1">
      <c r="A2372" s="14" t="s">
        <v>21</v>
      </c>
      <c r="B2372" s="28"/>
    </row>
    <row r="2373" spans="1:2" ht="15.75" customHeight="1">
      <c r="A2373" s="14" t="s">
        <v>77</v>
      </c>
      <c r="B2373" s="28"/>
    </row>
    <row r="2374" spans="1:2" ht="15.75" customHeight="1">
      <c r="A2374" s="14" t="s">
        <v>78</v>
      </c>
      <c r="B2374" s="28"/>
    </row>
    <row r="2375" spans="1:2" ht="15.75" customHeight="1">
      <c r="A2375"/>
    </row>
    <row r="2376" spans="1:2" ht="15.75" customHeight="1">
      <c r="A2376" s="14" t="s">
        <v>21</v>
      </c>
      <c r="B2376" s="28"/>
    </row>
    <row r="2377" spans="1:2" ht="15.75" customHeight="1">
      <c r="A2377" s="14" t="s">
        <v>77</v>
      </c>
      <c r="B2377" s="28"/>
    </row>
    <row r="2378" spans="1:2" ht="15.75" customHeight="1">
      <c r="A2378" s="14" t="s">
        <v>78</v>
      </c>
      <c r="B2378" s="28"/>
    </row>
    <row r="2379" spans="1:2" ht="15.75" customHeight="1">
      <c r="A2379"/>
    </row>
    <row r="2380" spans="1:2" ht="15.75" customHeight="1">
      <c r="A2380" s="14" t="s">
        <v>21</v>
      </c>
      <c r="B2380" s="28"/>
    </row>
    <row r="2381" spans="1:2" ht="15.75" customHeight="1">
      <c r="A2381" s="14" t="s">
        <v>77</v>
      </c>
      <c r="B2381" s="28"/>
    </row>
    <row r="2382" spans="1:2" ht="15.75" customHeight="1">
      <c r="A2382" s="14" t="s">
        <v>78</v>
      </c>
      <c r="B2382" s="28"/>
    </row>
    <row r="2383" spans="1:2" ht="15.75" customHeight="1">
      <c r="A2383"/>
    </row>
    <row r="2384" spans="1:2" ht="15.75" customHeight="1">
      <c r="A2384" s="14" t="s">
        <v>21</v>
      </c>
      <c r="B2384" s="28"/>
    </row>
    <row r="2385" spans="1:2" ht="15.75" customHeight="1">
      <c r="A2385" s="14" t="s">
        <v>77</v>
      </c>
      <c r="B2385" s="28"/>
    </row>
    <row r="2386" spans="1:2" ht="15.75" customHeight="1">
      <c r="A2386" s="14" t="s">
        <v>78</v>
      </c>
      <c r="B2386" s="28"/>
    </row>
    <row r="2387" spans="1:2" ht="15.75" customHeight="1">
      <c r="A2387"/>
    </row>
    <row r="2388" spans="1:2" ht="15.75" customHeight="1">
      <c r="A2388" s="14" t="s">
        <v>21</v>
      </c>
      <c r="B2388" s="28"/>
    </row>
    <row r="2389" spans="1:2" ht="15.75" customHeight="1">
      <c r="A2389" s="14" t="s">
        <v>77</v>
      </c>
      <c r="B2389" s="28"/>
    </row>
    <row r="2390" spans="1:2" ht="15.75" customHeight="1">
      <c r="A2390" s="14" t="s">
        <v>78</v>
      </c>
      <c r="B2390" s="28"/>
    </row>
    <row r="2391" spans="1:2" ht="15.75" customHeight="1">
      <c r="A2391"/>
    </row>
    <row r="2392" spans="1:2" ht="15.75" customHeight="1">
      <c r="A2392" s="14" t="s">
        <v>21</v>
      </c>
      <c r="B2392" s="28"/>
    </row>
    <row r="2393" spans="1:2" ht="15.75" customHeight="1">
      <c r="A2393" s="14" t="s">
        <v>77</v>
      </c>
      <c r="B2393" s="28"/>
    </row>
    <row r="2394" spans="1:2" ht="15.75" customHeight="1">
      <c r="A2394" s="14" t="s">
        <v>78</v>
      </c>
      <c r="B2394" s="28"/>
    </row>
    <row r="2395" spans="1:2" ht="15.75" customHeight="1">
      <c r="A2395"/>
    </row>
    <row r="2396" spans="1:2" ht="15.75" customHeight="1">
      <c r="A2396" s="14" t="s">
        <v>21</v>
      </c>
      <c r="B2396" s="28"/>
    </row>
    <row r="2397" spans="1:2" ht="15.75" customHeight="1">
      <c r="A2397" s="14" t="s">
        <v>77</v>
      </c>
      <c r="B2397" s="28"/>
    </row>
    <row r="2398" spans="1:2" ht="15.75" customHeight="1">
      <c r="A2398" s="14" t="s">
        <v>78</v>
      </c>
      <c r="B2398" s="28"/>
    </row>
    <row r="2399" spans="1:2" ht="15.75" customHeight="1">
      <c r="A2399"/>
    </row>
    <row r="2400" spans="1:2" ht="15.75" customHeight="1">
      <c r="A2400" s="14" t="s">
        <v>21</v>
      </c>
      <c r="B2400" s="28"/>
    </row>
    <row r="2401" spans="1:2" ht="15.75" customHeight="1">
      <c r="A2401" s="14" t="s">
        <v>77</v>
      </c>
      <c r="B2401" s="28"/>
    </row>
    <row r="2402" spans="1:2" ht="15.75" customHeight="1">
      <c r="A2402" s="14" t="s">
        <v>78</v>
      </c>
      <c r="B2402" s="28"/>
    </row>
    <row r="2403" spans="1:2" ht="15.75" customHeight="1">
      <c r="A2403"/>
    </row>
    <row r="2404" spans="1:2" ht="15.75" customHeight="1">
      <c r="A2404" s="14" t="s">
        <v>21</v>
      </c>
      <c r="B2404" s="28"/>
    </row>
    <row r="2405" spans="1:2" ht="15.75" customHeight="1">
      <c r="A2405" s="14" t="s">
        <v>77</v>
      </c>
      <c r="B2405" s="28"/>
    </row>
    <row r="2406" spans="1:2" ht="15.75" customHeight="1">
      <c r="A2406" s="14" t="s">
        <v>78</v>
      </c>
      <c r="B2406" s="28"/>
    </row>
    <row r="2407" spans="1:2" ht="15.75" customHeight="1">
      <c r="A2407"/>
    </row>
    <row r="2408" spans="1:2" ht="15.75" customHeight="1">
      <c r="A2408" s="14" t="s">
        <v>21</v>
      </c>
      <c r="B2408" s="28"/>
    </row>
    <row r="2409" spans="1:2" ht="15.75" customHeight="1">
      <c r="A2409" s="14" t="s">
        <v>77</v>
      </c>
      <c r="B2409" s="28"/>
    </row>
    <row r="2410" spans="1:2" ht="15.75" customHeight="1">
      <c r="A2410" s="14" t="s">
        <v>78</v>
      </c>
      <c r="B2410" s="28"/>
    </row>
    <row r="2411" spans="1:2" ht="15.75" customHeight="1">
      <c r="A2411"/>
    </row>
    <row r="2412" spans="1:2" ht="15.75" customHeight="1">
      <c r="A2412" s="14" t="s">
        <v>21</v>
      </c>
      <c r="B2412" s="28"/>
    </row>
    <row r="2413" spans="1:2" ht="15.75" customHeight="1">
      <c r="A2413" s="14" t="s">
        <v>77</v>
      </c>
      <c r="B2413" s="28"/>
    </row>
    <row r="2414" spans="1:2" ht="15.75" customHeight="1">
      <c r="A2414" s="14" t="s">
        <v>78</v>
      </c>
      <c r="B2414" s="28"/>
    </row>
    <row r="2415" spans="1:2" ht="15.75" customHeight="1">
      <c r="A2415"/>
    </row>
    <row r="2416" spans="1:2" ht="15.75" customHeight="1">
      <c r="A2416" s="14" t="s">
        <v>21</v>
      </c>
      <c r="B2416" s="28"/>
    </row>
    <row r="2417" spans="1:2" ht="15.75" customHeight="1">
      <c r="A2417" s="14" t="s">
        <v>77</v>
      </c>
      <c r="B2417" s="28"/>
    </row>
    <row r="2418" spans="1:2" ht="15.75" customHeight="1">
      <c r="A2418" s="14" t="s">
        <v>78</v>
      </c>
      <c r="B2418" s="28"/>
    </row>
    <row r="2419" spans="1:2" ht="15.75" customHeight="1">
      <c r="A2419"/>
    </row>
    <row r="2420" spans="1:2" ht="15.75" customHeight="1">
      <c r="A2420" s="14" t="s">
        <v>21</v>
      </c>
      <c r="B2420" s="28"/>
    </row>
    <row r="2421" spans="1:2" ht="15.75" customHeight="1">
      <c r="A2421" s="14" t="s">
        <v>77</v>
      </c>
      <c r="B2421" s="28"/>
    </row>
    <row r="2422" spans="1:2" ht="15.75" customHeight="1">
      <c r="A2422" s="14" t="s">
        <v>78</v>
      </c>
      <c r="B2422" s="28"/>
    </row>
    <row r="2423" spans="1:2" ht="15.75" customHeight="1">
      <c r="A2423"/>
    </row>
    <row r="2424" spans="1:2" ht="15.75" customHeight="1">
      <c r="A2424" s="14" t="s">
        <v>21</v>
      </c>
      <c r="B2424" s="28"/>
    </row>
    <row r="2425" spans="1:2" ht="15.75" customHeight="1">
      <c r="A2425" s="14" t="s">
        <v>77</v>
      </c>
      <c r="B2425" s="28"/>
    </row>
    <row r="2426" spans="1:2" ht="15.75" customHeight="1">
      <c r="A2426" s="14" t="s">
        <v>78</v>
      </c>
      <c r="B2426" s="28"/>
    </row>
    <row r="2427" spans="1:2" ht="15.75" customHeight="1">
      <c r="A2427"/>
    </row>
    <row r="2428" spans="1:2" ht="15.75" customHeight="1">
      <c r="A2428" s="14" t="s">
        <v>21</v>
      </c>
      <c r="B2428" s="28"/>
    </row>
    <row r="2429" spans="1:2" ht="15.75" customHeight="1">
      <c r="A2429" s="14" t="s">
        <v>77</v>
      </c>
      <c r="B2429" s="28"/>
    </row>
    <row r="2430" spans="1:2" ht="15.75" customHeight="1">
      <c r="A2430" s="14" t="s">
        <v>78</v>
      </c>
      <c r="B2430" s="28"/>
    </row>
    <row r="2431" spans="1:2" ht="15.75" customHeight="1">
      <c r="A2431"/>
    </row>
    <row r="2432" spans="1:2" ht="15.75" customHeight="1">
      <c r="A2432" s="14" t="s">
        <v>21</v>
      </c>
      <c r="B2432" s="28"/>
    </row>
    <row r="2433" spans="1:2" ht="15.75" customHeight="1">
      <c r="A2433" s="14" t="s">
        <v>77</v>
      </c>
      <c r="B2433" s="28"/>
    </row>
    <row r="2434" spans="1:2" ht="15.75" customHeight="1">
      <c r="A2434" s="14" t="s">
        <v>78</v>
      </c>
      <c r="B2434" s="28"/>
    </row>
    <row r="2435" spans="1:2" ht="15.75" customHeight="1">
      <c r="A2435"/>
    </row>
    <row r="2436" spans="1:2" ht="15.75" customHeight="1">
      <c r="A2436" s="14" t="s">
        <v>21</v>
      </c>
      <c r="B2436" s="28"/>
    </row>
    <row r="2437" spans="1:2" ht="15.75" customHeight="1">
      <c r="A2437" s="14" t="s">
        <v>77</v>
      </c>
      <c r="B2437" s="28"/>
    </row>
    <row r="2438" spans="1:2" ht="15.75" customHeight="1">
      <c r="A2438" s="14" t="s">
        <v>78</v>
      </c>
      <c r="B2438" s="28"/>
    </row>
    <row r="2439" spans="1:2" ht="15.75" customHeight="1">
      <c r="A2439"/>
    </row>
    <row r="2440" spans="1:2" ht="15.75" customHeight="1">
      <c r="A2440" s="14" t="s">
        <v>21</v>
      </c>
      <c r="B2440" s="28"/>
    </row>
    <row r="2441" spans="1:2" ht="15.75" customHeight="1">
      <c r="A2441" s="14" t="s">
        <v>77</v>
      </c>
      <c r="B2441" s="28"/>
    </row>
    <row r="2442" spans="1:2" ht="15.75" customHeight="1">
      <c r="A2442" s="14" t="s">
        <v>78</v>
      </c>
      <c r="B2442" s="28"/>
    </row>
    <row r="2443" spans="1:2" ht="15.75" customHeight="1">
      <c r="A2443"/>
    </row>
    <row r="2444" spans="1:2" ht="15.75" customHeight="1">
      <c r="A2444" s="14" t="s">
        <v>21</v>
      </c>
      <c r="B2444" s="28"/>
    </row>
    <row r="2445" spans="1:2" ht="15.75" customHeight="1">
      <c r="A2445" s="14" t="s">
        <v>77</v>
      </c>
      <c r="B2445" s="28"/>
    </row>
    <row r="2446" spans="1:2" ht="15.75" customHeight="1">
      <c r="A2446" s="14" t="s">
        <v>78</v>
      </c>
      <c r="B2446" s="28"/>
    </row>
    <row r="2447" spans="1:2" ht="15.75" customHeight="1">
      <c r="A2447"/>
    </row>
    <row r="2448" spans="1:2" ht="15.75" customHeight="1">
      <c r="A2448" s="14" t="s">
        <v>21</v>
      </c>
      <c r="B2448" s="28"/>
    </row>
    <row r="2449" spans="1:2" ht="15.75" customHeight="1">
      <c r="A2449" s="14" t="s">
        <v>77</v>
      </c>
      <c r="B2449" s="28"/>
    </row>
    <row r="2450" spans="1:2" ht="15.75" customHeight="1">
      <c r="A2450" s="14" t="s">
        <v>78</v>
      </c>
      <c r="B2450" s="28"/>
    </row>
    <row r="2451" spans="1:2" ht="15.75" customHeight="1">
      <c r="A2451"/>
    </row>
    <row r="2452" spans="1:2" ht="15.75" customHeight="1">
      <c r="A2452" s="14" t="s">
        <v>21</v>
      </c>
      <c r="B2452" s="28"/>
    </row>
    <row r="2453" spans="1:2" ht="15.75" customHeight="1">
      <c r="A2453" s="14" t="s">
        <v>77</v>
      </c>
      <c r="B2453" s="28"/>
    </row>
    <row r="2454" spans="1:2" ht="15.75" customHeight="1">
      <c r="A2454" s="14" t="s">
        <v>78</v>
      </c>
      <c r="B2454" s="28"/>
    </row>
    <row r="2455" spans="1:2" ht="15.75" customHeight="1">
      <c r="A2455"/>
    </row>
    <row r="2456" spans="1:2" ht="15.75" customHeight="1">
      <c r="A2456" s="14" t="s">
        <v>21</v>
      </c>
      <c r="B2456" s="28"/>
    </row>
    <row r="2457" spans="1:2" ht="15.75" customHeight="1">
      <c r="A2457" s="14" t="s">
        <v>77</v>
      </c>
      <c r="B2457" s="28"/>
    </row>
    <row r="2458" spans="1:2" ht="15.75" customHeight="1">
      <c r="A2458" s="14" t="s">
        <v>78</v>
      </c>
      <c r="B2458" s="28"/>
    </row>
    <row r="2459" spans="1:2" ht="15.75" customHeight="1">
      <c r="A2459"/>
    </row>
    <row r="2460" spans="1:2" ht="15.75" customHeight="1">
      <c r="A2460" s="14" t="s">
        <v>21</v>
      </c>
      <c r="B2460" s="28"/>
    </row>
    <row r="2461" spans="1:2" ht="15.75" customHeight="1">
      <c r="A2461" s="14" t="s">
        <v>77</v>
      </c>
      <c r="B2461" s="28"/>
    </row>
    <row r="2462" spans="1:2" ht="15.75" customHeight="1">
      <c r="A2462" s="14" t="s">
        <v>78</v>
      </c>
      <c r="B2462" s="28"/>
    </row>
    <row r="2463" spans="1:2" ht="15.75" customHeight="1">
      <c r="A2463"/>
    </row>
    <row r="2464" spans="1:2" ht="15.75" customHeight="1">
      <c r="A2464" s="14" t="s">
        <v>21</v>
      </c>
      <c r="B2464" s="28"/>
    </row>
    <row r="2465" spans="1:2" ht="15.75" customHeight="1">
      <c r="A2465" s="14" t="s">
        <v>77</v>
      </c>
      <c r="B2465" s="28"/>
    </row>
    <row r="2466" spans="1:2" ht="15.75" customHeight="1">
      <c r="A2466" s="14" t="s">
        <v>78</v>
      </c>
      <c r="B2466" s="28"/>
    </row>
    <row r="2467" spans="1:2" ht="15.75" customHeight="1">
      <c r="A2467"/>
    </row>
    <row r="2468" spans="1:2" ht="15.75" customHeight="1">
      <c r="A2468" s="14" t="s">
        <v>21</v>
      </c>
      <c r="B2468" s="28"/>
    </row>
    <row r="2469" spans="1:2" ht="15.75" customHeight="1">
      <c r="A2469" s="14" t="s">
        <v>77</v>
      </c>
      <c r="B2469" s="28"/>
    </row>
    <row r="2470" spans="1:2" ht="15.75" customHeight="1">
      <c r="A2470" s="14" t="s">
        <v>78</v>
      </c>
      <c r="B2470" s="28"/>
    </row>
    <row r="2471" spans="1:2" ht="15.75" customHeight="1">
      <c r="A2471"/>
    </row>
    <row r="2472" spans="1:2" ht="15.75" customHeight="1">
      <c r="A2472" s="14" t="s">
        <v>21</v>
      </c>
      <c r="B2472" s="28"/>
    </row>
    <row r="2473" spans="1:2" ht="15.75" customHeight="1">
      <c r="A2473" s="14" t="s">
        <v>77</v>
      </c>
      <c r="B2473" s="28"/>
    </row>
    <row r="2474" spans="1:2" ht="15.75" customHeight="1">
      <c r="A2474" s="14" t="s">
        <v>78</v>
      </c>
      <c r="B2474" s="28"/>
    </row>
    <row r="2475" spans="1:2" ht="15.75" customHeight="1">
      <c r="A2475"/>
    </row>
    <row r="2476" spans="1:2" ht="15.75" customHeight="1">
      <c r="A2476" s="14" t="s">
        <v>21</v>
      </c>
      <c r="B2476" s="28"/>
    </row>
    <row r="2477" spans="1:2" ht="15.75" customHeight="1">
      <c r="A2477" s="14" t="s">
        <v>77</v>
      </c>
      <c r="B2477" s="28"/>
    </row>
    <row r="2478" spans="1:2" ht="15.75" customHeight="1">
      <c r="A2478" s="14" t="s">
        <v>78</v>
      </c>
      <c r="B2478" s="28"/>
    </row>
    <row r="2479" spans="1:2" ht="15.75" customHeight="1">
      <c r="A2479"/>
    </row>
    <row r="2480" spans="1:2" ht="15.75" customHeight="1">
      <c r="A2480" s="14" t="s">
        <v>21</v>
      </c>
      <c r="B2480" s="28"/>
    </row>
    <row r="2481" spans="1:2" ht="15.75" customHeight="1">
      <c r="A2481" s="14" t="s">
        <v>77</v>
      </c>
      <c r="B2481" s="28"/>
    </row>
    <row r="2482" spans="1:2" ht="15.75" customHeight="1">
      <c r="A2482" s="14" t="s">
        <v>78</v>
      </c>
      <c r="B2482" s="28"/>
    </row>
    <row r="2483" spans="1:2" ht="15.75" customHeight="1">
      <c r="A2483"/>
    </row>
    <row r="2484" spans="1:2" ht="15.75" customHeight="1">
      <c r="A2484" s="14" t="s">
        <v>21</v>
      </c>
      <c r="B2484" s="28"/>
    </row>
    <row r="2485" spans="1:2" ht="15.75" customHeight="1">
      <c r="A2485" s="14" t="s">
        <v>77</v>
      </c>
      <c r="B2485" s="28"/>
    </row>
    <row r="2486" spans="1:2" ht="15.75" customHeight="1">
      <c r="A2486" s="14" t="s">
        <v>78</v>
      </c>
      <c r="B2486" s="28"/>
    </row>
    <row r="2487" spans="1:2" ht="15.75" customHeight="1">
      <c r="A2487"/>
    </row>
    <row r="2488" spans="1:2" ht="15.75" customHeight="1">
      <c r="A2488" s="14" t="s">
        <v>21</v>
      </c>
      <c r="B2488" s="28"/>
    </row>
    <row r="2489" spans="1:2" ht="15.75" customHeight="1">
      <c r="A2489" s="14" t="s">
        <v>77</v>
      </c>
      <c r="B2489" s="28"/>
    </row>
    <row r="2490" spans="1:2" ht="15.75" customHeight="1">
      <c r="A2490" s="14" t="s">
        <v>78</v>
      </c>
      <c r="B2490" s="28"/>
    </row>
    <row r="2491" spans="1:2" ht="15.75" customHeight="1">
      <c r="A2491"/>
    </row>
    <row r="2492" spans="1:2" ht="15.75" customHeight="1">
      <c r="A2492" s="14" t="s">
        <v>21</v>
      </c>
      <c r="B2492" s="28"/>
    </row>
    <row r="2493" spans="1:2" ht="15.75" customHeight="1">
      <c r="A2493" s="14" t="s">
        <v>77</v>
      </c>
      <c r="B2493" s="28"/>
    </row>
    <row r="2494" spans="1:2" ht="15.75" customHeight="1">
      <c r="A2494" s="14" t="s">
        <v>78</v>
      </c>
      <c r="B2494" s="28"/>
    </row>
    <row r="2495" spans="1:2" ht="15.75" customHeight="1">
      <c r="A2495"/>
    </row>
    <row r="2496" spans="1:2" ht="15.75" customHeight="1">
      <c r="A2496" s="14" t="s">
        <v>21</v>
      </c>
      <c r="B2496" s="28"/>
    </row>
    <row r="2497" spans="1:2" ht="15.75" customHeight="1">
      <c r="A2497" s="14" t="s">
        <v>77</v>
      </c>
      <c r="B2497" s="28"/>
    </row>
    <row r="2498" spans="1:2" ht="15.75" customHeight="1">
      <c r="A2498" s="14" t="s">
        <v>78</v>
      </c>
      <c r="B2498" s="28"/>
    </row>
    <row r="2499" spans="1:2" ht="15.75" customHeight="1">
      <c r="A2499"/>
    </row>
    <row r="2500" spans="1:2" ht="15.75" customHeight="1">
      <c r="A2500" s="14" t="s">
        <v>21</v>
      </c>
      <c r="B2500" s="28"/>
    </row>
    <row r="2501" spans="1:2" ht="15.75" customHeight="1">
      <c r="A2501" s="14" t="s">
        <v>77</v>
      </c>
      <c r="B2501" s="28"/>
    </row>
    <row r="2502" spans="1:2" ht="15.75" customHeight="1">
      <c r="A2502" s="14" t="s">
        <v>78</v>
      </c>
      <c r="B2502" s="28"/>
    </row>
    <row r="2503" spans="1:2" ht="15.75" customHeight="1">
      <c r="A2503"/>
    </row>
    <row r="2504" spans="1:2" ht="15.75" customHeight="1">
      <c r="A2504" s="14" t="s">
        <v>21</v>
      </c>
      <c r="B2504" s="28"/>
    </row>
    <row r="2505" spans="1:2" ht="15.75" customHeight="1">
      <c r="A2505" s="14" t="s">
        <v>77</v>
      </c>
      <c r="B2505" s="28"/>
    </row>
    <row r="2506" spans="1:2" ht="15.75" customHeight="1">
      <c r="A2506" s="14" t="s">
        <v>78</v>
      </c>
      <c r="B2506" s="28"/>
    </row>
    <row r="2507" spans="1:2" ht="15.75" customHeight="1">
      <c r="A2507"/>
    </row>
    <row r="2508" spans="1:2" ht="15.75" customHeight="1">
      <c r="A2508" s="14" t="s">
        <v>21</v>
      </c>
      <c r="B2508" s="28"/>
    </row>
    <row r="2509" spans="1:2" ht="15.75" customHeight="1">
      <c r="A2509" s="14" t="s">
        <v>77</v>
      </c>
      <c r="B2509" s="28"/>
    </row>
    <row r="2510" spans="1:2" ht="15.75" customHeight="1">
      <c r="A2510" s="14" t="s">
        <v>78</v>
      </c>
      <c r="B2510" s="28"/>
    </row>
    <row r="2511" spans="1:2" ht="15.75" customHeight="1">
      <c r="A2511"/>
    </row>
    <row r="2512" spans="1:2" ht="15.75" customHeight="1">
      <c r="A2512" s="14" t="s">
        <v>21</v>
      </c>
      <c r="B2512" s="28"/>
    </row>
    <row r="2513" spans="1:2" ht="15.75" customHeight="1">
      <c r="A2513" s="14" t="s">
        <v>77</v>
      </c>
      <c r="B2513" s="28"/>
    </row>
    <row r="2514" spans="1:2" ht="15.75" customHeight="1">
      <c r="A2514" s="14" t="s">
        <v>78</v>
      </c>
      <c r="B2514" s="28"/>
    </row>
    <row r="2515" spans="1:2" ht="15.75" customHeight="1">
      <c r="A2515"/>
    </row>
    <row r="2516" spans="1:2" ht="15.75" customHeight="1">
      <c r="A2516" s="14" t="s">
        <v>21</v>
      </c>
      <c r="B2516" s="28"/>
    </row>
    <row r="2517" spans="1:2" ht="15.75" customHeight="1">
      <c r="A2517" s="14" t="s">
        <v>77</v>
      </c>
      <c r="B2517" s="28"/>
    </row>
    <row r="2518" spans="1:2" ht="15.75" customHeight="1">
      <c r="A2518" s="14" t="s">
        <v>78</v>
      </c>
      <c r="B2518" s="28"/>
    </row>
    <row r="2519" spans="1:2" ht="15.75" customHeight="1">
      <c r="A2519"/>
    </row>
    <row r="2520" spans="1:2" ht="15.75" customHeight="1">
      <c r="A2520" s="14" t="s">
        <v>21</v>
      </c>
      <c r="B2520" s="28"/>
    </row>
    <row r="2521" spans="1:2" ht="15.75" customHeight="1">
      <c r="A2521" s="14" t="s">
        <v>77</v>
      </c>
      <c r="B2521" s="28"/>
    </row>
    <row r="2522" spans="1:2" ht="15.75" customHeight="1">
      <c r="A2522" s="14" t="s">
        <v>78</v>
      </c>
      <c r="B2522" s="28"/>
    </row>
    <row r="2523" spans="1:2" ht="15.75" customHeight="1">
      <c r="A2523"/>
    </row>
    <row r="2524" spans="1:2" ht="15.75" customHeight="1">
      <c r="A2524" s="14" t="s">
        <v>21</v>
      </c>
      <c r="B2524" s="28"/>
    </row>
    <row r="2525" spans="1:2" ht="15.75" customHeight="1">
      <c r="A2525" s="14" t="s">
        <v>77</v>
      </c>
      <c r="B2525" s="28"/>
    </row>
    <row r="2526" spans="1:2" ht="15.75" customHeight="1">
      <c r="A2526" s="14" t="s">
        <v>78</v>
      </c>
      <c r="B2526" s="28"/>
    </row>
    <row r="2527" spans="1:2" ht="15.75" customHeight="1">
      <c r="A2527"/>
    </row>
    <row r="2528" spans="1:2" ht="15.75" customHeight="1">
      <c r="A2528" s="14" t="s">
        <v>21</v>
      </c>
      <c r="B2528" s="28"/>
    </row>
    <row r="2529" spans="1:2" ht="15.75" customHeight="1">
      <c r="A2529" s="14" t="s">
        <v>77</v>
      </c>
      <c r="B2529" s="28"/>
    </row>
    <row r="2530" spans="1:2" ht="15.75" customHeight="1">
      <c r="A2530" s="14" t="s">
        <v>78</v>
      </c>
      <c r="B2530" s="28"/>
    </row>
    <row r="2531" spans="1:2" ht="15.75" customHeight="1">
      <c r="A2531"/>
    </row>
    <row r="2532" spans="1:2" ht="15.75" customHeight="1">
      <c r="A2532" s="14" t="s">
        <v>21</v>
      </c>
      <c r="B2532" s="28"/>
    </row>
    <row r="2533" spans="1:2" ht="15.75" customHeight="1">
      <c r="A2533" s="14" t="s">
        <v>77</v>
      </c>
      <c r="B2533" s="28"/>
    </row>
    <row r="2534" spans="1:2" ht="15.75" customHeight="1">
      <c r="A2534" s="14" t="s">
        <v>78</v>
      </c>
      <c r="B2534" s="28"/>
    </row>
    <row r="2535" spans="1:2" ht="15.75" customHeight="1">
      <c r="A2535"/>
    </row>
    <row r="2536" spans="1:2" ht="15.75" customHeight="1">
      <c r="A2536" s="14" t="s">
        <v>21</v>
      </c>
      <c r="B2536" s="28"/>
    </row>
    <row r="2537" spans="1:2" ht="15.75" customHeight="1">
      <c r="A2537" s="14" t="s">
        <v>77</v>
      </c>
      <c r="B2537" s="28"/>
    </row>
    <row r="2538" spans="1:2" ht="15.75" customHeight="1">
      <c r="A2538" s="14" t="s">
        <v>78</v>
      </c>
      <c r="B2538" s="28"/>
    </row>
    <row r="2539" spans="1:2" ht="15.75" customHeight="1">
      <c r="A2539"/>
    </row>
    <row r="2540" spans="1:2" ht="15.75" customHeight="1">
      <c r="A2540" s="14" t="s">
        <v>21</v>
      </c>
      <c r="B2540" s="28"/>
    </row>
    <row r="2541" spans="1:2" ht="15.75" customHeight="1">
      <c r="A2541" s="14" t="s">
        <v>77</v>
      </c>
      <c r="B2541" s="28"/>
    </row>
    <row r="2542" spans="1:2" ht="15.75" customHeight="1">
      <c r="A2542" s="14" t="s">
        <v>78</v>
      </c>
      <c r="B2542" s="28"/>
    </row>
    <row r="2543" spans="1:2" ht="15.75" customHeight="1">
      <c r="A2543"/>
    </row>
    <row r="2544" spans="1:2" ht="15.75" customHeight="1">
      <c r="A2544" s="14" t="s">
        <v>21</v>
      </c>
      <c r="B2544" s="28"/>
    </row>
    <row r="2545" spans="1:2" ht="15.75" customHeight="1">
      <c r="A2545" s="14" t="s">
        <v>77</v>
      </c>
      <c r="B2545" s="28"/>
    </row>
    <row r="2546" spans="1:2" ht="15.75" customHeight="1">
      <c r="A2546" s="14" t="s">
        <v>78</v>
      </c>
      <c r="B2546" s="28"/>
    </row>
    <row r="2547" spans="1:2" ht="15.75" customHeight="1">
      <c r="A2547"/>
    </row>
    <row r="2548" spans="1:2" ht="15.75" customHeight="1">
      <c r="A2548" s="14" t="s">
        <v>21</v>
      </c>
      <c r="B2548" s="28"/>
    </row>
    <row r="2549" spans="1:2" ht="15.75" customHeight="1">
      <c r="A2549" s="14" t="s">
        <v>77</v>
      </c>
      <c r="B2549" s="28"/>
    </row>
    <row r="2550" spans="1:2" ht="15.75" customHeight="1">
      <c r="A2550" s="14" t="s">
        <v>78</v>
      </c>
      <c r="B2550" s="28"/>
    </row>
    <row r="2551" spans="1:2" ht="15.75" customHeight="1">
      <c r="A2551"/>
    </row>
    <row r="2552" spans="1:2" ht="15.75" customHeight="1">
      <c r="A2552" s="14" t="s">
        <v>21</v>
      </c>
      <c r="B2552" s="28"/>
    </row>
    <row r="2553" spans="1:2" ht="15.75" customHeight="1">
      <c r="A2553" s="14" t="s">
        <v>77</v>
      </c>
      <c r="B2553" s="28"/>
    </row>
    <row r="2554" spans="1:2" ht="15.75" customHeight="1">
      <c r="A2554" s="14" t="s">
        <v>78</v>
      </c>
      <c r="B2554" s="28"/>
    </row>
    <row r="2555" spans="1:2" ht="15.75" customHeight="1">
      <c r="A2555"/>
    </row>
    <row r="2556" spans="1:2" ht="15.75" customHeight="1">
      <c r="A2556" s="14" t="s">
        <v>21</v>
      </c>
      <c r="B2556" s="28"/>
    </row>
    <row r="2557" spans="1:2" ht="15.75" customHeight="1">
      <c r="A2557" s="14" t="s">
        <v>77</v>
      </c>
      <c r="B2557" s="28"/>
    </row>
    <row r="2558" spans="1:2" ht="15.75" customHeight="1">
      <c r="A2558" s="14" t="s">
        <v>78</v>
      </c>
      <c r="B2558" s="28"/>
    </row>
    <row r="2559" spans="1:2" ht="15.75" customHeight="1">
      <c r="A2559"/>
    </row>
    <row r="2560" spans="1:2" ht="15.75" customHeight="1">
      <c r="A2560" s="14" t="s">
        <v>21</v>
      </c>
      <c r="B2560" s="28"/>
    </row>
    <row r="2561" spans="1:2" ht="15.75" customHeight="1">
      <c r="A2561" s="14" t="s">
        <v>77</v>
      </c>
      <c r="B2561" s="28"/>
    </row>
    <row r="2562" spans="1:2" ht="15.75" customHeight="1">
      <c r="A2562" s="14" t="s">
        <v>78</v>
      </c>
      <c r="B2562" s="28"/>
    </row>
    <row r="2563" spans="1:2" ht="15.75" customHeight="1">
      <c r="A2563"/>
    </row>
    <row r="2564" spans="1:2" ht="15.75" customHeight="1">
      <c r="A2564" s="14" t="s">
        <v>21</v>
      </c>
      <c r="B2564" s="28"/>
    </row>
    <row r="2565" spans="1:2" ht="15.75" customHeight="1">
      <c r="A2565" s="14" t="s">
        <v>77</v>
      </c>
      <c r="B2565" s="28"/>
    </row>
    <row r="2566" spans="1:2" ht="15.75" customHeight="1">
      <c r="A2566" s="14" t="s">
        <v>78</v>
      </c>
      <c r="B2566" s="28"/>
    </row>
    <row r="2567" spans="1:2" ht="15.75" customHeight="1">
      <c r="A2567"/>
    </row>
    <row r="2568" spans="1:2" ht="15.75" customHeight="1">
      <c r="A2568" s="14" t="s">
        <v>21</v>
      </c>
      <c r="B2568" s="28"/>
    </row>
    <row r="2569" spans="1:2" ht="15.75" customHeight="1">
      <c r="A2569" s="14" t="s">
        <v>77</v>
      </c>
      <c r="B2569" s="28"/>
    </row>
    <row r="2570" spans="1:2" ht="15.75" customHeight="1">
      <c r="A2570" s="14" t="s">
        <v>78</v>
      </c>
      <c r="B2570" s="28"/>
    </row>
    <row r="2571" spans="1:2" ht="15.75" customHeight="1">
      <c r="A2571"/>
    </row>
    <row r="2572" spans="1:2" ht="15.75" customHeight="1">
      <c r="A2572" s="14" t="s">
        <v>21</v>
      </c>
      <c r="B2572" s="28"/>
    </row>
    <row r="2573" spans="1:2" ht="15.75" customHeight="1">
      <c r="A2573" s="14" t="s">
        <v>77</v>
      </c>
      <c r="B2573" s="28"/>
    </row>
    <row r="2574" spans="1:2" ht="15.75" customHeight="1">
      <c r="A2574" s="14" t="s">
        <v>78</v>
      </c>
      <c r="B2574" s="28"/>
    </row>
    <row r="2575" spans="1:2" ht="15.75" customHeight="1">
      <c r="A2575"/>
    </row>
    <row r="2576" spans="1:2" ht="15.75" customHeight="1">
      <c r="A2576" s="14" t="s">
        <v>21</v>
      </c>
      <c r="B2576" s="28"/>
    </row>
    <row r="2577" spans="1:2" ht="15.75" customHeight="1">
      <c r="A2577" s="14" t="s">
        <v>77</v>
      </c>
      <c r="B2577" s="28"/>
    </row>
    <row r="2578" spans="1:2" ht="15.75" customHeight="1">
      <c r="A2578" s="14" t="s">
        <v>78</v>
      </c>
      <c r="B2578" s="28"/>
    </row>
    <row r="2579" spans="1:2" ht="15.75" customHeight="1">
      <c r="A2579"/>
    </row>
    <row r="2580" spans="1:2" ht="15.75" customHeight="1">
      <c r="A2580" s="14" t="s">
        <v>21</v>
      </c>
      <c r="B2580" s="28"/>
    </row>
    <row r="2581" spans="1:2" ht="15.75" customHeight="1">
      <c r="A2581" s="14" t="s">
        <v>77</v>
      </c>
      <c r="B2581" s="28"/>
    </row>
    <row r="2582" spans="1:2" ht="15.75" customHeight="1">
      <c r="A2582" s="14" t="s">
        <v>78</v>
      </c>
      <c r="B2582" s="28"/>
    </row>
    <row r="2583" spans="1:2" ht="15.75" customHeight="1">
      <c r="A2583"/>
    </row>
    <row r="2584" spans="1:2" ht="15.75" customHeight="1">
      <c r="A2584" s="14" t="s">
        <v>21</v>
      </c>
      <c r="B2584" s="28"/>
    </row>
    <row r="2585" spans="1:2" ht="15.75" customHeight="1">
      <c r="A2585" s="14" t="s">
        <v>77</v>
      </c>
      <c r="B2585" s="28"/>
    </row>
    <row r="2586" spans="1:2" ht="15.75" customHeight="1">
      <c r="A2586" s="14" t="s">
        <v>78</v>
      </c>
      <c r="B2586" s="28"/>
    </row>
    <row r="2587" spans="1:2" ht="15.75" customHeight="1">
      <c r="A2587"/>
    </row>
    <row r="2588" spans="1:2" ht="15.75" customHeight="1">
      <c r="A2588" s="14" t="s">
        <v>21</v>
      </c>
      <c r="B2588" s="28"/>
    </row>
    <row r="2589" spans="1:2" ht="15.75" customHeight="1">
      <c r="A2589" s="14" t="s">
        <v>77</v>
      </c>
      <c r="B2589" s="28"/>
    </row>
    <row r="2590" spans="1:2" ht="15.75" customHeight="1">
      <c r="A2590" s="14" t="s">
        <v>78</v>
      </c>
      <c r="B2590" s="28"/>
    </row>
    <row r="2591" spans="1:2" ht="15.75" customHeight="1">
      <c r="A2591"/>
    </row>
    <row r="2592" spans="1:2" ht="15.75" customHeight="1">
      <c r="A2592" s="14" t="s">
        <v>21</v>
      </c>
      <c r="B2592" s="28"/>
    </row>
    <row r="2593" spans="1:2" ht="15.75" customHeight="1">
      <c r="A2593" s="14" t="s">
        <v>77</v>
      </c>
      <c r="B2593" s="28"/>
    </row>
    <row r="2594" spans="1:2" ht="15.75" customHeight="1">
      <c r="A2594" s="14" t="s">
        <v>78</v>
      </c>
      <c r="B2594" s="28"/>
    </row>
    <row r="2595" spans="1:2" ht="15.75" customHeight="1">
      <c r="A2595"/>
    </row>
    <row r="2596" spans="1:2" ht="15.75" customHeight="1">
      <c r="A2596" s="14" t="s">
        <v>21</v>
      </c>
      <c r="B2596" s="28"/>
    </row>
    <row r="2597" spans="1:2" ht="15.75" customHeight="1">
      <c r="A2597" s="14" t="s">
        <v>77</v>
      </c>
      <c r="B2597" s="28"/>
    </row>
    <row r="2598" spans="1:2" ht="15.75" customHeight="1">
      <c r="A2598" s="14" t="s">
        <v>78</v>
      </c>
      <c r="B2598" s="28"/>
    </row>
    <row r="2599" spans="1:2" ht="15.75" customHeight="1">
      <c r="A2599"/>
    </row>
    <row r="2600" spans="1:2" ht="15.75" customHeight="1">
      <c r="A2600" s="14" t="s">
        <v>21</v>
      </c>
      <c r="B2600" s="28"/>
    </row>
    <row r="2601" spans="1:2" ht="15.75" customHeight="1">
      <c r="A2601" s="14" t="s">
        <v>77</v>
      </c>
      <c r="B2601" s="28"/>
    </row>
    <row r="2602" spans="1:2" ht="15.75" customHeight="1">
      <c r="A2602" s="14" t="s">
        <v>78</v>
      </c>
      <c r="B2602" s="28"/>
    </row>
    <row r="2603" spans="1:2" ht="15.75" customHeight="1">
      <c r="A2603"/>
    </row>
    <row r="2604" spans="1:2" ht="15.75" customHeight="1">
      <c r="A2604" s="14" t="s">
        <v>21</v>
      </c>
      <c r="B2604" s="28"/>
    </row>
    <row r="2605" spans="1:2" ht="15.75" customHeight="1">
      <c r="A2605" s="14" t="s">
        <v>77</v>
      </c>
      <c r="B2605" s="28"/>
    </row>
    <row r="2606" spans="1:2" ht="15.75" customHeight="1">
      <c r="A2606" s="14" t="s">
        <v>78</v>
      </c>
      <c r="B2606" s="28"/>
    </row>
    <row r="2607" spans="1:2" ht="15.75" customHeight="1">
      <c r="A2607"/>
    </row>
    <row r="2608" spans="1:2" ht="15.75" customHeight="1">
      <c r="A2608" s="14" t="s">
        <v>21</v>
      </c>
      <c r="B2608" s="28"/>
    </row>
    <row r="2609" spans="1:2" ht="15.75" customHeight="1">
      <c r="A2609" s="14" t="s">
        <v>77</v>
      </c>
      <c r="B2609" s="28"/>
    </row>
    <row r="2610" spans="1:2" ht="15.75" customHeight="1">
      <c r="A2610" s="14" t="s">
        <v>78</v>
      </c>
      <c r="B2610" s="28"/>
    </row>
    <row r="2611" spans="1:2" ht="15.75" customHeight="1">
      <c r="A2611"/>
    </row>
    <row r="2612" spans="1:2" ht="15.75" customHeight="1">
      <c r="A2612" s="14" t="s">
        <v>21</v>
      </c>
      <c r="B2612" s="28"/>
    </row>
    <row r="2613" spans="1:2" ht="15.75" customHeight="1">
      <c r="A2613" s="14" t="s">
        <v>77</v>
      </c>
      <c r="B2613" s="28"/>
    </row>
    <row r="2614" spans="1:2" ht="15.75" customHeight="1">
      <c r="A2614" s="14" t="s">
        <v>78</v>
      </c>
      <c r="B2614" s="28"/>
    </row>
    <row r="2615" spans="1:2" ht="15.75" customHeight="1">
      <c r="A2615"/>
    </row>
    <row r="2616" spans="1:2" ht="15.75" customHeight="1">
      <c r="A2616" s="14" t="s">
        <v>21</v>
      </c>
      <c r="B2616" s="28"/>
    </row>
    <row r="2617" spans="1:2" ht="15.75" customHeight="1">
      <c r="A2617" s="14" t="s">
        <v>77</v>
      </c>
      <c r="B2617" s="28"/>
    </row>
    <row r="2618" spans="1:2" ht="15.75" customHeight="1">
      <c r="A2618" s="14" t="s">
        <v>78</v>
      </c>
      <c r="B2618" s="28"/>
    </row>
    <row r="2619" spans="1:2" ht="15.75" customHeight="1">
      <c r="A2619"/>
    </row>
    <row r="2620" spans="1:2" ht="15.75" customHeight="1">
      <c r="A2620" s="14" t="s">
        <v>21</v>
      </c>
      <c r="B2620" s="28"/>
    </row>
    <row r="2621" spans="1:2" ht="15.75" customHeight="1">
      <c r="A2621" s="14" t="s">
        <v>77</v>
      </c>
      <c r="B2621" s="28"/>
    </row>
    <row r="2622" spans="1:2" ht="15.75" customHeight="1">
      <c r="A2622" s="14" t="s">
        <v>78</v>
      </c>
      <c r="B2622" s="28"/>
    </row>
    <row r="2623" spans="1:2" ht="15.75" customHeight="1">
      <c r="A2623"/>
    </row>
    <row r="2624" spans="1:2" ht="15.75" customHeight="1">
      <c r="A2624" s="14" t="s">
        <v>21</v>
      </c>
      <c r="B2624" s="28"/>
    </row>
    <row r="2625" spans="1:2" ht="15.75" customHeight="1">
      <c r="A2625" s="14" t="s">
        <v>77</v>
      </c>
      <c r="B2625" s="28"/>
    </row>
    <row r="2626" spans="1:2" ht="15.75" customHeight="1">
      <c r="A2626" s="14" t="s">
        <v>78</v>
      </c>
      <c r="B2626" s="28"/>
    </row>
    <row r="2627" spans="1:2" ht="15.75" customHeight="1">
      <c r="A2627"/>
    </row>
    <row r="2628" spans="1:2" ht="15.75" customHeight="1">
      <c r="A2628" s="14" t="s">
        <v>21</v>
      </c>
      <c r="B2628" s="28"/>
    </row>
    <row r="2629" spans="1:2" ht="15.75" customHeight="1">
      <c r="A2629" s="14" t="s">
        <v>77</v>
      </c>
      <c r="B2629" s="28"/>
    </row>
    <row r="2630" spans="1:2" ht="15.75" customHeight="1">
      <c r="A2630" s="14" t="s">
        <v>78</v>
      </c>
      <c r="B2630" s="28"/>
    </row>
    <row r="2631" spans="1:2" ht="15.75" customHeight="1">
      <c r="A2631"/>
    </row>
    <row r="2632" spans="1:2" ht="15.75" customHeight="1">
      <c r="A2632" s="14" t="s">
        <v>21</v>
      </c>
      <c r="B2632" s="28"/>
    </row>
    <row r="2633" spans="1:2" ht="15.75" customHeight="1">
      <c r="A2633" s="14" t="s">
        <v>77</v>
      </c>
      <c r="B2633" s="28"/>
    </row>
    <row r="2634" spans="1:2" ht="15.75" customHeight="1">
      <c r="A2634" s="14" t="s">
        <v>78</v>
      </c>
      <c r="B2634" s="28"/>
    </row>
    <row r="2635" spans="1:2" ht="15.75" customHeight="1">
      <c r="A2635"/>
    </row>
    <row r="2636" spans="1:2" ht="15.75" customHeight="1">
      <c r="A2636" s="14" t="s">
        <v>21</v>
      </c>
      <c r="B2636" s="28"/>
    </row>
    <row r="2637" spans="1:2" ht="15.75" customHeight="1">
      <c r="A2637" s="14" t="s">
        <v>77</v>
      </c>
      <c r="B2637" s="28"/>
    </row>
    <row r="2638" spans="1:2" ht="15.75" customHeight="1">
      <c r="A2638" s="14" t="s">
        <v>78</v>
      </c>
      <c r="B2638" s="28"/>
    </row>
    <row r="2639" spans="1:2" ht="15.75" customHeight="1">
      <c r="A2639"/>
    </row>
    <row r="2640" spans="1:2" ht="15.75" customHeight="1">
      <c r="A2640" s="14" t="s">
        <v>21</v>
      </c>
      <c r="B2640" s="28"/>
    </row>
    <row r="2641" spans="1:2" ht="15.75" customHeight="1">
      <c r="A2641" s="14" t="s">
        <v>77</v>
      </c>
      <c r="B2641" s="28"/>
    </row>
    <row r="2642" spans="1:2" ht="15.75" customHeight="1">
      <c r="A2642" s="14" t="s">
        <v>78</v>
      </c>
      <c r="B2642" s="28"/>
    </row>
    <row r="2643" spans="1:2" ht="15.75" customHeight="1">
      <c r="A2643"/>
    </row>
    <row r="2644" spans="1:2" ht="15.75" customHeight="1">
      <c r="A2644" s="14" t="s">
        <v>21</v>
      </c>
      <c r="B2644" s="28"/>
    </row>
    <row r="2645" spans="1:2" ht="15.75" customHeight="1">
      <c r="A2645" s="14" t="s">
        <v>77</v>
      </c>
      <c r="B2645" s="28"/>
    </row>
    <row r="2646" spans="1:2" ht="15.75" customHeight="1">
      <c r="A2646" s="14" t="s">
        <v>78</v>
      </c>
      <c r="B2646" s="28"/>
    </row>
    <row r="2647" spans="1:2" ht="15.75" customHeight="1">
      <c r="A2647"/>
    </row>
    <row r="2648" spans="1:2" ht="15.75" customHeight="1">
      <c r="A2648" s="14" t="s">
        <v>21</v>
      </c>
      <c r="B2648" s="28"/>
    </row>
    <row r="2649" spans="1:2" ht="15.75" customHeight="1">
      <c r="A2649" s="14" t="s">
        <v>77</v>
      </c>
      <c r="B2649" s="28"/>
    </row>
    <row r="2650" spans="1:2" ht="15.75" customHeight="1">
      <c r="A2650" s="14" t="s">
        <v>78</v>
      </c>
      <c r="B2650" s="28"/>
    </row>
    <row r="2651" spans="1:2" ht="15.75" customHeight="1">
      <c r="A2651"/>
    </row>
    <row r="2652" spans="1:2" ht="15.75" customHeight="1">
      <c r="A2652" s="14" t="s">
        <v>21</v>
      </c>
      <c r="B2652" s="28"/>
    </row>
    <row r="2653" spans="1:2" ht="15.75" customHeight="1">
      <c r="A2653" s="14" t="s">
        <v>77</v>
      </c>
      <c r="B2653" s="28"/>
    </row>
    <row r="2654" spans="1:2" ht="15.75" customHeight="1">
      <c r="A2654" s="14" t="s">
        <v>78</v>
      </c>
      <c r="B2654" s="28"/>
    </row>
    <row r="2655" spans="1:2" ht="15.75" customHeight="1">
      <c r="A2655"/>
    </row>
    <row r="2656" spans="1:2" ht="15.75" customHeight="1">
      <c r="A2656" s="14" t="s">
        <v>21</v>
      </c>
      <c r="B2656" s="28"/>
    </row>
    <row r="2657" spans="1:2" ht="15.75" customHeight="1">
      <c r="A2657" s="14" t="s">
        <v>77</v>
      </c>
      <c r="B2657" s="28"/>
    </row>
    <row r="2658" spans="1:2" ht="15.75" customHeight="1">
      <c r="A2658" s="14" t="s">
        <v>78</v>
      </c>
      <c r="B2658" s="28"/>
    </row>
    <row r="2659" spans="1:2" ht="15.75" customHeight="1">
      <c r="A2659"/>
    </row>
    <row r="2660" spans="1:2" ht="15.75" customHeight="1">
      <c r="A2660" s="14" t="s">
        <v>21</v>
      </c>
      <c r="B2660" s="28"/>
    </row>
    <row r="2661" spans="1:2" ht="15.75" customHeight="1">
      <c r="A2661" s="14" t="s">
        <v>77</v>
      </c>
      <c r="B2661" s="28"/>
    </row>
    <row r="2662" spans="1:2" ht="15.75" customHeight="1">
      <c r="A2662" s="14" t="s">
        <v>78</v>
      </c>
      <c r="B2662" s="28"/>
    </row>
    <row r="2663" spans="1:2" ht="15.75" customHeight="1">
      <c r="A2663"/>
    </row>
    <row r="2664" spans="1:2" ht="15.75" customHeight="1">
      <c r="A2664" s="14" t="s">
        <v>21</v>
      </c>
      <c r="B2664" s="28"/>
    </row>
    <row r="2665" spans="1:2" ht="15.75" customHeight="1">
      <c r="A2665" s="14" t="s">
        <v>77</v>
      </c>
      <c r="B2665" s="28"/>
    </row>
    <row r="2666" spans="1:2" ht="15.75" customHeight="1">
      <c r="A2666" s="14" t="s">
        <v>78</v>
      </c>
      <c r="B2666" s="28"/>
    </row>
    <row r="2667" spans="1:2" ht="15.75" customHeight="1">
      <c r="A2667"/>
    </row>
    <row r="2668" spans="1:2" ht="15.75" customHeight="1">
      <c r="A2668" s="14" t="s">
        <v>21</v>
      </c>
      <c r="B2668" s="28"/>
    </row>
    <row r="2669" spans="1:2" ht="15.75" customHeight="1">
      <c r="A2669" s="14" t="s">
        <v>77</v>
      </c>
      <c r="B2669" s="28"/>
    </row>
    <row r="2670" spans="1:2" ht="15.75" customHeight="1">
      <c r="A2670" s="14" t="s">
        <v>78</v>
      </c>
      <c r="B2670" s="28"/>
    </row>
    <row r="2671" spans="1:2" ht="15.75" customHeight="1">
      <c r="A2671"/>
    </row>
    <row r="2672" spans="1:2" ht="15.75" customHeight="1">
      <c r="A2672" s="14" t="s">
        <v>21</v>
      </c>
      <c r="B2672" s="28"/>
    </row>
    <row r="2673" spans="1:2" ht="15.75" customHeight="1">
      <c r="A2673" s="14" t="s">
        <v>77</v>
      </c>
      <c r="B2673" s="28"/>
    </row>
    <row r="2674" spans="1:2" ht="15.75" customHeight="1">
      <c r="A2674" s="14" t="s">
        <v>78</v>
      </c>
      <c r="B2674" s="28"/>
    </row>
    <row r="2675" spans="1:2" ht="15.75" customHeight="1">
      <c r="A2675"/>
    </row>
    <row r="2676" spans="1:2" ht="15.75" customHeight="1">
      <c r="A2676" s="14" t="s">
        <v>21</v>
      </c>
      <c r="B2676" s="28"/>
    </row>
    <row r="2677" spans="1:2" ht="15.75" customHeight="1">
      <c r="A2677" s="14" t="s">
        <v>77</v>
      </c>
      <c r="B2677" s="28"/>
    </row>
    <row r="2678" spans="1:2" ht="15.75" customHeight="1">
      <c r="A2678" s="14" t="s">
        <v>78</v>
      </c>
      <c r="B2678" s="28"/>
    </row>
    <row r="2679" spans="1:2" ht="15.75" customHeight="1">
      <c r="A2679"/>
    </row>
    <row r="2680" spans="1:2" ht="15.75" customHeight="1">
      <c r="A2680" s="14" t="s">
        <v>21</v>
      </c>
      <c r="B2680" s="28"/>
    </row>
    <row r="2681" spans="1:2" ht="15.75" customHeight="1">
      <c r="A2681" s="14" t="s">
        <v>77</v>
      </c>
      <c r="B2681" s="28"/>
    </row>
    <row r="2682" spans="1:2" ht="15.75" customHeight="1">
      <c r="A2682" s="14" t="s">
        <v>78</v>
      </c>
      <c r="B2682" s="28"/>
    </row>
    <row r="2683" spans="1:2" ht="15.75" customHeight="1">
      <c r="A2683"/>
    </row>
    <row r="2684" spans="1:2" ht="15.75" customHeight="1">
      <c r="A2684" s="14" t="s">
        <v>21</v>
      </c>
      <c r="B2684" s="28"/>
    </row>
    <row r="2685" spans="1:2" ht="15.75" customHeight="1">
      <c r="A2685" s="14" t="s">
        <v>77</v>
      </c>
      <c r="B2685" s="28"/>
    </row>
    <row r="2686" spans="1:2" ht="15.75" customHeight="1">
      <c r="A2686" s="14" t="s">
        <v>78</v>
      </c>
      <c r="B2686" s="28"/>
    </row>
    <row r="2687" spans="1:2" ht="15.75" customHeight="1">
      <c r="A2687"/>
    </row>
    <row r="2688" spans="1:2" ht="15.75" customHeight="1">
      <c r="A2688" s="14" t="s">
        <v>21</v>
      </c>
      <c r="B2688" s="28"/>
    </row>
    <row r="2689" spans="1:2" ht="15.75" customHeight="1">
      <c r="A2689" s="14" t="s">
        <v>77</v>
      </c>
      <c r="B2689" s="28"/>
    </row>
    <row r="2690" spans="1:2" ht="15.75" customHeight="1">
      <c r="A2690" s="14" t="s">
        <v>78</v>
      </c>
      <c r="B2690" s="28"/>
    </row>
    <row r="2691" spans="1:2" ht="15.75" customHeight="1">
      <c r="A2691"/>
    </row>
    <row r="2692" spans="1:2" ht="15.75" customHeight="1">
      <c r="A2692" s="14" t="s">
        <v>21</v>
      </c>
      <c r="B2692" s="28"/>
    </row>
    <row r="2693" spans="1:2" ht="15.75" customHeight="1">
      <c r="A2693" s="14" t="s">
        <v>77</v>
      </c>
      <c r="B2693" s="28"/>
    </row>
    <row r="2694" spans="1:2" ht="15.75" customHeight="1">
      <c r="A2694" s="14" t="s">
        <v>78</v>
      </c>
      <c r="B2694" s="28"/>
    </row>
    <row r="2695" spans="1:2" ht="15.75" customHeight="1">
      <c r="A2695"/>
    </row>
    <row r="2696" spans="1:2" ht="15.75" customHeight="1">
      <c r="A2696" s="14" t="s">
        <v>21</v>
      </c>
      <c r="B2696" s="28"/>
    </row>
    <row r="2697" spans="1:2" ht="15.75" customHeight="1">
      <c r="A2697" s="14" t="s">
        <v>77</v>
      </c>
      <c r="B2697" s="28"/>
    </row>
    <row r="2698" spans="1:2" ht="15.75" customHeight="1">
      <c r="A2698" s="14" t="s">
        <v>78</v>
      </c>
      <c r="B2698" s="28"/>
    </row>
    <row r="2699" spans="1:2" ht="15.75" customHeight="1">
      <c r="A2699"/>
    </row>
    <row r="2700" spans="1:2" ht="15.75" customHeight="1">
      <c r="A2700" s="14" t="s">
        <v>21</v>
      </c>
      <c r="B2700" s="28"/>
    </row>
    <row r="2701" spans="1:2" ht="15.75" customHeight="1">
      <c r="A2701" s="14" t="s">
        <v>77</v>
      </c>
      <c r="B2701" s="28"/>
    </row>
    <row r="2702" spans="1:2" ht="15.75" customHeight="1">
      <c r="A2702" s="14" t="s">
        <v>78</v>
      </c>
      <c r="B2702" s="28"/>
    </row>
    <row r="2703" spans="1:2" ht="15.75" customHeight="1">
      <c r="A2703"/>
    </row>
    <row r="2704" spans="1:2" ht="15.75" customHeight="1">
      <c r="A2704" s="14" t="s">
        <v>21</v>
      </c>
      <c r="B2704" s="28"/>
    </row>
    <row r="2705" spans="1:2" ht="15.75" customHeight="1">
      <c r="A2705" s="14" t="s">
        <v>77</v>
      </c>
      <c r="B2705" s="28"/>
    </row>
    <row r="2706" spans="1:2" ht="15.75" customHeight="1">
      <c r="A2706" s="14" t="s">
        <v>78</v>
      </c>
      <c r="B2706" s="28"/>
    </row>
    <row r="2707" spans="1:2" ht="15.75" customHeight="1">
      <c r="A2707"/>
    </row>
    <row r="2708" spans="1:2" ht="15.75" customHeight="1">
      <c r="A2708" s="14" t="s">
        <v>21</v>
      </c>
      <c r="B2708" s="28"/>
    </row>
    <row r="2709" spans="1:2" ht="15.75" customHeight="1">
      <c r="A2709" s="14" t="s">
        <v>77</v>
      </c>
      <c r="B2709" s="28"/>
    </row>
    <row r="2710" spans="1:2" ht="15.75" customHeight="1">
      <c r="A2710" s="14" t="s">
        <v>78</v>
      </c>
      <c r="B2710" s="28"/>
    </row>
    <row r="2711" spans="1:2" ht="15.75" customHeight="1">
      <c r="A2711"/>
    </row>
    <row r="2712" spans="1:2" ht="15.75" customHeight="1">
      <c r="A2712" s="14" t="s">
        <v>21</v>
      </c>
      <c r="B2712" s="28"/>
    </row>
    <row r="2713" spans="1:2" ht="15.75" customHeight="1">
      <c r="A2713" s="14" t="s">
        <v>77</v>
      </c>
      <c r="B2713" s="28"/>
    </row>
    <row r="2714" spans="1:2" ht="15.75" customHeight="1">
      <c r="A2714" s="14" t="s">
        <v>78</v>
      </c>
      <c r="B2714" s="28"/>
    </row>
    <row r="2715" spans="1:2" ht="15.75" customHeight="1">
      <c r="A2715"/>
    </row>
    <row r="2716" spans="1:2" ht="15.75" customHeight="1">
      <c r="A2716" s="14" t="s">
        <v>21</v>
      </c>
      <c r="B2716" s="28"/>
    </row>
    <row r="2717" spans="1:2" ht="15.75" customHeight="1">
      <c r="A2717" s="14" t="s">
        <v>77</v>
      </c>
      <c r="B2717" s="28"/>
    </row>
    <row r="2718" spans="1:2" ht="15.75" customHeight="1">
      <c r="A2718" s="14" t="s">
        <v>78</v>
      </c>
      <c r="B2718" s="28"/>
    </row>
    <row r="2719" spans="1:2" ht="15.75" customHeight="1">
      <c r="A2719"/>
    </row>
    <row r="2720" spans="1:2" ht="15.75" customHeight="1">
      <c r="A2720" s="14" t="s">
        <v>21</v>
      </c>
      <c r="B2720" s="28"/>
    </row>
    <row r="2721" spans="1:2" ht="15.75" customHeight="1">
      <c r="A2721" s="14" t="s">
        <v>77</v>
      </c>
      <c r="B2721" s="28"/>
    </row>
    <row r="2722" spans="1:2" ht="15.75" customHeight="1">
      <c r="A2722" s="14" t="s">
        <v>78</v>
      </c>
      <c r="B2722" s="28"/>
    </row>
    <row r="2723" spans="1:2" ht="15.75" customHeight="1">
      <c r="A2723"/>
    </row>
    <row r="2724" spans="1:2" ht="15.75" customHeight="1">
      <c r="A2724" s="14" t="s">
        <v>21</v>
      </c>
      <c r="B2724" s="28"/>
    </row>
    <row r="2725" spans="1:2" ht="15.75" customHeight="1">
      <c r="A2725" s="14" t="s">
        <v>77</v>
      </c>
      <c r="B2725" s="28"/>
    </row>
    <row r="2726" spans="1:2" ht="15.75" customHeight="1">
      <c r="A2726" s="14" t="s">
        <v>78</v>
      </c>
      <c r="B2726" s="28"/>
    </row>
    <row r="2727" spans="1:2" ht="15.75" customHeight="1">
      <c r="A2727"/>
    </row>
    <row r="2728" spans="1:2" ht="15.75" customHeight="1">
      <c r="A2728" s="14" t="s">
        <v>21</v>
      </c>
      <c r="B2728" s="28"/>
    </row>
    <row r="2729" spans="1:2" ht="15.75" customHeight="1">
      <c r="A2729" s="14" t="s">
        <v>77</v>
      </c>
      <c r="B2729" s="28"/>
    </row>
    <row r="2730" spans="1:2" ht="15.75" customHeight="1">
      <c r="A2730" s="14" t="s">
        <v>78</v>
      </c>
      <c r="B2730" s="28"/>
    </row>
    <row r="2731" spans="1:2" ht="15.75" customHeight="1">
      <c r="A2731"/>
    </row>
    <row r="2732" spans="1:2" ht="15.75" customHeight="1">
      <c r="A2732" s="14" t="s">
        <v>21</v>
      </c>
      <c r="B2732" s="28"/>
    </row>
    <row r="2733" spans="1:2" ht="15.75" customHeight="1">
      <c r="A2733" s="14" t="s">
        <v>77</v>
      </c>
      <c r="B2733" s="28"/>
    </row>
    <row r="2734" spans="1:2" ht="15.75" customHeight="1">
      <c r="A2734" s="14" t="s">
        <v>78</v>
      </c>
      <c r="B2734" s="28"/>
    </row>
    <row r="2735" spans="1:2" ht="15.75" customHeight="1">
      <c r="A2735"/>
    </row>
    <row r="2736" spans="1:2" ht="15.75" customHeight="1">
      <c r="A2736" s="14" t="s">
        <v>21</v>
      </c>
      <c r="B2736" s="28"/>
    </row>
    <row r="2737" spans="1:2" ht="15.75" customHeight="1">
      <c r="A2737" s="14" t="s">
        <v>77</v>
      </c>
      <c r="B2737" s="28"/>
    </row>
    <row r="2738" spans="1:2" ht="15.75" customHeight="1">
      <c r="A2738" s="14" t="s">
        <v>78</v>
      </c>
      <c r="B2738" s="28"/>
    </row>
    <row r="2739" spans="1:2" ht="15.75" customHeight="1">
      <c r="A2739"/>
    </row>
    <row r="2740" spans="1:2" ht="15.75" customHeight="1">
      <c r="A2740" s="14" t="s">
        <v>21</v>
      </c>
      <c r="B2740" s="28"/>
    </row>
    <row r="2741" spans="1:2" ht="15.75" customHeight="1">
      <c r="A2741" s="14" t="s">
        <v>77</v>
      </c>
      <c r="B2741" s="28"/>
    </row>
    <row r="2742" spans="1:2" ht="15.75" customHeight="1">
      <c r="A2742" s="14" t="s">
        <v>78</v>
      </c>
      <c r="B2742" s="28"/>
    </row>
    <row r="2743" spans="1:2" ht="15.75" customHeight="1">
      <c r="A2743"/>
    </row>
    <row r="2744" spans="1:2" ht="15.75" customHeight="1">
      <c r="A2744" s="14" t="s">
        <v>21</v>
      </c>
      <c r="B2744" s="28"/>
    </row>
    <row r="2745" spans="1:2" ht="15.75" customHeight="1">
      <c r="A2745" s="14" t="s">
        <v>77</v>
      </c>
      <c r="B2745" s="28"/>
    </row>
    <row r="2746" spans="1:2" ht="15.75" customHeight="1">
      <c r="A2746" s="14" t="s">
        <v>78</v>
      </c>
      <c r="B2746" s="28"/>
    </row>
    <row r="2747" spans="1:2" ht="15.75" customHeight="1">
      <c r="A2747"/>
    </row>
    <row r="2748" spans="1:2" ht="15.75" customHeight="1">
      <c r="A2748" s="14" t="s">
        <v>21</v>
      </c>
      <c r="B2748" s="28"/>
    </row>
    <row r="2749" spans="1:2" ht="15.75" customHeight="1">
      <c r="A2749" s="14" t="s">
        <v>77</v>
      </c>
      <c r="B2749" s="28"/>
    </row>
    <row r="2750" spans="1:2" ht="15.75" customHeight="1">
      <c r="A2750" s="14" t="s">
        <v>78</v>
      </c>
      <c r="B2750" s="28"/>
    </row>
    <row r="2751" spans="1:2" ht="15.75" customHeight="1">
      <c r="A2751"/>
    </row>
    <row r="2752" spans="1:2" ht="15.75" customHeight="1">
      <c r="A2752" s="14" t="s">
        <v>21</v>
      </c>
      <c r="B2752" s="28"/>
    </row>
    <row r="2753" spans="1:2" ht="15.75" customHeight="1">
      <c r="A2753" s="14" t="s">
        <v>77</v>
      </c>
      <c r="B2753" s="28"/>
    </row>
    <row r="2754" spans="1:2" ht="15.75" customHeight="1">
      <c r="A2754" s="14" t="s">
        <v>78</v>
      </c>
      <c r="B2754" s="28"/>
    </row>
    <row r="2755" spans="1:2" ht="15.75" customHeight="1">
      <c r="A2755"/>
    </row>
    <row r="2756" spans="1:2" ht="15.75" customHeight="1">
      <c r="A2756" s="14" t="s">
        <v>21</v>
      </c>
      <c r="B2756" s="28"/>
    </row>
    <row r="2757" spans="1:2" ht="15.75" customHeight="1">
      <c r="A2757" s="14" t="s">
        <v>77</v>
      </c>
      <c r="B2757" s="28"/>
    </row>
    <row r="2758" spans="1:2" ht="15.75" customHeight="1">
      <c r="A2758" s="14" t="s">
        <v>78</v>
      </c>
      <c r="B2758" s="28"/>
    </row>
    <row r="2759" spans="1:2" ht="15.75" customHeight="1">
      <c r="A2759"/>
    </row>
    <row r="2760" spans="1:2" ht="15.75" customHeight="1">
      <c r="A2760" s="14" t="s">
        <v>21</v>
      </c>
      <c r="B2760" s="28"/>
    </row>
    <row r="2761" spans="1:2" ht="15.75" customHeight="1">
      <c r="A2761" s="14" t="s">
        <v>77</v>
      </c>
      <c r="B2761" s="28"/>
    </row>
    <row r="2762" spans="1:2" ht="15.75" customHeight="1">
      <c r="A2762" s="14" t="s">
        <v>78</v>
      </c>
      <c r="B2762" s="28"/>
    </row>
    <row r="2763" spans="1:2" ht="15.75" customHeight="1">
      <c r="A2763"/>
    </row>
    <row r="2764" spans="1:2" ht="15.75" customHeight="1">
      <c r="A2764" s="14" t="s">
        <v>21</v>
      </c>
      <c r="B2764" s="28"/>
    </row>
    <row r="2765" spans="1:2" ht="15.75" customHeight="1">
      <c r="A2765" s="14" t="s">
        <v>77</v>
      </c>
      <c r="B2765" s="28"/>
    </row>
    <row r="2766" spans="1:2" ht="15.75" customHeight="1">
      <c r="A2766" s="14" t="s">
        <v>78</v>
      </c>
      <c r="B2766" s="28"/>
    </row>
    <row r="2767" spans="1:2" ht="15.75" customHeight="1">
      <c r="A2767"/>
    </row>
    <row r="2768" spans="1:2" ht="15.75" customHeight="1">
      <c r="A2768" s="14" t="s">
        <v>21</v>
      </c>
      <c r="B2768" s="28"/>
    </row>
    <row r="2769" spans="1:2" ht="15.75" customHeight="1">
      <c r="A2769" s="14" t="s">
        <v>77</v>
      </c>
      <c r="B2769" s="28"/>
    </row>
    <row r="2770" spans="1:2" ht="15.75" customHeight="1">
      <c r="A2770" s="14" t="s">
        <v>78</v>
      </c>
      <c r="B2770" s="28"/>
    </row>
    <row r="2771" spans="1:2" ht="15.75" customHeight="1">
      <c r="A2771"/>
    </row>
    <row r="2772" spans="1:2" ht="15.75" customHeight="1">
      <c r="A2772" s="14" t="s">
        <v>21</v>
      </c>
      <c r="B2772" s="28"/>
    </row>
    <row r="2773" spans="1:2" ht="15.75" customHeight="1">
      <c r="A2773" s="14" t="s">
        <v>77</v>
      </c>
      <c r="B2773" s="28"/>
    </row>
    <row r="2774" spans="1:2" ht="15.75" customHeight="1">
      <c r="A2774" s="14" t="s">
        <v>78</v>
      </c>
      <c r="B2774" s="28"/>
    </row>
    <row r="2775" spans="1:2" ht="15.75" customHeight="1">
      <c r="A2775"/>
    </row>
    <row r="2776" spans="1:2" ht="15.75" customHeight="1">
      <c r="A2776" s="14" t="s">
        <v>21</v>
      </c>
      <c r="B2776" s="28"/>
    </row>
    <row r="2777" spans="1:2" ht="15.75" customHeight="1">
      <c r="A2777" s="14" t="s">
        <v>77</v>
      </c>
      <c r="B2777" s="28"/>
    </row>
    <row r="2778" spans="1:2" ht="15.75" customHeight="1">
      <c r="A2778" s="14" t="s">
        <v>78</v>
      </c>
      <c r="B2778" s="28"/>
    </row>
    <row r="2779" spans="1:2" ht="15.75" customHeight="1">
      <c r="A2779"/>
    </row>
    <row r="2780" spans="1:2" ht="15.75" customHeight="1">
      <c r="A2780" s="14" t="s">
        <v>21</v>
      </c>
      <c r="B2780" s="28"/>
    </row>
    <row r="2781" spans="1:2" ht="15.75" customHeight="1">
      <c r="A2781" s="14" t="s">
        <v>77</v>
      </c>
      <c r="B2781" s="28"/>
    </row>
    <row r="2782" spans="1:2" ht="15.75" customHeight="1">
      <c r="A2782" s="14" t="s">
        <v>78</v>
      </c>
      <c r="B2782" s="28"/>
    </row>
    <row r="2783" spans="1:2" ht="15.75" customHeight="1">
      <c r="A2783"/>
    </row>
    <row r="2784" spans="1:2" ht="15.75" customHeight="1">
      <c r="A2784" s="14" t="s">
        <v>21</v>
      </c>
      <c r="B2784" s="28"/>
    </row>
    <row r="2785" spans="1:2" ht="15.75" customHeight="1">
      <c r="A2785" s="14" t="s">
        <v>77</v>
      </c>
      <c r="B2785" s="28"/>
    </row>
    <row r="2786" spans="1:2" ht="15.75" customHeight="1">
      <c r="A2786" s="14" t="s">
        <v>78</v>
      </c>
      <c r="B2786" s="28"/>
    </row>
    <row r="2787" spans="1:2" ht="15.75" customHeight="1">
      <c r="A2787"/>
    </row>
    <row r="2788" spans="1:2" ht="15.75" customHeight="1">
      <c r="A2788" s="14" t="s">
        <v>21</v>
      </c>
      <c r="B2788" s="28"/>
    </row>
    <row r="2789" spans="1:2" ht="15.75" customHeight="1">
      <c r="A2789" s="14" t="s">
        <v>77</v>
      </c>
      <c r="B2789" s="28"/>
    </row>
    <row r="2790" spans="1:2" ht="15.75" customHeight="1">
      <c r="A2790" s="14" t="s">
        <v>78</v>
      </c>
      <c r="B2790" s="28"/>
    </row>
    <row r="2791" spans="1:2" ht="15.75" customHeight="1">
      <c r="A2791"/>
    </row>
    <row r="2792" spans="1:2" ht="15.75" customHeight="1">
      <c r="A2792" s="14" t="s">
        <v>21</v>
      </c>
      <c r="B2792" s="28"/>
    </row>
    <row r="2793" spans="1:2" ht="15.75" customHeight="1">
      <c r="A2793" s="14" t="s">
        <v>77</v>
      </c>
      <c r="B2793" s="28"/>
    </row>
    <row r="2794" spans="1:2" ht="15.75" customHeight="1">
      <c r="A2794" s="14" t="s">
        <v>78</v>
      </c>
      <c r="B2794" s="28"/>
    </row>
    <row r="2795" spans="1:2" ht="15.75" customHeight="1">
      <c r="A2795"/>
    </row>
    <row r="2796" spans="1:2" ht="15.75" customHeight="1">
      <c r="A2796" s="14" t="s">
        <v>21</v>
      </c>
      <c r="B2796" s="28"/>
    </row>
    <row r="2797" spans="1:2" ht="15.75" customHeight="1">
      <c r="A2797" s="14" t="s">
        <v>77</v>
      </c>
      <c r="B2797" s="28"/>
    </row>
    <row r="2798" spans="1:2" ht="15.75" customHeight="1">
      <c r="A2798" s="14" t="s">
        <v>78</v>
      </c>
      <c r="B2798" s="28"/>
    </row>
    <row r="2799" spans="1:2" ht="15.75" customHeight="1">
      <c r="A2799"/>
    </row>
    <row r="2800" spans="1:2" ht="15.75" customHeight="1">
      <c r="A2800" s="14" t="s">
        <v>21</v>
      </c>
      <c r="B2800" s="28"/>
    </row>
    <row r="2801" spans="1:2" ht="15.75" customHeight="1">
      <c r="A2801" s="14" t="s">
        <v>77</v>
      </c>
      <c r="B2801" s="28"/>
    </row>
    <row r="2802" spans="1:2" ht="15.75" customHeight="1">
      <c r="A2802" s="14" t="s">
        <v>78</v>
      </c>
      <c r="B2802" s="28"/>
    </row>
    <row r="2803" spans="1:2" ht="15.75" customHeight="1">
      <c r="A2803"/>
    </row>
    <row r="2804" spans="1:2" ht="15.75" customHeight="1">
      <c r="A2804" s="14" t="s">
        <v>21</v>
      </c>
      <c r="B2804" s="28"/>
    </row>
    <row r="2805" spans="1:2" ht="15.75" customHeight="1">
      <c r="A2805" s="14" t="s">
        <v>77</v>
      </c>
      <c r="B2805" s="28"/>
    </row>
    <row r="2806" spans="1:2" ht="15.75" customHeight="1">
      <c r="A2806" s="14" t="s">
        <v>78</v>
      </c>
      <c r="B2806" s="28"/>
    </row>
    <row r="2807" spans="1:2" ht="15.75" customHeight="1">
      <c r="A2807"/>
    </row>
    <row r="2808" spans="1:2" ht="15.75" customHeight="1">
      <c r="A2808" s="14" t="s">
        <v>21</v>
      </c>
      <c r="B2808" s="28"/>
    </row>
    <row r="2809" spans="1:2" ht="15.75" customHeight="1">
      <c r="A2809" s="14" t="s">
        <v>77</v>
      </c>
      <c r="B2809" s="28"/>
    </row>
    <row r="2810" spans="1:2" ht="15.75" customHeight="1">
      <c r="A2810" s="14" t="s">
        <v>78</v>
      </c>
      <c r="B2810" s="28"/>
    </row>
    <row r="2811" spans="1:2" ht="15.75" customHeight="1">
      <c r="A2811"/>
    </row>
    <row r="2812" spans="1:2" ht="15.75" customHeight="1">
      <c r="A2812" s="14" t="s">
        <v>21</v>
      </c>
      <c r="B2812" s="28"/>
    </row>
    <row r="2813" spans="1:2" ht="15.75" customHeight="1">
      <c r="A2813" s="14" t="s">
        <v>77</v>
      </c>
      <c r="B2813" s="28"/>
    </row>
    <row r="2814" spans="1:2" ht="15.75" customHeight="1">
      <c r="A2814" s="14" t="s">
        <v>78</v>
      </c>
      <c r="B2814" s="28"/>
    </row>
    <row r="2815" spans="1:2" ht="15.75" customHeight="1">
      <c r="A2815"/>
    </row>
    <row r="2816" spans="1:2" ht="15.75" customHeight="1">
      <c r="A2816" s="14" t="s">
        <v>21</v>
      </c>
      <c r="B2816" s="28"/>
    </row>
    <row r="2817" spans="1:2" ht="15.75" customHeight="1">
      <c r="A2817" s="14" t="s">
        <v>77</v>
      </c>
      <c r="B2817" s="28"/>
    </row>
    <row r="2818" spans="1:2" ht="15.75" customHeight="1">
      <c r="A2818" s="14" t="s">
        <v>78</v>
      </c>
      <c r="B2818" s="28"/>
    </row>
    <row r="2819" spans="1:2" ht="15.75" customHeight="1">
      <c r="A2819"/>
    </row>
    <row r="2820" spans="1:2" ht="15.75" customHeight="1">
      <c r="A2820" s="14" t="s">
        <v>21</v>
      </c>
      <c r="B2820" s="28"/>
    </row>
    <row r="2821" spans="1:2" ht="15.75" customHeight="1">
      <c r="A2821" s="14" t="s">
        <v>77</v>
      </c>
      <c r="B2821" s="28"/>
    </row>
    <row r="2822" spans="1:2" ht="15.75" customHeight="1">
      <c r="A2822" s="14" t="s">
        <v>78</v>
      </c>
      <c r="B2822" s="28"/>
    </row>
    <row r="2823" spans="1:2" ht="15.75" customHeight="1">
      <c r="A2823"/>
    </row>
    <row r="2824" spans="1:2" ht="15.75" customHeight="1">
      <c r="A2824" s="14" t="s">
        <v>21</v>
      </c>
      <c r="B2824" s="28"/>
    </row>
    <row r="2825" spans="1:2" ht="15.75" customHeight="1">
      <c r="A2825" s="14" t="s">
        <v>77</v>
      </c>
      <c r="B2825" s="28"/>
    </row>
    <row r="2826" spans="1:2" ht="15.75" customHeight="1">
      <c r="A2826" s="14" t="s">
        <v>78</v>
      </c>
      <c r="B2826" s="28"/>
    </row>
    <row r="2827" spans="1:2" ht="15.75" customHeight="1">
      <c r="A2827"/>
    </row>
    <row r="2828" spans="1:2" ht="15.75" customHeight="1">
      <c r="A2828" s="14" t="s">
        <v>21</v>
      </c>
      <c r="B2828" s="28"/>
    </row>
    <row r="2829" spans="1:2" ht="15.75" customHeight="1">
      <c r="A2829" s="14" t="s">
        <v>77</v>
      </c>
      <c r="B2829" s="28"/>
    </row>
    <row r="2830" spans="1:2" ht="15.75" customHeight="1">
      <c r="A2830" s="14" t="s">
        <v>78</v>
      </c>
      <c r="B2830" s="28"/>
    </row>
    <row r="2831" spans="1:2" ht="15.75" customHeight="1">
      <c r="A2831"/>
    </row>
    <row r="2832" spans="1:2" ht="15.75" customHeight="1">
      <c r="A2832" s="14" t="s">
        <v>21</v>
      </c>
      <c r="B2832" s="28"/>
    </row>
    <row r="2833" spans="1:2" ht="15.75" customHeight="1">
      <c r="A2833" s="14" t="s">
        <v>77</v>
      </c>
      <c r="B2833" s="28"/>
    </row>
    <row r="2834" spans="1:2" ht="15.75" customHeight="1">
      <c r="A2834" s="14" t="s">
        <v>78</v>
      </c>
      <c r="B2834" s="28"/>
    </row>
    <row r="2835" spans="1:2" ht="15.75" customHeight="1">
      <c r="A2835"/>
    </row>
    <row r="2836" spans="1:2" ht="15.75" customHeight="1">
      <c r="A2836" s="14" t="s">
        <v>21</v>
      </c>
      <c r="B2836" s="28"/>
    </row>
    <row r="2837" spans="1:2" ht="15.75" customHeight="1">
      <c r="A2837" s="14" t="s">
        <v>77</v>
      </c>
      <c r="B2837" s="28"/>
    </row>
    <row r="2838" spans="1:2" ht="15.75" customHeight="1">
      <c r="A2838" s="14" t="s">
        <v>78</v>
      </c>
      <c r="B2838" s="28"/>
    </row>
    <row r="2839" spans="1:2" ht="15.75" customHeight="1">
      <c r="A2839"/>
    </row>
    <row r="2840" spans="1:2" ht="15.75" customHeight="1">
      <c r="A2840" s="14" t="s">
        <v>21</v>
      </c>
      <c r="B2840" s="28"/>
    </row>
    <row r="2841" spans="1:2" ht="15.75" customHeight="1">
      <c r="A2841" s="14" t="s">
        <v>77</v>
      </c>
      <c r="B2841" s="28"/>
    </row>
    <row r="2842" spans="1:2" ht="15.75" customHeight="1">
      <c r="A2842" s="14" t="s">
        <v>78</v>
      </c>
      <c r="B2842" s="28"/>
    </row>
    <row r="2843" spans="1:2" ht="15.75" customHeight="1">
      <c r="A2843"/>
    </row>
    <row r="2844" spans="1:2" ht="15.75" customHeight="1">
      <c r="A2844" s="14" t="s">
        <v>21</v>
      </c>
      <c r="B2844" s="28"/>
    </row>
    <row r="2845" spans="1:2" ht="15.75" customHeight="1">
      <c r="A2845" s="14" t="s">
        <v>77</v>
      </c>
      <c r="B2845" s="28"/>
    </row>
    <row r="2846" spans="1:2" ht="15.75" customHeight="1">
      <c r="A2846" s="14" t="s">
        <v>78</v>
      </c>
      <c r="B2846" s="28"/>
    </row>
    <row r="2847" spans="1:2" ht="15.75" customHeight="1">
      <c r="A2847"/>
    </row>
    <row r="2848" spans="1:2" ht="15.75" customHeight="1">
      <c r="A2848" s="14" t="s">
        <v>21</v>
      </c>
      <c r="B2848" s="28"/>
    </row>
    <row r="2849" spans="1:2" ht="15.75" customHeight="1">
      <c r="A2849" s="14" t="s">
        <v>77</v>
      </c>
      <c r="B2849" s="28"/>
    </row>
    <row r="2850" spans="1:2" ht="15.75" customHeight="1">
      <c r="A2850" s="14" t="s">
        <v>78</v>
      </c>
      <c r="B2850" s="28"/>
    </row>
    <row r="2851" spans="1:2" ht="15.75" customHeight="1">
      <c r="A2851"/>
    </row>
    <row r="2852" spans="1:2" ht="15.75" customHeight="1">
      <c r="A2852" s="14" t="s">
        <v>21</v>
      </c>
      <c r="B2852" s="28"/>
    </row>
    <row r="2853" spans="1:2" ht="15.75" customHeight="1">
      <c r="A2853" s="14" t="s">
        <v>77</v>
      </c>
      <c r="B2853" s="28"/>
    </row>
    <row r="2854" spans="1:2" ht="15.75" customHeight="1">
      <c r="A2854" s="14" t="s">
        <v>78</v>
      </c>
      <c r="B2854" s="28"/>
    </row>
    <row r="2855" spans="1:2" ht="15.75" customHeight="1">
      <c r="A2855"/>
    </row>
    <row r="2856" spans="1:2" ht="15.75" customHeight="1">
      <c r="A2856" s="14" t="s">
        <v>21</v>
      </c>
      <c r="B2856" s="28"/>
    </row>
    <row r="2857" spans="1:2" ht="15.75" customHeight="1">
      <c r="A2857" s="14" t="s">
        <v>77</v>
      </c>
      <c r="B2857" s="28"/>
    </row>
    <row r="2858" spans="1:2" ht="15.75" customHeight="1">
      <c r="A2858" s="14" t="s">
        <v>78</v>
      </c>
      <c r="B2858" s="28"/>
    </row>
    <row r="2859" spans="1:2" ht="15.75" customHeight="1">
      <c r="A2859"/>
    </row>
    <row r="2860" spans="1:2" ht="15.75" customHeight="1">
      <c r="A2860" s="14" t="s">
        <v>21</v>
      </c>
      <c r="B2860" s="28"/>
    </row>
    <row r="2861" spans="1:2" ht="15.75" customHeight="1">
      <c r="A2861" s="14" t="s">
        <v>77</v>
      </c>
      <c r="B2861" s="28"/>
    </row>
    <row r="2862" spans="1:2" ht="15.75" customHeight="1">
      <c r="A2862" s="14" t="s">
        <v>78</v>
      </c>
      <c r="B2862" s="28"/>
    </row>
    <row r="2863" spans="1:2" ht="15.75" customHeight="1">
      <c r="A2863"/>
    </row>
    <row r="2864" spans="1:2" ht="15.75" customHeight="1">
      <c r="A2864" s="14" t="s">
        <v>21</v>
      </c>
      <c r="B2864" s="28"/>
    </row>
    <row r="2865" spans="1:2" ht="15.75" customHeight="1">
      <c r="A2865" s="14" t="s">
        <v>77</v>
      </c>
      <c r="B2865" s="28"/>
    </row>
    <row r="2866" spans="1:2" ht="15.75" customHeight="1">
      <c r="A2866" s="14" t="s">
        <v>78</v>
      </c>
      <c r="B2866" s="28"/>
    </row>
    <row r="2867" spans="1:2" ht="15.75" customHeight="1">
      <c r="A2867"/>
    </row>
    <row r="2868" spans="1:2" ht="15.75" customHeight="1">
      <c r="A2868" s="14" t="s">
        <v>21</v>
      </c>
      <c r="B2868" s="28"/>
    </row>
    <row r="2869" spans="1:2" ht="15.75" customHeight="1">
      <c r="A2869" s="14" t="s">
        <v>77</v>
      </c>
      <c r="B2869" s="28"/>
    </row>
    <row r="2870" spans="1:2" ht="15.75" customHeight="1">
      <c r="A2870" s="14" t="s">
        <v>78</v>
      </c>
      <c r="B2870" s="28"/>
    </row>
    <row r="2871" spans="1:2" ht="15.75" customHeight="1">
      <c r="A2871"/>
    </row>
    <row r="2872" spans="1:2" ht="15.75" customHeight="1">
      <c r="A2872" s="14" t="s">
        <v>21</v>
      </c>
      <c r="B2872" s="28"/>
    </row>
    <row r="2873" spans="1:2" ht="15.75" customHeight="1">
      <c r="A2873" s="14" t="s">
        <v>77</v>
      </c>
      <c r="B2873" s="28"/>
    </row>
    <row r="2874" spans="1:2" ht="15.75" customHeight="1">
      <c r="A2874" s="14" t="s">
        <v>78</v>
      </c>
      <c r="B2874" s="28"/>
    </row>
    <row r="2875" spans="1:2" ht="15.75" customHeight="1">
      <c r="A2875"/>
    </row>
    <row r="2876" spans="1:2" ht="15.75" customHeight="1">
      <c r="A2876" s="14" t="s">
        <v>21</v>
      </c>
      <c r="B2876" s="28"/>
    </row>
    <row r="2877" spans="1:2" ht="15.75" customHeight="1">
      <c r="A2877" s="14" t="s">
        <v>77</v>
      </c>
      <c r="B2877" s="28"/>
    </row>
    <row r="2878" spans="1:2" ht="15.75" customHeight="1">
      <c r="A2878" s="14" t="s">
        <v>78</v>
      </c>
      <c r="B2878" s="28"/>
    </row>
    <row r="2879" spans="1:2" ht="15.75" customHeight="1">
      <c r="A2879"/>
    </row>
    <row r="2880" spans="1:2" ht="15.75" customHeight="1">
      <c r="A2880" s="14" t="s">
        <v>21</v>
      </c>
      <c r="B2880" s="28"/>
    </row>
    <row r="2881" spans="1:2" ht="15.75" customHeight="1">
      <c r="A2881" s="14" t="s">
        <v>77</v>
      </c>
      <c r="B2881" s="28"/>
    </row>
    <row r="2882" spans="1:2" ht="15.75" customHeight="1">
      <c r="A2882" s="14" t="s">
        <v>78</v>
      </c>
      <c r="B2882" s="28"/>
    </row>
    <row r="2883" spans="1:2" ht="15.75" customHeight="1">
      <c r="A2883"/>
    </row>
    <row r="2884" spans="1:2" ht="15.75" customHeight="1">
      <c r="A2884" s="14" t="s">
        <v>21</v>
      </c>
      <c r="B2884" s="28"/>
    </row>
    <row r="2885" spans="1:2" ht="15.75" customHeight="1">
      <c r="A2885" s="14" t="s">
        <v>77</v>
      </c>
      <c r="B2885" s="28"/>
    </row>
    <row r="2886" spans="1:2" ht="15.75" customHeight="1">
      <c r="A2886" s="14" t="s">
        <v>78</v>
      </c>
      <c r="B2886" s="28"/>
    </row>
    <row r="2887" spans="1:2" ht="15.75" customHeight="1">
      <c r="A2887"/>
    </row>
    <row r="2888" spans="1:2" ht="15.75" customHeight="1">
      <c r="A2888" s="14" t="s">
        <v>21</v>
      </c>
      <c r="B2888" s="28"/>
    </row>
    <row r="2889" spans="1:2" ht="15.75" customHeight="1">
      <c r="A2889" s="14" t="s">
        <v>77</v>
      </c>
      <c r="B2889" s="28"/>
    </row>
    <row r="2890" spans="1:2" ht="15.75" customHeight="1">
      <c r="A2890" s="14" t="s">
        <v>78</v>
      </c>
      <c r="B2890" s="28"/>
    </row>
    <row r="2891" spans="1:2" ht="15.75" customHeight="1">
      <c r="A2891"/>
    </row>
    <row r="2892" spans="1:2" ht="15.75" customHeight="1">
      <c r="A2892" s="14" t="s">
        <v>21</v>
      </c>
      <c r="B2892" s="28"/>
    </row>
    <row r="2893" spans="1:2" ht="15.75" customHeight="1">
      <c r="A2893" s="14" t="s">
        <v>77</v>
      </c>
      <c r="B2893" s="28"/>
    </row>
    <row r="2894" spans="1:2" ht="15.75" customHeight="1">
      <c r="A2894" s="14" t="s">
        <v>78</v>
      </c>
      <c r="B2894" s="28"/>
    </row>
    <row r="2895" spans="1:2" ht="15.75" customHeight="1">
      <c r="A2895"/>
    </row>
    <row r="2896" spans="1:2" ht="15.75" customHeight="1">
      <c r="A2896" s="14" t="s">
        <v>21</v>
      </c>
      <c r="B2896" s="28"/>
    </row>
    <row r="2897" spans="1:2" ht="15.75" customHeight="1">
      <c r="A2897" s="14" t="s">
        <v>77</v>
      </c>
      <c r="B2897" s="28"/>
    </row>
    <row r="2898" spans="1:2" ht="15.75" customHeight="1">
      <c r="A2898" s="14" t="s">
        <v>78</v>
      </c>
      <c r="B2898" s="28"/>
    </row>
    <row r="2899" spans="1:2" ht="15.75" customHeight="1">
      <c r="A2899"/>
    </row>
    <row r="2900" spans="1:2" ht="15.75" customHeight="1">
      <c r="A2900" s="14" t="s">
        <v>21</v>
      </c>
      <c r="B2900" s="28"/>
    </row>
    <row r="2901" spans="1:2" ht="15.75" customHeight="1">
      <c r="A2901" s="14" t="s">
        <v>77</v>
      </c>
      <c r="B2901" s="28"/>
    </row>
    <row r="2902" spans="1:2" ht="15.75" customHeight="1">
      <c r="A2902" s="14" t="s">
        <v>78</v>
      </c>
      <c r="B2902" s="28"/>
    </row>
    <row r="2903" spans="1:2" ht="15.75" customHeight="1">
      <c r="A2903"/>
    </row>
    <row r="2904" spans="1:2" ht="15.75" customHeight="1">
      <c r="A2904" s="14" t="s">
        <v>21</v>
      </c>
      <c r="B2904" s="28"/>
    </row>
    <row r="2905" spans="1:2" ht="15.75" customHeight="1">
      <c r="A2905" s="14" t="s">
        <v>77</v>
      </c>
      <c r="B2905" s="28"/>
    </row>
    <row r="2906" spans="1:2" ht="15.75" customHeight="1">
      <c r="A2906" s="14" t="s">
        <v>78</v>
      </c>
      <c r="B2906" s="28"/>
    </row>
    <row r="2907" spans="1:2" ht="15.75" customHeight="1">
      <c r="A2907"/>
    </row>
    <row r="2908" spans="1:2" ht="15.75" customHeight="1">
      <c r="A2908" s="14" t="s">
        <v>21</v>
      </c>
      <c r="B2908" s="28"/>
    </row>
    <row r="2909" spans="1:2" ht="15.75" customHeight="1">
      <c r="A2909" s="14" t="s">
        <v>77</v>
      </c>
      <c r="B2909" s="28"/>
    </row>
    <row r="2910" spans="1:2" ht="15.75" customHeight="1">
      <c r="A2910" s="14" t="s">
        <v>78</v>
      </c>
      <c r="B2910" s="28"/>
    </row>
    <row r="2911" spans="1:2" ht="15.75" customHeight="1">
      <c r="A2911"/>
    </row>
    <row r="2912" spans="1:2" ht="15.75" customHeight="1">
      <c r="A2912" s="14" t="s">
        <v>21</v>
      </c>
      <c r="B2912" s="28"/>
    </row>
    <row r="2913" spans="1:2" ht="15.75" customHeight="1">
      <c r="A2913" s="14" t="s">
        <v>77</v>
      </c>
      <c r="B2913" s="28"/>
    </row>
    <row r="2914" spans="1:2" ht="15.75" customHeight="1">
      <c r="A2914" s="14" t="s">
        <v>78</v>
      </c>
      <c r="B2914" s="28"/>
    </row>
    <row r="2915" spans="1:2" ht="15.75" customHeight="1">
      <c r="A2915"/>
    </row>
    <row r="2916" spans="1:2" ht="15.75" customHeight="1">
      <c r="A2916" s="14" t="s">
        <v>21</v>
      </c>
      <c r="B2916" s="28"/>
    </row>
    <row r="2917" spans="1:2" ht="15.75" customHeight="1">
      <c r="A2917" s="14" t="s">
        <v>77</v>
      </c>
      <c r="B2917" s="28"/>
    </row>
    <row r="2918" spans="1:2" ht="15.75" customHeight="1">
      <c r="A2918" s="14" t="s">
        <v>78</v>
      </c>
      <c r="B2918" s="28"/>
    </row>
    <row r="2919" spans="1:2" ht="15.75" customHeight="1">
      <c r="A2919"/>
    </row>
    <row r="2920" spans="1:2" ht="15.75" customHeight="1">
      <c r="A2920" s="14" t="s">
        <v>21</v>
      </c>
      <c r="B2920" s="28"/>
    </row>
    <row r="2921" spans="1:2" ht="15.75" customHeight="1">
      <c r="A2921" s="14" t="s">
        <v>77</v>
      </c>
      <c r="B2921" s="28"/>
    </row>
    <row r="2922" spans="1:2" ht="15.75" customHeight="1">
      <c r="A2922" s="14" t="s">
        <v>78</v>
      </c>
      <c r="B2922" s="28"/>
    </row>
    <row r="2923" spans="1:2" ht="15.75" customHeight="1">
      <c r="A2923"/>
    </row>
    <row r="2924" spans="1:2" ht="15.75" customHeight="1">
      <c r="A2924" s="14" t="s">
        <v>21</v>
      </c>
      <c r="B2924" s="28"/>
    </row>
    <row r="2925" spans="1:2" ht="15.75" customHeight="1">
      <c r="A2925" s="14" t="s">
        <v>77</v>
      </c>
      <c r="B2925" s="28"/>
    </row>
    <row r="2926" spans="1:2" ht="15.75" customHeight="1">
      <c r="A2926" s="14" t="s">
        <v>78</v>
      </c>
      <c r="B2926" s="28"/>
    </row>
    <row r="2927" spans="1:2" ht="15.75" customHeight="1">
      <c r="A2927"/>
    </row>
    <row r="2928" spans="1:2" ht="15.75" customHeight="1">
      <c r="A2928" s="14" t="s">
        <v>21</v>
      </c>
      <c r="B2928" s="28"/>
    </row>
    <row r="2929" spans="1:2" ht="15.75" customHeight="1">
      <c r="A2929" s="14" t="s">
        <v>77</v>
      </c>
      <c r="B2929" s="28"/>
    </row>
    <row r="2930" spans="1:2" ht="15.75" customHeight="1">
      <c r="A2930" s="14" t="s">
        <v>78</v>
      </c>
      <c r="B2930" s="28"/>
    </row>
    <row r="2931" spans="1:2" ht="15.75" customHeight="1">
      <c r="A2931"/>
    </row>
    <row r="2932" spans="1:2" ht="15.75" customHeight="1">
      <c r="A2932" s="14" t="s">
        <v>21</v>
      </c>
      <c r="B2932" s="28"/>
    </row>
    <row r="2933" spans="1:2" ht="15.75" customHeight="1">
      <c r="A2933" s="14" t="s">
        <v>77</v>
      </c>
      <c r="B2933" s="28"/>
    </row>
    <row r="2934" spans="1:2" ht="15.75" customHeight="1">
      <c r="A2934" s="14" t="s">
        <v>78</v>
      </c>
      <c r="B2934" s="28"/>
    </row>
    <row r="2935" spans="1:2" ht="15.75" customHeight="1">
      <c r="A2935"/>
    </row>
    <row r="2936" spans="1:2" ht="15.75" customHeight="1">
      <c r="A2936" s="14" t="s">
        <v>21</v>
      </c>
      <c r="B2936" s="28"/>
    </row>
    <row r="2937" spans="1:2" ht="15.75" customHeight="1">
      <c r="A2937" s="14" t="s">
        <v>77</v>
      </c>
      <c r="B2937" s="28"/>
    </row>
    <row r="2938" spans="1:2" ht="15.75" customHeight="1">
      <c r="A2938" s="14" t="s">
        <v>78</v>
      </c>
      <c r="B2938" s="28"/>
    </row>
    <row r="2939" spans="1:2" ht="15.75" customHeight="1">
      <c r="A2939"/>
    </row>
    <row r="2940" spans="1:2" ht="15.75" customHeight="1">
      <c r="A2940" s="14" t="s">
        <v>21</v>
      </c>
      <c r="B2940" s="28"/>
    </row>
    <row r="2941" spans="1:2" ht="15.75" customHeight="1">
      <c r="A2941" s="14" t="s">
        <v>77</v>
      </c>
      <c r="B2941" s="28"/>
    </row>
    <row r="2942" spans="1:2" ht="15.75" customHeight="1">
      <c r="A2942" s="14" t="s">
        <v>78</v>
      </c>
      <c r="B2942" s="28"/>
    </row>
    <row r="2943" spans="1:2" ht="15.75" customHeight="1">
      <c r="A2943"/>
    </row>
    <row r="2944" spans="1:2" ht="15.75" customHeight="1">
      <c r="A2944" s="14" t="s">
        <v>21</v>
      </c>
      <c r="B2944" s="28"/>
    </row>
    <row r="2945" spans="1:2" ht="15.75" customHeight="1">
      <c r="A2945" s="14" t="s">
        <v>77</v>
      </c>
      <c r="B2945" s="28"/>
    </row>
    <row r="2946" spans="1:2" ht="15.75" customHeight="1">
      <c r="A2946" s="14" t="s">
        <v>78</v>
      </c>
      <c r="B2946" s="28"/>
    </row>
    <row r="2947" spans="1:2" ht="15.75" customHeight="1">
      <c r="A2947"/>
    </row>
    <row r="2948" spans="1:2" ht="15.75" customHeight="1">
      <c r="A2948" s="14" t="s">
        <v>21</v>
      </c>
      <c r="B2948" s="28"/>
    </row>
    <row r="2949" spans="1:2" ht="15.75" customHeight="1">
      <c r="A2949" s="14" t="s">
        <v>77</v>
      </c>
      <c r="B2949" s="28"/>
    </row>
    <row r="2950" spans="1:2" ht="15.75" customHeight="1">
      <c r="A2950" s="14" t="s">
        <v>78</v>
      </c>
      <c r="B2950" s="28"/>
    </row>
    <row r="2951" spans="1:2" ht="15.75" customHeight="1">
      <c r="A2951"/>
    </row>
    <row r="2952" spans="1:2" ht="15.75" customHeight="1">
      <c r="A2952" s="14" t="s">
        <v>21</v>
      </c>
      <c r="B2952" s="28"/>
    </row>
    <row r="2953" spans="1:2" ht="15.75" customHeight="1">
      <c r="A2953" s="14" t="s">
        <v>77</v>
      </c>
      <c r="B2953" s="28"/>
    </row>
    <row r="2954" spans="1:2" ht="15.75" customHeight="1">
      <c r="A2954" s="14" t="s">
        <v>78</v>
      </c>
      <c r="B2954" s="28"/>
    </row>
    <row r="2955" spans="1:2" ht="15.75" customHeight="1">
      <c r="A2955"/>
    </row>
    <row r="2956" spans="1:2" ht="15.75" customHeight="1">
      <c r="A2956" s="14" t="s">
        <v>21</v>
      </c>
      <c r="B2956" s="28"/>
    </row>
    <row r="2957" spans="1:2" ht="15.75" customHeight="1">
      <c r="A2957" s="14" t="s">
        <v>77</v>
      </c>
      <c r="B2957" s="28"/>
    </row>
    <row r="2958" spans="1:2" ht="15.75" customHeight="1">
      <c r="A2958" s="14" t="s">
        <v>78</v>
      </c>
      <c r="B2958" s="28"/>
    </row>
    <row r="2959" spans="1:2" ht="15.75" customHeight="1">
      <c r="A2959"/>
    </row>
    <row r="2960" spans="1:2" ht="15.75" customHeight="1">
      <c r="A2960" s="14" t="s">
        <v>21</v>
      </c>
      <c r="B2960" s="28"/>
    </row>
    <row r="2961" spans="1:2" ht="15.75" customHeight="1">
      <c r="A2961" s="14" t="s">
        <v>77</v>
      </c>
      <c r="B2961" s="28"/>
    </row>
    <row r="2962" spans="1:2" ht="15.75" customHeight="1">
      <c r="A2962" s="14" t="s">
        <v>78</v>
      </c>
      <c r="B2962" s="28"/>
    </row>
    <row r="2963" spans="1:2" ht="15.75" customHeight="1">
      <c r="A2963"/>
    </row>
    <row r="2964" spans="1:2" ht="15.75" customHeight="1">
      <c r="A2964" s="14" t="s">
        <v>21</v>
      </c>
      <c r="B2964" s="28"/>
    </row>
    <row r="2965" spans="1:2" ht="15.75" customHeight="1">
      <c r="A2965" s="14" t="s">
        <v>77</v>
      </c>
      <c r="B2965" s="28"/>
    </row>
    <row r="2966" spans="1:2" ht="15.75" customHeight="1">
      <c r="A2966" s="14" t="s">
        <v>78</v>
      </c>
      <c r="B2966" s="28"/>
    </row>
    <row r="2967" spans="1:2" ht="15.75" customHeight="1">
      <c r="A2967"/>
    </row>
    <row r="2968" spans="1:2" ht="15.75" customHeight="1">
      <c r="A2968" s="14" t="s">
        <v>21</v>
      </c>
      <c r="B2968" s="28"/>
    </row>
    <row r="2969" spans="1:2" ht="15.75" customHeight="1">
      <c r="A2969" s="14" t="s">
        <v>77</v>
      </c>
      <c r="B2969" s="28"/>
    </row>
    <row r="2970" spans="1:2" ht="15.75" customHeight="1">
      <c r="A2970" s="14" t="s">
        <v>78</v>
      </c>
      <c r="B2970" s="28"/>
    </row>
    <row r="2971" spans="1:2" ht="15.75" customHeight="1">
      <c r="A2971"/>
    </row>
    <row r="2972" spans="1:2" ht="15.75" customHeight="1">
      <c r="A2972" s="14" t="s">
        <v>21</v>
      </c>
      <c r="B2972" s="28"/>
    </row>
    <row r="2973" spans="1:2" ht="15.75" customHeight="1">
      <c r="A2973" s="14" t="s">
        <v>77</v>
      </c>
      <c r="B2973" s="28"/>
    </row>
    <row r="2974" spans="1:2" ht="15.75" customHeight="1">
      <c r="A2974" s="14" t="s">
        <v>78</v>
      </c>
      <c r="B2974" s="28"/>
    </row>
    <row r="2975" spans="1:2" ht="15.75" customHeight="1">
      <c r="A2975"/>
    </row>
    <row r="2976" spans="1:2" ht="15.75" customHeight="1">
      <c r="A2976" s="14" t="s">
        <v>21</v>
      </c>
      <c r="B2976" s="28"/>
    </row>
    <row r="2977" spans="1:2" ht="15.75" customHeight="1">
      <c r="A2977" s="14" t="s">
        <v>77</v>
      </c>
      <c r="B2977" s="28"/>
    </row>
    <row r="2978" spans="1:2" ht="15.75" customHeight="1">
      <c r="A2978" s="14" t="s">
        <v>78</v>
      </c>
      <c r="B2978" s="28"/>
    </row>
    <row r="2979" spans="1:2" ht="15.75" customHeight="1">
      <c r="A2979"/>
    </row>
    <row r="2980" spans="1:2" ht="15.75" customHeight="1">
      <c r="A2980" s="14" t="s">
        <v>21</v>
      </c>
      <c r="B2980" s="28"/>
    </row>
    <row r="2981" spans="1:2" ht="15.75" customHeight="1">
      <c r="A2981" s="14" t="s">
        <v>77</v>
      </c>
      <c r="B2981" s="28"/>
    </row>
    <row r="2982" spans="1:2" ht="15.75" customHeight="1">
      <c r="A2982" s="14" t="s">
        <v>78</v>
      </c>
      <c r="B2982" s="28"/>
    </row>
    <row r="2983" spans="1:2" ht="15.75" customHeight="1">
      <c r="A2983"/>
    </row>
    <row r="2984" spans="1:2" ht="15.75" customHeight="1">
      <c r="A2984" s="14" t="s">
        <v>21</v>
      </c>
      <c r="B2984" s="28"/>
    </row>
    <row r="2985" spans="1:2" ht="15.75" customHeight="1">
      <c r="A2985" s="14" t="s">
        <v>77</v>
      </c>
      <c r="B2985" s="28"/>
    </row>
    <row r="2986" spans="1:2" ht="15.75" customHeight="1">
      <c r="A2986" s="14" t="s">
        <v>78</v>
      </c>
      <c r="B2986" s="28"/>
    </row>
    <row r="2987" spans="1:2" ht="15.75" customHeight="1">
      <c r="A2987"/>
    </row>
    <row r="2988" spans="1:2" ht="15.75" customHeight="1">
      <c r="A2988" s="14" t="s">
        <v>21</v>
      </c>
      <c r="B2988" s="28"/>
    </row>
    <row r="2989" spans="1:2" ht="15.75" customHeight="1">
      <c r="A2989" s="14" t="s">
        <v>77</v>
      </c>
      <c r="B2989" s="28"/>
    </row>
    <row r="2990" spans="1:2" ht="15.75" customHeight="1">
      <c r="A2990" s="14" t="s">
        <v>78</v>
      </c>
      <c r="B2990" s="28"/>
    </row>
    <row r="2991" spans="1:2" ht="15.75" customHeight="1">
      <c r="A2991"/>
    </row>
    <row r="2992" spans="1:2" ht="15.75" customHeight="1">
      <c r="A2992" s="14" t="s">
        <v>21</v>
      </c>
      <c r="B2992" s="28"/>
    </row>
    <row r="2993" spans="1:2" ht="15.75" customHeight="1">
      <c r="A2993" s="14" t="s">
        <v>77</v>
      </c>
      <c r="B2993" s="28"/>
    </row>
    <row r="2994" spans="1:2" ht="15.75" customHeight="1">
      <c r="A2994" s="14" t="s">
        <v>78</v>
      </c>
      <c r="B2994" s="28"/>
    </row>
    <row r="2995" spans="1:2" ht="15.75" customHeight="1">
      <c r="A2995"/>
    </row>
    <row r="2996" spans="1:2" ht="15.75" customHeight="1">
      <c r="A2996" s="14" t="s">
        <v>21</v>
      </c>
      <c r="B2996" s="28"/>
    </row>
    <row r="2997" spans="1:2" ht="15.75" customHeight="1">
      <c r="A2997" s="14" t="s">
        <v>77</v>
      </c>
      <c r="B2997" s="28"/>
    </row>
    <row r="2998" spans="1:2" ht="15.75" customHeight="1">
      <c r="A2998" s="14" t="s">
        <v>78</v>
      </c>
      <c r="B2998" s="28"/>
    </row>
    <row r="2999" spans="1:2" ht="15.75" customHeight="1">
      <c r="A2999"/>
    </row>
    <row r="3000" spans="1:2" ht="15.75" customHeight="1">
      <c r="A3000" s="14" t="s">
        <v>21</v>
      </c>
      <c r="B3000" s="28"/>
    </row>
    <row r="3001" spans="1:2" ht="15.75" customHeight="1">
      <c r="A3001" s="14" t="s">
        <v>77</v>
      </c>
      <c r="B3001" s="28"/>
    </row>
    <row r="3002" spans="1:2" ht="15.75" customHeight="1">
      <c r="A3002" s="14" t="s">
        <v>78</v>
      </c>
      <c r="B3002" s="28"/>
    </row>
    <row r="3003" spans="1:2" ht="15.75" customHeight="1">
      <c r="A3003"/>
    </row>
    <row r="3004" spans="1:2" ht="15.75" customHeight="1">
      <c r="A3004" s="14" t="s">
        <v>21</v>
      </c>
      <c r="B3004" s="28"/>
    </row>
    <row r="3005" spans="1:2" ht="15.75" customHeight="1">
      <c r="A3005" s="14" t="s">
        <v>77</v>
      </c>
      <c r="B3005" s="28"/>
    </row>
    <row r="3006" spans="1:2" ht="15.75" customHeight="1">
      <c r="A3006" s="14" t="s">
        <v>78</v>
      </c>
      <c r="B3006" s="28"/>
    </row>
    <row r="3007" spans="1:2" ht="15.75" customHeight="1">
      <c r="A3007"/>
    </row>
    <row r="3008" spans="1:2" ht="15.75" customHeight="1">
      <c r="A3008" s="14" t="s">
        <v>21</v>
      </c>
      <c r="B3008" s="28"/>
    </row>
    <row r="3009" spans="1:2" ht="15.75" customHeight="1">
      <c r="A3009" s="14" t="s">
        <v>77</v>
      </c>
      <c r="B3009" s="28"/>
    </row>
    <row r="3010" spans="1:2" ht="15.75" customHeight="1">
      <c r="A3010" s="14" t="s">
        <v>78</v>
      </c>
      <c r="B3010" s="28"/>
    </row>
    <row r="3011" spans="1:2" ht="15.75" customHeight="1">
      <c r="A3011"/>
    </row>
    <row r="3012" spans="1:2" ht="15.75" customHeight="1">
      <c r="A3012" s="14" t="s">
        <v>21</v>
      </c>
      <c r="B3012" s="28"/>
    </row>
    <row r="3013" spans="1:2" ht="15.75" customHeight="1">
      <c r="A3013" s="14" t="s">
        <v>77</v>
      </c>
      <c r="B3013" s="28"/>
    </row>
    <row r="3014" spans="1:2" ht="15.75" customHeight="1">
      <c r="A3014" s="14" t="s">
        <v>78</v>
      </c>
      <c r="B3014" s="28"/>
    </row>
    <row r="3015" spans="1:2" ht="15.75" customHeight="1">
      <c r="A3015"/>
    </row>
    <row r="3016" spans="1:2" ht="15.75" customHeight="1">
      <c r="A3016" s="14" t="s">
        <v>21</v>
      </c>
      <c r="B3016" s="28"/>
    </row>
    <row r="3017" spans="1:2" ht="15.75" customHeight="1">
      <c r="A3017" s="14" t="s">
        <v>77</v>
      </c>
      <c r="B3017" s="28"/>
    </row>
    <row r="3018" spans="1:2" ht="15.75" customHeight="1">
      <c r="A3018" s="14" t="s">
        <v>78</v>
      </c>
      <c r="B3018" s="28"/>
    </row>
    <row r="3019" spans="1:2" ht="15.75" customHeight="1">
      <c r="A3019"/>
    </row>
    <row r="3020" spans="1:2" ht="15.75" customHeight="1">
      <c r="A3020" s="14" t="s">
        <v>21</v>
      </c>
      <c r="B3020" s="28"/>
    </row>
    <row r="3021" spans="1:2" ht="15.75" customHeight="1">
      <c r="A3021" s="14" t="s">
        <v>77</v>
      </c>
      <c r="B3021" s="28"/>
    </row>
    <row r="3022" spans="1:2" ht="15.75" customHeight="1">
      <c r="A3022" s="14" t="s">
        <v>78</v>
      </c>
      <c r="B3022" s="28"/>
    </row>
    <row r="3023" spans="1:2" ht="15.75" customHeight="1">
      <c r="A3023"/>
    </row>
    <row r="3024" spans="1:2" ht="15.75" customHeight="1">
      <c r="A3024" s="14" t="s">
        <v>21</v>
      </c>
      <c r="B3024" s="28"/>
    </row>
    <row r="3025" spans="1:2" ht="15.75" customHeight="1">
      <c r="A3025" s="14" t="s">
        <v>77</v>
      </c>
      <c r="B3025" s="28"/>
    </row>
    <row r="3026" spans="1:2" ht="15.75" customHeight="1">
      <c r="A3026" s="14" t="s">
        <v>78</v>
      </c>
      <c r="B3026" s="28"/>
    </row>
    <row r="3027" spans="1:2" ht="15.75" customHeight="1">
      <c r="A3027"/>
    </row>
    <row r="3028" spans="1:2" ht="15.75" customHeight="1">
      <c r="A3028" s="14" t="s">
        <v>21</v>
      </c>
      <c r="B3028" s="28"/>
    </row>
    <row r="3029" spans="1:2" ht="15.75" customHeight="1">
      <c r="A3029" s="14" t="s">
        <v>77</v>
      </c>
      <c r="B3029" s="28"/>
    </row>
    <row r="3030" spans="1:2" ht="15.75" customHeight="1">
      <c r="A3030" s="14" t="s">
        <v>78</v>
      </c>
      <c r="B3030" s="28"/>
    </row>
    <row r="3031" spans="1:2" ht="15.75" customHeight="1">
      <c r="A3031"/>
    </row>
    <row r="3032" spans="1:2" ht="15.75" customHeight="1">
      <c r="A3032" s="14" t="s">
        <v>21</v>
      </c>
      <c r="B3032" s="28"/>
    </row>
    <row r="3033" spans="1:2" ht="15.75" customHeight="1">
      <c r="A3033" s="14" t="s">
        <v>77</v>
      </c>
      <c r="B3033" s="28"/>
    </row>
    <row r="3034" spans="1:2" ht="15.75" customHeight="1">
      <c r="A3034" s="14" t="s">
        <v>78</v>
      </c>
      <c r="B3034" s="28"/>
    </row>
    <row r="3035" spans="1:2" ht="15.75" customHeight="1">
      <c r="A3035"/>
    </row>
    <row r="3036" spans="1:2" ht="15.75" customHeight="1">
      <c r="A3036" s="14" t="s">
        <v>21</v>
      </c>
      <c r="B3036" s="28"/>
    </row>
    <row r="3037" spans="1:2" ht="15.75" customHeight="1">
      <c r="A3037" s="14" t="s">
        <v>77</v>
      </c>
      <c r="B3037" s="28"/>
    </row>
    <row r="3038" spans="1:2" ht="15.75" customHeight="1">
      <c r="A3038" s="14" t="s">
        <v>78</v>
      </c>
      <c r="B3038" s="28"/>
    </row>
    <row r="3039" spans="1:2" ht="15.75" customHeight="1">
      <c r="A3039"/>
    </row>
    <row r="3040" spans="1:2" ht="15.75" customHeight="1">
      <c r="A3040" s="14" t="s">
        <v>21</v>
      </c>
      <c r="B3040" s="28"/>
    </row>
    <row r="3041" spans="1:2" ht="15.75" customHeight="1">
      <c r="A3041" s="14" t="s">
        <v>77</v>
      </c>
      <c r="B3041" s="28"/>
    </row>
    <row r="3042" spans="1:2" ht="15.75" customHeight="1">
      <c r="A3042" s="14" t="s">
        <v>78</v>
      </c>
      <c r="B3042" s="28"/>
    </row>
    <row r="3043" spans="1:2" ht="15.75" customHeight="1">
      <c r="A3043"/>
    </row>
    <row r="3044" spans="1:2" ht="15.75" customHeight="1">
      <c r="A3044" s="14" t="s">
        <v>21</v>
      </c>
      <c r="B3044" s="28"/>
    </row>
    <row r="3045" spans="1:2" ht="15.75" customHeight="1">
      <c r="A3045" s="14" t="s">
        <v>77</v>
      </c>
      <c r="B3045" s="28"/>
    </row>
    <row r="3046" spans="1:2" ht="15.75" customHeight="1">
      <c r="A3046" s="14" t="s">
        <v>78</v>
      </c>
      <c r="B3046" s="28"/>
    </row>
    <row r="3047" spans="1:2" ht="15.75" customHeight="1">
      <c r="A3047"/>
    </row>
    <row r="3048" spans="1:2" ht="15.75" customHeight="1">
      <c r="A3048" s="14" t="s">
        <v>21</v>
      </c>
      <c r="B3048" s="28"/>
    </row>
    <row r="3049" spans="1:2" ht="15.75" customHeight="1">
      <c r="A3049" s="14" t="s">
        <v>77</v>
      </c>
      <c r="B3049" s="28"/>
    </row>
    <row r="3050" spans="1:2" ht="15.75" customHeight="1">
      <c r="A3050" s="14" t="s">
        <v>78</v>
      </c>
      <c r="B3050" s="28"/>
    </row>
    <row r="3051" spans="1:2" ht="15.75" customHeight="1">
      <c r="A3051"/>
    </row>
    <row r="3052" spans="1:2" ht="15.75" customHeight="1">
      <c r="A3052" s="14" t="s">
        <v>21</v>
      </c>
      <c r="B3052" s="28"/>
    </row>
    <row r="3053" spans="1:2" ht="15.75" customHeight="1">
      <c r="A3053" s="14" t="s">
        <v>77</v>
      </c>
      <c r="B3053" s="28"/>
    </row>
    <row r="3054" spans="1:2" ht="15.75" customHeight="1">
      <c r="A3054" s="14" t="s">
        <v>78</v>
      </c>
      <c r="B3054" s="28"/>
    </row>
    <row r="3055" spans="1:2" ht="15.75" customHeight="1">
      <c r="A3055"/>
    </row>
    <row r="3056" spans="1:2" ht="15.75" customHeight="1">
      <c r="A3056" s="14" t="s">
        <v>21</v>
      </c>
      <c r="B3056" s="28"/>
    </row>
    <row r="3057" spans="1:2" ht="15.75" customHeight="1">
      <c r="A3057" s="14" t="s">
        <v>77</v>
      </c>
      <c r="B3057" s="28"/>
    </row>
    <row r="3058" spans="1:2" ht="15.75" customHeight="1">
      <c r="A3058" s="14" t="s">
        <v>78</v>
      </c>
      <c r="B3058" s="28"/>
    </row>
    <row r="3059" spans="1:2" ht="15.75" customHeight="1">
      <c r="A3059"/>
    </row>
    <row r="3060" spans="1:2" ht="15.75" customHeight="1">
      <c r="A3060" s="14" t="s">
        <v>21</v>
      </c>
      <c r="B3060" s="28"/>
    </row>
    <row r="3061" spans="1:2" ht="15.75" customHeight="1">
      <c r="A3061" s="14" t="s">
        <v>77</v>
      </c>
      <c r="B3061" s="28"/>
    </row>
    <row r="3062" spans="1:2" ht="15.75" customHeight="1">
      <c r="A3062" s="14" t="s">
        <v>78</v>
      </c>
      <c r="B3062" s="28"/>
    </row>
    <row r="3063" spans="1:2" ht="15.75" customHeight="1">
      <c r="A3063"/>
    </row>
    <row r="3064" spans="1:2" ht="15.75" customHeight="1">
      <c r="A3064" s="14" t="s">
        <v>21</v>
      </c>
      <c r="B3064" s="28"/>
    </row>
    <row r="3065" spans="1:2" ht="15.75" customHeight="1">
      <c r="A3065" s="14" t="s">
        <v>77</v>
      </c>
      <c r="B3065" s="28"/>
    </row>
    <row r="3066" spans="1:2" ht="15.75" customHeight="1">
      <c r="A3066" s="14" t="s">
        <v>78</v>
      </c>
      <c r="B3066" s="28"/>
    </row>
    <row r="3067" spans="1:2" ht="15.75" customHeight="1">
      <c r="A3067"/>
    </row>
    <row r="3068" spans="1:2" ht="15.75" customHeight="1">
      <c r="A3068" s="14" t="s">
        <v>21</v>
      </c>
      <c r="B3068" s="28"/>
    </row>
    <row r="3069" spans="1:2" ht="15.75" customHeight="1">
      <c r="A3069" s="14" t="s">
        <v>77</v>
      </c>
      <c r="B3069" s="28"/>
    </row>
    <row r="3070" spans="1:2" ht="15.75" customHeight="1">
      <c r="A3070" s="14" t="s">
        <v>78</v>
      </c>
      <c r="B3070" s="28"/>
    </row>
    <row r="3071" spans="1:2" ht="15.75" customHeight="1">
      <c r="A3071"/>
    </row>
    <row r="3072" spans="1:2" ht="15.75" customHeight="1">
      <c r="A3072" s="14" t="s">
        <v>21</v>
      </c>
      <c r="B3072" s="28"/>
    </row>
    <row r="3073" spans="1:2" ht="15.75" customHeight="1">
      <c r="A3073" s="14" t="s">
        <v>77</v>
      </c>
      <c r="B3073" s="28"/>
    </row>
    <row r="3074" spans="1:2" ht="15.75" customHeight="1">
      <c r="A3074" s="14" t="s">
        <v>78</v>
      </c>
      <c r="B3074" s="28"/>
    </row>
    <row r="3075" spans="1:2" ht="15.75" customHeight="1">
      <c r="A3075"/>
    </row>
    <row r="3076" spans="1:2" ht="15.75" customHeight="1">
      <c r="A3076" s="14" t="s">
        <v>21</v>
      </c>
      <c r="B3076" s="28"/>
    </row>
    <row r="3077" spans="1:2" ht="15.75" customHeight="1">
      <c r="A3077" s="14" t="s">
        <v>77</v>
      </c>
      <c r="B3077" s="28"/>
    </row>
    <row r="3078" spans="1:2" ht="15.75" customHeight="1">
      <c r="A3078" s="14" t="s">
        <v>78</v>
      </c>
      <c r="B3078" s="28"/>
    </row>
    <row r="3079" spans="1:2" ht="15.75" customHeight="1">
      <c r="A3079"/>
    </row>
    <row r="3080" spans="1:2" ht="15.75" customHeight="1">
      <c r="A3080" s="14" t="s">
        <v>21</v>
      </c>
      <c r="B3080" s="28"/>
    </row>
    <row r="3081" spans="1:2" ht="15.75" customHeight="1">
      <c r="A3081" s="14" t="s">
        <v>77</v>
      </c>
      <c r="B3081" s="28"/>
    </row>
    <row r="3082" spans="1:2" ht="15.75" customHeight="1">
      <c r="A3082" s="14" t="s">
        <v>78</v>
      </c>
      <c r="B3082" s="28"/>
    </row>
    <row r="3083" spans="1:2" ht="15.75" customHeight="1">
      <c r="A3083"/>
    </row>
    <row r="3084" spans="1:2" ht="15.75" customHeight="1">
      <c r="A3084" s="14" t="s">
        <v>21</v>
      </c>
      <c r="B3084" s="28"/>
    </row>
    <row r="3085" spans="1:2" ht="15.75" customHeight="1">
      <c r="A3085" s="14" t="s">
        <v>77</v>
      </c>
      <c r="B3085" s="28"/>
    </row>
    <row r="3086" spans="1:2" ht="15.75" customHeight="1">
      <c r="A3086" s="14" t="s">
        <v>78</v>
      </c>
      <c r="B3086" s="28"/>
    </row>
    <row r="3087" spans="1:2" ht="15.75" customHeight="1">
      <c r="A3087"/>
    </row>
    <row r="3088" spans="1:2" ht="15.75" customHeight="1">
      <c r="A3088" s="14" t="s">
        <v>21</v>
      </c>
      <c r="B3088" s="28"/>
    </row>
    <row r="3089" spans="1:2" ht="15.75" customHeight="1">
      <c r="A3089" s="14" t="s">
        <v>77</v>
      </c>
      <c r="B3089" s="28"/>
    </row>
    <row r="3090" spans="1:2" ht="15.75" customHeight="1">
      <c r="A3090" s="14" t="s">
        <v>78</v>
      </c>
      <c r="B3090" s="28"/>
    </row>
    <row r="3091" spans="1:2" ht="15.75" customHeight="1">
      <c r="A3091"/>
    </row>
    <row r="3092" spans="1:2" ht="15.75" customHeight="1">
      <c r="A3092" s="14" t="s">
        <v>21</v>
      </c>
      <c r="B3092" s="28"/>
    </row>
    <row r="3093" spans="1:2" ht="15.75" customHeight="1">
      <c r="A3093" s="14" t="s">
        <v>77</v>
      </c>
      <c r="B3093" s="28"/>
    </row>
    <row r="3094" spans="1:2" ht="15.75" customHeight="1">
      <c r="A3094" s="14" t="s">
        <v>78</v>
      </c>
      <c r="B3094" s="28"/>
    </row>
    <row r="3095" spans="1:2" ht="15.75" customHeight="1">
      <c r="A3095"/>
    </row>
    <row r="3096" spans="1:2" ht="15.75" customHeight="1">
      <c r="A3096" s="14" t="s">
        <v>21</v>
      </c>
      <c r="B3096" s="28"/>
    </row>
    <row r="3097" spans="1:2" ht="15.75" customHeight="1">
      <c r="A3097" s="14" t="s">
        <v>77</v>
      </c>
      <c r="B3097" s="28"/>
    </row>
    <row r="3098" spans="1:2" ht="15.75" customHeight="1">
      <c r="A3098" s="14" t="s">
        <v>78</v>
      </c>
      <c r="B3098" s="28"/>
    </row>
    <row r="3099" spans="1:2" ht="15.75" customHeight="1">
      <c r="A3099"/>
    </row>
    <row r="3100" spans="1:2" ht="15.75" customHeight="1">
      <c r="A3100" s="14" t="s">
        <v>21</v>
      </c>
      <c r="B3100" s="28"/>
    </row>
    <row r="3101" spans="1:2" ht="15.75" customHeight="1">
      <c r="A3101" s="14" t="s">
        <v>77</v>
      </c>
      <c r="B3101" s="28"/>
    </row>
    <row r="3102" spans="1:2" ht="15.75" customHeight="1">
      <c r="A3102" s="14" t="s">
        <v>78</v>
      </c>
      <c r="B3102" s="28"/>
    </row>
    <row r="3103" spans="1:2" ht="15.75" customHeight="1">
      <c r="A3103"/>
    </row>
    <row r="3104" spans="1:2" ht="15.75" customHeight="1">
      <c r="A3104" s="14" t="s">
        <v>21</v>
      </c>
      <c r="B3104" s="28"/>
    </row>
    <row r="3105" spans="1:2" ht="15.75" customHeight="1">
      <c r="A3105" s="14" t="s">
        <v>77</v>
      </c>
      <c r="B3105" s="28"/>
    </row>
    <row r="3106" spans="1:2" ht="15.75" customHeight="1">
      <c r="A3106" s="14" t="s">
        <v>78</v>
      </c>
      <c r="B3106" s="28"/>
    </row>
    <row r="3107" spans="1:2" ht="15.75" customHeight="1">
      <c r="A3107"/>
    </row>
    <row r="3108" spans="1:2" ht="15.75" customHeight="1">
      <c r="A3108" s="14" t="s">
        <v>21</v>
      </c>
      <c r="B3108" s="28"/>
    </row>
    <row r="3109" spans="1:2" ht="15.75" customHeight="1">
      <c r="A3109" s="14" t="s">
        <v>77</v>
      </c>
      <c r="B3109" s="28"/>
    </row>
    <row r="3110" spans="1:2" ht="15.75" customHeight="1">
      <c r="A3110" s="14" t="s">
        <v>78</v>
      </c>
      <c r="B3110" s="28"/>
    </row>
    <row r="3111" spans="1:2" ht="15.75" customHeight="1">
      <c r="A3111"/>
    </row>
    <row r="3112" spans="1:2" ht="15.75" customHeight="1">
      <c r="A3112" s="14" t="s">
        <v>21</v>
      </c>
      <c r="B3112" s="28"/>
    </row>
    <row r="3113" spans="1:2" ht="15.75" customHeight="1">
      <c r="A3113" s="14" t="s">
        <v>77</v>
      </c>
      <c r="B3113" s="28"/>
    </row>
    <row r="3114" spans="1:2" ht="15.75" customHeight="1">
      <c r="A3114" s="14" t="s">
        <v>78</v>
      </c>
      <c r="B3114" s="28"/>
    </row>
    <row r="3115" spans="1:2" ht="15.75" customHeight="1">
      <c r="A3115"/>
    </row>
    <row r="3116" spans="1:2" ht="15.75" customHeight="1">
      <c r="A3116" s="14" t="s">
        <v>21</v>
      </c>
      <c r="B3116" s="28"/>
    </row>
    <row r="3117" spans="1:2" ht="15.75" customHeight="1">
      <c r="A3117" s="14" t="s">
        <v>77</v>
      </c>
      <c r="B3117" s="28"/>
    </row>
    <row r="3118" spans="1:2" ht="15.75" customHeight="1">
      <c r="A3118" s="14" t="s">
        <v>78</v>
      </c>
      <c r="B3118" s="28"/>
    </row>
    <row r="3119" spans="1:2" ht="15.75" customHeight="1">
      <c r="A3119"/>
    </row>
    <row r="3120" spans="1:2" ht="15.75" customHeight="1">
      <c r="A3120" s="14" t="s">
        <v>21</v>
      </c>
      <c r="B3120" s="28"/>
    </row>
    <row r="3121" spans="1:2" ht="15.75" customHeight="1">
      <c r="A3121" s="14" t="s">
        <v>77</v>
      </c>
      <c r="B3121" s="28"/>
    </row>
    <row r="3122" spans="1:2" ht="15.75" customHeight="1">
      <c r="A3122" s="14" t="s">
        <v>78</v>
      </c>
      <c r="B3122" s="28"/>
    </row>
    <row r="3123" spans="1:2" ht="15.75" customHeight="1">
      <c r="A3123"/>
    </row>
    <row r="3124" spans="1:2" ht="15.75" customHeight="1">
      <c r="A3124" s="14" t="s">
        <v>21</v>
      </c>
      <c r="B3124" s="28"/>
    </row>
    <row r="3125" spans="1:2" ht="15.75" customHeight="1">
      <c r="A3125" s="14" t="s">
        <v>77</v>
      </c>
      <c r="B3125" s="28"/>
    </row>
    <row r="3126" spans="1:2" ht="15.75" customHeight="1">
      <c r="A3126" s="14" t="s">
        <v>78</v>
      </c>
      <c r="B3126" s="28"/>
    </row>
    <row r="3127" spans="1:2" ht="15.75" customHeight="1">
      <c r="A3127"/>
    </row>
    <row r="3128" spans="1:2" ht="15.75" customHeight="1">
      <c r="A3128" s="14" t="s">
        <v>21</v>
      </c>
      <c r="B3128" s="28"/>
    </row>
    <row r="3129" spans="1:2" ht="15.75" customHeight="1">
      <c r="A3129" s="14" t="s">
        <v>77</v>
      </c>
      <c r="B3129" s="28"/>
    </row>
    <row r="3130" spans="1:2" ht="15.75" customHeight="1">
      <c r="A3130" s="14" t="s">
        <v>78</v>
      </c>
      <c r="B3130" s="28"/>
    </row>
    <row r="3131" spans="1:2" ht="15.75" customHeight="1">
      <c r="A3131"/>
    </row>
    <row r="3132" spans="1:2" ht="15.75" customHeight="1">
      <c r="A3132" s="14" t="s">
        <v>21</v>
      </c>
      <c r="B3132" s="28"/>
    </row>
    <row r="3133" spans="1:2" ht="15.75" customHeight="1">
      <c r="A3133" s="14" t="s">
        <v>77</v>
      </c>
      <c r="B3133" s="28"/>
    </row>
    <row r="3134" spans="1:2" ht="15.75" customHeight="1">
      <c r="A3134" s="14" t="s">
        <v>78</v>
      </c>
      <c r="B3134" s="28"/>
    </row>
    <row r="3135" spans="1:2" ht="15.75" customHeight="1">
      <c r="A3135"/>
    </row>
    <row r="3136" spans="1:2" ht="15.75" customHeight="1">
      <c r="A3136" s="14" t="s">
        <v>21</v>
      </c>
      <c r="B3136" s="28"/>
    </row>
    <row r="3137" spans="1:2" ht="15.75" customHeight="1">
      <c r="A3137" s="14" t="s">
        <v>77</v>
      </c>
      <c r="B3137" s="28"/>
    </row>
    <row r="3138" spans="1:2" ht="15.75" customHeight="1">
      <c r="A3138" s="14" t="s">
        <v>78</v>
      </c>
      <c r="B3138" s="28"/>
    </row>
    <row r="3139" spans="1:2" ht="15.75" customHeight="1">
      <c r="A3139"/>
    </row>
    <row r="3140" spans="1:2" ht="15.75" customHeight="1">
      <c r="A3140" s="14" t="s">
        <v>21</v>
      </c>
      <c r="B3140" s="28"/>
    </row>
    <row r="3141" spans="1:2" ht="15.75" customHeight="1">
      <c r="A3141" s="14" t="s">
        <v>77</v>
      </c>
      <c r="B3141" s="28"/>
    </row>
    <row r="3142" spans="1:2" ht="15.75" customHeight="1">
      <c r="A3142" s="14" t="s">
        <v>78</v>
      </c>
      <c r="B3142" s="28"/>
    </row>
  </sheetData>
  <sheetProtection password="8172" sheet="1" objects="1" scenarios="1" formatCells="0" formatColumns="0" formatRows="0"/>
  <mergeCells count="2">
    <mergeCell ref="A6:B6"/>
    <mergeCell ref="A1:C1"/>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G714"/>
  <sheetViews>
    <sheetView zoomScale="90" zoomScaleNormal="90" workbookViewId="0">
      <selection sqref="A1:E1"/>
    </sheetView>
  </sheetViews>
  <sheetFormatPr defaultColWidth="14.42578125" defaultRowHeight="15.75" customHeight="1"/>
  <cols>
    <col min="1" max="1" width="53.85546875" style="15" customWidth="1"/>
    <col min="2" max="2" width="11.5703125" style="15" customWidth="1"/>
    <col min="3" max="3" width="29" style="15" bestFit="1" customWidth="1"/>
    <col min="4" max="4" width="21.7109375" style="15" customWidth="1"/>
    <col min="5" max="5" width="14.5703125" style="15" customWidth="1"/>
    <col min="6" max="6" width="51" style="15" customWidth="1"/>
    <col min="7" max="7" width="11.85546875" style="15" customWidth="1"/>
    <col min="8" max="16384" width="14.42578125" style="15"/>
  </cols>
  <sheetData>
    <row r="1" spans="1:7" ht="60" customHeight="1">
      <c r="A1" s="89" t="s">
        <v>5</v>
      </c>
      <c r="B1" s="89"/>
      <c r="C1" s="89"/>
      <c r="D1" s="89"/>
      <c r="E1" s="89"/>
      <c r="F1" s="20"/>
    </row>
    <row r="2" spans="1:7" ht="15.75" customHeight="1">
      <c r="A2" s="16" t="s">
        <v>1</v>
      </c>
    </row>
    <row r="3" spans="1:7" ht="15.75" customHeight="1">
      <c r="F3" s="13" t="s">
        <v>9</v>
      </c>
      <c r="G3" s="14" t="s">
        <v>79</v>
      </c>
    </row>
    <row r="5" spans="1:7" ht="15.75" customHeight="1">
      <c r="A5" s="13" t="str">
        <f>'Docentes Externos'!A7</f>
        <v>Quantidade de alunos regulares:</v>
      </c>
      <c r="B5" s="13">
        <f>'Docentes Externos'!B7</f>
        <v>0</v>
      </c>
    </row>
    <row r="6" spans="1:7" ht="33.75" customHeight="1">
      <c r="A6" s="13" t="str">
        <f>'Docentes Externos'!A8</f>
        <v>Quantidade de orientações (se houver TCC):</v>
      </c>
      <c r="B6" s="13">
        <f>'Docentes Externos'!B8</f>
        <v>0</v>
      </c>
      <c r="F6" s="50" t="str">
        <f>'Docentes Externos'!F8</f>
        <v/>
      </c>
      <c r="G6" s="14">
        <f>'Docentes Externos'!G8</f>
        <v>0</v>
      </c>
    </row>
    <row r="7" spans="1:7" ht="33.75" customHeight="1">
      <c r="A7" s="13" t="str">
        <f>'Docentes Externos'!A9</f>
        <v>% de docentes com titulação de mestre e doutor (mínimo de 30%):</v>
      </c>
      <c r="B7" s="31" t="str">
        <f>'Docentes Externos'!B9</f>
        <v/>
      </c>
      <c r="F7" s="14" t="str">
        <f>'Docentes Externos'!F9</f>
        <v/>
      </c>
      <c r="G7" s="14">
        <f>'Docentes Externos'!G9</f>
        <v>0</v>
      </c>
    </row>
    <row r="10" spans="1:7" ht="24.95">
      <c r="A10" s="90" t="s">
        <v>80</v>
      </c>
      <c r="B10" s="91"/>
      <c r="C10" s="91"/>
      <c r="D10" s="91"/>
      <c r="E10" s="92"/>
    </row>
    <row r="11" spans="1:7" ht="15.75" customHeight="1">
      <c r="A11" s="93" t="s">
        <v>81</v>
      </c>
      <c r="B11" s="93"/>
      <c r="C11" s="93"/>
      <c r="D11" s="93"/>
      <c r="E11" s="93"/>
      <c r="F11" s="15">
        <f>COUNTA(A17:A400)</f>
        <v>0</v>
      </c>
    </row>
    <row r="13" spans="1:7" ht="15.75" customHeight="1">
      <c r="A13" s="54" t="s">
        <v>6</v>
      </c>
    </row>
    <row r="14" spans="1:7" ht="15.75" customHeight="1">
      <c r="A14" s="53" t="s">
        <v>7</v>
      </c>
    </row>
    <row r="15" spans="1:7" ht="12.6">
      <c r="A15" s="26"/>
      <c r="B15" s="26"/>
      <c r="C15" s="26"/>
      <c r="F15" s="26"/>
      <c r="G15" s="26"/>
    </row>
    <row r="16" spans="1:7" ht="46.5" customHeight="1">
      <c r="A16" s="85" t="s">
        <v>82</v>
      </c>
      <c r="B16" s="86"/>
      <c r="C16" s="13" t="s">
        <v>83</v>
      </c>
      <c r="D16" s="13" t="s">
        <v>84</v>
      </c>
      <c r="E16" s="13" t="s">
        <v>85</v>
      </c>
    </row>
    <row r="17" spans="1:7" ht="14.1">
      <c r="A17" s="87"/>
      <c r="B17" s="88"/>
      <c r="C17" s="29"/>
      <c r="D17" s="14" t="str">
        <f>IF(ISBLANK(A17),"",VLOOKUP(A17,'PROPG Lista de Docentes UFPE'!$B$1:$L$5007,11,FALSE))</f>
        <v/>
      </c>
      <c r="E17" s="12">
        <f>SUMIF('Estrutura Curricular'!B6:$B$3011,A17,'Estrutura Curricular'!G6:$G$3011)</f>
        <v>0</v>
      </c>
      <c r="F17" s="46" t="str">
        <f>IF(AND(NOT(ISBLANK(A17)),ISBLANK(C17)),
   "Por favor, preencha quantidade de orientações.",
 IF(AND(C17 &gt; 0,D17="Especialista"),
   "O título do orientador(a) deve ser no mínimo de Mestre.",
 IF(AND(C17&gt;8,Identificação!$B$8="Presencial"),"Em curso presencial, o docente só pode orientar até 8 alunos.",""
 )))</f>
        <v/>
      </c>
      <c r="G17" s="12">
        <f t="shared" ref="G17:G80" si="0">IF(F17="",0,1)</f>
        <v>0</v>
      </c>
    </row>
    <row r="18" spans="1:7" ht="17.25" customHeight="1">
      <c r="A18" s="87"/>
      <c r="B18" s="88"/>
      <c r="C18" s="29"/>
      <c r="D18" s="14" t="str">
        <f>IF(ISBLANK(A18),"",VLOOKUP(A18,'PROPG Lista de Docentes UFPE'!$B$1:$L$5007,11,FALSE))</f>
        <v/>
      </c>
      <c r="E18" s="12">
        <f>SUMIF('Estrutura Curricular'!B7:$B$3011,A18,'Estrutura Curricular'!G7:$G$3011)</f>
        <v>0</v>
      </c>
      <c r="F18" s="46" t="str">
        <f>IF(AND(NOT(ISBLANK(A18)),ISBLANK(C18)),
   "Por favor, preencha quantidade de orientações.",
 IF(AND(C18 &gt; 0,D18="Especialista"),
   "O título do orientador(a) deve ser no mínimo de Mestre.",
 IF(AND(C18&gt;8,Identificação!$B$8="Presencial"),"Em curso presencial, o docente só pode orientar até 8 alunos.",""
 )))</f>
        <v/>
      </c>
      <c r="G18" s="12">
        <f t="shared" si="0"/>
        <v>0</v>
      </c>
    </row>
    <row r="19" spans="1:7" ht="14.1">
      <c r="A19" s="87"/>
      <c r="B19" s="88"/>
      <c r="C19" s="29"/>
      <c r="D19" s="14" t="str">
        <f>IF(ISBLANK(A19),"",VLOOKUP(A19,'PROPG Lista de Docentes UFPE'!$B$1:$L$5007,11,FALSE))</f>
        <v/>
      </c>
      <c r="E19" s="12">
        <f>SUMIF('Estrutura Curricular'!B8:$B$3011,A19,'Estrutura Curricular'!G8:$G$3011)</f>
        <v>0</v>
      </c>
      <c r="F19" s="46" t="str">
        <f>IF(AND(NOT(ISBLANK(A19)),ISBLANK(C19)),
   "Por favor, preencha quantidade de orientações.",
 IF(AND(C19 &gt; 0,D19="Especialista"),
   "O título do orientador(a) deve ser no mínimo de Mestre.",
 IF(AND(C19&gt;8,Identificação!$B$8="Presencial"),"Em curso presencial, o docente só pode orientar até 8 alunos.",""
 )))</f>
        <v/>
      </c>
      <c r="G19" s="12">
        <f t="shared" si="0"/>
        <v>0</v>
      </c>
    </row>
    <row r="20" spans="1:7" ht="14.1">
      <c r="A20" s="87"/>
      <c r="B20" s="88"/>
      <c r="C20" s="29"/>
      <c r="D20" s="14" t="str">
        <f>IF(ISBLANK(A20),"",VLOOKUP(A20,'PROPG Lista de Docentes UFPE'!$B$1:$L$5007,11,FALSE))</f>
        <v/>
      </c>
      <c r="E20" s="12">
        <f>SUMIF('Estrutura Curricular'!B9:$B$3011,A20,'Estrutura Curricular'!G9:$G$3011)</f>
        <v>0</v>
      </c>
      <c r="F20" s="46" t="str">
        <f>IF(AND(NOT(ISBLANK(A20)),ISBLANK(C20)),
   "Por favor, preencha quantidade de orientações.",
 IF(AND(C20 &gt; 0,D20="Especialista"),
   "O título do orientador(a) deve ser no mínimo de Mestre.",
 IF(AND(C20&gt;8,Identificação!$B$8="Presencial"),"Em curso presencial, o docente só pode orientar até 8 alunos.",""
 )))</f>
        <v/>
      </c>
      <c r="G20" s="12">
        <f t="shared" si="0"/>
        <v>0</v>
      </c>
    </row>
    <row r="21" spans="1:7" ht="14.1">
      <c r="A21" s="87"/>
      <c r="B21" s="88"/>
      <c r="C21" s="29"/>
      <c r="D21" s="14" t="str">
        <f>IF(ISBLANK(A21),"",VLOOKUP(A21,'PROPG Lista de Docentes UFPE'!$B$1:$L$5007,11,FALSE))</f>
        <v/>
      </c>
      <c r="E21" s="12">
        <f>SUMIF('Estrutura Curricular'!B10:$B$3011,A21,'Estrutura Curricular'!G10:$G$3011)</f>
        <v>0</v>
      </c>
      <c r="F21" s="46" t="str">
        <f>IF(AND(NOT(ISBLANK(A21)),ISBLANK(C21)),
   "Por favor, preencha quantidade de orientações.",
 IF(AND(C21 &gt; 0,D21="Especialista"),
   "O título do orientador(a) deve ser no mínimo de Mestre.",
 IF(AND(C21&gt;8,Identificação!$B$8="Presencial"),"Em curso presencial, o docente só pode orientar até 8 alunos.",""
 )))</f>
        <v/>
      </c>
      <c r="G21" s="12">
        <f t="shared" si="0"/>
        <v>0</v>
      </c>
    </row>
    <row r="22" spans="1:7" ht="14.1">
      <c r="A22" s="87"/>
      <c r="B22" s="88"/>
      <c r="C22" s="29"/>
      <c r="D22" s="14" t="str">
        <f>IF(ISBLANK(A22),"",VLOOKUP(A22,'PROPG Lista de Docentes UFPE'!$B$1:$L$5007,11,FALSE))</f>
        <v/>
      </c>
      <c r="E22" s="12">
        <f>SUMIF('Estrutura Curricular'!B11:$B$3011,A22,'Estrutura Curricular'!G11:$G$3011)</f>
        <v>0</v>
      </c>
      <c r="F22" s="46" t="str">
        <f>IF(AND(NOT(ISBLANK(A22)),ISBLANK(C22)),
   "Por favor, preencha quantidade de orientações.",
 IF(AND(C22 &gt; 0,D22="Especialista"),
   "O título do orientador(a) deve ser no mínimo de Mestre.",
 IF(AND(C22&gt;8,Identificação!$B$8="Presencial"),"Em curso presencial, o docente só pode orientar até 8 alunos.",""
 )))</f>
        <v/>
      </c>
      <c r="G22" s="12">
        <f t="shared" si="0"/>
        <v>0</v>
      </c>
    </row>
    <row r="23" spans="1:7" ht="14.1">
      <c r="A23" s="87"/>
      <c r="B23" s="88"/>
      <c r="C23" s="29"/>
      <c r="D23" s="14" t="str">
        <f>IF(ISBLANK(A23),"",VLOOKUP(A23,'PROPG Lista de Docentes UFPE'!$B$1:$L$5007,11,FALSE))</f>
        <v/>
      </c>
      <c r="E23" s="12">
        <f>SUMIF('Estrutura Curricular'!B12:$B$3011,A23,'Estrutura Curricular'!G12:$G$3011)</f>
        <v>0</v>
      </c>
      <c r="F23" s="46" t="str">
        <f>IF(AND(NOT(ISBLANK(A23)),ISBLANK(C23)),
   "Por favor, preencha quantidade de orientações.",
 IF(AND(C23 &gt; 0,D23="Especialista"),
   "O título do orientador(a) deve ser no mínimo de Mestre.",
 IF(AND(C23&gt;8,Identificação!$B$8="Presencial"),"Em curso presencial, o docente só pode orientar até 8 alunos.",""
 )))</f>
        <v/>
      </c>
      <c r="G23" s="12">
        <f t="shared" si="0"/>
        <v>0</v>
      </c>
    </row>
    <row r="24" spans="1:7" ht="14.1">
      <c r="A24" s="87"/>
      <c r="B24" s="88"/>
      <c r="C24" s="29"/>
      <c r="D24" s="14" t="str">
        <f>IF(ISBLANK(A24),"",VLOOKUP(A24,'PROPG Lista de Docentes UFPE'!$B$1:$L$5007,11,FALSE))</f>
        <v/>
      </c>
      <c r="E24" s="12">
        <f>SUMIF('Estrutura Curricular'!B13:$B$3011,A24,'Estrutura Curricular'!G13:$G$3011)</f>
        <v>0</v>
      </c>
      <c r="F24" s="46" t="str">
        <f>IF(AND(NOT(ISBLANK(A24)),ISBLANK(C24)),
   "Por favor, preencha quantidade de orientações.",
 IF(AND(C24 &gt; 0,D24="Especialista"),
   "O título do orientador(a) deve ser no mínimo de Mestre.",
 IF(AND(C24&gt;8,Identificação!$B$8="Presencial"),"Em curso presencial, o docente só pode orientar até 8 alunos.",""
 )))</f>
        <v/>
      </c>
      <c r="G24" s="12">
        <f t="shared" si="0"/>
        <v>0</v>
      </c>
    </row>
    <row r="25" spans="1:7" ht="14.1">
      <c r="A25" s="87"/>
      <c r="B25" s="88"/>
      <c r="C25" s="29"/>
      <c r="D25" s="14" t="str">
        <f>IF(ISBLANK(A25),"",VLOOKUP(A25,'PROPG Lista de Docentes UFPE'!$B$1:$L$5007,11,FALSE))</f>
        <v/>
      </c>
      <c r="E25" s="12">
        <f>SUMIF('Estrutura Curricular'!B14:$B$3011,A25,'Estrutura Curricular'!G14:$G$3011)</f>
        <v>0</v>
      </c>
      <c r="F25" s="46" t="str">
        <f>IF(AND(NOT(ISBLANK(A25)),ISBLANK(C25)),
   "Por favor, preencha quantidade de orientações.",
 IF(AND(C25 &gt; 0,D25="Especialista"),
   "O título do orientador(a) deve ser no mínimo de Mestre.",
 IF(AND(C25&gt;8,Identificação!$B$8="Presencial"),"Em curso presencial, o docente só pode orientar até 8 alunos.",""
 )))</f>
        <v/>
      </c>
      <c r="G25" s="12">
        <f t="shared" si="0"/>
        <v>0</v>
      </c>
    </row>
    <row r="26" spans="1:7" ht="14.1">
      <c r="A26" s="87"/>
      <c r="B26" s="88"/>
      <c r="C26" s="29"/>
      <c r="D26" s="14" t="str">
        <f>IF(ISBLANK(A26),"",VLOOKUP(A26,'PROPG Lista de Docentes UFPE'!$B$1:$L$5007,11,FALSE))</f>
        <v/>
      </c>
      <c r="E26" s="12">
        <f>SUMIF('Estrutura Curricular'!B15:$B$3011,A26,'Estrutura Curricular'!G15:$G$3011)</f>
        <v>0</v>
      </c>
      <c r="F26" s="46" t="str">
        <f>IF(AND(NOT(ISBLANK(A26)),ISBLANK(C26)),
   "Por favor, preencha quantidade de orientações.",
 IF(AND(C26 &gt; 0,D26="Especialista"),
   "O título do orientador(a) deve ser no mínimo de Mestre.",
 IF(AND(C26&gt;8,Identificação!$B$8="Presencial"),"Em curso presencial, o docente só pode orientar até 8 alunos.",""
 )))</f>
        <v/>
      </c>
      <c r="G26" s="12">
        <f t="shared" si="0"/>
        <v>0</v>
      </c>
    </row>
    <row r="27" spans="1:7" ht="14.1">
      <c r="A27" s="87"/>
      <c r="B27" s="88"/>
      <c r="C27" s="29"/>
      <c r="D27" s="14" t="str">
        <f>IF(ISBLANK(A27),"",VLOOKUP(A27,'PROPG Lista de Docentes UFPE'!$B$1:$L$5007,11,FALSE))</f>
        <v/>
      </c>
      <c r="E27" s="12">
        <f>SUMIF('Estrutura Curricular'!B16:$B$3011,A27,'Estrutura Curricular'!G16:$G$3011)</f>
        <v>0</v>
      </c>
      <c r="F27" s="46" t="str">
        <f>IF(AND(NOT(ISBLANK(A27)),ISBLANK(C27)),
   "Por favor, preencha quantidade de orientações.",
 IF(AND(C27 &gt; 0,D27="Especialista"),
   "O título do orientador(a) deve ser no mínimo de Mestre.",
 IF(AND(C27&gt;8,Identificação!$B$8="Presencial"),"Em curso presencial, o docente só pode orientar até 8 alunos.",""
 )))</f>
        <v/>
      </c>
      <c r="G27" s="12">
        <f t="shared" si="0"/>
        <v>0</v>
      </c>
    </row>
    <row r="28" spans="1:7" ht="14.1">
      <c r="A28" s="87"/>
      <c r="B28" s="88"/>
      <c r="C28" s="29"/>
      <c r="D28" s="14" t="str">
        <f>IF(ISBLANK(A28),"",VLOOKUP(A28,'PROPG Lista de Docentes UFPE'!$B$1:$L$5007,11,FALSE))</f>
        <v/>
      </c>
      <c r="E28" s="12">
        <f>SUMIF('Estrutura Curricular'!B17:$B$3011,A28,'Estrutura Curricular'!G17:$G$3011)</f>
        <v>0</v>
      </c>
      <c r="F28" s="46" t="str">
        <f>IF(AND(NOT(ISBLANK(A28)),ISBLANK(C28)),
   "Por favor, preencha quantidade de orientações.",
 IF(AND(C28 &gt; 0,D28="Especialista"),
   "O título do orientador(a) deve ser no mínimo de Mestre.",
 IF(AND(C28&gt;8,Identificação!$B$8="Presencial"),"Em curso presencial, o docente só pode orientar até 8 alunos.",""
 )))</f>
        <v/>
      </c>
      <c r="G28" s="12">
        <f t="shared" si="0"/>
        <v>0</v>
      </c>
    </row>
    <row r="29" spans="1:7" ht="14.1">
      <c r="A29" s="87"/>
      <c r="B29" s="88"/>
      <c r="C29" s="29"/>
      <c r="D29" s="14" t="str">
        <f>IF(ISBLANK(A29),"",VLOOKUP(A29,'PROPG Lista de Docentes UFPE'!$B$1:$L$5007,11,FALSE))</f>
        <v/>
      </c>
      <c r="E29" s="12">
        <f>SUMIF('Estrutura Curricular'!B18:$B$3011,A29,'Estrutura Curricular'!G18:$G$3011)</f>
        <v>0</v>
      </c>
      <c r="F29" s="46" t="str">
        <f>IF(AND(NOT(ISBLANK(A29)),ISBLANK(C29)),
   "Por favor, preencha quantidade de orientações.",
 IF(AND(C29 &gt; 0,D29="Especialista"),
   "O título do orientador(a) deve ser no mínimo de Mestre.",
 IF(AND(C29&gt;8,Identificação!$B$8="Presencial"),"Em curso presencial, o docente só pode orientar até 8 alunos.",""
 )))</f>
        <v/>
      </c>
      <c r="G29" s="12">
        <f t="shared" si="0"/>
        <v>0</v>
      </c>
    </row>
    <row r="30" spans="1:7" ht="14.1">
      <c r="A30" s="87"/>
      <c r="B30" s="88"/>
      <c r="C30" s="29"/>
      <c r="D30" s="14" t="str">
        <f>IF(ISBLANK(A30),"",VLOOKUP(A30,'PROPG Lista de Docentes UFPE'!$B$1:$L$5007,11,FALSE))</f>
        <v/>
      </c>
      <c r="E30" s="12">
        <f>SUMIF('Estrutura Curricular'!B19:$B$3011,A30,'Estrutura Curricular'!G19:$G$3011)</f>
        <v>0</v>
      </c>
      <c r="F30" s="46" t="str">
        <f>IF(AND(NOT(ISBLANK(A30)),ISBLANK(C30)),
   "Por favor, preencha quantidade de orientações.",
 IF(AND(C30 &gt; 0,D30="Especialista"),
   "O título do orientador(a) deve ser no mínimo de Mestre.",
 IF(AND(C30&gt;8,Identificação!$B$8="Presencial"),"Em curso presencial, o docente só pode orientar até 8 alunos.",""
 )))</f>
        <v/>
      </c>
      <c r="G30" s="12">
        <f t="shared" si="0"/>
        <v>0</v>
      </c>
    </row>
    <row r="31" spans="1:7" ht="14.1">
      <c r="A31" s="87"/>
      <c r="B31" s="88"/>
      <c r="C31" s="29"/>
      <c r="D31" s="14" t="str">
        <f>IF(ISBLANK(A31),"",VLOOKUP(A31,'PROPG Lista de Docentes UFPE'!$B$1:$L$5007,11,FALSE))</f>
        <v/>
      </c>
      <c r="E31" s="12">
        <f>SUMIF('Estrutura Curricular'!B20:$B$3011,A31,'Estrutura Curricular'!G20:$G$3011)</f>
        <v>0</v>
      </c>
      <c r="F31" s="46" t="str">
        <f>IF(AND(NOT(ISBLANK(A31)),ISBLANK(C31)),
   "Por favor, preencha quantidade de orientações.",
 IF(AND(C31 &gt; 0,D31="Especialista"),
   "O título do orientador(a) deve ser no mínimo de Mestre.",
 IF(AND(C31&gt;8,Identificação!$B$8="Presencial"),"Em curso presencial, o docente só pode orientar até 8 alunos.",""
 )))</f>
        <v/>
      </c>
      <c r="G31" s="12">
        <f t="shared" si="0"/>
        <v>0</v>
      </c>
    </row>
    <row r="32" spans="1:7" ht="14.1">
      <c r="A32" s="87"/>
      <c r="B32" s="88"/>
      <c r="C32" s="29"/>
      <c r="D32" s="14" t="str">
        <f>IF(ISBLANK(A32),"",VLOOKUP(A32,'PROPG Lista de Docentes UFPE'!$B$1:$L$5007,11,FALSE))</f>
        <v/>
      </c>
      <c r="E32" s="12">
        <f>SUMIF('Estrutura Curricular'!B21:$B$3011,A32,'Estrutura Curricular'!G21:$G$3011)</f>
        <v>0</v>
      </c>
      <c r="F32" s="46" t="str">
        <f>IF(AND(NOT(ISBLANK(A32)),ISBLANK(C32)),
   "Por favor, preencha quantidade de orientações.",
 IF(AND(C32 &gt; 0,D32="Especialista"),
   "O título do orientador(a) deve ser no mínimo de Mestre.",
 IF(AND(C32&gt;8,Identificação!$B$8="Presencial"),"Em curso presencial, o docente só pode orientar até 8 alunos.",""
 )))</f>
        <v/>
      </c>
      <c r="G32" s="12">
        <f t="shared" si="0"/>
        <v>0</v>
      </c>
    </row>
    <row r="33" spans="1:7" ht="14.1">
      <c r="A33" s="87"/>
      <c r="B33" s="88"/>
      <c r="C33" s="29"/>
      <c r="D33" s="14" t="str">
        <f>IF(ISBLANK(A33),"",VLOOKUP(A33,'PROPG Lista de Docentes UFPE'!$B$1:$L$5007,11,FALSE))</f>
        <v/>
      </c>
      <c r="E33" s="12">
        <f>SUMIF('Estrutura Curricular'!B22:$B$3011,A33,'Estrutura Curricular'!G22:$G$3011)</f>
        <v>0</v>
      </c>
      <c r="F33" s="46" t="str">
        <f>IF(AND(NOT(ISBLANK(A33)),ISBLANK(C33)),
   "Por favor, preencha quantidade de orientações.",
 IF(AND(C33 &gt; 0,D33="Especialista"),
   "O título do orientador(a) deve ser no mínimo de Mestre.",
 IF(AND(C33&gt;8,Identificação!$B$8="Presencial"),"Em curso presencial, o docente só pode orientar até 8 alunos.",""
 )))</f>
        <v/>
      </c>
      <c r="G33" s="12">
        <f t="shared" si="0"/>
        <v>0</v>
      </c>
    </row>
    <row r="34" spans="1:7" ht="14.1">
      <c r="A34" s="87"/>
      <c r="B34" s="88"/>
      <c r="C34" s="29"/>
      <c r="D34" s="14" t="str">
        <f>IF(ISBLANK(A34),"",VLOOKUP(A34,'PROPG Lista de Docentes UFPE'!$B$1:$L$5007,11,FALSE))</f>
        <v/>
      </c>
      <c r="E34" s="12">
        <f>SUMIF('Estrutura Curricular'!B23:$B$3011,A34,'Estrutura Curricular'!G23:$G$3011)</f>
        <v>0</v>
      </c>
      <c r="F34" s="46" t="str">
        <f>IF(AND(NOT(ISBLANK(A34)),ISBLANK(C34)),
   "Por favor, preencha quantidade de orientações.",
 IF(AND(C34 &gt; 0,D34="Especialista"),
   "O título do orientador(a) deve ser no mínimo de Mestre.",
 IF(AND(C34&gt;8,Identificação!$B$8="Presencial"),"Em curso presencial, o docente só pode orientar até 8 alunos.",""
 )))</f>
        <v/>
      </c>
      <c r="G34" s="12">
        <f t="shared" si="0"/>
        <v>0</v>
      </c>
    </row>
    <row r="35" spans="1:7" ht="14.1">
      <c r="A35" s="87"/>
      <c r="B35" s="88"/>
      <c r="C35" s="29"/>
      <c r="D35" s="14" t="str">
        <f>IF(ISBLANK(A35),"",VLOOKUP(A35,'PROPG Lista de Docentes UFPE'!$B$1:$L$5007,11,FALSE))</f>
        <v/>
      </c>
      <c r="E35" s="12">
        <f>SUMIF('Estrutura Curricular'!B24:$B$3011,A35,'Estrutura Curricular'!G24:$G$3011)</f>
        <v>0</v>
      </c>
      <c r="F35" s="46" t="str">
        <f>IF(AND(NOT(ISBLANK(A35)),ISBLANK(C35)),
   "Por favor, preencha quantidade de orientações.",
 IF(AND(C35 &gt; 0,D35="Especialista"),
   "O título do orientador(a) deve ser no mínimo de Mestre.",
 IF(AND(C35&gt;8,Identificação!$B$8="Presencial"),"Em curso presencial, o docente só pode orientar até 8 alunos.",""
 )))</f>
        <v/>
      </c>
      <c r="G35" s="12">
        <f t="shared" si="0"/>
        <v>0</v>
      </c>
    </row>
    <row r="36" spans="1:7" ht="14.1">
      <c r="A36" s="87"/>
      <c r="B36" s="88"/>
      <c r="C36" s="29"/>
      <c r="D36" s="14" t="str">
        <f>IF(ISBLANK(A36),"",VLOOKUP(A36,'PROPG Lista de Docentes UFPE'!$B$1:$L$5007,11,FALSE))</f>
        <v/>
      </c>
      <c r="E36" s="12">
        <f>SUMIF('Estrutura Curricular'!B25:$B$3011,A36,'Estrutura Curricular'!G25:$G$3011)</f>
        <v>0</v>
      </c>
      <c r="F36" s="46" t="str">
        <f>IF(AND(NOT(ISBLANK(A36)),ISBLANK(C36)),
   "Por favor, preencha quantidade de orientações.",
 IF(AND(C36 &gt; 0,D36="Especialista"),
   "O título do orientador(a) deve ser no mínimo de Mestre.",
 IF(AND(C36&gt;8,Identificação!$B$8="Presencial"),"Em curso presencial, o docente só pode orientar até 8 alunos.",""
 )))</f>
        <v/>
      </c>
      <c r="G36" s="12">
        <f t="shared" si="0"/>
        <v>0</v>
      </c>
    </row>
    <row r="37" spans="1:7" ht="14.1">
      <c r="A37" s="87"/>
      <c r="B37" s="88"/>
      <c r="C37" s="29"/>
      <c r="D37" s="14" t="str">
        <f>IF(ISBLANK(A37),"",VLOOKUP(A37,'PROPG Lista de Docentes UFPE'!$B$1:$L$5007,11,FALSE))</f>
        <v/>
      </c>
      <c r="E37" s="12">
        <f>SUMIF('Estrutura Curricular'!B26:$B$3011,A37,'Estrutura Curricular'!G26:$G$3011)</f>
        <v>0</v>
      </c>
      <c r="F37" s="46" t="str">
        <f>IF(AND(NOT(ISBLANK(A37)),ISBLANK(C37)),
   "Por favor, preencha quantidade de orientações.",
 IF(AND(C37 &gt; 0,D37="Especialista"),
   "O título do orientador(a) deve ser no mínimo de Mestre.",
 IF(AND(C37&gt;8,Identificação!$B$8="Presencial"),"Em curso presencial, o docente só pode orientar até 8 alunos.",""
 )))</f>
        <v/>
      </c>
      <c r="G37" s="12">
        <f t="shared" si="0"/>
        <v>0</v>
      </c>
    </row>
    <row r="38" spans="1:7" ht="14.1">
      <c r="A38" s="87"/>
      <c r="B38" s="88"/>
      <c r="C38" s="29"/>
      <c r="D38" s="14" t="str">
        <f>IF(ISBLANK(A38),"",VLOOKUP(A38,'PROPG Lista de Docentes UFPE'!$B$1:$L$5007,11,FALSE))</f>
        <v/>
      </c>
      <c r="E38" s="12">
        <f>SUMIF('Estrutura Curricular'!B27:$B$3011,A38,'Estrutura Curricular'!G27:$G$3011)</f>
        <v>0</v>
      </c>
      <c r="F38" s="46" t="str">
        <f>IF(AND(NOT(ISBLANK(A38)),ISBLANK(C38)),
   "Por favor, preencha quantidade de orientações.",
 IF(AND(C38 &gt; 0,D38="Especialista"),
   "O título do orientador(a) deve ser no mínimo de Mestre.",
 IF(AND(C38&gt;8,Identificação!$B$8="Presencial"),"Em curso presencial, o docente só pode orientar até 8 alunos.",""
 )))</f>
        <v/>
      </c>
      <c r="G38" s="12">
        <f t="shared" si="0"/>
        <v>0</v>
      </c>
    </row>
    <row r="39" spans="1:7" ht="14.1">
      <c r="A39" s="87"/>
      <c r="B39" s="88"/>
      <c r="C39" s="29"/>
      <c r="D39" s="14" t="str">
        <f>IF(ISBLANK(A39),"",VLOOKUP(A39,'PROPG Lista de Docentes UFPE'!$B$1:$L$5007,11,FALSE))</f>
        <v/>
      </c>
      <c r="E39" s="12">
        <f>SUMIF('Estrutura Curricular'!B28:$B$3011,A39,'Estrutura Curricular'!G28:$G$3011)</f>
        <v>0</v>
      </c>
      <c r="F39" s="46" t="str">
        <f>IF(AND(NOT(ISBLANK(A39)),ISBLANK(C39)),
   "Por favor, preencha quantidade de orientações.",
 IF(AND(C39 &gt; 0,D39="Especialista"),
   "O título do orientador(a) deve ser no mínimo de Mestre.",
 IF(AND(C39&gt;8,Identificação!$B$8="Presencial"),"Em curso presencial, o docente só pode orientar até 8 alunos.",""
 )))</f>
        <v/>
      </c>
      <c r="G39" s="12">
        <f t="shared" si="0"/>
        <v>0</v>
      </c>
    </row>
    <row r="40" spans="1:7" ht="14.1">
      <c r="A40" s="87"/>
      <c r="B40" s="88"/>
      <c r="C40" s="29"/>
      <c r="D40" s="14" t="str">
        <f>IF(ISBLANK(A40),"",VLOOKUP(A40,'PROPG Lista de Docentes UFPE'!$B$1:$L$5007,11,FALSE))</f>
        <v/>
      </c>
      <c r="E40" s="12">
        <f>SUMIF('Estrutura Curricular'!B29:$B$3011,A40,'Estrutura Curricular'!G29:$G$3011)</f>
        <v>0</v>
      </c>
      <c r="F40" s="46" t="str">
        <f>IF(AND(NOT(ISBLANK(A40)),ISBLANK(C40)),
   "Por favor, preencha quantidade de orientações.",
 IF(AND(C40 &gt; 0,D40="Especialista"),
   "O título do orientador(a) deve ser no mínimo de Mestre.",
 IF(AND(C40&gt;8,Identificação!$B$8="Presencial"),"Em curso presencial, o docente só pode orientar até 8 alunos.",""
 )))</f>
        <v/>
      </c>
      <c r="G40" s="12">
        <f t="shared" si="0"/>
        <v>0</v>
      </c>
    </row>
    <row r="41" spans="1:7" ht="14.1">
      <c r="A41" s="87"/>
      <c r="B41" s="88"/>
      <c r="C41" s="29"/>
      <c r="D41" s="14" t="str">
        <f>IF(ISBLANK(A41),"",VLOOKUP(A41,'PROPG Lista de Docentes UFPE'!$B$1:$L$5007,11,FALSE))</f>
        <v/>
      </c>
      <c r="E41" s="12">
        <f>SUMIF('Estrutura Curricular'!B30:$B$3011,A41,'Estrutura Curricular'!G30:$G$3011)</f>
        <v>0</v>
      </c>
      <c r="F41" s="46" t="str">
        <f>IF(AND(NOT(ISBLANK(A41)),ISBLANK(C41)),
   "Por favor, preencha quantidade de orientações.",
 IF(AND(C41 &gt; 0,D41="Especialista"),
   "O título do orientador(a) deve ser no mínimo de Mestre.",
 IF(AND(C41&gt;8,Identificação!$B$8="Presencial"),"Em curso presencial, o docente só pode orientar até 8 alunos.",""
 )))</f>
        <v/>
      </c>
      <c r="G41" s="12">
        <f t="shared" si="0"/>
        <v>0</v>
      </c>
    </row>
    <row r="42" spans="1:7" ht="14.1">
      <c r="A42" s="87"/>
      <c r="B42" s="88"/>
      <c r="C42" s="29"/>
      <c r="D42" s="14" t="str">
        <f>IF(ISBLANK(A42),"",VLOOKUP(A42,'PROPG Lista de Docentes UFPE'!$B$1:$L$5007,11,FALSE))</f>
        <v/>
      </c>
      <c r="E42" s="12">
        <f>SUMIF('Estrutura Curricular'!B31:$B$3011,A42,'Estrutura Curricular'!G31:$G$3011)</f>
        <v>0</v>
      </c>
      <c r="F42" s="46" t="str">
        <f>IF(AND(NOT(ISBLANK(A42)),ISBLANK(C42)),
   "Por favor, preencha quantidade de orientações.",
 IF(AND(C42 &gt; 0,D42="Especialista"),
   "O título do orientador(a) deve ser no mínimo de Mestre.",
 IF(AND(C42&gt;8,Identificação!$B$8="Presencial"),"Em curso presencial, o docente só pode orientar até 8 alunos.",""
 )))</f>
        <v/>
      </c>
      <c r="G42" s="12">
        <f t="shared" si="0"/>
        <v>0</v>
      </c>
    </row>
    <row r="43" spans="1:7" ht="14.1">
      <c r="A43" s="87"/>
      <c r="B43" s="88"/>
      <c r="C43" s="29"/>
      <c r="D43" s="14" t="str">
        <f>IF(ISBLANK(A43),"",VLOOKUP(A43,'PROPG Lista de Docentes UFPE'!$B$1:$L$5007,11,FALSE))</f>
        <v/>
      </c>
      <c r="E43" s="12">
        <f>SUMIF('Estrutura Curricular'!B32:$B$3011,A43,'Estrutura Curricular'!G32:$G$3011)</f>
        <v>0</v>
      </c>
      <c r="F43" s="46" t="str">
        <f>IF(AND(NOT(ISBLANK(A43)),ISBLANK(C43)),
   "Por favor, preencha quantidade de orientações.",
 IF(AND(C43 &gt; 0,D43="Especialista"),
   "O título do orientador(a) deve ser no mínimo de Mestre.",
 IF(AND(C43&gt;8,Identificação!$B$8="Presencial"),"Em curso presencial, o docente só pode orientar até 8 alunos.",""
 )))</f>
        <v/>
      </c>
      <c r="G43" s="12">
        <f t="shared" si="0"/>
        <v>0</v>
      </c>
    </row>
    <row r="44" spans="1:7" ht="14.1">
      <c r="A44" s="87"/>
      <c r="B44" s="88"/>
      <c r="C44" s="29"/>
      <c r="D44" s="14" t="str">
        <f>IF(ISBLANK(A44),"",VLOOKUP(A44,'PROPG Lista de Docentes UFPE'!$B$1:$L$5007,11,FALSE))</f>
        <v/>
      </c>
      <c r="E44" s="12">
        <f>SUMIF('Estrutura Curricular'!B33:$B$3011,A44,'Estrutura Curricular'!G33:$G$3011)</f>
        <v>0</v>
      </c>
      <c r="F44" s="46" t="str">
        <f>IF(AND(NOT(ISBLANK(A44)),ISBLANK(C44)),
   "Por favor, preencha quantidade de orientações.",
 IF(AND(C44 &gt; 0,D44="Especialista"),
   "O título do orientador(a) deve ser no mínimo de Mestre.",
 IF(AND(C44&gt;8,Identificação!$B$8="Presencial"),"Em curso presencial, o docente só pode orientar até 8 alunos.",""
 )))</f>
        <v/>
      </c>
      <c r="G44" s="12">
        <f t="shared" si="0"/>
        <v>0</v>
      </c>
    </row>
    <row r="45" spans="1:7" ht="14.1">
      <c r="A45" s="87"/>
      <c r="B45" s="88"/>
      <c r="C45" s="29"/>
      <c r="D45" s="14" t="str">
        <f>IF(ISBLANK(A45),"",VLOOKUP(A45,'PROPG Lista de Docentes UFPE'!$B$1:$L$5007,11,FALSE))</f>
        <v/>
      </c>
      <c r="E45" s="12">
        <f>SUMIF('Estrutura Curricular'!B34:$B$3011,A45,'Estrutura Curricular'!G34:$G$3011)</f>
        <v>0</v>
      </c>
      <c r="F45" s="46" t="str">
        <f>IF(AND(NOT(ISBLANK(A45)),ISBLANK(C45)),
   "Por favor, preencha quantidade de orientações.",
 IF(AND(C45 &gt; 0,D45="Especialista"),
   "O título do orientador(a) deve ser no mínimo de Mestre.",
 IF(AND(C45&gt;8,Identificação!$B$8="Presencial"),"Em curso presencial, o docente só pode orientar até 8 alunos.",""
 )))</f>
        <v/>
      </c>
      <c r="G45" s="12">
        <f t="shared" si="0"/>
        <v>0</v>
      </c>
    </row>
    <row r="46" spans="1:7" ht="14.1">
      <c r="A46" s="87"/>
      <c r="B46" s="88"/>
      <c r="C46" s="29"/>
      <c r="D46" s="14" t="str">
        <f>IF(ISBLANK(A46),"",VLOOKUP(A46,'PROPG Lista de Docentes UFPE'!$B$1:$L$5007,11,FALSE))</f>
        <v/>
      </c>
      <c r="E46" s="12">
        <f>SUMIF('Estrutura Curricular'!B35:$B$3011,A46,'Estrutura Curricular'!G35:$G$3011)</f>
        <v>0</v>
      </c>
      <c r="F46" s="46" t="str">
        <f>IF(AND(NOT(ISBLANK(A46)),ISBLANK(C46)),
   "Por favor, preencha quantidade de orientações.",
 IF(AND(C46 &gt; 0,D46="Especialista"),
   "O título do orientador(a) deve ser no mínimo de Mestre.",
 IF(AND(C46&gt;8,Identificação!$B$8="Presencial"),"Em curso presencial, o docente só pode orientar até 8 alunos.",""
 )))</f>
        <v/>
      </c>
      <c r="G46" s="12">
        <f t="shared" si="0"/>
        <v>0</v>
      </c>
    </row>
    <row r="47" spans="1:7" ht="14.1">
      <c r="A47" s="87"/>
      <c r="B47" s="88"/>
      <c r="C47" s="29"/>
      <c r="D47" s="14" t="str">
        <f>IF(ISBLANK(A47),"",VLOOKUP(A47,'PROPG Lista de Docentes UFPE'!$B$1:$L$5007,11,FALSE))</f>
        <v/>
      </c>
      <c r="E47" s="12">
        <f>SUMIF('Estrutura Curricular'!B36:$B$3011,A47,'Estrutura Curricular'!G36:$G$3011)</f>
        <v>0</v>
      </c>
      <c r="F47" s="46" t="str">
        <f>IF(AND(NOT(ISBLANK(A47)),ISBLANK(C47)),
   "Por favor, preencha quantidade de orientações.",
 IF(AND(C47 &gt; 0,D47="Especialista"),
   "O título do orientador(a) deve ser no mínimo de Mestre.",
 IF(AND(C47&gt;8,Identificação!$B$8="Presencial"),"Em curso presencial, o docente só pode orientar até 8 alunos.",""
 )))</f>
        <v/>
      </c>
      <c r="G47" s="12">
        <f t="shared" si="0"/>
        <v>0</v>
      </c>
    </row>
    <row r="48" spans="1:7" ht="14.1">
      <c r="A48" s="87"/>
      <c r="B48" s="88"/>
      <c r="C48" s="29"/>
      <c r="D48" s="14" t="str">
        <f>IF(ISBLANK(A48),"",VLOOKUP(A48,'PROPG Lista de Docentes UFPE'!$B$1:$L$5007,11,FALSE))</f>
        <v/>
      </c>
      <c r="E48" s="12">
        <f>SUMIF('Estrutura Curricular'!B37:$B$3011,A48,'Estrutura Curricular'!G37:$G$3011)</f>
        <v>0</v>
      </c>
      <c r="F48" s="46" t="str">
        <f>IF(AND(NOT(ISBLANK(A48)),ISBLANK(C48)),
   "Por favor, preencha quantidade de orientações.",
 IF(AND(C48 &gt; 0,D48="Especialista"),
   "O título do orientador(a) deve ser no mínimo de Mestre.",
 IF(AND(C48&gt;8,Identificação!$B$8="Presencial"),"Em curso presencial, o docente só pode orientar até 8 alunos.",""
 )))</f>
        <v/>
      </c>
      <c r="G48" s="12">
        <f t="shared" si="0"/>
        <v>0</v>
      </c>
    </row>
    <row r="49" spans="1:7" ht="14.1">
      <c r="A49" s="87"/>
      <c r="B49" s="88"/>
      <c r="C49" s="29"/>
      <c r="D49" s="14" t="str">
        <f>IF(ISBLANK(A49),"",VLOOKUP(A49,'PROPG Lista de Docentes UFPE'!$B$1:$L$5007,11,FALSE))</f>
        <v/>
      </c>
      <c r="E49" s="12">
        <f>SUMIF('Estrutura Curricular'!B38:$B$3011,A49,'Estrutura Curricular'!G38:$G$3011)</f>
        <v>0</v>
      </c>
      <c r="F49" s="46" t="str">
        <f>IF(AND(NOT(ISBLANK(A49)),ISBLANK(C49)),
   "Por favor, preencha quantidade de orientações.",
 IF(AND(C49 &gt; 0,D49="Especialista"),
   "O título do orientador(a) deve ser no mínimo de Mestre.",
 IF(AND(C49&gt;8,Identificação!$B$8="Presencial"),"Em curso presencial, o docente só pode orientar até 8 alunos.",""
 )))</f>
        <v/>
      </c>
      <c r="G49" s="12">
        <f t="shared" si="0"/>
        <v>0</v>
      </c>
    </row>
    <row r="50" spans="1:7" ht="14.1">
      <c r="A50" s="87"/>
      <c r="B50" s="88"/>
      <c r="C50" s="29"/>
      <c r="D50" s="14" t="str">
        <f>IF(ISBLANK(A50),"",VLOOKUP(A50,'PROPG Lista de Docentes UFPE'!$B$1:$L$5007,11,FALSE))</f>
        <v/>
      </c>
      <c r="E50" s="12">
        <f>SUMIF('Estrutura Curricular'!B39:$B$3011,A50,'Estrutura Curricular'!G39:$G$3011)</f>
        <v>0</v>
      </c>
      <c r="F50" s="46" t="str">
        <f>IF(AND(NOT(ISBLANK(A50)),ISBLANK(C50)),
   "Por favor, preencha quantidade de orientações.",
 IF(AND(C50 &gt; 0,D50="Especialista"),
   "O título do orientador(a) deve ser no mínimo de Mestre.",
 IF(AND(C50&gt;8,Identificação!$B$8="Presencial"),"Em curso presencial, o docente só pode orientar até 8 alunos.",""
 )))</f>
        <v/>
      </c>
      <c r="G50" s="12">
        <f t="shared" si="0"/>
        <v>0</v>
      </c>
    </row>
    <row r="51" spans="1:7" ht="14.1">
      <c r="A51" s="87"/>
      <c r="B51" s="88"/>
      <c r="C51" s="29"/>
      <c r="D51" s="14" t="str">
        <f>IF(ISBLANK(A51),"",VLOOKUP(A51,'PROPG Lista de Docentes UFPE'!$B$1:$L$5007,11,FALSE))</f>
        <v/>
      </c>
      <c r="E51" s="12">
        <f>SUMIF('Estrutura Curricular'!B40:$B$3011,A51,'Estrutura Curricular'!G40:$G$3011)</f>
        <v>0</v>
      </c>
      <c r="F51" s="46" t="str">
        <f>IF(AND(NOT(ISBLANK(A51)),ISBLANK(C51)),
   "Por favor, preencha quantidade de orientações.",
 IF(AND(C51 &gt; 0,D51="Especialista"),
   "O título do orientador(a) deve ser no mínimo de Mestre.",
 IF(AND(C51&gt;8,Identificação!$B$8="Presencial"),"Em curso presencial, o docente só pode orientar até 8 alunos.",""
 )))</f>
        <v/>
      </c>
      <c r="G51" s="12">
        <f t="shared" si="0"/>
        <v>0</v>
      </c>
    </row>
    <row r="52" spans="1:7" ht="14.1">
      <c r="A52" s="87"/>
      <c r="B52" s="88"/>
      <c r="C52" s="29"/>
      <c r="D52" s="14" t="str">
        <f>IF(ISBLANK(A52),"",VLOOKUP(A52,'PROPG Lista de Docentes UFPE'!$B$1:$L$5007,11,FALSE))</f>
        <v/>
      </c>
      <c r="E52" s="12">
        <f>SUMIF('Estrutura Curricular'!B41:$B$3011,A52,'Estrutura Curricular'!G41:$G$3011)</f>
        <v>0</v>
      </c>
      <c r="F52" s="46" t="str">
        <f>IF(AND(NOT(ISBLANK(A52)),ISBLANK(C52)),
   "Por favor, preencha quantidade de orientações.",
 IF(AND(C52 &gt; 0,D52="Especialista"),
   "O título do orientador(a) deve ser no mínimo de Mestre.",
 IF(AND(C52&gt;8,Identificação!$B$8="Presencial"),"Em curso presencial, o docente só pode orientar até 8 alunos.",""
 )))</f>
        <v/>
      </c>
      <c r="G52" s="12">
        <f t="shared" si="0"/>
        <v>0</v>
      </c>
    </row>
    <row r="53" spans="1:7" ht="14.1">
      <c r="A53" s="87"/>
      <c r="B53" s="88"/>
      <c r="C53" s="29"/>
      <c r="D53" s="14" t="str">
        <f>IF(ISBLANK(A53),"",VLOOKUP(A53,'PROPG Lista de Docentes UFPE'!$B$1:$L$5007,11,FALSE))</f>
        <v/>
      </c>
      <c r="E53" s="12">
        <f>SUMIF('Estrutura Curricular'!B42:$B$3011,A53,'Estrutura Curricular'!G42:$G$3011)</f>
        <v>0</v>
      </c>
      <c r="F53" s="46" t="str">
        <f>IF(AND(NOT(ISBLANK(A53)),ISBLANK(C53)),
   "Por favor, preencha quantidade de orientações.",
 IF(AND(C53 &gt; 0,D53="Especialista"),
   "O título do orientador(a) deve ser no mínimo de Mestre.",
 IF(AND(C53&gt;8,Identificação!$B$8="Presencial"),"Em curso presencial, o docente só pode orientar até 8 alunos.",""
 )))</f>
        <v/>
      </c>
      <c r="G53" s="12">
        <f t="shared" si="0"/>
        <v>0</v>
      </c>
    </row>
    <row r="54" spans="1:7" ht="14.1">
      <c r="A54" s="87"/>
      <c r="B54" s="88"/>
      <c r="C54" s="29"/>
      <c r="D54" s="14" t="str">
        <f>IF(ISBLANK(A54),"",VLOOKUP(A54,'PROPG Lista de Docentes UFPE'!$B$1:$L$5007,11,FALSE))</f>
        <v/>
      </c>
      <c r="E54" s="12">
        <f>SUMIF('Estrutura Curricular'!B43:$B$3011,A54,'Estrutura Curricular'!G43:$G$3011)</f>
        <v>0</v>
      </c>
      <c r="F54" s="46" t="str">
        <f>IF(AND(NOT(ISBLANK(A54)),ISBLANK(C54)),
   "Por favor, preencha quantidade de orientações.",
 IF(AND(C54 &gt; 0,D54="Especialista"),
   "O título do orientador(a) deve ser no mínimo de Mestre.",
 IF(AND(C54&gt;8,Identificação!$B$8="Presencial"),"Em curso presencial, o docente só pode orientar até 8 alunos.",""
 )))</f>
        <v/>
      </c>
      <c r="G54" s="12">
        <f t="shared" si="0"/>
        <v>0</v>
      </c>
    </row>
    <row r="55" spans="1:7" ht="14.1">
      <c r="A55" s="87"/>
      <c r="B55" s="88"/>
      <c r="C55" s="29"/>
      <c r="D55" s="14" t="str">
        <f>IF(ISBLANK(A55),"",VLOOKUP(A55,'PROPG Lista de Docentes UFPE'!$B$1:$L$5007,11,FALSE))</f>
        <v/>
      </c>
      <c r="E55" s="12">
        <f>SUMIF('Estrutura Curricular'!B44:$B$3011,A55,'Estrutura Curricular'!G44:$G$3011)</f>
        <v>0</v>
      </c>
      <c r="F55" s="46" t="str">
        <f>IF(AND(NOT(ISBLANK(A55)),ISBLANK(C55)),
   "Por favor, preencha quantidade de orientações.",
 IF(AND(C55 &gt; 0,D55="Especialista"),
   "O título do orientador(a) deve ser no mínimo de Mestre.",
 IF(AND(C55&gt;8,Identificação!$B$8="Presencial"),"Em curso presencial, o docente só pode orientar até 8 alunos.",""
 )))</f>
        <v/>
      </c>
      <c r="G55" s="12">
        <f t="shared" si="0"/>
        <v>0</v>
      </c>
    </row>
    <row r="56" spans="1:7" ht="14.1">
      <c r="A56" s="87"/>
      <c r="B56" s="88"/>
      <c r="C56" s="29"/>
      <c r="D56" s="14" t="str">
        <f>IF(ISBLANK(A56),"",VLOOKUP(A56,'PROPG Lista de Docentes UFPE'!$B$1:$L$5007,11,FALSE))</f>
        <v/>
      </c>
      <c r="E56" s="12">
        <f>SUMIF('Estrutura Curricular'!B45:$B$3011,A56,'Estrutura Curricular'!G45:$G$3011)</f>
        <v>0</v>
      </c>
      <c r="F56" s="46" t="str">
        <f>IF(AND(NOT(ISBLANK(A56)),ISBLANK(C56)),
   "Por favor, preencha quantidade de orientações.",
 IF(AND(C56 &gt; 0,D56="Especialista"),
   "O título do orientador(a) deve ser no mínimo de Mestre.",
 IF(AND(C56&gt;8,Identificação!$B$8="Presencial"),"Em curso presencial, o docente só pode orientar até 8 alunos.",""
 )))</f>
        <v/>
      </c>
      <c r="G56" s="12">
        <f t="shared" si="0"/>
        <v>0</v>
      </c>
    </row>
    <row r="57" spans="1:7" ht="14.1">
      <c r="A57" s="87"/>
      <c r="B57" s="88"/>
      <c r="C57" s="29"/>
      <c r="D57" s="14" t="str">
        <f>IF(ISBLANK(A57),"",VLOOKUP(A57,'PROPG Lista de Docentes UFPE'!$B$1:$L$5007,11,FALSE))</f>
        <v/>
      </c>
      <c r="E57" s="12">
        <f>SUMIF('Estrutura Curricular'!B46:$B$3011,A57,'Estrutura Curricular'!G46:$G$3011)</f>
        <v>0</v>
      </c>
      <c r="F57" s="46" t="str">
        <f>IF(AND(NOT(ISBLANK(A57)),ISBLANK(C57)),
   "Por favor, preencha quantidade de orientações.",
 IF(AND(C57 &gt; 0,D57="Especialista"),
   "O título do orientador(a) deve ser no mínimo de Mestre.",
 IF(AND(C57&gt;8,Identificação!$B$8="Presencial"),"Em curso presencial, o docente só pode orientar até 8 alunos.",""
 )))</f>
        <v/>
      </c>
      <c r="G57" s="12">
        <f t="shared" si="0"/>
        <v>0</v>
      </c>
    </row>
    <row r="58" spans="1:7" ht="14.1">
      <c r="A58" s="87"/>
      <c r="B58" s="88"/>
      <c r="C58" s="29"/>
      <c r="D58" s="14" t="str">
        <f>IF(ISBLANK(A58),"",VLOOKUP(A58,'PROPG Lista de Docentes UFPE'!$B$1:$L$5007,11,FALSE))</f>
        <v/>
      </c>
      <c r="E58" s="12">
        <f>SUMIF('Estrutura Curricular'!B47:$B$3011,A58,'Estrutura Curricular'!G47:$G$3011)</f>
        <v>0</v>
      </c>
      <c r="F58" s="46" t="str">
        <f>IF(AND(NOT(ISBLANK(A58)),ISBLANK(C58)),
   "Por favor, preencha quantidade de orientações.",
 IF(AND(C58 &gt; 0,D58="Especialista"),
   "O título do orientador(a) deve ser no mínimo de Mestre.",
 IF(AND(C58&gt;8,Identificação!$B$8="Presencial"),"Em curso presencial, o docente só pode orientar até 8 alunos.",""
 )))</f>
        <v/>
      </c>
      <c r="G58" s="12">
        <f t="shared" si="0"/>
        <v>0</v>
      </c>
    </row>
    <row r="59" spans="1:7" ht="14.1">
      <c r="A59" s="87"/>
      <c r="B59" s="88"/>
      <c r="C59" s="29"/>
      <c r="D59" s="14" t="str">
        <f>IF(ISBLANK(A59),"",VLOOKUP(A59,'PROPG Lista de Docentes UFPE'!$B$1:$L$5007,11,FALSE))</f>
        <v/>
      </c>
      <c r="E59" s="12">
        <f>SUMIF('Estrutura Curricular'!B48:$B$3011,A59,'Estrutura Curricular'!G48:$G$3011)</f>
        <v>0</v>
      </c>
      <c r="F59" s="46" t="str">
        <f>IF(AND(NOT(ISBLANK(A59)),ISBLANK(C59)),
   "Por favor, preencha quantidade de orientações.",
 IF(AND(C59 &gt; 0,D59="Especialista"),
   "O título do orientador(a) deve ser no mínimo de Mestre.",
 IF(AND(C59&gt;8,Identificação!$B$8="Presencial"),"Em curso presencial, o docente só pode orientar até 8 alunos.",""
 )))</f>
        <v/>
      </c>
      <c r="G59" s="12">
        <f t="shared" si="0"/>
        <v>0</v>
      </c>
    </row>
    <row r="60" spans="1:7" ht="14.1">
      <c r="A60" s="87"/>
      <c r="B60" s="88"/>
      <c r="C60" s="29"/>
      <c r="D60" s="14" t="str">
        <f>IF(ISBLANK(A60),"",VLOOKUP(A60,'PROPG Lista de Docentes UFPE'!$B$1:$L$5007,11,FALSE))</f>
        <v/>
      </c>
      <c r="E60" s="12">
        <f>SUMIF('Estrutura Curricular'!B49:$B$3011,A60,'Estrutura Curricular'!G49:$G$3011)</f>
        <v>0</v>
      </c>
      <c r="F60" s="46" t="str">
        <f>IF(AND(NOT(ISBLANK(A60)),ISBLANK(C60)),
   "Por favor, preencha quantidade de orientações.",
 IF(AND(C60 &gt; 0,D60="Especialista"),
   "O título do orientador(a) deve ser no mínimo de Mestre.",
 IF(AND(C60&gt;8,Identificação!$B$8="Presencial"),"Em curso presencial, o docente só pode orientar até 8 alunos.",""
 )))</f>
        <v/>
      </c>
      <c r="G60" s="12">
        <f t="shared" si="0"/>
        <v>0</v>
      </c>
    </row>
    <row r="61" spans="1:7" ht="14.1">
      <c r="A61" s="87"/>
      <c r="B61" s="88"/>
      <c r="C61" s="29"/>
      <c r="D61" s="14" t="str">
        <f>IF(ISBLANK(A61),"",VLOOKUP(A61,'PROPG Lista de Docentes UFPE'!$B$1:$L$5007,11,FALSE))</f>
        <v/>
      </c>
      <c r="E61" s="12">
        <f>SUMIF('Estrutura Curricular'!B50:$B$3011,A61,'Estrutura Curricular'!G50:$G$3011)</f>
        <v>0</v>
      </c>
      <c r="F61" s="46" t="str">
        <f>IF(AND(NOT(ISBLANK(A61)),ISBLANK(C61)),
   "Por favor, preencha quantidade de orientações.",
 IF(AND(C61 &gt; 0,D61="Especialista"),
   "O título do orientador(a) deve ser no mínimo de Mestre.",
 IF(AND(C61&gt;8,Identificação!$B$8="Presencial"),"Em curso presencial, o docente só pode orientar até 8 alunos.",""
 )))</f>
        <v/>
      </c>
      <c r="G61" s="12">
        <f t="shared" si="0"/>
        <v>0</v>
      </c>
    </row>
    <row r="62" spans="1:7" ht="14.1">
      <c r="A62" s="87"/>
      <c r="B62" s="88"/>
      <c r="C62" s="29"/>
      <c r="D62" s="14" t="str">
        <f>IF(ISBLANK(A62),"",VLOOKUP(A62,'PROPG Lista de Docentes UFPE'!$B$1:$L$5007,11,FALSE))</f>
        <v/>
      </c>
      <c r="E62" s="12">
        <f>SUMIF('Estrutura Curricular'!B51:$B$3011,A62,'Estrutura Curricular'!G51:$G$3011)</f>
        <v>0</v>
      </c>
      <c r="F62" s="46" t="str">
        <f>IF(AND(NOT(ISBLANK(A62)),ISBLANK(C62)),
   "Por favor, preencha quantidade de orientações.",
 IF(AND(C62 &gt; 0,D62="Especialista"),
   "O título do orientador(a) deve ser no mínimo de Mestre.",
 IF(AND(C62&gt;8,Identificação!$B$8="Presencial"),"Em curso presencial, o docente só pode orientar até 8 alunos.",""
 )))</f>
        <v/>
      </c>
      <c r="G62" s="12">
        <f t="shared" si="0"/>
        <v>0</v>
      </c>
    </row>
    <row r="63" spans="1:7" ht="14.1">
      <c r="A63" s="87"/>
      <c r="B63" s="88"/>
      <c r="C63" s="29"/>
      <c r="D63" s="14" t="str">
        <f>IF(ISBLANK(A63),"",VLOOKUP(A63,'PROPG Lista de Docentes UFPE'!$B$1:$L$5007,11,FALSE))</f>
        <v/>
      </c>
      <c r="E63" s="12">
        <f>SUMIF('Estrutura Curricular'!B52:$B$3011,A63,'Estrutura Curricular'!G52:$G$3011)</f>
        <v>0</v>
      </c>
      <c r="F63" s="46" t="str">
        <f>IF(AND(NOT(ISBLANK(A63)),ISBLANK(C63)),
   "Por favor, preencha quantidade de orientações.",
 IF(AND(C63 &gt; 0,D63="Especialista"),
   "O título do orientador(a) deve ser no mínimo de Mestre.",
 IF(AND(C63&gt;8,Identificação!$B$8="Presencial"),"Em curso presencial, o docente só pode orientar até 8 alunos.",""
 )))</f>
        <v/>
      </c>
      <c r="G63" s="12">
        <f t="shared" si="0"/>
        <v>0</v>
      </c>
    </row>
    <row r="64" spans="1:7" ht="14.1">
      <c r="A64" s="87"/>
      <c r="B64" s="88"/>
      <c r="C64" s="29"/>
      <c r="D64" s="14" t="str">
        <f>IF(ISBLANK(A64),"",VLOOKUP(A64,'PROPG Lista de Docentes UFPE'!$B$1:$L$5007,11,FALSE))</f>
        <v/>
      </c>
      <c r="E64" s="12">
        <f>SUMIF('Estrutura Curricular'!B53:$B$3011,A64,'Estrutura Curricular'!G53:$G$3011)</f>
        <v>0</v>
      </c>
      <c r="F64" s="46" t="str">
        <f>IF(AND(NOT(ISBLANK(A64)),ISBLANK(C64)),
   "Por favor, preencha quantidade de orientações.",
 IF(AND(C64 &gt; 0,D64="Especialista"),
   "O título do orientador(a) deve ser no mínimo de Mestre.",
 IF(AND(C64&gt;8,Identificação!$B$8="Presencial"),"Em curso presencial, o docente só pode orientar até 8 alunos.",""
 )))</f>
        <v/>
      </c>
      <c r="G64" s="12">
        <f t="shared" si="0"/>
        <v>0</v>
      </c>
    </row>
    <row r="65" spans="1:7" ht="14.1">
      <c r="A65" s="87"/>
      <c r="B65" s="88"/>
      <c r="C65" s="29"/>
      <c r="D65" s="14" t="str">
        <f>IF(ISBLANK(A65),"",VLOOKUP(A65,'PROPG Lista de Docentes UFPE'!$B$1:$L$5007,11,FALSE))</f>
        <v/>
      </c>
      <c r="E65" s="12">
        <f>SUMIF('Estrutura Curricular'!B54:$B$3011,A65,'Estrutura Curricular'!G54:$G$3011)</f>
        <v>0</v>
      </c>
      <c r="F65" s="46" t="str">
        <f>IF(AND(NOT(ISBLANK(A65)),ISBLANK(C65)),
   "Por favor, preencha quantidade de orientações.",
 IF(AND(C65 &gt; 0,D65="Especialista"),
   "O título do orientador(a) deve ser no mínimo de Mestre.",
 IF(AND(C65&gt;8,Identificação!$B$8="Presencial"),"Em curso presencial, o docente só pode orientar até 8 alunos.",""
 )))</f>
        <v/>
      </c>
      <c r="G65" s="12">
        <f t="shared" si="0"/>
        <v>0</v>
      </c>
    </row>
    <row r="66" spans="1:7" ht="14.1">
      <c r="A66" s="87"/>
      <c r="B66" s="88"/>
      <c r="C66" s="29"/>
      <c r="D66" s="14" t="str">
        <f>IF(ISBLANK(A66),"",VLOOKUP(A66,'PROPG Lista de Docentes UFPE'!$B$1:$L$5007,11,FALSE))</f>
        <v/>
      </c>
      <c r="E66" s="12">
        <f>SUMIF('Estrutura Curricular'!B55:$B$3011,A66,'Estrutura Curricular'!G55:$G$3011)</f>
        <v>0</v>
      </c>
      <c r="F66" s="46" t="str">
        <f>IF(AND(NOT(ISBLANK(A66)),ISBLANK(C66)),
   "Por favor, preencha quantidade de orientações.",
 IF(AND(C66 &gt; 0,D66="Especialista"),
   "O título do orientador(a) deve ser no mínimo de Mestre.",
 IF(AND(C66&gt;8,Identificação!$B$8="Presencial"),"Em curso presencial, o docente só pode orientar até 8 alunos.",""
 )))</f>
        <v/>
      </c>
      <c r="G66" s="12">
        <f t="shared" si="0"/>
        <v>0</v>
      </c>
    </row>
    <row r="67" spans="1:7" ht="14.1">
      <c r="A67" s="87"/>
      <c r="B67" s="88"/>
      <c r="C67" s="29"/>
      <c r="D67" s="14" t="str">
        <f>IF(ISBLANK(A67),"",VLOOKUP(A67,'PROPG Lista de Docentes UFPE'!$B$1:$L$5007,11,FALSE))</f>
        <v/>
      </c>
      <c r="E67" s="12">
        <f>SUMIF('Estrutura Curricular'!B56:$B$3011,A67,'Estrutura Curricular'!G56:$G$3011)</f>
        <v>0</v>
      </c>
      <c r="F67" s="46" t="str">
        <f>IF(AND(NOT(ISBLANK(A67)),ISBLANK(C67)),
   "Por favor, preencha quantidade de orientações.",
 IF(AND(C67 &gt; 0,D67="Especialista"),
   "O título do orientador(a) deve ser no mínimo de Mestre.",
 IF(AND(C67&gt;8,Identificação!$B$8="Presencial"),"Em curso presencial, o docente só pode orientar até 8 alunos.",""
 )))</f>
        <v/>
      </c>
      <c r="G67" s="12">
        <f t="shared" si="0"/>
        <v>0</v>
      </c>
    </row>
    <row r="68" spans="1:7" ht="14.1">
      <c r="A68" s="87"/>
      <c r="B68" s="88"/>
      <c r="C68" s="29"/>
      <c r="D68" s="14" t="str">
        <f>IF(ISBLANK(A68),"",VLOOKUP(A68,'PROPG Lista de Docentes UFPE'!$B$1:$L$5007,11,FALSE))</f>
        <v/>
      </c>
      <c r="E68" s="12">
        <f>SUMIF('Estrutura Curricular'!B57:$B$3011,A68,'Estrutura Curricular'!G57:$G$3011)</f>
        <v>0</v>
      </c>
      <c r="F68" s="46" t="str">
        <f>IF(AND(NOT(ISBLANK(A68)),ISBLANK(C68)),
   "Por favor, preencha quantidade de orientações.",
 IF(AND(C68 &gt; 0,D68="Especialista"),
   "O título do orientador(a) deve ser no mínimo de Mestre.",
 IF(AND(C68&gt;8,Identificação!$B$8="Presencial"),"Em curso presencial, o docente só pode orientar até 8 alunos.",""
 )))</f>
        <v/>
      </c>
      <c r="G68" s="12">
        <f t="shared" si="0"/>
        <v>0</v>
      </c>
    </row>
    <row r="69" spans="1:7" ht="14.1">
      <c r="A69" s="87"/>
      <c r="B69" s="88"/>
      <c r="C69" s="29"/>
      <c r="D69" s="14" t="str">
        <f>IF(ISBLANK(A69),"",VLOOKUP(A69,'PROPG Lista de Docentes UFPE'!$B$1:$L$5007,11,FALSE))</f>
        <v/>
      </c>
      <c r="E69" s="12">
        <f>SUMIF('Estrutura Curricular'!B58:$B$3011,A69,'Estrutura Curricular'!G58:$G$3011)</f>
        <v>0</v>
      </c>
      <c r="F69" s="46" t="str">
        <f>IF(AND(NOT(ISBLANK(A69)),ISBLANK(C69)),
   "Por favor, preencha quantidade de orientações.",
 IF(AND(C69 &gt; 0,D69="Especialista"),
   "O título do orientador(a) deve ser no mínimo de Mestre.",
 IF(AND(C69&gt;8,Identificação!$B$8="Presencial"),"Em curso presencial, o docente só pode orientar até 8 alunos.",""
 )))</f>
        <v/>
      </c>
      <c r="G69" s="12">
        <f t="shared" si="0"/>
        <v>0</v>
      </c>
    </row>
    <row r="70" spans="1:7" ht="14.1">
      <c r="A70" s="87"/>
      <c r="B70" s="88"/>
      <c r="C70" s="29"/>
      <c r="D70" s="14" t="str">
        <f>IF(ISBLANK(A70),"",VLOOKUP(A70,'PROPG Lista de Docentes UFPE'!$B$1:$L$5007,11,FALSE))</f>
        <v/>
      </c>
      <c r="E70" s="12">
        <f>SUMIF('Estrutura Curricular'!B59:$B$3011,A70,'Estrutura Curricular'!G59:$G$3011)</f>
        <v>0</v>
      </c>
      <c r="F70" s="46" t="str">
        <f>IF(AND(NOT(ISBLANK(A70)),ISBLANK(C70)),
   "Por favor, preencha quantidade de orientações.",
 IF(AND(C70 &gt; 0,D70="Especialista"),
   "O título do orientador(a) deve ser no mínimo de Mestre.",
 IF(AND(C70&gt;8,Identificação!$B$8="Presencial"),"Em curso presencial, o docente só pode orientar até 8 alunos.",""
 )))</f>
        <v/>
      </c>
      <c r="G70" s="12">
        <f t="shared" si="0"/>
        <v>0</v>
      </c>
    </row>
    <row r="71" spans="1:7" ht="14.1">
      <c r="A71" s="87"/>
      <c r="B71" s="88"/>
      <c r="C71" s="29"/>
      <c r="D71" s="14" t="str">
        <f>IF(ISBLANK(A71),"",VLOOKUP(A71,'PROPG Lista de Docentes UFPE'!$B$1:$L$5007,11,FALSE))</f>
        <v/>
      </c>
      <c r="E71" s="12">
        <f>SUMIF('Estrutura Curricular'!B60:$B$3011,A71,'Estrutura Curricular'!G60:$G$3011)</f>
        <v>0</v>
      </c>
      <c r="F71" s="46" t="str">
        <f>IF(AND(NOT(ISBLANK(A71)),ISBLANK(C71)),
   "Por favor, preencha quantidade de orientações.",
 IF(AND(C71 &gt; 0,D71="Especialista"),
   "O título do orientador(a) deve ser no mínimo de Mestre.",
 IF(AND(C71&gt;8,Identificação!$B$8="Presencial"),"Em curso presencial, o docente só pode orientar até 8 alunos.",""
 )))</f>
        <v/>
      </c>
      <c r="G71" s="12">
        <f t="shared" si="0"/>
        <v>0</v>
      </c>
    </row>
    <row r="72" spans="1:7" ht="14.1">
      <c r="A72" s="87"/>
      <c r="B72" s="88"/>
      <c r="C72" s="29"/>
      <c r="D72" s="14" t="str">
        <f>IF(ISBLANK(A72),"",VLOOKUP(A72,'PROPG Lista de Docentes UFPE'!$B$1:$L$5007,11,FALSE))</f>
        <v/>
      </c>
      <c r="E72" s="12">
        <f>SUMIF('Estrutura Curricular'!B61:$B$3011,A72,'Estrutura Curricular'!G61:$G$3011)</f>
        <v>0</v>
      </c>
      <c r="F72" s="46" t="str">
        <f>IF(AND(NOT(ISBLANK(A72)),ISBLANK(C72)),
   "Por favor, preencha quantidade de orientações.",
 IF(AND(C72 &gt; 0,D72="Especialista"),
   "O título do orientador(a) deve ser no mínimo de Mestre.",
 IF(AND(C72&gt;8,Identificação!$B$8="Presencial"),"Em curso presencial, o docente só pode orientar até 8 alunos.",""
 )))</f>
        <v/>
      </c>
      <c r="G72" s="12">
        <f t="shared" si="0"/>
        <v>0</v>
      </c>
    </row>
    <row r="73" spans="1:7" ht="14.1">
      <c r="A73" s="87"/>
      <c r="B73" s="88"/>
      <c r="C73" s="29"/>
      <c r="D73" s="14" t="str">
        <f>IF(ISBLANK(A73),"",VLOOKUP(A73,'PROPG Lista de Docentes UFPE'!$B$1:$L$5007,11,FALSE))</f>
        <v/>
      </c>
      <c r="E73" s="12">
        <f>SUMIF('Estrutura Curricular'!B62:$B$3011,A73,'Estrutura Curricular'!G62:$G$3011)</f>
        <v>0</v>
      </c>
      <c r="F73" s="46" t="str">
        <f>IF(AND(NOT(ISBLANK(A73)),ISBLANK(C73)),
   "Por favor, preencha quantidade de orientações.",
 IF(AND(C73 &gt; 0,D73="Especialista"),
   "O título do orientador(a) deve ser no mínimo de Mestre.",
 IF(AND(C73&gt;8,Identificação!$B$8="Presencial"),"Em curso presencial, o docente só pode orientar até 8 alunos.",""
 )))</f>
        <v/>
      </c>
      <c r="G73" s="12">
        <f t="shared" si="0"/>
        <v>0</v>
      </c>
    </row>
    <row r="74" spans="1:7" ht="14.1">
      <c r="A74" s="87"/>
      <c r="B74" s="88"/>
      <c r="C74" s="29"/>
      <c r="D74" s="14" t="str">
        <f>IF(ISBLANK(A74),"",VLOOKUP(A74,'PROPG Lista de Docentes UFPE'!$B$1:$L$5007,11,FALSE))</f>
        <v/>
      </c>
      <c r="E74" s="12">
        <f>SUMIF('Estrutura Curricular'!B63:$B$3011,A74,'Estrutura Curricular'!G63:$G$3011)</f>
        <v>0</v>
      </c>
      <c r="F74" s="46" t="str">
        <f>IF(AND(NOT(ISBLANK(A74)),ISBLANK(C74)),
   "Por favor, preencha quantidade de orientações.",
 IF(AND(C74 &gt; 0,D74="Especialista"),
   "O título do orientador(a) deve ser no mínimo de Mestre.",
 IF(AND(C74&gt;8,Identificação!$B$8="Presencial"),"Em curso presencial, o docente só pode orientar até 8 alunos.",""
 )))</f>
        <v/>
      </c>
      <c r="G74" s="12">
        <f t="shared" si="0"/>
        <v>0</v>
      </c>
    </row>
    <row r="75" spans="1:7" ht="14.1">
      <c r="A75" s="87"/>
      <c r="B75" s="88"/>
      <c r="C75" s="29"/>
      <c r="D75" s="14" t="str">
        <f>IF(ISBLANK(A75),"",VLOOKUP(A75,'PROPG Lista de Docentes UFPE'!$B$1:$L$5007,11,FALSE))</f>
        <v/>
      </c>
      <c r="E75" s="12">
        <f>SUMIF('Estrutura Curricular'!B64:$B$3011,A75,'Estrutura Curricular'!G64:$G$3011)</f>
        <v>0</v>
      </c>
      <c r="F75" s="46" t="str">
        <f>IF(AND(NOT(ISBLANK(A75)),ISBLANK(C75)),
   "Por favor, preencha quantidade de orientações.",
 IF(AND(C75 &gt; 0,D75="Especialista"),
   "O título do orientador(a) deve ser no mínimo de Mestre.",
 IF(AND(C75&gt;8,Identificação!$B$8="Presencial"),"Em curso presencial, o docente só pode orientar até 8 alunos.",""
 )))</f>
        <v/>
      </c>
      <c r="G75" s="12">
        <f t="shared" si="0"/>
        <v>0</v>
      </c>
    </row>
    <row r="76" spans="1:7" ht="14.1">
      <c r="A76" s="87"/>
      <c r="B76" s="88"/>
      <c r="C76" s="29"/>
      <c r="D76" s="14" t="str">
        <f>IF(ISBLANK(A76),"",VLOOKUP(A76,'PROPG Lista de Docentes UFPE'!$B$1:$L$5007,11,FALSE))</f>
        <v/>
      </c>
      <c r="E76" s="12">
        <f>SUMIF('Estrutura Curricular'!B65:$B$3011,A76,'Estrutura Curricular'!G65:$G$3011)</f>
        <v>0</v>
      </c>
      <c r="F76" s="46" t="str">
        <f>IF(AND(NOT(ISBLANK(A76)),ISBLANK(C76)),
   "Por favor, preencha quantidade de orientações.",
 IF(AND(C76 &gt; 0,D76="Especialista"),
   "O título do orientador(a) deve ser no mínimo de Mestre.",
 IF(AND(C76&gt;8,Identificação!$B$8="Presencial"),"Em curso presencial, o docente só pode orientar até 8 alunos.",""
 )))</f>
        <v/>
      </c>
      <c r="G76" s="12">
        <f t="shared" si="0"/>
        <v>0</v>
      </c>
    </row>
    <row r="77" spans="1:7" ht="14.1">
      <c r="A77" s="87"/>
      <c r="B77" s="88"/>
      <c r="C77" s="29"/>
      <c r="D77" s="14" t="str">
        <f>IF(ISBLANK(A77),"",VLOOKUP(A77,'PROPG Lista de Docentes UFPE'!$B$1:$L$5007,11,FALSE))</f>
        <v/>
      </c>
      <c r="E77" s="12">
        <f>SUMIF('Estrutura Curricular'!B66:$B$3011,A77,'Estrutura Curricular'!G66:$G$3011)</f>
        <v>0</v>
      </c>
      <c r="F77" s="46" t="str">
        <f>IF(AND(NOT(ISBLANK(A77)),ISBLANK(C77)),
   "Por favor, preencha quantidade de orientações.",
 IF(AND(C77 &gt; 0,D77="Especialista"),
   "O título do orientador(a) deve ser no mínimo de Mestre.",
 IF(AND(C77&gt;8,Identificação!$B$8="Presencial"),"Em curso presencial, o docente só pode orientar até 8 alunos.",""
 )))</f>
        <v/>
      </c>
      <c r="G77" s="12">
        <f t="shared" si="0"/>
        <v>0</v>
      </c>
    </row>
    <row r="78" spans="1:7" ht="14.1">
      <c r="A78" s="87"/>
      <c r="B78" s="88"/>
      <c r="C78" s="29"/>
      <c r="D78" s="14" t="str">
        <f>IF(ISBLANK(A78),"",VLOOKUP(A78,'PROPG Lista de Docentes UFPE'!$B$1:$L$5007,11,FALSE))</f>
        <v/>
      </c>
      <c r="E78" s="12">
        <f>SUMIF('Estrutura Curricular'!B67:$B$3011,A78,'Estrutura Curricular'!G67:$G$3011)</f>
        <v>0</v>
      </c>
      <c r="F78" s="46" t="str">
        <f>IF(AND(NOT(ISBLANK(A78)),ISBLANK(C78)),
   "Por favor, preencha quantidade de orientações.",
 IF(AND(C78 &gt; 0,D78="Especialista"),
   "O título do orientador(a) deve ser no mínimo de Mestre.",
 IF(AND(C78&gt;8,Identificação!$B$8="Presencial"),"Em curso presencial, o docente só pode orientar até 8 alunos.",""
 )))</f>
        <v/>
      </c>
      <c r="G78" s="12">
        <f t="shared" si="0"/>
        <v>0</v>
      </c>
    </row>
    <row r="79" spans="1:7" ht="14.1">
      <c r="A79" s="87"/>
      <c r="B79" s="88"/>
      <c r="C79" s="29"/>
      <c r="D79" s="14" t="str">
        <f>IF(ISBLANK(A79),"",VLOOKUP(A79,'PROPG Lista de Docentes UFPE'!$B$1:$L$5007,11,FALSE))</f>
        <v/>
      </c>
      <c r="E79" s="12">
        <f>SUMIF('Estrutura Curricular'!B68:$B$3011,A79,'Estrutura Curricular'!G68:$G$3011)</f>
        <v>0</v>
      </c>
      <c r="F79" s="46" t="str">
        <f>IF(AND(NOT(ISBLANK(A79)),ISBLANK(C79)),
   "Por favor, preencha quantidade de orientações.",
 IF(AND(C79 &gt; 0,D79="Especialista"),
   "O título do orientador(a) deve ser no mínimo de Mestre.",
 IF(AND(C79&gt;8,Identificação!$B$8="Presencial"),"Em curso presencial, o docente só pode orientar até 8 alunos.",""
 )))</f>
        <v/>
      </c>
      <c r="G79" s="12">
        <f t="shared" si="0"/>
        <v>0</v>
      </c>
    </row>
    <row r="80" spans="1:7" ht="14.1">
      <c r="A80" s="87"/>
      <c r="B80" s="88"/>
      <c r="C80" s="29"/>
      <c r="D80" s="14" t="str">
        <f>IF(ISBLANK(A80),"",VLOOKUP(A80,'PROPG Lista de Docentes UFPE'!$B$1:$L$5007,11,FALSE))</f>
        <v/>
      </c>
      <c r="E80" s="12">
        <f>SUMIF('Estrutura Curricular'!B69:$B$3011,A80,'Estrutura Curricular'!G69:$G$3011)</f>
        <v>0</v>
      </c>
      <c r="F80" s="46" t="str">
        <f>IF(AND(NOT(ISBLANK(A80)),ISBLANK(C80)),
   "Por favor, preencha quantidade de orientações.",
 IF(AND(C80 &gt; 0,D80="Especialista"),
   "O título do orientador(a) deve ser no mínimo de Mestre.",
 IF(AND(C80&gt;8,Identificação!$B$8="Presencial"),"Em curso presencial, o docente só pode orientar até 8 alunos.",""
 )))</f>
        <v/>
      </c>
      <c r="G80" s="12">
        <f t="shared" si="0"/>
        <v>0</v>
      </c>
    </row>
    <row r="81" spans="1:7" ht="14.1">
      <c r="A81" s="87"/>
      <c r="B81" s="88"/>
      <c r="C81" s="29"/>
      <c r="D81" s="14" t="str">
        <f>IF(ISBLANK(A81),"",VLOOKUP(A81,'PROPG Lista de Docentes UFPE'!$B$1:$L$5007,11,FALSE))</f>
        <v/>
      </c>
      <c r="E81" s="12">
        <f>SUMIF('Estrutura Curricular'!B70:$B$3011,A81,'Estrutura Curricular'!G70:$G$3011)</f>
        <v>0</v>
      </c>
      <c r="F81" s="46" t="str">
        <f>IF(AND(NOT(ISBLANK(A81)),ISBLANK(C81)),
   "Por favor, preencha quantidade de orientações.",
 IF(AND(C81 &gt; 0,D81="Especialista"),
   "O título do orientador(a) deve ser no mínimo de Mestre.",
 IF(AND(C81&gt;8,Identificação!$B$8="Presencial"),"Em curso presencial, o docente só pode orientar até 8 alunos.",""
 )))</f>
        <v/>
      </c>
      <c r="G81" s="12">
        <f t="shared" ref="G81:G144" si="1">IF(F81="",0,1)</f>
        <v>0</v>
      </c>
    </row>
    <row r="82" spans="1:7" ht="14.1">
      <c r="A82" s="87"/>
      <c r="B82" s="88"/>
      <c r="C82" s="29"/>
      <c r="D82" s="14" t="str">
        <f>IF(ISBLANK(A82),"",VLOOKUP(A82,'PROPG Lista de Docentes UFPE'!$B$1:$L$5007,11,FALSE))</f>
        <v/>
      </c>
      <c r="E82" s="12">
        <f>SUMIF('Estrutura Curricular'!B71:$B$3011,A82,'Estrutura Curricular'!G71:$G$3011)</f>
        <v>0</v>
      </c>
      <c r="F82" s="46" t="str">
        <f>IF(AND(NOT(ISBLANK(A82)),ISBLANK(C82)),
   "Por favor, preencha quantidade de orientações.",
 IF(AND(C82 &gt; 0,D82="Especialista"),
   "O título do orientador(a) deve ser no mínimo de Mestre.",
 IF(AND(C82&gt;8,Identificação!$B$8="Presencial"),"Em curso presencial, o docente só pode orientar até 8 alunos.",""
 )))</f>
        <v/>
      </c>
      <c r="G82" s="12">
        <f t="shared" si="1"/>
        <v>0</v>
      </c>
    </row>
    <row r="83" spans="1:7" ht="14.1">
      <c r="A83" s="87"/>
      <c r="B83" s="88"/>
      <c r="C83" s="29"/>
      <c r="D83" s="14" t="str">
        <f>IF(ISBLANK(A83),"",VLOOKUP(A83,'PROPG Lista de Docentes UFPE'!$B$1:$L$5007,11,FALSE))</f>
        <v/>
      </c>
      <c r="E83" s="12">
        <f>SUMIF('Estrutura Curricular'!B72:$B$3011,A83,'Estrutura Curricular'!G72:$G$3011)</f>
        <v>0</v>
      </c>
      <c r="F83" s="46" t="str">
        <f>IF(AND(NOT(ISBLANK(A83)),ISBLANK(C83)),
   "Por favor, preencha quantidade de orientações.",
 IF(AND(C83 &gt; 0,D83="Especialista"),
   "O título do orientador(a) deve ser no mínimo de Mestre.",
 IF(AND(C83&gt;8,Identificação!$B$8="Presencial"),"Em curso presencial, o docente só pode orientar até 8 alunos.",""
 )))</f>
        <v/>
      </c>
      <c r="G83" s="12">
        <f t="shared" si="1"/>
        <v>0</v>
      </c>
    </row>
    <row r="84" spans="1:7" ht="14.1">
      <c r="A84" s="87"/>
      <c r="B84" s="88"/>
      <c r="C84" s="29"/>
      <c r="D84" s="14" t="str">
        <f>IF(ISBLANK(A84),"",VLOOKUP(A84,'PROPG Lista de Docentes UFPE'!$B$1:$L$5007,11,FALSE))</f>
        <v/>
      </c>
      <c r="E84" s="12">
        <f>SUMIF('Estrutura Curricular'!B73:$B$3011,A84,'Estrutura Curricular'!G73:$G$3011)</f>
        <v>0</v>
      </c>
      <c r="F84" s="46" t="str">
        <f>IF(AND(NOT(ISBLANK(A84)),ISBLANK(C84)),
   "Por favor, preencha quantidade de orientações.",
 IF(AND(C84 &gt; 0,D84="Especialista"),
   "O título do orientador(a) deve ser no mínimo de Mestre.",
 IF(AND(C84&gt;8,Identificação!$B$8="Presencial"),"Em curso presencial, o docente só pode orientar até 8 alunos.",""
 )))</f>
        <v/>
      </c>
      <c r="G84" s="12">
        <f t="shared" si="1"/>
        <v>0</v>
      </c>
    </row>
    <row r="85" spans="1:7" ht="14.1">
      <c r="A85" s="87"/>
      <c r="B85" s="88"/>
      <c r="C85" s="29"/>
      <c r="D85" s="14" t="str">
        <f>IF(ISBLANK(A85),"",VLOOKUP(A85,'PROPG Lista de Docentes UFPE'!$B$1:$L$5007,11,FALSE))</f>
        <v/>
      </c>
      <c r="E85" s="12">
        <f>SUMIF('Estrutura Curricular'!B74:$B$3011,A85,'Estrutura Curricular'!G74:$G$3011)</f>
        <v>0</v>
      </c>
      <c r="F85" s="46" t="str">
        <f>IF(AND(NOT(ISBLANK(A85)),ISBLANK(C85)),
   "Por favor, preencha quantidade de orientações.",
 IF(AND(C85 &gt; 0,D85="Especialista"),
   "O título do orientador(a) deve ser no mínimo de Mestre.",
 IF(AND(C85&gt;8,Identificação!$B$8="Presencial"),"Em curso presencial, o docente só pode orientar até 8 alunos.",""
 )))</f>
        <v/>
      </c>
      <c r="G85" s="12">
        <f t="shared" si="1"/>
        <v>0</v>
      </c>
    </row>
    <row r="86" spans="1:7" ht="14.1">
      <c r="A86" s="87"/>
      <c r="B86" s="88"/>
      <c r="C86" s="29"/>
      <c r="D86" s="14" t="str">
        <f>IF(ISBLANK(A86),"",VLOOKUP(A86,'PROPG Lista de Docentes UFPE'!$B$1:$L$5007,11,FALSE))</f>
        <v/>
      </c>
      <c r="E86" s="12">
        <f>SUMIF('Estrutura Curricular'!B75:$B$3011,A86,'Estrutura Curricular'!G75:$G$3011)</f>
        <v>0</v>
      </c>
      <c r="F86" s="46" t="str">
        <f>IF(AND(NOT(ISBLANK(A86)),ISBLANK(C86)),
   "Por favor, preencha quantidade de orientações.",
 IF(AND(C86 &gt; 0,D86="Especialista"),
   "O título do orientador(a) deve ser no mínimo de Mestre.",
 IF(AND(C86&gt;8,Identificação!$B$8="Presencial"),"Em curso presencial, o docente só pode orientar até 8 alunos.",""
 )))</f>
        <v/>
      </c>
      <c r="G86" s="12">
        <f t="shared" si="1"/>
        <v>0</v>
      </c>
    </row>
    <row r="87" spans="1:7" ht="14.1">
      <c r="A87" s="87"/>
      <c r="B87" s="88"/>
      <c r="C87" s="29"/>
      <c r="D87" s="14" t="str">
        <f>IF(ISBLANK(A87),"",VLOOKUP(A87,'PROPG Lista de Docentes UFPE'!$B$1:$L$5007,11,FALSE))</f>
        <v/>
      </c>
      <c r="E87" s="12">
        <f>SUMIF('Estrutura Curricular'!B76:$B$3011,A87,'Estrutura Curricular'!G76:$G$3011)</f>
        <v>0</v>
      </c>
      <c r="F87" s="46" t="str">
        <f>IF(AND(NOT(ISBLANK(A87)),ISBLANK(C87)),
   "Por favor, preencha quantidade de orientações.",
 IF(AND(C87 &gt; 0,D87="Especialista"),
   "O título do orientador(a) deve ser no mínimo de Mestre.",
 IF(AND(C87&gt;8,Identificação!$B$8="Presencial"),"Em curso presencial, o docente só pode orientar até 8 alunos.",""
 )))</f>
        <v/>
      </c>
      <c r="G87" s="12">
        <f t="shared" si="1"/>
        <v>0</v>
      </c>
    </row>
    <row r="88" spans="1:7" ht="14.1">
      <c r="A88" s="87"/>
      <c r="B88" s="88"/>
      <c r="C88" s="29"/>
      <c r="D88" s="14" t="str">
        <f>IF(ISBLANK(A88),"",VLOOKUP(A88,'PROPG Lista de Docentes UFPE'!$B$1:$L$5007,11,FALSE))</f>
        <v/>
      </c>
      <c r="E88" s="12">
        <f>SUMIF('Estrutura Curricular'!B77:$B$3011,A88,'Estrutura Curricular'!G77:$G$3011)</f>
        <v>0</v>
      </c>
      <c r="F88" s="46" t="str">
        <f>IF(AND(NOT(ISBLANK(A88)),ISBLANK(C88)),
   "Por favor, preencha quantidade de orientações.",
 IF(AND(C88 &gt; 0,D88="Especialista"),
   "O título do orientador(a) deve ser no mínimo de Mestre.",
 IF(AND(C88&gt;8,Identificação!$B$8="Presencial"),"Em curso presencial, o docente só pode orientar até 8 alunos.",""
 )))</f>
        <v/>
      </c>
      <c r="G88" s="12">
        <f t="shared" si="1"/>
        <v>0</v>
      </c>
    </row>
    <row r="89" spans="1:7" ht="14.1">
      <c r="A89" s="87"/>
      <c r="B89" s="88"/>
      <c r="C89" s="29"/>
      <c r="D89" s="14" t="str">
        <f>IF(ISBLANK(A89),"",VLOOKUP(A89,'PROPG Lista de Docentes UFPE'!$B$1:$L$5007,11,FALSE))</f>
        <v/>
      </c>
      <c r="E89" s="12">
        <f>SUMIF('Estrutura Curricular'!B78:$B$3011,A89,'Estrutura Curricular'!G78:$G$3011)</f>
        <v>0</v>
      </c>
      <c r="F89" s="46" t="str">
        <f>IF(AND(NOT(ISBLANK(A89)),ISBLANK(C89)),
   "Por favor, preencha quantidade de orientações.",
 IF(AND(C89 &gt; 0,D89="Especialista"),
   "O título do orientador(a) deve ser no mínimo de Mestre.",
 IF(AND(C89&gt;8,Identificação!$B$8="Presencial"),"Em curso presencial, o docente só pode orientar até 8 alunos.",""
 )))</f>
        <v/>
      </c>
      <c r="G89" s="12">
        <f t="shared" si="1"/>
        <v>0</v>
      </c>
    </row>
    <row r="90" spans="1:7" ht="14.1">
      <c r="A90" s="87"/>
      <c r="B90" s="88"/>
      <c r="C90" s="29"/>
      <c r="D90" s="14" t="str">
        <f>IF(ISBLANK(A90),"",VLOOKUP(A90,'PROPG Lista de Docentes UFPE'!$B$1:$L$5007,11,FALSE))</f>
        <v/>
      </c>
      <c r="E90" s="12">
        <f>SUMIF('Estrutura Curricular'!B79:$B$3011,A90,'Estrutura Curricular'!G79:$G$3011)</f>
        <v>0</v>
      </c>
      <c r="F90" s="46" t="str">
        <f>IF(AND(NOT(ISBLANK(A90)),ISBLANK(C90)),
   "Por favor, preencha quantidade de orientações.",
 IF(AND(C90 &gt; 0,D90="Especialista"),
   "O título do orientador(a) deve ser no mínimo de Mestre.",
 IF(AND(C90&gt;8,Identificação!$B$8="Presencial"),"Em curso presencial, o docente só pode orientar até 8 alunos.",""
 )))</f>
        <v/>
      </c>
      <c r="G90" s="12">
        <f t="shared" si="1"/>
        <v>0</v>
      </c>
    </row>
    <row r="91" spans="1:7" ht="14.1">
      <c r="A91" s="87"/>
      <c r="B91" s="88"/>
      <c r="C91" s="29"/>
      <c r="D91" s="14" t="str">
        <f>IF(ISBLANK(A91),"",VLOOKUP(A91,'PROPG Lista de Docentes UFPE'!$B$1:$L$5007,11,FALSE))</f>
        <v/>
      </c>
      <c r="E91" s="12">
        <f>SUMIF('Estrutura Curricular'!B80:$B$3011,A91,'Estrutura Curricular'!G80:$G$3011)</f>
        <v>0</v>
      </c>
      <c r="F91" s="46" t="str">
        <f>IF(AND(NOT(ISBLANK(A91)),ISBLANK(C91)),
   "Por favor, preencha quantidade de orientações.",
 IF(AND(C91 &gt; 0,D91="Especialista"),
   "O título do orientador(a) deve ser no mínimo de Mestre.",
 IF(AND(C91&gt;8,Identificação!$B$8="Presencial"),"Em curso presencial, o docente só pode orientar até 8 alunos.",""
 )))</f>
        <v/>
      </c>
      <c r="G91" s="12">
        <f t="shared" si="1"/>
        <v>0</v>
      </c>
    </row>
    <row r="92" spans="1:7" ht="14.1">
      <c r="A92" s="87"/>
      <c r="B92" s="88"/>
      <c r="C92" s="29"/>
      <c r="D92" s="14" t="str">
        <f>IF(ISBLANK(A92),"",VLOOKUP(A92,'PROPG Lista de Docentes UFPE'!$B$1:$L$5007,11,FALSE))</f>
        <v/>
      </c>
      <c r="E92" s="12">
        <f>SUMIF('Estrutura Curricular'!B81:$B$3011,A92,'Estrutura Curricular'!G81:$G$3011)</f>
        <v>0</v>
      </c>
      <c r="F92" s="46" t="str">
        <f>IF(AND(NOT(ISBLANK(A92)),ISBLANK(C92)),
   "Por favor, preencha quantidade de orientações.",
 IF(AND(C92 &gt; 0,D92="Especialista"),
   "O título do orientador(a) deve ser no mínimo de Mestre.",
 IF(AND(C92&gt;8,Identificação!$B$8="Presencial"),"Em curso presencial, o docente só pode orientar até 8 alunos.",""
 )))</f>
        <v/>
      </c>
      <c r="G92" s="12">
        <f t="shared" si="1"/>
        <v>0</v>
      </c>
    </row>
    <row r="93" spans="1:7" ht="14.1">
      <c r="A93" s="87"/>
      <c r="B93" s="88"/>
      <c r="C93" s="29"/>
      <c r="D93" s="14" t="str">
        <f>IF(ISBLANK(A93),"",VLOOKUP(A93,'PROPG Lista de Docentes UFPE'!$B$1:$L$5007,11,FALSE))</f>
        <v/>
      </c>
      <c r="E93" s="12">
        <f>SUMIF('Estrutura Curricular'!B82:$B$3011,A93,'Estrutura Curricular'!G82:$G$3011)</f>
        <v>0</v>
      </c>
      <c r="F93" s="46" t="str">
        <f>IF(AND(NOT(ISBLANK(A93)),ISBLANK(C93)),
   "Por favor, preencha quantidade de orientações.",
 IF(AND(C93 &gt; 0,D93="Especialista"),
   "O título do orientador(a) deve ser no mínimo de Mestre.",
 IF(AND(C93&gt;8,Identificação!$B$8="Presencial"),"Em curso presencial, o docente só pode orientar até 8 alunos.",""
 )))</f>
        <v/>
      </c>
      <c r="G93" s="12">
        <f t="shared" si="1"/>
        <v>0</v>
      </c>
    </row>
    <row r="94" spans="1:7" ht="14.1">
      <c r="A94" s="87"/>
      <c r="B94" s="88"/>
      <c r="C94" s="29"/>
      <c r="D94" s="14" t="str">
        <f>IF(ISBLANK(A94),"",VLOOKUP(A94,'PROPG Lista de Docentes UFPE'!$B$1:$L$5007,11,FALSE))</f>
        <v/>
      </c>
      <c r="E94" s="12">
        <f>SUMIF('Estrutura Curricular'!B83:$B$3011,A94,'Estrutura Curricular'!G83:$G$3011)</f>
        <v>0</v>
      </c>
      <c r="F94" s="46" t="str">
        <f>IF(AND(NOT(ISBLANK(A94)),ISBLANK(C94)),
   "Por favor, preencha quantidade de orientações.",
 IF(AND(C94 &gt; 0,D94="Especialista"),
   "O título do orientador(a) deve ser no mínimo de Mestre.",
 IF(AND(C94&gt;8,Identificação!$B$8="Presencial"),"Em curso presencial, o docente só pode orientar até 8 alunos.",""
 )))</f>
        <v/>
      </c>
      <c r="G94" s="12">
        <f t="shared" si="1"/>
        <v>0</v>
      </c>
    </row>
    <row r="95" spans="1:7" ht="14.1">
      <c r="A95" s="87"/>
      <c r="B95" s="88"/>
      <c r="C95" s="29"/>
      <c r="D95" s="14" t="str">
        <f>IF(ISBLANK(A95),"",VLOOKUP(A95,'PROPG Lista de Docentes UFPE'!$B$1:$L$5007,11,FALSE))</f>
        <v/>
      </c>
      <c r="E95" s="12">
        <f>SUMIF('Estrutura Curricular'!B84:$B$3011,A95,'Estrutura Curricular'!G84:$G$3011)</f>
        <v>0</v>
      </c>
      <c r="F95" s="46" t="str">
        <f>IF(AND(NOT(ISBLANK(A95)),ISBLANK(C95)),
   "Por favor, preencha quantidade de orientações.",
 IF(AND(C95 &gt; 0,D95="Especialista"),
   "O título do orientador(a) deve ser no mínimo de Mestre.",
 IF(AND(C95&gt;8,Identificação!$B$8="Presencial"),"Em curso presencial, o docente só pode orientar até 8 alunos.",""
 )))</f>
        <v/>
      </c>
      <c r="G95" s="12">
        <f t="shared" si="1"/>
        <v>0</v>
      </c>
    </row>
    <row r="96" spans="1:7" ht="14.1">
      <c r="A96" s="87"/>
      <c r="B96" s="88"/>
      <c r="C96" s="29"/>
      <c r="D96" s="14" t="str">
        <f>IF(ISBLANK(A96),"",VLOOKUP(A96,'PROPG Lista de Docentes UFPE'!$B$1:$L$5007,11,FALSE))</f>
        <v/>
      </c>
      <c r="E96" s="12">
        <f>SUMIF('Estrutura Curricular'!B85:$B$3011,A96,'Estrutura Curricular'!G85:$G$3011)</f>
        <v>0</v>
      </c>
      <c r="F96" s="46" t="str">
        <f>IF(AND(NOT(ISBLANK(A96)),ISBLANK(C96)),
   "Por favor, preencha quantidade de orientações.",
 IF(AND(C96 &gt; 0,D96="Especialista"),
   "O título do orientador(a) deve ser no mínimo de Mestre.",
 IF(AND(C96&gt;8,Identificação!$B$8="Presencial"),"Em curso presencial, o docente só pode orientar até 8 alunos.",""
 )))</f>
        <v/>
      </c>
      <c r="G96" s="12">
        <f t="shared" si="1"/>
        <v>0</v>
      </c>
    </row>
    <row r="97" spans="1:7" ht="14.1">
      <c r="A97" s="87"/>
      <c r="B97" s="88"/>
      <c r="C97" s="29"/>
      <c r="D97" s="14" t="str">
        <f>IF(ISBLANK(A97),"",VLOOKUP(A97,'PROPG Lista de Docentes UFPE'!$B$1:$L$5007,11,FALSE))</f>
        <v/>
      </c>
      <c r="E97" s="12">
        <f>SUMIF('Estrutura Curricular'!B86:$B$3011,A97,'Estrutura Curricular'!G86:$G$3011)</f>
        <v>0</v>
      </c>
      <c r="F97" s="46" t="str">
        <f>IF(AND(NOT(ISBLANK(A97)),ISBLANK(C97)),
   "Por favor, preencha quantidade de orientações.",
 IF(AND(C97 &gt; 0,D97="Especialista"),
   "O título do orientador(a) deve ser no mínimo de Mestre.",
 IF(AND(C97&gt;8,Identificação!$B$8="Presencial"),"Em curso presencial, o docente só pode orientar até 8 alunos.",""
 )))</f>
        <v/>
      </c>
      <c r="G97" s="12">
        <f t="shared" si="1"/>
        <v>0</v>
      </c>
    </row>
    <row r="98" spans="1:7" ht="14.1">
      <c r="A98" s="87"/>
      <c r="B98" s="88"/>
      <c r="C98" s="29"/>
      <c r="D98" s="14" t="str">
        <f>IF(ISBLANK(A98),"",VLOOKUP(A98,'PROPG Lista de Docentes UFPE'!$B$1:$L$5007,11,FALSE))</f>
        <v/>
      </c>
      <c r="E98" s="12">
        <f>SUMIF('Estrutura Curricular'!B87:$B$3011,A98,'Estrutura Curricular'!G87:$G$3011)</f>
        <v>0</v>
      </c>
      <c r="F98" s="46" t="str">
        <f>IF(AND(NOT(ISBLANK(A98)),ISBLANK(C98)),
   "Por favor, preencha quantidade de orientações.",
 IF(AND(C98 &gt; 0,D98="Especialista"),
   "O título do orientador(a) deve ser no mínimo de Mestre.",
 IF(AND(C98&gt;8,Identificação!$B$8="Presencial"),"Em curso presencial, o docente só pode orientar até 8 alunos.",""
 )))</f>
        <v/>
      </c>
      <c r="G98" s="12">
        <f t="shared" si="1"/>
        <v>0</v>
      </c>
    </row>
    <row r="99" spans="1:7" ht="14.1">
      <c r="A99" s="87"/>
      <c r="B99" s="88"/>
      <c r="C99" s="29"/>
      <c r="D99" s="14" t="str">
        <f>IF(ISBLANK(A99),"",VLOOKUP(A99,'PROPG Lista de Docentes UFPE'!$B$1:$L$5007,11,FALSE))</f>
        <v/>
      </c>
      <c r="E99" s="12">
        <f>SUMIF('Estrutura Curricular'!B88:$B$3011,A99,'Estrutura Curricular'!G88:$G$3011)</f>
        <v>0</v>
      </c>
      <c r="F99" s="46" t="str">
        <f>IF(AND(NOT(ISBLANK(A99)),ISBLANK(C99)),
   "Por favor, preencha quantidade de orientações.",
 IF(AND(C99 &gt; 0,D99="Especialista"),
   "O título do orientador(a) deve ser no mínimo de Mestre.",
 IF(AND(C99&gt;8,Identificação!$B$8="Presencial"),"Em curso presencial, o docente só pode orientar até 8 alunos.",""
 )))</f>
        <v/>
      </c>
      <c r="G99" s="12">
        <f t="shared" si="1"/>
        <v>0</v>
      </c>
    </row>
    <row r="100" spans="1:7" ht="14.1">
      <c r="A100" s="87"/>
      <c r="B100" s="88"/>
      <c r="C100" s="29"/>
      <c r="D100" s="14" t="str">
        <f>IF(ISBLANK(A100),"",VLOOKUP(A100,'PROPG Lista de Docentes UFPE'!$B$1:$L$5007,11,FALSE))</f>
        <v/>
      </c>
      <c r="E100" s="12">
        <f>SUMIF('Estrutura Curricular'!B89:$B$3011,A100,'Estrutura Curricular'!G89:$G$3011)</f>
        <v>0</v>
      </c>
      <c r="F100" s="46" t="str">
        <f>IF(AND(NOT(ISBLANK(A100)),ISBLANK(C100)),
   "Por favor, preencha quantidade de orientações.",
 IF(AND(C100 &gt; 0,D100="Especialista"),
   "O título do orientador(a) deve ser no mínimo de Mestre.",
 IF(AND(C100&gt;8,Identificação!$B$8="Presencial"),"Em curso presencial, o docente só pode orientar até 8 alunos.",""
 )))</f>
        <v/>
      </c>
      <c r="G100" s="12">
        <f t="shared" si="1"/>
        <v>0</v>
      </c>
    </row>
    <row r="101" spans="1:7" ht="14.1">
      <c r="A101" s="87"/>
      <c r="B101" s="88"/>
      <c r="C101" s="29"/>
      <c r="D101" s="14" t="str">
        <f>IF(ISBLANK(A101),"",VLOOKUP(A101,'PROPG Lista de Docentes UFPE'!$B$1:$L$5007,11,FALSE))</f>
        <v/>
      </c>
      <c r="E101" s="12">
        <f>SUMIF('Estrutura Curricular'!B90:$B$3011,A101,'Estrutura Curricular'!G90:$G$3011)</f>
        <v>0</v>
      </c>
      <c r="F101" s="46" t="str">
        <f>IF(AND(NOT(ISBLANK(A101)),ISBLANK(C101)),
   "Por favor, preencha quantidade de orientações.",
 IF(AND(C101 &gt; 0,D101="Especialista"),
   "O título do orientador(a) deve ser no mínimo de Mestre.",
 IF(AND(C101&gt;8,Identificação!$B$8="Presencial"),"Em curso presencial, o docente só pode orientar até 8 alunos.",""
 )))</f>
        <v/>
      </c>
      <c r="G101" s="12">
        <f t="shared" si="1"/>
        <v>0</v>
      </c>
    </row>
    <row r="102" spans="1:7" ht="14.1">
      <c r="A102" s="87"/>
      <c r="B102" s="88"/>
      <c r="C102" s="29"/>
      <c r="D102" s="14" t="str">
        <f>IF(ISBLANK(A102),"",VLOOKUP(A102,'PROPG Lista de Docentes UFPE'!$B$1:$L$5007,11,FALSE))</f>
        <v/>
      </c>
      <c r="E102" s="12">
        <f>SUMIF('Estrutura Curricular'!B91:$B$3011,A102,'Estrutura Curricular'!G91:$G$3011)</f>
        <v>0</v>
      </c>
      <c r="F102" s="46" t="str">
        <f>IF(AND(NOT(ISBLANK(A102)),ISBLANK(C102)),
   "Por favor, preencha quantidade de orientações.",
 IF(AND(C102 &gt; 0,D102="Especialista"),
   "O título do orientador(a) deve ser no mínimo de Mestre.",
 IF(AND(C102&gt;8,Identificação!$B$8="Presencial"),"Em curso presencial, o docente só pode orientar até 8 alunos.",""
 )))</f>
        <v/>
      </c>
      <c r="G102" s="12">
        <f t="shared" si="1"/>
        <v>0</v>
      </c>
    </row>
    <row r="103" spans="1:7" ht="14.1">
      <c r="A103" s="87"/>
      <c r="B103" s="88"/>
      <c r="C103" s="29"/>
      <c r="D103" s="14" t="str">
        <f>IF(ISBLANK(A103),"",VLOOKUP(A103,'PROPG Lista de Docentes UFPE'!$B$1:$L$5007,11,FALSE))</f>
        <v/>
      </c>
      <c r="E103" s="12">
        <f>SUMIF('Estrutura Curricular'!B92:$B$3011,A103,'Estrutura Curricular'!G92:$G$3011)</f>
        <v>0</v>
      </c>
      <c r="F103" s="46" t="str">
        <f>IF(AND(NOT(ISBLANK(A103)),ISBLANK(C103)),
   "Por favor, preencha quantidade de orientações.",
 IF(AND(C103 &gt; 0,D103="Especialista"),
   "O título do orientador(a) deve ser no mínimo de Mestre.",
 IF(AND(C103&gt;8,Identificação!$B$8="Presencial"),"Em curso presencial, o docente só pode orientar até 8 alunos.",""
 )))</f>
        <v/>
      </c>
      <c r="G103" s="12">
        <f t="shared" si="1"/>
        <v>0</v>
      </c>
    </row>
    <row r="104" spans="1:7" ht="14.1">
      <c r="A104" s="87"/>
      <c r="B104" s="88"/>
      <c r="C104" s="29"/>
      <c r="D104" s="14" t="str">
        <f>IF(ISBLANK(A104),"",VLOOKUP(A104,'PROPG Lista de Docentes UFPE'!$B$1:$L$5007,11,FALSE))</f>
        <v/>
      </c>
      <c r="E104" s="12">
        <f>SUMIF('Estrutura Curricular'!B93:$B$3011,A104,'Estrutura Curricular'!G93:$G$3011)</f>
        <v>0</v>
      </c>
      <c r="F104" s="46" t="str">
        <f>IF(AND(NOT(ISBLANK(A104)),ISBLANK(C104)),
   "Por favor, preencha quantidade de orientações.",
 IF(AND(C104 &gt; 0,D104="Especialista"),
   "O título do orientador(a) deve ser no mínimo de Mestre.",
 IF(AND(C104&gt;8,Identificação!$B$8="Presencial"),"Em curso presencial, o docente só pode orientar até 8 alunos.",""
 )))</f>
        <v/>
      </c>
      <c r="G104" s="12">
        <f t="shared" si="1"/>
        <v>0</v>
      </c>
    </row>
    <row r="105" spans="1:7" ht="14.1">
      <c r="A105" s="87"/>
      <c r="B105" s="88"/>
      <c r="C105" s="29"/>
      <c r="D105" s="14" t="str">
        <f>IF(ISBLANK(A105),"",VLOOKUP(A105,'PROPG Lista de Docentes UFPE'!$B$1:$L$5007,11,FALSE))</f>
        <v/>
      </c>
      <c r="E105" s="12">
        <f>SUMIF('Estrutura Curricular'!B94:$B$3011,A105,'Estrutura Curricular'!G94:$G$3011)</f>
        <v>0</v>
      </c>
      <c r="F105" s="46" t="str">
        <f>IF(AND(NOT(ISBLANK(A105)),ISBLANK(C105)),
   "Por favor, preencha quantidade de orientações.",
 IF(AND(C105 &gt; 0,D105="Especialista"),
   "O título do orientador(a) deve ser no mínimo de Mestre.",
 IF(AND(C105&gt;8,Identificação!$B$8="Presencial"),"Em curso presencial, o docente só pode orientar até 8 alunos.",""
 )))</f>
        <v/>
      </c>
      <c r="G105" s="12">
        <f t="shared" si="1"/>
        <v>0</v>
      </c>
    </row>
    <row r="106" spans="1:7" ht="14.1">
      <c r="A106" s="87"/>
      <c r="B106" s="88"/>
      <c r="C106" s="29"/>
      <c r="D106" s="14" t="str">
        <f>IF(ISBLANK(A106),"",VLOOKUP(A106,'PROPG Lista de Docentes UFPE'!$B$1:$L$5007,11,FALSE))</f>
        <v/>
      </c>
      <c r="E106" s="12">
        <f>SUMIF('Estrutura Curricular'!B95:$B$3011,A106,'Estrutura Curricular'!G95:$G$3011)</f>
        <v>0</v>
      </c>
      <c r="F106" s="46" t="str">
        <f>IF(AND(NOT(ISBLANK(A106)),ISBLANK(C106)),
   "Por favor, preencha quantidade de orientações.",
 IF(AND(C106 &gt; 0,D106="Especialista"),
   "O título do orientador(a) deve ser no mínimo de Mestre.",
 IF(AND(C106&gt;8,Identificação!$B$8="Presencial"),"Em curso presencial, o docente só pode orientar até 8 alunos.",""
 )))</f>
        <v/>
      </c>
      <c r="G106" s="12">
        <f t="shared" si="1"/>
        <v>0</v>
      </c>
    </row>
    <row r="107" spans="1:7" ht="14.1">
      <c r="A107" s="87"/>
      <c r="B107" s="88"/>
      <c r="C107" s="29"/>
      <c r="D107" s="14" t="str">
        <f>IF(ISBLANK(A107),"",VLOOKUP(A107,'PROPG Lista de Docentes UFPE'!$B$1:$L$5007,11,FALSE))</f>
        <v/>
      </c>
      <c r="E107" s="12">
        <f>SUMIF('Estrutura Curricular'!B96:$B$3011,A107,'Estrutura Curricular'!G96:$G$3011)</f>
        <v>0</v>
      </c>
      <c r="F107" s="46" t="str">
        <f>IF(AND(NOT(ISBLANK(A107)),ISBLANK(C107)),
   "Por favor, preencha quantidade de orientações.",
 IF(AND(C107 &gt; 0,D107="Especialista"),
   "O título do orientador(a) deve ser no mínimo de Mestre.",
 IF(AND(C107&gt;8,Identificação!$B$8="Presencial"),"Em curso presencial, o docente só pode orientar até 8 alunos.",""
 )))</f>
        <v/>
      </c>
      <c r="G107" s="12">
        <f t="shared" si="1"/>
        <v>0</v>
      </c>
    </row>
    <row r="108" spans="1:7" ht="14.1">
      <c r="A108" s="87"/>
      <c r="B108" s="88"/>
      <c r="C108" s="29"/>
      <c r="D108" s="14" t="str">
        <f>IF(ISBLANK(A108),"",VLOOKUP(A108,'PROPG Lista de Docentes UFPE'!$B$1:$L$5007,11,FALSE))</f>
        <v/>
      </c>
      <c r="E108" s="12">
        <f>SUMIF('Estrutura Curricular'!B97:$B$3011,A108,'Estrutura Curricular'!G97:$G$3011)</f>
        <v>0</v>
      </c>
      <c r="F108" s="46" t="str">
        <f>IF(AND(NOT(ISBLANK(A108)),ISBLANK(C108)),
   "Por favor, preencha quantidade de orientações.",
 IF(AND(C108 &gt; 0,D108="Especialista"),
   "O título do orientador(a) deve ser no mínimo de Mestre.",
 IF(AND(C108&gt;8,Identificação!$B$8="Presencial"),"Em curso presencial, o docente só pode orientar até 8 alunos.",""
 )))</f>
        <v/>
      </c>
      <c r="G108" s="12">
        <f t="shared" si="1"/>
        <v>0</v>
      </c>
    </row>
    <row r="109" spans="1:7" ht="14.1">
      <c r="A109" s="87"/>
      <c r="B109" s="88"/>
      <c r="C109" s="29"/>
      <c r="D109" s="14" t="str">
        <f>IF(ISBLANK(A109),"",VLOOKUP(A109,'PROPG Lista de Docentes UFPE'!$B$1:$L$5007,11,FALSE))</f>
        <v/>
      </c>
      <c r="E109" s="12">
        <f>SUMIF('Estrutura Curricular'!B98:$B$3011,A109,'Estrutura Curricular'!G98:$G$3011)</f>
        <v>0</v>
      </c>
      <c r="F109" s="46" t="str">
        <f>IF(AND(NOT(ISBLANK(A109)),ISBLANK(C109)),
   "Por favor, preencha quantidade de orientações.",
 IF(AND(C109 &gt; 0,D109="Especialista"),
   "O título do orientador(a) deve ser no mínimo de Mestre.",
 IF(AND(C109&gt;8,Identificação!$B$8="Presencial"),"Em curso presencial, o docente só pode orientar até 8 alunos.",""
 )))</f>
        <v/>
      </c>
      <c r="G109" s="12">
        <f t="shared" si="1"/>
        <v>0</v>
      </c>
    </row>
    <row r="110" spans="1:7" ht="14.1">
      <c r="A110" s="87"/>
      <c r="B110" s="88"/>
      <c r="C110" s="29"/>
      <c r="D110" s="14" t="str">
        <f>IF(ISBLANK(A110),"",VLOOKUP(A110,'PROPG Lista de Docentes UFPE'!$B$1:$L$5007,11,FALSE))</f>
        <v/>
      </c>
      <c r="E110" s="12">
        <f>SUMIF('Estrutura Curricular'!B99:$B$3011,A110,'Estrutura Curricular'!G99:$G$3011)</f>
        <v>0</v>
      </c>
      <c r="F110" s="46" t="str">
        <f>IF(AND(NOT(ISBLANK(A110)),ISBLANK(C110)),
   "Por favor, preencha quantidade de orientações.",
 IF(AND(C110 &gt; 0,D110="Especialista"),
   "O título do orientador(a) deve ser no mínimo de Mestre.",
 IF(AND(C110&gt;8,Identificação!$B$8="Presencial"),"Em curso presencial, o docente só pode orientar até 8 alunos.",""
 )))</f>
        <v/>
      </c>
      <c r="G110" s="12">
        <f t="shared" si="1"/>
        <v>0</v>
      </c>
    </row>
    <row r="111" spans="1:7" ht="14.1">
      <c r="A111" s="87"/>
      <c r="B111" s="88"/>
      <c r="C111" s="29"/>
      <c r="D111" s="14" t="str">
        <f>IF(ISBLANK(A111),"",VLOOKUP(A111,'PROPG Lista de Docentes UFPE'!$B$1:$L$5007,11,FALSE))</f>
        <v/>
      </c>
      <c r="E111" s="12">
        <f>SUMIF('Estrutura Curricular'!B100:$B$3011,A111,'Estrutura Curricular'!G100:$G$3011)</f>
        <v>0</v>
      </c>
      <c r="F111" s="46" t="str">
        <f>IF(AND(NOT(ISBLANK(A111)),ISBLANK(C111)),
   "Por favor, preencha quantidade de orientações.",
 IF(AND(C111 &gt; 0,D111="Especialista"),
   "O título do orientador(a) deve ser no mínimo de Mestre.",
 IF(AND(C111&gt;8,Identificação!$B$8="Presencial"),"Em curso presencial, o docente só pode orientar até 8 alunos.",""
 )))</f>
        <v/>
      </c>
      <c r="G111" s="12">
        <f t="shared" si="1"/>
        <v>0</v>
      </c>
    </row>
    <row r="112" spans="1:7" ht="14.1">
      <c r="A112" s="87"/>
      <c r="B112" s="88"/>
      <c r="C112" s="29"/>
      <c r="D112" s="14" t="str">
        <f>IF(ISBLANK(A112),"",VLOOKUP(A112,'PROPG Lista de Docentes UFPE'!$B$1:$L$5007,11,FALSE))</f>
        <v/>
      </c>
      <c r="E112" s="12">
        <f>SUMIF('Estrutura Curricular'!B101:$B$3011,A112,'Estrutura Curricular'!G101:$G$3011)</f>
        <v>0</v>
      </c>
      <c r="F112" s="46" t="str">
        <f>IF(AND(NOT(ISBLANK(A112)),ISBLANK(C112)),
   "Por favor, preencha quantidade de orientações.",
 IF(AND(C112 &gt; 0,D112="Especialista"),
   "O título do orientador(a) deve ser no mínimo de Mestre.",
 IF(AND(C112&gt;8,Identificação!$B$8="Presencial"),"Em curso presencial, o docente só pode orientar até 8 alunos.",""
 )))</f>
        <v/>
      </c>
      <c r="G112" s="12">
        <f t="shared" si="1"/>
        <v>0</v>
      </c>
    </row>
    <row r="113" spans="1:7" ht="14.1">
      <c r="A113" s="87"/>
      <c r="B113" s="88"/>
      <c r="C113" s="29"/>
      <c r="D113" s="14" t="str">
        <f>IF(ISBLANK(A113),"",VLOOKUP(A113,'PROPG Lista de Docentes UFPE'!$B$1:$L$5007,11,FALSE))</f>
        <v/>
      </c>
      <c r="E113" s="12">
        <f>SUMIF('Estrutura Curricular'!B102:$B$3011,A113,'Estrutura Curricular'!G102:$G$3011)</f>
        <v>0</v>
      </c>
      <c r="F113" s="46" t="str">
        <f>IF(AND(NOT(ISBLANK(A113)),ISBLANK(C113)),
   "Por favor, preencha quantidade de orientações.",
 IF(AND(C113 &gt; 0,D113="Especialista"),
   "O título do orientador(a) deve ser no mínimo de Mestre.",
 IF(AND(C113&gt;8,Identificação!$B$8="Presencial"),"Em curso presencial, o docente só pode orientar até 8 alunos.",""
 )))</f>
        <v/>
      </c>
      <c r="G113" s="12">
        <f t="shared" si="1"/>
        <v>0</v>
      </c>
    </row>
    <row r="114" spans="1:7" ht="14.1">
      <c r="A114" s="87"/>
      <c r="B114" s="88"/>
      <c r="C114" s="29"/>
      <c r="D114" s="14" t="str">
        <f>IF(ISBLANK(A114),"",VLOOKUP(A114,'PROPG Lista de Docentes UFPE'!$B$1:$L$5007,11,FALSE))</f>
        <v/>
      </c>
      <c r="E114" s="12">
        <f>SUMIF('Estrutura Curricular'!B103:$B$3011,A114,'Estrutura Curricular'!G103:$G$3011)</f>
        <v>0</v>
      </c>
      <c r="F114" s="46" t="str">
        <f>IF(AND(NOT(ISBLANK(A114)),ISBLANK(C114)),
   "Por favor, preencha quantidade de orientações.",
 IF(AND(C114 &gt; 0,D114="Especialista"),
   "O título do orientador(a) deve ser no mínimo de Mestre.",
 IF(AND(C114&gt;8,Identificação!$B$8="Presencial"),"Em curso presencial, o docente só pode orientar até 8 alunos.",""
 )))</f>
        <v/>
      </c>
      <c r="G114" s="12">
        <f t="shared" si="1"/>
        <v>0</v>
      </c>
    </row>
    <row r="115" spans="1:7" ht="14.1">
      <c r="A115" s="87"/>
      <c r="B115" s="88"/>
      <c r="C115" s="29"/>
      <c r="D115" s="14" t="str">
        <f>IF(ISBLANK(A115),"",VLOOKUP(A115,'PROPG Lista de Docentes UFPE'!$B$1:$L$5007,11,FALSE))</f>
        <v/>
      </c>
      <c r="E115" s="12">
        <f>SUMIF('Estrutura Curricular'!B104:$B$3011,A115,'Estrutura Curricular'!G104:$G$3011)</f>
        <v>0</v>
      </c>
      <c r="F115" s="46" t="str">
        <f>IF(AND(NOT(ISBLANK(A115)),ISBLANK(C115)),
   "Por favor, preencha quantidade de orientações.",
 IF(AND(C115 &gt; 0,D115="Especialista"),
   "O título do orientador(a) deve ser no mínimo de Mestre.",
 IF(AND(C115&gt;8,Identificação!$B$8="Presencial"),"Em curso presencial, o docente só pode orientar até 8 alunos.",""
 )))</f>
        <v/>
      </c>
      <c r="G115" s="12">
        <f t="shared" si="1"/>
        <v>0</v>
      </c>
    </row>
    <row r="116" spans="1:7" ht="14.1">
      <c r="A116" s="87"/>
      <c r="B116" s="88"/>
      <c r="C116" s="29"/>
      <c r="D116" s="14" t="str">
        <f>IF(ISBLANK(A116),"",VLOOKUP(A116,'PROPG Lista de Docentes UFPE'!$B$1:$L$5007,11,FALSE))</f>
        <v/>
      </c>
      <c r="E116" s="12">
        <f>SUMIF('Estrutura Curricular'!B105:$B$3011,A116,'Estrutura Curricular'!G105:$G$3011)</f>
        <v>0</v>
      </c>
      <c r="F116" s="46" t="str">
        <f>IF(AND(NOT(ISBLANK(A116)),ISBLANK(C116)),
   "Por favor, preencha quantidade de orientações.",
 IF(AND(C116 &gt; 0,D116="Especialista"),
   "O título do orientador(a) deve ser no mínimo de Mestre.",
 IF(AND(C116&gt;8,Identificação!$B$8="Presencial"),"Em curso presencial, o docente só pode orientar até 8 alunos.",""
 )))</f>
        <v/>
      </c>
      <c r="G116" s="12">
        <f t="shared" si="1"/>
        <v>0</v>
      </c>
    </row>
    <row r="117" spans="1:7" ht="14.1">
      <c r="A117" s="87"/>
      <c r="B117" s="88"/>
      <c r="C117" s="29"/>
      <c r="D117" s="14" t="str">
        <f>IF(ISBLANK(A117),"",VLOOKUP(A117,'PROPG Lista de Docentes UFPE'!$B$1:$L$5007,11,FALSE))</f>
        <v/>
      </c>
      <c r="E117" s="12">
        <f>SUMIF('Estrutura Curricular'!B106:$B$3011,A117,'Estrutura Curricular'!G106:$G$3011)</f>
        <v>0</v>
      </c>
      <c r="F117" s="46" t="str">
        <f>IF(AND(NOT(ISBLANK(A117)),ISBLANK(C117)),
   "Por favor, preencha quantidade de orientações.",
 IF(AND(C117 &gt; 0,D117="Especialista"),
   "O título do orientador(a) deve ser no mínimo de Mestre.",
 IF(AND(C117&gt;8,Identificação!$B$8="Presencial"),"Em curso presencial, o docente só pode orientar até 8 alunos.",""
 )))</f>
        <v/>
      </c>
      <c r="G117" s="12">
        <f t="shared" si="1"/>
        <v>0</v>
      </c>
    </row>
    <row r="118" spans="1:7" ht="14.1">
      <c r="A118" s="87"/>
      <c r="B118" s="88"/>
      <c r="C118" s="29"/>
      <c r="D118" s="14" t="str">
        <f>IF(ISBLANK(A118),"",VLOOKUP(A118,'PROPG Lista de Docentes UFPE'!$B$1:$L$5007,11,FALSE))</f>
        <v/>
      </c>
      <c r="E118" s="12">
        <f>SUMIF('Estrutura Curricular'!B107:$B$3011,A118,'Estrutura Curricular'!G107:$G$3011)</f>
        <v>0</v>
      </c>
      <c r="F118" s="46" t="str">
        <f>IF(AND(NOT(ISBLANK(A118)),ISBLANK(C118)),
   "Por favor, preencha quantidade de orientações.",
 IF(AND(C118 &gt; 0,D118="Especialista"),
   "O título do orientador(a) deve ser no mínimo de Mestre.",
 IF(AND(C118&gt;8,Identificação!$B$8="Presencial"),"Em curso presencial, o docente só pode orientar até 8 alunos.",""
 )))</f>
        <v/>
      </c>
      <c r="G118" s="12">
        <f t="shared" si="1"/>
        <v>0</v>
      </c>
    </row>
    <row r="119" spans="1:7" ht="14.1">
      <c r="A119" s="87"/>
      <c r="B119" s="88"/>
      <c r="C119" s="29"/>
      <c r="D119" s="14" t="str">
        <f>IF(ISBLANK(A119),"",VLOOKUP(A119,'PROPG Lista de Docentes UFPE'!$B$1:$L$5007,11,FALSE))</f>
        <v/>
      </c>
      <c r="E119" s="12">
        <f>SUMIF('Estrutura Curricular'!B108:$B$3011,A119,'Estrutura Curricular'!G108:$G$3011)</f>
        <v>0</v>
      </c>
      <c r="F119" s="46" t="str">
        <f>IF(AND(NOT(ISBLANK(A119)),ISBLANK(C119)),
   "Por favor, preencha quantidade de orientações.",
 IF(AND(C119 &gt; 0,D119="Especialista"),
   "O título do orientador(a) deve ser no mínimo de Mestre.",
 IF(AND(C119&gt;8,Identificação!$B$8="Presencial"),"Em curso presencial, o docente só pode orientar até 8 alunos.",""
 )))</f>
        <v/>
      </c>
      <c r="G119" s="12">
        <f t="shared" si="1"/>
        <v>0</v>
      </c>
    </row>
    <row r="120" spans="1:7" ht="14.1">
      <c r="A120" s="87"/>
      <c r="B120" s="88"/>
      <c r="C120" s="29"/>
      <c r="D120" s="14" t="str">
        <f>IF(ISBLANK(A120),"",VLOOKUP(A120,'PROPG Lista de Docentes UFPE'!$B$1:$L$5007,11,FALSE))</f>
        <v/>
      </c>
      <c r="E120" s="12">
        <f>SUMIF('Estrutura Curricular'!B109:$B$3011,A120,'Estrutura Curricular'!G109:$G$3011)</f>
        <v>0</v>
      </c>
      <c r="F120" s="46" t="str">
        <f>IF(AND(NOT(ISBLANK(A120)),ISBLANK(C120)),
   "Por favor, preencha quantidade de orientações.",
 IF(AND(C120 &gt; 0,D120="Especialista"),
   "O título do orientador(a) deve ser no mínimo de Mestre.",
 IF(AND(C120&gt;8,Identificação!$B$8="Presencial"),"Em curso presencial, o docente só pode orientar até 8 alunos.",""
 )))</f>
        <v/>
      </c>
      <c r="G120" s="12">
        <f t="shared" si="1"/>
        <v>0</v>
      </c>
    </row>
    <row r="121" spans="1:7" ht="14.1">
      <c r="A121" s="87"/>
      <c r="B121" s="88"/>
      <c r="C121" s="29"/>
      <c r="D121" s="14" t="str">
        <f>IF(ISBLANK(A121),"",VLOOKUP(A121,'PROPG Lista de Docentes UFPE'!$B$1:$L$5007,11,FALSE))</f>
        <v/>
      </c>
      <c r="E121" s="12">
        <f>SUMIF('Estrutura Curricular'!B110:$B$3011,A121,'Estrutura Curricular'!G110:$G$3011)</f>
        <v>0</v>
      </c>
      <c r="F121" s="46" t="str">
        <f>IF(AND(NOT(ISBLANK(A121)),ISBLANK(C121)),
   "Por favor, preencha quantidade de orientações.",
 IF(AND(C121 &gt; 0,D121="Especialista"),
   "O título do orientador(a) deve ser no mínimo de Mestre.",
 IF(AND(C121&gt;8,Identificação!$B$8="Presencial"),"Em curso presencial, o docente só pode orientar até 8 alunos.",""
 )))</f>
        <v/>
      </c>
      <c r="G121" s="12">
        <f t="shared" si="1"/>
        <v>0</v>
      </c>
    </row>
    <row r="122" spans="1:7" ht="14.1">
      <c r="A122" s="87"/>
      <c r="B122" s="88"/>
      <c r="C122" s="29"/>
      <c r="D122" s="14" t="str">
        <f>IF(ISBLANK(A122),"",VLOOKUP(A122,'PROPG Lista de Docentes UFPE'!$B$1:$L$5007,11,FALSE))</f>
        <v/>
      </c>
      <c r="E122" s="12">
        <f>SUMIF('Estrutura Curricular'!B111:$B$3011,A122,'Estrutura Curricular'!G111:$G$3011)</f>
        <v>0</v>
      </c>
      <c r="F122" s="46" t="str">
        <f>IF(AND(NOT(ISBLANK(A122)),ISBLANK(C122)),
   "Por favor, preencha quantidade de orientações.",
 IF(AND(C122 &gt; 0,D122="Especialista"),
   "O título do orientador(a) deve ser no mínimo de Mestre.",
 IF(AND(C122&gt;8,Identificação!$B$8="Presencial"),"Em curso presencial, o docente só pode orientar até 8 alunos.",""
 )))</f>
        <v/>
      </c>
      <c r="G122" s="12">
        <f t="shared" si="1"/>
        <v>0</v>
      </c>
    </row>
    <row r="123" spans="1:7" ht="14.1">
      <c r="A123" s="87"/>
      <c r="B123" s="88"/>
      <c r="C123" s="29"/>
      <c r="D123" s="14" t="str">
        <f>IF(ISBLANK(A123),"",VLOOKUP(A123,'PROPG Lista de Docentes UFPE'!$B$1:$L$5007,11,FALSE))</f>
        <v/>
      </c>
      <c r="E123" s="12">
        <f>SUMIF('Estrutura Curricular'!B112:$B$3011,A123,'Estrutura Curricular'!G112:$G$3011)</f>
        <v>0</v>
      </c>
      <c r="F123" s="46" t="str">
        <f>IF(AND(NOT(ISBLANK(A123)),ISBLANK(C123)),
   "Por favor, preencha quantidade de orientações.",
 IF(AND(C123 &gt; 0,D123="Especialista"),
   "O título do orientador(a) deve ser no mínimo de Mestre.",
 IF(AND(C123&gt;8,Identificação!$B$8="Presencial"),"Em curso presencial, o docente só pode orientar até 8 alunos.",""
 )))</f>
        <v/>
      </c>
      <c r="G123" s="12">
        <f t="shared" si="1"/>
        <v>0</v>
      </c>
    </row>
    <row r="124" spans="1:7" ht="14.1">
      <c r="A124" s="87"/>
      <c r="B124" s="88"/>
      <c r="C124" s="29"/>
      <c r="D124" s="14" t="str">
        <f>IF(ISBLANK(A124),"",VLOOKUP(A124,'PROPG Lista de Docentes UFPE'!$B$1:$L$5007,11,FALSE))</f>
        <v/>
      </c>
      <c r="E124" s="12">
        <f>SUMIF('Estrutura Curricular'!B113:$B$3011,A124,'Estrutura Curricular'!G113:$G$3011)</f>
        <v>0</v>
      </c>
      <c r="F124" s="46" t="str">
        <f>IF(AND(NOT(ISBLANK(A124)),ISBLANK(C124)),
   "Por favor, preencha quantidade de orientações.",
 IF(AND(C124 &gt; 0,D124="Especialista"),
   "O título do orientador(a) deve ser no mínimo de Mestre.",
 IF(AND(C124&gt;8,Identificação!$B$8="Presencial"),"Em curso presencial, o docente só pode orientar até 8 alunos.",""
 )))</f>
        <v/>
      </c>
      <c r="G124" s="12">
        <f t="shared" si="1"/>
        <v>0</v>
      </c>
    </row>
    <row r="125" spans="1:7" ht="14.1">
      <c r="A125" s="87"/>
      <c r="B125" s="88"/>
      <c r="C125" s="29"/>
      <c r="D125" s="14" t="str">
        <f>IF(ISBLANK(A125),"",VLOOKUP(A125,'PROPG Lista de Docentes UFPE'!$B$1:$L$5007,11,FALSE))</f>
        <v/>
      </c>
      <c r="E125" s="12">
        <f>SUMIF('Estrutura Curricular'!B114:$B$3011,A125,'Estrutura Curricular'!G114:$G$3011)</f>
        <v>0</v>
      </c>
      <c r="F125" s="46" t="str">
        <f>IF(AND(NOT(ISBLANK(A125)),ISBLANK(C125)),
   "Por favor, preencha quantidade de orientações.",
 IF(AND(C125 &gt; 0,D125="Especialista"),
   "O título do orientador(a) deve ser no mínimo de Mestre.",
 IF(AND(C125&gt;8,Identificação!$B$8="Presencial"),"Em curso presencial, o docente só pode orientar até 8 alunos.",""
 )))</f>
        <v/>
      </c>
      <c r="G125" s="12">
        <f t="shared" si="1"/>
        <v>0</v>
      </c>
    </row>
    <row r="126" spans="1:7" ht="14.1">
      <c r="A126" s="87"/>
      <c r="B126" s="88"/>
      <c r="C126" s="29"/>
      <c r="D126" s="14" t="str">
        <f>IF(ISBLANK(A126),"",VLOOKUP(A126,'PROPG Lista de Docentes UFPE'!$B$1:$L$5007,11,FALSE))</f>
        <v/>
      </c>
      <c r="E126" s="12">
        <f>SUMIF('Estrutura Curricular'!B115:$B$3011,A126,'Estrutura Curricular'!G115:$G$3011)</f>
        <v>0</v>
      </c>
      <c r="F126" s="46" t="str">
        <f>IF(AND(NOT(ISBLANK(A126)),ISBLANK(C126)),
   "Por favor, preencha quantidade de orientações.",
 IF(AND(C126 &gt; 0,D126="Especialista"),
   "O título do orientador(a) deve ser no mínimo de Mestre.",
 IF(AND(C126&gt;8,Identificação!$B$8="Presencial"),"Em curso presencial, o docente só pode orientar até 8 alunos.",""
 )))</f>
        <v/>
      </c>
      <c r="G126" s="12">
        <f t="shared" si="1"/>
        <v>0</v>
      </c>
    </row>
    <row r="127" spans="1:7" ht="14.1">
      <c r="A127" s="87"/>
      <c r="B127" s="88"/>
      <c r="C127" s="29"/>
      <c r="D127" s="14" t="str">
        <f>IF(ISBLANK(A127),"",VLOOKUP(A127,'PROPG Lista de Docentes UFPE'!$B$1:$L$5007,11,FALSE))</f>
        <v/>
      </c>
      <c r="E127" s="12">
        <f>SUMIF('Estrutura Curricular'!B116:$B$3011,A127,'Estrutura Curricular'!G116:$G$3011)</f>
        <v>0</v>
      </c>
      <c r="F127" s="46" t="str">
        <f>IF(AND(NOT(ISBLANK(A127)),ISBLANK(C127)),
   "Por favor, preencha quantidade de orientações.",
 IF(AND(C127 &gt; 0,D127="Especialista"),
   "O título do orientador(a) deve ser no mínimo de Mestre.",
 IF(AND(C127&gt;8,Identificação!$B$8="Presencial"),"Em curso presencial, o docente só pode orientar até 8 alunos.",""
 )))</f>
        <v/>
      </c>
      <c r="G127" s="12">
        <f t="shared" si="1"/>
        <v>0</v>
      </c>
    </row>
    <row r="128" spans="1:7" ht="14.1">
      <c r="A128" s="87"/>
      <c r="B128" s="88"/>
      <c r="C128" s="29"/>
      <c r="D128" s="14" t="str">
        <f>IF(ISBLANK(A128),"",VLOOKUP(A128,'PROPG Lista de Docentes UFPE'!$B$1:$L$5007,11,FALSE))</f>
        <v/>
      </c>
      <c r="E128" s="12">
        <f>SUMIF('Estrutura Curricular'!B117:$B$3011,A128,'Estrutura Curricular'!G117:$G$3011)</f>
        <v>0</v>
      </c>
      <c r="F128" s="46" t="str">
        <f>IF(AND(NOT(ISBLANK(A128)),ISBLANK(C128)),
   "Por favor, preencha quantidade de orientações.",
 IF(AND(C128 &gt; 0,D128="Especialista"),
   "O título do orientador(a) deve ser no mínimo de Mestre.",
 IF(AND(C128&gt;8,Identificação!$B$8="Presencial"),"Em curso presencial, o docente só pode orientar até 8 alunos.",""
 )))</f>
        <v/>
      </c>
      <c r="G128" s="12">
        <f t="shared" si="1"/>
        <v>0</v>
      </c>
    </row>
    <row r="129" spans="1:7" ht="14.1">
      <c r="A129" s="87"/>
      <c r="B129" s="88"/>
      <c r="C129" s="29"/>
      <c r="D129" s="14" t="str">
        <f>IF(ISBLANK(A129),"",VLOOKUP(A129,'PROPG Lista de Docentes UFPE'!$B$1:$L$5007,11,FALSE))</f>
        <v/>
      </c>
      <c r="E129" s="12">
        <f>SUMIF('Estrutura Curricular'!B118:$B$3011,A129,'Estrutura Curricular'!G118:$G$3011)</f>
        <v>0</v>
      </c>
      <c r="F129" s="46" t="str">
        <f>IF(AND(NOT(ISBLANK(A129)),ISBLANK(C129)),
   "Por favor, preencha quantidade de orientações.",
 IF(AND(C129 &gt; 0,D129="Especialista"),
   "O título do orientador(a) deve ser no mínimo de Mestre.",
 IF(AND(C129&gt;8,Identificação!$B$8="Presencial"),"Em curso presencial, o docente só pode orientar até 8 alunos.",""
 )))</f>
        <v/>
      </c>
      <c r="G129" s="12">
        <f t="shared" si="1"/>
        <v>0</v>
      </c>
    </row>
    <row r="130" spans="1:7" ht="14.1">
      <c r="A130" s="87"/>
      <c r="B130" s="88"/>
      <c r="C130" s="29"/>
      <c r="D130" s="14" t="str">
        <f>IF(ISBLANK(A130),"",VLOOKUP(A130,'PROPG Lista de Docentes UFPE'!$B$1:$L$5007,11,FALSE))</f>
        <v/>
      </c>
      <c r="E130" s="12">
        <f>SUMIF('Estrutura Curricular'!B119:$B$3011,A130,'Estrutura Curricular'!G119:$G$3011)</f>
        <v>0</v>
      </c>
      <c r="F130" s="46" t="str">
        <f>IF(AND(NOT(ISBLANK(A130)),ISBLANK(C130)),
   "Por favor, preencha quantidade de orientações.",
 IF(AND(C130 &gt; 0,D130="Especialista"),
   "O título do orientador(a) deve ser no mínimo de Mestre.",
 IF(AND(C130&gt;8,Identificação!$B$8="Presencial"),"Em curso presencial, o docente só pode orientar até 8 alunos.",""
 )))</f>
        <v/>
      </c>
      <c r="G130" s="12">
        <f t="shared" si="1"/>
        <v>0</v>
      </c>
    </row>
    <row r="131" spans="1:7" ht="14.1">
      <c r="A131" s="87"/>
      <c r="B131" s="88"/>
      <c r="C131" s="29"/>
      <c r="D131" s="14" t="str">
        <f>IF(ISBLANK(A131),"",VLOOKUP(A131,'PROPG Lista de Docentes UFPE'!$B$1:$L$5007,11,FALSE))</f>
        <v/>
      </c>
      <c r="E131" s="12">
        <f>SUMIF('Estrutura Curricular'!B120:$B$3011,A131,'Estrutura Curricular'!G120:$G$3011)</f>
        <v>0</v>
      </c>
      <c r="F131" s="46" t="str">
        <f>IF(AND(NOT(ISBLANK(A131)),ISBLANK(C131)),
   "Por favor, preencha quantidade de orientações.",
 IF(AND(C131 &gt; 0,D131="Especialista"),
   "O título do orientador(a) deve ser no mínimo de Mestre.",
 IF(AND(C131&gt;8,Identificação!$B$8="Presencial"),"Em curso presencial, o docente só pode orientar até 8 alunos.",""
 )))</f>
        <v/>
      </c>
      <c r="G131" s="12">
        <f t="shared" si="1"/>
        <v>0</v>
      </c>
    </row>
    <row r="132" spans="1:7" ht="14.1">
      <c r="A132" s="87"/>
      <c r="B132" s="88"/>
      <c r="C132" s="29"/>
      <c r="D132" s="14" t="str">
        <f>IF(ISBLANK(A132),"",VLOOKUP(A132,'PROPG Lista de Docentes UFPE'!$B$1:$L$5007,11,FALSE))</f>
        <v/>
      </c>
      <c r="E132" s="12">
        <f>SUMIF('Estrutura Curricular'!B121:$B$3011,A132,'Estrutura Curricular'!G121:$G$3011)</f>
        <v>0</v>
      </c>
      <c r="F132" s="46" t="str">
        <f>IF(AND(NOT(ISBLANK(A132)),ISBLANK(C132)),
   "Por favor, preencha quantidade de orientações.",
 IF(AND(C132 &gt; 0,D132="Especialista"),
   "O título do orientador(a) deve ser no mínimo de Mestre.",
 IF(AND(C132&gt;8,Identificação!$B$8="Presencial"),"Em curso presencial, o docente só pode orientar até 8 alunos.",""
 )))</f>
        <v/>
      </c>
      <c r="G132" s="12">
        <f t="shared" si="1"/>
        <v>0</v>
      </c>
    </row>
    <row r="133" spans="1:7" ht="14.1">
      <c r="A133" s="87"/>
      <c r="B133" s="88"/>
      <c r="C133" s="29"/>
      <c r="D133" s="14" t="str">
        <f>IF(ISBLANK(A133),"",VLOOKUP(A133,'PROPG Lista de Docentes UFPE'!$B$1:$L$5007,11,FALSE))</f>
        <v/>
      </c>
      <c r="E133" s="12">
        <f>SUMIF('Estrutura Curricular'!B122:$B$3011,A133,'Estrutura Curricular'!G122:$G$3011)</f>
        <v>0</v>
      </c>
      <c r="F133" s="46" t="str">
        <f>IF(AND(NOT(ISBLANK(A133)),ISBLANK(C133)),
   "Por favor, preencha quantidade de orientações.",
 IF(AND(C133 &gt; 0,D133="Especialista"),
   "O título do orientador(a) deve ser no mínimo de Mestre.",
 IF(AND(C133&gt;8,Identificação!$B$8="Presencial"),"Em curso presencial, o docente só pode orientar até 8 alunos.",""
 )))</f>
        <v/>
      </c>
      <c r="G133" s="12">
        <f t="shared" si="1"/>
        <v>0</v>
      </c>
    </row>
    <row r="134" spans="1:7" ht="14.1">
      <c r="A134" s="87"/>
      <c r="B134" s="88"/>
      <c r="C134" s="29"/>
      <c r="D134" s="14" t="str">
        <f>IF(ISBLANK(A134),"",VLOOKUP(A134,'PROPG Lista de Docentes UFPE'!$B$1:$L$5007,11,FALSE))</f>
        <v/>
      </c>
      <c r="E134" s="12">
        <f>SUMIF('Estrutura Curricular'!B123:$B$3011,A134,'Estrutura Curricular'!G123:$G$3011)</f>
        <v>0</v>
      </c>
      <c r="F134" s="46" t="str">
        <f>IF(AND(NOT(ISBLANK(A134)),ISBLANK(C134)),
   "Por favor, preencha quantidade de orientações.",
 IF(AND(C134 &gt; 0,D134="Especialista"),
   "O título do orientador(a) deve ser no mínimo de Mestre.",
 IF(AND(C134&gt;8,Identificação!$B$8="Presencial"),"Em curso presencial, o docente só pode orientar até 8 alunos.",""
 )))</f>
        <v/>
      </c>
      <c r="G134" s="12">
        <f t="shared" si="1"/>
        <v>0</v>
      </c>
    </row>
    <row r="135" spans="1:7" ht="14.1">
      <c r="A135" s="87"/>
      <c r="B135" s="88"/>
      <c r="C135" s="29"/>
      <c r="D135" s="14" t="str">
        <f>IF(ISBLANK(A135),"",VLOOKUP(A135,'PROPG Lista de Docentes UFPE'!$B$1:$L$5007,11,FALSE))</f>
        <v/>
      </c>
      <c r="E135" s="12">
        <f>SUMIF('Estrutura Curricular'!B124:$B$3011,A135,'Estrutura Curricular'!G124:$G$3011)</f>
        <v>0</v>
      </c>
      <c r="F135" s="46" t="str">
        <f>IF(AND(NOT(ISBLANK(A135)),ISBLANK(C135)),
   "Por favor, preencha quantidade de orientações.",
 IF(AND(C135 &gt; 0,D135="Especialista"),
   "O título do orientador(a) deve ser no mínimo de Mestre.",
 IF(AND(C135&gt;8,Identificação!$B$8="Presencial"),"Em curso presencial, o docente só pode orientar até 8 alunos.",""
 )))</f>
        <v/>
      </c>
      <c r="G135" s="12">
        <f t="shared" si="1"/>
        <v>0</v>
      </c>
    </row>
    <row r="136" spans="1:7" ht="14.1">
      <c r="A136" s="87"/>
      <c r="B136" s="88"/>
      <c r="C136" s="29"/>
      <c r="D136" s="14" t="str">
        <f>IF(ISBLANK(A136),"",VLOOKUP(A136,'PROPG Lista de Docentes UFPE'!$B$1:$L$5007,11,FALSE))</f>
        <v/>
      </c>
      <c r="E136" s="12">
        <f>SUMIF('Estrutura Curricular'!B125:$B$3011,A136,'Estrutura Curricular'!G125:$G$3011)</f>
        <v>0</v>
      </c>
      <c r="F136" s="46" t="str">
        <f>IF(AND(NOT(ISBLANK(A136)),ISBLANK(C136)),
   "Por favor, preencha quantidade de orientações.",
 IF(AND(C136 &gt; 0,D136="Especialista"),
   "O título do orientador(a) deve ser no mínimo de Mestre.",
 IF(AND(C136&gt;8,Identificação!$B$8="Presencial"),"Em curso presencial, o docente só pode orientar até 8 alunos.",""
 )))</f>
        <v/>
      </c>
      <c r="G136" s="12">
        <f t="shared" si="1"/>
        <v>0</v>
      </c>
    </row>
    <row r="137" spans="1:7" ht="14.1">
      <c r="A137" s="87"/>
      <c r="B137" s="88"/>
      <c r="C137" s="29"/>
      <c r="D137" s="14" t="str">
        <f>IF(ISBLANK(A137),"",VLOOKUP(A137,'PROPG Lista de Docentes UFPE'!$B$1:$L$5007,11,FALSE))</f>
        <v/>
      </c>
      <c r="E137" s="12">
        <f>SUMIF('Estrutura Curricular'!B126:$B$3011,A137,'Estrutura Curricular'!G126:$G$3011)</f>
        <v>0</v>
      </c>
      <c r="F137" s="46" t="str">
        <f>IF(AND(NOT(ISBLANK(A137)),ISBLANK(C137)),
   "Por favor, preencha quantidade de orientações.",
 IF(AND(C137 &gt; 0,D137="Especialista"),
   "O título do orientador(a) deve ser no mínimo de Mestre.",
 IF(AND(C137&gt;8,Identificação!$B$8="Presencial"),"Em curso presencial, o docente só pode orientar até 8 alunos.",""
 )))</f>
        <v/>
      </c>
      <c r="G137" s="12">
        <f t="shared" si="1"/>
        <v>0</v>
      </c>
    </row>
    <row r="138" spans="1:7" ht="14.1">
      <c r="A138" s="87"/>
      <c r="B138" s="88"/>
      <c r="C138" s="29"/>
      <c r="D138" s="14" t="str">
        <f>IF(ISBLANK(A138),"",VLOOKUP(A138,'PROPG Lista de Docentes UFPE'!$B$1:$L$5007,11,FALSE))</f>
        <v/>
      </c>
      <c r="E138" s="12">
        <f>SUMIF('Estrutura Curricular'!B127:$B$3011,A138,'Estrutura Curricular'!G127:$G$3011)</f>
        <v>0</v>
      </c>
      <c r="F138" s="46" t="str">
        <f>IF(AND(NOT(ISBLANK(A138)),ISBLANK(C138)),
   "Por favor, preencha quantidade de orientações.",
 IF(AND(C138 &gt; 0,D138="Especialista"),
   "O título do orientador(a) deve ser no mínimo de Mestre.",
 IF(AND(C138&gt;8,Identificação!$B$8="Presencial"),"Em curso presencial, o docente só pode orientar até 8 alunos.",""
 )))</f>
        <v/>
      </c>
      <c r="G138" s="12">
        <f t="shared" si="1"/>
        <v>0</v>
      </c>
    </row>
    <row r="139" spans="1:7" ht="14.1">
      <c r="A139" s="87"/>
      <c r="B139" s="88"/>
      <c r="C139" s="29"/>
      <c r="D139" s="14" t="str">
        <f>IF(ISBLANK(A139),"",VLOOKUP(A139,'PROPG Lista de Docentes UFPE'!$B$1:$L$5007,11,FALSE))</f>
        <v/>
      </c>
      <c r="E139" s="12">
        <f>SUMIF('Estrutura Curricular'!B128:$B$3011,A139,'Estrutura Curricular'!G128:$G$3011)</f>
        <v>0</v>
      </c>
      <c r="F139" s="46" t="str">
        <f>IF(AND(NOT(ISBLANK(A139)),ISBLANK(C139)),
   "Por favor, preencha quantidade de orientações.",
 IF(AND(C139 &gt; 0,D139="Especialista"),
   "O título do orientador(a) deve ser no mínimo de Mestre.",
 IF(AND(C139&gt;8,Identificação!$B$8="Presencial"),"Em curso presencial, o docente só pode orientar até 8 alunos.",""
 )))</f>
        <v/>
      </c>
      <c r="G139" s="12">
        <f t="shared" si="1"/>
        <v>0</v>
      </c>
    </row>
    <row r="140" spans="1:7" ht="14.1">
      <c r="A140" s="87"/>
      <c r="B140" s="88"/>
      <c r="C140" s="29"/>
      <c r="D140" s="14" t="str">
        <f>IF(ISBLANK(A140),"",VLOOKUP(A140,'PROPG Lista de Docentes UFPE'!$B$1:$L$5007,11,FALSE))</f>
        <v/>
      </c>
      <c r="E140" s="12">
        <f>SUMIF('Estrutura Curricular'!B129:$B$3011,A140,'Estrutura Curricular'!G129:$G$3011)</f>
        <v>0</v>
      </c>
      <c r="F140" s="46" t="str">
        <f>IF(AND(NOT(ISBLANK(A140)),ISBLANK(C140)),
   "Por favor, preencha quantidade de orientações.",
 IF(AND(C140 &gt; 0,D140="Especialista"),
   "O título do orientador(a) deve ser no mínimo de Mestre.",
 IF(AND(C140&gt;8,Identificação!$B$8="Presencial"),"Em curso presencial, o docente só pode orientar até 8 alunos.",""
 )))</f>
        <v/>
      </c>
      <c r="G140" s="12">
        <f t="shared" si="1"/>
        <v>0</v>
      </c>
    </row>
    <row r="141" spans="1:7" ht="14.1">
      <c r="A141" s="87"/>
      <c r="B141" s="88"/>
      <c r="C141" s="29"/>
      <c r="D141" s="14" t="str">
        <f>IF(ISBLANK(A141),"",VLOOKUP(A141,'PROPG Lista de Docentes UFPE'!$B$1:$L$5007,11,FALSE))</f>
        <v/>
      </c>
      <c r="E141" s="12">
        <f>SUMIF('Estrutura Curricular'!B130:$B$3011,A141,'Estrutura Curricular'!G130:$G$3011)</f>
        <v>0</v>
      </c>
      <c r="F141" s="46" t="str">
        <f>IF(AND(NOT(ISBLANK(A141)),ISBLANK(C141)),
   "Por favor, preencha quantidade de orientações.",
 IF(AND(C141 &gt; 0,D141="Especialista"),
   "O título do orientador(a) deve ser no mínimo de Mestre.",
 IF(AND(C141&gt;8,Identificação!$B$8="Presencial"),"Em curso presencial, o docente só pode orientar até 8 alunos.",""
 )))</f>
        <v/>
      </c>
      <c r="G141" s="12">
        <f t="shared" si="1"/>
        <v>0</v>
      </c>
    </row>
    <row r="142" spans="1:7" ht="14.1">
      <c r="A142" s="87"/>
      <c r="B142" s="88"/>
      <c r="C142" s="29"/>
      <c r="D142" s="14" t="str">
        <f>IF(ISBLANK(A142),"",VLOOKUP(A142,'PROPG Lista de Docentes UFPE'!$B$1:$L$5007,11,FALSE))</f>
        <v/>
      </c>
      <c r="E142" s="12">
        <f>SUMIF('Estrutura Curricular'!B131:$B$3011,A142,'Estrutura Curricular'!G131:$G$3011)</f>
        <v>0</v>
      </c>
      <c r="F142" s="46" t="str">
        <f>IF(AND(NOT(ISBLANK(A142)),ISBLANK(C142)),
   "Por favor, preencha quantidade de orientações.",
 IF(AND(C142 &gt; 0,D142="Especialista"),
   "O título do orientador(a) deve ser no mínimo de Mestre.",
 IF(AND(C142&gt;8,Identificação!$B$8="Presencial"),"Em curso presencial, o docente só pode orientar até 8 alunos.",""
 )))</f>
        <v/>
      </c>
      <c r="G142" s="12">
        <f t="shared" si="1"/>
        <v>0</v>
      </c>
    </row>
    <row r="143" spans="1:7" ht="14.1">
      <c r="A143" s="87"/>
      <c r="B143" s="88"/>
      <c r="C143" s="29"/>
      <c r="D143" s="14" t="str">
        <f>IF(ISBLANK(A143),"",VLOOKUP(A143,'PROPG Lista de Docentes UFPE'!$B$1:$L$5007,11,FALSE))</f>
        <v/>
      </c>
      <c r="E143" s="12">
        <f>SUMIF('Estrutura Curricular'!B132:$B$3011,A143,'Estrutura Curricular'!G132:$G$3011)</f>
        <v>0</v>
      </c>
      <c r="F143" s="46" t="str">
        <f>IF(AND(NOT(ISBLANK(A143)),ISBLANK(C143)),
   "Por favor, preencha quantidade de orientações.",
 IF(AND(C143 &gt; 0,D143="Especialista"),
   "O título do orientador(a) deve ser no mínimo de Mestre.",
 IF(AND(C143&gt;8,Identificação!$B$8="Presencial"),"Em curso presencial, o docente só pode orientar até 8 alunos.",""
 )))</f>
        <v/>
      </c>
      <c r="G143" s="12">
        <f t="shared" si="1"/>
        <v>0</v>
      </c>
    </row>
    <row r="144" spans="1:7" ht="14.1">
      <c r="A144" s="87"/>
      <c r="B144" s="88"/>
      <c r="C144" s="29"/>
      <c r="D144" s="14" t="str">
        <f>IF(ISBLANK(A144),"",VLOOKUP(A144,'PROPG Lista de Docentes UFPE'!$B$1:$L$5007,11,FALSE))</f>
        <v/>
      </c>
      <c r="E144" s="12">
        <f>SUMIF('Estrutura Curricular'!B133:$B$3011,A144,'Estrutura Curricular'!G133:$G$3011)</f>
        <v>0</v>
      </c>
      <c r="F144" s="46" t="str">
        <f>IF(AND(NOT(ISBLANK(A144)),ISBLANK(C144)),
   "Por favor, preencha quantidade de orientações.",
 IF(AND(C144 &gt; 0,D144="Especialista"),
   "O título do orientador(a) deve ser no mínimo de Mestre.",
 IF(AND(C144&gt;8,Identificação!$B$8="Presencial"),"Em curso presencial, o docente só pode orientar até 8 alunos.",""
 )))</f>
        <v/>
      </c>
      <c r="G144" s="12">
        <f t="shared" si="1"/>
        <v>0</v>
      </c>
    </row>
    <row r="145" spans="1:7" ht="14.1">
      <c r="A145" s="87"/>
      <c r="B145" s="88"/>
      <c r="C145" s="29"/>
      <c r="D145" s="14" t="str">
        <f>IF(ISBLANK(A145),"",VLOOKUP(A145,'PROPG Lista de Docentes UFPE'!$B$1:$L$5007,11,FALSE))</f>
        <v/>
      </c>
      <c r="E145" s="12">
        <f>SUMIF('Estrutura Curricular'!B134:$B$3011,A145,'Estrutura Curricular'!G134:$G$3011)</f>
        <v>0</v>
      </c>
      <c r="F145" s="46" t="str">
        <f>IF(AND(NOT(ISBLANK(A145)),ISBLANK(C145)),
   "Por favor, preencha quantidade de orientações.",
 IF(AND(C145 &gt; 0,D145="Especialista"),
   "O título do orientador(a) deve ser no mínimo de Mestre.",
 IF(AND(C145&gt;8,Identificação!$B$8="Presencial"),"Em curso presencial, o docente só pode orientar até 8 alunos.",""
 )))</f>
        <v/>
      </c>
      <c r="G145" s="12">
        <f t="shared" ref="G145:G208" si="2">IF(F145="",0,1)</f>
        <v>0</v>
      </c>
    </row>
    <row r="146" spans="1:7" ht="14.1">
      <c r="A146" s="87"/>
      <c r="B146" s="88"/>
      <c r="C146" s="29"/>
      <c r="D146" s="14" t="str">
        <f>IF(ISBLANK(A146),"",VLOOKUP(A146,'PROPG Lista de Docentes UFPE'!$B$1:$L$5007,11,FALSE))</f>
        <v/>
      </c>
      <c r="E146" s="12">
        <f>SUMIF('Estrutura Curricular'!B135:$B$3011,A146,'Estrutura Curricular'!G135:$G$3011)</f>
        <v>0</v>
      </c>
      <c r="F146" s="46" t="str">
        <f>IF(AND(NOT(ISBLANK(A146)),ISBLANK(C146)),
   "Por favor, preencha quantidade de orientações.",
 IF(AND(C146 &gt; 0,D146="Especialista"),
   "O título do orientador(a) deve ser no mínimo de Mestre.",
 IF(AND(C146&gt;8,Identificação!$B$8="Presencial"),"Em curso presencial, o docente só pode orientar até 8 alunos.",""
 )))</f>
        <v/>
      </c>
      <c r="G146" s="12">
        <f t="shared" si="2"/>
        <v>0</v>
      </c>
    </row>
    <row r="147" spans="1:7" ht="14.1">
      <c r="A147" s="87"/>
      <c r="B147" s="88"/>
      <c r="C147" s="29"/>
      <c r="D147" s="14" t="str">
        <f>IF(ISBLANK(A147),"",VLOOKUP(A147,'PROPG Lista de Docentes UFPE'!$B$1:$L$5007,11,FALSE))</f>
        <v/>
      </c>
      <c r="E147" s="12">
        <f>SUMIF('Estrutura Curricular'!B136:$B$3011,A147,'Estrutura Curricular'!G136:$G$3011)</f>
        <v>0</v>
      </c>
      <c r="F147" s="46" t="str">
        <f>IF(AND(NOT(ISBLANK(A147)),ISBLANK(C147)),
   "Por favor, preencha quantidade de orientações.",
 IF(AND(C147 &gt; 0,D147="Especialista"),
   "O título do orientador(a) deve ser no mínimo de Mestre.",
 IF(AND(C147&gt;8,Identificação!$B$8="Presencial"),"Em curso presencial, o docente só pode orientar até 8 alunos.",""
 )))</f>
        <v/>
      </c>
      <c r="G147" s="12">
        <f t="shared" si="2"/>
        <v>0</v>
      </c>
    </row>
    <row r="148" spans="1:7" ht="14.1">
      <c r="A148" s="87"/>
      <c r="B148" s="88"/>
      <c r="C148" s="29"/>
      <c r="D148" s="14" t="str">
        <f>IF(ISBLANK(A148),"",VLOOKUP(A148,'PROPG Lista de Docentes UFPE'!$B$1:$L$5007,11,FALSE))</f>
        <v/>
      </c>
      <c r="E148" s="12">
        <f>SUMIF('Estrutura Curricular'!B137:$B$3011,A148,'Estrutura Curricular'!G137:$G$3011)</f>
        <v>0</v>
      </c>
      <c r="F148" s="46" t="str">
        <f>IF(AND(NOT(ISBLANK(A148)),ISBLANK(C148)),
   "Por favor, preencha quantidade de orientações.",
 IF(AND(C148 &gt; 0,D148="Especialista"),
   "O título do orientador(a) deve ser no mínimo de Mestre.",
 IF(AND(C148&gt;8,Identificação!$B$8="Presencial"),"Em curso presencial, o docente só pode orientar até 8 alunos.",""
 )))</f>
        <v/>
      </c>
      <c r="G148" s="12">
        <f t="shared" si="2"/>
        <v>0</v>
      </c>
    </row>
    <row r="149" spans="1:7" ht="14.1">
      <c r="A149" s="87"/>
      <c r="B149" s="88"/>
      <c r="C149" s="29"/>
      <c r="D149" s="14" t="str">
        <f>IF(ISBLANK(A149),"",VLOOKUP(A149,'PROPG Lista de Docentes UFPE'!$B$1:$L$5007,11,FALSE))</f>
        <v/>
      </c>
      <c r="E149" s="12">
        <f>SUMIF('Estrutura Curricular'!B138:$B$3011,A149,'Estrutura Curricular'!G138:$G$3011)</f>
        <v>0</v>
      </c>
      <c r="F149" s="46" t="str">
        <f>IF(AND(NOT(ISBLANK(A149)),ISBLANK(C149)),
   "Por favor, preencha quantidade de orientações.",
 IF(AND(C149 &gt; 0,D149="Especialista"),
   "O título do orientador(a) deve ser no mínimo de Mestre.",
 IF(AND(C149&gt;8,Identificação!$B$8="Presencial"),"Em curso presencial, o docente só pode orientar até 8 alunos.",""
 )))</f>
        <v/>
      </c>
      <c r="G149" s="12">
        <f t="shared" si="2"/>
        <v>0</v>
      </c>
    </row>
    <row r="150" spans="1:7" ht="14.1">
      <c r="A150" s="87"/>
      <c r="B150" s="88"/>
      <c r="C150" s="29"/>
      <c r="D150" s="14" t="str">
        <f>IF(ISBLANK(A150),"",VLOOKUP(A150,'PROPG Lista de Docentes UFPE'!$B$1:$L$5007,11,FALSE))</f>
        <v/>
      </c>
      <c r="E150" s="12">
        <f>SUMIF('Estrutura Curricular'!B139:$B$3011,A150,'Estrutura Curricular'!G139:$G$3011)</f>
        <v>0</v>
      </c>
      <c r="F150" s="46" t="str">
        <f>IF(AND(NOT(ISBLANK(A150)),ISBLANK(C150)),
   "Por favor, preencha quantidade de orientações.",
 IF(AND(C150 &gt; 0,D150="Especialista"),
   "O título do orientador(a) deve ser no mínimo de Mestre.",
 IF(AND(C150&gt;8,Identificação!$B$8="Presencial"),"Em curso presencial, o docente só pode orientar até 8 alunos.",""
 )))</f>
        <v/>
      </c>
      <c r="G150" s="12">
        <f t="shared" si="2"/>
        <v>0</v>
      </c>
    </row>
    <row r="151" spans="1:7" ht="14.1">
      <c r="A151" s="87"/>
      <c r="B151" s="88"/>
      <c r="C151" s="29"/>
      <c r="D151" s="14" t="str">
        <f>IF(ISBLANK(A151),"",VLOOKUP(A151,'PROPG Lista de Docentes UFPE'!$B$1:$L$5007,11,FALSE))</f>
        <v/>
      </c>
      <c r="E151" s="12">
        <f>SUMIF('Estrutura Curricular'!B140:$B$3011,A151,'Estrutura Curricular'!G140:$G$3011)</f>
        <v>0</v>
      </c>
      <c r="F151" s="46" t="str">
        <f>IF(AND(NOT(ISBLANK(A151)),ISBLANK(C151)),
   "Por favor, preencha quantidade de orientações.",
 IF(AND(C151 &gt; 0,D151="Especialista"),
   "O título do orientador(a) deve ser no mínimo de Mestre.",
 IF(AND(C151&gt;8,Identificação!$B$8="Presencial"),"Em curso presencial, o docente só pode orientar até 8 alunos.",""
 )))</f>
        <v/>
      </c>
      <c r="G151" s="12">
        <f t="shared" si="2"/>
        <v>0</v>
      </c>
    </row>
    <row r="152" spans="1:7" ht="14.1">
      <c r="A152" s="87"/>
      <c r="B152" s="88"/>
      <c r="C152" s="29"/>
      <c r="D152" s="14" t="str">
        <f>IF(ISBLANK(A152),"",VLOOKUP(A152,'PROPG Lista de Docentes UFPE'!$B$1:$L$5007,11,FALSE))</f>
        <v/>
      </c>
      <c r="E152" s="12">
        <f>SUMIF('Estrutura Curricular'!B141:$B$3011,A152,'Estrutura Curricular'!G141:$G$3011)</f>
        <v>0</v>
      </c>
      <c r="F152" s="46" t="str">
        <f>IF(AND(NOT(ISBLANK(A152)),ISBLANK(C152)),
   "Por favor, preencha quantidade de orientações.",
 IF(AND(C152 &gt; 0,D152="Especialista"),
   "O título do orientador(a) deve ser no mínimo de Mestre.",
 IF(AND(C152&gt;8,Identificação!$B$8="Presencial"),"Em curso presencial, o docente só pode orientar até 8 alunos.",""
 )))</f>
        <v/>
      </c>
      <c r="G152" s="12">
        <f t="shared" si="2"/>
        <v>0</v>
      </c>
    </row>
    <row r="153" spans="1:7" ht="14.1">
      <c r="A153" s="87"/>
      <c r="B153" s="88"/>
      <c r="C153" s="29"/>
      <c r="D153" s="14" t="str">
        <f>IF(ISBLANK(A153),"",VLOOKUP(A153,'PROPG Lista de Docentes UFPE'!$B$1:$L$5007,11,FALSE))</f>
        <v/>
      </c>
      <c r="E153" s="12">
        <f>SUMIF('Estrutura Curricular'!B142:$B$3011,A153,'Estrutura Curricular'!G142:$G$3011)</f>
        <v>0</v>
      </c>
      <c r="F153" s="46" t="str">
        <f>IF(AND(NOT(ISBLANK(A153)),ISBLANK(C153)),
   "Por favor, preencha quantidade de orientações.",
 IF(AND(C153 &gt; 0,D153="Especialista"),
   "O título do orientador(a) deve ser no mínimo de Mestre.",
 IF(AND(C153&gt;8,Identificação!$B$8="Presencial"),"Em curso presencial, o docente só pode orientar até 8 alunos.",""
 )))</f>
        <v/>
      </c>
      <c r="G153" s="12">
        <f t="shared" si="2"/>
        <v>0</v>
      </c>
    </row>
    <row r="154" spans="1:7" ht="14.1">
      <c r="A154" s="87"/>
      <c r="B154" s="88"/>
      <c r="C154" s="29"/>
      <c r="D154" s="14" t="str">
        <f>IF(ISBLANK(A154),"",VLOOKUP(A154,'PROPG Lista de Docentes UFPE'!$B$1:$L$5007,11,FALSE))</f>
        <v/>
      </c>
      <c r="E154" s="12">
        <f>SUMIF('Estrutura Curricular'!B143:$B$3011,A154,'Estrutura Curricular'!G143:$G$3011)</f>
        <v>0</v>
      </c>
      <c r="F154" s="46" t="str">
        <f>IF(AND(NOT(ISBLANK(A154)),ISBLANK(C154)),
   "Por favor, preencha quantidade de orientações.",
 IF(AND(C154 &gt; 0,D154="Especialista"),
   "O título do orientador(a) deve ser no mínimo de Mestre.",
 IF(AND(C154&gt;8,Identificação!$B$8="Presencial"),"Em curso presencial, o docente só pode orientar até 8 alunos.",""
 )))</f>
        <v/>
      </c>
      <c r="G154" s="12">
        <f t="shared" si="2"/>
        <v>0</v>
      </c>
    </row>
    <row r="155" spans="1:7" ht="14.1">
      <c r="A155" s="87"/>
      <c r="B155" s="88"/>
      <c r="C155" s="29"/>
      <c r="D155" s="14" t="str">
        <f>IF(ISBLANK(A155),"",VLOOKUP(A155,'PROPG Lista de Docentes UFPE'!$B$1:$L$5007,11,FALSE))</f>
        <v/>
      </c>
      <c r="E155" s="12">
        <f>SUMIF('Estrutura Curricular'!B144:$B$3011,A155,'Estrutura Curricular'!G144:$G$3011)</f>
        <v>0</v>
      </c>
      <c r="F155" s="46" t="str">
        <f>IF(AND(NOT(ISBLANK(A155)),ISBLANK(C155)),
   "Por favor, preencha quantidade de orientações.",
 IF(AND(C155 &gt; 0,D155="Especialista"),
   "O título do orientador(a) deve ser no mínimo de Mestre.",
 IF(AND(C155&gt;8,Identificação!$B$8="Presencial"),"Em curso presencial, o docente só pode orientar até 8 alunos.",""
 )))</f>
        <v/>
      </c>
      <c r="G155" s="12">
        <f t="shared" si="2"/>
        <v>0</v>
      </c>
    </row>
    <row r="156" spans="1:7" ht="14.1">
      <c r="A156" s="87"/>
      <c r="B156" s="88"/>
      <c r="C156" s="29"/>
      <c r="D156" s="14" t="str">
        <f>IF(ISBLANK(A156),"",VLOOKUP(A156,'PROPG Lista de Docentes UFPE'!$B$1:$L$5007,11,FALSE))</f>
        <v/>
      </c>
      <c r="E156" s="12">
        <f>SUMIF('Estrutura Curricular'!B145:$B$3011,A156,'Estrutura Curricular'!G145:$G$3011)</f>
        <v>0</v>
      </c>
      <c r="F156" s="46" t="str">
        <f>IF(AND(NOT(ISBLANK(A156)),ISBLANK(C156)),
   "Por favor, preencha quantidade de orientações.",
 IF(AND(C156 &gt; 0,D156="Especialista"),
   "O título do orientador(a) deve ser no mínimo de Mestre.",
 IF(AND(C156&gt;8,Identificação!$B$8="Presencial"),"Em curso presencial, o docente só pode orientar até 8 alunos.",""
 )))</f>
        <v/>
      </c>
      <c r="G156" s="12">
        <f t="shared" si="2"/>
        <v>0</v>
      </c>
    </row>
    <row r="157" spans="1:7" ht="14.1">
      <c r="A157" s="87"/>
      <c r="B157" s="88"/>
      <c r="C157" s="29"/>
      <c r="D157" s="14" t="str">
        <f>IF(ISBLANK(A157),"",VLOOKUP(A157,'PROPG Lista de Docentes UFPE'!$B$1:$L$5007,11,FALSE))</f>
        <v/>
      </c>
      <c r="E157" s="12">
        <f>SUMIF('Estrutura Curricular'!B146:$B$3011,A157,'Estrutura Curricular'!G146:$G$3011)</f>
        <v>0</v>
      </c>
      <c r="F157" s="46" t="str">
        <f>IF(AND(NOT(ISBLANK(A157)),ISBLANK(C157)),
   "Por favor, preencha quantidade de orientações.",
 IF(AND(C157 &gt; 0,D157="Especialista"),
   "O título do orientador(a) deve ser no mínimo de Mestre.",
 IF(AND(C157&gt;8,Identificação!$B$8="Presencial"),"Em curso presencial, o docente só pode orientar até 8 alunos.",""
 )))</f>
        <v/>
      </c>
      <c r="G157" s="12">
        <f t="shared" si="2"/>
        <v>0</v>
      </c>
    </row>
    <row r="158" spans="1:7" ht="14.1">
      <c r="A158" s="87"/>
      <c r="B158" s="88"/>
      <c r="C158" s="29"/>
      <c r="D158" s="14" t="str">
        <f>IF(ISBLANK(A158),"",VLOOKUP(A158,'PROPG Lista de Docentes UFPE'!$B$1:$L$5007,11,FALSE))</f>
        <v/>
      </c>
      <c r="E158" s="12">
        <f>SUMIF('Estrutura Curricular'!B147:$B$3011,A158,'Estrutura Curricular'!G147:$G$3011)</f>
        <v>0</v>
      </c>
      <c r="F158" s="46" t="str">
        <f>IF(AND(NOT(ISBLANK(A158)),ISBLANK(C158)),
   "Por favor, preencha quantidade de orientações.",
 IF(AND(C158 &gt; 0,D158="Especialista"),
   "O título do orientador(a) deve ser no mínimo de Mestre.",
 IF(AND(C158&gt;8,Identificação!$B$8="Presencial"),"Em curso presencial, o docente só pode orientar até 8 alunos.",""
 )))</f>
        <v/>
      </c>
      <c r="G158" s="12">
        <f t="shared" si="2"/>
        <v>0</v>
      </c>
    </row>
    <row r="159" spans="1:7" ht="14.1">
      <c r="A159" s="87"/>
      <c r="B159" s="88"/>
      <c r="C159" s="29"/>
      <c r="D159" s="14" t="str">
        <f>IF(ISBLANK(A159),"",VLOOKUP(A159,'PROPG Lista de Docentes UFPE'!$B$1:$L$5007,11,FALSE))</f>
        <v/>
      </c>
      <c r="E159" s="12">
        <f>SUMIF('Estrutura Curricular'!B148:$B$3011,A159,'Estrutura Curricular'!G148:$G$3011)</f>
        <v>0</v>
      </c>
      <c r="F159" s="46" t="str">
        <f>IF(AND(NOT(ISBLANK(A159)),ISBLANK(C159)),
   "Por favor, preencha quantidade de orientações.",
 IF(AND(C159 &gt; 0,D159="Especialista"),
   "O título do orientador(a) deve ser no mínimo de Mestre.",
 IF(AND(C159&gt;8,Identificação!$B$8="Presencial"),"Em curso presencial, o docente só pode orientar até 8 alunos.",""
 )))</f>
        <v/>
      </c>
      <c r="G159" s="12">
        <f t="shared" si="2"/>
        <v>0</v>
      </c>
    </row>
    <row r="160" spans="1:7" ht="14.1">
      <c r="A160" s="87"/>
      <c r="B160" s="88"/>
      <c r="C160" s="29"/>
      <c r="D160" s="14" t="str">
        <f>IF(ISBLANK(A160),"",VLOOKUP(A160,'PROPG Lista de Docentes UFPE'!$B$1:$L$5007,11,FALSE))</f>
        <v/>
      </c>
      <c r="E160" s="12">
        <f>SUMIF('Estrutura Curricular'!B149:$B$3011,A160,'Estrutura Curricular'!G149:$G$3011)</f>
        <v>0</v>
      </c>
      <c r="F160" s="46" t="str">
        <f>IF(AND(NOT(ISBLANK(A160)),ISBLANK(C160)),
   "Por favor, preencha quantidade de orientações.",
 IF(AND(C160 &gt; 0,D160="Especialista"),
   "O título do orientador(a) deve ser no mínimo de Mestre.",
 IF(AND(C160&gt;8,Identificação!$B$8="Presencial"),"Em curso presencial, o docente só pode orientar até 8 alunos.",""
 )))</f>
        <v/>
      </c>
      <c r="G160" s="12">
        <f t="shared" si="2"/>
        <v>0</v>
      </c>
    </row>
    <row r="161" spans="1:7" ht="14.1">
      <c r="A161" s="87"/>
      <c r="B161" s="88"/>
      <c r="C161" s="29"/>
      <c r="D161" s="14" t="str">
        <f>IF(ISBLANK(A161),"",VLOOKUP(A161,'PROPG Lista de Docentes UFPE'!$B$1:$L$5007,11,FALSE))</f>
        <v/>
      </c>
      <c r="E161" s="12">
        <f>SUMIF('Estrutura Curricular'!B150:$B$3011,A161,'Estrutura Curricular'!G150:$G$3011)</f>
        <v>0</v>
      </c>
      <c r="F161" s="46" t="str">
        <f>IF(AND(NOT(ISBLANK(A161)),ISBLANK(C161)),
   "Por favor, preencha quantidade de orientações.",
 IF(AND(C161 &gt; 0,D161="Especialista"),
   "O título do orientador(a) deve ser no mínimo de Mestre.",
 IF(AND(C161&gt;8,Identificação!$B$8="Presencial"),"Em curso presencial, o docente só pode orientar até 8 alunos.",""
 )))</f>
        <v/>
      </c>
      <c r="G161" s="12">
        <f t="shared" si="2"/>
        <v>0</v>
      </c>
    </row>
    <row r="162" spans="1:7" ht="14.1">
      <c r="A162" s="87"/>
      <c r="B162" s="88"/>
      <c r="C162" s="29"/>
      <c r="D162" s="14" t="str">
        <f>IF(ISBLANK(A162),"",VLOOKUP(A162,'PROPG Lista de Docentes UFPE'!$B$1:$L$5007,11,FALSE))</f>
        <v/>
      </c>
      <c r="E162" s="12">
        <f>SUMIF('Estrutura Curricular'!B151:$B$3011,A162,'Estrutura Curricular'!G151:$G$3011)</f>
        <v>0</v>
      </c>
      <c r="F162" s="46" t="str">
        <f>IF(AND(NOT(ISBLANK(A162)),ISBLANK(C162)),
   "Por favor, preencha quantidade de orientações.",
 IF(AND(C162 &gt; 0,D162="Especialista"),
   "O título do orientador(a) deve ser no mínimo de Mestre.",
 IF(AND(C162&gt;8,Identificação!$B$8="Presencial"),"Em curso presencial, o docente só pode orientar até 8 alunos.",""
 )))</f>
        <v/>
      </c>
      <c r="G162" s="12">
        <f t="shared" si="2"/>
        <v>0</v>
      </c>
    </row>
    <row r="163" spans="1:7" ht="14.1">
      <c r="A163" s="87"/>
      <c r="B163" s="88"/>
      <c r="C163" s="29"/>
      <c r="D163" s="14" t="str">
        <f>IF(ISBLANK(A163),"",VLOOKUP(A163,'PROPG Lista de Docentes UFPE'!$B$1:$L$5007,11,FALSE))</f>
        <v/>
      </c>
      <c r="E163" s="12">
        <f>SUMIF('Estrutura Curricular'!B152:$B$3011,A163,'Estrutura Curricular'!G152:$G$3011)</f>
        <v>0</v>
      </c>
      <c r="F163" s="46" t="str">
        <f>IF(AND(NOT(ISBLANK(A163)),ISBLANK(C163)),
   "Por favor, preencha quantidade de orientações.",
 IF(AND(C163 &gt; 0,D163="Especialista"),
   "O título do orientador(a) deve ser no mínimo de Mestre.",
 IF(AND(C163&gt;8,Identificação!$B$8="Presencial"),"Em curso presencial, o docente só pode orientar até 8 alunos.",""
 )))</f>
        <v/>
      </c>
      <c r="G163" s="12">
        <f t="shared" si="2"/>
        <v>0</v>
      </c>
    </row>
    <row r="164" spans="1:7" ht="14.1">
      <c r="A164" s="87"/>
      <c r="B164" s="88"/>
      <c r="C164" s="29"/>
      <c r="D164" s="14" t="str">
        <f>IF(ISBLANK(A164),"",VLOOKUP(A164,'PROPG Lista de Docentes UFPE'!$B$1:$L$5007,11,FALSE))</f>
        <v/>
      </c>
      <c r="E164" s="12">
        <f>SUMIF('Estrutura Curricular'!B153:$B$3011,A164,'Estrutura Curricular'!G153:$G$3011)</f>
        <v>0</v>
      </c>
      <c r="F164" s="46" t="str">
        <f>IF(AND(NOT(ISBLANK(A164)),ISBLANK(C164)),
   "Por favor, preencha quantidade de orientações.",
 IF(AND(C164 &gt; 0,D164="Especialista"),
   "O título do orientador(a) deve ser no mínimo de Mestre.",
 IF(AND(C164&gt;8,Identificação!$B$8="Presencial"),"Em curso presencial, o docente só pode orientar até 8 alunos.",""
 )))</f>
        <v/>
      </c>
      <c r="G164" s="12">
        <f t="shared" si="2"/>
        <v>0</v>
      </c>
    </row>
    <row r="165" spans="1:7" ht="14.1">
      <c r="A165" s="87"/>
      <c r="B165" s="88"/>
      <c r="C165" s="29"/>
      <c r="D165" s="14" t="str">
        <f>IF(ISBLANK(A165),"",VLOOKUP(A165,'PROPG Lista de Docentes UFPE'!$B$1:$L$5007,11,FALSE))</f>
        <v/>
      </c>
      <c r="E165" s="12">
        <f>SUMIF('Estrutura Curricular'!B154:$B$3011,A165,'Estrutura Curricular'!G154:$G$3011)</f>
        <v>0</v>
      </c>
      <c r="F165" s="46" t="str">
        <f>IF(AND(NOT(ISBLANK(A165)),ISBLANK(C165)),
   "Por favor, preencha quantidade de orientações.",
 IF(AND(C165 &gt; 0,D165="Especialista"),
   "O título do orientador(a) deve ser no mínimo de Mestre.",
 IF(AND(C165&gt;8,Identificação!$B$8="Presencial"),"Em curso presencial, o docente só pode orientar até 8 alunos.",""
 )))</f>
        <v/>
      </c>
      <c r="G165" s="12">
        <f t="shared" si="2"/>
        <v>0</v>
      </c>
    </row>
    <row r="166" spans="1:7" ht="14.1">
      <c r="A166" s="87"/>
      <c r="B166" s="88"/>
      <c r="C166" s="29"/>
      <c r="D166" s="14" t="str">
        <f>IF(ISBLANK(A166),"",VLOOKUP(A166,'PROPG Lista de Docentes UFPE'!$B$1:$L$5007,11,FALSE))</f>
        <v/>
      </c>
      <c r="E166" s="12">
        <f>SUMIF('Estrutura Curricular'!B155:$B$3011,A166,'Estrutura Curricular'!G155:$G$3011)</f>
        <v>0</v>
      </c>
      <c r="F166" s="46" t="str">
        <f>IF(AND(NOT(ISBLANK(A166)),ISBLANK(C166)),
   "Por favor, preencha quantidade de orientações.",
 IF(AND(C166 &gt; 0,D166="Especialista"),
   "O título do orientador(a) deve ser no mínimo de Mestre.",
 IF(AND(C166&gt;8,Identificação!$B$8="Presencial"),"Em curso presencial, o docente só pode orientar até 8 alunos.",""
 )))</f>
        <v/>
      </c>
      <c r="G166" s="12">
        <f t="shared" si="2"/>
        <v>0</v>
      </c>
    </row>
    <row r="167" spans="1:7" ht="14.1">
      <c r="A167" s="87"/>
      <c r="B167" s="88"/>
      <c r="C167" s="29"/>
      <c r="D167" s="14" t="str">
        <f>IF(ISBLANK(A167),"",VLOOKUP(A167,'PROPG Lista de Docentes UFPE'!$B$1:$L$5007,11,FALSE))</f>
        <v/>
      </c>
      <c r="E167" s="12">
        <f>SUMIF('Estrutura Curricular'!B156:$B$3011,A167,'Estrutura Curricular'!G156:$G$3011)</f>
        <v>0</v>
      </c>
      <c r="F167" s="46" t="str">
        <f>IF(AND(NOT(ISBLANK(A167)),ISBLANK(C167)),
   "Por favor, preencha quantidade de orientações.",
 IF(AND(C167 &gt; 0,D167="Especialista"),
   "O título do orientador(a) deve ser no mínimo de Mestre.",
 IF(AND(C167&gt;8,Identificação!$B$8="Presencial"),"Em curso presencial, o docente só pode orientar até 8 alunos.",""
 )))</f>
        <v/>
      </c>
      <c r="G167" s="12">
        <f t="shared" si="2"/>
        <v>0</v>
      </c>
    </row>
    <row r="168" spans="1:7" ht="14.1">
      <c r="A168" s="87"/>
      <c r="B168" s="88"/>
      <c r="C168" s="29"/>
      <c r="D168" s="14" t="str">
        <f>IF(ISBLANK(A168),"",VLOOKUP(A168,'PROPG Lista de Docentes UFPE'!$B$1:$L$5007,11,FALSE))</f>
        <v/>
      </c>
      <c r="E168" s="12">
        <f>SUMIF('Estrutura Curricular'!B157:$B$3011,A168,'Estrutura Curricular'!G157:$G$3011)</f>
        <v>0</v>
      </c>
      <c r="F168" s="46" t="str">
        <f>IF(AND(NOT(ISBLANK(A168)),ISBLANK(C168)),
   "Por favor, preencha quantidade de orientações.",
 IF(AND(C168 &gt; 0,D168="Especialista"),
   "O título do orientador(a) deve ser no mínimo de Mestre.",
 IF(AND(C168&gt;8,Identificação!$B$8="Presencial"),"Em curso presencial, o docente só pode orientar até 8 alunos.",""
 )))</f>
        <v/>
      </c>
      <c r="G168" s="12">
        <f t="shared" si="2"/>
        <v>0</v>
      </c>
    </row>
    <row r="169" spans="1:7" ht="14.1">
      <c r="A169" s="87"/>
      <c r="B169" s="88"/>
      <c r="C169" s="29"/>
      <c r="D169" s="14" t="str">
        <f>IF(ISBLANK(A169),"",VLOOKUP(A169,'PROPG Lista de Docentes UFPE'!$B$1:$L$5007,11,FALSE))</f>
        <v/>
      </c>
      <c r="E169" s="12">
        <f>SUMIF('Estrutura Curricular'!B158:$B$3011,A169,'Estrutura Curricular'!G158:$G$3011)</f>
        <v>0</v>
      </c>
      <c r="F169" s="46" t="str">
        <f>IF(AND(NOT(ISBLANK(A169)),ISBLANK(C169)),
   "Por favor, preencha quantidade de orientações.",
 IF(AND(C169 &gt; 0,D169="Especialista"),
   "O título do orientador(a) deve ser no mínimo de Mestre.",
 IF(AND(C169&gt;8,Identificação!$B$8="Presencial"),"Em curso presencial, o docente só pode orientar até 8 alunos.",""
 )))</f>
        <v/>
      </c>
      <c r="G169" s="12">
        <f t="shared" si="2"/>
        <v>0</v>
      </c>
    </row>
    <row r="170" spans="1:7" ht="14.1">
      <c r="A170" s="87"/>
      <c r="B170" s="88"/>
      <c r="C170" s="29"/>
      <c r="D170" s="14" t="str">
        <f>IF(ISBLANK(A170),"",VLOOKUP(A170,'PROPG Lista de Docentes UFPE'!$B$1:$L$5007,11,FALSE))</f>
        <v/>
      </c>
      <c r="E170" s="12">
        <f>SUMIF('Estrutura Curricular'!B159:$B$3011,A170,'Estrutura Curricular'!G159:$G$3011)</f>
        <v>0</v>
      </c>
      <c r="F170" s="46" t="str">
        <f>IF(AND(NOT(ISBLANK(A170)),ISBLANK(C170)),
   "Por favor, preencha quantidade de orientações.",
 IF(AND(C170 &gt; 0,D170="Especialista"),
   "O título do orientador(a) deve ser no mínimo de Mestre.",
 IF(AND(C170&gt;8,Identificação!$B$8="Presencial"),"Em curso presencial, o docente só pode orientar até 8 alunos.",""
 )))</f>
        <v/>
      </c>
      <c r="G170" s="12">
        <f t="shared" si="2"/>
        <v>0</v>
      </c>
    </row>
    <row r="171" spans="1:7" ht="14.1">
      <c r="A171" s="87"/>
      <c r="B171" s="88"/>
      <c r="C171" s="29"/>
      <c r="D171" s="14" t="str">
        <f>IF(ISBLANK(A171),"",VLOOKUP(A171,'PROPG Lista de Docentes UFPE'!$B$1:$L$5007,11,FALSE))</f>
        <v/>
      </c>
      <c r="E171" s="12">
        <f>SUMIF('Estrutura Curricular'!B160:$B$3011,A171,'Estrutura Curricular'!G160:$G$3011)</f>
        <v>0</v>
      </c>
      <c r="F171" s="46" t="str">
        <f>IF(AND(NOT(ISBLANK(A171)),ISBLANK(C171)),
   "Por favor, preencha quantidade de orientações.",
 IF(AND(C171 &gt; 0,D171="Especialista"),
   "O título do orientador(a) deve ser no mínimo de Mestre.",
 IF(AND(C171&gt;8,Identificação!$B$8="Presencial"),"Em curso presencial, o docente só pode orientar até 8 alunos.",""
 )))</f>
        <v/>
      </c>
      <c r="G171" s="12">
        <f t="shared" si="2"/>
        <v>0</v>
      </c>
    </row>
    <row r="172" spans="1:7" ht="14.1">
      <c r="A172" s="87"/>
      <c r="B172" s="88"/>
      <c r="C172" s="29"/>
      <c r="D172" s="14" t="str">
        <f>IF(ISBLANK(A172),"",VLOOKUP(A172,'PROPG Lista de Docentes UFPE'!$B$1:$L$5007,11,FALSE))</f>
        <v/>
      </c>
      <c r="E172" s="12">
        <f>SUMIF('Estrutura Curricular'!B161:$B$3011,A172,'Estrutura Curricular'!G161:$G$3011)</f>
        <v>0</v>
      </c>
      <c r="F172" s="46" t="str">
        <f>IF(AND(NOT(ISBLANK(A172)),ISBLANK(C172)),
   "Por favor, preencha quantidade de orientações.",
 IF(AND(C172 &gt; 0,D172="Especialista"),
   "O título do orientador(a) deve ser no mínimo de Mestre.",
 IF(AND(C172&gt;8,Identificação!$B$8="Presencial"),"Em curso presencial, o docente só pode orientar até 8 alunos.",""
 )))</f>
        <v/>
      </c>
      <c r="G172" s="12">
        <f t="shared" si="2"/>
        <v>0</v>
      </c>
    </row>
    <row r="173" spans="1:7" ht="14.1">
      <c r="A173" s="87"/>
      <c r="B173" s="88"/>
      <c r="C173" s="29"/>
      <c r="D173" s="14" t="str">
        <f>IF(ISBLANK(A173),"",VLOOKUP(A173,'PROPG Lista de Docentes UFPE'!$B$1:$L$5007,11,FALSE))</f>
        <v/>
      </c>
      <c r="E173" s="12">
        <f>SUMIF('Estrutura Curricular'!B162:$B$3011,A173,'Estrutura Curricular'!G162:$G$3011)</f>
        <v>0</v>
      </c>
      <c r="F173" s="46" t="str">
        <f>IF(AND(NOT(ISBLANK(A173)),ISBLANK(C173)),
   "Por favor, preencha quantidade de orientações.",
 IF(AND(C173 &gt; 0,D173="Especialista"),
   "O título do orientador(a) deve ser no mínimo de Mestre.",
 IF(AND(C173&gt;8,Identificação!$B$8="Presencial"),"Em curso presencial, o docente só pode orientar até 8 alunos.",""
 )))</f>
        <v/>
      </c>
      <c r="G173" s="12">
        <f t="shared" si="2"/>
        <v>0</v>
      </c>
    </row>
    <row r="174" spans="1:7" ht="14.1">
      <c r="A174" s="87"/>
      <c r="B174" s="88"/>
      <c r="C174" s="29"/>
      <c r="D174" s="14" t="str">
        <f>IF(ISBLANK(A174),"",VLOOKUP(A174,'PROPG Lista de Docentes UFPE'!$B$1:$L$5007,11,FALSE))</f>
        <v/>
      </c>
      <c r="E174" s="12">
        <f>SUMIF('Estrutura Curricular'!B163:$B$3011,A174,'Estrutura Curricular'!G163:$G$3011)</f>
        <v>0</v>
      </c>
      <c r="F174" s="46" t="str">
        <f>IF(AND(NOT(ISBLANK(A174)),ISBLANK(C174)),
   "Por favor, preencha quantidade de orientações.",
 IF(AND(C174 &gt; 0,D174="Especialista"),
   "O título do orientador(a) deve ser no mínimo de Mestre.",
 IF(AND(C174&gt;8,Identificação!$B$8="Presencial"),"Em curso presencial, o docente só pode orientar até 8 alunos.",""
 )))</f>
        <v/>
      </c>
      <c r="G174" s="12">
        <f t="shared" si="2"/>
        <v>0</v>
      </c>
    </row>
    <row r="175" spans="1:7" ht="14.1">
      <c r="A175" s="87"/>
      <c r="B175" s="88"/>
      <c r="C175" s="29"/>
      <c r="D175" s="14" t="str">
        <f>IF(ISBLANK(A175),"",VLOOKUP(A175,'PROPG Lista de Docentes UFPE'!$B$1:$L$5007,11,FALSE))</f>
        <v/>
      </c>
      <c r="E175" s="12">
        <f>SUMIF('Estrutura Curricular'!B164:$B$3011,A175,'Estrutura Curricular'!G164:$G$3011)</f>
        <v>0</v>
      </c>
      <c r="F175" s="46" t="str">
        <f>IF(AND(NOT(ISBLANK(A175)),ISBLANK(C175)),
   "Por favor, preencha quantidade de orientações.",
 IF(AND(C175 &gt; 0,D175="Especialista"),
   "O título do orientador(a) deve ser no mínimo de Mestre.",
 IF(AND(C175&gt;8,Identificação!$B$8="Presencial"),"Em curso presencial, o docente só pode orientar até 8 alunos.",""
 )))</f>
        <v/>
      </c>
      <c r="G175" s="12">
        <f t="shared" si="2"/>
        <v>0</v>
      </c>
    </row>
    <row r="176" spans="1:7" ht="14.1">
      <c r="A176" s="87"/>
      <c r="B176" s="88"/>
      <c r="C176" s="29"/>
      <c r="D176" s="14" t="str">
        <f>IF(ISBLANK(A176),"",VLOOKUP(A176,'PROPG Lista de Docentes UFPE'!$B$1:$L$5007,11,FALSE))</f>
        <v/>
      </c>
      <c r="E176" s="12">
        <f>SUMIF('Estrutura Curricular'!B165:$B$3011,A176,'Estrutura Curricular'!G165:$G$3011)</f>
        <v>0</v>
      </c>
      <c r="F176" s="46" t="str">
        <f>IF(AND(NOT(ISBLANK(A176)),ISBLANK(C176)),
   "Por favor, preencha quantidade de orientações.",
 IF(AND(C176 &gt; 0,D176="Especialista"),
   "O título do orientador(a) deve ser no mínimo de Mestre.",
 IF(AND(C176&gt;8,Identificação!$B$8="Presencial"),"Em curso presencial, o docente só pode orientar até 8 alunos.",""
 )))</f>
        <v/>
      </c>
      <c r="G176" s="12">
        <f t="shared" si="2"/>
        <v>0</v>
      </c>
    </row>
    <row r="177" spans="1:7" ht="14.1">
      <c r="A177" s="87"/>
      <c r="B177" s="88"/>
      <c r="C177" s="29"/>
      <c r="D177" s="14" t="str">
        <f>IF(ISBLANK(A177),"",VLOOKUP(A177,'PROPG Lista de Docentes UFPE'!$B$1:$L$5007,11,FALSE))</f>
        <v/>
      </c>
      <c r="E177" s="12">
        <f>SUMIF('Estrutura Curricular'!B166:$B$3011,A177,'Estrutura Curricular'!G166:$G$3011)</f>
        <v>0</v>
      </c>
      <c r="F177" s="46" t="str">
        <f>IF(AND(NOT(ISBLANK(A177)),ISBLANK(C177)),
   "Por favor, preencha quantidade de orientações.",
 IF(AND(C177 &gt; 0,D177="Especialista"),
   "O título do orientador(a) deve ser no mínimo de Mestre.",
 IF(AND(C177&gt;8,Identificação!$B$8="Presencial"),"Em curso presencial, o docente só pode orientar até 8 alunos.",""
 )))</f>
        <v/>
      </c>
      <c r="G177" s="12">
        <f t="shared" si="2"/>
        <v>0</v>
      </c>
    </row>
    <row r="178" spans="1:7" ht="14.1">
      <c r="A178" s="87"/>
      <c r="B178" s="88"/>
      <c r="C178" s="29"/>
      <c r="D178" s="14" t="str">
        <f>IF(ISBLANK(A178),"",VLOOKUP(A178,'PROPG Lista de Docentes UFPE'!$B$1:$L$5007,11,FALSE))</f>
        <v/>
      </c>
      <c r="E178" s="12">
        <f>SUMIF('Estrutura Curricular'!B167:$B$3011,A178,'Estrutura Curricular'!G167:$G$3011)</f>
        <v>0</v>
      </c>
      <c r="F178" s="46" t="str">
        <f>IF(AND(NOT(ISBLANK(A178)),ISBLANK(C178)),
   "Por favor, preencha quantidade de orientações.",
 IF(AND(C178 &gt; 0,D178="Especialista"),
   "O título do orientador(a) deve ser no mínimo de Mestre.",
 IF(AND(C178&gt;8,Identificação!$B$8="Presencial"),"Em curso presencial, o docente só pode orientar até 8 alunos.",""
 )))</f>
        <v/>
      </c>
      <c r="G178" s="12">
        <f t="shared" si="2"/>
        <v>0</v>
      </c>
    </row>
    <row r="179" spans="1:7" ht="14.1">
      <c r="A179" s="87"/>
      <c r="B179" s="88"/>
      <c r="C179" s="29"/>
      <c r="D179" s="14" t="str">
        <f>IF(ISBLANK(A179),"",VLOOKUP(A179,'PROPG Lista de Docentes UFPE'!$B$1:$L$5007,11,FALSE))</f>
        <v/>
      </c>
      <c r="E179" s="12">
        <f>SUMIF('Estrutura Curricular'!B168:$B$3011,A179,'Estrutura Curricular'!G168:$G$3011)</f>
        <v>0</v>
      </c>
      <c r="F179" s="46" t="str">
        <f>IF(AND(NOT(ISBLANK(A179)),ISBLANK(C179)),
   "Por favor, preencha quantidade de orientações.",
 IF(AND(C179 &gt; 0,D179="Especialista"),
   "O título do orientador(a) deve ser no mínimo de Mestre.",
 IF(AND(C179&gt;8,Identificação!$B$8="Presencial"),"Em curso presencial, o docente só pode orientar até 8 alunos.",""
 )))</f>
        <v/>
      </c>
      <c r="G179" s="12">
        <f t="shared" si="2"/>
        <v>0</v>
      </c>
    </row>
    <row r="180" spans="1:7" ht="14.1">
      <c r="A180" s="87"/>
      <c r="B180" s="88"/>
      <c r="C180" s="29"/>
      <c r="D180" s="14" t="str">
        <f>IF(ISBLANK(A180),"",VLOOKUP(A180,'PROPG Lista de Docentes UFPE'!$B$1:$L$5007,11,FALSE))</f>
        <v/>
      </c>
      <c r="E180" s="12">
        <f>SUMIF('Estrutura Curricular'!B169:$B$3011,A180,'Estrutura Curricular'!G169:$G$3011)</f>
        <v>0</v>
      </c>
      <c r="F180" s="46" t="str">
        <f>IF(AND(NOT(ISBLANK(A180)),ISBLANK(C180)),
   "Por favor, preencha quantidade de orientações.",
 IF(AND(C180 &gt; 0,D180="Especialista"),
   "O título do orientador(a) deve ser no mínimo de Mestre.",
 IF(AND(C180&gt;8,Identificação!$B$8="Presencial"),"Em curso presencial, o docente só pode orientar até 8 alunos.",""
 )))</f>
        <v/>
      </c>
      <c r="G180" s="12">
        <f t="shared" si="2"/>
        <v>0</v>
      </c>
    </row>
    <row r="181" spans="1:7" ht="14.1">
      <c r="A181" s="87"/>
      <c r="B181" s="88"/>
      <c r="C181" s="29"/>
      <c r="D181" s="14" t="str">
        <f>IF(ISBLANK(A181),"",VLOOKUP(A181,'PROPG Lista de Docentes UFPE'!$B$1:$L$5007,11,FALSE))</f>
        <v/>
      </c>
      <c r="E181" s="12">
        <f>SUMIF('Estrutura Curricular'!B170:$B$3011,A181,'Estrutura Curricular'!G170:$G$3011)</f>
        <v>0</v>
      </c>
      <c r="F181" s="46" t="str">
        <f>IF(AND(NOT(ISBLANK(A181)),ISBLANK(C181)),
   "Por favor, preencha quantidade de orientações.",
 IF(AND(C181 &gt; 0,D181="Especialista"),
   "O título do orientador(a) deve ser no mínimo de Mestre.",
 IF(AND(C181&gt;8,Identificação!$B$8="Presencial"),"Em curso presencial, o docente só pode orientar até 8 alunos.",""
 )))</f>
        <v/>
      </c>
      <c r="G181" s="12">
        <f t="shared" si="2"/>
        <v>0</v>
      </c>
    </row>
    <row r="182" spans="1:7" ht="14.1">
      <c r="A182" s="87"/>
      <c r="B182" s="88"/>
      <c r="C182" s="29"/>
      <c r="D182" s="14" t="str">
        <f>IF(ISBLANK(A182),"",VLOOKUP(A182,'PROPG Lista de Docentes UFPE'!$B$1:$L$5007,11,FALSE))</f>
        <v/>
      </c>
      <c r="E182" s="12">
        <f>SUMIF('Estrutura Curricular'!B171:$B$3011,A182,'Estrutura Curricular'!G171:$G$3011)</f>
        <v>0</v>
      </c>
      <c r="F182" s="46" t="str">
        <f>IF(AND(NOT(ISBLANK(A182)),ISBLANK(C182)),
   "Por favor, preencha quantidade de orientações.",
 IF(AND(C182 &gt; 0,D182="Especialista"),
   "O título do orientador(a) deve ser no mínimo de Mestre.",
 IF(AND(C182&gt;8,Identificação!$B$8="Presencial"),"Em curso presencial, o docente só pode orientar até 8 alunos.",""
 )))</f>
        <v/>
      </c>
      <c r="G182" s="12">
        <f t="shared" si="2"/>
        <v>0</v>
      </c>
    </row>
    <row r="183" spans="1:7" ht="14.1">
      <c r="A183" s="87"/>
      <c r="B183" s="88"/>
      <c r="C183" s="29"/>
      <c r="D183" s="14" t="str">
        <f>IF(ISBLANK(A183),"",VLOOKUP(A183,'PROPG Lista de Docentes UFPE'!$B$1:$L$5007,11,FALSE))</f>
        <v/>
      </c>
      <c r="E183" s="12">
        <f>SUMIF('Estrutura Curricular'!B172:$B$3011,A183,'Estrutura Curricular'!G172:$G$3011)</f>
        <v>0</v>
      </c>
      <c r="F183" s="46" t="str">
        <f>IF(AND(NOT(ISBLANK(A183)),ISBLANK(C183)),
   "Por favor, preencha quantidade de orientações.",
 IF(AND(C183 &gt; 0,D183="Especialista"),
   "O título do orientador(a) deve ser no mínimo de Mestre.",
 IF(AND(C183&gt;8,Identificação!$B$8="Presencial"),"Em curso presencial, o docente só pode orientar até 8 alunos.",""
 )))</f>
        <v/>
      </c>
      <c r="G183" s="12">
        <f t="shared" si="2"/>
        <v>0</v>
      </c>
    </row>
    <row r="184" spans="1:7" ht="14.1">
      <c r="A184" s="87"/>
      <c r="B184" s="88"/>
      <c r="C184" s="29"/>
      <c r="D184" s="14" t="str">
        <f>IF(ISBLANK(A184),"",VLOOKUP(A184,'PROPG Lista de Docentes UFPE'!$B$1:$L$5007,11,FALSE))</f>
        <v/>
      </c>
      <c r="E184" s="12">
        <f>SUMIF('Estrutura Curricular'!B173:$B$3011,A184,'Estrutura Curricular'!G173:$G$3011)</f>
        <v>0</v>
      </c>
      <c r="F184" s="46" t="str">
        <f>IF(AND(NOT(ISBLANK(A184)),ISBLANK(C184)),
   "Por favor, preencha quantidade de orientações.",
 IF(AND(C184 &gt; 0,D184="Especialista"),
   "O título do orientador(a) deve ser no mínimo de Mestre.",
 IF(AND(C184&gt;8,Identificação!$B$8="Presencial"),"Em curso presencial, o docente só pode orientar até 8 alunos.",""
 )))</f>
        <v/>
      </c>
      <c r="G184" s="12">
        <f t="shared" si="2"/>
        <v>0</v>
      </c>
    </row>
    <row r="185" spans="1:7" ht="14.1">
      <c r="A185" s="87"/>
      <c r="B185" s="88"/>
      <c r="C185" s="29"/>
      <c r="D185" s="14" t="str">
        <f>IF(ISBLANK(A185),"",VLOOKUP(A185,'PROPG Lista de Docentes UFPE'!$B$1:$L$5007,11,FALSE))</f>
        <v/>
      </c>
      <c r="E185" s="12">
        <f>SUMIF('Estrutura Curricular'!B174:$B$3011,A185,'Estrutura Curricular'!G174:$G$3011)</f>
        <v>0</v>
      </c>
      <c r="F185" s="46" t="str">
        <f>IF(AND(NOT(ISBLANK(A185)),ISBLANK(C185)),
   "Por favor, preencha quantidade de orientações.",
 IF(AND(C185 &gt; 0,D185="Especialista"),
   "O título do orientador(a) deve ser no mínimo de Mestre.",
 IF(AND(C185&gt;8,Identificação!$B$8="Presencial"),"Em curso presencial, o docente só pode orientar até 8 alunos.",""
 )))</f>
        <v/>
      </c>
      <c r="G185" s="12">
        <f t="shared" si="2"/>
        <v>0</v>
      </c>
    </row>
    <row r="186" spans="1:7" ht="14.1">
      <c r="A186" s="87"/>
      <c r="B186" s="88"/>
      <c r="C186" s="29"/>
      <c r="D186" s="14" t="str">
        <f>IF(ISBLANK(A186),"",VLOOKUP(A186,'PROPG Lista de Docentes UFPE'!$B$1:$L$5007,11,FALSE))</f>
        <v/>
      </c>
      <c r="E186" s="12">
        <f>SUMIF('Estrutura Curricular'!B175:$B$3011,A186,'Estrutura Curricular'!G175:$G$3011)</f>
        <v>0</v>
      </c>
      <c r="F186" s="46" t="str">
        <f>IF(AND(NOT(ISBLANK(A186)),ISBLANK(C186)),
   "Por favor, preencha quantidade de orientações.",
 IF(AND(C186 &gt; 0,D186="Especialista"),
   "O título do orientador(a) deve ser no mínimo de Mestre.",
 IF(AND(C186&gt;8,Identificação!$B$8="Presencial"),"Em curso presencial, o docente só pode orientar até 8 alunos.",""
 )))</f>
        <v/>
      </c>
      <c r="G186" s="12">
        <f t="shared" si="2"/>
        <v>0</v>
      </c>
    </row>
    <row r="187" spans="1:7" ht="14.1">
      <c r="A187" s="87"/>
      <c r="B187" s="88"/>
      <c r="C187" s="29"/>
      <c r="D187" s="14" t="str">
        <f>IF(ISBLANK(A187),"",VLOOKUP(A187,'PROPG Lista de Docentes UFPE'!$B$1:$L$5007,11,FALSE))</f>
        <v/>
      </c>
      <c r="E187" s="12">
        <f>SUMIF('Estrutura Curricular'!B176:$B$3011,A187,'Estrutura Curricular'!G176:$G$3011)</f>
        <v>0</v>
      </c>
      <c r="F187" s="46" t="str">
        <f>IF(AND(NOT(ISBLANK(A187)),ISBLANK(C187)),
   "Por favor, preencha quantidade de orientações.",
 IF(AND(C187 &gt; 0,D187="Especialista"),
   "O título do orientador(a) deve ser no mínimo de Mestre.",
 IF(AND(C187&gt;8,Identificação!$B$8="Presencial"),"Em curso presencial, o docente só pode orientar até 8 alunos.",""
 )))</f>
        <v/>
      </c>
      <c r="G187" s="12">
        <f t="shared" si="2"/>
        <v>0</v>
      </c>
    </row>
    <row r="188" spans="1:7" ht="14.1">
      <c r="A188" s="87"/>
      <c r="B188" s="88"/>
      <c r="C188" s="29"/>
      <c r="D188" s="14" t="str">
        <f>IF(ISBLANK(A188),"",VLOOKUP(A188,'PROPG Lista de Docentes UFPE'!$B$1:$L$5007,11,FALSE))</f>
        <v/>
      </c>
      <c r="E188" s="12">
        <f>SUMIF('Estrutura Curricular'!B177:$B$3011,A188,'Estrutura Curricular'!G177:$G$3011)</f>
        <v>0</v>
      </c>
      <c r="F188" s="46" t="str">
        <f>IF(AND(NOT(ISBLANK(A188)),ISBLANK(C188)),
   "Por favor, preencha quantidade de orientações.",
 IF(AND(C188 &gt; 0,D188="Especialista"),
   "O título do orientador(a) deve ser no mínimo de Mestre.",
 IF(AND(C188&gt;8,Identificação!$B$8="Presencial"),"Em curso presencial, o docente só pode orientar até 8 alunos.",""
 )))</f>
        <v/>
      </c>
      <c r="G188" s="12">
        <f t="shared" si="2"/>
        <v>0</v>
      </c>
    </row>
    <row r="189" spans="1:7" ht="14.1">
      <c r="A189" s="87"/>
      <c r="B189" s="88"/>
      <c r="C189" s="29"/>
      <c r="D189" s="14" t="str">
        <f>IF(ISBLANK(A189),"",VLOOKUP(A189,'PROPG Lista de Docentes UFPE'!$B$1:$L$5007,11,FALSE))</f>
        <v/>
      </c>
      <c r="E189" s="12">
        <f>SUMIF('Estrutura Curricular'!B178:$B$3011,A189,'Estrutura Curricular'!G178:$G$3011)</f>
        <v>0</v>
      </c>
      <c r="F189" s="46" t="str">
        <f>IF(AND(NOT(ISBLANK(A189)),ISBLANK(C189)),
   "Por favor, preencha quantidade de orientações.",
 IF(AND(C189 &gt; 0,D189="Especialista"),
   "O título do orientador(a) deve ser no mínimo de Mestre.",
 IF(AND(C189&gt;8,Identificação!$B$8="Presencial"),"Em curso presencial, o docente só pode orientar até 8 alunos.",""
 )))</f>
        <v/>
      </c>
      <c r="G189" s="12">
        <f t="shared" si="2"/>
        <v>0</v>
      </c>
    </row>
    <row r="190" spans="1:7" ht="14.1">
      <c r="A190" s="87"/>
      <c r="B190" s="88"/>
      <c r="C190" s="29"/>
      <c r="D190" s="14" t="str">
        <f>IF(ISBLANK(A190),"",VLOOKUP(A190,'PROPG Lista de Docentes UFPE'!$B$1:$L$5007,11,FALSE))</f>
        <v/>
      </c>
      <c r="E190" s="12">
        <f>SUMIF('Estrutura Curricular'!B179:$B$3011,A190,'Estrutura Curricular'!G179:$G$3011)</f>
        <v>0</v>
      </c>
      <c r="F190" s="46" t="str">
        <f>IF(AND(NOT(ISBLANK(A190)),ISBLANK(C190)),
   "Por favor, preencha quantidade de orientações.",
 IF(AND(C190 &gt; 0,D190="Especialista"),
   "O título do orientador(a) deve ser no mínimo de Mestre.",
 IF(AND(C190&gt;8,Identificação!$B$8="Presencial"),"Em curso presencial, o docente só pode orientar até 8 alunos.",""
 )))</f>
        <v/>
      </c>
      <c r="G190" s="12">
        <f t="shared" si="2"/>
        <v>0</v>
      </c>
    </row>
    <row r="191" spans="1:7" ht="14.1">
      <c r="A191" s="87"/>
      <c r="B191" s="88"/>
      <c r="C191" s="29"/>
      <c r="D191" s="14" t="str">
        <f>IF(ISBLANK(A191),"",VLOOKUP(A191,'PROPG Lista de Docentes UFPE'!$B$1:$L$5007,11,FALSE))</f>
        <v/>
      </c>
      <c r="E191" s="12">
        <f>SUMIF('Estrutura Curricular'!B180:$B$3011,A191,'Estrutura Curricular'!G180:$G$3011)</f>
        <v>0</v>
      </c>
      <c r="F191" s="46" t="str">
        <f>IF(AND(NOT(ISBLANK(A191)),ISBLANK(C191)),
   "Por favor, preencha quantidade de orientações.",
 IF(AND(C191 &gt; 0,D191="Especialista"),
   "O título do orientador(a) deve ser no mínimo de Mestre.",
 IF(AND(C191&gt;8,Identificação!$B$8="Presencial"),"Em curso presencial, o docente só pode orientar até 8 alunos.",""
 )))</f>
        <v/>
      </c>
      <c r="G191" s="12">
        <f t="shared" si="2"/>
        <v>0</v>
      </c>
    </row>
    <row r="192" spans="1:7" ht="14.1">
      <c r="A192" s="87"/>
      <c r="B192" s="88"/>
      <c r="C192" s="29"/>
      <c r="D192" s="14" t="str">
        <f>IF(ISBLANK(A192),"",VLOOKUP(A192,'PROPG Lista de Docentes UFPE'!$B$1:$L$5007,11,FALSE))</f>
        <v/>
      </c>
      <c r="E192" s="12">
        <f>SUMIF('Estrutura Curricular'!B181:$B$3011,A192,'Estrutura Curricular'!G181:$G$3011)</f>
        <v>0</v>
      </c>
      <c r="F192" s="46" t="str">
        <f>IF(AND(NOT(ISBLANK(A192)),ISBLANK(C192)),
   "Por favor, preencha quantidade de orientações.",
 IF(AND(C192 &gt; 0,D192="Especialista"),
   "O título do orientador(a) deve ser no mínimo de Mestre.",
 IF(AND(C192&gt;8,Identificação!$B$8="Presencial"),"Em curso presencial, o docente só pode orientar até 8 alunos.",""
 )))</f>
        <v/>
      </c>
      <c r="G192" s="12">
        <f t="shared" si="2"/>
        <v>0</v>
      </c>
    </row>
    <row r="193" spans="1:7" ht="14.1">
      <c r="A193" s="87"/>
      <c r="B193" s="88"/>
      <c r="C193" s="29"/>
      <c r="D193" s="14" t="str">
        <f>IF(ISBLANK(A193),"",VLOOKUP(A193,'PROPG Lista de Docentes UFPE'!$B$1:$L$5007,11,FALSE))</f>
        <v/>
      </c>
      <c r="E193" s="12">
        <f>SUMIF('Estrutura Curricular'!B182:$B$3011,A193,'Estrutura Curricular'!G182:$G$3011)</f>
        <v>0</v>
      </c>
      <c r="F193" s="46" t="str">
        <f>IF(AND(NOT(ISBLANK(A193)),ISBLANK(C193)),
   "Por favor, preencha quantidade de orientações.",
 IF(AND(C193 &gt; 0,D193="Especialista"),
   "O título do orientador(a) deve ser no mínimo de Mestre.",
 IF(AND(C193&gt;8,Identificação!$B$8="Presencial"),"Em curso presencial, o docente só pode orientar até 8 alunos.",""
 )))</f>
        <v/>
      </c>
      <c r="G193" s="12">
        <f t="shared" si="2"/>
        <v>0</v>
      </c>
    </row>
    <row r="194" spans="1:7" ht="14.1">
      <c r="A194" s="87"/>
      <c r="B194" s="88"/>
      <c r="C194" s="29"/>
      <c r="D194" s="14" t="str">
        <f>IF(ISBLANK(A194),"",VLOOKUP(A194,'PROPG Lista de Docentes UFPE'!$B$1:$L$5007,11,FALSE))</f>
        <v/>
      </c>
      <c r="E194" s="12">
        <f>SUMIF('Estrutura Curricular'!B183:$B$3011,A194,'Estrutura Curricular'!G183:$G$3011)</f>
        <v>0</v>
      </c>
      <c r="F194" s="46" t="str">
        <f>IF(AND(NOT(ISBLANK(A194)),ISBLANK(C194)),
   "Por favor, preencha quantidade de orientações.",
 IF(AND(C194 &gt; 0,D194="Especialista"),
   "O título do orientador(a) deve ser no mínimo de Mestre.",
 IF(AND(C194&gt;8,Identificação!$B$8="Presencial"),"Em curso presencial, o docente só pode orientar até 8 alunos.",""
 )))</f>
        <v/>
      </c>
      <c r="G194" s="12">
        <f t="shared" si="2"/>
        <v>0</v>
      </c>
    </row>
    <row r="195" spans="1:7" ht="14.1">
      <c r="A195" s="87"/>
      <c r="B195" s="88"/>
      <c r="C195" s="29"/>
      <c r="D195" s="14" t="str">
        <f>IF(ISBLANK(A195),"",VLOOKUP(A195,'PROPG Lista de Docentes UFPE'!$B$1:$L$5007,11,FALSE))</f>
        <v/>
      </c>
      <c r="E195" s="12">
        <f>SUMIF('Estrutura Curricular'!B184:$B$3011,A195,'Estrutura Curricular'!G184:$G$3011)</f>
        <v>0</v>
      </c>
      <c r="F195" s="46" t="str">
        <f>IF(AND(NOT(ISBLANK(A195)),ISBLANK(C195)),
   "Por favor, preencha quantidade de orientações.",
 IF(AND(C195 &gt; 0,D195="Especialista"),
   "O título do orientador(a) deve ser no mínimo de Mestre.",
 IF(AND(C195&gt;8,Identificação!$B$8="Presencial"),"Em curso presencial, o docente só pode orientar até 8 alunos.",""
 )))</f>
        <v/>
      </c>
      <c r="G195" s="12">
        <f t="shared" si="2"/>
        <v>0</v>
      </c>
    </row>
    <row r="196" spans="1:7" ht="14.1">
      <c r="A196" s="87"/>
      <c r="B196" s="88"/>
      <c r="C196" s="29"/>
      <c r="D196" s="14" t="str">
        <f>IF(ISBLANK(A196),"",VLOOKUP(A196,'PROPG Lista de Docentes UFPE'!$B$1:$L$5007,11,FALSE))</f>
        <v/>
      </c>
      <c r="E196" s="12">
        <f>SUMIF('Estrutura Curricular'!B185:$B$3011,A196,'Estrutura Curricular'!G185:$G$3011)</f>
        <v>0</v>
      </c>
      <c r="F196" s="46" t="str">
        <f>IF(AND(NOT(ISBLANK(A196)),ISBLANK(C196)),
   "Por favor, preencha quantidade de orientações.",
 IF(AND(C196 &gt; 0,D196="Especialista"),
   "O título do orientador(a) deve ser no mínimo de Mestre.",
 IF(AND(C196&gt;8,Identificação!$B$8="Presencial"),"Em curso presencial, o docente só pode orientar até 8 alunos.",""
 )))</f>
        <v/>
      </c>
      <c r="G196" s="12">
        <f t="shared" si="2"/>
        <v>0</v>
      </c>
    </row>
    <row r="197" spans="1:7" ht="14.1">
      <c r="A197" s="87"/>
      <c r="B197" s="88"/>
      <c r="C197" s="29"/>
      <c r="D197" s="14" t="str">
        <f>IF(ISBLANK(A197),"",VLOOKUP(A197,'PROPG Lista de Docentes UFPE'!$B$1:$L$5007,11,FALSE))</f>
        <v/>
      </c>
      <c r="E197" s="12">
        <f>SUMIF('Estrutura Curricular'!B186:$B$3011,A197,'Estrutura Curricular'!G186:$G$3011)</f>
        <v>0</v>
      </c>
      <c r="F197" s="46" t="str">
        <f>IF(AND(NOT(ISBLANK(A197)),ISBLANK(C197)),
   "Por favor, preencha quantidade de orientações.",
 IF(AND(C197 &gt; 0,D197="Especialista"),
   "O título do orientador(a) deve ser no mínimo de Mestre.",
 IF(AND(C197&gt;8,Identificação!$B$8="Presencial"),"Em curso presencial, o docente só pode orientar até 8 alunos.",""
 )))</f>
        <v/>
      </c>
      <c r="G197" s="12">
        <f t="shared" si="2"/>
        <v>0</v>
      </c>
    </row>
    <row r="198" spans="1:7" ht="14.1">
      <c r="A198" s="87"/>
      <c r="B198" s="88"/>
      <c r="C198" s="29"/>
      <c r="D198" s="14" t="str">
        <f>IF(ISBLANK(A198),"",VLOOKUP(A198,'PROPG Lista de Docentes UFPE'!$B$1:$L$5007,11,FALSE))</f>
        <v/>
      </c>
      <c r="E198" s="12">
        <f>SUMIF('Estrutura Curricular'!B187:$B$3011,A198,'Estrutura Curricular'!G187:$G$3011)</f>
        <v>0</v>
      </c>
      <c r="F198" s="46" t="str">
        <f>IF(AND(NOT(ISBLANK(A198)),ISBLANK(C198)),
   "Por favor, preencha quantidade de orientações.",
 IF(AND(C198 &gt; 0,D198="Especialista"),
   "O título do orientador(a) deve ser no mínimo de Mestre.",
 IF(AND(C198&gt;8,Identificação!$B$8="Presencial"),"Em curso presencial, o docente só pode orientar até 8 alunos.",""
 )))</f>
        <v/>
      </c>
      <c r="G198" s="12">
        <f t="shared" si="2"/>
        <v>0</v>
      </c>
    </row>
    <row r="199" spans="1:7" ht="14.1">
      <c r="A199" s="87"/>
      <c r="B199" s="88"/>
      <c r="C199" s="29"/>
      <c r="D199" s="14" t="str">
        <f>IF(ISBLANK(A199),"",VLOOKUP(A199,'PROPG Lista de Docentes UFPE'!$B$1:$L$5007,11,FALSE))</f>
        <v/>
      </c>
      <c r="E199" s="12">
        <f>SUMIF('Estrutura Curricular'!B188:$B$3011,A199,'Estrutura Curricular'!G188:$G$3011)</f>
        <v>0</v>
      </c>
      <c r="F199" s="46" t="str">
        <f>IF(AND(NOT(ISBLANK(A199)),ISBLANK(C199)),
   "Por favor, preencha quantidade de orientações.",
 IF(AND(C199 &gt; 0,D199="Especialista"),
   "O título do orientador(a) deve ser no mínimo de Mestre.",
 IF(AND(C199&gt;8,Identificação!$B$8="Presencial"),"Em curso presencial, o docente só pode orientar até 8 alunos.",""
 )))</f>
        <v/>
      </c>
      <c r="G199" s="12">
        <f t="shared" si="2"/>
        <v>0</v>
      </c>
    </row>
    <row r="200" spans="1:7" ht="14.1">
      <c r="A200" s="87"/>
      <c r="B200" s="88"/>
      <c r="C200" s="29"/>
      <c r="D200" s="14" t="str">
        <f>IF(ISBLANK(A200),"",VLOOKUP(A200,'PROPG Lista de Docentes UFPE'!$B$1:$L$5007,11,FALSE))</f>
        <v/>
      </c>
      <c r="E200" s="12">
        <f>SUMIF('Estrutura Curricular'!B189:$B$3011,A200,'Estrutura Curricular'!G189:$G$3011)</f>
        <v>0</v>
      </c>
      <c r="F200" s="46" t="str">
        <f>IF(AND(NOT(ISBLANK(A200)),ISBLANK(C200)),
   "Por favor, preencha quantidade de orientações.",
 IF(AND(C200 &gt; 0,D200="Especialista"),
   "O título do orientador(a) deve ser no mínimo de Mestre.",
 IF(AND(C200&gt;8,Identificação!$B$8="Presencial"),"Em curso presencial, o docente só pode orientar até 8 alunos.",""
 )))</f>
        <v/>
      </c>
      <c r="G200" s="12">
        <f t="shared" si="2"/>
        <v>0</v>
      </c>
    </row>
    <row r="201" spans="1:7" ht="14.1">
      <c r="A201" s="87"/>
      <c r="B201" s="88"/>
      <c r="C201" s="29"/>
      <c r="D201" s="14" t="str">
        <f>IF(ISBLANK(A201),"",VLOOKUP(A201,'PROPG Lista de Docentes UFPE'!$B$1:$L$5007,11,FALSE))</f>
        <v/>
      </c>
      <c r="E201" s="12">
        <f>SUMIF('Estrutura Curricular'!B190:$B$3011,A201,'Estrutura Curricular'!G190:$G$3011)</f>
        <v>0</v>
      </c>
      <c r="F201" s="46" t="str">
        <f>IF(AND(NOT(ISBLANK(A201)),ISBLANK(C201)),
   "Por favor, preencha quantidade de orientações.",
 IF(AND(C201 &gt; 0,D201="Especialista"),
   "O título do orientador(a) deve ser no mínimo de Mestre.",
 IF(AND(C201&gt;8,Identificação!$B$8="Presencial"),"Em curso presencial, o docente só pode orientar até 8 alunos.",""
 )))</f>
        <v/>
      </c>
      <c r="G201" s="12">
        <f t="shared" si="2"/>
        <v>0</v>
      </c>
    </row>
    <row r="202" spans="1:7" ht="14.1">
      <c r="A202" s="87"/>
      <c r="B202" s="88"/>
      <c r="C202" s="29"/>
      <c r="D202" s="14" t="str">
        <f>IF(ISBLANK(A202),"",VLOOKUP(A202,'PROPG Lista de Docentes UFPE'!$B$1:$L$5007,11,FALSE))</f>
        <v/>
      </c>
      <c r="E202" s="12">
        <f>SUMIF('Estrutura Curricular'!B191:$B$3011,A202,'Estrutura Curricular'!G191:$G$3011)</f>
        <v>0</v>
      </c>
      <c r="F202" s="46" t="str">
        <f>IF(AND(NOT(ISBLANK(A202)),ISBLANK(C202)),
   "Por favor, preencha quantidade de orientações.",
 IF(AND(C202 &gt; 0,D202="Especialista"),
   "O título do orientador(a) deve ser no mínimo de Mestre.",
 IF(AND(C202&gt;8,Identificação!$B$8="Presencial"),"Em curso presencial, o docente só pode orientar até 8 alunos.",""
 )))</f>
        <v/>
      </c>
      <c r="G202" s="12">
        <f t="shared" si="2"/>
        <v>0</v>
      </c>
    </row>
    <row r="203" spans="1:7" ht="14.1">
      <c r="A203" s="87"/>
      <c r="B203" s="88"/>
      <c r="C203" s="29"/>
      <c r="D203" s="14" t="str">
        <f>IF(ISBLANK(A203),"",VLOOKUP(A203,'PROPG Lista de Docentes UFPE'!$B$1:$L$5007,11,FALSE))</f>
        <v/>
      </c>
      <c r="E203" s="12">
        <f>SUMIF('Estrutura Curricular'!B192:$B$3011,A203,'Estrutura Curricular'!G192:$G$3011)</f>
        <v>0</v>
      </c>
      <c r="F203" s="46" t="str">
        <f>IF(AND(NOT(ISBLANK(A203)),ISBLANK(C203)),
   "Por favor, preencha quantidade de orientações.",
 IF(AND(C203 &gt; 0,D203="Especialista"),
   "O título do orientador(a) deve ser no mínimo de Mestre.",
 IF(AND(C203&gt;8,Identificação!$B$8="Presencial"),"Em curso presencial, o docente só pode orientar até 8 alunos.",""
 )))</f>
        <v/>
      </c>
      <c r="G203" s="12">
        <f t="shared" si="2"/>
        <v>0</v>
      </c>
    </row>
    <row r="204" spans="1:7" ht="14.1">
      <c r="A204" s="87"/>
      <c r="B204" s="88"/>
      <c r="C204" s="29"/>
      <c r="D204" s="14" t="str">
        <f>IF(ISBLANK(A204),"",VLOOKUP(A204,'PROPG Lista de Docentes UFPE'!$B$1:$L$5007,11,FALSE))</f>
        <v/>
      </c>
      <c r="E204" s="12">
        <f>SUMIF('Estrutura Curricular'!B193:$B$3011,A204,'Estrutura Curricular'!G193:$G$3011)</f>
        <v>0</v>
      </c>
      <c r="F204" s="46" t="str">
        <f>IF(AND(NOT(ISBLANK(A204)),ISBLANK(C204)),
   "Por favor, preencha quantidade de orientações.",
 IF(AND(C204 &gt; 0,D204="Especialista"),
   "O título do orientador(a) deve ser no mínimo de Mestre.",
 IF(AND(C204&gt;8,Identificação!$B$8="Presencial"),"Em curso presencial, o docente só pode orientar até 8 alunos.",""
 )))</f>
        <v/>
      </c>
      <c r="G204" s="12">
        <f t="shared" si="2"/>
        <v>0</v>
      </c>
    </row>
    <row r="205" spans="1:7" ht="14.1">
      <c r="A205" s="87"/>
      <c r="B205" s="88"/>
      <c r="C205" s="29"/>
      <c r="D205" s="14" t="str">
        <f>IF(ISBLANK(A205),"",VLOOKUP(A205,'PROPG Lista de Docentes UFPE'!$B$1:$L$5007,11,FALSE))</f>
        <v/>
      </c>
      <c r="E205" s="12">
        <f>SUMIF('Estrutura Curricular'!B194:$B$3011,A205,'Estrutura Curricular'!G194:$G$3011)</f>
        <v>0</v>
      </c>
      <c r="F205" s="46" t="str">
        <f>IF(AND(NOT(ISBLANK(A205)),ISBLANK(C205)),
   "Por favor, preencha quantidade de orientações.",
 IF(AND(C205 &gt; 0,D205="Especialista"),
   "O título do orientador(a) deve ser no mínimo de Mestre.",
 IF(AND(C205&gt;8,Identificação!$B$8="Presencial"),"Em curso presencial, o docente só pode orientar até 8 alunos.",""
 )))</f>
        <v/>
      </c>
      <c r="G205" s="12">
        <f t="shared" si="2"/>
        <v>0</v>
      </c>
    </row>
    <row r="206" spans="1:7" ht="14.1">
      <c r="A206" s="87"/>
      <c r="B206" s="88"/>
      <c r="C206" s="29"/>
      <c r="D206" s="14" t="str">
        <f>IF(ISBLANK(A206),"",VLOOKUP(A206,'PROPG Lista de Docentes UFPE'!$B$1:$L$5007,11,FALSE))</f>
        <v/>
      </c>
      <c r="E206" s="12">
        <f>SUMIF('Estrutura Curricular'!B195:$B$3011,A206,'Estrutura Curricular'!G195:$G$3011)</f>
        <v>0</v>
      </c>
      <c r="F206" s="46" t="str">
        <f>IF(AND(NOT(ISBLANK(A206)),ISBLANK(C206)),
   "Por favor, preencha quantidade de orientações.",
 IF(AND(C206 &gt; 0,D206="Especialista"),
   "O título do orientador(a) deve ser no mínimo de Mestre.",
 IF(AND(C206&gt;8,Identificação!$B$8="Presencial"),"Em curso presencial, o docente só pode orientar até 8 alunos.",""
 )))</f>
        <v/>
      </c>
      <c r="G206" s="12">
        <f t="shared" si="2"/>
        <v>0</v>
      </c>
    </row>
    <row r="207" spans="1:7" ht="14.1">
      <c r="A207" s="87"/>
      <c r="B207" s="88"/>
      <c r="C207" s="29"/>
      <c r="D207" s="14" t="str">
        <f>IF(ISBLANK(A207),"",VLOOKUP(A207,'PROPG Lista de Docentes UFPE'!$B$1:$L$5007,11,FALSE))</f>
        <v/>
      </c>
      <c r="E207" s="12">
        <f>SUMIF('Estrutura Curricular'!B196:$B$3011,A207,'Estrutura Curricular'!G196:$G$3011)</f>
        <v>0</v>
      </c>
      <c r="F207" s="46" t="str">
        <f>IF(AND(NOT(ISBLANK(A207)),ISBLANK(C207)),
   "Por favor, preencha quantidade de orientações.",
 IF(AND(C207 &gt; 0,D207="Especialista"),
   "O título do orientador(a) deve ser no mínimo de Mestre.",
 IF(AND(C207&gt;8,Identificação!$B$8="Presencial"),"Em curso presencial, o docente só pode orientar até 8 alunos.",""
 )))</f>
        <v/>
      </c>
      <c r="G207" s="12">
        <f t="shared" si="2"/>
        <v>0</v>
      </c>
    </row>
    <row r="208" spans="1:7" ht="14.1">
      <c r="A208" s="87"/>
      <c r="B208" s="88"/>
      <c r="C208" s="29"/>
      <c r="D208" s="14" t="str">
        <f>IF(ISBLANK(A208),"",VLOOKUP(A208,'PROPG Lista de Docentes UFPE'!$B$1:$L$5007,11,FALSE))</f>
        <v/>
      </c>
      <c r="E208" s="12">
        <f>SUMIF('Estrutura Curricular'!B197:$B$3011,A208,'Estrutura Curricular'!G197:$G$3011)</f>
        <v>0</v>
      </c>
      <c r="F208" s="46" t="str">
        <f>IF(AND(NOT(ISBLANK(A208)),ISBLANK(C208)),
   "Por favor, preencha quantidade de orientações.",
 IF(AND(C208 &gt; 0,D208="Especialista"),
   "O título do orientador(a) deve ser no mínimo de Mestre.",
 IF(AND(C208&gt;8,Identificação!$B$8="Presencial"),"Em curso presencial, o docente só pode orientar até 8 alunos.",""
 )))</f>
        <v/>
      </c>
      <c r="G208" s="12">
        <f t="shared" si="2"/>
        <v>0</v>
      </c>
    </row>
    <row r="209" spans="1:7" ht="14.1">
      <c r="A209" s="87"/>
      <c r="B209" s="88"/>
      <c r="C209" s="29"/>
      <c r="D209" s="14" t="str">
        <f>IF(ISBLANK(A209),"",VLOOKUP(A209,'PROPG Lista de Docentes UFPE'!$B$1:$L$5007,11,FALSE))</f>
        <v/>
      </c>
      <c r="E209" s="12">
        <f>SUMIF('Estrutura Curricular'!B198:$B$3011,A209,'Estrutura Curricular'!G198:$G$3011)</f>
        <v>0</v>
      </c>
      <c r="F209" s="46" t="str">
        <f>IF(AND(NOT(ISBLANK(A209)),ISBLANK(C209)),
   "Por favor, preencha quantidade de orientações.",
 IF(AND(C209 &gt; 0,D209="Especialista"),
   "O título do orientador(a) deve ser no mínimo de Mestre.",
 IF(AND(C209&gt;8,Identificação!$B$8="Presencial"),"Em curso presencial, o docente só pode orientar até 8 alunos.",""
 )))</f>
        <v/>
      </c>
      <c r="G209" s="12">
        <f t="shared" ref="G209:G272" si="3">IF(F209="",0,1)</f>
        <v>0</v>
      </c>
    </row>
    <row r="210" spans="1:7" ht="14.1">
      <c r="A210" s="87"/>
      <c r="B210" s="88"/>
      <c r="C210" s="29"/>
      <c r="D210" s="14" t="str">
        <f>IF(ISBLANK(A210),"",VLOOKUP(A210,'PROPG Lista de Docentes UFPE'!$B$1:$L$5007,11,FALSE))</f>
        <v/>
      </c>
      <c r="E210" s="12">
        <f>SUMIF('Estrutura Curricular'!B199:$B$3011,A210,'Estrutura Curricular'!G199:$G$3011)</f>
        <v>0</v>
      </c>
      <c r="F210" s="46" t="str">
        <f>IF(AND(NOT(ISBLANK(A210)),ISBLANK(C210)),
   "Por favor, preencha quantidade de orientações.",
 IF(AND(C210 &gt; 0,D210="Especialista"),
   "O título do orientador(a) deve ser no mínimo de Mestre.",
 IF(AND(C210&gt;8,Identificação!$B$8="Presencial"),"Em curso presencial, o docente só pode orientar até 8 alunos.",""
 )))</f>
        <v/>
      </c>
      <c r="G210" s="12">
        <f t="shared" si="3"/>
        <v>0</v>
      </c>
    </row>
    <row r="211" spans="1:7" ht="14.1">
      <c r="A211" s="87"/>
      <c r="B211" s="88"/>
      <c r="C211" s="29"/>
      <c r="D211" s="14" t="str">
        <f>IF(ISBLANK(A211),"",VLOOKUP(A211,'PROPG Lista de Docentes UFPE'!$B$1:$L$5007,11,FALSE))</f>
        <v/>
      </c>
      <c r="E211" s="12">
        <f>SUMIF('Estrutura Curricular'!B200:$B$3011,A211,'Estrutura Curricular'!G200:$G$3011)</f>
        <v>0</v>
      </c>
      <c r="F211" s="46" t="str">
        <f>IF(AND(NOT(ISBLANK(A211)),ISBLANK(C211)),
   "Por favor, preencha quantidade de orientações.",
 IF(AND(C211 &gt; 0,D211="Especialista"),
   "O título do orientador(a) deve ser no mínimo de Mestre.",
 IF(AND(C211&gt;8,Identificação!$B$8="Presencial"),"Em curso presencial, o docente só pode orientar até 8 alunos.",""
 )))</f>
        <v/>
      </c>
      <c r="G211" s="12">
        <f t="shared" si="3"/>
        <v>0</v>
      </c>
    </row>
    <row r="212" spans="1:7" ht="14.1">
      <c r="A212" s="87"/>
      <c r="B212" s="88"/>
      <c r="C212" s="29"/>
      <c r="D212" s="14" t="str">
        <f>IF(ISBLANK(A212),"",VLOOKUP(A212,'PROPG Lista de Docentes UFPE'!$B$1:$L$5007,11,FALSE))</f>
        <v/>
      </c>
      <c r="E212" s="12">
        <f>SUMIF('Estrutura Curricular'!B201:$B$3011,A212,'Estrutura Curricular'!G201:$G$3011)</f>
        <v>0</v>
      </c>
      <c r="F212" s="46" t="str">
        <f>IF(AND(NOT(ISBLANK(A212)),ISBLANK(C212)),
   "Por favor, preencha quantidade de orientações.",
 IF(AND(C212 &gt; 0,D212="Especialista"),
   "O título do orientador(a) deve ser no mínimo de Mestre.",
 IF(AND(C212&gt;8,Identificação!$B$8="Presencial"),"Em curso presencial, o docente só pode orientar até 8 alunos.",""
 )))</f>
        <v/>
      </c>
      <c r="G212" s="12">
        <f t="shared" si="3"/>
        <v>0</v>
      </c>
    </row>
    <row r="213" spans="1:7" ht="14.1">
      <c r="A213" s="87"/>
      <c r="B213" s="88"/>
      <c r="C213" s="29"/>
      <c r="D213" s="14" t="str">
        <f>IF(ISBLANK(A213),"",VLOOKUP(A213,'PROPG Lista de Docentes UFPE'!$B$1:$L$5007,11,FALSE))</f>
        <v/>
      </c>
      <c r="E213" s="12">
        <f>SUMIF('Estrutura Curricular'!B202:$B$3011,A213,'Estrutura Curricular'!G202:$G$3011)</f>
        <v>0</v>
      </c>
      <c r="F213" s="46" t="str">
        <f>IF(AND(NOT(ISBLANK(A213)),ISBLANK(C213)),
   "Por favor, preencha quantidade de orientações.",
 IF(AND(C213 &gt; 0,D213="Especialista"),
   "O título do orientador(a) deve ser no mínimo de Mestre.",
 IF(AND(C213&gt;8,Identificação!$B$8="Presencial"),"Em curso presencial, o docente só pode orientar até 8 alunos.",""
 )))</f>
        <v/>
      </c>
      <c r="G213" s="12">
        <f t="shared" si="3"/>
        <v>0</v>
      </c>
    </row>
    <row r="214" spans="1:7" ht="14.1">
      <c r="A214" s="87"/>
      <c r="B214" s="88"/>
      <c r="C214" s="29"/>
      <c r="D214" s="14" t="str">
        <f>IF(ISBLANK(A214),"",VLOOKUP(A214,'PROPG Lista de Docentes UFPE'!$B$1:$L$5007,11,FALSE))</f>
        <v/>
      </c>
      <c r="E214" s="12">
        <f>SUMIF('Estrutura Curricular'!B203:$B$3011,A214,'Estrutura Curricular'!G203:$G$3011)</f>
        <v>0</v>
      </c>
      <c r="F214" s="46" t="str">
        <f>IF(AND(NOT(ISBLANK(A214)),ISBLANK(C214)),
   "Por favor, preencha quantidade de orientações.",
 IF(AND(C214 &gt; 0,D214="Especialista"),
   "O título do orientador(a) deve ser no mínimo de Mestre.",
 IF(AND(C214&gt;8,Identificação!$B$8="Presencial"),"Em curso presencial, o docente só pode orientar até 8 alunos.",""
 )))</f>
        <v/>
      </c>
      <c r="G214" s="12">
        <f t="shared" si="3"/>
        <v>0</v>
      </c>
    </row>
    <row r="215" spans="1:7" ht="14.1">
      <c r="A215" s="87"/>
      <c r="B215" s="88"/>
      <c r="C215" s="29"/>
      <c r="D215" s="14" t="str">
        <f>IF(ISBLANK(A215),"",VLOOKUP(A215,'PROPG Lista de Docentes UFPE'!$B$1:$L$5007,11,FALSE))</f>
        <v/>
      </c>
      <c r="E215" s="12">
        <f>SUMIF('Estrutura Curricular'!B204:$B$3011,A215,'Estrutura Curricular'!G204:$G$3011)</f>
        <v>0</v>
      </c>
      <c r="F215" s="46" t="str">
        <f>IF(AND(NOT(ISBLANK(A215)),ISBLANK(C215)),
   "Por favor, preencha quantidade de orientações.",
 IF(AND(C215 &gt; 0,D215="Especialista"),
   "O título do orientador(a) deve ser no mínimo de Mestre.",
 IF(AND(C215&gt;8,Identificação!$B$8="Presencial"),"Em curso presencial, o docente só pode orientar até 8 alunos.",""
 )))</f>
        <v/>
      </c>
      <c r="G215" s="12">
        <f t="shared" si="3"/>
        <v>0</v>
      </c>
    </row>
    <row r="216" spans="1:7" ht="14.1">
      <c r="A216" s="87"/>
      <c r="B216" s="88"/>
      <c r="C216" s="29"/>
      <c r="D216" s="14" t="str">
        <f>IF(ISBLANK(A216),"",VLOOKUP(A216,'PROPG Lista de Docentes UFPE'!$B$1:$L$5007,11,FALSE))</f>
        <v/>
      </c>
      <c r="E216" s="12">
        <f>SUMIF('Estrutura Curricular'!B205:$B$3011,A216,'Estrutura Curricular'!G205:$G$3011)</f>
        <v>0</v>
      </c>
      <c r="F216" s="46" t="str">
        <f>IF(AND(NOT(ISBLANK(A216)),ISBLANK(C216)),
   "Por favor, preencha quantidade de orientações.",
 IF(AND(C216 &gt; 0,D216="Especialista"),
   "O título do orientador(a) deve ser no mínimo de Mestre.",
 IF(AND(C216&gt;8,Identificação!$B$8="Presencial"),"Em curso presencial, o docente só pode orientar até 8 alunos.",""
 )))</f>
        <v/>
      </c>
      <c r="G216" s="12">
        <f t="shared" si="3"/>
        <v>0</v>
      </c>
    </row>
    <row r="217" spans="1:7" ht="14.1">
      <c r="A217" s="87"/>
      <c r="B217" s="88"/>
      <c r="C217" s="29"/>
      <c r="D217" s="14" t="str">
        <f>IF(ISBLANK(A217),"",VLOOKUP(A217,'PROPG Lista de Docentes UFPE'!$B$1:$L$5007,11,FALSE))</f>
        <v/>
      </c>
      <c r="E217" s="12">
        <f>SUMIF('Estrutura Curricular'!B206:$B$3011,A217,'Estrutura Curricular'!G206:$G$3011)</f>
        <v>0</v>
      </c>
      <c r="F217" s="46" t="str">
        <f>IF(AND(NOT(ISBLANK(A217)),ISBLANK(C217)),
   "Por favor, preencha quantidade de orientações.",
 IF(AND(C217 &gt; 0,D217="Especialista"),
   "O título do orientador(a) deve ser no mínimo de Mestre.",
 IF(AND(C217&gt;8,Identificação!$B$8="Presencial"),"Em curso presencial, o docente só pode orientar até 8 alunos.",""
 )))</f>
        <v/>
      </c>
      <c r="G217" s="12">
        <f t="shared" si="3"/>
        <v>0</v>
      </c>
    </row>
    <row r="218" spans="1:7" ht="14.1">
      <c r="A218" s="87"/>
      <c r="B218" s="88"/>
      <c r="C218" s="29"/>
      <c r="D218" s="14" t="str">
        <f>IF(ISBLANK(A218),"",VLOOKUP(A218,'PROPG Lista de Docentes UFPE'!$B$1:$L$5007,11,FALSE))</f>
        <v/>
      </c>
      <c r="E218" s="12">
        <f>SUMIF('Estrutura Curricular'!B207:$B$3011,A218,'Estrutura Curricular'!G207:$G$3011)</f>
        <v>0</v>
      </c>
      <c r="F218" s="46" t="str">
        <f>IF(AND(NOT(ISBLANK(A218)),ISBLANK(C218)),
   "Por favor, preencha quantidade de orientações.",
 IF(AND(C218 &gt; 0,D218="Especialista"),
   "O título do orientador(a) deve ser no mínimo de Mestre.",
 IF(AND(C218&gt;8,Identificação!$B$8="Presencial"),"Em curso presencial, o docente só pode orientar até 8 alunos.",""
 )))</f>
        <v/>
      </c>
      <c r="G218" s="12">
        <f t="shared" si="3"/>
        <v>0</v>
      </c>
    </row>
    <row r="219" spans="1:7" ht="14.1">
      <c r="A219" s="87"/>
      <c r="B219" s="88"/>
      <c r="C219" s="29"/>
      <c r="D219" s="14" t="str">
        <f>IF(ISBLANK(A219),"",VLOOKUP(A219,'PROPG Lista de Docentes UFPE'!$B$1:$L$5007,11,FALSE))</f>
        <v/>
      </c>
      <c r="E219" s="12">
        <f>SUMIF('Estrutura Curricular'!B208:$B$3011,A219,'Estrutura Curricular'!G208:$G$3011)</f>
        <v>0</v>
      </c>
      <c r="F219" s="46" t="str">
        <f>IF(AND(NOT(ISBLANK(A219)),ISBLANK(C219)),
   "Por favor, preencha quantidade de orientações.",
 IF(AND(C219 &gt; 0,D219="Especialista"),
   "O título do orientador(a) deve ser no mínimo de Mestre.",
 IF(AND(C219&gt;8,Identificação!$B$8="Presencial"),"Em curso presencial, o docente só pode orientar até 8 alunos.",""
 )))</f>
        <v/>
      </c>
      <c r="G219" s="12">
        <f t="shared" si="3"/>
        <v>0</v>
      </c>
    </row>
    <row r="220" spans="1:7" ht="14.1">
      <c r="A220" s="87"/>
      <c r="B220" s="88"/>
      <c r="C220" s="29"/>
      <c r="D220" s="14" t="str">
        <f>IF(ISBLANK(A220),"",VLOOKUP(A220,'PROPG Lista de Docentes UFPE'!$B$1:$L$5007,11,FALSE))</f>
        <v/>
      </c>
      <c r="E220" s="12">
        <f>SUMIF('Estrutura Curricular'!B209:$B$3011,A220,'Estrutura Curricular'!G209:$G$3011)</f>
        <v>0</v>
      </c>
      <c r="F220" s="46" t="str">
        <f>IF(AND(NOT(ISBLANK(A220)),ISBLANK(C220)),
   "Por favor, preencha quantidade de orientações.",
 IF(AND(C220 &gt; 0,D220="Especialista"),
   "O título do orientador(a) deve ser no mínimo de Mestre.",
 IF(AND(C220&gt;8,Identificação!$B$8="Presencial"),"Em curso presencial, o docente só pode orientar até 8 alunos.",""
 )))</f>
        <v/>
      </c>
      <c r="G220" s="12">
        <f t="shared" si="3"/>
        <v>0</v>
      </c>
    </row>
    <row r="221" spans="1:7" ht="14.1">
      <c r="A221" s="87"/>
      <c r="B221" s="88"/>
      <c r="C221" s="29"/>
      <c r="D221" s="14" t="str">
        <f>IF(ISBLANK(A221),"",VLOOKUP(A221,'PROPG Lista de Docentes UFPE'!$B$1:$L$5007,11,FALSE))</f>
        <v/>
      </c>
      <c r="E221" s="12">
        <f>SUMIF('Estrutura Curricular'!B210:$B$3011,A221,'Estrutura Curricular'!G210:$G$3011)</f>
        <v>0</v>
      </c>
      <c r="F221" s="46" t="str">
        <f>IF(AND(NOT(ISBLANK(A221)),ISBLANK(C221)),
   "Por favor, preencha quantidade de orientações.",
 IF(AND(C221 &gt; 0,D221="Especialista"),
   "O título do orientador(a) deve ser no mínimo de Mestre.",
 IF(AND(C221&gt;8,Identificação!$B$8="Presencial"),"Em curso presencial, o docente só pode orientar até 8 alunos.",""
 )))</f>
        <v/>
      </c>
      <c r="G221" s="12">
        <f t="shared" si="3"/>
        <v>0</v>
      </c>
    </row>
    <row r="222" spans="1:7" ht="14.1">
      <c r="A222" s="87"/>
      <c r="B222" s="88"/>
      <c r="C222" s="29"/>
      <c r="D222" s="14" t="str">
        <f>IF(ISBLANK(A222),"",VLOOKUP(A222,'PROPG Lista de Docentes UFPE'!$B$1:$L$5007,11,FALSE))</f>
        <v/>
      </c>
      <c r="E222" s="12">
        <f>SUMIF('Estrutura Curricular'!B211:$B$3011,A222,'Estrutura Curricular'!G211:$G$3011)</f>
        <v>0</v>
      </c>
      <c r="F222" s="46" t="str">
        <f>IF(AND(NOT(ISBLANK(A222)),ISBLANK(C222)),
   "Por favor, preencha quantidade de orientações.",
 IF(AND(C222 &gt; 0,D222="Especialista"),
   "O título do orientador(a) deve ser no mínimo de Mestre.",
 IF(AND(C222&gt;8,Identificação!$B$8="Presencial"),"Em curso presencial, o docente só pode orientar até 8 alunos.",""
 )))</f>
        <v/>
      </c>
      <c r="G222" s="12">
        <f t="shared" si="3"/>
        <v>0</v>
      </c>
    </row>
    <row r="223" spans="1:7" ht="14.1">
      <c r="A223" s="87"/>
      <c r="B223" s="88"/>
      <c r="C223" s="29"/>
      <c r="D223" s="14" t="str">
        <f>IF(ISBLANK(A223),"",VLOOKUP(A223,'PROPG Lista de Docentes UFPE'!$B$1:$L$5007,11,FALSE))</f>
        <v/>
      </c>
      <c r="E223" s="12">
        <f>SUMIF('Estrutura Curricular'!B212:$B$3011,A223,'Estrutura Curricular'!G212:$G$3011)</f>
        <v>0</v>
      </c>
      <c r="F223" s="46" t="str">
        <f>IF(AND(NOT(ISBLANK(A223)),ISBLANK(C223)),
   "Por favor, preencha quantidade de orientações.",
 IF(AND(C223 &gt; 0,D223="Especialista"),
   "O título do orientador(a) deve ser no mínimo de Mestre.",
 IF(AND(C223&gt;8,Identificação!$B$8="Presencial"),"Em curso presencial, o docente só pode orientar até 8 alunos.",""
 )))</f>
        <v/>
      </c>
      <c r="G223" s="12">
        <f t="shared" si="3"/>
        <v>0</v>
      </c>
    </row>
    <row r="224" spans="1:7" ht="14.1">
      <c r="A224" s="87"/>
      <c r="B224" s="88"/>
      <c r="C224" s="29"/>
      <c r="D224" s="14" t="str">
        <f>IF(ISBLANK(A224),"",VLOOKUP(A224,'PROPG Lista de Docentes UFPE'!$B$1:$L$5007,11,FALSE))</f>
        <v/>
      </c>
      <c r="E224" s="12">
        <f>SUMIF('Estrutura Curricular'!B213:$B$3011,A224,'Estrutura Curricular'!G213:$G$3011)</f>
        <v>0</v>
      </c>
      <c r="F224" s="46" t="str">
        <f>IF(AND(NOT(ISBLANK(A224)),ISBLANK(C224)),
   "Por favor, preencha quantidade de orientações.",
 IF(AND(C224 &gt; 0,D224="Especialista"),
   "O título do orientador(a) deve ser no mínimo de Mestre.",
 IF(AND(C224&gt;8,Identificação!$B$8="Presencial"),"Em curso presencial, o docente só pode orientar até 8 alunos.",""
 )))</f>
        <v/>
      </c>
      <c r="G224" s="12">
        <f t="shared" si="3"/>
        <v>0</v>
      </c>
    </row>
    <row r="225" spans="1:7" ht="14.1">
      <c r="A225" s="87"/>
      <c r="B225" s="88"/>
      <c r="C225" s="29"/>
      <c r="D225" s="14" t="str">
        <f>IF(ISBLANK(A225),"",VLOOKUP(A225,'PROPG Lista de Docentes UFPE'!$B$1:$L$5007,11,FALSE))</f>
        <v/>
      </c>
      <c r="E225" s="12">
        <f>SUMIF('Estrutura Curricular'!B214:$B$3011,A225,'Estrutura Curricular'!G214:$G$3011)</f>
        <v>0</v>
      </c>
      <c r="F225" s="46" t="str">
        <f>IF(AND(NOT(ISBLANK(A225)),ISBLANK(C225)),
   "Por favor, preencha quantidade de orientações.",
 IF(AND(C225 &gt; 0,D225="Especialista"),
   "O título do orientador(a) deve ser no mínimo de Mestre.",
 IF(AND(C225&gt;8,Identificação!$B$8="Presencial"),"Em curso presencial, o docente só pode orientar até 8 alunos.",""
 )))</f>
        <v/>
      </c>
      <c r="G225" s="12">
        <f t="shared" si="3"/>
        <v>0</v>
      </c>
    </row>
    <row r="226" spans="1:7" ht="14.1">
      <c r="A226" s="87"/>
      <c r="B226" s="88"/>
      <c r="C226" s="29"/>
      <c r="D226" s="14" t="str">
        <f>IF(ISBLANK(A226),"",VLOOKUP(A226,'PROPG Lista de Docentes UFPE'!$B$1:$L$5007,11,FALSE))</f>
        <v/>
      </c>
      <c r="E226" s="12">
        <f>SUMIF('Estrutura Curricular'!B215:$B$3011,A226,'Estrutura Curricular'!G215:$G$3011)</f>
        <v>0</v>
      </c>
      <c r="F226" s="46" t="str">
        <f>IF(AND(NOT(ISBLANK(A226)),ISBLANK(C226)),
   "Por favor, preencha quantidade de orientações.",
 IF(AND(C226 &gt; 0,D226="Especialista"),
   "O título do orientador(a) deve ser no mínimo de Mestre.",
 IF(AND(C226&gt;8,Identificação!$B$8="Presencial"),"Em curso presencial, o docente só pode orientar até 8 alunos.",""
 )))</f>
        <v/>
      </c>
      <c r="G226" s="12">
        <f t="shared" si="3"/>
        <v>0</v>
      </c>
    </row>
    <row r="227" spans="1:7" ht="14.1">
      <c r="A227" s="87"/>
      <c r="B227" s="88"/>
      <c r="C227" s="29"/>
      <c r="D227" s="14" t="str">
        <f>IF(ISBLANK(A227),"",VLOOKUP(A227,'PROPG Lista de Docentes UFPE'!$B$1:$L$5007,11,FALSE))</f>
        <v/>
      </c>
      <c r="E227" s="12">
        <f>SUMIF('Estrutura Curricular'!B216:$B$3011,A227,'Estrutura Curricular'!G216:$G$3011)</f>
        <v>0</v>
      </c>
      <c r="F227" s="46" t="str">
        <f>IF(AND(NOT(ISBLANK(A227)),ISBLANK(C227)),
   "Por favor, preencha quantidade de orientações.",
 IF(AND(C227 &gt; 0,D227="Especialista"),
   "O título do orientador(a) deve ser no mínimo de Mestre.",
 IF(AND(C227&gt;8,Identificação!$B$8="Presencial"),"Em curso presencial, o docente só pode orientar até 8 alunos.",""
 )))</f>
        <v/>
      </c>
      <c r="G227" s="12">
        <f t="shared" si="3"/>
        <v>0</v>
      </c>
    </row>
    <row r="228" spans="1:7" ht="14.1">
      <c r="A228" s="87"/>
      <c r="B228" s="88"/>
      <c r="C228" s="29"/>
      <c r="D228" s="14" t="str">
        <f>IF(ISBLANK(A228),"",VLOOKUP(A228,'PROPG Lista de Docentes UFPE'!$B$1:$L$5007,11,FALSE))</f>
        <v/>
      </c>
      <c r="E228" s="12">
        <f>SUMIF('Estrutura Curricular'!B217:$B$3011,A228,'Estrutura Curricular'!G217:$G$3011)</f>
        <v>0</v>
      </c>
      <c r="F228" s="46" t="str">
        <f>IF(AND(NOT(ISBLANK(A228)),ISBLANK(C228)),
   "Por favor, preencha quantidade de orientações.",
 IF(AND(C228 &gt; 0,D228="Especialista"),
   "O título do orientador(a) deve ser no mínimo de Mestre.",
 IF(AND(C228&gt;8,Identificação!$B$8="Presencial"),"Em curso presencial, o docente só pode orientar até 8 alunos.",""
 )))</f>
        <v/>
      </c>
      <c r="G228" s="12">
        <f t="shared" si="3"/>
        <v>0</v>
      </c>
    </row>
    <row r="229" spans="1:7" ht="14.1">
      <c r="A229" s="87"/>
      <c r="B229" s="88"/>
      <c r="C229" s="29"/>
      <c r="D229" s="14" t="str">
        <f>IF(ISBLANK(A229),"",VLOOKUP(A229,'PROPG Lista de Docentes UFPE'!$B$1:$L$5007,11,FALSE))</f>
        <v/>
      </c>
      <c r="E229" s="12">
        <f>SUMIF('Estrutura Curricular'!B218:$B$3011,A229,'Estrutura Curricular'!G218:$G$3011)</f>
        <v>0</v>
      </c>
      <c r="F229" s="46" t="str">
        <f>IF(AND(NOT(ISBLANK(A229)),ISBLANK(C229)),
   "Por favor, preencha quantidade de orientações.",
 IF(AND(C229 &gt; 0,D229="Especialista"),
   "O título do orientador(a) deve ser no mínimo de Mestre.",
 IF(AND(C229&gt;8,Identificação!$B$8="Presencial"),"Em curso presencial, o docente só pode orientar até 8 alunos.",""
 )))</f>
        <v/>
      </c>
      <c r="G229" s="12">
        <f t="shared" si="3"/>
        <v>0</v>
      </c>
    </row>
    <row r="230" spans="1:7" ht="14.1">
      <c r="A230" s="87"/>
      <c r="B230" s="88"/>
      <c r="C230" s="29"/>
      <c r="D230" s="14" t="str">
        <f>IF(ISBLANK(A230),"",VLOOKUP(A230,'PROPG Lista de Docentes UFPE'!$B$1:$L$5007,11,FALSE))</f>
        <v/>
      </c>
      <c r="E230" s="12">
        <f>SUMIF('Estrutura Curricular'!B219:$B$3011,A230,'Estrutura Curricular'!G219:$G$3011)</f>
        <v>0</v>
      </c>
      <c r="F230" s="46" t="str">
        <f>IF(AND(NOT(ISBLANK(A230)),ISBLANK(C230)),
   "Por favor, preencha quantidade de orientações.",
 IF(AND(C230 &gt; 0,D230="Especialista"),
   "O título do orientador(a) deve ser no mínimo de Mestre.",
 IF(AND(C230&gt;8,Identificação!$B$8="Presencial"),"Em curso presencial, o docente só pode orientar até 8 alunos.",""
 )))</f>
        <v/>
      </c>
      <c r="G230" s="12">
        <f t="shared" si="3"/>
        <v>0</v>
      </c>
    </row>
    <row r="231" spans="1:7" ht="14.1">
      <c r="A231" s="87"/>
      <c r="B231" s="88"/>
      <c r="C231" s="29"/>
      <c r="D231" s="14" t="str">
        <f>IF(ISBLANK(A231),"",VLOOKUP(A231,'PROPG Lista de Docentes UFPE'!$B$1:$L$5007,11,FALSE))</f>
        <v/>
      </c>
      <c r="E231" s="12">
        <f>SUMIF('Estrutura Curricular'!B220:$B$3011,A231,'Estrutura Curricular'!G220:$G$3011)</f>
        <v>0</v>
      </c>
      <c r="F231" s="46" t="str">
        <f>IF(AND(NOT(ISBLANK(A231)),ISBLANK(C231)),
   "Por favor, preencha quantidade de orientações.",
 IF(AND(C231 &gt; 0,D231="Especialista"),
   "O título do orientador(a) deve ser no mínimo de Mestre.",
 IF(AND(C231&gt;8,Identificação!$B$8="Presencial"),"Em curso presencial, o docente só pode orientar até 8 alunos.",""
 )))</f>
        <v/>
      </c>
      <c r="G231" s="12">
        <f t="shared" si="3"/>
        <v>0</v>
      </c>
    </row>
    <row r="232" spans="1:7" ht="14.1">
      <c r="A232" s="87"/>
      <c r="B232" s="88"/>
      <c r="C232" s="29"/>
      <c r="D232" s="14" t="str">
        <f>IF(ISBLANK(A232),"",VLOOKUP(A232,'PROPG Lista de Docentes UFPE'!$B$1:$L$5007,11,FALSE))</f>
        <v/>
      </c>
      <c r="E232" s="12">
        <f>SUMIF('Estrutura Curricular'!B221:$B$3011,A232,'Estrutura Curricular'!G221:$G$3011)</f>
        <v>0</v>
      </c>
      <c r="F232" s="46" t="str">
        <f>IF(AND(NOT(ISBLANK(A232)),ISBLANK(C232)),
   "Por favor, preencha quantidade de orientações.",
 IF(AND(C232 &gt; 0,D232="Especialista"),
   "O título do orientador(a) deve ser no mínimo de Mestre.",
 IF(AND(C232&gt;8,Identificação!$B$8="Presencial"),"Em curso presencial, o docente só pode orientar até 8 alunos.",""
 )))</f>
        <v/>
      </c>
      <c r="G232" s="12">
        <f t="shared" si="3"/>
        <v>0</v>
      </c>
    </row>
    <row r="233" spans="1:7" ht="14.1">
      <c r="A233" s="87"/>
      <c r="B233" s="88"/>
      <c r="C233" s="29"/>
      <c r="D233" s="14" t="str">
        <f>IF(ISBLANK(A233),"",VLOOKUP(A233,'PROPG Lista de Docentes UFPE'!$B$1:$L$5007,11,FALSE))</f>
        <v/>
      </c>
      <c r="E233" s="12">
        <f>SUMIF('Estrutura Curricular'!B222:$B$3011,A233,'Estrutura Curricular'!G222:$G$3011)</f>
        <v>0</v>
      </c>
      <c r="F233" s="46" t="str">
        <f>IF(AND(NOT(ISBLANK(A233)),ISBLANK(C233)),
   "Por favor, preencha quantidade de orientações.",
 IF(AND(C233 &gt; 0,D233="Especialista"),
   "O título do orientador(a) deve ser no mínimo de Mestre.",
 IF(AND(C233&gt;8,Identificação!$B$8="Presencial"),"Em curso presencial, o docente só pode orientar até 8 alunos.",""
 )))</f>
        <v/>
      </c>
      <c r="G233" s="12">
        <f t="shared" si="3"/>
        <v>0</v>
      </c>
    </row>
    <row r="234" spans="1:7" ht="14.1">
      <c r="A234" s="87"/>
      <c r="B234" s="88"/>
      <c r="C234" s="29"/>
      <c r="D234" s="14" t="str">
        <f>IF(ISBLANK(A234),"",VLOOKUP(A234,'PROPG Lista de Docentes UFPE'!$B$1:$L$5007,11,FALSE))</f>
        <v/>
      </c>
      <c r="E234" s="12">
        <f>SUMIF('Estrutura Curricular'!B223:$B$3011,A234,'Estrutura Curricular'!G223:$G$3011)</f>
        <v>0</v>
      </c>
      <c r="F234" s="46" t="str">
        <f>IF(AND(NOT(ISBLANK(A234)),ISBLANK(C234)),
   "Por favor, preencha quantidade de orientações.",
 IF(AND(C234 &gt; 0,D234="Especialista"),
   "O título do orientador(a) deve ser no mínimo de Mestre.",
 IF(AND(C234&gt;8,Identificação!$B$8="Presencial"),"Em curso presencial, o docente só pode orientar até 8 alunos.",""
 )))</f>
        <v/>
      </c>
      <c r="G234" s="12">
        <f t="shared" si="3"/>
        <v>0</v>
      </c>
    </row>
    <row r="235" spans="1:7" ht="14.1">
      <c r="A235" s="87"/>
      <c r="B235" s="88"/>
      <c r="C235" s="29"/>
      <c r="D235" s="14" t="str">
        <f>IF(ISBLANK(A235),"",VLOOKUP(A235,'PROPG Lista de Docentes UFPE'!$B$1:$L$5007,11,FALSE))</f>
        <v/>
      </c>
      <c r="E235" s="12">
        <f>SUMIF('Estrutura Curricular'!B224:$B$3011,A235,'Estrutura Curricular'!G224:$G$3011)</f>
        <v>0</v>
      </c>
      <c r="F235" s="46" t="str">
        <f>IF(AND(NOT(ISBLANK(A235)),ISBLANK(C235)),
   "Por favor, preencha quantidade de orientações.",
 IF(AND(C235 &gt; 0,D235="Especialista"),
   "O título do orientador(a) deve ser no mínimo de Mestre.",
 IF(AND(C235&gt;8,Identificação!$B$8="Presencial"),"Em curso presencial, o docente só pode orientar até 8 alunos.",""
 )))</f>
        <v/>
      </c>
      <c r="G235" s="12">
        <f t="shared" si="3"/>
        <v>0</v>
      </c>
    </row>
    <row r="236" spans="1:7" ht="14.1">
      <c r="A236" s="87"/>
      <c r="B236" s="88"/>
      <c r="C236" s="29"/>
      <c r="D236" s="14" t="str">
        <f>IF(ISBLANK(A236),"",VLOOKUP(A236,'PROPG Lista de Docentes UFPE'!$B$1:$L$5007,11,FALSE))</f>
        <v/>
      </c>
      <c r="E236" s="12">
        <f>SUMIF('Estrutura Curricular'!B225:$B$3011,A236,'Estrutura Curricular'!G225:$G$3011)</f>
        <v>0</v>
      </c>
      <c r="F236" s="46" t="str">
        <f>IF(AND(NOT(ISBLANK(A236)),ISBLANK(C236)),
   "Por favor, preencha quantidade de orientações.",
 IF(AND(C236 &gt; 0,D236="Especialista"),
   "O título do orientador(a) deve ser no mínimo de Mestre.",
 IF(AND(C236&gt;8,Identificação!$B$8="Presencial"),"Em curso presencial, o docente só pode orientar até 8 alunos.",""
 )))</f>
        <v/>
      </c>
      <c r="G236" s="12">
        <f t="shared" si="3"/>
        <v>0</v>
      </c>
    </row>
    <row r="237" spans="1:7" ht="14.1">
      <c r="A237" s="87"/>
      <c r="B237" s="88"/>
      <c r="C237" s="29"/>
      <c r="D237" s="14" t="str">
        <f>IF(ISBLANK(A237),"",VLOOKUP(A237,'PROPG Lista de Docentes UFPE'!$B$1:$L$5007,11,FALSE))</f>
        <v/>
      </c>
      <c r="E237" s="12">
        <f>SUMIF('Estrutura Curricular'!B226:$B$3011,A237,'Estrutura Curricular'!G226:$G$3011)</f>
        <v>0</v>
      </c>
      <c r="F237" s="46" t="str">
        <f>IF(AND(NOT(ISBLANK(A237)),ISBLANK(C237)),
   "Por favor, preencha quantidade de orientações.",
 IF(AND(C237 &gt; 0,D237="Especialista"),
   "O título do orientador(a) deve ser no mínimo de Mestre.",
 IF(AND(C237&gt;8,Identificação!$B$8="Presencial"),"Em curso presencial, o docente só pode orientar até 8 alunos.",""
 )))</f>
        <v/>
      </c>
      <c r="G237" s="12">
        <f t="shared" si="3"/>
        <v>0</v>
      </c>
    </row>
    <row r="238" spans="1:7" ht="14.1">
      <c r="A238" s="87"/>
      <c r="B238" s="88"/>
      <c r="C238" s="29"/>
      <c r="D238" s="14" t="str">
        <f>IF(ISBLANK(A238),"",VLOOKUP(A238,'PROPG Lista de Docentes UFPE'!$B$1:$L$5007,11,FALSE))</f>
        <v/>
      </c>
      <c r="E238" s="12">
        <f>SUMIF('Estrutura Curricular'!B227:$B$3011,A238,'Estrutura Curricular'!G227:$G$3011)</f>
        <v>0</v>
      </c>
      <c r="F238" s="46" t="str">
        <f>IF(AND(NOT(ISBLANK(A238)),ISBLANK(C238)),
   "Por favor, preencha quantidade de orientações.",
 IF(AND(C238 &gt; 0,D238="Especialista"),
   "O título do orientador(a) deve ser no mínimo de Mestre.",
 IF(AND(C238&gt;8,Identificação!$B$8="Presencial"),"Em curso presencial, o docente só pode orientar até 8 alunos.",""
 )))</f>
        <v/>
      </c>
      <c r="G238" s="12">
        <f t="shared" si="3"/>
        <v>0</v>
      </c>
    </row>
    <row r="239" spans="1:7" ht="14.1">
      <c r="A239" s="87"/>
      <c r="B239" s="88"/>
      <c r="C239" s="29"/>
      <c r="D239" s="14" t="str">
        <f>IF(ISBLANK(A239),"",VLOOKUP(A239,'PROPG Lista de Docentes UFPE'!$B$1:$L$5007,11,FALSE))</f>
        <v/>
      </c>
      <c r="E239" s="12">
        <f>SUMIF('Estrutura Curricular'!B228:$B$3011,A239,'Estrutura Curricular'!G228:$G$3011)</f>
        <v>0</v>
      </c>
      <c r="F239" s="46" t="str">
        <f>IF(AND(NOT(ISBLANK(A239)),ISBLANK(C239)),
   "Por favor, preencha quantidade de orientações.",
 IF(AND(C239 &gt; 0,D239="Especialista"),
   "O título do orientador(a) deve ser no mínimo de Mestre.",
 IF(AND(C239&gt;8,Identificação!$B$8="Presencial"),"Em curso presencial, o docente só pode orientar até 8 alunos.",""
 )))</f>
        <v/>
      </c>
      <c r="G239" s="12">
        <f t="shared" si="3"/>
        <v>0</v>
      </c>
    </row>
    <row r="240" spans="1:7" ht="14.1">
      <c r="A240" s="87"/>
      <c r="B240" s="88"/>
      <c r="C240" s="29"/>
      <c r="D240" s="14" t="str">
        <f>IF(ISBLANK(A240),"",VLOOKUP(A240,'PROPG Lista de Docentes UFPE'!$B$1:$L$5007,11,FALSE))</f>
        <v/>
      </c>
      <c r="E240" s="12">
        <f>SUMIF('Estrutura Curricular'!B229:$B$3011,A240,'Estrutura Curricular'!G229:$G$3011)</f>
        <v>0</v>
      </c>
      <c r="F240" s="46" t="str">
        <f>IF(AND(NOT(ISBLANK(A240)),ISBLANK(C240)),
   "Por favor, preencha quantidade de orientações.",
 IF(AND(C240 &gt; 0,D240="Especialista"),
   "O título do orientador(a) deve ser no mínimo de Mestre.",
 IF(AND(C240&gt;8,Identificação!$B$8="Presencial"),"Em curso presencial, o docente só pode orientar até 8 alunos.",""
 )))</f>
        <v/>
      </c>
      <c r="G240" s="12">
        <f t="shared" si="3"/>
        <v>0</v>
      </c>
    </row>
    <row r="241" spans="1:7" ht="14.1">
      <c r="A241" s="87"/>
      <c r="B241" s="88"/>
      <c r="C241" s="29"/>
      <c r="D241" s="14" t="str">
        <f>IF(ISBLANK(A241),"",VLOOKUP(A241,'PROPG Lista de Docentes UFPE'!$B$1:$L$5007,11,FALSE))</f>
        <v/>
      </c>
      <c r="E241" s="12">
        <f>SUMIF('Estrutura Curricular'!B230:$B$3011,A241,'Estrutura Curricular'!G230:$G$3011)</f>
        <v>0</v>
      </c>
      <c r="F241" s="46" t="str">
        <f>IF(AND(NOT(ISBLANK(A241)),ISBLANK(C241)),
   "Por favor, preencha quantidade de orientações.",
 IF(AND(C241 &gt; 0,D241="Especialista"),
   "O título do orientador(a) deve ser no mínimo de Mestre.",
 IF(AND(C241&gt;8,Identificação!$B$8="Presencial"),"Em curso presencial, o docente só pode orientar até 8 alunos.",""
 )))</f>
        <v/>
      </c>
      <c r="G241" s="12">
        <f t="shared" si="3"/>
        <v>0</v>
      </c>
    </row>
    <row r="242" spans="1:7" ht="14.1">
      <c r="A242" s="87"/>
      <c r="B242" s="88"/>
      <c r="C242" s="29"/>
      <c r="D242" s="14" t="str">
        <f>IF(ISBLANK(A242),"",VLOOKUP(A242,'PROPG Lista de Docentes UFPE'!$B$1:$L$5007,11,FALSE))</f>
        <v/>
      </c>
      <c r="E242" s="12">
        <f>SUMIF('Estrutura Curricular'!B231:$B$3011,A242,'Estrutura Curricular'!G231:$G$3011)</f>
        <v>0</v>
      </c>
      <c r="F242" s="46" t="str">
        <f>IF(AND(NOT(ISBLANK(A242)),ISBLANK(C242)),
   "Por favor, preencha quantidade de orientações.",
 IF(AND(C242 &gt; 0,D242="Especialista"),
   "O título do orientador(a) deve ser no mínimo de Mestre.",
 IF(AND(C242&gt;8,Identificação!$B$8="Presencial"),"Em curso presencial, o docente só pode orientar até 8 alunos.",""
 )))</f>
        <v/>
      </c>
      <c r="G242" s="12">
        <f t="shared" si="3"/>
        <v>0</v>
      </c>
    </row>
    <row r="243" spans="1:7" ht="14.1">
      <c r="A243" s="87"/>
      <c r="B243" s="88"/>
      <c r="C243" s="29"/>
      <c r="D243" s="14" t="str">
        <f>IF(ISBLANK(A243),"",VLOOKUP(A243,'PROPG Lista de Docentes UFPE'!$B$1:$L$5007,11,FALSE))</f>
        <v/>
      </c>
      <c r="E243" s="12">
        <f>SUMIF('Estrutura Curricular'!B232:$B$3011,A243,'Estrutura Curricular'!G232:$G$3011)</f>
        <v>0</v>
      </c>
      <c r="F243" s="46" t="str">
        <f>IF(AND(NOT(ISBLANK(A243)),ISBLANK(C243)),
   "Por favor, preencha quantidade de orientações.",
 IF(AND(C243 &gt; 0,D243="Especialista"),
   "O título do orientador(a) deve ser no mínimo de Mestre.",
 IF(AND(C243&gt;8,Identificação!$B$8="Presencial"),"Em curso presencial, o docente só pode orientar até 8 alunos.",""
 )))</f>
        <v/>
      </c>
      <c r="G243" s="12">
        <f t="shared" si="3"/>
        <v>0</v>
      </c>
    </row>
    <row r="244" spans="1:7" ht="14.1">
      <c r="A244" s="87"/>
      <c r="B244" s="88"/>
      <c r="C244" s="29"/>
      <c r="D244" s="14" t="str">
        <f>IF(ISBLANK(A244),"",VLOOKUP(A244,'PROPG Lista de Docentes UFPE'!$B$1:$L$5007,11,FALSE))</f>
        <v/>
      </c>
      <c r="E244" s="12">
        <f>SUMIF('Estrutura Curricular'!B233:$B$3011,A244,'Estrutura Curricular'!G233:$G$3011)</f>
        <v>0</v>
      </c>
      <c r="F244" s="46" t="str">
        <f>IF(AND(NOT(ISBLANK(A244)),ISBLANK(C244)),
   "Por favor, preencha quantidade de orientações.",
 IF(AND(C244 &gt; 0,D244="Especialista"),
   "O título do orientador(a) deve ser no mínimo de Mestre.",
 IF(AND(C244&gt;8,Identificação!$B$8="Presencial"),"Em curso presencial, o docente só pode orientar até 8 alunos.",""
 )))</f>
        <v/>
      </c>
      <c r="G244" s="12">
        <f t="shared" si="3"/>
        <v>0</v>
      </c>
    </row>
    <row r="245" spans="1:7" ht="14.1">
      <c r="A245" s="87"/>
      <c r="B245" s="88"/>
      <c r="C245" s="29"/>
      <c r="D245" s="14" t="str">
        <f>IF(ISBLANK(A245),"",VLOOKUP(A245,'PROPG Lista de Docentes UFPE'!$B$1:$L$5007,11,FALSE))</f>
        <v/>
      </c>
      <c r="E245" s="12">
        <f>SUMIF('Estrutura Curricular'!B234:$B$3011,A245,'Estrutura Curricular'!G234:$G$3011)</f>
        <v>0</v>
      </c>
      <c r="F245" s="46" t="str">
        <f>IF(AND(NOT(ISBLANK(A245)),ISBLANK(C245)),
   "Por favor, preencha quantidade de orientações.",
 IF(AND(C245 &gt; 0,D245="Especialista"),
   "O título do orientador(a) deve ser no mínimo de Mestre.",
 IF(AND(C245&gt;8,Identificação!$B$8="Presencial"),"Em curso presencial, o docente só pode orientar até 8 alunos.",""
 )))</f>
        <v/>
      </c>
      <c r="G245" s="12">
        <f t="shared" si="3"/>
        <v>0</v>
      </c>
    </row>
    <row r="246" spans="1:7" ht="14.1">
      <c r="A246" s="87"/>
      <c r="B246" s="88"/>
      <c r="C246" s="29"/>
      <c r="D246" s="14" t="str">
        <f>IF(ISBLANK(A246),"",VLOOKUP(A246,'PROPG Lista de Docentes UFPE'!$B$1:$L$5007,11,FALSE))</f>
        <v/>
      </c>
      <c r="E246" s="12">
        <f>SUMIF('Estrutura Curricular'!B235:$B$3011,A246,'Estrutura Curricular'!G235:$G$3011)</f>
        <v>0</v>
      </c>
      <c r="F246" s="46" t="str">
        <f>IF(AND(NOT(ISBLANK(A246)),ISBLANK(C246)),
   "Por favor, preencha quantidade de orientações.",
 IF(AND(C246 &gt; 0,D246="Especialista"),
   "O título do orientador(a) deve ser no mínimo de Mestre.",
 IF(AND(C246&gt;8,Identificação!$B$8="Presencial"),"Em curso presencial, o docente só pode orientar até 8 alunos.",""
 )))</f>
        <v/>
      </c>
      <c r="G246" s="12">
        <f t="shared" si="3"/>
        <v>0</v>
      </c>
    </row>
    <row r="247" spans="1:7" ht="14.1">
      <c r="A247" s="87"/>
      <c r="B247" s="88"/>
      <c r="C247" s="29"/>
      <c r="D247" s="14" t="str">
        <f>IF(ISBLANK(A247),"",VLOOKUP(A247,'PROPG Lista de Docentes UFPE'!$B$1:$L$5007,11,FALSE))</f>
        <v/>
      </c>
      <c r="E247" s="12">
        <f>SUMIF('Estrutura Curricular'!B236:$B$3011,A247,'Estrutura Curricular'!G236:$G$3011)</f>
        <v>0</v>
      </c>
      <c r="F247" s="46" t="str">
        <f>IF(AND(NOT(ISBLANK(A247)),ISBLANK(C247)),
   "Por favor, preencha quantidade de orientações.",
 IF(AND(C247 &gt; 0,D247="Especialista"),
   "O título do orientador(a) deve ser no mínimo de Mestre.",
 IF(AND(C247&gt;8,Identificação!$B$8="Presencial"),"Em curso presencial, o docente só pode orientar até 8 alunos.",""
 )))</f>
        <v/>
      </c>
      <c r="G247" s="12">
        <f t="shared" si="3"/>
        <v>0</v>
      </c>
    </row>
    <row r="248" spans="1:7" ht="14.1">
      <c r="A248" s="87"/>
      <c r="B248" s="88"/>
      <c r="C248" s="29"/>
      <c r="D248" s="14" t="str">
        <f>IF(ISBLANK(A248),"",VLOOKUP(A248,'PROPG Lista de Docentes UFPE'!$B$1:$L$5007,11,FALSE))</f>
        <v/>
      </c>
      <c r="E248" s="12">
        <f>SUMIF('Estrutura Curricular'!B237:$B$3011,A248,'Estrutura Curricular'!G237:$G$3011)</f>
        <v>0</v>
      </c>
      <c r="F248" s="46" t="str">
        <f>IF(AND(NOT(ISBLANK(A248)),ISBLANK(C248)),
   "Por favor, preencha quantidade de orientações.",
 IF(AND(C248 &gt; 0,D248="Especialista"),
   "O título do orientador(a) deve ser no mínimo de Mestre.",
 IF(AND(C248&gt;8,Identificação!$B$8="Presencial"),"Em curso presencial, o docente só pode orientar até 8 alunos.",""
 )))</f>
        <v/>
      </c>
      <c r="G248" s="12">
        <f t="shared" si="3"/>
        <v>0</v>
      </c>
    </row>
    <row r="249" spans="1:7" ht="14.1">
      <c r="A249" s="87"/>
      <c r="B249" s="88"/>
      <c r="C249" s="29"/>
      <c r="D249" s="14" t="str">
        <f>IF(ISBLANK(A249),"",VLOOKUP(A249,'PROPG Lista de Docentes UFPE'!$B$1:$L$5007,11,FALSE))</f>
        <v/>
      </c>
      <c r="E249" s="12">
        <f>SUMIF('Estrutura Curricular'!B238:$B$3011,A249,'Estrutura Curricular'!G238:$G$3011)</f>
        <v>0</v>
      </c>
      <c r="F249" s="46" t="str">
        <f>IF(AND(NOT(ISBLANK(A249)),ISBLANK(C249)),
   "Por favor, preencha quantidade de orientações.",
 IF(AND(C249 &gt; 0,D249="Especialista"),
   "O título do orientador(a) deve ser no mínimo de Mestre.",
 IF(AND(C249&gt;8,Identificação!$B$8="Presencial"),"Em curso presencial, o docente só pode orientar até 8 alunos.",""
 )))</f>
        <v/>
      </c>
      <c r="G249" s="12">
        <f t="shared" si="3"/>
        <v>0</v>
      </c>
    </row>
    <row r="250" spans="1:7" ht="14.1">
      <c r="A250" s="87"/>
      <c r="B250" s="88"/>
      <c r="C250" s="29"/>
      <c r="D250" s="14" t="str">
        <f>IF(ISBLANK(A250),"",VLOOKUP(A250,'PROPG Lista de Docentes UFPE'!$B$1:$L$5007,11,FALSE))</f>
        <v/>
      </c>
      <c r="E250" s="12">
        <f>SUMIF('Estrutura Curricular'!B239:$B$3011,A250,'Estrutura Curricular'!G239:$G$3011)</f>
        <v>0</v>
      </c>
      <c r="F250" s="46" t="str">
        <f>IF(AND(NOT(ISBLANK(A250)),ISBLANK(C250)),
   "Por favor, preencha quantidade de orientações.",
 IF(AND(C250 &gt; 0,D250="Especialista"),
   "O título do orientador(a) deve ser no mínimo de Mestre.",
 IF(AND(C250&gt;8,Identificação!$B$8="Presencial"),"Em curso presencial, o docente só pode orientar até 8 alunos.",""
 )))</f>
        <v/>
      </c>
      <c r="G250" s="12">
        <f t="shared" si="3"/>
        <v>0</v>
      </c>
    </row>
    <row r="251" spans="1:7" ht="14.1">
      <c r="A251" s="87"/>
      <c r="B251" s="88"/>
      <c r="C251" s="29"/>
      <c r="D251" s="14" t="str">
        <f>IF(ISBLANK(A251),"",VLOOKUP(A251,'PROPG Lista de Docentes UFPE'!$B$1:$L$5007,11,FALSE))</f>
        <v/>
      </c>
      <c r="E251" s="12">
        <f>SUMIF('Estrutura Curricular'!B240:$B$3011,A251,'Estrutura Curricular'!G240:$G$3011)</f>
        <v>0</v>
      </c>
      <c r="F251" s="46" t="str">
        <f>IF(AND(NOT(ISBLANK(A251)),ISBLANK(C251)),
   "Por favor, preencha quantidade de orientações.",
 IF(AND(C251 &gt; 0,D251="Especialista"),
   "O título do orientador(a) deve ser no mínimo de Mestre.",
 IF(AND(C251&gt;8,Identificação!$B$8="Presencial"),"Em curso presencial, o docente só pode orientar até 8 alunos.",""
 )))</f>
        <v/>
      </c>
      <c r="G251" s="12">
        <f t="shared" si="3"/>
        <v>0</v>
      </c>
    </row>
    <row r="252" spans="1:7" ht="14.1">
      <c r="A252" s="87"/>
      <c r="B252" s="88"/>
      <c r="C252" s="29"/>
      <c r="D252" s="14" t="str">
        <f>IF(ISBLANK(A252),"",VLOOKUP(A252,'PROPG Lista de Docentes UFPE'!$B$1:$L$5007,11,FALSE))</f>
        <v/>
      </c>
      <c r="E252" s="12">
        <f>SUMIF('Estrutura Curricular'!B241:$B$3011,A252,'Estrutura Curricular'!G241:$G$3011)</f>
        <v>0</v>
      </c>
      <c r="F252" s="46" t="str">
        <f>IF(AND(NOT(ISBLANK(A252)),ISBLANK(C252)),
   "Por favor, preencha quantidade de orientações.",
 IF(AND(C252 &gt; 0,D252="Especialista"),
   "O título do orientador(a) deve ser no mínimo de Mestre.",
 IF(AND(C252&gt;8,Identificação!$B$8="Presencial"),"Em curso presencial, o docente só pode orientar até 8 alunos.",""
 )))</f>
        <v/>
      </c>
      <c r="G252" s="12">
        <f t="shared" si="3"/>
        <v>0</v>
      </c>
    </row>
    <row r="253" spans="1:7" ht="14.1">
      <c r="A253" s="87"/>
      <c r="B253" s="88"/>
      <c r="C253" s="29"/>
      <c r="D253" s="14" t="str">
        <f>IF(ISBLANK(A253),"",VLOOKUP(A253,'PROPG Lista de Docentes UFPE'!$B$1:$L$5007,11,FALSE))</f>
        <v/>
      </c>
      <c r="E253" s="12">
        <f>SUMIF('Estrutura Curricular'!B242:$B$3011,A253,'Estrutura Curricular'!G242:$G$3011)</f>
        <v>0</v>
      </c>
      <c r="F253" s="46" t="str">
        <f>IF(AND(NOT(ISBLANK(A253)),ISBLANK(C253)),
   "Por favor, preencha quantidade de orientações.",
 IF(AND(C253 &gt; 0,D253="Especialista"),
   "O título do orientador(a) deve ser no mínimo de Mestre.",
 IF(AND(C253&gt;8,Identificação!$B$8="Presencial"),"Em curso presencial, o docente só pode orientar até 8 alunos.",""
 )))</f>
        <v/>
      </c>
      <c r="G253" s="12">
        <f t="shared" si="3"/>
        <v>0</v>
      </c>
    </row>
    <row r="254" spans="1:7" ht="14.1">
      <c r="A254" s="87"/>
      <c r="B254" s="88"/>
      <c r="C254" s="29"/>
      <c r="D254" s="14" t="str">
        <f>IF(ISBLANK(A254),"",VLOOKUP(A254,'PROPG Lista de Docentes UFPE'!$B$1:$L$5007,11,FALSE))</f>
        <v/>
      </c>
      <c r="E254" s="12">
        <f>SUMIF('Estrutura Curricular'!B243:$B$3011,A254,'Estrutura Curricular'!G243:$G$3011)</f>
        <v>0</v>
      </c>
      <c r="F254" s="46" t="str">
        <f>IF(AND(NOT(ISBLANK(A254)),ISBLANK(C254)),
   "Por favor, preencha quantidade de orientações.",
 IF(AND(C254 &gt; 0,D254="Especialista"),
   "O título do orientador(a) deve ser no mínimo de Mestre.",
 IF(AND(C254&gt;8,Identificação!$B$8="Presencial"),"Em curso presencial, o docente só pode orientar até 8 alunos.",""
 )))</f>
        <v/>
      </c>
      <c r="G254" s="12">
        <f t="shared" si="3"/>
        <v>0</v>
      </c>
    </row>
    <row r="255" spans="1:7" ht="14.1">
      <c r="A255" s="87"/>
      <c r="B255" s="88"/>
      <c r="C255" s="29"/>
      <c r="D255" s="14" t="str">
        <f>IF(ISBLANK(A255),"",VLOOKUP(A255,'PROPG Lista de Docentes UFPE'!$B$1:$L$5007,11,FALSE))</f>
        <v/>
      </c>
      <c r="E255" s="12">
        <f>SUMIF('Estrutura Curricular'!B244:$B$3011,A255,'Estrutura Curricular'!G244:$G$3011)</f>
        <v>0</v>
      </c>
      <c r="F255" s="46" t="str">
        <f>IF(AND(NOT(ISBLANK(A255)),ISBLANK(C255)),
   "Por favor, preencha quantidade de orientações.",
 IF(AND(C255 &gt; 0,D255="Especialista"),
   "O título do orientador(a) deve ser no mínimo de Mestre.",
 IF(AND(C255&gt;8,Identificação!$B$8="Presencial"),"Em curso presencial, o docente só pode orientar até 8 alunos.",""
 )))</f>
        <v/>
      </c>
      <c r="G255" s="12">
        <f t="shared" si="3"/>
        <v>0</v>
      </c>
    </row>
    <row r="256" spans="1:7" ht="14.1">
      <c r="A256" s="87"/>
      <c r="B256" s="88"/>
      <c r="C256" s="29"/>
      <c r="D256" s="14" t="str">
        <f>IF(ISBLANK(A256),"",VLOOKUP(A256,'PROPG Lista de Docentes UFPE'!$B$1:$L$5007,11,FALSE))</f>
        <v/>
      </c>
      <c r="E256" s="12">
        <f>SUMIF('Estrutura Curricular'!B245:$B$3011,A256,'Estrutura Curricular'!G245:$G$3011)</f>
        <v>0</v>
      </c>
      <c r="F256" s="46" t="str">
        <f>IF(AND(NOT(ISBLANK(A256)),ISBLANK(C256)),
   "Por favor, preencha quantidade de orientações.",
 IF(AND(C256 &gt; 0,D256="Especialista"),
   "O título do orientador(a) deve ser no mínimo de Mestre.",
 IF(AND(C256&gt;8,Identificação!$B$8="Presencial"),"Em curso presencial, o docente só pode orientar até 8 alunos.",""
 )))</f>
        <v/>
      </c>
      <c r="G256" s="12">
        <f t="shared" si="3"/>
        <v>0</v>
      </c>
    </row>
    <row r="257" spans="1:7" ht="14.1">
      <c r="A257" s="87"/>
      <c r="B257" s="88"/>
      <c r="C257" s="29"/>
      <c r="D257" s="14" t="str">
        <f>IF(ISBLANK(A257),"",VLOOKUP(A257,'PROPG Lista de Docentes UFPE'!$B$1:$L$5007,11,FALSE))</f>
        <v/>
      </c>
      <c r="E257" s="12">
        <f>SUMIF('Estrutura Curricular'!B246:$B$3011,A257,'Estrutura Curricular'!G246:$G$3011)</f>
        <v>0</v>
      </c>
      <c r="F257" s="46" t="str">
        <f>IF(AND(NOT(ISBLANK(A257)),ISBLANK(C257)),
   "Por favor, preencha quantidade de orientações.",
 IF(AND(C257 &gt; 0,D257="Especialista"),
   "O título do orientador(a) deve ser no mínimo de Mestre.",
 IF(AND(C257&gt;8,Identificação!$B$8="Presencial"),"Em curso presencial, o docente só pode orientar até 8 alunos.",""
 )))</f>
        <v/>
      </c>
      <c r="G257" s="12">
        <f t="shared" si="3"/>
        <v>0</v>
      </c>
    </row>
    <row r="258" spans="1:7" ht="14.1">
      <c r="A258" s="87"/>
      <c r="B258" s="88"/>
      <c r="C258" s="29"/>
      <c r="D258" s="14" t="str">
        <f>IF(ISBLANK(A258),"",VLOOKUP(A258,'PROPG Lista de Docentes UFPE'!$B$1:$L$5007,11,FALSE))</f>
        <v/>
      </c>
      <c r="E258" s="12">
        <f>SUMIF('Estrutura Curricular'!B247:$B$3011,A258,'Estrutura Curricular'!G247:$G$3011)</f>
        <v>0</v>
      </c>
      <c r="F258" s="46" t="str">
        <f>IF(AND(NOT(ISBLANK(A258)),ISBLANK(C258)),
   "Por favor, preencha quantidade de orientações.",
 IF(AND(C258 &gt; 0,D258="Especialista"),
   "O título do orientador(a) deve ser no mínimo de Mestre.",
 IF(AND(C258&gt;8,Identificação!$B$8="Presencial"),"Em curso presencial, o docente só pode orientar até 8 alunos.",""
 )))</f>
        <v/>
      </c>
      <c r="G258" s="12">
        <f t="shared" si="3"/>
        <v>0</v>
      </c>
    </row>
    <row r="259" spans="1:7" ht="14.1">
      <c r="A259" s="87"/>
      <c r="B259" s="88"/>
      <c r="C259" s="29"/>
      <c r="D259" s="14" t="str">
        <f>IF(ISBLANK(A259),"",VLOOKUP(A259,'PROPG Lista de Docentes UFPE'!$B$1:$L$5007,11,FALSE))</f>
        <v/>
      </c>
      <c r="E259" s="12">
        <f>SUMIF('Estrutura Curricular'!B248:$B$3011,A259,'Estrutura Curricular'!G248:$G$3011)</f>
        <v>0</v>
      </c>
      <c r="F259" s="46" t="str">
        <f>IF(AND(NOT(ISBLANK(A259)),ISBLANK(C259)),
   "Por favor, preencha quantidade de orientações.",
 IF(AND(C259 &gt; 0,D259="Especialista"),
   "O título do orientador(a) deve ser no mínimo de Mestre.",
 IF(AND(C259&gt;8,Identificação!$B$8="Presencial"),"Em curso presencial, o docente só pode orientar até 8 alunos.",""
 )))</f>
        <v/>
      </c>
      <c r="G259" s="12">
        <f t="shared" si="3"/>
        <v>0</v>
      </c>
    </row>
    <row r="260" spans="1:7" ht="14.1">
      <c r="A260" s="87"/>
      <c r="B260" s="88"/>
      <c r="C260" s="29"/>
      <c r="D260" s="14" t="str">
        <f>IF(ISBLANK(A260),"",VLOOKUP(A260,'PROPG Lista de Docentes UFPE'!$B$1:$L$5007,11,FALSE))</f>
        <v/>
      </c>
      <c r="E260" s="12">
        <f>SUMIF('Estrutura Curricular'!B249:$B$3011,A260,'Estrutura Curricular'!G249:$G$3011)</f>
        <v>0</v>
      </c>
      <c r="F260" s="46" t="str">
        <f>IF(AND(NOT(ISBLANK(A260)),ISBLANK(C260)),
   "Por favor, preencha quantidade de orientações.",
 IF(AND(C260 &gt; 0,D260="Especialista"),
   "O título do orientador(a) deve ser no mínimo de Mestre.",
 IF(AND(C260&gt;8,Identificação!$B$8="Presencial"),"Em curso presencial, o docente só pode orientar até 8 alunos.",""
 )))</f>
        <v/>
      </c>
      <c r="G260" s="12">
        <f t="shared" si="3"/>
        <v>0</v>
      </c>
    </row>
    <row r="261" spans="1:7" ht="14.1">
      <c r="A261" s="87"/>
      <c r="B261" s="88"/>
      <c r="C261" s="29"/>
      <c r="D261" s="14" t="str">
        <f>IF(ISBLANK(A261),"",VLOOKUP(A261,'PROPG Lista de Docentes UFPE'!$B$1:$L$5007,11,FALSE))</f>
        <v/>
      </c>
      <c r="E261" s="12">
        <f>SUMIF('Estrutura Curricular'!B250:$B$3011,A261,'Estrutura Curricular'!G250:$G$3011)</f>
        <v>0</v>
      </c>
      <c r="F261" s="46" t="str">
        <f>IF(AND(NOT(ISBLANK(A261)),ISBLANK(C261)),
   "Por favor, preencha quantidade de orientações.",
 IF(AND(C261 &gt; 0,D261="Especialista"),
   "O título do orientador(a) deve ser no mínimo de Mestre.",
 IF(AND(C261&gt;8,Identificação!$B$8="Presencial"),"Em curso presencial, o docente só pode orientar até 8 alunos.",""
 )))</f>
        <v/>
      </c>
      <c r="G261" s="12">
        <f t="shared" si="3"/>
        <v>0</v>
      </c>
    </row>
    <row r="262" spans="1:7" ht="14.1">
      <c r="A262" s="87"/>
      <c r="B262" s="88"/>
      <c r="C262" s="29"/>
      <c r="D262" s="14" t="str">
        <f>IF(ISBLANK(A262),"",VLOOKUP(A262,'PROPG Lista de Docentes UFPE'!$B$1:$L$5007,11,FALSE))</f>
        <v/>
      </c>
      <c r="E262" s="12">
        <f>SUMIF('Estrutura Curricular'!B251:$B$3011,A262,'Estrutura Curricular'!G251:$G$3011)</f>
        <v>0</v>
      </c>
      <c r="F262" s="46" t="str">
        <f>IF(AND(NOT(ISBLANK(A262)),ISBLANK(C262)),
   "Por favor, preencha quantidade de orientações.",
 IF(AND(C262 &gt; 0,D262="Especialista"),
   "O título do orientador(a) deve ser no mínimo de Mestre.",
 IF(AND(C262&gt;8,Identificação!$B$8="Presencial"),"Em curso presencial, o docente só pode orientar até 8 alunos.",""
 )))</f>
        <v/>
      </c>
      <c r="G262" s="12">
        <f t="shared" si="3"/>
        <v>0</v>
      </c>
    </row>
    <row r="263" spans="1:7" ht="14.1">
      <c r="A263" s="87"/>
      <c r="B263" s="88"/>
      <c r="C263" s="29"/>
      <c r="D263" s="14" t="str">
        <f>IF(ISBLANK(A263),"",VLOOKUP(A263,'PROPG Lista de Docentes UFPE'!$B$1:$L$5007,11,FALSE))</f>
        <v/>
      </c>
      <c r="E263" s="12">
        <f>SUMIF('Estrutura Curricular'!B252:$B$3011,A263,'Estrutura Curricular'!G252:$G$3011)</f>
        <v>0</v>
      </c>
      <c r="F263" s="46" t="str">
        <f>IF(AND(NOT(ISBLANK(A263)),ISBLANK(C263)),
   "Por favor, preencha quantidade de orientações.",
 IF(AND(C263 &gt; 0,D263="Especialista"),
   "O título do orientador(a) deve ser no mínimo de Mestre.",
 IF(AND(C263&gt;8,Identificação!$B$8="Presencial"),"Em curso presencial, o docente só pode orientar até 8 alunos.",""
 )))</f>
        <v/>
      </c>
      <c r="G263" s="12">
        <f t="shared" si="3"/>
        <v>0</v>
      </c>
    </row>
    <row r="264" spans="1:7" ht="14.1">
      <c r="A264" s="87"/>
      <c r="B264" s="88"/>
      <c r="C264" s="29"/>
      <c r="D264" s="14" t="str">
        <f>IF(ISBLANK(A264),"",VLOOKUP(A264,'PROPG Lista de Docentes UFPE'!$B$1:$L$5007,11,FALSE))</f>
        <v/>
      </c>
      <c r="E264" s="12">
        <f>SUMIF('Estrutura Curricular'!B253:$B$3011,A264,'Estrutura Curricular'!G253:$G$3011)</f>
        <v>0</v>
      </c>
      <c r="F264" s="46" t="str">
        <f>IF(AND(NOT(ISBLANK(A264)),ISBLANK(C264)),
   "Por favor, preencha quantidade de orientações.",
 IF(AND(C264 &gt; 0,D264="Especialista"),
   "O título do orientador(a) deve ser no mínimo de Mestre.",
 IF(AND(C264&gt;8,Identificação!$B$8="Presencial"),"Em curso presencial, o docente só pode orientar até 8 alunos.",""
 )))</f>
        <v/>
      </c>
      <c r="G264" s="12">
        <f t="shared" si="3"/>
        <v>0</v>
      </c>
    </row>
    <row r="265" spans="1:7" ht="14.1">
      <c r="A265" s="87"/>
      <c r="B265" s="88"/>
      <c r="C265" s="29"/>
      <c r="D265" s="14" t="str">
        <f>IF(ISBLANK(A265),"",VLOOKUP(A265,'PROPG Lista de Docentes UFPE'!$B$1:$L$5007,11,FALSE))</f>
        <v/>
      </c>
      <c r="E265" s="12">
        <f>SUMIF('Estrutura Curricular'!B254:$B$3011,A265,'Estrutura Curricular'!G254:$G$3011)</f>
        <v>0</v>
      </c>
      <c r="F265" s="46" t="str">
        <f>IF(AND(NOT(ISBLANK(A265)),ISBLANK(C265)),
   "Por favor, preencha quantidade de orientações.",
 IF(AND(C265 &gt; 0,D265="Especialista"),
   "O título do orientador(a) deve ser no mínimo de Mestre.",
 IF(AND(C265&gt;8,Identificação!$B$8="Presencial"),"Em curso presencial, o docente só pode orientar até 8 alunos.",""
 )))</f>
        <v/>
      </c>
      <c r="G265" s="12">
        <f t="shared" si="3"/>
        <v>0</v>
      </c>
    </row>
    <row r="266" spans="1:7" ht="14.1">
      <c r="A266" s="87"/>
      <c r="B266" s="88"/>
      <c r="C266" s="29"/>
      <c r="D266" s="14" t="str">
        <f>IF(ISBLANK(A266),"",VLOOKUP(A266,'PROPG Lista de Docentes UFPE'!$B$1:$L$5007,11,FALSE))</f>
        <v/>
      </c>
      <c r="E266" s="12">
        <f>SUMIF('Estrutura Curricular'!B255:$B$3011,A266,'Estrutura Curricular'!G255:$G$3011)</f>
        <v>0</v>
      </c>
      <c r="F266" s="46" t="str">
        <f>IF(AND(NOT(ISBLANK(A266)),ISBLANK(C266)),
   "Por favor, preencha quantidade de orientações.",
 IF(AND(C266 &gt; 0,D266="Especialista"),
   "O título do orientador(a) deve ser no mínimo de Mestre.",
 IF(AND(C266&gt;8,Identificação!$B$8="Presencial"),"Em curso presencial, o docente só pode orientar até 8 alunos.",""
 )))</f>
        <v/>
      </c>
      <c r="G266" s="12">
        <f t="shared" si="3"/>
        <v>0</v>
      </c>
    </row>
    <row r="267" spans="1:7" ht="14.1">
      <c r="A267" s="87"/>
      <c r="B267" s="88"/>
      <c r="C267" s="29"/>
      <c r="D267" s="14" t="str">
        <f>IF(ISBLANK(A267),"",VLOOKUP(A267,'PROPG Lista de Docentes UFPE'!$B$1:$L$5007,11,FALSE))</f>
        <v/>
      </c>
      <c r="E267" s="12">
        <f>SUMIF('Estrutura Curricular'!B256:$B$3011,A267,'Estrutura Curricular'!G256:$G$3011)</f>
        <v>0</v>
      </c>
      <c r="F267" s="46" t="str">
        <f>IF(AND(NOT(ISBLANK(A267)),ISBLANK(C267)),
   "Por favor, preencha quantidade de orientações.",
 IF(AND(C267 &gt; 0,D267="Especialista"),
   "O título do orientador(a) deve ser no mínimo de Mestre.",
 IF(AND(C267&gt;8,Identificação!$B$8="Presencial"),"Em curso presencial, o docente só pode orientar até 8 alunos.",""
 )))</f>
        <v/>
      </c>
      <c r="G267" s="12">
        <f t="shared" si="3"/>
        <v>0</v>
      </c>
    </row>
    <row r="268" spans="1:7" ht="14.1">
      <c r="A268" s="87"/>
      <c r="B268" s="88"/>
      <c r="C268" s="29"/>
      <c r="D268" s="14" t="str">
        <f>IF(ISBLANK(A268),"",VLOOKUP(A268,'PROPG Lista de Docentes UFPE'!$B$1:$L$5007,11,FALSE))</f>
        <v/>
      </c>
      <c r="E268" s="12">
        <f>SUMIF('Estrutura Curricular'!B257:$B$3011,A268,'Estrutura Curricular'!G257:$G$3011)</f>
        <v>0</v>
      </c>
      <c r="F268" s="46" t="str">
        <f>IF(AND(NOT(ISBLANK(A268)),ISBLANK(C268)),
   "Por favor, preencha quantidade de orientações.",
 IF(AND(C268 &gt; 0,D268="Especialista"),
   "O título do orientador(a) deve ser no mínimo de Mestre.",
 IF(AND(C268&gt;8,Identificação!$B$8="Presencial"),"Em curso presencial, o docente só pode orientar até 8 alunos.",""
 )))</f>
        <v/>
      </c>
      <c r="G268" s="12">
        <f t="shared" si="3"/>
        <v>0</v>
      </c>
    </row>
    <row r="269" spans="1:7" ht="14.1">
      <c r="A269" s="87"/>
      <c r="B269" s="88"/>
      <c r="C269" s="29"/>
      <c r="D269" s="14" t="str">
        <f>IF(ISBLANK(A269),"",VLOOKUP(A269,'PROPG Lista de Docentes UFPE'!$B$1:$L$5007,11,FALSE))</f>
        <v/>
      </c>
      <c r="E269" s="12">
        <f>SUMIF('Estrutura Curricular'!B258:$B$3011,A269,'Estrutura Curricular'!G258:$G$3011)</f>
        <v>0</v>
      </c>
      <c r="F269" s="46" t="str">
        <f>IF(AND(NOT(ISBLANK(A269)),ISBLANK(C269)),
   "Por favor, preencha quantidade de orientações.",
 IF(AND(C269 &gt; 0,D269="Especialista"),
   "O título do orientador(a) deve ser no mínimo de Mestre.",
 IF(AND(C269&gt;8,Identificação!$B$8="Presencial"),"Em curso presencial, o docente só pode orientar até 8 alunos.",""
 )))</f>
        <v/>
      </c>
      <c r="G269" s="12">
        <f t="shared" si="3"/>
        <v>0</v>
      </c>
    </row>
    <row r="270" spans="1:7" ht="14.1">
      <c r="A270" s="87"/>
      <c r="B270" s="88"/>
      <c r="C270" s="29"/>
      <c r="D270" s="14" t="str">
        <f>IF(ISBLANK(A270),"",VLOOKUP(A270,'PROPG Lista de Docentes UFPE'!$B$1:$L$5007,11,FALSE))</f>
        <v/>
      </c>
      <c r="E270" s="12">
        <f>SUMIF('Estrutura Curricular'!B259:$B$3011,A270,'Estrutura Curricular'!G259:$G$3011)</f>
        <v>0</v>
      </c>
      <c r="F270" s="46" t="str">
        <f>IF(AND(NOT(ISBLANK(A270)),ISBLANK(C270)),
   "Por favor, preencha quantidade de orientações.",
 IF(AND(C270 &gt; 0,D270="Especialista"),
   "O título do orientador(a) deve ser no mínimo de Mestre.",
 IF(AND(C270&gt;8,Identificação!$B$8="Presencial"),"Em curso presencial, o docente só pode orientar até 8 alunos.",""
 )))</f>
        <v/>
      </c>
      <c r="G270" s="12">
        <f t="shared" si="3"/>
        <v>0</v>
      </c>
    </row>
    <row r="271" spans="1:7" ht="14.1">
      <c r="A271" s="87"/>
      <c r="B271" s="88"/>
      <c r="C271" s="29"/>
      <c r="D271" s="14" t="str">
        <f>IF(ISBLANK(A271),"",VLOOKUP(A271,'PROPG Lista de Docentes UFPE'!$B$1:$L$5007,11,FALSE))</f>
        <v/>
      </c>
      <c r="E271" s="12">
        <f>SUMIF('Estrutura Curricular'!B260:$B$3011,A271,'Estrutura Curricular'!G260:$G$3011)</f>
        <v>0</v>
      </c>
      <c r="F271" s="46" t="str">
        <f>IF(AND(NOT(ISBLANK(A271)),ISBLANK(C271)),
   "Por favor, preencha quantidade de orientações.",
 IF(AND(C271 &gt; 0,D271="Especialista"),
   "O título do orientador(a) deve ser no mínimo de Mestre.",
 IF(AND(C271&gt;8,Identificação!$B$8="Presencial"),"Em curso presencial, o docente só pode orientar até 8 alunos.",""
 )))</f>
        <v/>
      </c>
      <c r="G271" s="12">
        <f t="shared" si="3"/>
        <v>0</v>
      </c>
    </row>
    <row r="272" spans="1:7" ht="14.1">
      <c r="A272" s="87"/>
      <c r="B272" s="88"/>
      <c r="C272" s="29"/>
      <c r="D272" s="14" t="str">
        <f>IF(ISBLANK(A272),"",VLOOKUP(A272,'PROPG Lista de Docentes UFPE'!$B$1:$L$5007,11,FALSE))</f>
        <v/>
      </c>
      <c r="E272" s="12">
        <f>SUMIF('Estrutura Curricular'!B261:$B$3011,A272,'Estrutura Curricular'!G261:$G$3011)</f>
        <v>0</v>
      </c>
      <c r="F272" s="46" t="str">
        <f>IF(AND(NOT(ISBLANK(A272)),ISBLANK(C272)),
   "Por favor, preencha quantidade de orientações.",
 IF(AND(C272 &gt; 0,D272="Especialista"),
   "O título do orientador(a) deve ser no mínimo de Mestre.",
 IF(AND(C272&gt;8,Identificação!$B$8="Presencial"),"Em curso presencial, o docente só pode orientar até 8 alunos.",""
 )))</f>
        <v/>
      </c>
      <c r="G272" s="12">
        <f t="shared" si="3"/>
        <v>0</v>
      </c>
    </row>
    <row r="273" spans="1:7" ht="14.1">
      <c r="A273" s="87"/>
      <c r="B273" s="88"/>
      <c r="C273" s="29"/>
      <c r="D273" s="14" t="str">
        <f>IF(ISBLANK(A273),"",VLOOKUP(A273,'PROPG Lista de Docentes UFPE'!$B$1:$L$5007,11,FALSE))</f>
        <v/>
      </c>
      <c r="E273" s="12">
        <f>SUMIF('Estrutura Curricular'!B262:$B$3011,A273,'Estrutura Curricular'!G262:$G$3011)</f>
        <v>0</v>
      </c>
      <c r="F273" s="46" t="str">
        <f>IF(AND(NOT(ISBLANK(A273)),ISBLANK(C273)),
   "Por favor, preencha quantidade de orientações.",
 IF(AND(C273 &gt; 0,D273="Especialista"),
   "O título do orientador(a) deve ser no mínimo de Mestre.",
 IF(AND(C273&gt;8,Identificação!$B$8="Presencial"),"Em curso presencial, o docente só pode orientar até 8 alunos.",""
 )))</f>
        <v/>
      </c>
      <c r="G273" s="12">
        <f t="shared" ref="G273:G314" si="4">IF(F273="",0,1)</f>
        <v>0</v>
      </c>
    </row>
    <row r="274" spans="1:7" ht="14.1">
      <c r="A274" s="87"/>
      <c r="B274" s="88"/>
      <c r="C274" s="29"/>
      <c r="D274" s="14" t="str">
        <f>IF(ISBLANK(A274),"",VLOOKUP(A274,'PROPG Lista de Docentes UFPE'!$B$1:$L$5007,11,FALSE))</f>
        <v/>
      </c>
      <c r="E274" s="12">
        <f>SUMIF('Estrutura Curricular'!B263:$B$3011,A274,'Estrutura Curricular'!G263:$G$3011)</f>
        <v>0</v>
      </c>
      <c r="F274" s="46" t="str">
        <f>IF(AND(NOT(ISBLANK(A274)),ISBLANK(C274)),
   "Por favor, preencha quantidade de orientações.",
 IF(AND(C274 &gt; 0,D274="Especialista"),
   "O título do orientador(a) deve ser no mínimo de Mestre.",
 IF(AND(C274&gt;8,Identificação!$B$8="Presencial"),"Em curso presencial, o docente só pode orientar até 8 alunos.",""
 )))</f>
        <v/>
      </c>
      <c r="G274" s="12">
        <f t="shared" si="4"/>
        <v>0</v>
      </c>
    </row>
    <row r="275" spans="1:7" ht="14.1">
      <c r="A275" s="87"/>
      <c r="B275" s="88"/>
      <c r="C275" s="29"/>
      <c r="D275" s="14" t="str">
        <f>IF(ISBLANK(A275),"",VLOOKUP(A275,'PROPG Lista de Docentes UFPE'!$B$1:$L$5007,11,FALSE))</f>
        <v/>
      </c>
      <c r="E275" s="12">
        <f>SUMIF('Estrutura Curricular'!B264:$B$3011,A275,'Estrutura Curricular'!G264:$G$3011)</f>
        <v>0</v>
      </c>
      <c r="F275" s="46" t="str">
        <f>IF(AND(NOT(ISBLANK(A275)),ISBLANK(C275)),
   "Por favor, preencha quantidade de orientações.",
 IF(AND(C275 &gt; 0,D275="Especialista"),
   "O título do orientador(a) deve ser no mínimo de Mestre.",
 IF(AND(C275&gt;8,Identificação!$B$8="Presencial"),"Em curso presencial, o docente só pode orientar até 8 alunos.",""
 )))</f>
        <v/>
      </c>
      <c r="G275" s="12">
        <f t="shared" si="4"/>
        <v>0</v>
      </c>
    </row>
    <row r="276" spans="1:7" ht="14.1">
      <c r="A276" s="87"/>
      <c r="B276" s="88"/>
      <c r="C276" s="29"/>
      <c r="D276" s="14" t="str">
        <f>IF(ISBLANK(A276),"",VLOOKUP(A276,'PROPG Lista de Docentes UFPE'!$B$1:$L$5007,11,FALSE))</f>
        <v/>
      </c>
      <c r="E276" s="12">
        <f>SUMIF('Estrutura Curricular'!B265:$B$3011,A276,'Estrutura Curricular'!G265:$G$3011)</f>
        <v>0</v>
      </c>
      <c r="F276" s="46" t="str">
        <f>IF(AND(NOT(ISBLANK(A276)),ISBLANK(C276)),
   "Por favor, preencha quantidade de orientações.",
 IF(AND(C276 &gt; 0,D276="Especialista"),
   "O título do orientador(a) deve ser no mínimo de Mestre.",
 IF(AND(C276&gt;8,Identificação!$B$8="Presencial"),"Em curso presencial, o docente só pode orientar até 8 alunos.",""
 )))</f>
        <v/>
      </c>
      <c r="G276" s="12">
        <f t="shared" si="4"/>
        <v>0</v>
      </c>
    </row>
    <row r="277" spans="1:7" ht="14.1">
      <c r="A277" s="87"/>
      <c r="B277" s="88"/>
      <c r="C277" s="29"/>
      <c r="D277" s="14" t="str">
        <f>IF(ISBLANK(A277),"",VLOOKUP(A277,'PROPG Lista de Docentes UFPE'!$B$1:$L$5007,11,FALSE))</f>
        <v/>
      </c>
      <c r="E277" s="12">
        <f>SUMIF('Estrutura Curricular'!B266:$B$3011,A277,'Estrutura Curricular'!G266:$G$3011)</f>
        <v>0</v>
      </c>
      <c r="F277" s="46" t="str">
        <f>IF(AND(NOT(ISBLANK(A277)),ISBLANK(C277)),
   "Por favor, preencha quantidade de orientações.",
 IF(AND(C277 &gt; 0,D277="Especialista"),
   "O título do orientador(a) deve ser no mínimo de Mestre.",
 IF(AND(C277&gt;8,Identificação!$B$8="Presencial"),"Em curso presencial, o docente só pode orientar até 8 alunos.",""
 )))</f>
        <v/>
      </c>
      <c r="G277" s="12">
        <f t="shared" si="4"/>
        <v>0</v>
      </c>
    </row>
    <row r="278" spans="1:7" ht="14.1">
      <c r="A278" s="87"/>
      <c r="B278" s="88"/>
      <c r="C278" s="29"/>
      <c r="D278" s="14" t="str">
        <f>IF(ISBLANK(A278),"",VLOOKUP(A278,'PROPG Lista de Docentes UFPE'!$B$1:$L$5007,11,FALSE))</f>
        <v/>
      </c>
      <c r="E278" s="12">
        <f>SUMIF('Estrutura Curricular'!B267:$B$3011,A278,'Estrutura Curricular'!G267:$G$3011)</f>
        <v>0</v>
      </c>
      <c r="F278" s="46" t="str">
        <f>IF(AND(NOT(ISBLANK(A278)),ISBLANK(C278)),
   "Por favor, preencha quantidade de orientações.",
 IF(AND(C278 &gt; 0,D278="Especialista"),
   "O título do orientador(a) deve ser no mínimo de Mestre.",
 IF(AND(C278&gt;8,Identificação!$B$8="Presencial"),"Em curso presencial, o docente só pode orientar até 8 alunos.",""
 )))</f>
        <v/>
      </c>
      <c r="G278" s="12">
        <f t="shared" si="4"/>
        <v>0</v>
      </c>
    </row>
    <row r="279" spans="1:7" ht="14.1">
      <c r="A279" s="87"/>
      <c r="B279" s="88"/>
      <c r="C279" s="29"/>
      <c r="D279" s="14" t="str">
        <f>IF(ISBLANK(A279),"",VLOOKUP(A279,'PROPG Lista de Docentes UFPE'!$B$1:$L$5007,11,FALSE))</f>
        <v/>
      </c>
      <c r="E279" s="12">
        <f>SUMIF('Estrutura Curricular'!B268:$B$3011,A279,'Estrutura Curricular'!G268:$G$3011)</f>
        <v>0</v>
      </c>
      <c r="F279" s="46" t="str">
        <f>IF(AND(NOT(ISBLANK(A279)),ISBLANK(C279)),
   "Por favor, preencha quantidade de orientações.",
 IF(AND(C279 &gt; 0,D279="Especialista"),
   "O título do orientador(a) deve ser no mínimo de Mestre.",
 IF(AND(C279&gt;8,Identificação!$B$8="Presencial"),"Em curso presencial, o docente só pode orientar até 8 alunos.",""
 )))</f>
        <v/>
      </c>
      <c r="G279" s="12">
        <f t="shared" si="4"/>
        <v>0</v>
      </c>
    </row>
    <row r="280" spans="1:7" ht="14.1">
      <c r="A280" s="87"/>
      <c r="B280" s="88"/>
      <c r="C280" s="29"/>
      <c r="D280" s="14" t="str">
        <f>IF(ISBLANK(A280),"",VLOOKUP(A280,'PROPG Lista de Docentes UFPE'!$B$1:$L$5007,11,FALSE))</f>
        <v/>
      </c>
      <c r="E280" s="12">
        <f>SUMIF('Estrutura Curricular'!B269:$B$3011,A280,'Estrutura Curricular'!G269:$G$3011)</f>
        <v>0</v>
      </c>
      <c r="F280" s="46" t="str">
        <f>IF(AND(NOT(ISBLANK(A280)),ISBLANK(C280)),
   "Por favor, preencha quantidade de orientações.",
 IF(AND(C280 &gt; 0,D280="Especialista"),
   "O título do orientador(a) deve ser no mínimo de Mestre.",
 IF(AND(C280&gt;8,Identificação!$B$8="Presencial"),"Em curso presencial, o docente só pode orientar até 8 alunos.",""
 )))</f>
        <v/>
      </c>
      <c r="G280" s="12">
        <f t="shared" si="4"/>
        <v>0</v>
      </c>
    </row>
    <row r="281" spans="1:7" ht="14.1">
      <c r="A281" s="87"/>
      <c r="B281" s="88"/>
      <c r="C281" s="29"/>
      <c r="D281" s="14" t="str">
        <f>IF(ISBLANK(A281),"",VLOOKUP(A281,'PROPG Lista de Docentes UFPE'!$B$1:$L$5007,11,FALSE))</f>
        <v/>
      </c>
      <c r="E281" s="12">
        <f>SUMIF('Estrutura Curricular'!B270:$B$3011,A281,'Estrutura Curricular'!G270:$G$3011)</f>
        <v>0</v>
      </c>
      <c r="F281" s="46" t="str">
        <f>IF(AND(NOT(ISBLANK(A281)),ISBLANK(C281)),
   "Por favor, preencha quantidade de orientações.",
 IF(AND(C281 &gt; 0,D281="Especialista"),
   "O título do orientador(a) deve ser no mínimo de Mestre.",
 IF(AND(C281&gt;8,Identificação!$B$8="Presencial"),"Em curso presencial, o docente só pode orientar até 8 alunos.",""
 )))</f>
        <v/>
      </c>
      <c r="G281" s="12">
        <f t="shared" si="4"/>
        <v>0</v>
      </c>
    </row>
    <row r="282" spans="1:7" ht="14.1">
      <c r="A282" s="87"/>
      <c r="B282" s="88"/>
      <c r="C282" s="29"/>
      <c r="D282" s="14" t="str">
        <f>IF(ISBLANK(A282),"",VLOOKUP(A282,'PROPG Lista de Docentes UFPE'!$B$1:$L$5007,11,FALSE))</f>
        <v/>
      </c>
      <c r="E282" s="12">
        <f>SUMIF('Estrutura Curricular'!B271:$B$3011,A282,'Estrutura Curricular'!G271:$G$3011)</f>
        <v>0</v>
      </c>
      <c r="F282" s="46" t="str">
        <f>IF(AND(NOT(ISBLANK(A282)),ISBLANK(C282)),
   "Por favor, preencha quantidade de orientações.",
 IF(AND(C282 &gt; 0,D282="Especialista"),
   "O título do orientador(a) deve ser no mínimo de Mestre.",
 IF(AND(C282&gt;8,Identificação!$B$8="Presencial"),"Em curso presencial, o docente só pode orientar até 8 alunos.",""
 )))</f>
        <v/>
      </c>
      <c r="G282" s="12">
        <f t="shared" si="4"/>
        <v>0</v>
      </c>
    </row>
    <row r="283" spans="1:7" ht="14.1">
      <c r="A283" s="87"/>
      <c r="B283" s="88"/>
      <c r="C283" s="29"/>
      <c r="D283" s="14" t="str">
        <f>IF(ISBLANK(A283),"",VLOOKUP(A283,'PROPG Lista de Docentes UFPE'!$B$1:$L$5007,11,FALSE))</f>
        <v/>
      </c>
      <c r="E283" s="12">
        <f>SUMIF('Estrutura Curricular'!B272:$B$3011,A283,'Estrutura Curricular'!G272:$G$3011)</f>
        <v>0</v>
      </c>
      <c r="F283" s="46" t="str">
        <f>IF(AND(NOT(ISBLANK(A283)),ISBLANK(C283)),
   "Por favor, preencha quantidade de orientações.",
 IF(AND(C283 &gt; 0,D283="Especialista"),
   "O título do orientador(a) deve ser no mínimo de Mestre.",
 IF(AND(C283&gt;8,Identificação!$B$8="Presencial"),"Em curso presencial, o docente só pode orientar até 8 alunos.",""
 )))</f>
        <v/>
      </c>
      <c r="G283" s="12">
        <f t="shared" si="4"/>
        <v>0</v>
      </c>
    </row>
    <row r="284" spans="1:7" ht="14.1">
      <c r="A284" s="87"/>
      <c r="B284" s="88"/>
      <c r="C284" s="29"/>
      <c r="D284" s="14" t="str">
        <f>IF(ISBLANK(A284),"",VLOOKUP(A284,'PROPG Lista de Docentes UFPE'!$B$1:$L$5007,11,FALSE))</f>
        <v/>
      </c>
      <c r="E284" s="12">
        <f>SUMIF('Estrutura Curricular'!B273:$B$3011,A284,'Estrutura Curricular'!G273:$G$3011)</f>
        <v>0</v>
      </c>
      <c r="F284" s="46" t="str">
        <f>IF(AND(NOT(ISBLANK(A284)),ISBLANK(C284)),
   "Por favor, preencha quantidade de orientações.",
 IF(AND(C284 &gt; 0,D284="Especialista"),
   "O título do orientador(a) deve ser no mínimo de Mestre.",
 IF(AND(C284&gt;8,Identificação!$B$8="Presencial"),"Em curso presencial, o docente só pode orientar até 8 alunos.",""
 )))</f>
        <v/>
      </c>
      <c r="G284" s="12">
        <f t="shared" si="4"/>
        <v>0</v>
      </c>
    </row>
    <row r="285" spans="1:7" ht="14.1">
      <c r="A285" s="87"/>
      <c r="B285" s="88"/>
      <c r="C285" s="29"/>
      <c r="D285" s="14" t="str">
        <f>IF(ISBLANK(A285),"",VLOOKUP(A285,'PROPG Lista de Docentes UFPE'!$B$1:$L$5007,11,FALSE))</f>
        <v/>
      </c>
      <c r="E285" s="12">
        <f>SUMIF('Estrutura Curricular'!B274:$B$3011,A285,'Estrutura Curricular'!G274:$G$3011)</f>
        <v>0</v>
      </c>
      <c r="F285" s="46" t="str">
        <f>IF(AND(NOT(ISBLANK(A285)),ISBLANK(C285)),
   "Por favor, preencha quantidade de orientações.",
 IF(AND(C285 &gt; 0,D285="Especialista"),
   "O título do orientador(a) deve ser no mínimo de Mestre.",
 IF(AND(C285&gt;8,Identificação!$B$8="Presencial"),"Em curso presencial, o docente só pode orientar até 8 alunos.",""
 )))</f>
        <v/>
      </c>
      <c r="G285" s="12">
        <f t="shared" si="4"/>
        <v>0</v>
      </c>
    </row>
    <row r="286" spans="1:7" ht="14.1">
      <c r="A286" s="87"/>
      <c r="B286" s="88"/>
      <c r="C286" s="29"/>
      <c r="D286" s="14" t="str">
        <f>IF(ISBLANK(A286),"",VLOOKUP(A286,'PROPG Lista de Docentes UFPE'!$B$1:$L$5007,11,FALSE))</f>
        <v/>
      </c>
      <c r="E286" s="12">
        <f>SUMIF('Estrutura Curricular'!B275:$B$3011,A286,'Estrutura Curricular'!G275:$G$3011)</f>
        <v>0</v>
      </c>
      <c r="F286" s="46" t="str">
        <f>IF(AND(NOT(ISBLANK(A286)),ISBLANK(C286)),
   "Por favor, preencha quantidade de orientações.",
 IF(AND(C286 &gt; 0,D286="Especialista"),
   "O título do orientador(a) deve ser no mínimo de Mestre.",
 IF(AND(C286&gt;8,Identificação!$B$8="Presencial"),"Em curso presencial, o docente só pode orientar até 8 alunos.",""
 )))</f>
        <v/>
      </c>
      <c r="G286" s="12">
        <f t="shared" si="4"/>
        <v>0</v>
      </c>
    </row>
    <row r="287" spans="1:7" ht="14.1">
      <c r="A287" s="87"/>
      <c r="B287" s="88"/>
      <c r="C287" s="29"/>
      <c r="D287" s="14" t="str">
        <f>IF(ISBLANK(A287),"",VLOOKUP(A287,'PROPG Lista de Docentes UFPE'!$B$1:$L$5007,11,FALSE))</f>
        <v/>
      </c>
      <c r="E287" s="12">
        <f>SUMIF('Estrutura Curricular'!B276:$B$3011,A287,'Estrutura Curricular'!G276:$G$3011)</f>
        <v>0</v>
      </c>
      <c r="F287" s="46" t="str">
        <f>IF(AND(NOT(ISBLANK(A287)),ISBLANK(C287)),
   "Por favor, preencha quantidade de orientações.",
 IF(AND(C287 &gt; 0,D287="Especialista"),
   "O título do orientador(a) deve ser no mínimo de Mestre.",
 IF(AND(C287&gt;8,Identificação!$B$8="Presencial"),"Em curso presencial, o docente só pode orientar até 8 alunos.",""
 )))</f>
        <v/>
      </c>
      <c r="G287" s="12">
        <f t="shared" si="4"/>
        <v>0</v>
      </c>
    </row>
    <row r="288" spans="1:7" ht="14.1">
      <c r="A288" s="87"/>
      <c r="B288" s="88"/>
      <c r="C288" s="29"/>
      <c r="D288" s="14" t="str">
        <f>IF(ISBLANK(A288),"",VLOOKUP(A288,'PROPG Lista de Docentes UFPE'!$B$1:$L$5007,11,FALSE))</f>
        <v/>
      </c>
      <c r="E288" s="12">
        <f>SUMIF('Estrutura Curricular'!B277:$B$3011,A288,'Estrutura Curricular'!G277:$G$3011)</f>
        <v>0</v>
      </c>
      <c r="F288" s="46" t="str">
        <f>IF(AND(NOT(ISBLANK(A288)),ISBLANK(C288)),
   "Por favor, preencha quantidade de orientações.",
 IF(AND(C288 &gt; 0,D288="Especialista"),
   "O título do orientador(a) deve ser no mínimo de Mestre.",
 IF(AND(C288&gt;8,Identificação!$B$8="Presencial"),"Em curso presencial, o docente só pode orientar até 8 alunos.",""
 )))</f>
        <v/>
      </c>
      <c r="G288" s="12">
        <f t="shared" si="4"/>
        <v>0</v>
      </c>
    </row>
    <row r="289" spans="1:7" ht="14.1">
      <c r="A289" s="87"/>
      <c r="B289" s="88"/>
      <c r="C289" s="29"/>
      <c r="D289" s="14" t="str">
        <f>IF(ISBLANK(A289),"",VLOOKUP(A289,'PROPG Lista de Docentes UFPE'!$B$1:$L$5007,11,FALSE))</f>
        <v/>
      </c>
      <c r="E289" s="12">
        <f>SUMIF('Estrutura Curricular'!B278:$B$3011,A289,'Estrutura Curricular'!G278:$G$3011)</f>
        <v>0</v>
      </c>
      <c r="F289" s="46" t="str">
        <f>IF(AND(NOT(ISBLANK(A289)),ISBLANK(C289)),
   "Por favor, preencha quantidade de orientações.",
 IF(AND(C289 &gt; 0,D289="Especialista"),
   "O título do orientador(a) deve ser no mínimo de Mestre.",
 IF(AND(C289&gt;8,Identificação!$B$8="Presencial"),"Em curso presencial, o docente só pode orientar até 8 alunos.",""
 )))</f>
        <v/>
      </c>
      <c r="G289" s="12">
        <f t="shared" si="4"/>
        <v>0</v>
      </c>
    </row>
    <row r="290" spans="1:7" ht="14.1">
      <c r="A290" s="87"/>
      <c r="B290" s="88"/>
      <c r="C290" s="29"/>
      <c r="D290" s="14" t="str">
        <f>IF(ISBLANK(A290),"",VLOOKUP(A290,'PROPG Lista de Docentes UFPE'!$B$1:$L$5007,11,FALSE))</f>
        <v/>
      </c>
      <c r="E290" s="12">
        <f>SUMIF('Estrutura Curricular'!B279:$B$3011,A290,'Estrutura Curricular'!G279:$G$3011)</f>
        <v>0</v>
      </c>
      <c r="F290" s="46" t="str">
        <f>IF(AND(NOT(ISBLANK(A290)),ISBLANK(C290)),
   "Por favor, preencha quantidade de orientações.",
 IF(AND(C290 &gt; 0,D290="Especialista"),
   "O título do orientador(a) deve ser no mínimo de Mestre.",
 IF(AND(C290&gt;8,Identificação!$B$8="Presencial"),"Em curso presencial, o docente só pode orientar até 8 alunos.",""
 )))</f>
        <v/>
      </c>
      <c r="G290" s="12">
        <f t="shared" si="4"/>
        <v>0</v>
      </c>
    </row>
    <row r="291" spans="1:7" ht="14.1">
      <c r="A291" s="87"/>
      <c r="B291" s="88"/>
      <c r="C291" s="29"/>
      <c r="D291" s="14" t="str">
        <f>IF(ISBLANK(A291),"",VLOOKUP(A291,'PROPG Lista de Docentes UFPE'!$B$1:$L$5007,11,FALSE))</f>
        <v/>
      </c>
      <c r="E291" s="12">
        <f>SUMIF('Estrutura Curricular'!B280:$B$3011,A291,'Estrutura Curricular'!G280:$G$3011)</f>
        <v>0</v>
      </c>
      <c r="F291" s="46" t="str">
        <f>IF(AND(NOT(ISBLANK(A291)),ISBLANK(C291)),
   "Por favor, preencha quantidade de orientações.",
 IF(AND(C291 &gt; 0,D291="Especialista"),
   "O título do orientador(a) deve ser no mínimo de Mestre.",
 IF(AND(C291&gt;8,Identificação!$B$8="Presencial"),"Em curso presencial, o docente só pode orientar até 8 alunos.",""
 )))</f>
        <v/>
      </c>
      <c r="G291" s="12">
        <f t="shared" si="4"/>
        <v>0</v>
      </c>
    </row>
    <row r="292" spans="1:7" ht="14.1">
      <c r="A292" s="87"/>
      <c r="B292" s="88"/>
      <c r="C292" s="29"/>
      <c r="D292" s="14" t="str">
        <f>IF(ISBLANK(A292),"",VLOOKUP(A292,'PROPG Lista de Docentes UFPE'!$B$1:$L$5007,11,FALSE))</f>
        <v/>
      </c>
      <c r="E292" s="12">
        <f>SUMIF('Estrutura Curricular'!B281:$B$3011,A292,'Estrutura Curricular'!G281:$G$3011)</f>
        <v>0</v>
      </c>
      <c r="F292" s="46" t="str">
        <f>IF(AND(NOT(ISBLANK(A292)),ISBLANK(C292)),
   "Por favor, preencha quantidade de orientações.",
 IF(AND(C292 &gt; 0,D292="Especialista"),
   "O título do orientador(a) deve ser no mínimo de Mestre.",
 IF(AND(C292&gt;8,Identificação!$B$8="Presencial"),"Em curso presencial, o docente só pode orientar até 8 alunos.",""
 )))</f>
        <v/>
      </c>
      <c r="G292" s="12">
        <f t="shared" si="4"/>
        <v>0</v>
      </c>
    </row>
    <row r="293" spans="1:7" ht="14.1">
      <c r="A293" s="87"/>
      <c r="B293" s="88"/>
      <c r="C293" s="29"/>
      <c r="D293" s="14" t="str">
        <f>IF(ISBLANK(A293),"",VLOOKUP(A293,'PROPG Lista de Docentes UFPE'!$B$1:$L$5007,11,FALSE))</f>
        <v/>
      </c>
      <c r="E293" s="12">
        <f>SUMIF('Estrutura Curricular'!B282:$B$3011,A293,'Estrutura Curricular'!G282:$G$3011)</f>
        <v>0</v>
      </c>
      <c r="F293" s="46" t="str">
        <f>IF(AND(NOT(ISBLANK(A293)),ISBLANK(C293)),
   "Por favor, preencha quantidade de orientações.",
 IF(AND(C293 &gt; 0,D293="Especialista"),
   "O título do orientador(a) deve ser no mínimo de Mestre.",
 IF(AND(C293&gt;8,Identificação!$B$8="Presencial"),"Em curso presencial, o docente só pode orientar até 8 alunos.",""
 )))</f>
        <v/>
      </c>
      <c r="G293" s="12">
        <f t="shared" si="4"/>
        <v>0</v>
      </c>
    </row>
    <row r="294" spans="1:7" ht="14.1">
      <c r="A294" s="87"/>
      <c r="B294" s="88"/>
      <c r="C294" s="29"/>
      <c r="D294" s="14" t="str">
        <f>IF(ISBLANK(A294),"",VLOOKUP(A294,'PROPG Lista de Docentes UFPE'!$B$1:$L$5007,11,FALSE))</f>
        <v/>
      </c>
      <c r="E294" s="12">
        <f>SUMIF('Estrutura Curricular'!B283:$B$3011,A294,'Estrutura Curricular'!G283:$G$3011)</f>
        <v>0</v>
      </c>
      <c r="F294" s="46" t="str">
        <f>IF(AND(NOT(ISBLANK(A294)),ISBLANK(C294)),
   "Por favor, preencha quantidade de orientações.",
 IF(AND(C294 &gt; 0,D294="Especialista"),
   "O título do orientador(a) deve ser no mínimo de Mestre.",
 IF(AND(C294&gt;8,Identificação!$B$8="Presencial"),"Em curso presencial, o docente só pode orientar até 8 alunos.",""
 )))</f>
        <v/>
      </c>
      <c r="G294" s="12">
        <f t="shared" si="4"/>
        <v>0</v>
      </c>
    </row>
    <row r="295" spans="1:7" ht="14.1">
      <c r="A295" s="87"/>
      <c r="B295" s="88"/>
      <c r="C295" s="29"/>
      <c r="D295" s="14" t="str">
        <f>IF(ISBLANK(A295),"",VLOOKUP(A295,'PROPG Lista de Docentes UFPE'!$B$1:$L$5007,11,FALSE))</f>
        <v/>
      </c>
      <c r="E295" s="12">
        <f>SUMIF('Estrutura Curricular'!B284:$B$3011,A295,'Estrutura Curricular'!G284:$G$3011)</f>
        <v>0</v>
      </c>
      <c r="F295" s="46" t="str">
        <f>IF(AND(NOT(ISBLANK(A295)),ISBLANK(C295)),
   "Por favor, preencha quantidade de orientações.",
 IF(AND(C295 &gt; 0,D295="Especialista"),
   "O título do orientador(a) deve ser no mínimo de Mestre.",
 IF(AND(C295&gt;8,Identificação!$B$8="Presencial"),"Em curso presencial, o docente só pode orientar até 8 alunos.",""
 )))</f>
        <v/>
      </c>
      <c r="G295" s="12">
        <f t="shared" si="4"/>
        <v>0</v>
      </c>
    </row>
    <row r="296" spans="1:7" ht="14.1">
      <c r="A296" s="87"/>
      <c r="B296" s="88"/>
      <c r="C296" s="29"/>
      <c r="D296" s="14" t="str">
        <f>IF(ISBLANK(A296),"",VLOOKUP(A296,'PROPG Lista de Docentes UFPE'!$B$1:$L$5007,11,FALSE))</f>
        <v/>
      </c>
      <c r="E296" s="12">
        <f>SUMIF('Estrutura Curricular'!B285:$B$3011,A296,'Estrutura Curricular'!G285:$G$3011)</f>
        <v>0</v>
      </c>
      <c r="F296" s="46" t="str">
        <f>IF(AND(NOT(ISBLANK(A296)),ISBLANK(C296)),
   "Por favor, preencha quantidade de orientações.",
 IF(AND(C296 &gt; 0,D296="Especialista"),
   "O título do orientador(a) deve ser no mínimo de Mestre.",
 IF(AND(C296&gt;8,Identificação!$B$8="Presencial"),"Em curso presencial, o docente só pode orientar até 8 alunos.",""
 )))</f>
        <v/>
      </c>
      <c r="G296" s="12">
        <f t="shared" si="4"/>
        <v>0</v>
      </c>
    </row>
    <row r="297" spans="1:7" ht="14.1">
      <c r="A297" s="87"/>
      <c r="B297" s="88"/>
      <c r="C297" s="29"/>
      <c r="D297" s="14" t="str">
        <f>IF(ISBLANK(A297),"",VLOOKUP(A297,'PROPG Lista de Docentes UFPE'!$B$1:$L$5007,11,FALSE))</f>
        <v/>
      </c>
      <c r="E297" s="12">
        <f>SUMIF('Estrutura Curricular'!B286:$B$3011,A297,'Estrutura Curricular'!G286:$G$3011)</f>
        <v>0</v>
      </c>
      <c r="F297" s="46" t="str">
        <f>IF(AND(NOT(ISBLANK(A297)),ISBLANK(C297)),
   "Por favor, preencha quantidade de orientações.",
 IF(AND(C297 &gt; 0,D297="Especialista"),
   "O título do orientador(a) deve ser no mínimo de Mestre.",
 IF(AND(C297&gt;8,Identificação!$B$8="Presencial"),"Em curso presencial, o docente só pode orientar até 8 alunos.",""
 )))</f>
        <v/>
      </c>
      <c r="G297" s="12">
        <f t="shared" si="4"/>
        <v>0</v>
      </c>
    </row>
    <row r="298" spans="1:7" ht="14.1">
      <c r="A298" s="87"/>
      <c r="B298" s="88"/>
      <c r="C298" s="29"/>
      <c r="D298" s="14" t="str">
        <f>IF(ISBLANK(A298),"",VLOOKUP(A298,'PROPG Lista de Docentes UFPE'!$B$1:$L$5007,11,FALSE))</f>
        <v/>
      </c>
      <c r="E298" s="12">
        <f>SUMIF('Estrutura Curricular'!B287:$B$3011,A298,'Estrutura Curricular'!G287:$G$3011)</f>
        <v>0</v>
      </c>
      <c r="F298" s="46" t="str">
        <f>IF(AND(NOT(ISBLANK(A298)),ISBLANK(C298)),
   "Por favor, preencha quantidade de orientações.",
 IF(AND(C298 &gt; 0,D298="Especialista"),
   "O título do orientador(a) deve ser no mínimo de Mestre.",
 IF(AND(C298&gt;8,Identificação!$B$8="Presencial"),"Em curso presencial, o docente só pode orientar até 8 alunos.",""
 )))</f>
        <v/>
      </c>
      <c r="G298" s="12">
        <f t="shared" si="4"/>
        <v>0</v>
      </c>
    </row>
    <row r="299" spans="1:7" ht="14.1">
      <c r="A299" s="87"/>
      <c r="B299" s="88"/>
      <c r="C299" s="29"/>
      <c r="D299" s="14" t="str">
        <f>IF(ISBLANK(A299),"",VLOOKUP(A299,'PROPG Lista de Docentes UFPE'!$B$1:$L$5007,11,FALSE))</f>
        <v/>
      </c>
      <c r="E299" s="12">
        <f>SUMIF('Estrutura Curricular'!B288:$B$3011,A299,'Estrutura Curricular'!G288:$G$3011)</f>
        <v>0</v>
      </c>
      <c r="F299" s="46" t="str">
        <f>IF(AND(NOT(ISBLANK(A299)),ISBLANK(C299)),
   "Por favor, preencha quantidade de orientações.",
 IF(AND(C299 &gt; 0,D299="Especialista"),
   "O título do orientador(a) deve ser no mínimo de Mestre.",
 IF(AND(C299&gt;8,Identificação!$B$8="Presencial"),"Em curso presencial, o docente só pode orientar até 8 alunos.",""
 )))</f>
        <v/>
      </c>
      <c r="G299" s="12">
        <f t="shared" si="4"/>
        <v>0</v>
      </c>
    </row>
    <row r="300" spans="1:7" ht="14.1">
      <c r="A300" s="87"/>
      <c r="B300" s="88"/>
      <c r="C300" s="29"/>
      <c r="D300" s="14" t="str">
        <f>IF(ISBLANK(A300),"",VLOOKUP(A300,'PROPG Lista de Docentes UFPE'!$B$1:$L$5007,11,FALSE))</f>
        <v/>
      </c>
      <c r="E300" s="12">
        <f>SUMIF('Estrutura Curricular'!B289:$B$3011,A300,'Estrutura Curricular'!G289:$G$3011)</f>
        <v>0</v>
      </c>
      <c r="F300" s="46" t="str">
        <f>IF(AND(NOT(ISBLANK(A300)),ISBLANK(C300)),
   "Por favor, preencha quantidade de orientações.",
 IF(AND(C300 &gt; 0,D300="Especialista"),
   "O título do orientador(a) deve ser no mínimo de Mestre.",
 IF(AND(C300&gt;8,Identificação!$B$8="Presencial"),"Em curso presencial, o docente só pode orientar até 8 alunos.",""
 )))</f>
        <v/>
      </c>
      <c r="G300" s="12">
        <f t="shared" si="4"/>
        <v>0</v>
      </c>
    </row>
    <row r="301" spans="1:7" ht="14.1">
      <c r="A301" s="87"/>
      <c r="B301" s="88"/>
      <c r="C301" s="29"/>
      <c r="D301" s="14" t="str">
        <f>IF(ISBLANK(A301),"",VLOOKUP(A301,'PROPG Lista de Docentes UFPE'!$B$1:$L$5007,11,FALSE))</f>
        <v/>
      </c>
      <c r="E301" s="12">
        <f>SUMIF('Estrutura Curricular'!B290:$B$3011,A301,'Estrutura Curricular'!G290:$G$3011)</f>
        <v>0</v>
      </c>
      <c r="F301" s="46" t="str">
        <f>IF(AND(NOT(ISBLANK(A301)),ISBLANK(C301)),
   "Por favor, preencha quantidade de orientações.",
 IF(AND(C301 &gt; 0,D301="Especialista"),
   "O título do orientador(a) deve ser no mínimo de Mestre.",
 IF(AND(C301&gt;8,Identificação!$B$8="Presencial"),"Em curso presencial, o docente só pode orientar até 8 alunos.",""
 )))</f>
        <v/>
      </c>
      <c r="G301" s="12">
        <f t="shared" si="4"/>
        <v>0</v>
      </c>
    </row>
    <row r="302" spans="1:7" ht="14.1">
      <c r="A302" s="87"/>
      <c r="B302" s="88"/>
      <c r="C302" s="29"/>
      <c r="D302" s="14" t="str">
        <f>IF(ISBLANK(A302),"",VLOOKUP(A302,'PROPG Lista de Docentes UFPE'!$B$1:$L$5007,11,FALSE))</f>
        <v/>
      </c>
      <c r="E302" s="12">
        <f>SUMIF('Estrutura Curricular'!B291:$B$3011,A302,'Estrutura Curricular'!G291:$G$3011)</f>
        <v>0</v>
      </c>
      <c r="F302" s="46" t="str">
        <f>IF(AND(NOT(ISBLANK(A302)),ISBLANK(C302)),
   "Por favor, preencha quantidade de orientações.",
 IF(AND(C302 &gt; 0,D302="Especialista"),
   "O título do orientador(a) deve ser no mínimo de Mestre.",
 IF(AND(C302&gt;8,Identificação!$B$8="Presencial"),"Em curso presencial, o docente só pode orientar até 8 alunos.",""
 )))</f>
        <v/>
      </c>
      <c r="G302" s="12">
        <f t="shared" si="4"/>
        <v>0</v>
      </c>
    </row>
    <row r="303" spans="1:7" ht="14.1">
      <c r="A303" s="87"/>
      <c r="B303" s="88"/>
      <c r="C303" s="29"/>
      <c r="D303" s="14" t="str">
        <f>IF(ISBLANK(A303),"",VLOOKUP(A303,'PROPG Lista de Docentes UFPE'!$B$1:$L$5007,11,FALSE))</f>
        <v/>
      </c>
      <c r="E303" s="12">
        <f>SUMIF('Estrutura Curricular'!B292:$B$3011,A303,'Estrutura Curricular'!G292:$G$3011)</f>
        <v>0</v>
      </c>
      <c r="F303" s="46" t="str">
        <f>IF(AND(NOT(ISBLANK(A303)),ISBLANK(C303)),
   "Por favor, preencha quantidade de orientações.",
 IF(AND(C303 &gt; 0,D303="Especialista"),
   "O título do orientador(a) deve ser no mínimo de Mestre.",
 IF(AND(C303&gt;8,Identificação!$B$8="Presencial"),"Em curso presencial, o docente só pode orientar até 8 alunos.",""
 )))</f>
        <v/>
      </c>
      <c r="G303" s="12">
        <f t="shared" si="4"/>
        <v>0</v>
      </c>
    </row>
    <row r="304" spans="1:7" ht="14.1">
      <c r="A304" s="87"/>
      <c r="B304" s="88"/>
      <c r="C304" s="29"/>
      <c r="D304" s="14" t="str">
        <f>IF(ISBLANK(A304),"",VLOOKUP(A304,'PROPG Lista de Docentes UFPE'!$B$1:$L$5007,11,FALSE))</f>
        <v/>
      </c>
      <c r="E304" s="12">
        <f>SUMIF('Estrutura Curricular'!B293:$B$3011,A304,'Estrutura Curricular'!G293:$G$3011)</f>
        <v>0</v>
      </c>
      <c r="F304" s="46" t="str">
        <f>IF(AND(NOT(ISBLANK(A304)),ISBLANK(C304)),
   "Por favor, preencha quantidade de orientações.",
 IF(AND(C304 &gt; 0,D304="Especialista"),
   "O título do orientador(a) deve ser no mínimo de Mestre.",
 IF(AND(C304&gt;8,Identificação!$B$8="Presencial"),"Em curso presencial, o docente só pode orientar até 8 alunos.",""
 )))</f>
        <v/>
      </c>
      <c r="G304" s="12">
        <f t="shared" si="4"/>
        <v>0</v>
      </c>
    </row>
    <row r="305" spans="1:7" ht="14.1">
      <c r="A305" s="87"/>
      <c r="B305" s="88"/>
      <c r="C305" s="29"/>
      <c r="D305" s="14" t="str">
        <f>IF(ISBLANK(A305),"",VLOOKUP(A305,'PROPG Lista de Docentes UFPE'!$B$1:$L$5007,11,FALSE))</f>
        <v/>
      </c>
      <c r="E305" s="12">
        <f>SUMIF('Estrutura Curricular'!B294:$B$3011,A305,'Estrutura Curricular'!G294:$G$3011)</f>
        <v>0</v>
      </c>
      <c r="F305" s="46" t="str">
        <f>IF(AND(NOT(ISBLANK(A305)),ISBLANK(C305)),
   "Por favor, preencha quantidade de orientações.",
 IF(AND(C305 &gt; 0,D305="Especialista"),
   "O título do orientador(a) deve ser no mínimo de Mestre.",
 IF(AND(C305&gt;8,Identificação!$B$8="Presencial"),"Em curso presencial, o docente só pode orientar até 8 alunos.",""
 )))</f>
        <v/>
      </c>
      <c r="G305" s="12">
        <f t="shared" si="4"/>
        <v>0</v>
      </c>
    </row>
    <row r="306" spans="1:7" ht="14.1">
      <c r="A306" s="87"/>
      <c r="B306" s="88"/>
      <c r="C306" s="29"/>
      <c r="D306" s="14" t="str">
        <f>IF(ISBLANK(A306),"",VLOOKUP(A306,'PROPG Lista de Docentes UFPE'!$B$1:$L$5007,11,FALSE))</f>
        <v/>
      </c>
      <c r="E306" s="12">
        <f>SUMIF('Estrutura Curricular'!B295:$B$3011,A306,'Estrutura Curricular'!G295:$G$3011)</f>
        <v>0</v>
      </c>
      <c r="F306" s="46" t="str">
        <f>IF(AND(NOT(ISBLANK(A306)),ISBLANK(C306)),
   "Por favor, preencha quantidade de orientações.",
 IF(AND(C306 &gt; 0,D306="Especialista"),
   "O título do orientador(a) deve ser no mínimo de Mestre.",
 IF(AND(C306&gt;8,Identificação!$B$8="Presencial"),"Em curso presencial, o docente só pode orientar até 8 alunos.",""
 )))</f>
        <v/>
      </c>
      <c r="G306" s="12">
        <f t="shared" si="4"/>
        <v>0</v>
      </c>
    </row>
    <row r="307" spans="1:7" ht="14.1">
      <c r="A307" s="87"/>
      <c r="B307" s="88"/>
      <c r="C307" s="29"/>
      <c r="D307" s="14" t="str">
        <f>IF(ISBLANK(A307),"",VLOOKUP(A307,'PROPG Lista de Docentes UFPE'!$B$1:$L$5007,11,FALSE))</f>
        <v/>
      </c>
      <c r="E307" s="12">
        <f>SUMIF('Estrutura Curricular'!B296:$B$3011,A307,'Estrutura Curricular'!G296:$G$3011)</f>
        <v>0</v>
      </c>
      <c r="F307" s="46" t="str">
        <f>IF(AND(NOT(ISBLANK(A307)),ISBLANK(C307)),
   "Por favor, preencha quantidade de orientações.",
 IF(AND(C307 &gt; 0,D307="Especialista"),
   "O título do orientador(a) deve ser no mínimo de Mestre.",
 IF(AND(C307&gt;8,Identificação!$B$8="Presencial"),"Em curso presencial, o docente só pode orientar até 8 alunos.",""
 )))</f>
        <v/>
      </c>
      <c r="G307" s="12">
        <f t="shared" si="4"/>
        <v>0</v>
      </c>
    </row>
    <row r="308" spans="1:7" ht="14.1">
      <c r="A308" s="87"/>
      <c r="B308" s="88"/>
      <c r="C308" s="29"/>
      <c r="D308" s="14" t="str">
        <f>IF(ISBLANK(A308),"",VLOOKUP(A308,'PROPG Lista de Docentes UFPE'!$B$1:$L$5007,11,FALSE))</f>
        <v/>
      </c>
      <c r="E308" s="12">
        <f>SUMIF('Estrutura Curricular'!B297:$B$3011,A308,'Estrutura Curricular'!G297:$G$3011)</f>
        <v>0</v>
      </c>
      <c r="F308" s="46" t="str">
        <f>IF(AND(NOT(ISBLANK(A308)),ISBLANK(C308)),
   "Por favor, preencha quantidade de orientações.",
 IF(AND(C308 &gt; 0,D308="Especialista"),
   "O título do orientador(a) deve ser no mínimo de Mestre.",
 IF(AND(C308&gt;8,Identificação!$B$8="Presencial"),"Em curso presencial, o docente só pode orientar até 8 alunos.",""
 )))</f>
        <v/>
      </c>
      <c r="G308" s="12">
        <f t="shared" si="4"/>
        <v>0</v>
      </c>
    </row>
    <row r="309" spans="1:7" ht="14.1">
      <c r="A309" s="87"/>
      <c r="B309" s="88"/>
      <c r="C309" s="29"/>
      <c r="D309" s="14" t="str">
        <f>IF(ISBLANK(A309),"",VLOOKUP(A309,'PROPG Lista de Docentes UFPE'!$B$1:$L$5007,11,FALSE))</f>
        <v/>
      </c>
      <c r="E309" s="12">
        <f>SUMIF('Estrutura Curricular'!B298:$B$3011,A309,'Estrutura Curricular'!G298:$G$3011)</f>
        <v>0</v>
      </c>
      <c r="F309" s="46" t="str">
        <f>IF(AND(NOT(ISBLANK(A309)),ISBLANK(C309)),
   "Por favor, preencha quantidade de orientações.",
 IF(AND(C309 &gt; 0,D309="Especialista"),
   "O título do orientador(a) deve ser no mínimo de Mestre.",
 IF(AND(C309&gt;8,Identificação!$B$8="Presencial"),"Em curso presencial, o docente só pode orientar até 8 alunos.",""
 )))</f>
        <v/>
      </c>
      <c r="G309" s="12">
        <f t="shared" si="4"/>
        <v>0</v>
      </c>
    </row>
    <row r="310" spans="1:7" ht="14.1">
      <c r="A310" s="87"/>
      <c r="B310" s="88"/>
      <c r="C310" s="29"/>
      <c r="D310" s="14" t="str">
        <f>IF(ISBLANK(A310),"",VLOOKUP(A310,'PROPG Lista de Docentes UFPE'!$B$1:$L$5007,11,FALSE))</f>
        <v/>
      </c>
      <c r="E310" s="12">
        <f>SUMIF('Estrutura Curricular'!B299:$B$3011,A310,'Estrutura Curricular'!G299:$G$3011)</f>
        <v>0</v>
      </c>
      <c r="F310" s="46" t="str">
        <f>IF(AND(NOT(ISBLANK(A310)),ISBLANK(C310)),
   "Por favor, preencha quantidade de orientações.",
 IF(AND(C310 &gt; 0,D310="Especialista"),
   "O título do orientador(a) deve ser no mínimo de Mestre.",
 IF(AND(C310&gt;8,Identificação!$B$8="Presencial"),"Em curso presencial, o docente só pode orientar até 8 alunos.",""
 )))</f>
        <v/>
      </c>
      <c r="G310" s="12">
        <f t="shared" si="4"/>
        <v>0</v>
      </c>
    </row>
    <row r="311" spans="1:7" ht="14.1">
      <c r="A311" s="87"/>
      <c r="B311" s="88"/>
      <c r="C311" s="29"/>
      <c r="D311" s="14" t="str">
        <f>IF(ISBLANK(A311),"",VLOOKUP(A311,'PROPG Lista de Docentes UFPE'!$B$1:$L$5007,11,FALSE))</f>
        <v/>
      </c>
      <c r="E311" s="12">
        <f>SUMIF('Estrutura Curricular'!B300:$B$3011,A311,'Estrutura Curricular'!G300:$G$3011)</f>
        <v>0</v>
      </c>
      <c r="F311" s="46" t="str">
        <f>IF(AND(NOT(ISBLANK(A311)),ISBLANK(C311)),
   "Por favor, preencha quantidade de orientações.",
 IF(AND(C311 &gt; 0,D311="Especialista"),
   "O título do orientador(a) deve ser no mínimo de Mestre.",
 IF(AND(C311&gt;8,Identificação!$B$8="Presencial"),"Em curso presencial, o docente só pode orientar até 8 alunos.",""
 )))</f>
        <v/>
      </c>
      <c r="G311" s="12">
        <f t="shared" si="4"/>
        <v>0</v>
      </c>
    </row>
    <row r="312" spans="1:7" ht="14.1">
      <c r="A312" s="87"/>
      <c r="B312" s="88"/>
      <c r="C312" s="29"/>
      <c r="D312" s="14" t="str">
        <f>IF(ISBLANK(A312),"",VLOOKUP(A312,'PROPG Lista de Docentes UFPE'!$B$1:$L$5007,11,FALSE))</f>
        <v/>
      </c>
      <c r="E312" s="12">
        <f>SUMIF('Estrutura Curricular'!B301:$B$3011,A312,'Estrutura Curricular'!G301:$G$3011)</f>
        <v>0</v>
      </c>
      <c r="F312" s="46" t="str">
        <f>IF(AND(NOT(ISBLANK(A312)),ISBLANK(C312)),
   "Por favor, preencha quantidade de orientações.",
 IF(AND(C312 &gt; 0,D312="Especialista"),
   "O título do orientador(a) deve ser no mínimo de Mestre.",
 IF(AND(C312&gt;8,Identificação!$B$8="Presencial"),"Em curso presencial, o docente só pode orientar até 8 alunos.",""
 )))</f>
        <v/>
      </c>
      <c r="G312" s="12">
        <f t="shared" si="4"/>
        <v>0</v>
      </c>
    </row>
    <row r="313" spans="1:7" ht="14.1">
      <c r="A313" s="87"/>
      <c r="B313" s="88"/>
      <c r="C313" s="29"/>
      <c r="D313" s="14" t="str">
        <f>IF(ISBLANK(A313),"",VLOOKUP(A313,'PROPG Lista de Docentes UFPE'!$B$1:$L$5007,11,FALSE))</f>
        <v/>
      </c>
      <c r="E313" s="12">
        <f>SUMIF('Estrutura Curricular'!B302:$B$3011,A313,'Estrutura Curricular'!G302:$G$3011)</f>
        <v>0</v>
      </c>
      <c r="F313" s="46" t="str">
        <f>IF(AND(NOT(ISBLANK(A313)),ISBLANK(C313)),
   "Por favor, preencha quantidade de orientações.",
 IF(AND(C313 &gt; 0,D313="Especialista"),
   "O título do orientador(a) deve ser no mínimo de Mestre.",
 IF(AND(C313&gt;8,Identificação!$B$8="Presencial"),"Em curso presencial, o docente só pode orientar até 8 alunos.",""
 )))</f>
        <v/>
      </c>
      <c r="G313" s="12">
        <f t="shared" si="4"/>
        <v>0</v>
      </c>
    </row>
    <row r="314" spans="1:7" ht="14.1">
      <c r="A314" s="87"/>
      <c r="B314" s="88"/>
      <c r="C314" s="29"/>
      <c r="D314" s="14" t="str">
        <f>IF(ISBLANK(A314),"",VLOOKUP(A314,'PROPG Lista de Docentes UFPE'!$B$1:$L$5007,11,FALSE))</f>
        <v/>
      </c>
      <c r="E314" s="12">
        <f>SUMIF('Estrutura Curricular'!B303:$B$3011,A314,'Estrutura Curricular'!G303:$G$3011)</f>
        <v>0</v>
      </c>
      <c r="F314" s="46" t="str">
        <f>IF(AND(NOT(ISBLANK(A314)),ISBLANK(C314)),
   "Por favor, preencha quantidade de orientações.",
 IF(AND(C314 &gt; 0,D314="Especialista"),
   "O título do orientador(a) deve ser no mínimo de Mestre.",
 IF(AND(C314&gt;8,Identificação!$B$8="Presencial"),"Em curso presencial, o docente só pode orientar até 8 alunos.",""
 )))</f>
        <v/>
      </c>
      <c r="G314" s="12">
        <f t="shared" si="4"/>
        <v>0</v>
      </c>
    </row>
    <row r="315" spans="1:7" ht="12.6">
      <c r="A315" s="26"/>
      <c r="B315" s="26"/>
      <c r="E315" s="26"/>
    </row>
    <row r="316" spans="1:7" ht="12.6">
      <c r="A316" s="26"/>
      <c r="B316" s="26"/>
      <c r="E316" s="26"/>
    </row>
    <row r="317" spans="1:7" ht="12.6">
      <c r="A317" s="26"/>
      <c r="B317" s="26"/>
      <c r="E317" s="26"/>
    </row>
    <row r="318" spans="1:7" ht="12.6">
      <c r="A318" s="26"/>
      <c r="B318" s="26"/>
      <c r="E318" s="26"/>
    </row>
    <row r="319" spans="1:7" ht="12.6">
      <c r="A319" s="26"/>
      <c r="B319" s="26"/>
      <c r="E319" s="26"/>
    </row>
    <row r="320" spans="1:7" ht="12.6">
      <c r="A320" s="26"/>
      <c r="B320" s="26"/>
      <c r="E320" s="26"/>
    </row>
    <row r="321" spans="1:5" ht="12.6">
      <c r="A321" s="26"/>
      <c r="B321" s="26"/>
      <c r="E321" s="26"/>
    </row>
    <row r="322" spans="1:5" ht="12.6">
      <c r="A322" s="26"/>
      <c r="B322" s="26"/>
      <c r="E322" s="26"/>
    </row>
    <row r="323" spans="1:5" ht="12.6">
      <c r="A323" s="26"/>
      <c r="B323" s="26"/>
      <c r="E323" s="26"/>
    </row>
    <row r="324" spans="1:5" ht="12.6">
      <c r="A324" s="26"/>
      <c r="B324" s="26"/>
      <c r="E324" s="26"/>
    </row>
    <row r="325" spans="1:5" ht="12.6">
      <c r="A325" s="26"/>
      <c r="B325" s="26"/>
      <c r="E325" s="26"/>
    </row>
    <row r="326" spans="1:5" ht="12.6">
      <c r="A326" s="26"/>
      <c r="B326" s="26"/>
      <c r="E326" s="26"/>
    </row>
    <row r="327" spans="1:5" ht="12.6">
      <c r="A327" s="26"/>
      <c r="B327" s="26"/>
      <c r="E327" s="26"/>
    </row>
    <row r="328" spans="1:5" ht="12.6">
      <c r="A328" s="26"/>
      <c r="B328" s="26"/>
      <c r="E328" s="26"/>
    </row>
    <row r="329" spans="1:5" ht="12.6">
      <c r="A329" s="26"/>
      <c r="B329" s="26"/>
      <c r="E329" s="26"/>
    </row>
    <row r="330" spans="1:5" ht="12.6">
      <c r="A330" s="26"/>
      <c r="B330" s="26"/>
      <c r="E330" s="26"/>
    </row>
    <row r="331" spans="1:5" ht="12.6">
      <c r="A331" s="26"/>
      <c r="B331" s="26"/>
      <c r="E331" s="26"/>
    </row>
    <row r="332" spans="1:5" ht="12.6">
      <c r="A332" s="26"/>
      <c r="B332" s="26"/>
      <c r="E332" s="26"/>
    </row>
    <row r="333" spans="1:5" ht="12.6">
      <c r="A333" s="26"/>
      <c r="B333" s="26"/>
      <c r="E333" s="26"/>
    </row>
    <row r="334" spans="1:5" ht="12.6">
      <c r="A334" s="26"/>
      <c r="B334" s="26"/>
      <c r="E334" s="26"/>
    </row>
    <row r="335" spans="1:5" ht="12.6">
      <c r="A335" s="26"/>
      <c r="B335" s="26"/>
      <c r="E335" s="26"/>
    </row>
    <row r="336" spans="1:5" ht="12.6">
      <c r="A336" s="26"/>
      <c r="B336" s="26"/>
      <c r="E336" s="26"/>
    </row>
    <row r="337" spans="1:5" ht="12.6">
      <c r="A337" s="26"/>
      <c r="B337" s="26"/>
      <c r="E337" s="26"/>
    </row>
    <row r="338" spans="1:5" ht="12.6">
      <c r="A338" s="26"/>
      <c r="B338" s="26"/>
      <c r="E338" s="26"/>
    </row>
    <row r="339" spans="1:5" ht="12.6">
      <c r="A339" s="26"/>
      <c r="B339" s="26"/>
      <c r="E339" s="26"/>
    </row>
    <row r="340" spans="1:5" ht="12.6">
      <c r="A340" s="26"/>
      <c r="B340" s="26"/>
      <c r="E340" s="26"/>
    </row>
    <row r="341" spans="1:5" ht="12.6">
      <c r="A341" s="26"/>
      <c r="B341" s="26"/>
      <c r="E341" s="26"/>
    </row>
    <row r="342" spans="1:5" ht="12.6">
      <c r="A342" s="26"/>
      <c r="B342" s="26"/>
      <c r="E342" s="26"/>
    </row>
    <row r="343" spans="1:5" ht="12.6">
      <c r="A343" s="26"/>
      <c r="B343" s="26"/>
      <c r="E343" s="26"/>
    </row>
    <row r="344" spans="1:5" ht="12.6">
      <c r="A344" s="26"/>
      <c r="B344" s="26"/>
      <c r="E344" s="26"/>
    </row>
    <row r="345" spans="1:5" ht="12.6">
      <c r="A345" s="26"/>
      <c r="B345" s="26"/>
      <c r="E345" s="26"/>
    </row>
    <row r="346" spans="1:5" ht="12.6">
      <c r="A346" s="26"/>
      <c r="B346" s="26"/>
      <c r="E346" s="26"/>
    </row>
    <row r="347" spans="1:5" ht="12.6">
      <c r="A347" s="26"/>
      <c r="B347" s="26"/>
      <c r="E347" s="26"/>
    </row>
    <row r="348" spans="1:5" ht="12.6">
      <c r="A348" s="26"/>
      <c r="B348" s="26"/>
      <c r="E348" s="26"/>
    </row>
    <row r="349" spans="1:5" ht="12.6">
      <c r="A349" s="26"/>
      <c r="B349" s="26"/>
      <c r="E349" s="26"/>
    </row>
    <row r="350" spans="1:5" ht="12.6">
      <c r="A350" s="26"/>
      <c r="B350" s="26"/>
      <c r="E350" s="26"/>
    </row>
    <row r="351" spans="1:5" ht="12.6">
      <c r="A351" s="26"/>
      <c r="B351" s="26"/>
      <c r="E351" s="26"/>
    </row>
    <row r="352" spans="1:5" ht="12.6">
      <c r="A352" s="26"/>
      <c r="B352" s="26"/>
      <c r="E352" s="26"/>
    </row>
    <row r="353" spans="1:5" ht="12.6">
      <c r="A353" s="26"/>
      <c r="B353" s="26"/>
      <c r="E353" s="26"/>
    </row>
    <row r="354" spans="1:5" ht="12.6">
      <c r="A354" s="26"/>
      <c r="B354" s="26"/>
      <c r="E354" s="26"/>
    </row>
    <row r="355" spans="1:5" ht="12.6">
      <c r="A355" s="26"/>
      <c r="B355" s="26"/>
      <c r="E355" s="26"/>
    </row>
    <row r="356" spans="1:5" ht="12.6">
      <c r="A356" s="26"/>
      <c r="B356" s="26"/>
      <c r="E356" s="26"/>
    </row>
    <row r="357" spans="1:5" ht="12.6">
      <c r="A357" s="26"/>
      <c r="B357" s="26"/>
      <c r="E357" s="26"/>
    </row>
    <row r="358" spans="1:5" ht="12.6">
      <c r="A358" s="26"/>
      <c r="B358" s="26"/>
      <c r="E358" s="26"/>
    </row>
    <row r="359" spans="1:5" ht="12.6">
      <c r="A359" s="26"/>
      <c r="B359" s="26"/>
      <c r="E359" s="26"/>
    </row>
    <row r="360" spans="1:5" ht="12.6">
      <c r="A360" s="26"/>
      <c r="B360" s="26"/>
      <c r="E360" s="26"/>
    </row>
    <row r="361" spans="1:5" ht="12.6">
      <c r="A361" s="26"/>
      <c r="B361" s="26"/>
      <c r="E361" s="26"/>
    </row>
    <row r="362" spans="1:5" ht="12.6">
      <c r="A362" s="26"/>
      <c r="B362" s="26"/>
      <c r="E362" s="26"/>
    </row>
    <row r="363" spans="1:5" ht="12.6">
      <c r="A363" s="26"/>
      <c r="B363" s="26"/>
      <c r="E363" s="26"/>
    </row>
    <row r="364" spans="1:5" ht="12.6">
      <c r="A364" s="26"/>
      <c r="B364" s="26"/>
      <c r="E364" s="26"/>
    </row>
    <row r="365" spans="1:5" ht="12.6">
      <c r="A365" s="26"/>
      <c r="B365" s="26"/>
      <c r="E365" s="26"/>
    </row>
    <row r="366" spans="1:5" ht="12.6">
      <c r="A366" s="26"/>
      <c r="B366" s="26"/>
      <c r="E366" s="26"/>
    </row>
    <row r="367" spans="1:5" ht="12.6">
      <c r="A367" s="26"/>
      <c r="B367" s="26"/>
      <c r="E367" s="26"/>
    </row>
    <row r="368" spans="1:5" ht="12.6">
      <c r="A368" s="26"/>
      <c r="B368" s="26"/>
      <c r="E368" s="26"/>
    </row>
    <row r="369" spans="1:5" ht="12.6">
      <c r="A369" s="26"/>
      <c r="B369" s="26"/>
      <c r="E369" s="26"/>
    </row>
    <row r="370" spans="1:5" ht="12.6">
      <c r="A370" s="26"/>
      <c r="B370" s="26"/>
      <c r="E370" s="26"/>
    </row>
    <row r="371" spans="1:5" ht="12.6">
      <c r="A371" s="26"/>
      <c r="B371" s="26"/>
      <c r="E371" s="26"/>
    </row>
    <row r="372" spans="1:5" ht="12.6">
      <c r="A372" s="26"/>
      <c r="B372" s="26"/>
      <c r="E372" s="26"/>
    </row>
    <row r="373" spans="1:5" ht="12.6">
      <c r="A373" s="26"/>
      <c r="B373" s="26"/>
      <c r="E373" s="26"/>
    </row>
    <row r="374" spans="1:5" ht="12.6">
      <c r="A374" s="26"/>
      <c r="B374" s="26"/>
      <c r="E374" s="26"/>
    </row>
    <row r="375" spans="1:5" ht="12.6">
      <c r="A375" s="26"/>
      <c r="B375" s="26"/>
      <c r="E375" s="26"/>
    </row>
    <row r="376" spans="1:5" ht="12.6">
      <c r="A376" s="26"/>
      <c r="B376" s="26"/>
      <c r="E376" s="26"/>
    </row>
    <row r="377" spans="1:5" ht="12.6">
      <c r="A377" s="26"/>
      <c r="B377" s="26"/>
      <c r="E377" s="26"/>
    </row>
    <row r="378" spans="1:5" ht="12.6">
      <c r="A378" s="26"/>
      <c r="B378" s="26"/>
      <c r="E378" s="26"/>
    </row>
    <row r="379" spans="1:5" ht="12.6">
      <c r="A379" s="26"/>
      <c r="B379" s="26"/>
      <c r="E379" s="26"/>
    </row>
    <row r="380" spans="1:5" ht="12.6">
      <c r="A380" s="26"/>
      <c r="B380" s="26"/>
      <c r="E380" s="26"/>
    </row>
    <row r="381" spans="1:5" ht="12.6">
      <c r="A381" s="26"/>
      <c r="B381" s="26"/>
      <c r="E381" s="26"/>
    </row>
    <row r="382" spans="1:5" ht="12.6">
      <c r="A382" s="26"/>
      <c r="B382" s="26"/>
      <c r="E382" s="26"/>
    </row>
    <row r="383" spans="1:5" ht="12.6">
      <c r="A383" s="26"/>
      <c r="B383" s="26"/>
      <c r="E383" s="26"/>
    </row>
    <row r="384" spans="1:5" ht="12.6">
      <c r="A384" s="26"/>
      <c r="B384" s="26"/>
      <c r="E384" s="26"/>
    </row>
    <row r="385" spans="1:5" ht="12.6">
      <c r="A385" s="26"/>
      <c r="B385" s="26"/>
      <c r="E385" s="26"/>
    </row>
    <row r="386" spans="1:5" ht="12.6">
      <c r="A386" s="26"/>
      <c r="B386" s="26"/>
      <c r="E386" s="26"/>
    </row>
    <row r="387" spans="1:5" ht="12.6">
      <c r="A387" s="26"/>
      <c r="B387" s="26"/>
      <c r="E387" s="26"/>
    </row>
    <row r="388" spans="1:5" ht="12.6">
      <c r="A388" s="26"/>
      <c r="B388" s="26"/>
      <c r="E388" s="26"/>
    </row>
    <row r="389" spans="1:5" ht="12.6">
      <c r="A389" s="26"/>
      <c r="B389" s="26"/>
      <c r="E389" s="26"/>
    </row>
    <row r="390" spans="1:5" ht="12.6">
      <c r="A390" s="26"/>
      <c r="B390" s="26"/>
      <c r="E390" s="26"/>
    </row>
    <row r="391" spans="1:5" ht="12.6">
      <c r="A391" s="26"/>
      <c r="B391" s="26"/>
      <c r="E391" s="26"/>
    </row>
    <row r="392" spans="1:5" ht="12.6">
      <c r="A392" s="26"/>
      <c r="B392" s="26"/>
      <c r="E392" s="26"/>
    </row>
    <row r="393" spans="1:5" ht="12.6">
      <c r="A393" s="26"/>
      <c r="B393" s="26"/>
      <c r="E393" s="26"/>
    </row>
    <row r="394" spans="1:5" ht="12.6">
      <c r="A394" s="26"/>
      <c r="B394" s="26"/>
      <c r="E394" s="26"/>
    </row>
    <row r="395" spans="1:5" ht="12.6">
      <c r="A395" s="26"/>
      <c r="B395" s="26"/>
      <c r="E395" s="26"/>
    </row>
    <row r="396" spans="1:5" ht="12.6">
      <c r="A396" s="26"/>
      <c r="B396" s="26"/>
      <c r="E396" s="26"/>
    </row>
    <row r="397" spans="1:5" ht="12.6">
      <c r="A397" s="26"/>
      <c r="B397" s="26"/>
      <c r="E397" s="26"/>
    </row>
    <row r="398" spans="1:5" ht="12.6">
      <c r="A398" s="26"/>
      <c r="B398" s="26"/>
      <c r="E398" s="26"/>
    </row>
    <row r="399" spans="1:5" ht="12.6">
      <c r="A399" s="26"/>
      <c r="B399" s="26"/>
      <c r="E399" s="26"/>
    </row>
    <row r="400" spans="1:5" ht="12.6">
      <c r="A400" s="26"/>
      <c r="B400" s="26"/>
      <c r="E400" s="26"/>
    </row>
    <row r="401" spans="1:5" ht="12.6">
      <c r="A401" s="26"/>
      <c r="B401" s="26"/>
      <c r="E401" s="26"/>
    </row>
    <row r="402" spans="1:5" ht="12.6">
      <c r="A402" s="26"/>
      <c r="B402" s="26"/>
      <c r="E402" s="26"/>
    </row>
    <row r="403" spans="1:5" ht="12.6">
      <c r="A403" s="26"/>
      <c r="B403" s="26"/>
      <c r="E403" s="26"/>
    </row>
    <row r="404" spans="1:5" ht="12.6">
      <c r="A404" s="26"/>
      <c r="B404" s="26"/>
      <c r="E404" s="26"/>
    </row>
    <row r="405" spans="1:5" ht="12.6">
      <c r="A405" s="26"/>
      <c r="B405" s="26"/>
      <c r="E405" s="26"/>
    </row>
    <row r="406" spans="1:5" ht="12.6">
      <c r="A406" s="26"/>
      <c r="B406" s="26"/>
      <c r="E406" s="26"/>
    </row>
    <row r="407" spans="1:5" ht="12.6">
      <c r="A407" s="26"/>
      <c r="B407" s="26"/>
      <c r="E407" s="26"/>
    </row>
    <row r="408" spans="1:5" ht="12.6">
      <c r="A408" s="26"/>
      <c r="B408" s="26"/>
      <c r="E408" s="26"/>
    </row>
    <row r="409" spans="1:5" ht="12.6">
      <c r="A409" s="26"/>
      <c r="B409" s="26"/>
      <c r="E409" s="26"/>
    </row>
    <row r="410" spans="1:5" ht="12.6">
      <c r="A410" s="26"/>
      <c r="B410" s="26"/>
      <c r="E410" s="26"/>
    </row>
    <row r="411" spans="1:5" ht="12.6">
      <c r="A411" s="26"/>
      <c r="B411" s="26"/>
      <c r="E411" s="26"/>
    </row>
    <row r="412" spans="1:5" ht="12.6">
      <c r="A412" s="26"/>
      <c r="B412" s="26"/>
      <c r="E412" s="26"/>
    </row>
    <row r="413" spans="1:5" ht="12.6">
      <c r="A413" s="26"/>
      <c r="B413" s="26"/>
      <c r="E413" s="26"/>
    </row>
    <row r="414" spans="1:5" ht="12.6">
      <c r="A414" s="26"/>
      <c r="B414" s="26"/>
      <c r="E414" s="26"/>
    </row>
    <row r="415" spans="1:5" ht="12.6">
      <c r="A415" s="26"/>
      <c r="B415" s="26"/>
      <c r="E415" s="26"/>
    </row>
    <row r="416" spans="1:5" ht="12.6">
      <c r="A416" s="26"/>
      <c r="B416" s="26"/>
      <c r="E416" s="26"/>
    </row>
    <row r="417" spans="1:5" ht="12.6">
      <c r="A417" s="26"/>
      <c r="B417" s="26"/>
      <c r="E417" s="26"/>
    </row>
    <row r="418" spans="1:5" ht="12.6">
      <c r="A418" s="26"/>
      <c r="B418" s="26"/>
      <c r="E418" s="26"/>
    </row>
    <row r="419" spans="1:5" ht="12.6">
      <c r="A419" s="26"/>
      <c r="B419" s="26"/>
      <c r="E419" s="26"/>
    </row>
    <row r="420" spans="1:5" ht="12.6">
      <c r="A420" s="26"/>
      <c r="B420" s="26"/>
      <c r="E420" s="26"/>
    </row>
    <row r="421" spans="1:5" ht="12.6">
      <c r="A421" s="26"/>
      <c r="B421" s="26"/>
      <c r="E421" s="26"/>
    </row>
    <row r="422" spans="1:5" ht="12.6">
      <c r="A422" s="26"/>
      <c r="B422" s="26"/>
      <c r="E422" s="26"/>
    </row>
    <row r="423" spans="1:5" ht="12.6">
      <c r="A423" s="26"/>
      <c r="B423" s="26"/>
      <c r="E423" s="26"/>
    </row>
    <row r="424" spans="1:5" ht="12.6">
      <c r="A424" s="26"/>
      <c r="B424" s="26"/>
      <c r="E424" s="26"/>
    </row>
    <row r="425" spans="1:5" ht="12.6">
      <c r="A425" s="26"/>
      <c r="B425" s="26"/>
      <c r="E425" s="26"/>
    </row>
    <row r="426" spans="1:5" ht="12.6">
      <c r="A426" s="26"/>
      <c r="B426" s="26"/>
      <c r="E426" s="26"/>
    </row>
    <row r="427" spans="1:5" ht="12.6">
      <c r="A427" s="26"/>
      <c r="B427" s="26"/>
      <c r="E427" s="26"/>
    </row>
    <row r="428" spans="1:5" ht="12.6">
      <c r="A428" s="26"/>
      <c r="B428" s="26"/>
      <c r="E428" s="26"/>
    </row>
    <row r="429" spans="1:5" ht="12.6">
      <c r="A429" s="26"/>
      <c r="B429" s="26"/>
      <c r="E429" s="26"/>
    </row>
    <row r="430" spans="1:5" ht="12.6">
      <c r="A430" s="26"/>
      <c r="B430" s="26"/>
      <c r="E430" s="26"/>
    </row>
    <row r="431" spans="1:5" ht="12.6">
      <c r="A431" s="26"/>
      <c r="B431" s="26"/>
      <c r="E431" s="26"/>
    </row>
    <row r="432" spans="1:5" ht="12.6">
      <c r="A432" s="26"/>
      <c r="B432" s="26"/>
      <c r="E432" s="26"/>
    </row>
    <row r="433" spans="1:5" ht="12.6">
      <c r="A433" s="26"/>
      <c r="B433" s="26"/>
      <c r="E433" s="26"/>
    </row>
    <row r="434" spans="1:5" ht="12.6">
      <c r="A434" s="26"/>
      <c r="B434" s="26"/>
      <c r="E434" s="26"/>
    </row>
    <row r="435" spans="1:5" ht="12.6">
      <c r="A435" s="26"/>
      <c r="B435" s="26"/>
      <c r="E435" s="26"/>
    </row>
    <row r="436" spans="1:5" ht="12.6">
      <c r="A436" s="26"/>
      <c r="B436" s="26"/>
      <c r="E436" s="26"/>
    </row>
    <row r="437" spans="1:5" ht="12.6">
      <c r="A437" s="26"/>
      <c r="B437" s="26"/>
      <c r="E437" s="26"/>
    </row>
    <row r="438" spans="1:5" ht="12.6">
      <c r="A438" s="26"/>
      <c r="B438" s="26"/>
      <c r="E438" s="26"/>
    </row>
    <row r="439" spans="1:5" ht="12.6">
      <c r="A439" s="26"/>
      <c r="B439" s="26"/>
      <c r="E439" s="26"/>
    </row>
    <row r="440" spans="1:5" ht="12.6">
      <c r="A440" s="26"/>
      <c r="B440" s="26"/>
      <c r="E440" s="26"/>
    </row>
    <row r="441" spans="1:5" ht="12.6">
      <c r="A441" s="26"/>
      <c r="B441" s="26"/>
      <c r="E441" s="26"/>
    </row>
    <row r="442" spans="1:5" ht="12.6">
      <c r="A442" s="26"/>
      <c r="B442" s="26"/>
      <c r="E442" s="26"/>
    </row>
    <row r="443" spans="1:5" ht="12.6">
      <c r="A443" s="26"/>
      <c r="B443" s="26"/>
      <c r="E443" s="26"/>
    </row>
    <row r="444" spans="1:5" ht="12.6">
      <c r="A444" s="26"/>
      <c r="B444" s="26"/>
      <c r="E444" s="26"/>
    </row>
    <row r="445" spans="1:5" ht="12.6">
      <c r="A445" s="26"/>
      <c r="B445" s="26"/>
      <c r="E445" s="26"/>
    </row>
    <row r="446" spans="1:5" ht="12.6">
      <c r="A446" s="26"/>
      <c r="B446" s="26"/>
      <c r="E446" s="26"/>
    </row>
    <row r="447" spans="1:5" ht="12.6">
      <c r="A447" s="26"/>
      <c r="B447" s="26"/>
      <c r="E447" s="26"/>
    </row>
    <row r="448" spans="1:5" ht="12.6">
      <c r="A448" s="26"/>
      <c r="B448" s="26"/>
      <c r="E448" s="26"/>
    </row>
    <row r="449" spans="1:5" ht="12.6">
      <c r="A449" s="26"/>
      <c r="B449" s="26"/>
      <c r="E449" s="26"/>
    </row>
    <row r="450" spans="1:5" ht="12.6">
      <c r="A450" s="26"/>
      <c r="B450" s="26"/>
      <c r="E450" s="26"/>
    </row>
    <row r="451" spans="1:5" ht="12.6">
      <c r="A451" s="26"/>
      <c r="B451" s="26"/>
      <c r="E451" s="26"/>
    </row>
    <row r="452" spans="1:5" ht="12.6">
      <c r="A452" s="26"/>
      <c r="B452" s="26"/>
      <c r="E452" s="26"/>
    </row>
    <row r="453" spans="1:5" ht="12.6">
      <c r="A453" s="26"/>
      <c r="B453" s="26"/>
      <c r="E453" s="26"/>
    </row>
    <row r="454" spans="1:5" ht="12.6">
      <c r="A454" s="26"/>
      <c r="B454" s="26"/>
      <c r="E454" s="26"/>
    </row>
    <row r="455" spans="1:5" ht="12.6">
      <c r="A455" s="26"/>
      <c r="B455" s="26"/>
      <c r="E455" s="26"/>
    </row>
    <row r="456" spans="1:5" ht="12.6">
      <c r="A456" s="26"/>
      <c r="B456" s="26"/>
      <c r="E456" s="26"/>
    </row>
    <row r="457" spans="1:5" ht="12.6">
      <c r="A457" s="26"/>
      <c r="B457" s="26"/>
      <c r="E457" s="26"/>
    </row>
    <row r="458" spans="1:5" ht="12.6">
      <c r="A458" s="26"/>
      <c r="B458" s="26"/>
      <c r="E458" s="26"/>
    </row>
    <row r="459" spans="1:5" ht="12.6">
      <c r="A459" s="26"/>
      <c r="B459" s="26"/>
      <c r="E459" s="26"/>
    </row>
    <row r="460" spans="1:5" ht="12.6">
      <c r="A460" s="26"/>
      <c r="B460" s="26"/>
      <c r="E460" s="26"/>
    </row>
    <row r="461" spans="1:5" ht="12.6">
      <c r="A461" s="26"/>
      <c r="B461" s="26"/>
      <c r="E461" s="26"/>
    </row>
    <row r="462" spans="1:5" ht="12.6">
      <c r="A462" s="26"/>
      <c r="B462" s="26"/>
      <c r="E462" s="26"/>
    </row>
    <row r="463" spans="1:5" ht="12.6">
      <c r="A463" s="26"/>
      <c r="B463" s="26"/>
      <c r="E463" s="26"/>
    </row>
    <row r="464" spans="1:5" ht="12.6">
      <c r="A464" s="26"/>
      <c r="B464" s="26"/>
      <c r="E464" s="26"/>
    </row>
    <row r="465" spans="1:5" ht="12.6">
      <c r="A465" s="26"/>
      <c r="B465" s="26"/>
      <c r="E465" s="26"/>
    </row>
    <row r="466" spans="1:5" ht="12.6">
      <c r="A466" s="26"/>
      <c r="B466" s="26"/>
      <c r="E466" s="26"/>
    </row>
    <row r="467" spans="1:5" ht="12.6">
      <c r="A467" s="26"/>
      <c r="B467" s="26"/>
      <c r="E467" s="26"/>
    </row>
    <row r="468" spans="1:5" ht="12.6">
      <c r="A468" s="26"/>
      <c r="B468" s="26"/>
      <c r="E468" s="26"/>
    </row>
    <row r="469" spans="1:5" ht="12.6">
      <c r="A469" s="26"/>
      <c r="B469" s="26"/>
      <c r="E469" s="26"/>
    </row>
    <row r="470" spans="1:5" ht="12.6">
      <c r="A470" s="26"/>
      <c r="B470" s="26"/>
      <c r="E470" s="26"/>
    </row>
    <row r="471" spans="1:5" ht="12.6">
      <c r="A471" s="26"/>
      <c r="B471" s="26"/>
      <c r="E471" s="26"/>
    </row>
    <row r="472" spans="1:5" ht="12.6">
      <c r="A472" s="26"/>
      <c r="B472" s="26"/>
      <c r="E472" s="26"/>
    </row>
    <row r="473" spans="1:5" ht="12.6">
      <c r="A473" s="26"/>
      <c r="B473" s="26"/>
      <c r="E473" s="26"/>
    </row>
    <row r="474" spans="1:5" ht="12.6">
      <c r="A474" s="26"/>
      <c r="B474" s="26"/>
      <c r="E474" s="26"/>
    </row>
    <row r="475" spans="1:5" ht="12.6">
      <c r="A475" s="26"/>
      <c r="B475" s="26"/>
      <c r="E475" s="26"/>
    </row>
    <row r="476" spans="1:5" ht="12.6">
      <c r="A476" s="26"/>
      <c r="B476" s="26"/>
      <c r="E476" s="26"/>
    </row>
    <row r="477" spans="1:5" ht="12.6">
      <c r="A477" s="26"/>
      <c r="B477" s="26"/>
      <c r="E477" s="26"/>
    </row>
    <row r="478" spans="1:5" ht="12.6">
      <c r="A478" s="26"/>
      <c r="B478" s="26"/>
      <c r="E478" s="26"/>
    </row>
    <row r="479" spans="1:5" ht="12.6">
      <c r="A479" s="26"/>
      <c r="B479" s="26"/>
      <c r="E479" s="26"/>
    </row>
    <row r="480" spans="1:5" ht="12.6">
      <c r="A480" s="26"/>
      <c r="B480" s="26"/>
      <c r="E480" s="26"/>
    </row>
    <row r="481" spans="1:5" ht="12.6">
      <c r="A481" s="26"/>
      <c r="B481" s="26"/>
      <c r="E481" s="26"/>
    </row>
    <row r="482" spans="1:5" ht="12.6">
      <c r="A482" s="26"/>
      <c r="B482" s="26"/>
      <c r="E482" s="26"/>
    </row>
    <row r="483" spans="1:5" ht="12.6">
      <c r="A483" s="26"/>
      <c r="B483" s="26"/>
      <c r="E483" s="26"/>
    </row>
    <row r="484" spans="1:5" ht="12.6">
      <c r="A484" s="26"/>
      <c r="B484" s="26"/>
      <c r="E484" s="26"/>
    </row>
    <row r="485" spans="1:5" ht="12.6">
      <c r="A485" s="26"/>
      <c r="B485" s="26"/>
      <c r="E485" s="26"/>
    </row>
    <row r="486" spans="1:5" ht="12.6">
      <c r="A486" s="26"/>
      <c r="B486" s="26"/>
      <c r="E486" s="26"/>
    </row>
    <row r="487" spans="1:5" ht="12.6">
      <c r="A487" s="26"/>
      <c r="B487" s="26"/>
      <c r="E487" s="26"/>
    </row>
    <row r="488" spans="1:5" ht="12.6">
      <c r="A488" s="26"/>
      <c r="B488" s="26"/>
      <c r="E488" s="26"/>
    </row>
    <row r="489" spans="1:5" ht="12.6">
      <c r="A489" s="26"/>
      <c r="B489" s="26"/>
      <c r="E489" s="26"/>
    </row>
    <row r="490" spans="1:5" ht="12.6">
      <c r="A490" s="26"/>
      <c r="B490" s="26"/>
      <c r="E490" s="26"/>
    </row>
    <row r="491" spans="1:5" ht="12.6">
      <c r="A491" s="26"/>
      <c r="B491" s="26"/>
      <c r="E491" s="26"/>
    </row>
    <row r="492" spans="1:5" ht="12.6">
      <c r="A492" s="26"/>
      <c r="B492" s="26"/>
      <c r="E492" s="26"/>
    </row>
    <row r="493" spans="1:5" ht="12.6">
      <c r="A493" s="26"/>
      <c r="B493" s="26"/>
      <c r="E493" s="26"/>
    </row>
    <row r="494" spans="1:5" ht="12.6">
      <c r="A494" s="26"/>
      <c r="B494" s="26"/>
      <c r="E494" s="26"/>
    </row>
    <row r="495" spans="1:5" ht="12.6">
      <c r="A495" s="26"/>
      <c r="B495" s="26"/>
      <c r="E495" s="26"/>
    </row>
    <row r="496" spans="1:5" ht="12.6">
      <c r="A496" s="26"/>
      <c r="B496" s="26"/>
      <c r="E496" s="26"/>
    </row>
    <row r="497" spans="1:5" ht="12.6">
      <c r="A497" s="26"/>
      <c r="B497" s="26"/>
      <c r="E497" s="26"/>
    </row>
    <row r="498" spans="1:5" ht="12.6">
      <c r="A498" s="26"/>
      <c r="B498" s="26"/>
      <c r="E498" s="26"/>
    </row>
    <row r="499" spans="1:5" ht="12.6">
      <c r="A499" s="26"/>
      <c r="B499" s="26"/>
      <c r="E499" s="26"/>
    </row>
    <row r="500" spans="1:5" ht="12.6">
      <c r="A500" s="26"/>
      <c r="B500" s="26"/>
      <c r="E500" s="26"/>
    </row>
    <row r="501" spans="1:5" ht="12.6">
      <c r="A501" s="26"/>
      <c r="B501" s="26"/>
      <c r="E501" s="26"/>
    </row>
    <row r="502" spans="1:5" ht="12.6">
      <c r="A502" s="26"/>
      <c r="B502" s="26"/>
      <c r="E502" s="26"/>
    </row>
    <row r="503" spans="1:5" ht="12.6">
      <c r="A503" s="26"/>
      <c r="B503" s="26"/>
      <c r="E503" s="26"/>
    </row>
    <row r="504" spans="1:5" ht="12.6">
      <c r="A504" s="26"/>
      <c r="B504" s="26"/>
      <c r="E504" s="26"/>
    </row>
    <row r="505" spans="1:5" ht="12.6">
      <c r="A505" s="26"/>
      <c r="B505" s="26"/>
      <c r="E505" s="26"/>
    </row>
    <row r="506" spans="1:5" ht="12.6">
      <c r="A506" s="26"/>
      <c r="B506" s="26"/>
      <c r="E506" s="26"/>
    </row>
    <row r="507" spans="1:5" ht="12.6">
      <c r="A507" s="26"/>
      <c r="B507" s="26"/>
      <c r="E507" s="26"/>
    </row>
    <row r="508" spans="1:5" ht="12.6">
      <c r="A508" s="26"/>
      <c r="B508" s="26"/>
      <c r="E508" s="26"/>
    </row>
    <row r="509" spans="1:5" ht="12.6">
      <c r="A509" s="26"/>
      <c r="B509" s="26"/>
      <c r="E509" s="26"/>
    </row>
    <row r="510" spans="1:5" ht="12.6">
      <c r="A510" s="26"/>
      <c r="B510" s="26"/>
      <c r="E510" s="26"/>
    </row>
    <row r="511" spans="1:5" ht="12.6">
      <c r="A511" s="26"/>
      <c r="B511" s="26"/>
      <c r="E511" s="26"/>
    </row>
    <row r="512" spans="1:5" ht="12.6">
      <c r="A512" s="26"/>
      <c r="B512" s="26"/>
      <c r="E512" s="26"/>
    </row>
    <row r="513" spans="1:5" ht="12.6">
      <c r="A513" s="26"/>
      <c r="B513" s="26"/>
      <c r="E513" s="26"/>
    </row>
    <row r="514" spans="1:5" ht="12.6">
      <c r="A514" s="26"/>
      <c r="B514" s="26"/>
      <c r="E514" s="26"/>
    </row>
    <row r="515" spans="1:5" ht="12.6">
      <c r="A515" s="26"/>
      <c r="B515" s="26"/>
      <c r="E515" s="26"/>
    </row>
    <row r="516" spans="1:5" ht="12.6">
      <c r="A516" s="26"/>
      <c r="B516" s="26"/>
      <c r="E516" s="26"/>
    </row>
    <row r="517" spans="1:5" ht="12.6">
      <c r="A517" s="26"/>
      <c r="B517" s="26"/>
      <c r="E517" s="26"/>
    </row>
    <row r="518" spans="1:5" ht="12.6">
      <c r="A518" s="26"/>
      <c r="B518" s="26"/>
      <c r="E518" s="26"/>
    </row>
    <row r="519" spans="1:5" ht="12.6">
      <c r="A519" s="26"/>
      <c r="B519" s="26"/>
      <c r="E519" s="26"/>
    </row>
    <row r="520" spans="1:5" ht="12.6">
      <c r="A520" s="26"/>
      <c r="B520" s="26"/>
      <c r="E520" s="26"/>
    </row>
    <row r="521" spans="1:5" ht="12.6">
      <c r="A521" s="26"/>
      <c r="B521" s="26"/>
      <c r="E521" s="26"/>
    </row>
    <row r="522" spans="1:5" ht="12.6">
      <c r="A522" s="26"/>
      <c r="B522" s="26"/>
      <c r="E522" s="26"/>
    </row>
    <row r="523" spans="1:5" ht="12.6">
      <c r="A523" s="26"/>
      <c r="B523" s="26"/>
      <c r="E523" s="26"/>
    </row>
    <row r="524" spans="1:5" ht="12.6">
      <c r="A524" s="26"/>
      <c r="B524" s="26"/>
      <c r="E524" s="26"/>
    </row>
    <row r="525" spans="1:5" ht="12.6">
      <c r="A525" s="26"/>
      <c r="B525" s="26"/>
      <c r="E525" s="26"/>
    </row>
    <row r="526" spans="1:5" ht="12.6">
      <c r="A526" s="26"/>
      <c r="B526" s="26"/>
      <c r="E526" s="26"/>
    </row>
    <row r="527" spans="1:5" ht="12.6">
      <c r="A527" s="26"/>
      <c r="B527" s="26"/>
      <c r="E527" s="26"/>
    </row>
    <row r="528" spans="1:5" ht="12.6">
      <c r="A528" s="26"/>
      <c r="B528" s="26"/>
      <c r="E528" s="26"/>
    </row>
    <row r="529" spans="1:5" ht="12.6">
      <c r="A529" s="26"/>
      <c r="B529" s="26"/>
      <c r="E529" s="26"/>
    </row>
    <row r="530" spans="1:5" ht="12.6">
      <c r="A530" s="26"/>
      <c r="B530" s="26"/>
      <c r="E530" s="26"/>
    </row>
    <row r="531" spans="1:5" ht="12.6">
      <c r="A531" s="26"/>
      <c r="B531" s="26"/>
      <c r="E531" s="26"/>
    </row>
    <row r="532" spans="1:5" ht="12.6">
      <c r="A532" s="26"/>
      <c r="B532" s="26"/>
      <c r="E532" s="26"/>
    </row>
    <row r="533" spans="1:5" ht="12.6">
      <c r="A533" s="26"/>
      <c r="B533" s="26"/>
      <c r="E533" s="26"/>
    </row>
    <row r="534" spans="1:5" ht="12.6">
      <c r="A534" s="26"/>
      <c r="B534" s="26"/>
      <c r="E534" s="26"/>
    </row>
    <row r="535" spans="1:5" ht="12.6">
      <c r="A535" s="26"/>
      <c r="B535" s="26"/>
      <c r="E535" s="26"/>
    </row>
    <row r="536" spans="1:5" ht="12.6">
      <c r="A536" s="26"/>
      <c r="B536" s="26"/>
      <c r="E536" s="26"/>
    </row>
    <row r="537" spans="1:5" ht="12.6">
      <c r="A537" s="26"/>
      <c r="B537" s="26"/>
      <c r="E537" s="26"/>
    </row>
    <row r="538" spans="1:5" ht="12.6">
      <c r="A538" s="26"/>
      <c r="B538" s="26"/>
      <c r="E538" s="26"/>
    </row>
    <row r="539" spans="1:5" ht="12.6">
      <c r="A539" s="26"/>
      <c r="B539" s="26"/>
      <c r="E539" s="26"/>
    </row>
    <row r="540" spans="1:5" ht="12.6">
      <c r="A540" s="26"/>
      <c r="B540" s="26"/>
      <c r="E540" s="26"/>
    </row>
    <row r="541" spans="1:5" ht="12.6">
      <c r="A541" s="26"/>
      <c r="B541" s="26"/>
      <c r="E541" s="26"/>
    </row>
    <row r="542" spans="1:5" ht="12.6">
      <c r="A542" s="26"/>
      <c r="B542" s="26"/>
      <c r="E542" s="26"/>
    </row>
    <row r="543" spans="1:5" ht="12.6">
      <c r="A543" s="26"/>
      <c r="B543" s="26"/>
      <c r="E543" s="26"/>
    </row>
    <row r="544" spans="1:5" ht="12.6">
      <c r="A544" s="26"/>
      <c r="B544" s="26"/>
      <c r="E544" s="26"/>
    </row>
    <row r="545" spans="1:6" ht="12.6">
      <c r="A545" s="26"/>
      <c r="B545" s="26"/>
      <c r="E545" s="26"/>
    </row>
    <row r="546" spans="1:6" ht="12.6">
      <c r="A546" s="26"/>
      <c r="B546" s="26"/>
      <c r="E546" s="26"/>
    </row>
    <row r="547" spans="1:6" ht="12.6">
      <c r="A547" s="26"/>
      <c r="B547" s="26"/>
      <c r="E547" s="26"/>
    </row>
    <row r="548" spans="1:6" ht="12.6">
      <c r="A548" s="26"/>
      <c r="B548" s="26"/>
      <c r="E548" s="26"/>
    </row>
    <row r="549" spans="1:6" ht="12.6">
      <c r="A549" s="26"/>
      <c r="B549" s="26"/>
      <c r="E549" s="26"/>
    </row>
    <row r="550" spans="1:6" ht="12.6">
      <c r="A550" s="26"/>
      <c r="B550" s="26"/>
      <c r="E550" s="26"/>
    </row>
    <row r="551" spans="1:6" ht="12.6">
      <c r="A551" s="26"/>
      <c r="B551" s="26"/>
      <c r="E551" s="26"/>
    </row>
    <row r="552" spans="1:6" ht="12.6">
      <c r="A552" s="26"/>
      <c r="B552" s="26"/>
      <c r="E552" s="26"/>
    </row>
    <row r="553" spans="1:6" ht="12.6">
      <c r="A553" s="26"/>
      <c r="B553" s="26"/>
      <c r="E553" s="26"/>
    </row>
    <row r="554" spans="1:6" ht="12.6">
      <c r="A554" s="26"/>
      <c r="B554" s="26"/>
      <c r="E554" s="26"/>
    </row>
    <row r="555" spans="1:6" ht="12.6">
      <c r="A555" s="26"/>
      <c r="B555" s="26"/>
      <c r="E555" s="26"/>
    </row>
    <row r="556" spans="1:6" ht="12.6">
      <c r="A556" s="26"/>
      <c r="B556" s="26"/>
      <c r="C556" s="26"/>
      <c r="F556" s="26"/>
    </row>
    <row r="557" spans="1:6" ht="12.6">
      <c r="A557" s="26"/>
      <c r="B557" s="26"/>
      <c r="C557" s="26"/>
      <c r="F557" s="26"/>
    </row>
    <row r="558" spans="1:6" ht="12.6">
      <c r="A558" s="26"/>
      <c r="B558" s="26"/>
      <c r="C558" s="26"/>
      <c r="F558" s="26"/>
    </row>
    <row r="559" spans="1:6" ht="12.6">
      <c r="A559" s="26"/>
      <c r="B559" s="26"/>
      <c r="C559" s="26"/>
      <c r="F559" s="26"/>
    </row>
    <row r="560" spans="1:6" ht="12.6">
      <c r="A560" s="26"/>
      <c r="B560" s="26"/>
      <c r="C560" s="26"/>
      <c r="F560" s="26"/>
    </row>
    <row r="561" spans="1:6" ht="12.6">
      <c r="A561" s="26"/>
      <c r="B561" s="26"/>
      <c r="C561" s="26"/>
      <c r="F561" s="26"/>
    </row>
    <row r="562" spans="1:6" ht="12.6">
      <c r="A562" s="26"/>
      <c r="B562" s="26"/>
      <c r="C562" s="26"/>
      <c r="F562" s="26"/>
    </row>
    <row r="563" spans="1:6" ht="12.6">
      <c r="A563" s="26"/>
      <c r="B563" s="26"/>
      <c r="C563" s="26"/>
      <c r="F563" s="26"/>
    </row>
    <row r="564" spans="1:6" ht="12.6">
      <c r="A564" s="26"/>
      <c r="B564" s="26"/>
      <c r="C564" s="26"/>
      <c r="F564" s="26"/>
    </row>
    <row r="565" spans="1:6" ht="12.6">
      <c r="A565" s="26"/>
      <c r="B565" s="26"/>
      <c r="C565" s="26"/>
      <c r="F565" s="26"/>
    </row>
    <row r="566" spans="1:6" ht="12.6">
      <c r="A566" s="26"/>
      <c r="B566" s="26"/>
      <c r="C566" s="26"/>
      <c r="F566" s="26"/>
    </row>
    <row r="567" spans="1:6" ht="12.6">
      <c r="A567" s="26"/>
      <c r="B567" s="26"/>
      <c r="C567" s="26"/>
      <c r="F567" s="26"/>
    </row>
    <row r="568" spans="1:6" ht="12.6">
      <c r="A568" s="26"/>
      <c r="B568" s="26"/>
      <c r="C568" s="26"/>
      <c r="F568" s="26"/>
    </row>
    <row r="569" spans="1:6" ht="12.6">
      <c r="A569" s="26"/>
      <c r="B569" s="26"/>
      <c r="C569" s="26"/>
      <c r="F569" s="26"/>
    </row>
    <row r="570" spans="1:6" ht="12.6">
      <c r="A570" s="26"/>
      <c r="B570" s="26"/>
      <c r="C570" s="26"/>
      <c r="F570" s="26"/>
    </row>
    <row r="571" spans="1:6" ht="12.6">
      <c r="A571" s="26"/>
      <c r="B571" s="26"/>
      <c r="C571" s="26"/>
      <c r="F571" s="26"/>
    </row>
    <row r="572" spans="1:6" ht="12.6">
      <c r="A572" s="26"/>
      <c r="B572" s="26"/>
      <c r="C572" s="26"/>
      <c r="F572" s="26"/>
    </row>
    <row r="573" spans="1:6" ht="12.6">
      <c r="A573" s="26"/>
      <c r="B573" s="26"/>
      <c r="C573" s="26"/>
      <c r="F573" s="26"/>
    </row>
    <row r="574" spans="1:6" ht="12.6">
      <c r="A574" s="26"/>
      <c r="B574" s="26"/>
      <c r="C574" s="26"/>
      <c r="F574" s="26"/>
    </row>
    <row r="575" spans="1:6" ht="12.6">
      <c r="A575" s="26"/>
      <c r="B575" s="26"/>
      <c r="C575" s="26"/>
      <c r="F575" s="26"/>
    </row>
    <row r="576" spans="1:6" ht="12.6">
      <c r="A576" s="26"/>
      <c r="B576" s="26"/>
      <c r="C576" s="26"/>
      <c r="F576" s="26"/>
    </row>
    <row r="577" spans="1:6" ht="12.6">
      <c r="A577" s="26"/>
      <c r="B577" s="26"/>
      <c r="C577" s="26"/>
      <c r="F577" s="26"/>
    </row>
    <row r="578" spans="1:6" ht="12.6">
      <c r="A578" s="26"/>
      <c r="B578" s="26"/>
      <c r="C578" s="26"/>
      <c r="F578" s="26"/>
    </row>
    <row r="579" spans="1:6" ht="12.6">
      <c r="A579" s="26"/>
      <c r="B579" s="26"/>
      <c r="C579" s="26"/>
      <c r="F579" s="26"/>
    </row>
    <row r="580" spans="1:6" ht="12.6">
      <c r="A580" s="26"/>
      <c r="B580" s="26"/>
      <c r="C580" s="26"/>
      <c r="F580" s="26"/>
    </row>
    <row r="581" spans="1:6" ht="12.6">
      <c r="A581" s="26"/>
      <c r="B581" s="26"/>
      <c r="C581" s="26"/>
      <c r="F581" s="26"/>
    </row>
    <row r="582" spans="1:6" ht="12.6">
      <c r="A582" s="26"/>
      <c r="B582" s="26"/>
      <c r="C582" s="26"/>
      <c r="F582" s="26"/>
    </row>
    <row r="583" spans="1:6" ht="12.6">
      <c r="A583" s="26"/>
      <c r="B583" s="26"/>
      <c r="C583" s="26"/>
      <c r="F583" s="26"/>
    </row>
    <row r="584" spans="1:6" ht="12.6">
      <c r="A584" s="26"/>
      <c r="B584" s="26"/>
      <c r="C584" s="26"/>
      <c r="F584" s="26"/>
    </row>
    <row r="585" spans="1:6" ht="12.6">
      <c r="A585" s="26"/>
      <c r="B585" s="26"/>
      <c r="C585" s="26"/>
      <c r="F585" s="26"/>
    </row>
    <row r="586" spans="1:6" ht="12.6">
      <c r="A586" s="26"/>
      <c r="B586" s="26"/>
      <c r="C586" s="26"/>
      <c r="F586" s="26"/>
    </row>
    <row r="587" spans="1:6" ht="12.6">
      <c r="A587" s="26"/>
      <c r="B587" s="26"/>
      <c r="C587" s="26"/>
      <c r="F587" s="26"/>
    </row>
    <row r="588" spans="1:6" ht="12.6">
      <c r="A588" s="26"/>
      <c r="B588" s="26"/>
      <c r="C588" s="26"/>
      <c r="F588" s="26"/>
    </row>
    <row r="589" spans="1:6" ht="12.6">
      <c r="A589" s="26"/>
      <c r="B589" s="26"/>
      <c r="C589" s="26"/>
      <c r="F589" s="26"/>
    </row>
    <row r="590" spans="1:6" ht="12.6">
      <c r="A590" s="26"/>
      <c r="B590" s="26"/>
      <c r="C590" s="26"/>
      <c r="F590" s="26"/>
    </row>
    <row r="591" spans="1:6" ht="12.6">
      <c r="A591" s="26"/>
      <c r="B591" s="26"/>
      <c r="C591" s="26"/>
      <c r="F591" s="26"/>
    </row>
    <row r="592" spans="1:6" ht="12.6">
      <c r="A592" s="26"/>
      <c r="B592" s="26"/>
      <c r="C592" s="26"/>
      <c r="F592" s="26"/>
    </row>
    <row r="593" spans="1:6" ht="12.6">
      <c r="A593" s="26"/>
      <c r="B593" s="26"/>
      <c r="C593" s="26"/>
      <c r="F593" s="26"/>
    </row>
    <row r="594" spans="1:6" ht="12.6">
      <c r="A594" s="26"/>
      <c r="B594" s="26"/>
      <c r="C594" s="26"/>
      <c r="F594" s="26"/>
    </row>
    <row r="595" spans="1:6" ht="12.6">
      <c r="A595" s="26"/>
      <c r="B595" s="26"/>
      <c r="C595" s="26"/>
      <c r="F595" s="26"/>
    </row>
    <row r="596" spans="1:6" ht="12.6">
      <c r="A596" s="26"/>
      <c r="B596" s="26"/>
      <c r="C596" s="26"/>
      <c r="F596" s="26"/>
    </row>
    <row r="597" spans="1:6" ht="12.6">
      <c r="A597" s="26"/>
      <c r="B597" s="26"/>
      <c r="C597" s="26"/>
      <c r="F597" s="26"/>
    </row>
    <row r="598" spans="1:6" ht="12.6">
      <c r="A598" s="26"/>
      <c r="B598" s="26"/>
      <c r="C598" s="26"/>
      <c r="F598" s="26"/>
    </row>
    <row r="599" spans="1:6" ht="12.6">
      <c r="A599" s="26"/>
      <c r="B599" s="26"/>
      <c r="C599" s="26"/>
      <c r="F599" s="26"/>
    </row>
    <row r="600" spans="1:6" ht="12.6">
      <c r="A600" s="26"/>
      <c r="B600" s="26"/>
      <c r="C600" s="26"/>
      <c r="F600" s="26"/>
    </row>
    <row r="601" spans="1:6" ht="12.6">
      <c r="A601" s="26"/>
      <c r="B601" s="26"/>
      <c r="C601" s="26"/>
      <c r="F601" s="26"/>
    </row>
    <row r="602" spans="1:6" ht="12.6">
      <c r="A602" s="26"/>
      <c r="B602" s="26"/>
      <c r="C602" s="26"/>
      <c r="F602" s="26"/>
    </row>
    <row r="603" spans="1:6" ht="12.6">
      <c r="A603" s="26"/>
      <c r="B603" s="26"/>
      <c r="C603" s="26"/>
      <c r="F603" s="26"/>
    </row>
    <row r="604" spans="1:6" ht="12.6">
      <c r="A604" s="26"/>
      <c r="B604" s="26"/>
      <c r="C604" s="26"/>
      <c r="F604" s="26"/>
    </row>
    <row r="605" spans="1:6" ht="12.6">
      <c r="A605" s="26"/>
      <c r="B605" s="26"/>
      <c r="C605" s="26"/>
      <c r="F605" s="26"/>
    </row>
    <row r="606" spans="1:6" ht="12.6">
      <c r="A606" s="26"/>
      <c r="B606" s="26"/>
      <c r="C606" s="26"/>
      <c r="F606" s="26"/>
    </row>
    <row r="607" spans="1:6" ht="12.6">
      <c r="A607" s="26"/>
      <c r="B607" s="26"/>
      <c r="C607" s="26"/>
      <c r="F607" s="26"/>
    </row>
    <row r="608" spans="1:6" ht="12.6">
      <c r="A608" s="26"/>
      <c r="B608" s="26"/>
      <c r="C608" s="26"/>
      <c r="F608" s="26"/>
    </row>
    <row r="609" spans="1:6" ht="12.6">
      <c r="A609" s="26"/>
      <c r="B609" s="26"/>
      <c r="C609" s="26"/>
      <c r="F609" s="26"/>
    </row>
    <row r="610" spans="1:6" ht="12.6">
      <c r="A610" s="26"/>
      <c r="B610" s="26"/>
      <c r="C610" s="26"/>
      <c r="F610" s="26"/>
    </row>
    <row r="611" spans="1:6" ht="12.6">
      <c r="A611" s="26"/>
      <c r="B611" s="26"/>
      <c r="C611" s="26"/>
      <c r="F611" s="26"/>
    </row>
    <row r="612" spans="1:6" ht="12.6">
      <c r="A612" s="26"/>
      <c r="B612" s="26"/>
      <c r="C612" s="26"/>
      <c r="F612" s="26"/>
    </row>
    <row r="613" spans="1:6" ht="12.6">
      <c r="A613" s="26"/>
      <c r="B613" s="26"/>
      <c r="C613" s="26"/>
      <c r="F613" s="26"/>
    </row>
    <row r="614" spans="1:6" ht="12.6">
      <c r="A614" s="26"/>
      <c r="B614" s="26"/>
      <c r="C614" s="26"/>
      <c r="F614" s="26"/>
    </row>
    <row r="615" spans="1:6" ht="12.6">
      <c r="A615" s="26"/>
      <c r="B615" s="26"/>
      <c r="C615" s="26"/>
      <c r="F615" s="26"/>
    </row>
    <row r="616" spans="1:6" ht="12.6">
      <c r="A616" s="26"/>
      <c r="B616" s="26"/>
      <c r="C616" s="26"/>
      <c r="F616" s="26"/>
    </row>
    <row r="617" spans="1:6" ht="12.6">
      <c r="A617" s="26"/>
      <c r="B617" s="26"/>
      <c r="C617" s="26"/>
      <c r="F617" s="26"/>
    </row>
    <row r="618" spans="1:6" ht="12.6">
      <c r="A618" s="26"/>
      <c r="B618" s="26"/>
      <c r="C618" s="26"/>
      <c r="F618" s="26"/>
    </row>
    <row r="619" spans="1:6" ht="12.6">
      <c r="A619" s="26"/>
      <c r="B619" s="26"/>
      <c r="C619" s="26"/>
      <c r="F619" s="26"/>
    </row>
    <row r="620" spans="1:6" ht="12.6">
      <c r="A620" s="26"/>
      <c r="B620" s="26"/>
      <c r="C620" s="26"/>
      <c r="F620" s="26"/>
    </row>
    <row r="621" spans="1:6" ht="12.6">
      <c r="A621" s="26"/>
      <c r="B621" s="26"/>
      <c r="C621" s="26"/>
      <c r="F621" s="26"/>
    </row>
    <row r="622" spans="1:6" ht="12.6">
      <c r="A622" s="26"/>
      <c r="B622" s="26"/>
      <c r="C622" s="26"/>
      <c r="F622" s="26"/>
    </row>
    <row r="623" spans="1:6" ht="12.6">
      <c r="A623" s="26"/>
      <c r="B623" s="26"/>
      <c r="C623" s="26"/>
      <c r="F623" s="26"/>
    </row>
    <row r="624" spans="1:6" ht="12.6">
      <c r="A624" s="26"/>
      <c r="B624" s="26"/>
      <c r="C624" s="26"/>
      <c r="F624" s="26"/>
    </row>
    <row r="625" spans="1:6" ht="12.6">
      <c r="A625" s="26"/>
      <c r="B625" s="26"/>
      <c r="C625" s="26"/>
      <c r="F625" s="26"/>
    </row>
    <row r="626" spans="1:6" ht="12.6">
      <c r="A626" s="26"/>
      <c r="B626" s="26"/>
      <c r="C626" s="26"/>
      <c r="F626" s="26"/>
    </row>
    <row r="627" spans="1:6" ht="12.6">
      <c r="A627" s="26"/>
      <c r="B627" s="26"/>
      <c r="C627" s="26"/>
      <c r="F627" s="26"/>
    </row>
    <row r="628" spans="1:6" ht="12.6">
      <c r="A628" s="26"/>
      <c r="B628" s="26"/>
      <c r="C628" s="26"/>
      <c r="F628" s="26"/>
    </row>
    <row r="629" spans="1:6" ht="12.6">
      <c r="A629" s="26"/>
      <c r="B629" s="26"/>
      <c r="C629" s="26"/>
      <c r="F629" s="26"/>
    </row>
    <row r="630" spans="1:6" ht="12.6">
      <c r="A630" s="26"/>
      <c r="B630" s="26"/>
      <c r="C630" s="26"/>
      <c r="F630" s="26"/>
    </row>
    <row r="631" spans="1:6" ht="12.6">
      <c r="A631" s="26"/>
      <c r="B631" s="26"/>
      <c r="C631" s="26"/>
      <c r="F631" s="26"/>
    </row>
    <row r="632" spans="1:6" ht="12.6">
      <c r="A632" s="26"/>
      <c r="B632" s="26"/>
      <c r="C632" s="26"/>
      <c r="F632" s="26"/>
    </row>
    <row r="633" spans="1:6" ht="12.6">
      <c r="A633" s="26"/>
      <c r="B633" s="26"/>
      <c r="C633" s="26"/>
      <c r="F633" s="26"/>
    </row>
    <row r="634" spans="1:6" ht="12.6">
      <c r="A634" s="26"/>
      <c r="B634" s="26"/>
      <c r="C634" s="26"/>
      <c r="F634" s="26"/>
    </row>
    <row r="635" spans="1:6" ht="12.6">
      <c r="A635" s="26"/>
      <c r="B635" s="26"/>
      <c r="C635" s="26"/>
      <c r="F635" s="26"/>
    </row>
    <row r="636" spans="1:6" ht="12.6">
      <c r="A636" s="26"/>
      <c r="B636" s="26"/>
      <c r="C636" s="26"/>
      <c r="F636" s="26"/>
    </row>
    <row r="637" spans="1:6" ht="12.6">
      <c r="A637" s="26"/>
      <c r="B637" s="26"/>
      <c r="C637" s="26"/>
      <c r="F637" s="26"/>
    </row>
    <row r="638" spans="1:6" ht="12.6">
      <c r="A638" s="26"/>
      <c r="B638" s="26"/>
      <c r="C638" s="26"/>
      <c r="F638" s="26"/>
    </row>
    <row r="639" spans="1:6" ht="12.6">
      <c r="A639" s="26"/>
      <c r="B639" s="26"/>
      <c r="C639" s="26"/>
      <c r="F639" s="26"/>
    </row>
    <row r="640" spans="1:6" ht="12.6">
      <c r="A640" s="26"/>
      <c r="B640" s="26"/>
      <c r="C640" s="26"/>
      <c r="F640" s="26"/>
    </row>
    <row r="641" spans="1:6" ht="12.6">
      <c r="A641" s="26"/>
      <c r="B641" s="26"/>
      <c r="C641" s="26"/>
      <c r="F641" s="26"/>
    </row>
    <row r="642" spans="1:6" ht="12.6">
      <c r="A642" s="26"/>
      <c r="B642" s="26"/>
      <c r="C642" s="26"/>
      <c r="F642" s="26"/>
    </row>
    <row r="643" spans="1:6" ht="12.6">
      <c r="A643" s="26"/>
      <c r="B643" s="26"/>
      <c r="C643" s="26"/>
      <c r="F643" s="26"/>
    </row>
    <row r="644" spans="1:6" ht="12.6">
      <c r="A644" s="26"/>
      <c r="B644" s="26"/>
      <c r="C644" s="26"/>
      <c r="F644" s="26"/>
    </row>
    <row r="645" spans="1:6" ht="12.6">
      <c r="A645" s="26"/>
      <c r="B645" s="26"/>
      <c r="C645" s="26"/>
      <c r="F645" s="26"/>
    </row>
    <row r="646" spans="1:6" ht="12.6">
      <c r="A646" s="26"/>
      <c r="B646" s="26"/>
      <c r="C646" s="26"/>
      <c r="F646" s="26"/>
    </row>
    <row r="647" spans="1:6" ht="12.6">
      <c r="A647" s="26"/>
      <c r="B647" s="26"/>
      <c r="C647" s="26"/>
      <c r="F647" s="26"/>
    </row>
    <row r="648" spans="1:6" ht="12.6">
      <c r="A648" s="26"/>
      <c r="B648" s="26"/>
      <c r="C648" s="26"/>
      <c r="F648" s="26"/>
    </row>
    <row r="649" spans="1:6" ht="12.6">
      <c r="A649" s="26"/>
      <c r="B649" s="26"/>
      <c r="C649" s="26"/>
      <c r="F649" s="26"/>
    </row>
    <row r="650" spans="1:6" ht="12.6">
      <c r="A650" s="26"/>
      <c r="B650" s="26"/>
      <c r="C650" s="26"/>
      <c r="F650" s="26"/>
    </row>
    <row r="651" spans="1:6" ht="12.6">
      <c r="A651" s="26"/>
      <c r="B651" s="26"/>
      <c r="C651" s="26"/>
      <c r="F651" s="26"/>
    </row>
    <row r="652" spans="1:6" ht="12.6">
      <c r="A652" s="26"/>
      <c r="B652" s="26"/>
      <c r="C652" s="26"/>
      <c r="F652" s="26"/>
    </row>
    <row r="653" spans="1:6" ht="12.6">
      <c r="A653" s="26"/>
      <c r="B653" s="26"/>
      <c r="C653" s="26"/>
      <c r="F653" s="26"/>
    </row>
    <row r="654" spans="1:6" ht="12.6">
      <c r="A654" s="26"/>
      <c r="B654" s="26"/>
      <c r="C654" s="26"/>
      <c r="F654" s="26"/>
    </row>
    <row r="655" spans="1:6" ht="12.6">
      <c r="A655" s="26"/>
      <c r="B655" s="26"/>
      <c r="C655" s="26"/>
      <c r="F655" s="26"/>
    </row>
    <row r="656" spans="1:6" ht="12.6">
      <c r="A656" s="26"/>
      <c r="B656" s="26"/>
      <c r="C656" s="26"/>
      <c r="F656" s="26"/>
    </row>
    <row r="657" spans="1:6" ht="12.6">
      <c r="A657" s="26"/>
      <c r="B657" s="26"/>
      <c r="C657" s="26"/>
      <c r="F657" s="26"/>
    </row>
    <row r="658" spans="1:6" ht="12.6">
      <c r="A658" s="26"/>
      <c r="B658" s="26"/>
      <c r="C658" s="26"/>
      <c r="F658" s="26"/>
    </row>
    <row r="659" spans="1:6" ht="12.6">
      <c r="A659" s="26"/>
      <c r="B659" s="26"/>
      <c r="C659" s="26"/>
      <c r="F659" s="26"/>
    </row>
    <row r="660" spans="1:6" ht="12.6">
      <c r="A660" s="26"/>
      <c r="B660" s="26"/>
      <c r="C660" s="26"/>
      <c r="F660" s="26"/>
    </row>
    <row r="661" spans="1:6" ht="12.6">
      <c r="A661" s="26"/>
      <c r="B661" s="26"/>
      <c r="C661" s="26"/>
      <c r="F661" s="26"/>
    </row>
    <row r="662" spans="1:6" ht="12.6">
      <c r="A662" s="26"/>
      <c r="B662" s="26"/>
      <c r="C662" s="26"/>
      <c r="F662" s="26"/>
    </row>
    <row r="663" spans="1:6" ht="12.6">
      <c r="A663" s="26"/>
      <c r="B663" s="26"/>
      <c r="C663" s="26"/>
      <c r="F663" s="26"/>
    </row>
    <row r="664" spans="1:6" ht="12.6">
      <c r="A664" s="26"/>
      <c r="B664" s="26"/>
      <c r="C664" s="26"/>
      <c r="F664" s="26"/>
    </row>
    <row r="665" spans="1:6" ht="12.6">
      <c r="A665" s="26"/>
      <c r="B665" s="26"/>
      <c r="C665" s="26"/>
      <c r="F665" s="26"/>
    </row>
    <row r="666" spans="1:6" ht="12.6">
      <c r="A666" s="26"/>
      <c r="B666" s="26"/>
      <c r="C666" s="26"/>
      <c r="F666" s="26"/>
    </row>
    <row r="667" spans="1:6" ht="12.6">
      <c r="A667" s="26"/>
      <c r="B667" s="26"/>
      <c r="C667" s="26"/>
      <c r="F667" s="26"/>
    </row>
    <row r="668" spans="1:6" ht="12.6">
      <c r="A668" s="26"/>
      <c r="B668" s="26"/>
      <c r="C668" s="26"/>
      <c r="F668" s="26"/>
    </row>
    <row r="669" spans="1:6" ht="12.6">
      <c r="A669" s="26"/>
      <c r="B669" s="26"/>
      <c r="C669" s="26"/>
      <c r="F669" s="26"/>
    </row>
    <row r="670" spans="1:6" ht="12.6">
      <c r="A670" s="26"/>
      <c r="B670" s="26"/>
      <c r="C670" s="26"/>
      <c r="F670" s="26"/>
    </row>
    <row r="671" spans="1:6" ht="12.6">
      <c r="A671" s="26"/>
      <c r="B671" s="26"/>
      <c r="C671" s="26"/>
      <c r="F671" s="26"/>
    </row>
    <row r="672" spans="1:6" ht="12.6">
      <c r="A672" s="26"/>
      <c r="B672" s="26"/>
      <c r="C672" s="26"/>
      <c r="F672" s="26"/>
    </row>
    <row r="673" spans="1:6" ht="12.6">
      <c r="A673" s="26"/>
      <c r="B673" s="26"/>
      <c r="C673" s="26"/>
      <c r="F673" s="26"/>
    </row>
    <row r="674" spans="1:6" ht="12.6">
      <c r="A674" s="26"/>
      <c r="B674" s="26"/>
      <c r="C674" s="26"/>
      <c r="F674" s="26"/>
    </row>
    <row r="675" spans="1:6" ht="12.6">
      <c r="A675" s="26"/>
      <c r="B675" s="26"/>
      <c r="C675" s="26"/>
      <c r="F675" s="26"/>
    </row>
    <row r="676" spans="1:6" ht="12.6">
      <c r="A676" s="26"/>
      <c r="B676" s="26"/>
      <c r="C676" s="26"/>
      <c r="F676" s="26"/>
    </row>
    <row r="677" spans="1:6" ht="12.6">
      <c r="A677" s="26"/>
      <c r="B677" s="26"/>
      <c r="C677" s="26"/>
      <c r="F677" s="26"/>
    </row>
    <row r="678" spans="1:6" ht="12.6">
      <c r="A678" s="26"/>
      <c r="B678" s="26"/>
      <c r="C678" s="26"/>
      <c r="F678" s="26"/>
    </row>
    <row r="679" spans="1:6" ht="12.6">
      <c r="A679" s="26"/>
      <c r="B679" s="26"/>
      <c r="C679" s="26"/>
      <c r="F679" s="26"/>
    </row>
    <row r="680" spans="1:6" ht="12.6">
      <c r="A680" s="26"/>
      <c r="B680" s="26"/>
      <c r="C680" s="26"/>
      <c r="F680" s="26"/>
    </row>
    <row r="681" spans="1:6" ht="12.6">
      <c r="A681" s="26"/>
      <c r="B681" s="26"/>
      <c r="C681" s="26"/>
      <c r="F681" s="26"/>
    </row>
    <row r="682" spans="1:6" ht="12.6">
      <c r="A682" s="26"/>
      <c r="B682" s="26"/>
      <c r="C682" s="26"/>
      <c r="F682" s="26"/>
    </row>
    <row r="683" spans="1:6" ht="12.6">
      <c r="A683" s="26"/>
      <c r="B683" s="26"/>
      <c r="C683" s="26"/>
      <c r="F683" s="26"/>
    </row>
    <row r="684" spans="1:6" ht="12.6">
      <c r="A684" s="26"/>
      <c r="B684" s="26"/>
      <c r="C684" s="26"/>
      <c r="F684" s="26"/>
    </row>
    <row r="685" spans="1:6" ht="12.6">
      <c r="A685" s="26"/>
      <c r="B685" s="26"/>
      <c r="C685" s="26"/>
      <c r="F685" s="26"/>
    </row>
    <row r="686" spans="1:6" ht="12.6">
      <c r="A686" s="26"/>
      <c r="B686" s="26"/>
      <c r="C686" s="26"/>
      <c r="F686" s="26"/>
    </row>
    <row r="687" spans="1:6" ht="12.6">
      <c r="A687" s="26"/>
      <c r="B687" s="26"/>
      <c r="C687" s="26"/>
      <c r="F687" s="26"/>
    </row>
    <row r="688" spans="1:6" ht="12.6">
      <c r="A688" s="26"/>
      <c r="B688" s="26"/>
      <c r="C688" s="26"/>
      <c r="F688" s="26"/>
    </row>
    <row r="689" spans="1:6" ht="12.6">
      <c r="A689" s="26"/>
      <c r="B689" s="26"/>
      <c r="C689" s="26"/>
      <c r="F689" s="26"/>
    </row>
    <row r="690" spans="1:6" ht="12.6">
      <c r="A690" s="26"/>
      <c r="B690" s="26"/>
      <c r="C690" s="26"/>
      <c r="F690" s="26"/>
    </row>
    <row r="691" spans="1:6" ht="12.6">
      <c r="A691" s="26"/>
      <c r="B691" s="26"/>
      <c r="C691" s="26"/>
      <c r="F691" s="26"/>
    </row>
    <row r="692" spans="1:6" ht="12.6">
      <c r="A692" s="26"/>
      <c r="B692" s="26"/>
      <c r="C692" s="26"/>
      <c r="F692" s="26"/>
    </row>
    <row r="693" spans="1:6" ht="12.6">
      <c r="A693" s="26"/>
      <c r="B693" s="26"/>
      <c r="C693" s="26"/>
      <c r="F693" s="26"/>
    </row>
    <row r="694" spans="1:6" ht="12.6">
      <c r="A694" s="26"/>
      <c r="B694" s="26"/>
      <c r="C694" s="26"/>
      <c r="F694" s="26"/>
    </row>
    <row r="695" spans="1:6" ht="12.6">
      <c r="A695" s="26"/>
      <c r="B695" s="26"/>
      <c r="C695" s="26"/>
      <c r="F695" s="26"/>
    </row>
    <row r="696" spans="1:6" ht="12.6">
      <c r="A696" s="26"/>
      <c r="B696" s="26"/>
      <c r="C696" s="26"/>
      <c r="F696" s="26"/>
    </row>
    <row r="697" spans="1:6" ht="12.6">
      <c r="A697" s="26"/>
      <c r="B697" s="26"/>
      <c r="C697" s="26"/>
      <c r="F697" s="26"/>
    </row>
    <row r="698" spans="1:6" ht="12.6">
      <c r="A698" s="26"/>
      <c r="B698" s="26"/>
      <c r="C698" s="26"/>
      <c r="F698" s="26"/>
    </row>
    <row r="699" spans="1:6" ht="12.6">
      <c r="A699" s="26"/>
      <c r="B699" s="26"/>
      <c r="C699" s="26"/>
      <c r="F699" s="26"/>
    </row>
    <row r="700" spans="1:6" ht="12.6">
      <c r="A700" s="26"/>
      <c r="B700" s="26"/>
      <c r="C700" s="26"/>
      <c r="F700" s="26"/>
    </row>
    <row r="701" spans="1:6" ht="12.6">
      <c r="A701" s="26"/>
      <c r="B701" s="26"/>
      <c r="C701" s="26"/>
      <c r="F701" s="26"/>
    </row>
    <row r="702" spans="1:6" ht="12.6">
      <c r="A702" s="26"/>
      <c r="B702" s="26"/>
      <c r="C702" s="26"/>
      <c r="F702" s="26"/>
    </row>
    <row r="703" spans="1:6" ht="12.6">
      <c r="A703" s="26"/>
      <c r="B703" s="26"/>
      <c r="C703" s="26"/>
      <c r="F703" s="26"/>
    </row>
    <row r="704" spans="1:6" ht="12.6">
      <c r="A704" s="26"/>
      <c r="B704" s="26"/>
      <c r="C704" s="26"/>
      <c r="F704" s="26"/>
    </row>
    <row r="705" spans="1:6" ht="12.6">
      <c r="A705" s="26"/>
      <c r="B705" s="26"/>
      <c r="C705" s="26"/>
      <c r="F705" s="26"/>
    </row>
    <row r="706" spans="1:6" ht="12.6">
      <c r="A706" s="26"/>
      <c r="B706" s="26"/>
      <c r="C706" s="26"/>
      <c r="F706" s="26"/>
    </row>
    <row r="707" spans="1:6" ht="12.6">
      <c r="A707" s="26"/>
      <c r="B707" s="26"/>
      <c r="C707" s="26"/>
      <c r="F707" s="26"/>
    </row>
    <row r="708" spans="1:6" ht="12.6">
      <c r="A708" s="26"/>
      <c r="B708" s="26"/>
      <c r="C708" s="26"/>
      <c r="F708" s="26"/>
    </row>
    <row r="709" spans="1:6" ht="12.6">
      <c r="A709" s="26"/>
      <c r="B709" s="26"/>
      <c r="C709" s="26"/>
      <c r="F709" s="26"/>
    </row>
    <row r="710" spans="1:6" ht="12.6">
      <c r="A710" s="26"/>
      <c r="B710" s="26"/>
      <c r="C710" s="26"/>
      <c r="F710" s="26"/>
    </row>
    <row r="711" spans="1:6" ht="12.6">
      <c r="A711" s="26"/>
      <c r="B711" s="26"/>
      <c r="C711" s="26"/>
      <c r="F711" s="26"/>
    </row>
    <row r="712" spans="1:6" ht="12.6">
      <c r="A712" s="26"/>
      <c r="B712" s="26"/>
      <c r="C712" s="26"/>
      <c r="F712" s="26"/>
    </row>
    <row r="713" spans="1:6" ht="12.6">
      <c r="A713" s="26"/>
      <c r="B713" s="26"/>
      <c r="C713" s="26"/>
      <c r="F713" s="26"/>
    </row>
    <row r="714" spans="1:6" ht="12.6">
      <c r="A714" s="26"/>
      <c r="B714" s="26"/>
      <c r="C714" s="26"/>
      <c r="F714" s="26"/>
    </row>
  </sheetData>
  <sheetProtection password="8172" sheet="1" objects="1" scenarios="1" formatCells="0" formatColumns="0" formatRows="0"/>
  <mergeCells count="302">
    <mergeCell ref="A300:B300"/>
    <mergeCell ref="A301:B301"/>
    <mergeCell ref="A302:B302"/>
    <mergeCell ref="A303:B303"/>
    <mergeCell ref="A304:B304"/>
    <mergeCell ref="A295:B295"/>
    <mergeCell ref="A296:B296"/>
    <mergeCell ref="A297:B297"/>
    <mergeCell ref="A298:B298"/>
    <mergeCell ref="A299:B299"/>
    <mergeCell ref="A310:B310"/>
    <mergeCell ref="A311:B311"/>
    <mergeCell ref="A312:B312"/>
    <mergeCell ref="A313:B313"/>
    <mergeCell ref="A314:B314"/>
    <mergeCell ref="A305:B305"/>
    <mergeCell ref="A306:B306"/>
    <mergeCell ref="A307:B307"/>
    <mergeCell ref="A308:B308"/>
    <mergeCell ref="A309:B309"/>
    <mergeCell ref="A293:B293"/>
    <mergeCell ref="A294:B294"/>
    <mergeCell ref="A285:B285"/>
    <mergeCell ref="A286:B286"/>
    <mergeCell ref="A287:B287"/>
    <mergeCell ref="A288:B288"/>
    <mergeCell ref="A289:B289"/>
    <mergeCell ref="A280:B280"/>
    <mergeCell ref="A281:B281"/>
    <mergeCell ref="A282:B282"/>
    <mergeCell ref="A283:B283"/>
    <mergeCell ref="A284:B284"/>
    <mergeCell ref="A290:B290"/>
    <mergeCell ref="A291:B291"/>
    <mergeCell ref="A292:B292"/>
    <mergeCell ref="A275:B275"/>
    <mergeCell ref="A276:B276"/>
    <mergeCell ref="A277:B277"/>
    <mergeCell ref="A278:B278"/>
    <mergeCell ref="A279:B279"/>
    <mergeCell ref="A270:B270"/>
    <mergeCell ref="A271:B271"/>
    <mergeCell ref="A272:B272"/>
    <mergeCell ref="A273:B273"/>
    <mergeCell ref="A274:B274"/>
    <mergeCell ref="A265:B265"/>
    <mergeCell ref="A266:B266"/>
    <mergeCell ref="A267:B267"/>
    <mergeCell ref="A268:B268"/>
    <mergeCell ref="A269:B269"/>
    <mergeCell ref="A260:B260"/>
    <mergeCell ref="A261:B261"/>
    <mergeCell ref="A262:B262"/>
    <mergeCell ref="A263:B263"/>
    <mergeCell ref="A264:B264"/>
    <mergeCell ref="A255:B255"/>
    <mergeCell ref="A256:B256"/>
    <mergeCell ref="A257:B257"/>
    <mergeCell ref="A258:B258"/>
    <mergeCell ref="A259:B259"/>
    <mergeCell ref="A250:B250"/>
    <mergeCell ref="A251:B251"/>
    <mergeCell ref="A252:B252"/>
    <mergeCell ref="A253:B253"/>
    <mergeCell ref="A254:B254"/>
    <mergeCell ref="A245:B245"/>
    <mergeCell ref="A246:B246"/>
    <mergeCell ref="A247:B247"/>
    <mergeCell ref="A248:B248"/>
    <mergeCell ref="A249:B249"/>
    <mergeCell ref="A240:B240"/>
    <mergeCell ref="A241:B241"/>
    <mergeCell ref="A242:B242"/>
    <mergeCell ref="A243:B243"/>
    <mergeCell ref="A244:B244"/>
    <mergeCell ref="A235:B235"/>
    <mergeCell ref="A236:B236"/>
    <mergeCell ref="A237:B237"/>
    <mergeCell ref="A238:B238"/>
    <mergeCell ref="A239:B239"/>
    <mergeCell ref="A230:B230"/>
    <mergeCell ref="A231:B231"/>
    <mergeCell ref="A232:B232"/>
    <mergeCell ref="A233:B233"/>
    <mergeCell ref="A234:B234"/>
    <mergeCell ref="A225:B225"/>
    <mergeCell ref="A226:B226"/>
    <mergeCell ref="A227:B227"/>
    <mergeCell ref="A228:B228"/>
    <mergeCell ref="A229:B229"/>
    <mergeCell ref="A220:B220"/>
    <mergeCell ref="A221:B221"/>
    <mergeCell ref="A222:B222"/>
    <mergeCell ref="A223:B223"/>
    <mergeCell ref="A224:B224"/>
    <mergeCell ref="A215:B215"/>
    <mergeCell ref="A216:B216"/>
    <mergeCell ref="A217:B217"/>
    <mergeCell ref="A218:B218"/>
    <mergeCell ref="A219:B219"/>
    <mergeCell ref="A210:B210"/>
    <mergeCell ref="A211:B211"/>
    <mergeCell ref="A212:B212"/>
    <mergeCell ref="A213:B213"/>
    <mergeCell ref="A214:B214"/>
    <mergeCell ref="A205:B205"/>
    <mergeCell ref="A206:B206"/>
    <mergeCell ref="A207:B207"/>
    <mergeCell ref="A208:B208"/>
    <mergeCell ref="A209:B209"/>
    <mergeCell ref="A200:B200"/>
    <mergeCell ref="A201:B201"/>
    <mergeCell ref="A202:B202"/>
    <mergeCell ref="A203:B203"/>
    <mergeCell ref="A204:B204"/>
    <mergeCell ref="A195:B195"/>
    <mergeCell ref="A196:B196"/>
    <mergeCell ref="A197:B197"/>
    <mergeCell ref="A198:B198"/>
    <mergeCell ref="A199:B199"/>
    <mergeCell ref="A190:B190"/>
    <mergeCell ref="A191:B191"/>
    <mergeCell ref="A192:B192"/>
    <mergeCell ref="A193:B193"/>
    <mergeCell ref="A194:B194"/>
    <mergeCell ref="A185:B185"/>
    <mergeCell ref="A186:B186"/>
    <mergeCell ref="A187:B187"/>
    <mergeCell ref="A188:B188"/>
    <mergeCell ref="A189:B189"/>
    <mergeCell ref="A180:B180"/>
    <mergeCell ref="A181:B181"/>
    <mergeCell ref="A182:B182"/>
    <mergeCell ref="A183:B183"/>
    <mergeCell ref="A184:B184"/>
    <mergeCell ref="A175:B175"/>
    <mergeCell ref="A176:B176"/>
    <mergeCell ref="A177:B177"/>
    <mergeCell ref="A178:B178"/>
    <mergeCell ref="A179:B179"/>
    <mergeCell ref="A170:B170"/>
    <mergeCell ref="A171:B171"/>
    <mergeCell ref="A172:B172"/>
    <mergeCell ref="A173:B173"/>
    <mergeCell ref="A174:B174"/>
    <mergeCell ref="A165:B165"/>
    <mergeCell ref="A166:B166"/>
    <mergeCell ref="A167:B167"/>
    <mergeCell ref="A168:B168"/>
    <mergeCell ref="A169:B169"/>
    <mergeCell ref="A160:B160"/>
    <mergeCell ref="A161:B161"/>
    <mergeCell ref="A162:B162"/>
    <mergeCell ref="A163:B163"/>
    <mergeCell ref="A164:B164"/>
    <mergeCell ref="A155:B155"/>
    <mergeCell ref="A156:B156"/>
    <mergeCell ref="A157:B157"/>
    <mergeCell ref="A158:B158"/>
    <mergeCell ref="A159:B159"/>
    <mergeCell ref="A150:B150"/>
    <mergeCell ref="A151:B151"/>
    <mergeCell ref="A152:B152"/>
    <mergeCell ref="A153:B153"/>
    <mergeCell ref="A154:B154"/>
    <mergeCell ref="A145:B145"/>
    <mergeCell ref="A146:B146"/>
    <mergeCell ref="A147:B147"/>
    <mergeCell ref="A148:B148"/>
    <mergeCell ref="A149:B149"/>
    <mergeCell ref="A140:B140"/>
    <mergeCell ref="A141:B141"/>
    <mergeCell ref="A142:B142"/>
    <mergeCell ref="A143:B143"/>
    <mergeCell ref="A144:B144"/>
    <mergeCell ref="A135:B135"/>
    <mergeCell ref="A136:B136"/>
    <mergeCell ref="A137:B137"/>
    <mergeCell ref="A138:B138"/>
    <mergeCell ref="A139:B139"/>
    <mergeCell ref="A130:B130"/>
    <mergeCell ref="A131:B131"/>
    <mergeCell ref="A132:B132"/>
    <mergeCell ref="A133:B133"/>
    <mergeCell ref="A134:B134"/>
    <mergeCell ref="A125:B125"/>
    <mergeCell ref="A126:B126"/>
    <mergeCell ref="A127:B127"/>
    <mergeCell ref="A128:B128"/>
    <mergeCell ref="A129:B129"/>
    <mergeCell ref="A120:B120"/>
    <mergeCell ref="A121:B121"/>
    <mergeCell ref="A122:B122"/>
    <mergeCell ref="A123:B123"/>
    <mergeCell ref="A124:B124"/>
    <mergeCell ref="A115:B115"/>
    <mergeCell ref="A116:B116"/>
    <mergeCell ref="A117:B117"/>
    <mergeCell ref="A118:B118"/>
    <mergeCell ref="A119:B119"/>
    <mergeCell ref="A110:B110"/>
    <mergeCell ref="A111:B111"/>
    <mergeCell ref="A112:B112"/>
    <mergeCell ref="A113:B113"/>
    <mergeCell ref="A114:B114"/>
    <mergeCell ref="A105:B105"/>
    <mergeCell ref="A106:B106"/>
    <mergeCell ref="A107:B107"/>
    <mergeCell ref="A108:B108"/>
    <mergeCell ref="A109:B109"/>
    <mergeCell ref="A100:B100"/>
    <mergeCell ref="A101:B101"/>
    <mergeCell ref="A102:B102"/>
    <mergeCell ref="A103:B103"/>
    <mergeCell ref="A104:B104"/>
    <mergeCell ref="A95:B95"/>
    <mergeCell ref="A96:B96"/>
    <mergeCell ref="A97:B97"/>
    <mergeCell ref="A98:B98"/>
    <mergeCell ref="A99:B99"/>
    <mergeCell ref="A90:B90"/>
    <mergeCell ref="A91:B91"/>
    <mergeCell ref="A92:B92"/>
    <mergeCell ref="A93:B93"/>
    <mergeCell ref="A94:B94"/>
    <mergeCell ref="A85:B85"/>
    <mergeCell ref="A86:B86"/>
    <mergeCell ref="A87:B87"/>
    <mergeCell ref="A88:B88"/>
    <mergeCell ref="A89:B89"/>
    <mergeCell ref="A80:B80"/>
    <mergeCell ref="A81:B81"/>
    <mergeCell ref="A82:B82"/>
    <mergeCell ref="A83:B83"/>
    <mergeCell ref="A84:B84"/>
    <mergeCell ref="A75:B75"/>
    <mergeCell ref="A76:B76"/>
    <mergeCell ref="A77:B77"/>
    <mergeCell ref="A78:B78"/>
    <mergeCell ref="A79:B79"/>
    <mergeCell ref="A70:B70"/>
    <mergeCell ref="A71:B71"/>
    <mergeCell ref="A72:B72"/>
    <mergeCell ref="A73:B73"/>
    <mergeCell ref="A74:B74"/>
    <mergeCell ref="A65:B65"/>
    <mergeCell ref="A66:B66"/>
    <mergeCell ref="A67:B67"/>
    <mergeCell ref="A68:B68"/>
    <mergeCell ref="A69:B69"/>
    <mergeCell ref="A60:B60"/>
    <mergeCell ref="A61:B61"/>
    <mergeCell ref="A62:B62"/>
    <mergeCell ref="A63:B63"/>
    <mergeCell ref="A64:B64"/>
    <mergeCell ref="A56:B56"/>
    <mergeCell ref="A57:B57"/>
    <mergeCell ref="A58:B58"/>
    <mergeCell ref="A59:B59"/>
    <mergeCell ref="A50:B50"/>
    <mergeCell ref="A51:B51"/>
    <mergeCell ref="A52:B52"/>
    <mergeCell ref="A53:B53"/>
    <mergeCell ref="A54:B54"/>
    <mergeCell ref="A47:B47"/>
    <mergeCell ref="A48:B48"/>
    <mergeCell ref="A49:B49"/>
    <mergeCell ref="A40:B40"/>
    <mergeCell ref="A41:B41"/>
    <mergeCell ref="A42:B42"/>
    <mergeCell ref="A43:B43"/>
    <mergeCell ref="A44:B44"/>
    <mergeCell ref="A55:B55"/>
    <mergeCell ref="A38:B38"/>
    <mergeCell ref="A39:B39"/>
    <mergeCell ref="A30:B30"/>
    <mergeCell ref="A31:B31"/>
    <mergeCell ref="A32:B32"/>
    <mergeCell ref="A33:B33"/>
    <mergeCell ref="A34:B34"/>
    <mergeCell ref="A45:B45"/>
    <mergeCell ref="A46:B46"/>
    <mergeCell ref="A29:B29"/>
    <mergeCell ref="A20:B20"/>
    <mergeCell ref="A21:B21"/>
    <mergeCell ref="A22:B22"/>
    <mergeCell ref="A23:B23"/>
    <mergeCell ref="A24:B24"/>
    <mergeCell ref="A35:B35"/>
    <mergeCell ref="A36:B36"/>
    <mergeCell ref="A37:B37"/>
    <mergeCell ref="A16:B16"/>
    <mergeCell ref="A17:B17"/>
    <mergeCell ref="A18:B18"/>
    <mergeCell ref="A19:B19"/>
    <mergeCell ref="A1:E1"/>
    <mergeCell ref="A25:B25"/>
    <mergeCell ref="A26:B26"/>
    <mergeCell ref="A27:B27"/>
    <mergeCell ref="A28:B28"/>
    <mergeCell ref="A10:E10"/>
    <mergeCell ref="A11:E11"/>
  </mergeCells>
  <dataValidations count="1">
    <dataValidation allowBlank="1" showErrorMessage="1" sqref="D17:D314" xr:uid="{00000000-0002-0000-0400-000000000000}"/>
  </dataValidations>
  <pageMargins left="0.511811024" right="0.511811024" top="0.78740157499999996" bottom="0.78740157499999996" header="0.31496062000000002" footer="0.31496062000000002"/>
  <pageSetup paperSize="9" orientation="portrait" horizontalDpi="0"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'PROPG Lista de Docentes UFPE'!$B$2:$B$5007</xm:f>
          </x14:formula1>
          <xm:sqref>A17:A314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703"/>
  <sheetViews>
    <sheetView workbookViewId="0">
      <selection sqref="A1:E1"/>
    </sheetView>
  </sheetViews>
  <sheetFormatPr defaultColWidth="14.42578125" defaultRowHeight="12.6"/>
  <cols>
    <col min="1" max="1" width="48.140625" style="15" customWidth="1"/>
    <col min="2" max="2" width="11.5703125" style="15" customWidth="1"/>
    <col min="3" max="3" width="20" style="15" customWidth="1"/>
    <col min="4" max="4" width="28.42578125" style="15" customWidth="1"/>
    <col min="5" max="5" width="14.5703125" style="15" customWidth="1"/>
    <col min="6" max="6" width="57.28515625" style="15" customWidth="1"/>
    <col min="7" max="7" width="11.85546875" style="15" customWidth="1"/>
    <col min="8" max="16384" width="14.42578125" style="15"/>
  </cols>
  <sheetData>
    <row r="1" spans="1:7" ht="50.25" customHeight="1">
      <c r="A1" s="73" t="s">
        <v>5</v>
      </c>
      <c r="B1" s="73"/>
      <c r="C1" s="73"/>
      <c r="D1" s="73"/>
      <c r="E1" s="73"/>
    </row>
    <row r="3" spans="1:7" ht="14.1">
      <c r="A3" s="54" t="s">
        <v>6</v>
      </c>
    </row>
    <row r="4" spans="1:7" ht="27.95">
      <c r="A4" s="53" t="s">
        <v>7</v>
      </c>
    </row>
    <row r="5" spans="1:7" ht="15" customHeight="1">
      <c r="D5" s="24"/>
      <c r="F5" s="13" t="s">
        <v>9</v>
      </c>
      <c r="G5" s="14" t="s">
        <v>79</v>
      </c>
    </row>
    <row r="6" spans="1:7" ht="14.1">
      <c r="A6" s="26"/>
      <c r="B6" s="26"/>
      <c r="F6" s="26"/>
      <c r="G6" s="12">
        <f t="shared" ref="G6:G17" si="0">IF(F6="",0,1)</f>
        <v>0</v>
      </c>
    </row>
    <row r="7" spans="1:7" ht="14.1">
      <c r="A7" s="13" t="s">
        <v>86</v>
      </c>
      <c r="B7" s="13">
        <f>Identificação!B53</f>
        <v>0</v>
      </c>
      <c r="F7" s="26"/>
      <c r="G7" s="12">
        <f t="shared" si="0"/>
        <v>0</v>
      </c>
    </row>
    <row r="8" spans="1:7" ht="33" customHeight="1">
      <c r="A8" s="13" t="s">
        <v>87</v>
      </c>
      <c r="B8" s="13">
        <f>SUM(D17:D314)+SUM('Docentes UFPE'!C17:$C$314)</f>
        <v>0</v>
      </c>
      <c r="F8" s="13" t="str">
        <f>IF(AND(Identificação!B63="Sim",NOT(B8=B7)),"Quantidade de orientações difere da quantidade de alunos regulares","")</f>
        <v/>
      </c>
      <c r="G8" s="12">
        <f t="shared" si="0"/>
        <v>0</v>
      </c>
    </row>
    <row r="9" spans="1:7" ht="27.95">
      <c r="A9" s="13" t="s">
        <v>88</v>
      </c>
      <c r="B9" s="31" t="str">
        <f>IF(COUNTA(A17:A405)+COUNTA('Docentes UFPE'!A17:A408)=0,"",(COUNTIF('Docentes UFPE'!D17:D408,"DOUTORADO")+COUNTIF('Docentes UFPE'!D17:D408,"MESTRADO")+COUNTIF(C17:C314,"Doutor(a)")+COUNTIF(C17:C314,"Mestre"))/(COUNTA(A17:A314)+COUNTA('Docentes UFPE'!A17:A314)))</f>
        <v/>
      </c>
      <c r="F9" s="13" t="str">
        <f>IF(B9="","",IF(B9&lt;0.3,"Pelo menos 30% dos docentes devem ser mestres ou doutores",""))</f>
        <v/>
      </c>
      <c r="G9" s="12">
        <f t="shared" si="0"/>
        <v>0</v>
      </c>
    </row>
    <row r="10" spans="1:7" ht="14.1">
      <c r="A10" s="26"/>
      <c r="B10" s="26"/>
      <c r="F10" s="26"/>
      <c r="G10" s="12">
        <f t="shared" si="0"/>
        <v>0</v>
      </c>
    </row>
    <row r="11" spans="1:7" ht="14.1">
      <c r="A11" s="26"/>
      <c r="B11" s="26"/>
      <c r="F11" s="26"/>
      <c r="G11" s="12">
        <f t="shared" si="0"/>
        <v>0</v>
      </c>
    </row>
    <row r="12" spans="1:7" ht="24.95">
      <c r="A12" s="90" t="s">
        <v>89</v>
      </c>
      <c r="B12" s="91"/>
      <c r="C12" s="91"/>
      <c r="D12" s="91"/>
      <c r="E12" s="92"/>
      <c r="F12" s="26"/>
      <c r="G12" s="12"/>
    </row>
    <row r="13" spans="1:7" ht="14.1">
      <c r="A13" s="93" t="s">
        <v>90</v>
      </c>
      <c r="B13" s="93"/>
      <c r="C13" s="93"/>
      <c r="D13" s="93"/>
      <c r="E13" s="93"/>
      <c r="F13" s="26"/>
      <c r="G13" s="12"/>
    </row>
    <row r="14" spans="1:7" ht="14.1">
      <c r="A14" s="26"/>
      <c r="B14" s="26"/>
      <c r="F14" s="26"/>
      <c r="G14" s="12"/>
    </row>
    <row r="15" spans="1:7" ht="14.1">
      <c r="A15" s="26"/>
      <c r="B15" s="26"/>
      <c r="F15" s="26"/>
      <c r="G15" s="12"/>
    </row>
    <row r="16" spans="1:7" ht="49.5" customHeight="1">
      <c r="A16" s="85" t="s">
        <v>91</v>
      </c>
      <c r="B16" s="86"/>
      <c r="C16" s="13" t="s">
        <v>84</v>
      </c>
      <c r="D16" s="13" t="s">
        <v>83</v>
      </c>
      <c r="E16" s="13" t="s">
        <v>85</v>
      </c>
      <c r="G16" s="12">
        <f t="shared" si="0"/>
        <v>0</v>
      </c>
    </row>
    <row r="17" spans="1:7" ht="15" customHeight="1">
      <c r="A17" s="87"/>
      <c r="B17" s="88"/>
      <c r="C17" s="29"/>
      <c r="D17" s="29"/>
      <c r="E17" s="12">
        <f>SUMIF('Estrutura Curricular'!J6:$J$3011,A17,'Estrutura Curricular'!M6:$M$3011)</f>
        <v>0</v>
      </c>
      <c r="F17" s="13" t="str">
        <f>IF(AND(NOT(ISBLANK(A17)),OR(ISBLANK(C17),ISBLANK(D17))),
   "Preencha os campos à esquerda.",
 IF(AND(D17 &gt; 0,C17="Especialista"),
   "O título do orientador(a) deve ser no mínimo de Mestre.",
 IF(AND(D17&gt;8,Identificação!$B$8="Presencial"),"Em curso presencial, o docente só pode orientar até 8 alunos.",""
 )))</f>
        <v/>
      </c>
      <c r="G17" s="12">
        <f t="shared" si="0"/>
        <v>0</v>
      </c>
    </row>
    <row r="18" spans="1:7" ht="14.1">
      <c r="A18" s="87"/>
      <c r="B18" s="88"/>
      <c r="C18" s="29"/>
      <c r="D18" s="29"/>
      <c r="E18" s="12">
        <f>SUMIF('Estrutura Curricular'!J7:$J$3011,A18,'Estrutura Curricular'!M7:$M$3011)</f>
        <v>0</v>
      </c>
      <c r="F18" s="13" t="str">
        <f>IF(AND(NOT(ISBLANK(A18)),OR(ISBLANK(C18),ISBLANK(D18))),
   "Preencha os campos à esquerda.",
 IF(AND(D18 &gt; 0,C18="Especialista"),
   "O título do orientador(a) deve ser no mínimo de Mestre.",
 IF(AND(D18&gt;8,Identificação!$B$5="Presencial"),"Em curso presencial, o docente só pode orientar até 8 alunos.",""
 )))</f>
        <v/>
      </c>
      <c r="G18" s="12">
        <f t="shared" ref="G18:G81" si="1">IF(F18="",0,1)</f>
        <v>0</v>
      </c>
    </row>
    <row r="19" spans="1:7" ht="14.1">
      <c r="A19" s="87"/>
      <c r="B19" s="88"/>
      <c r="C19" s="29"/>
      <c r="D19" s="29"/>
      <c r="E19" s="12">
        <f>SUMIF('Estrutura Curricular'!J8:$J$3011,A19,'Estrutura Curricular'!M8:$M$3011)</f>
        <v>0</v>
      </c>
      <c r="F19" s="13" t="str">
        <f>IF(AND(NOT(ISBLANK(A19)),OR(ISBLANK(C19),ISBLANK(D19))),
   "Preencha os campos à esquerda.",
 IF(AND(D19 &gt; 0,C19="Especialista"),
   "O título do orientador(a) deve ser no mínimo de Mestre.",
 IF(AND(D19&gt;8,Identificação!$B$5="Presencial"),"Em curso presencial, o docente só pode orientar até 8 alunos.",""
 )))</f>
        <v/>
      </c>
      <c r="G19" s="12">
        <f t="shared" si="1"/>
        <v>0</v>
      </c>
    </row>
    <row r="20" spans="1:7" ht="14.1">
      <c r="A20" s="87"/>
      <c r="B20" s="88"/>
      <c r="C20" s="29"/>
      <c r="D20" s="29"/>
      <c r="E20" s="12">
        <f>SUMIF('Estrutura Curricular'!J9:$J$3011,A20,'Estrutura Curricular'!M9:$M$3011)</f>
        <v>0</v>
      </c>
      <c r="F20" s="13" t="str">
        <f>IF(AND(NOT(ISBLANK(A20)),OR(ISBLANK(C20),ISBLANK(D20))),
   "Preencha os campos à esquerda.",
 IF(AND(D20 &gt; 0,C20="Especialista"),
   "O título do orientador(a) deve ser no mínimo de Mestre.",
 IF(AND(D20&gt;8,Identificação!$B$5="Presencial"),"Em curso presencial, o docente só pode orientar até 8 alunos.",""
 )))</f>
        <v/>
      </c>
      <c r="G20" s="12">
        <f t="shared" si="1"/>
        <v>0</v>
      </c>
    </row>
    <row r="21" spans="1:7" ht="14.1">
      <c r="A21" s="87"/>
      <c r="B21" s="88"/>
      <c r="C21" s="29"/>
      <c r="D21" s="29"/>
      <c r="E21" s="12">
        <f>SUMIF('Estrutura Curricular'!J10:$J$3011,A21,'Estrutura Curricular'!M10:$M$3011)</f>
        <v>0</v>
      </c>
      <c r="F21" s="13" t="str">
        <f>IF(AND(NOT(ISBLANK(A21)),OR(ISBLANK(C21),ISBLANK(D21))),
   "Preencha os campos à esquerda.",
 IF(AND(D21 &gt; 0,C21="Especialista"),
   "O título do orientador(a) deve ser no mínimo de Mestre.",
 IF(AND(D21&gt;8,Identificação!$B$5="Presencial"),"Em curso presencial, o docente só pode orientar até 8 alunos.",""
 )))</f>
        <v/>
      </c>
      <c r="G21" s="12">
        <f t="shared" si="1"/>
        <v>0</v>
      </c>
    </row>
    <row r="22" spans="1:7" ht="14.1">
      <c r="A22" s="87"/>
      <c r="B22" s="88"/>
      <c r="C22" s="29"/>
      <c r="D22" s="29"/>
      <c r="E22" s="12">
        <f>SUMIF('Estrutura Curricular'!J11:$J$3011,A22,'Estrutura Curricular'!M11:$M$3011)</f>
        <v>0</v>
      </c>
      <c r="F22" s="13" t="str">
        <f>IF(AND(NOT(ISBLANK(A22)),OR(ISBLANK(C22),ISBLANK(D22))),
   "Preencha os campos à esquerda.",
 IF(AND(D22 &gt; 0,C22="Especialista"),
   "O título do orientador(a) deve ser no mínimo de Mestre.",
 IF(AND(D22&gt;8,Identificação!$B$5="Presencial"),"Em curso presencial, o docente só pode orientar até 8 alunos.",""
 )))</f>
        <v/>
      </c>
      <c r="G22" s="12">
        <f t="shared" si="1"/>
        <v>0</v>
      </c>
    </row>
    <row r="23" spans="1:7" ht="14.1">
      <c r="A23" s="87"/>
      <c r="B23" s="88"/>
      <c r="C23" s="29"/>
      <c r="D23" s="29"/>
      <c r="E23" s="12">
        <f>SUMIF('Estrutura Curricular'!J12:$J$3011,A23,'Estrutura Curricular'!M12:$M$3011)</f>
        <v>0</v>
      </c>
      <c r="F23" s="13" t="str">
        <f>IF(AND(NOT(ISBLANK(A23)),OR(ISBLANK(C23),ISBLANK(D23))),
   "Preencha os campos à esquerda.",
 IF(AND(D23 &gt; 0,C23="Especialista"),
   "O título do orientador(a) deve ser no mínimo de Mestre.",
 IF(AND(D23&gt;8,Identificação!$B$5="Presencial"),"Em curso presencial, o docente só pode orientar até 8 alunos.",""
 )))</f>
        <v/>
      </c>
      <c r="G23" s="12">
        <f t="shared" si="1"/>
        <v>0</v>
      </c>
    </row>
    <row r="24" spans="1:7" ht="14.1">
      <c r="A24" s="87"/>
      <c r="B24" s="88"/>
      <c r="C24" s="29"/>
      <c r="D24" s="29"/>
      <c r="E24" s="12">
        <f>SUMIF('Estrutura Curricular'!J13:$J$3011,A24,'Estrutura Curricular'!M13:$M$3011)</f>
        <v>0</v>
      </c>
      <c r="F24" s="13" t="str">
        <f>IF(AND(NOT(ISBLANK(A24)),OR(ISBLANK(C24),ISBLANK(D24))),
   "Preencha os campos à esquerda.",
 IF(AND(D24 &gt; 0,C24="Especialista"),
   "O título do orientador(a) deve ser no mínimo de Mestre.",
 IF(AND(D24&gt;8,Identificação!$B$5="Presencial"),"Em curso presencial, o docente só pode orientar até 8 alunos.",""
 )))</f>
        <v/>
      </c>
      <c r="G24" s="12">
        <f t="shared" si="1"/>
        <v>0</v>
      </c>
    </row>
    <row r="25" spans="1:7" ht="14.1">
      <c r="A25" s="87"/>
      <c r="B25" s="88"/>
      <c r="C25" s="29"/>
      <c r="D25" s="29"/>
      <c r="E25" s="12">
        <f>SUMIF('Estrutura Curricular'!J14:$J$3011,A25,'Estrutura Curricular'!M14:$M$3011)</f>
        <v>0</v>
      </c>
      <c r="F25" s="13" t="str">
        <f>IF(AND(NOT(ISBLANK(A25)),OR(ISBLANK(C25),ISBLANK(D25))),
   "Preencha os campos à esquerda.",
 IF(AND(D25 &gt; 0,C25="Especialista"),
   "O título do orientador(a) deve ser no mínimo de Mestre.",
 IF(AND(D25&gt;8,Identificação!$B$5="Presencial"),"Em curso presencial, o docente só pode orientar até 8 alunos.",""
 )))</f>
        <v/>
      </c>
      <c r="G25" s="12">
        <f t="shared" si="1"/>
        <v>0</v>
      </c>
    </row>
    <row r="26" spans="1:7" ht="14.1">
      <c r="A26" s="87"/>
      <c r="B26" s="88"/>
      <c r="C26" s="29"/>
      <c r="D26" s="29"/>
      <c r="E26" s="12">
        <f>SUMIF('Estrutura Curricular'!J15:$J$3011,A26,'Estrutura Curricular'!M15:$M$3011)</f>
        <v>0</v>
      </c>
      <c r="F26" s="13" t="str">
        <f>IF(AND(NOT(ISBLANK(A26)),OR(ISBLANK(C26),ISBLANK(D26))),
   "Preencha os campos à esquerda.",
 IF(AND(D26 &gt; 0,C26="Especialista"),
   "O título do orientador(a) deve ser no mínimo de Mestre.",
 IF(AND(D26&gt;8,Identificação!$B$5="Presencial"),"Em curso presencial, o docente só pode orientar até 8 alunos.",""
 )))</f>
        <v/>
      </c>
      <c r="G26" s="12">
        <f t="shared" si="1"/>
        <v>0</v>
      </c>
    </row>
    <row r="27" spans="1:7" ht="14.1">
      <c r="A27" s="87"/>
      <c r="B27" s="88"/>
      <c r="C27" s="29"/>
      <c r="D27" s="29"/>
      <c r="E27" s="12">
        <f>SUMIF('Estrutura Curricular'!J16:$J$3011,A27,'Estrutura Curricular'!M16:$M$3011)</f>
        <v>0</v>
      </c>
      <c r="F27" s="13" t="str">
        <f>IF(AND(NOT(ISBLANK(A27)),OR(ISBLANK(C27),ISBLANK(D27))),
   "Preencha os campos à esquerda.",
 IF(AND(D27 &gt; 0,C27="Especialista"),
   "O título do orientador(a) deve ser no mínimo de Mestre.",
 IF(AND(D27&gt;8,Identificação!$B$5="Presencial"),"Em curso presencial, o docente só pode orientar até 8 alunos.",""
 )))</f>
        <v/>
      </c>
      <c r="G27" s="12">
        <f t="shared" si="1"/>
        <v>0</v>
      </c>
    </row>
    <row r="28" spans="1:7" ht="14.1">
      <c r="A28" s="87"/>
      <c r="B28" s="88"/>
      <c r="C28" s="29"/>
      <c r="D28" s="29"/>
      <c r="E28" s="12">
        <f>SUMIF('Estrutura Curricular'!J17:$J$3011,A28,'Estrutura Curricular'!M17:$M$3011)</f>
        <v>0</v>
      </c>
      <c r="F28" s="13" t="str">
        <f>IF(AND(NOT(ISBLANK(A28)),OR(ISBLANK(C28),ISBLANK(D28))),
   "Preencha os campos à esquerda.",
 IF(AND(D28 &gt; 0,C28="Especialista"),
   "O título do orientador(a) deve ser no mínimo de Mestre.",
 IF(AND(D28&gt;8,Identificação!$B$5="Presencial"),"Em curso presencial, o docente só pode orientar até 8 alunos.",""
 )))</f>
        <v/>
      </c>
      <c r="G28" s="12">
        <f t="shared" si="1"/>
        <v>0</v>
      </c>
    </row>
    <row r="29" spans="1:7" ht="14.1">
      <c r="A29" s="87"/>
      <c r="B29" s="88"/>
      <c r="C29" s="29"/>
      <c r="D29" s="29"/>
      <c r="E29" s="12">
        <f>SUMIF('Estrutura Curricular'!J18:$J$3011,A29,'Estrutura Curricular'!M18:$M$3011)</f>
        <v>0</v>
      </c>
      <c r="F29" s="13" t="str">
        <f>IF(AND(NOT(ISBLANK(A29)),OR(ISBLANK(C29),ISBLANK(D29))),
   "Preencha os campos à esquerda.",
 IF(AND(D29 &gt; 0,C29="Especialista"),
   "O título do orientador(a) deve ser no mínimo de Mestre.",
 IF(AND(D29&gt;8,Identificação!$B$5="Presencial"),"Em curso presencial, o docente só pode orientar até 8 alunos.",""
 )))</f>
        <v/>
      </c>
      <c r="G29" s="12">
        <f t="shared" si="1"/>
        <v>0</v>
      </c>
    </row>
    <row r="30" spans="1:7" ht="14.1">
      <c r="A30" s="87"/>
      <c r="B30" s="88"/>
      <c r="C30" s="29"/>
      <c r="D30" s="29"/>
      <c r="E30" s="12">
        <f>SUMIF('Estrutura Curricular'!J19:$J$3011,A30,'Estrutura Curricular'!M19:$M$3011)</f>
        <v>0</v>
      </c>
      <c r="F30" s="13" t="str">
        <f>IF(AND(NOT(ISBLANK(A30)),OR(ISBLANK(C30),ISBLANK(D30))),
   "Preencha os campos à esquerda.",
 IF(AND(D30 &gt; 0,C30="Especialista"),
   "O título do orientador(a) deve ser no mínimo de Mestre.",
 IF(AND(D30&gt;8,Identificação!$B$5="Presencial"),"Em curso presencial, o docente só pode orientar até 8 alunos.",""
 )))</f>
        <v/>
      </c>
      <c r="G30" s="12">
        <f t="shared" si="1"/>
        <v>0</v>
      </c>
    </row>
    <row r="31" spans="1:7" ht="14.1">
      <c r="A31" s="87"/>
      <c r="B31" s="88"/>
      <c r="C31" s="29"/>
      <c r="D31" s="29"/>
      <c r="E31" s="12">
        <f>SUMIF('Estrutura Curricular'!J20:$J$3011,A31,'Estrutura Curricular'!M20:$M$3011)</f>
        <v>0</v>
      </c>
      <c r="F31" s="13" t="str">
        <f>IF(AND(NOT(ISBLANK(A31)),OR(ISBLANK(C31),ISBLANK(D31))),
   "Preencha os campos à esquerda.",
 IF(AND(D31 &gt; 0,C31="Especialista"),
   "O título do orientador(a) deve ser no mínimo de Mestre.",
 IF(AND(D31&gt;8,Identificação!$B$5="Presencial"),"Em curso presencial, o docente só pode orientar até 8 alunos.",""
 )))</f>
        <v/>
      </c>
      <c r="G31" s="12">
        <f t="shared" si="1"/>
        <v>0</v>
      </c>
    </row>
    <row r="32" spans="1:7" ht="14.1">
      <c r="A32" s="87"/>
      <c r="B32" s="88"/>
      <c r="C32" s="29"/>
      <c r="D32" s="29"/>
      <c r="E32" s="12">
        <f>SUMIF('Estrutura Curricular'!J21:$J$3011,A32,'Estrutura Curricular'!M21:$M$3011)</f>
        <v>0</v>
      </c>
      <c r="F32" s="13" t="str">
        <f>IF(AND(NOT(ISBLANK(A32)),OR(ISBLANK(C32),ISBLANK(D32))),
   "Preencha os campos à esquerda.",
 IF(AND(D32 &gt; 0,C32="Especialista"),
   "O título do orientador(a) deve ser no mínimo de Mestre.",
 IF(AND(D32&gt;8,Identificação!$B$5="Presencial"),"Em curso presencial, o docente só pode orientar até 8 alunos.",""
 )))</f>
        <v/>
      </c>
      <c r="G32" s="12">
        <f t="shared" si="1"/>
        <v>0</v>
      </c>
    </row>
    <row r="33" spans="1:7" ht="14.1">
      <c r="A33" s="87"/>
      <c r="B33" s="88"/>
      <c r="C33" s="29"/>
      <c r="D33" s="29"/>
      <c r="E33" s="12">
        <f>SUMIF('Estrutura Curricular'!J22:$J$3011,A33,'Estrutura Curricular'!M22:$M$3011)</f>
        <v>0</v>
      </c>
      <c r="F33" s="13" t="str">
        <f>IF(AND(NOT(ISBLANK(A33)),OR(ISBLANK(C33),ISBLANK(D33))),
   "Preencha os campos à esquerda.",
 IF(AND(D33 &gt; 0,C33="Especialista"),
   "O título do orientador(a) deve ser no mínimo de Mestre.",
 IF(AND(D33&gt;8,Identificação!$B$5="Presencial"),"Em curso presencial, o docente só pode orientar até 8 alunos.",""
 )))</f>
        <v/>
      </c>
      <c r="G33" s="12">
        <f t="shared" si="1"/>
        <v>0</v>
      </c>
    </row>
    <row r="34" spans="1:7" ht="14.1">
      <c r="A34" s="87"/>
      <c r="B34" s="88"/>
      <c r="C34" s="29"/>
      <c r="D34" s="29"/>
      <c r="E34" s="12">
        <f>SUMIF('Estrutura Curricular'!J23:$J$3011,A34,'Estrutura Curricular'!M23:$M$3011)</f>
        <v>0</v>
      </c>
      <c r="F34" s="13" t="str">
        <f>IF(AND(NOT(ISBLANK(A34)),OR(ISBLANK(C34),ISBLANK(D34))),
   "Preencha os campos à esquerda.",
 IF(AND(D34 &gt; 0,C34="Especialista"),
   "O título do orientador(a) deve ser no mínimo de Mestre.",
 IF(AND(D34&gt;8,Identificação!$B$5="Presencial"),"Em curso presencial, o docente só pode orientar até 8 alunos.",""
 )))</f>
        <v/>
      </c>
      <c r="G34" s="12">
        <f t="shared" si="1"/>
        <v>0</v>
      </c>
    </row>
    <row r="35" spans="1:7" ht="14.1">
      <c r="A35" s="87"/>
      <c r="B35" s="88"/>
      <c r="C35" s="29"/>
      <c r="D35" s="29"/>
      <c r="E35" s="12">
        <f>SUMIF('Estrutura Curricular'!J24:$J$3011,A35,'Estrutura Curricular'!M24:$M$3011)</f>
        <v>0</v>
      </c>
      <c r="F35" s="13" t="str">
        <f>IF(AND(NOT(ISBLANK(A35)),OR(ISBLANK(C35),ISBLANK(D35))),
   "Preencha os campos à esquerda.",
 IF(AND(D35 &gt; 0,C35="Especialista"),
   "O título do orientador(a) deve ser no mínimo de Mestre.",
 IF(AND(D35&gt;8,Identificação!$B$5="Presencial"),"Em curso presencial, o docente só pode orientar até 8 alunos.",""
 )))</f>
        <v/>
      </c>
      <c r="G35" s="12">
        <f t="shared" si="1"/>
        <v>0</v>
      </c>
    </row>
    <row r="36" spans="1:7" ht="14.1">
      <c r="A36" s="87"/>
      <c r="B36" s="88"/>
      <c r="C36" s="29"/>
      <c r="D36" s="29"/>
      <c r="E36" s="12">
        <f>SUMIF('Estrutura Curricular'!J25:$J$3011,A36,'Estrutura Curricular'!M25:$M$3011)</f>
        <v>0</v>
      </c>
      <c r="F36" s="13" t="str">
        <f>IF(AND(NOT(ISBLANK(A36)),OR(ISBLANK(C36),ISBLANK(D36))),
   "Preencha os campos à esquerda.",
 IF(AND(D36 &gt; 0,C36="Especialista"),
   "O título do orientador(a) deve ser no mínimo de Mestre.",
 IF(AND(D36&gt;8,Identificação!$B$5="Presencial"),"Em curso presencial, o docente só pode orientar até 8 alunos.",""
 )))</f>
        <v/>
      </c>
      <c r="G36" s="12">
        <f t="shared" si="1"/>
        <v>0</v>
      </c>
    </row>
    <row r="37" spans="1:7" ht="14.1">
      <c r="A37" s="87"/>
      <c r="B37" s="88"/>
      <c r="C37" s="29"/>
      <c r="D37" s="29"/>
      <c r="E37" s="12">
        <f>SUMIF('Estrutura Curricular'!J26:$J$3011,A37,'Estrutura Curricular'!M26:$M$3011)</f>
        <v>0</v>
      </c>
      <c r="F37" s="13" t="str">
        <f>IF(AND(NOT(ISBLANK(A37)),OR(ISBLANK(C37),ISBLANK(D37))),
   "Preencha os campos à esquerda.",
 IF(AND(D37 &gt; 0,C37="Especialista"),
   "O título do orientador(a) deve ser no mínimo de Mestre.",
 IF(AND(D37&gt;8,Identificação!$B$5="Presencial"),"Em curso presencial, o docente só pode orientar até 8 alunos.",""
 )))</f>
        <v/>
      </c>
      <c r="G37" s="12">
        <f t="shared" si="1"/>
        <v>0</v>
      </c>
    </row>
    <row r="38" spans="1:7" ht="14.1">
      <c r="A38" s="87"/>
      <c r="B38" s="88"/>
      <c r="C38" s="29"/>
      <c r="D38" s="29"/>
      <c r="E38" s="12">
        <f>SUMIF('Estrutura Curricular'!J27:$J$3011,A38,'Estrutura Curricular'!M27:$M$3011)</f>
        <v>0</v>
      </c>
      <c r="F38" s="13" t="str">
        <f>IF(AND(NOT(ISBLANK(A38)),OR(ISBLANK(C38),ISBLANK(D38))),
   "Preencha os campos à esquerda.",
 IF(AND(D38 &gt; 0,C38="Especialista"),
   "O título do orientador(a) deve ser no mínimo de Mestre.",
 IF(AND(D38&gt;8,Identificação!$B$5="Presencial"),"Em curso presencial, o docente só pode orientar até 8 alunos.",""
 )))</f>
        <v/>
      </c>
      <c r="G38" s="12">
        <f t="shared" si="1"/>
        <v>0</v>
      </c>
    </row>
    <row r="39" spans="1:7" ht="14.1">
      <c r="A39" s="87"/>
      <c r="B39" s="88"/>
      <c r="C39" s="29"/>
      <c r="D39" s="29"/>
      <c r="E39" s="12">
        <f>SUMIF('Estrutura Curricular'!J28:$J$3011,A39,'Estrutura Curricular'!M28:$M$3011)</f>
        <v>0</v>
      </c>
      <c r="F39" s="13" t="str">
        <f>IF(AND(NOT(ISBLANK(A39)),OR(ISBLANK(C39),ISBLANK(D39))),
   "Preencha os campos à esquerda.",
 IF(AND(D39 &gt; 0,C39="Especialista"),
   "O título do orientador(a) deve ser no mínimo de Mestre.",
 IF(AND(D39&gt;8,Identificação!$B$5="Presencial"),"Em curso presencial, o docente só pode orientar até 8 alunos.",""
 )))</f>
        <v/>
      </c>
      <c r="G39" s="12">
        <f t="shared" si="1"/>
        <v>0</v>
      </c>
    </row>
    <row r="40" spans="1:7" ht="14.1">
      <c r="A40" s="87"/>
      <c r="B40" s="88"/>
      <c r="C40" s="29"/>
      <c r="D40" s="29"/>
      <c r="E40" s="12">
        <f>SUMIF('Estrutura Curricular'!J29:$J$3011,A40,'Estrutura Curricular'!M29:$M$3011)</f>
        <v>0</v>
      </c>
      <c r="F40" s="13" t="str">
        <f>IF(AND(NOT(ISBLANK(A40)),OR(ISBLANK(C40),ISBLANK(D40))),
   "Preencha os campos à esquerda.",
 IF(AND(D40 &gt; 0,C40="Especialista"),
   "O título do orientador(a) deve ser no mínimo de Mestre.",
 IF(AND(D40&gt;8,Identificação!$B$5="Presencial"),"Em curso presencial, o docente só pode orientar até 8 alunos.",""
 )))</f>
        <v/>
      </c>
      <c r="G40" s="12">
        <f t="shared" si="1"/>
        <v>0</v>
      </c>
    </row>
    <row r="41" spans="1:7" ht="14.1">
      <c r="A41" s="87"/>
      <c r="B41" s="88"/>
      <c r="C41" s="29"/>
      <c r="D41" s="29"/>
      <c r="E41" s="12">
        <f>SUMIF('Estrutura Curricular'!J30:$J$3011,A41,'Estrutura Curricular'!M30:$M$3011)</f>
        <v>0</v>
      </c>
      <c r="F41" s="13" t="str">
        <f>IF(AND(NOT(ISBLANK(A41)),OR(ISBLANK(C41),ISBLANK(D41))),
   "Preencha os campos à esquerda.",
 IF(AND(D41 &gt; 0,C41="Especialista"),
   "O título do orientador(a) deve ser no mínimo de Mestre.",
 IF(AND(D41&gt;8,Identificação!$B$5="Presencial"),"Em curso presencial, o docente só pode orientar até 8 alunos.",""
 )))</f>
        <v/>
      </c>
      <c r="G41" s="12">
        <f t="shared" si="1"/>
        <v>0</v>
      </c>
    </row>
    <row r="42" spans="1:7" ht="14.1">
      <c r="A42" s="87"/>
      <c r="B42" s="88"/>
      <c r="C42" s="29"/>
      <c r="D42" s="29"/>
      <c r="E42" s="12">
        <f>SUMIF('Estrutura Curricular'!J31:$J$3011,A42,'Estrutura Curricular'!M31:$M$3011)</f>
        <v>0</v>
      </c>
      <c r="F42" s="13" t="str">
        <f>IF(AND(NOT(ISBLANK(A42)),OR(ISBLANK(C42),ISBLANK(D42))),
   "Preencha os campos à esquerda.",
 IF(AND(D42 &gt; 0,C42="Especialista"),
   "O título do orientador(a) deve ser no mínimo de Mestre.",
 IF(AND(D42&gt;8,Identificação!$B$5="Presencial"),"Em curso presencial, o docente só pode orientar até 8 alunos.",""
 )))</f>
        <v/>
      </c>
      <c r="G42" s="12">
        <f t="shared" si="1"/>
        <v>0</v>
      </c>
    </row>
    <row r="43" spans="1:7" ht="14.1">
      <c r="A43" s="87"/>
      <c r="B43" s="88"/>
      <c r="C43" s="29"/>
      <c r="D43" s="29"/>
      <c r="E43" s="12">
        <f>SUMIF('Estrutura Curricular'!J32:$J$3011,A43,'Estrutura Curricular'!M32:$M$3011)</f>
        <v>0</v>
      </c>
      <c r="F43" s="13" t="str">
        <f>IF(AND(NOT(ISBLANK(A43)),OR(ISBLANK(C43),ISBLANK(D43))),
   "Preencha os campos à esquerda.",
 IF(AND(D43 &gt; 0,C43="Especialista"),
   "O título do orientador(a) deve ser no mínimo de Mestre.",
 IF(AND(D43&gt;8,Identificação!$B$5="Presencial"),"Em curso presencial, o docente só pode orientar até 8 alunos.",""
 )))</f>
        <v/>
      </c>
      <c r="G43" s="12">
        <f t="shared" si="1"/>
        <v>0</v>
      </c>
    </row>
    <row r="44" spans="1:7" ht="14.1">
      <c r="A44" s="87"/>
      <c r="B44" s="88"/>
      <c r="C44" s="29"/>
      <c r="D44" s="29"/>
      <c r="E44" s="12">
        <f>SUMIF('Estrutura Curricular'!J33:$J$3011,A44,'Estrutura Curricular'!M33:$M$3011)</f>
        <v>0</v>
      </c>
      <c r="F44" s="13" t="str">
        <f>IF(AND(NOT(ISBLANK(A44)),OR(ISBLANK(C44),ISBLANK(D44))),
   "Preencha os campos à esquerda.",
 IF(AND(D44 &gt; 0,C44="Especialista"),
   "O título do orientador(a) deve ser no mínimo de Mestre.",
 IF(AND(D44&gt;8,Identificação!$B$5="Presencial"),"Em curso presencial, o docente só pode orientar até 8 alunos.",""
 )))</f>
        <v/>
      </c>
      <c r="G44" s="12">
        <f t="shared" si="1"/>
        <v>0</v>
      </c>
    </row>
    <row r="45" spans="1:7" ht="14.1">
      <c r="A45" s="87"/>
      <c r="B45" s="88"/>
      <c r="C45" s="29"/>
      <c r="D45" s="29"/>
      <c r="E45" s="12">
        <f>SUMIF('Estrutura Curricular'!J34:$J$3011,A45,'Estrutura Curricular'!M34:$M$3011)</f>
        <v>0</v>
      </c>
      <c r="F45" s="13" t="str">
        <f>IF(AND(NOT(ISBLANK(A45)),OR(ISBLANK(C45),ISBLANK(D45))),
   "Preencha os campos à esquerda.",
 IF(AND(D45 &gt; 0,C45="Especialista"),
   "O título do orientador(a) deve ser no mínimo de Mestre.",
 IF(AND(D45&gt;8,Identificação!$B$5="Presencial"),"Em curso presencial, o docente só pode orientar até 8 alunos.",""
 )))</f>
        <v/>
      </c>
      <c r="G45" s="12">
        <f t="shared" si="1"/>
        <v>0</v>
      </c>
    </row>
    <row r="46" spans="1:7" ht="14.1">
      <c r="A46" s="87"/>
      <c r="B46" s="88"/>
      <c r="C46" s="29"/>
      <c r="D46" s="29"/>
      <c r="E46" s="12">
        <f>SUMIF('Estrutura Curricular'!J35:$J$3011,A46,'Estrutura Curricular'!M35:$M$3011)</f>
        <v>0</v>
      </c>
      <c r="F46" s="13" t="str">
        <f>IF(AND(NOT(ISBLANK(A46)),OR(ISBLANK(C46),ISBLANK(D46))),
   "Preencha os campos à esquerda.",
 IF(AND(D46 &gt; 0,C46="Especialista"),
   "O título do orientador(a) deve ser no mínimo de Mestre.",
 IF(AND(D46&gt;8,Identificação!$B$5="Presencial"),"Em curso presencial, o docente só pode orientar até 8 alunos.",""
 )))</f>
        <v/>
      </c>
      <c r="G46" s="12">
        <f t="shared" si="1"/>
        <v>0</v>
      </c>
    </row>
    <row r="47" spans="1:7" ht="14.1">
      <c r="A47" s="87"/>
      <c r="B47" s="88"/>
      <c r="C47" s="29"/>
      <c r="D47" s="29"/>
      <c r="E47" s="12">
        <f>SUMIF('Estrutura Curricular'!J36:$J$3011,A47,'Estrutura Curricular'!M36:$M$3011)</f>
        <v>0</v>
      </c>
      <c r="F47" s="13" t="str">
        <f>IF(AND(NOT(ISBLANK(A47)),OR(ISBLANK(C47),ISBLANK(D47))),
   "Preencha os campos à esquerda.",
 IF(AND(D47 &gt; 0,C47="Especialista"),
   "O título do orientador(a) deve ser no mínimo de Mestre.",
 IF(AND(D47&gt;8,Identificação!$B$5="Presencial"),"Em curso presencial, o docente só pode orientar até 8 alunos.",""
 )))</f>
        <v/>
      </c>
      <c r="G47" s="12">
        <f t="shared" si="1"/>
        <v>0</v>
      </c>
    </row>
    <row r="48" spans="1:7" ht="14.1">
      <c r="A48" s="87"/>
      <c r="B48" s="88"/>
      <c r="C48" s="29"/>
      <c r="D48" s="29"/>
      <c r="E48" s="12">
        <f>SUMIF('Estrutura Curricular'!J37:$J$3011,A48,'Estrutura Curricular'!M37:$M$3011)</f>
        <v>0</v>
      </c>
      <c r="F48" s="13" t="str">
        <f>IF(AND(NOT(ISBLANK(A48)),OR(ISBLANK(C48),ISBLANK(D48))),
   "Preencha os campos à esquerda.",
 IF(AND(D48 &gt; 0,C48="Especialista"),
   "O título do orientador(a) deve ser no mínimo de Mestre.",
 IF(AND(D48&gt;8,Identificação!$B$5="Presencial"),"Em curso presencial, o docente só pode orientar até 8 alunos.",""
 )))</f>
        <v/>
      </c>
      <c r="G48" s="12">
        <f t="shared" si="1"/>
        <v>0</v>
      </c>
    </row>
    <row r="49" spans="1:7" ht="14.1">
      <c r="A49" s="87"/>
      <c r="B49" s="88"/>
      <c r="C49" s="29"/>
      <c r="D49" s="29"/>
      <c r="E49" s="12">
        <f>SUMIF('Estrutura Curricular'!J38:$J$3011,A49,'Estrutura Curricular'!M38:$M$3011)</f>
        <v>0</v>
      </c>
      <c r="F49" s="13" t="str">
        <f>IF(AND(NOT(ISBLANK(A49)),OR(ISBLANK(C49),ISBLANK(D49))),
   "Preencha os campos à esquerda.",
 IF(AND(D49 &gt; 0,C49="Especialista"),
   "O título do orientador(a) deve ser no mínimo de Mestre.",
 IF(AND(D49&gt;8,Identificação!$B$5="Presencial"),"Em curso presencial, o docente só pode orientar até 8 alunos.",""
 )))</f>
        <v/>
      </c>
      <c r="G49" s="12">
        <f t="shared" si="1"/>
        <v>0</v>
      </c>
    </row>
    <row r="50" spans="1:7" ht="14.1">
      <c r="A50" s="87"/>
      <c r="B50" s="88"/>
      <c r="C50" s="29"/>
      <c r="D50" s="29"/>
      <c r="E50" s="12">
        <f>SUMIF('Estrutura Curricular'!J39:$J$3011,A50,'Estrutura Curricular'!M39:$M$3011)</f>
        <v>0</v>
      </c>
      <c r="F50" s="13" t="str">
        <f>IF(AND(NOT(ISBLANK(A50)),OR(ISBLANK(C50),ISBLANK(D50))),
   "Preencha os campos à esquerda.",
 IF(AND(D50 &gt; 0,C50="Especialista"),
   "O título do orientador(a) deve ser no mínimo de Mestre.",
 IF(AND(D50&gt;8,Identificação!$B$5="Presencial"),"Em curso presencial, o docente só pode orientar até 8 alunos.",""
 )))</f>
        <v/>
      </c>
      <c r="G50" s="12">
        <f t="shared" si="1"/>
        <v>0</v>
      </c>
    </row>
    <row r="51" spans="1:7" ht="14.1">
      <c r="A51" s="87"/>
      <c r="B51" s="88"/>
      <c r="C51" s="29"/>
      <c r="D51" s="29"/>
      <c r="E51" s="12">
        <f>SUMIF('Estrutura Curricular'!J40:$J$3011,A51,'Estrutura Curricular'!M40:$M$3011)</f>
        <v>0</v>
      </c>
      <c r="F51" s="13" t="str">
        <f>IF(AND(NOT(ISBLANK(A51)),OR(ISBLANK(C51),ISBLANK(D51))),
   "Preencha os campos à esquerda.",
 IF(AND(D51 &gt; 0,C51="Especialista"),
   "O título do orientador(a) deve ser no mínimo de Mestre.",
 IF(AND(D51&gt;8,Identificação!$B$5="Presencial"),"Em curso presencial, o docente só pode orientar até 8 alunos.",""
 )))</f>
        <v/>
      </c>
      <c r="G51" s="12">
        <f t="shared" si="1"/>
        <v>0</v>
      </c>
    </row>
    <row r="52" spans="1:7" ht="14.1">
      <c r="A52" s="87"/>
      <c r="B52" s="88"/>
      <c r="C52" s="29"/>
      <c r="D52" s="29"/>
      <c r="E52" s="12">
        <f>SUMIF('Estrutura Curricular'!J41:$J$3011,A52,'Estrutura Curricular'!M41:$M$3011)</f>
        <v>0</v>
      </c>
      <c r="F52" s="13" t="str">
        <f>IF(AND(NOT(ISBLANK(A52)),OR(ISBLANK(C52),ISBLANK(D52))),
   "Preencha os campos à esquerda.",
 IF(AND(D52 &gt; 0,C52="Especialista"),
   "O título do orientador(a) deve ser no mínimo de Mestre.",
 IF(AND(D52&gt;8,Identificação!$B$5="Presencial"),"Em curso presencial, o docente só pode orientar até 8 alunos.",""
 )))</f>
        <v/>
      </c>
      <c r="G52" s="12">
        <f t="shared" si="1"/>
        <v>0</v>
      </c>
    </row>
    <row r="53" spans="1:7" ht="14.1">
      <c r="A53" s="87"/>
      <c r="B53" s="88"/>
      <c r="C53" s="29"/>
      <c r="D53" s="29"/>
      <c r="E53" s="12">
        <f>SUMIF('Estrutura Curricular'!J42:$J$3011,A53,'Estrutura Curricular'!M42:$M$3011)</f>
        <v>0</v>
      </c>
      <c r="F53" s="13" t="str">
        <f>IF(AND(NOT(ISBLANK(A53)),OR(ISBLANK(C53),ISBLANK(D53))),
   "Preencha os campos à esquerda.",
 IF(AND(D53 &gt; 0,C53="Especialista"),
   "O título do orientador(a) deve ser no mínimo de Mestre.",
 IF(AND(D53&gt;8,Identificação!$B$5="Presencial"),"Em curso presencial, o docente só pode orientar até 8 alunos.",""
 )))</f>
        <v/>
      </c>
      <c r="G53" s="12">
        <f t="shared" si="1"/>
        <v>0</v>
      </c>
    </row>
    <row r="54" spans="1:7" ht="14.1">
      <c r="A54" s="87"/>
      <c r="B54" s="88"/>
      <c r="C54" s="29"/>
      <c r="D54" s="29"/>
      <c r="E54" s="12">
        <f>SUMIF('Estrutura Curricular'!J43:$J$3011,A54,'Estrutura Curricular'!M43:$M$3011)</f>
        <v>0</v>
      </c>
      <c r="F54" s="13" t="str">
        <f>IF(AND(NOT(ISBLANK(A54)),OR(ISBLANK(C54),ISBLANK(D54))),
   "Preencha os campos à esquerda.",
 IF(AND(D54 &gt; 0,C54="Especialista"),
   "O título do orientador(a) deve ser no mínimo de Mestre.",
 IF(AND(D54&gt;8,Identificação!$B$5="Presencial"),"Em curso presencial, o docente só pode orientar até 8 alunos.",""
 )))</f>
        <v/>
      </c>
      <c r="G54" s="12">
        <f t="shared" si="1"/>
        <v>0</v>
      </c>
    </row>
    <row r="55" spans="1:7" ht="14.1">
      <c r="A55" s="87"/>
      <c r="B55" s="88"/>
      <c r="C55" s="29"/>
      <c r="D55" s="29"/>
      <c r="E55" s="12">
        <f>SUMIF('Estrutura Curricular'!J44:$J$3011,A55,'Estrutura Curricular'!M44:$M$3011)</f>
        <v>0</v>
      </c>
      <c r="F55" s="13" t="str">
        <f>IF(AND(NOT(ISBLANK(A55)),OR(ISBLANK(C55),ISBLANK(D55))),
   "Preencha os campos à esquerda.",
 IF(AND(D55 &gt; 0,C55="Especialista"),
   "O título do orientador(a) deve ser no mínimo de Mestre.",
 IF(AND(D55&gt;8,Identificação!$B$5="Presencial"),"Em curso presencial, o docente só pode orientar até 8 alunos.",""
 )))</f>
        <v/>
      </c>
      <c r="G55" s="12">
        <f t="shared" si="1"/>
        <v>0</v>
      </c>
    </row>
    <row r="56" spans="1:7" ht="14.1">
      <c r="A56" s="87"/>
      <c r="B56" s="88"/>
      <c r="C56" s="29"/>
      <c r="D56" s="29"/>
      <c r="E56" s="12">
        <f>SUMIF('Estrutura Curricular'!J45:$J$3011,A56,'Estrutura Curricular'!M45:$M$3011)</f>
        <v>0</v>
      </c>
      <c r="F56" s="13" t="str">
        <f>IF(AND(NOT(ISBLANK(A56)),OR(ISBLANK(C56),ISBLANK(D56))),
   "Preencha os campos à esquerda.",
 IF(AND(D56 &gt; 0,C56="Especialista"),
   "O título do orientador(a) deve ser no mínimo de Mestre.",
 IF(AND(D56&gt;8,Identificação!$B$5="Presencial"),"Em curso presencial, o docente só pode orientar até 8 alunos.",""
 )))</f>
        <v/>
      </c>
      <c r="G56" s="12">
        <f t="shared" si="1"/>
        <v>0</v>
      </c>
    </row>
    <row r="57" spans="1:7" ht="14.1">
      <c r="A57" s="87"/>
      <c r="B57" s="88"/>
      <c r="C57" s="29"/>
      <c r="D57" s="29"/>
      <c r="E57" s="12">
        <f>SUMIF('Estrutura Curricular'!J46:$J$3011,A57,'Estrutura Curricular'!M46:$M$3011)</f>
        <v>0</v>
      </c>
      <c r="F57" s="13" t="str">
        <f>IF(AND(NOT(ISBLANK(A57)),OR(ISBLANK(C57),ISBLANK(D57))),
   "Preencha os campos à esquerda.",
 IF(AND(D57 &gt; 0,C57="Especialista"),
   "O título do orientador(a) deve ser no mínimo de Mestre.",
 IF(AND(D57&gt;8,Identificação!$B$5="Presencial"),"Em curso presencial, o docente só pode orientar até 8 alunos.",""
 )))</f>
        <v/>
      </c>
      <c r="G57" s="12">
        <f t="shared" si="1"/>
        <v>0</v>
      </c>
    </row>
    <row r="58" spans="1:7" ht="14.1">
      <c r="A58" s="87"/>
      <c r="B58" s="88"/>
      <c r="C58" s="29"/>
      <c r="D58" s="29"/>
      <c r="E58" s="12">
        <f>SUMIF('Estrutura Curricular'!J47:$J$3011,A58,'Estrutura Curricular'!M47:$M$3011)</f>
        <v>0</v>
      </c>
      <c r="F58" s="13" t="str">
        <f>IF(AND(NOT(ISBLANK(A58)),OR(ISBLANK(C58),ISBLANK(D58))),
   "Preencha os campos à esquerda.",
 IF(AND(D58 &gt; 0,C58="Especialista"),
   "O título do orientador(a) deve ser no mínimo de Mestre.",
 IF(AND(D58&gt;8,Identificação!$B$5="Presencial"),"Em curso presencial, o docente só pode orientar até 8 alunos.",""
 )))</f>
        <v/>
      </c>
      <c r="G58" s="12">
        <f t="shared" si="1"/>
        <v>0</v>
      </c>
    </row>
    <row r="59" spans="1:7" ht="14.1">
      <c r="A59" s="87"/>
      <c r="B59" s="88"/>
      <c r="C59" s="29"/>
      <c r="D59" s="29"/>
      <c r="E59" s="12">
        <f>SUMIF('Estrutura Curricular'!J48:$J$3011,A59,'Estrutura Curricular'!M48:$M$3011)</f>
        <v>0</v>
      </c>
      <c r="F59" s="13" t="str">
        <f>IF(AND(NOT(ISBLANK(A59)),OR(ISBLANK(C59),ISBLANK(D59))),
   "Preencha os campos à esquerda.",
 IF(AND(D59 &gt; 0,C59="Especialista"),
   "O título do orientador(a) deve ser no mínimo de Mestre.",
 IF(AND(D59&gt;8,Identificação!$B$5="Presencial"),"Em curso presencial, o docente só pode orientar até 8 alunos.",""
 )))</f>
        <v/>
      </c>
      <c r="G59" s="12">
        <f t="shared" si="1"/>
        <v>0</v>
      </c>
    </row>
    <row r="60" spans="1:7" ht="14.1">
      <c r="A60" s="87"/>
      <c r="B60" s="88"/>
      <c r="C60" s="29"/>
      <c r="D60" s="29"/>
      <c r="E60" s="12">
        <f>SUMIF('Estrutura Curricular'!J49:$J$3011,A60,'Estrutura Curricular'!M49:$M$3011)</f>
        <v>0</v>
      </c>
      <c r="F60" s="13" t="str">
        <f>IF(AND(NOT(ISBLANK(A60)),OR(ISBLANK(C60),ISBLANK(D60))),
   "Preencha os campos à esquerda.",
 IF(AND(D60 &gt; 0,C60="Especialista"),
   "O título do orientador(a) deve ser no mínimo de Mestre.",
 IF(AND(D60&gt;8,Identificação!$B$5="Presencial"),"Em curso presencial, o docente só pode orientar até 8 alunos.",""
 )))</f>
        <v/>
      </c>
      <c r="G60" s="12">
        <f t="shared" si="1"/>
        <v>0</v>
      </c>
    </row>
    <row r="61" spans="1:7" ht="14.1">
      <c r="A61" s="87"/>
      <c r="B61" s="88"/>
      <c r="C61" s="29"/>
      <c r="D61" s="29"/>
      <c r="E61" s="12">
        <f>SUMIF('Estrutura Curricular'!J50:$J$3011,A61,'Estrutura Curricular'!M50:$M$3011)</f>
        <v>0</v>
      </c>
      <c r="F61" s="13" t="str">
        <f>IF(AND(NOT(ISBLANK(A61)),OR(ISBLANK(C61),ISBLANK(D61))),
   "Preencha os campos à esquerda.",
 IF(AND(D61 &gt; 0,C61="Especialista"),
   "O título do orientador(a) deve ser no mínimo de Mestre.",
 IF(AND(D61&gt;8,Identificação!$B$5="Presencial"),"Em curso presencial, o docente só pode orientar até 8 alunos.",""
 )))</f>
        <v/>
      </c>
      <c r="G61" s="12">
        <f t="shared" si="1"/>
        <v>0</v>
      </c>
    </row>
    <row r="62" spans="1:7" ht="14.1">
      <c r="A62" s="87"/>
      <c r="B62" s="88"/>
      <c r="C62" s="29"/>
      <c r="D62" s="29"/>
      <c r="E62" s="12">
        <f>SUMIF('Estrutura Curricular'!J51:$J$3011,A62,'Estrutura Curricular'!M51:$M$3011)</f>
        <v>0</v>
      </c>
      <c r="F62" s="13" t="str">
        <f>IF(AND(NOT(ISBLANK(A62)),OR(ISBLANK(C62),ISBLANK(D62))),
   "Preencha os campos à esquerda.",
 IF(AND(D62 &gt; 0,C62="Especialista"),
   "O título do orientador(a) deve ser no mínimo de Mestre.",
 IF(AND(D62&gt;8,Identificação!$B$5="Presencial"),"Em curso presencial, o docente só pode orientar até 8 alunos.",""
 )))</f>
        <v/>
      </c>
      <c r="G62" s="12">
        <f t="shared" si="1"/>
        <v>0</v>
      </c>
    </row>
    <row r="63" spans="1:7" ht="14.1">
      <c r="A63" s="87"/>
      <c r="B63" s="88"/>
      <c r="C63" s="29"/>
      <c r="D63" s="29"/>
      <c r="E63" s="12">
        <f>SUMIF('Estrutura Curricular'!J52:$J$3011,A63,'Estrutura Curricular'!M52:$M$3011)</f>
        <v>0</v>
      </c>
      <c r="F63" s="13" t="str">
        <f>IF(AND(NOT(ISBLANK(A63)),OR(ISBLANK(C63),ISBLANK(D63))),
   "Preencha os campos à esquerda.",
 IF(AND(D63 &gt; 0,C63="Especialista"),
   "O título do orientador(a) deve ser no mínimo de Mestre.",
 IF(AND(D63&gt;8,Identificação!$B$5="Presencial"),"Em curso presencial, o docente só pode orientar até 8 alunos.",""
 )))</f>
        <v/>
      </c>
      <c r="G63" s="12">
        <f t="shared" si="1"/>
        <v>0</v>
      </c>
    </row>
    <row r="64" spans="1:7" ht="14.1">
      <c r="A64" s="87"/>
      <c r="B64" s="88"/>
      <c r="C64" s="29"/>
      <c r="D64" s="29"/>
      <c r="E64" s="12">
        <f>SUMIF('Estrutura Curricular'!J53:$J$3011,A64,'Estrutura Curricular'!M53:$M$3011)</f>
        <v>0</v>
      </c>
      <c r="F64" s="13" t="str">
        <f>IF(AND(NOT(ISBLANK(A64)),OR(ISBLANK(C64),ISBLANK(D64))),
   "Preencha os campos à esquerda.",
 IF(AND(D64 &gt; 0,C64="Especialista"),
   "O título do orientador(a) deve ser no mínimo de Mestre.",
 IF(AND(D64&gt;8,Identificação!$B$5="Presencial"),"Em curso presencial, o docente só pode orientar até 8 alunos.",""
 )))</f>
        <v/>
      </c>
      <c r="G64" s="12">
        <f t="shared" si="1"/>
        <v>0</v>
      </c>
    </row>
    <row r="65" spans="1:7" ht="14.1">
      <c r="A65" s="87"/>
      <c r="B65" s="88"/>
      <c r="C65" s="29"/>
      <c r="D65" s="29"/>
      <c r="E65" s="12">
        <f>SUMIF('Estrutura Curricular'!J54:$J$3011,A65,'Estrutura Curricular'!M54:$M$3011)</f>
        <v>0</v>
      </c>
      <c r="F65" s="13" t="str">
        <f>IF(AND(NOT(ISBLANK(A65)),OR(ISBLANK(C65),ISBLANK(D65))),
   "Preencha os campos à esquerda.",
 IF(AND(D65 &gt; 0,C65="Especialista"),
   "O título do orientador(a) deve ser no mínimo de Mestre.",
 IF(AND(D65&gt;8,Identificação!$B$5="Presencial"),"Em curso presencial, o docente só pode orientar até 8 alunos.",""
 )))</f>
        <v/>
      </c>
      <c r="G65" s="12">
        <f t="shared" si="1"/>
        <v>0</v>
      </c>
    </row>
    <row r="66" spans="1:7" ht="14.1">
      <c r="A66" s="87"/>
      <c r="B66" s="88"/>
      <c r="C66" s="29"/>
      <c r="D66" s="29"/>
      <c r="E66" s="12">
        <f>SUMIF('Estrutura Curricular'!J55:$J$3011,A66,'Estrutura Curricular'!M55:$M$3011)</f>
        <v>0</v>
      </c>
      <c r="F66" s="13" t="str">
        <f>IF(AND(NOT(ISBLANK(A66)),OR(ISBLANK(C66),ISBLANK(D66))),
   "Preencha os campos à esquerda.",
 IF(AND(D66 &gt; 0,C66="Especialista"),
   "O título do orientador(a) deve ser no mínimo de Mestre.",
 IF(AND(D66&gt;8,Identificação!$B$5="Presencial"),"Em curso presencial, o docente só pode orientar até 8 alunos.",""
 )))</f>
        <v/>
      </c>
      <c r="G66" s="12">
        <f t="shared" si="1"/>
        <v>0</v>
      </c>
    </row>
    <row r="67" spans="1:7" ht="14.1">
      <c r="A67" s="87"/>
      <c r="B67" s="88"/>
      <c r="C67" s="29"/>
      <c r="D67" s="29"/>
      <c r="E67" s="12">
        <f>SUMIF('Estrutura Curricular'!J56:$J$3011,A67,'Estrutura Curricular'!M56:$M$3011)</f>
        <v>0</v>
      </c>
      <c r="F67" s="13" t="str">
        <f>IF(AND(NOT(ISBLANK(A67)),OR(ISBLANK(C67),ISBLANK(D67))),
   "Preencha os campos à esquerda.",
 IF(AND(D67 &gt; 0,C67="Especialista"),
   "O título do orientador(a) deve ser no mínimo de Mestre.",
 IF(AND(D67&gt;8,Identificação!$B$5="Presencial"),"Em curso presencial, o docente só pode orientar até 8 alunos.",""
 )))</f>
        <v/>
      </c>
      <c r="G67" s="12">
        <f t="shared" si="1"/>
        <v>0</v>
      </c>
    </row>
    <row r="68" spans="1:7" ht="14.1">
      <c r="A68" s="87"/>
      <c r="B68" s="88"/>
      <c r="C68" s="29"/>
      <c r="D68" s="29"/>
      <c r="E68" s="12">
        <f>SUMIF('Estrutura Curricular'!J57:$J$3011,A68,'Estrutura Curricular'!M57:$M$3011)</f>
        <v>0</v>
      </c>
      <c r="F68" s="13" t="str">
        <f>IF(AND(NOT(ISBLANK(A68)),OR(ISBLANK(C68),ISBLANK(D68))),
   "Preencha os campos à esquerda.",
 IF(AND(D68 &gt; 0,C68="Especialista"),
   "O título do orientador(a) deve ser no mínimo de Mestre.",
 IF(AND(D68&gt;8,Identificação!$B$5="Presencial"),"Em curso presencial, o docente só pode orientar até 8 alunos.",""
 )))</f>
        <v/>
      </c>
      <c r="G68" s="12">
        <f t="shared" si="1"/>
        <v>0</v>
      </c>
    </row>
    <row r="69" spans="1:7" ht="14.1">
      <c r="A69" s="87"/>
      <c r="B69" s="88"/>
      <c r="C69" s="29"/>
      <c r="D69" s="29"/>
      <c r="E69" s="12">
        <f>SUMIF('Estrutura Curricular'!J58:$J$3011,A69,'Estrutura Curricular'!M58:$M$3011)</f>
        <v>0</v>
      </c>
      <c r="F69" s="13" t="str">
        <f>IF(AND(NOT(ISBLANK(A69)),OR(ISBLANK(C69),ISBLANK(D69))),
   "Preencha os campos à esquerda.",
 IF(AND(D69 &gt; 0,C69="Especialista"),
   "O título do orientador(a) deve ser no mínimo de Mestre.",
 IF(AND(D69&gt;8,Identificação!$B$5="Presencial"),"Em curso presencial, o docente só pode orientar até 8 alunos.",""
 )))</f>
        <v/>
      </c>
      <c r="G69" s="12">
        <f t="shared" si="1"/>
        <v>0</v>
      </c>
    </row>
    <row r="70" spans="1:7" ht="14.1">
      <c r="A70" s="87"/>
      <c r="B70" s="88"/>
      <c r="C70" s="29"/>
      <c r="D70" s="29"/>
      <c r="E70" s="12">
        <f>SUMIF('Estrutura Curricular'!J59:$J$3011,A70,'Estrutura Curricular'!M59:$M$3011)</f>
        <v>0</v>
      </c>
      <c r="F70" s="13" t="str">
        <f>IF(AND(NOT(ISBLANK(A70)),OR(ISBLANK(C70),ISBLANK(D70))),
   "Preencha os campos à esquerda.",
 IF(AND(D70 &gt; 0,C70="Especialista"),
   "O título do orientador(a) deve ser no mínimo de Mestre.",
 IF(AND(D70&gt;8,Identificação!$B$5="Presencial"),"Em curso presencial, o docente só pode orientar até 8 alunos.",""
 )))</f>
        <v/>
      </c>
      <c r="G70" s="12">
        <f t="shared" si="1"/>
        <v>0</v>
      </c>
    </row>
    <row r="71" spans="1:7" ht="14.1">
      <c r="A71" s="87"/>
      <c r="B71" s="88"/>
      <c r="C71" s="29"/>
      <c r="D71" s="29"/>
      <c r="E71" s="12">
        <f>SUMIF('Estrutura Curricular'!J60:$J$3011,A71,'Estrutura Curricular'!M60:$M$3011)</f>
        <v>0</v>
      </c>
      <c r="F71" s="13" t="str">
        <f>IF(AND(NOT(ISBLANK(A71)),OR(ISBLANK(C71),ISBLANK(D71))),
   "Preencha os campos à esquerda.",
 IF(AND(D71 &gt; 0,C71="Especialista"),
   "O título do orientador(a) deve ser no mínimo de Mestre.",
 IF(AND(D71&gt;8,Identificação!$B$5="Presencial"),"Em curso presencial, o docente só pode orientar até 8 alunos.",""
 )))</f>
        <v/>
      </c>
      <c r="G71" s="12">
        <f t="shared" si="1"/>
        <v>0</v>
      </c>
    </row>
    <row r="72" spans="1:7" ht="14.1">
      <c r="A72" s="87"/>
      <c r="B72" s="88"/>
      <c r="C72" s="29"/>
      <c r="D72" s="29"/>
      <c r="E72" s="12">
        <f>SUMIF('Estrutura Curricular'!J61:$J$3011,A72,'Estrutura Curricular'!M61:$M$3011)</f>
        <v>0</v>
      </c>
      <c r="F72" s="13" t="str">
        <f>IF(AND(NOT(ISBLANK(A72)),OR(ISBLANK(C72),ISBLANK(D72))),
   "Preencha os campos à esquerda.",
 IF(AND(D72 &gt; 0,C72="Especialista"),
   "O título do orientador(a) deve ser no mínimo de Mestre.",
 IF(AND(D72&gt;8,Identificação!$B$5="Presencial"),"Em curso presencial, o docente só pode orientar até 8 alunos.",""
 )))</f>
        <v/>
      </c>
      <c r="G72" s="12">
        <f t="shared" si="1"/>
        <v>0</v>
      </c>
    </row>
    <row r="73" spans="1:7" ht="14.1">
      <c r="A73" s="87"/>
      <c r="B73" s="88"/>
      <c r="C73" s="29"/>
      <c r="D73" s="29"/>
      <c r="E73" s="12">
        <f>SUMIF('Estrutura Curricular'!J62:$J$3011,A73,'Estrutura Curricular'!M62:$M$3011)</f>
        <v>0</v>
      </c>
      <c r="F73" s="13" t="str">
        <f>IF(AND(NOT(ISBLANK(A73)),OR(ISBLANK(C73),ISBLANK(D73))),
   "Preencha os campos à esquerda.",
 IF(AND(D73 &gt; 0,C73="Especialista"),
   "O título do orientador(a) deve ser no mínimo de Mestre.",
 IF(AND(D73&gt;8,Identificação!$B$5="Presencial"),"Em curso presencial, o docente só pode orientar até 8 alunos.",""
 )))</f>
        <v/>
      </c>
      <c r="G73" s="12">
        <f t="shared" si="1"/>
        <v>0</v>
      </c>
    </row>
    <row r="74" spans="1:7" ht="14.1">
      <c r="A74" s="87"/>
      <c r="B74" s="88"/>
      <c r="C74" s="29"/>
      <c r="D74" s="29"/>
      <c r="E74" s="12">
        <f>SUMIF('Estrutura Curricular'!J63:$J$3011,A74,'Estrutura Curricular'!M63:$M$3011)</f>
        <v>0</v>
      </c>
      <c r="F74" s="13" t="str">
        <f>IF(AND(NOT(ISBLANK(A74)),OR(ISBLANK(C74),ISBLANK(D74))),
   "Preencha os campos à esquerda.",
 IF(AND(D74 &gt; 0,C74="Especialista"),
   "O título do orientador(a) deve ser no mínimo de Mestre.",
 IF(AND(D74&gt;8,Identificação!$B$5="Presencial"),"Em curso presencial, o docente só pode orientar até 8 alunos.",""
 )))</f>
        <v/>
      </c>
      <c r="G74" s="12">
        <f t="shared" si="1"/>
        <v>0</v>
      </c>
    </row>
    <row r="75" spans="1:7" ht="14.1">
      <c r="A75" s="87"/>
      <c r="B75" s="88"/>
      <c r="C75" s="29"/>
      <c r="D75" s="29"/>
      <c r="E75" s="12">
        <f>SUMIF('Estrutura Curricular'!J64:$J$3011,A75,'Estrutura Curricular'!M64:$M$3011)</f>
        <v>0</v>
      </c>
      <c r="F75" s="13" t="str">
        <f>IF(AND(NOT(ISBLANK(A75)),OR(ISBLANK(C75),ISBLANK(D75))),
   "Preencha os campos à esquerda.",
 IF(AND(D75 &gt; 0,C75="Especialista"),
   "O título do orientador(a) deve ser no mínimo de Mestre.",
 IF(AND(D75&gt;8,Identificação!$B$5="Presencial"),"Em curso presencial, o docente só pode orientar até 8 alunos.",""
 )))</f>
        <v/>
      </c>
      <c r="G75" s="12">
        <f t="shared" si="1"/>
        <v>0</v>
      </c>
    </row>
    <row r="76" spans="1:7" ht="14.1">
      <c r="A76" s="87"/>
      <c r="B76" s="88"/>
      <c r="C76" s="29"/>
      <c r="D76" s="29"/>
      <c r="E76" s="12">
        <f>SUMIF('Estrutura Curricular'!J65:$J$3011,A76,'Estrutura Curricular'!M65:$M$3011)</f>
        <v>0</v>
      </c>
      <c r="F76" s="13" t="str">
        <f>IF(AND(NOT(ISBLANK(A76)),OR(ISBLANK(C76),ISBLANK(D76))),
   "Preencha os campos à esquerda.",
 IF(AND(D76 &gt; 0,C76="Especialista"),
   "O título do orientador(a) deve ser no mínimo de Mestre.",
 IF(AND(D76&gt;8,Identificação!$B$5="Presencial"),"Em curso presencial, o docente só pode orientar até 8 alunos.",""
 )))</f>
        <v/>
      </c>
      <c r="G76" s="12">
        <f t="shared" si="1"/>
        <v>0</v>
      </c>
    </row>
    <row r="77" spans="1:7" ht="14.1">
      <c r="A77" s="87"/>
      <c r="B77" s="88"/>
      <c r="C77" s="29"/>
      <c r="D77" s="29"/>
      <c r="E77" s="12">
        <f>SUMIF('Estrutura Curricular'!J66:$J$3011,A77,'Estrutura Curricular'!M66:$M$3011)</f>
        <v>0</v>
      </c>
      <c r="F77" s="13" t="str">
        <f>IF(AND(NOT(ISBLANK(A77)),OR(ISBLANK(C77),ISBLANK(D77))),
   "Preencha os campos à esquerda.",
 IF(AND(D77 &gt; 0,C77="Especialista"),
   "O título do orientador(a) deve ser no mínimo de Mestre.",
 IF(AND(D77&gt;8,Identificação!$B$5="Presencial"),"Em curso presencial, o docente só pode orientar até 8 alunos.",""
 )))</f>
        <v/>
      </c>
      <c r="G77" s="12">
        <f t="shared" si="1"/>
        <v>0</v>
      </c>
    </row>
    <row r="78" spans="1:7" ht="14.1">
      <c r="A78" s="87"/>
      <c r="B78" s="88"/>
      <c r="C78" s="29"/>
      <c r="D78" s="29"/>
      <c r="E78" s="12">
        <f>SUMIF('Estrutura Curricular'!J67:$J$3011,A78,'Estrutura Curricular'!M67:$M$3011)</f>
        <v>0</v>
      </c>
      <c r="F78" s="13" t="str">
        <f>IF(AND(NOT(ISBLANK(A78)),OR(ISBLANK(C78),ISBLANK(D78))),
   "Preencha os campos à esquerda.",
 IF(AND(D78 &gt; 0,C78="Especialista"),
   "O título do orientador(a) deve ser no mínimo de Mestre.",
 IF(AND(D78&gt;8,Identificação!$B$5="Presencial"),"Em curso presencial, o docente só pode orientar até 8 alunos.",""
 )))</f>
        <v/>
      </c>
      <c r="G78" s="12">
        <f t="shared" si="1"/>
        <v>0</v>
      </c>
    </row>
    <row r="79" spans="1:7" ht="14.1">
      <c r="A79" s="87"/>
      <c r="B79" s="88"/>
      <c r="C79" s="29"/>
      <c r="D79" s="29"/>
      <c r="E79" s="12">
        <f>SUMIF('Estrutura Curricular'!J68:$J$3011,A79,'Estrutura Curricular'!M68:$M$3011)</f>
        <v>0</v>
      </c>
      <c r="F79" s="13" t="str">
        <f>IF(AND(NOT(ISBLANK(A79)),OR(ISBLANK(C79),ISBLANK(D79))),
   "Preencha os campos à esquerda.",
 IF(AND(D79 &gt; 0,C79="Especialista"),
   "O título do orientador(a) deve ser no mínimo de Mestre.",
 IF(AND(D79&gt;8,Identificação!$B$5="Presencial"),"Em curso presencial, o docente só pode orientar até 8 alunos.",""
 )))</f>
        <v/>
      </c>
      <c r="G79" s="12">
        <f t="shared" si="1"/>
        <v>0</v>
      </c>
    </row>
    <row r="80" spans="1:7" ht="14.1">
      <c r="A80" s="87"/>
      <c r="B80" s="88"/>
      <c r="C80" s="29"/>
      <c r="D80" s="29"/>
      <c r="E80" s="12">
        <f>SUMIF('Estrutura Curricular'!J69:$J$3011,A80,'Estrutura Curricular'!M69:$M$3011)</f>
        <v>0</v>
      </c>
      <c r="F80" s="13" t="str">
        <f>IF(AND(NOT(ISBLANK(A80)),OR(ISBLANK(C80),ISBLANK(D80))),
   "Preencha os campos à esquerda.",
 IF(AND(D80 &gt; 0,C80="Especialista"),
   "O título do orientador(a) deve ser no mínimo de Mestre.",
 IF(AND(D80&gt;8,Identificação!$B$5="Presencial"),"Em curso presencial, o docente só pode orientar até 8 alunos.",""
 )))</f>
        <v/>
      </c>
      <c r="G80" s="12">
        <f t="shared" si="1"/>
        <v>0</v>
      </c>
    </row>
    <row r="81" spans="1:7" ht="14.1">
      <c r="A81" s="87"/>
      <c r="B81" s="88"/>
      <c r="C81" s="29"/>
      <c r="D81" s="29"/>
      <c r="E81" s="12">
        <f>SUMIF('Estrutura Curricular'!J70:$J$3011,A81,'Estrutura Curricular'!M70:$M$3011)</f>
        <v>0</v>
      </c>
      <c r="F81" s="13" t="str">
        <f>IF(AND(NOT(ISBLANK(A81)),OR(ISBLANK(C81),ISBLANK(D81))),
   "Preencha os campos à esquerda.",
 IF(AND(D81 &gt; 0,C81="Especialista"),
   "O título do orientador(a) deve ser no mínimo de Mestre.",
 IF(AND(D81&gt;8,Identificação!$B$5="Presencial"),"Em curso presencial, o docente só pode orientar até 8 alunos.",""
 )))</f>
        <v/>
      </c>
      <c r="G81" s="12">
        <f t="shared" si="1"/>
        <v>0</v>
      </c>
    </row>
    <row r="82" spans="1:7" ht="14.1">
      <c r="A82" s="87"/>
      <c r="B82" s="88"/>
      <c r="C82" s="29"/>
      <c r="D82" s="29"/>
      <c r="E82" s="12">
        <f>SUMIF('Estrutura Curricular'!J71:$J$3011,A82,'Estrutura Curricular'!M71:$M$3011)</f>
        <v>0</v>
      </c>
      <c r="F82" s="13" t="str">
        <f>IF(AND(NOT(ISBLANK(A82)),OR(ISBLANK(C82),ISBLANK(D82))),
   "Preencha os campos à esquerda.",
 IF(AND(D82 &gt; 0,C82="Especialista"),
   "O título do orientador(a) deve ser no mínimo de Mestre.",
 IF(AND(D82&gt;8,Identificação!$B$5="Presencial"),"Em curso presencial, o docente só pode orientar até 8 alunos.",""
 )))</f>
        <v/>
      </c>
      <c r="G82" s="12">
        <f t="shared" ref="G82:G145" si="2">IF(F82="",0,1)</f>
        <v>0</v>
      </c>
    </row>
    <row r="83" spans="1:7" ht="14.1">
      <c r="A83" s="87"/>
      <c r="B83" s="88"/>
      <c r="C83" s="29"/>
      <c r="D83" s="29"/>
      <c r="E83" s="12">
        <f>SUMIF('Estrutura Curricular'!J72:$J$3011,A83,'Estrutura Curricular'!M72:$M$3011)</f>
        <v>0</v>
      </c>
      <c r="F83" s="13" t="str">
        <f>IF(AND(NOT(ISBLANK(A83)),OR(ISBLANK(C83),ISBLANK(D83))),
   "Preencha os campos à esquerda.",
 IF(AND(D83 &gt; 0,C83="Especialista"),
   "O título do orientador(a) deve ser no mínimo de Mestre.",
 IF(AND(D83&gt;8,Identificação!$B$5="Presencial"),"Em curso presencial, o docente só pode orientar até 8 alunos.",""
 )))</f>
        <v/>
      </c>
      <c r="G83" s="12">
        <f t="shared" si="2"/>
        <v>0</v>
      </c>
    </row>
    <row r="84" spans="1:7" ht="14.1">
      <c r="A84" s="87"/>
      <c r="B84" s="88"/>
      <c r="C84" s="29"/>
      <c r="D84" s="29"/>
      <c r="E84" s="12">
        <f>SUMIF('Estrutura Curricular'!J73:$J$3011,A84,'Estrutura Curricular'!M73:$M$3011)</f>
        <v>0</v>
      </c>
      <c r="F84" s="13" t="str">
        <f>IF(AND(NOT(ISBLANK(A84)),OR(ISBLANK(C84),ISBLANK(D84))),
   "Preencha os campos à esquerda.",
 IF(AND(D84 &gt; 0,C84="Especialista"),
   "O título do orientador(a) deve ser no mínimo de Mestre.",
 IF(AND(D84&gt;8,Identificação!$B$5="Presencial"),"Em curso presencial, o docente só pode orientar até 8 alunos.",""
 )))</f>
        <v/>
      </c>
      <c r="G84" s="12">
        <f t="shared" si="2"/>
        <v>0</v>
      </c>
    </row>
    <row r="85" spans="1:7" ht="14.1">
      <c r="A85" s="87"/>
      <c r="B85" s="88"/>
      <c r="C85" s="29"/>
      <c r="D85" s="29"/>
      <c r="E85" s="12">
        <f>SUMIF('Estrutura Curricular'!J74:$J$3011,A85,'Estrutura Curricular'!M74:$M$3011)</f>
        <v>0</v>
      </c>
      <c r="F85" s="13" t="str">
        <f>IF(AND(NOT(ISBLANK(A85)),OR(ISBLANK(C85),ISBLANK(D85))),
   "Preencha os campos à esquerda.",
 IF(AND(D85 &gt; 0,C85="Especialista"),
   "O título do orientador(a) deve ser no mínimo de Mestre.",
 IF(AND(D85&gt;8,Identificação!$B$5="Presencial"),"Em curso presencial, o docente só pode orientar até 8 alunos.",""
 )))</f>
        <v/>
      </c>
      <c r="G85" s="12">
        <f t="shared" si="2"/>
        <v>0</v>
      </c>
    </row>
    <row r="86" spans="1:7" ht="14.1">
      <c r="A86" s="87"/>
      <c r="B86" s="88"/>
      <c r="C86" s="29"/>
      <c r="D86" s="29"/>
      <c r="E86" s="12">
        <f>SUMIF('Estrutura Curricular'!J75:$J$3011,A86,'Estrutura Curricular'!M75:$M$3011)</f>
        <v>0</v>
      </c>
      <c r="F86" s="13" t="str">
        <f>IF(AND(NOT(ISBLANK(A86)),OR(ISBLANK(C86),ISBLANK(D86))),
   "Preencha os campos à esquerda.",
 IF(AND(D86 &gt; 0,C86="Especialista"),
   "O título do orientador(a) deve ser no mínimo de Mestre.",
 IF(AND(D86&gt;8,Identificação!$B$5="Presencial"),"Em curso presencial, o docente só pode orientar até 8 alunos.",""
 )))</f>
        <v/>
      </c>
      <c r="G86" s="12">
        <f t="shared" si="2"/>
        <v>0</v>
      </c>
    </row>
    <row r="87" spans="1:7" ht="14.1">
      <c r="A87" s="87"/>
      <c r="B87" s="88"/>
      <c r="C87" s="29"/>
      <c r="D87" s="29"/>
      <c r="E87" s="12">
        <f>SUMIF('Estrutura Curricular'!J76:$J$3011,A87,'Estrutura Curricular'!M76:$M$3011)</f>
        <v>0</v>
      </c>
      <c r="F87" s="13" t="str">
        <f>IF(AND(NOT(ISBLANK(A87)),OR(ISBLANK(C87),ISBLANK(D87))),
   "Preencha os campos à esquerda.",
 IF(AND(D87 &gt; 0,C87="Especialista"),
   "O título do orientador(a) deve ser no mínimo de Mestre.",
 IF(AND(D87&gt;8,Identificação!$B$5="Presencial"),"Em curso presencial, o docente só pode orientar até 8 alunos.",""
 )))</f>
        <v/>
      </c>
      <c r="G87" s="12">
        <f t="shared" si="2"/>
        <v>0</v>
      </c>
    </row>
    <row r="88" spans="1:7" ht="14.1">
      <c r="A88" s="87"/>
      <c r="B88" s="88"/>
      <c r="C88" s="29"/>
      <c r="D88" s="29"/>
      <c r="E88" s="12">
        <f>SUMIF('Estrutura Curricular'!J77:$J$3011,A88,'Estrutura Curricular'!M77:$M$3011)</f>
        <v>0</v>
      </c>
      <c r="F88" s="13" t="str">
        <f>IF(AND(NOT(ISBLANK(A88)),OR(ISBLANK(C88),ISBLANK(D88))),
   "Preencha os campos à esquerda.",
 IF(AND(D88 &gt; 0,C88="Especialista"),
   "O título do orientador(a) deve ser no mínimo de Mestre.",
 IF(AND(D88&gt;8,Identificação!$B$5="Presencial"),"Em curso presencial, o docente só pode orientar até 8 alunos.",""
 )))</f>
        <v/>
      </c>
      <c r="G88" s="12">
        <f t="shared" si="2"/>
        <v>0</v>
      </c>
    </row>
    <row r="89" spans="1:7" ht="14.1">
      <c r="A89" s="87"/>
      <c r="B89" s="88"/>
      <c r="C89" s="29"/>
      <c r="D89" s="29"/>
      <c r="E89" s="12">
        <f>SUMIF('Estrutura Curricular'!J78:$J$3011,A89,'Estrutura Curricular'!M78:$M$3011)</f>
        <v>0</v>
      </c>
      <c r="F89" s="13" t="str">
        <f>IF(AND(NOT(ISBLANK(A89)),OR(ISBLANK(C89),ISBLANK(D89))),
   "Preencha os campos à esquerda.",
 IF(AND(D89 &gt; 0,C89="Especialista"),
   "O título do orientador(a) deve ser no mínimo de Mestre.",
 IF(AND(D89&gt;8,Identificação!$B$5="Presencial"),"Em curso presencial, o docente só pode orientar até 8 alunos.",""
 )))</f>
        <v/>
      </c>
      <c r="G89" s="12">
        <f t="shared" si="2"/>
        <v>0</v>
      </c>
    </row>
    <row r="90" spans="1:7" ht="14.1">
      <c r="A90" s="87"/>
      <c r="B90" s="88"/>
      <c r="C90" s="29"/>
      <c r="D90" s="29"/>
      <c r="E90" s="12">
        <f>SUMIF('Estrutura Curricular'!J79:$J$3011,A90,'Estrutura Curricular'!M79:$M$3011)</f>
        <v>0</v>
      </c>
      <c r="F90" s="13" t="str">
        <f>IF(AND(NOT(ISBLANK(A90)),OR(ISBLANK(C90),ISBLANK(D90))),
   "Preencha os campos à esquerda.",
 IF(AND(D90 &gt; 0,C90="Especialista"),
   "O título do orientador(a) deve ser no mínimo de Mestre.",
 IF(AND(D90&gt;8,Identificação!$B$5="Presencial"),"Em curso presencial, o docente só pode orientar até 8 alunos.",""
 )))</f>
        <v/>
      </c>
      <c r="G90" s="12">
        <f t="shared" si="2"/>
        <v>0</v>
      </c>
    </row>
    <row r="91" spans="1:7" ht="14.1">
      <c r="A91" s="87"/>
      <c r="B91" s="88"/>
      <c r="C91" s="29"/>
      <c r="D91" s="29"/>
      <c r="E91" s="12">
        <f>SUMIF('Estrutura Curricular'!J80:$J$3011,A91,'Estrutura Curricular'!M80:$M$3011)</f>
        <v>0</v>
      </c>
      <c r="F91" s="13" t="str">
        <f>IF(AND(NOT(ISBLANK(A91)),OR(ISBLANK(C91),ISBLANK(D91))),
   "Preencha os campos à esquerda.",
 IF(AND(D91 &gt; 0,C91="Especialista"),
   "O título do orientador(a) deve ser no mínimo de Mestre.",
 IF(AND(D91&gt;8,Identificação!$B$5="Presencial"),"Em curso presencial, o docente só pode orientar até 8 alunos.",""
 )))</f>
        <v/>
      </c>
      <c r="G91" s="12">
        <f t="shared" si="2"/>
        <v>0</v>
      </c>
    </row>
    <row r="92" spans="1:7" ht="14.1">
      <c r="A92" s="87"/>
      <c r="B92" s="88"/>
      <c r="C92" s="29"/>
      <c r="D92" s="29"/>
      <c r="E92" s="12">
        <f>SUMIF('Estrutura Curricular'!J81:$J$3011,A92,'Estrutura Curricular'!M81:$M$3011)</f>
        <v>0</v>
      </c>
      <c r="F92" s="13" t="str">
        <f>IF(AND(NOT(ISBLANK(A92)),OR(ISBLANK(C92),ISBLANK(D92))),
   "Preencha os campos à esquerda.",
 IF(AND(D92 &gt; 0,C92="Especialista"),
   "O título do orientador(a) deve ser no mínimo de Mestre.",
 IF(AND(D92&gt;8,Identificação!$B$5="Presencial"),"Em curso presencial, o docente só pode orientar até 8 alunos.",""
 )))</f>
        <v/>
      </c>
      <c r="G92" s="12">
        <f t="shared" si="2"/>
        <v>0</v>
      </c>
    </row>
    <row r="93" spans="1:7" ht="14.1">
      <c r="A93" s="87"/>
      <c r="B93" s="88"/>
      <c r="C93" s="29"/>
      <c r="D93" s="29"/>
      <c r="E93" s="12">
        <f>SUMIF('Estrutura Curricular'!J82:$J$3011,A93,'Estrutura Curricular'!M82:$M$3011)</f>
        <v>0</v>
      </c>
      <c r="F93" s="13" t="str">
        <f>IF(AND(NOT(ISBLANK(A93)),OR(ISBLANK(C93),ISBLANK(D93))),
   "Preencha os campos à esquerda.",
 IF(AND(D93 &gt; 0,C93="Especialista"),
   "O título do orientador(a) deve ser no mínimo de Mestre.",
 IF(AND(D93&gt;8,Identificação!$B$5="Presencial"),"Em curso presencial, o docente só pode orientar até 8 alunos.",""
 )))</f>
        <v/>
      </c>
      <c r="G93" s="12">
        <f t="shared" si="2"/>
        <v>0</v>
      </c>
    </row>
    <row r="94" spans="1:7" ht="14.1">
      <c r="A94" s="87"/>
      <c r="B94" s="88"/>
      <c r="C94" s="29"/>
      <c r="D94" s="29"/>
      <c r="E94" s="12">
        <f>SUMIF('Estrutura Curricular'!J83:$J$3011,A94,'Estrutura Curricular'!M83:$M$3011)</f>
        <v>0</v>
      </c>
      <c r="F94" s="13" t="str">
        <f>IF(AND(NOT(ISBLANK(A94)),OR(ISBLANK(C94),ISBLANK(D94))),
   "Preencha os campos à esquerda.",
 IF(AND(D94 &gt; 0,C94="Especialista"),
   "O título do orientador(a) deve ser no mínimo de Mestre.",
 IF(AND(D94&gt;8,Identificação!$B$5="Presencial"),"Em curso presencial, o docente só pode orientar até 8 alunos.",""
 )))</f>
        <v/>
      </c>
      <c r="G94" s="12">
        <f t="shared" si="2"/>
        <v>0</v>
      </c>
    </row>
    <row r="95" spans="1:7" ht="14.1">
      <c r="A95" s="87"/>
      <c r="B95" s="88"/>
      <c r="C95" s="29"/>
      <c r="D95" s="29"/>
      <c r="E95" s="12">
        <f>SUMIF('Estrutura Curricular'!J84:$J$3011,A95,'Estrutura Curricular'!M84:$M$3011)</f>
        <v>0</v>
      </c>
      <c r="F95" s="13" t="str">
        <f>IF(AND(NOT(ISBLANK(A95)),OR(ISBLANK(C95),ISBLANK(D95))),
   "Preencha os campos à esquerda.",
 IF(AND(D95 &gt; 0,C95="Especialista"),
   "O título do orientador(a) deve ser no mínimo de Mestre.",
 IF(AND(D95&gt;8,Identificação!$B$5="Presencial"),"Em curso presencial, o docente só pode orientar até 8 alunos.",""
 )))</f>
        <v/>
      </c>
      <c r="G95" s="12">
        <f t="shared" si="2"/>
        <v>0</v>
      </c>
    </row>
    <row r="96" spans="1:7" ht="14.1">
      <c r="A96" s="87"/>
      <c r="B96" s="88"/>
      <c r="C96" s="29"/>
      <c r="D96" s="29"/>
      <c r="E96" s="12">
        <f>SUMIF('Estrutura Curricular'!J85:$J$3011,A96,'Estrutura Curricular'!M85:$M$3011)</f>
        <v>0</v>
      </c>
      <c r="F96" s="13" t="str">
        <f>IF(AND(NOT(ISBLANK(A96)),OR(ISBLANK(C96),ISBLANK(D96))),
   "Preencha os campos à esquerda.",
 IF(AND(D96 &gt; 0,C96="Especialista"),
   "O título do orientador(a) deve ser no mínimo de Mestre.",
 IF(AND(D96&gt;8,Identificação!$B$5="Presencial"),"Em curso presencial, o docente só pode orientar até 8 alunos.",""
 )))</f>
        <v/>
      </c>
      <c r="G96" s="12">
        <f t="shared" si="2"/>
        <v>0</v>
      </c>
    </row>
    <row r="97" spans="1:7" ht="14.1">
      <c r="A97" s="87"/>
      <c r="B97" s="88"/>
      <c r="C97" s="29"/>
      <c r="D97" s="29"/>
      <c r="E97" s="12">
        <f>SUMIF('Estrutura Curricular'!J86:$J$3011,A97,'Estrutura Curricular'!M86:$M$3011)</f>
        <v>0</v>
      </c>
      <c r="F97" s="13" t="str">
        <f>IF(AND(NOT(ISBLANK(A97)),OR(ISBLANK(C97),ISBLANK(D97))),
   "Preencha os campos à esquerda.",
 IF(AND(D97 &gt; 0,C97="Especialista"),
   "O título do orientador(a) deve ser no mínimo de Mestre.",
 IF(AND(D97&gt;8,Identificação!$B$5="Presencial"),"Em curso presencial, o docente só pode orientar até 8 alunos.",""
 )))</f>
        <v/>
      </c>
      <c r="G97" s="12">
        <f t="shared" si="2"/>
        <v>0</v>
      </c>
    </row>
    <row r="98" spans="1:7" ht="14.1">
      <c r="A98" s="87"/>
      <c r="B98" s="88"/>
      <c r="C98" s="29"/>
      <c r="D98" s="29"/>
      <c r="E98" s="12">
        <f>SUMIF('Estrutura Curricular'!J87:$J$3011,A98,'Estrutura Curricular'!M87:$M$3011)</f>
        <v>0</v>
      </c>
      <c r="F98" s="13" t="str">
        <f>IF(AND(NOT(ISBLANK(A98)),OR(ISBLANK(C98),ISBLANK(D98))),
   "Preencha os campos à esquerda.",
 IF(AND(D98 &gt; 0,C98="Especialista"),
   "O título do orientador(a) deve ser no mínimo de Mestre.",
 IF(AND(D98&gt;8,Identificação!$B$5="Presencial"),"Em curso presencial, o docente só pode orientar até 8 alunos.",""
 )))</f>
        <v/>
      </c>
      <c r="G98" s="12">
        <f t="shared" si="2"/>
        <v>0</v>
      </c>
    </row>
    <row r="99" spans="1:7" ht="14.1">
      <c r="A99" s="87"/>
      <c r="B99" s="88"/>
      <c r="C99" s="29"/>
      <c r="D99" s="29"/>
      <c r="E99" s="12">
        <f>SUMIF('Estrutura Curricular'!J88:$J$3011,A99,'Estrutura Curricular'!M88:$M$3011)</f>
        <v>0</v>
      </c>
      <c r="F99" s="13" t="str">
        <f>IF(AND(NOT(ISBLANK(A99)),OR(ISBLANK(C99),ISBLANK(D99))),
   "Preencha os campos à esquerda.",
 IF(AND(D99 &gt; 0,C99="Especialista"),
   "O título do orientador(a) deve ser no mínimo de Mestre.",
 IF(AND(D99&gt;8,Identificação!$B$5="Presencial"),"Em curso presencial, o docente só pode orientar até 8 alunos.",""
 )))</f>
        <v/>
      </c>
      <c r="G99" s="12">
        <f t="shared" si="2"/>
        <v>0</v>
      </c>
    </row>
    <row r="100" spans="1:7" ht="14.1">
      <c r="A100" s="87"/>
      <c r="B100" s="88"/>
      <c r="C100" s="29"/>
      <c r="D100" s="29"/>
      <c r="E100" s="12">
        <f>SUMIF('Estrutura Curricular'!J89:$J$3011,A100,'Estrutura Curricular'!M89:$M$3011)</f>
        <v>0</v>
      </c>
      <c r="F100" s="13" t="str">
        <f>IF(AND(NOT(ISBLANK(A100)),OR(ISBLANK(C100),ISBLANK(D100))),
   "Preencha os campos à esquerda.",
 IF(AND(D100 &gt; 0,C100="Especialista"),
   "O título do orientador(a) deve ser no mínimo de Mestre.",
 IF(AND(D100&gt;8,Identificação!$B$5="Presencial"),"Em curso presencial, o docente só pode orientar até 8 alunos.",""
 )))</f>
        <v/>
      </c>
      <c r="G100" s="12">
        <f t="shared" si="2"/>
        <v>0</v>
      </c>
    </row>
    <row r="101" spans="1:7" ht="14.1">
      <c r="A101" s="87"/>
      <c r="B101" s="88"/>
      <c r="C101" s="29"/>
      <c r="D101" s="29"/>
      <c r="E101" s="12">
        <f>SUMIF('Estrutura Curricular'!J90:$J$3011,A101,'Estrutura Curricular'!M90:$M$3011)</f>
        <v>0</v>
      </c>
      <c r="F101" s="13" t="str">
        <f>IF(AND(NOT(ISBLANK(A101)),OR(ISBLANK(C101),ISBLANK(D101))),
   "Preencha os campos à esquerda.",
 IF(AND(D101 &gt; 0,C101="Especialista"),
   "O título do orientador(a) deve ser no mínimo de Mestre.",
 IF(AND(D101&gt;8,Identificação!$B$5="Presencial"),"Em curso presencial, o docente só pode orientar até 8 alunos.",""
 )))</f>
        <v/>
      </c>
      <c r="G101" s="12">
        <f t="shared" si="2"/>
        <v>0</v>
      </c>
    </row>
    <row r="102" spans="1:7" ht="14.1">
      <c r="A102" s="87"/>
      <c r="B102" s="88"/>
      <c r="C102" s="29"/>
      <c r="D102" s="29"/>
      <c r="E102" s="12">
        <f>SUMIF('Estrutura Curricular'!J91:$J$3011,A102,'Estrutura Curricular'!M91:$M$3011)</f>
        <v>0</v>
      </c>
      <c r="F102" s="13" t="str">
        <f>IF(AND(NOT(ISBLANK(A102)),OR(ISBLANK(C102),ISBLANK(D102))),
   "Preencha os campos à esquerda.",
 IF(AND(D102 &gt; 0,C102="Especialista"),
   "O título do orientador(a) deve ser no mínimo de Mestre.",
 IF(AND(D102&gt;8,Identificação!$B$5="Presencial"),"Em curso presencial, o docente só pode orientar até 8 alunos.",""
 )))</f>
        <v/>
      </c>
      <c r="G102" s="12">
        <f t="shared" si="2"/>
        <v>0</v>
      </c>
    </row>
    <row r="103" spans="1:7" ht="14.1">
      <c r="A103" s="87"/>
      <c r="B103" s="88"/>
      <c r="C103" s="29"/>
      <c r="D103" s="29"/>
      <c r="E103" s="12">
        <f>SUMIF('Estrutura Curricular'!J92:$J$3011,A103,'Estrutura Curricular'!M92:$M$3011)</f>
        <v>0</v>
      </c>
      <c r="F103" s="13" t="str">
        <f>IF(AND(NOT(ISBLANK(A103)),OR(ISBLANK(C103),ISBLANK(D103))),
   "Preencha os campos à esquerda.",
 IF(AND(D103 &gt; 0,C103="Especialista"),
   "O título do orientador(a) deve ser no mínimo de Mestre.",
 IF(AND(D103&gt;8,Identificação!$B$5="Presencial"),"Em curso presencial, o docente só pode orientar até 8 alunos.",""
 )))</f>
        <v/>
      </c>
      <c r="G103" s="12">
        <f t="shared" si="2"/>
        <v>0</v>
      </c>
    </row>
    <row r="104" spans="1:7" ht="14.1">
      <c r="A104" s="87"/>
      <c r="B104" s="88"/>
      <c r="C104" s="29"/>
      <c r="D104" s="29"/>
      <c r="E104" s="12">
        <f>SUMIF('Estrutura Curricular'!J93:$J$3011,A104,'Estrutura Curricular'!M93:$M$3011)</f>
        <v>0</v>
      </c>
      <c r="F104" s="13" t="str">
        <f>IF(AND(NOT(ISBLANK(A104)),OR(ISBLANK(C104),ISBLANK(D104))),
   "Preencha os campos à esquerda.",
 IF(AND(D104 &gt; 0,C104="Especialista"),
   "O título do orientador(a) deve ser no mínimo de Mestre.",
 IF(AND(D104&gt;8,Identificação!$B$5="Presencial"),"Em curso presencial, o docente só pode orientar até 8 alunos.",""
 )))</f>
        <v/>
      </c>
      <c r="G104" s="12">
        <f t="shared" si="2"/>
        <v>0</v>
      </c>
    </row>
    <row r="105" spans="1:7" ht="14.1">
      <c r="A105" s="87"/>
      <c r="B105" s="88"/>
      <c r="C105" s="29"/>
      <c r="D105" s="29"/>
      <c r="E105" s="12">
        <f>SUMIF('Estrutura Curricular'!J94:$J$3011,A105,'Estrutura Curricular'!M94:$M$3011)</f>
        <v>0</v>
      </c>
      <c r="F105" s="13" t="str">
        <f>IF(AND(NOT(ISBLANK(A105)),OR(ISBLANK(C105),ISBLANK(D105))),
   "Preencha os campos à esquerda.",
 IF(AND(D105 &gt; 0,C105="Especialista"),
   "O título do orientador(a) deve ser no mínimo de Mestre.",
 IF(AND(D105&gt;8,Identificação!$B$5="Presencial"),"Em curso presencial, o docente só pode orientar até 8 alunos.",""
 )))</f>
        <v/>
      </c>
      <c r="G105" s="12">
        <f t="shared" si="2"/>
        <v>0</v>
      </c>
    </row>
    <row r="106" spans="1:7" ht="14.1">
      <c r="A106" s="87"/>
      <c r="B106" s="88"/>
      <c r="C106" s="29"/>
      <c r="D106" s="29"/>
      <c r="E106" s="12">
        <f>SUMIF('Estrutura Curricular'!J95:$J$3011,A106,'Estrutura Curricular'!M95:$M$3011)</f>
        <v>0</v>
      </c>
      <c r="F106" s="13" t="str">
        <f>IF(AND(NOT(ISBLANK(A106)),OR(ISBLANK(C106),ISBLANK(D106))),
   "Preencha os campos à esquerda.",
 IF(AND(D106 &gt; 0,C106="Especialista"),
   "O título do orientador(a) deve ser no mínimo de Mestre.",
 IF(AND(D106&gt;8,Identificação!$B$5="Presencial"),"Em curso presencial, o docente só pode orientar até 8 alunos.",""
 )))</f>
        <v/>
      </c>
      <c r="G106" s="12">
        <f t="shared" si="2"/>
        <v>0</v>
      </c>
    </row>
    <row r="107" spans="1:7" ht="14.1">
      <c r="A107" s="87"/>
      <c r="B107" s="88"/>
      <c r="C107" s="29"/>
      <c r="D107" s="29"/>
      <c r="E107" s="12">
        <f>SUMIF('Estrutura Curricular'!J96:$J$3011,A107,'Estrutura Curricular'!M96:$M$3011)</f>
        <v>0</v>
      </c>
      <c r="F107" s="13" t="str">
        <f>IF(AND(NOT(ISBLANK(A107)),OR(ISBLANK(C107),ISBLANK(D107))),
   "Preencha os campos à esquerda.",
 IF(AND(D107 &gt; 0,C107="Especialista"),
   "O título do orientador(a) deve ser no mínimo de Mestre.",
 IF(AND(D107&gt;8,Identificação!$B$5="Presencial"),"Em curso presencial, o docente só pode orientar até 8 alunos.",""
 )))</f>
        <v/>
      </c>
      <c r="G107" s="12">
        <f t="shared" si="2"/>
        <v>0</v>
      </c>
    </row>
    <row r="108" spans="1:7" ht="14.1">
      <c r="A108" s="87"/>
      <c r="B108" s="88"/>
      <c r="C108" s="29"/>
      <c r="D108" s="29"/>
      <c r="E108" s="12">
        <f>SUMIF('Estrutura Curricular'!J97:$J$3011,A108,'Estrutura Curricular'!M97:$M$3011)</f>
        <v>0</v>
      </c>
      <c r="F108" s="13" t="str">
        <f>IF(AND(NOT(ISBLANK(A108)),OR(ISBLANK(C108),ISBLANK(D108))),
   "Preencha os campos à esquerda.",
 IF(AND(D108 &gt; 0,C108="Especialista"),
   "O título do orientador(a) deve ser no mínimo de Mestre.",
 IF(AND(D108&gt;8,Identificação!$B$5="Presencial"),"Em curso presencial, o docente só pode orientar até 8 alunos.",""
 )))</f>
        <v/>
      </c>
      <c r="G108" s="12">
        <f t="shared" si="2"/>
        <v>0</v>
      </c>
    </row>
    <row r="109" spans="1:7" ht="14.1">
      <c r="A109" s="87"/>
      <c r="B109" s="88"/>
      <c r="C109" s="29"/>
      <c r="D109" s="29"/>
      <c r="E109" s="12">
        <f>SUMIF('Estrutura Curricular'!J98:$J$3011,A109,'Estrutura Curricular'!M98:$M$3011)</f>
        <v>0</v>
      </c>
      <c r="F109" s="13" t="str">
        <f>IF(AND(NOT(ISBLANK(A109)),OR(ISBLANK(C109),ISBLANK(D109))),
   "Preencha os campos à esquerda.",
 IF(AND(D109 &gt; 0,C109="Especialista"),
   "O título do orientador(a) deve ser no mínimo de Mestre.",
 IF(AND(D109&gt;8,Identificação!$B$5="Presencial"),"Em curso presencial, o docente só pode orientar até 8 alunos.",""
 )))</f>
        <v/>
      </c>
      <c r="G109" s="12">
        <f t="shared" si="2"/>
        <v>0</v>
      </c>
    </row>
    <row r="110" spans="1:7" ht="14.1">
      <c r="A110" s="87"/>
      <c r="B110" s="88"/>
      <c r="C110" s="29"/>
      <c r="D110" s="29"/>
      <c r="E110" s="12">
        <f>SUMIF('Estrutura Curricular'!J99:$J$3011,A110,'Estrutura Curricular'!M99:$M$3011)</f>
        <v>0</v>
      </c>
      <c r="F110" s="13" t="str">
        <f>IF(AND(NOT(ISBLANK(A110)),OR(ISBLANK(C110),ISBLANK(D110))),
   "Preencha os campos à esquerda.",
 IF(AND(D110 &gt; 0,C110="Especialista"),
   "O título do orientador(a) deve ser no mínimo de Mestre.",
 IF(AND(D110&gt;8,Identificação!$B$5="Presencial"),"Em curso presencial, o docente só pode orientar até 8 alunos.",""
 )))</f>
        <v/>
      </c>
      <c r="G110" s="12">
        <f t="shared" si="2"/>
        <v>0</v>
      </c>
    </row>
    <row r="111" spans="1:7" ht="14.1">
      <c r="A111" s="87"/>
      <c r="B111" s="88"/>
      <c r="C111" s="29"/>
      <c r="D111" s="29"/>
      <c r="E111" s="12">
        <f>SUMIF('Estrutura Curricular'!J100:$J$3011,A111,'Estrutura Curricular'!M100:$M$3011)</f>
        <v>0</v>
      </c>
      <c r="F111" s="13" t="str">
        <f>IF(AND(NOT(ISBLANK(A111)),OR(ISBLANK(C111),ISBLANK(D111))),
   "Preencha os campos à esquerda.",
 IF(AND(D111 &gt; 0,C111="Especialista"),
   "O título do orientador(a) deve ser no mínimo de Mestre.",
 IF(AND(D111&gt;8,Identificação!$B$5="Presencial"),"Em curso presencial, o docente só pode orientar até 8 alunos.",""
 )))</f>
        <v/>
      </c>
      <c r="G111" s="12">
        <f t="shared" si="2"/>
        <v>0</v>
      </c>
    </row>
    <row r="112" spans="1:7" ht="14.1">
      <c r="A112" s="87"/>
      <c r="B112" s="88"/>
      <c r="C112" s="29"/>
      <c r="D112" s="29"/>
      <c r="E112" s="12">
        <f>SUMIF('Estrutura Curricular'!J101:$J$3011,A112,'Estrutura Curricular'!M101:$M$3011)</f>
        <v>0</v>
      </c>
      <c r="F112" s="13" t="str">
        <f>IF(AND(NOT(ISBLANK(A112)),OR(ISBLANK(C112),ISBLANK(D112))),
   "Preencha os campos à esquerda.",
 IF(AND(D112 &gt; 0,C112="Especialista"),
   "O título do orientador(a) deve ser no mínimo de Mestre.",
 IF(AND(D112&gt;8,Identificação!$B$5="Presencial"),"Em curso presencial, o docente só pode orientar até 8 alunos.",""
 )))</f>
        <v/>
      </c>
      <c r="G112" s="12">
        <f t="shared" si="2"/>
        <v>0</v>
      </c>
    </row>
    <row r="113" spans="1:7" ht="14.1">
      <c r="A113" s="87"/>
      <c r="B113" s="88"/>
      <c r="C113" s="29"/>
      <c r="D113" s="29"/>
      <c r="E113" s="12">
        <f>SUMIF('Estrutura Curricular'!J102:$J$3011,A113,'Estrutura Curricular'!M102:$M$3011)</f>
        <v>0</v>
      </c>
      <c r="F113" s="13" t="str">
        <f>IF(AND(NOT(ISBLANK(A113)),OR(ISBLANK(C113),ISBLANK(D113))),
   "Preencha os campos à esquerda.",
 IF(AND(D113 &gt; 0,C113="Especialista"),
   "O título do orientador(a) deve ser no mínimo de Mestre.",
 IF(AND(D113&gt;8,Identificação!$B$5="Presencial"),"Em curso presencial, o docente só pode orientar até 8 alunos.",""
 )))</f>
        <v/>
      </c>
      <c r="G113" s="12">
        <f t="shared" si="2"/>
        <v>0</v>
      </c>
    </row>
    <row r="114" spans="1:7" ht="14.1">
      <c r="A114" s="87"/>
      <c r="B114" s="88"/>
      <c r="C114" s="29"/>
      <c r="D114" s="29"/>
      <c r="E114" s="12">
        <f>SUMIF('Estrutura Curricular'!J103:$J$3011,A114,'Estrutura Curricular'!M103:$M$3011)</f>
        <v>0</v>
      </c>
      <c r="F114" s="13" t="str">
        <f>IF(AND(NOT(ISBLANK(A114)),OR(ISBLANK(C114),ISBLANK(D114))),
   "Preencha os campos à esquerda.",
 IF(AND(D114 &gt; 0,C114="Especialista"),
   "O título do orientador(a) deve ser no mínimo de Mestre.",
 IF(AND(D114&gt;8,Identificação!$B$5="Presencial"),"Em curso presencial, o docente só pode orientar até 8 alunos.",""
 )))</f>
        <v/>
      </c>
      <c r="G114" s="12">
        <f t="shared" si="2"/>
        <v>0</v>
      </c>
    </row>
    <row r="115" spans="1:7" ht="14.1">
      <c r="A115" s="87"/>
      <c r="B115" s="88"/>
      <c r="C115" s="29"/>
      <c r="D115" s="29"/>
      <c r="E115" s="12">
        <f>SUMIF('Estrutura Curricular'!J104:$J$3011,A115,'Estrutura Curricular'!M104:$M$3011)</f>
        <v>0</v>
      </c>
      <c r="F115" s="13" t="str">
        <f>IF(AND(NOT(ISBLANK(A115)),OR(ISBLANK(C115),ISBLANK(D115))),
   "Preencha os campos à esquerda.",
 IF(AND(D115 &gt; 0,C115="Especialista"),
   "O título do orientador(a) deve ser no mínimo de Mestre.",
 IF(AND(D115&gt;8,Identificação!$B$5="Presencial"),"Em curso presencial, o docente só pode orientar até 8 alunos.",""
 )))</f>
        <v/>
      </c>
      <c r="G115" s="12">
        <f t="shared" si="2"/>
        <v>0</v>
      </c>
    </row>
    <row r="116" spans="1:7" ht="14.1">
      <c r="A116" s="87"/>
      <c r="B116" s="88"/>
      <c r="C116" s="29"/>
      <c r="D116" s="29"/>
      <c r="E116" s="12">
        <f>SUMIF('Estrutura Curricular'!J105:$J$3011,A116,'Estrutura Curricular'!M105:$M$3011)</f>
        <v>0</v>
      </c>
      <c r="F116" s="13" t="str">
        <f>IF(AND(NOT(ISBLANK(A116)),OR(ISBLANK(C116),ISBLANK(D116))),
   "Preencha os campos à esquerda.",
 IF(AND(D116 &gt; 0,C116="Especialista"),
   "O título do orientador(a) deve ser no mínimo de Mestre.",
 IF(AND(D116&gt;8,Identificação!$B$5="Presencial"),"Em curso presencial, o docente só pode orientar até 8 alunos.",""
 )))</f>
        <v/>
      </c>
      <c r="G116" s="12">
        <f t="shared" si="2"/>
        <v>0</v>
      </c>
    </row>
    <row r="117" spans="1:7" ht="14.1">
      <c r="A117" s="87"/>
      <c r="B117" s="88"/>
      <c r="C117" s="29"/>
      <c r="D117" s="29"/>
      <c r="E117" s="12">
        <f>SUMIF('Estrutura Curricular'!J106:$J$3011,A117,'Estrutura Curricular'!M106:$M$3011)</f>
        <v>0</v>
      </c>
      <c r="F117" s="13" t="str">
        <f>IF(AND(NOT(ISBLANK(A117)),OR(ISBLANK(C117),ISBLANK(D117))),
   "Preencha os campos à esquerda.",
 IF(AND(D117 &gt; 0,C117="Especialista"),
   "O título do orientador(a) deve ser no mínimo de Mestre.",
 IF(AND(D117&gt;8,Identificação!$B$5="Presencial"),"Em curso presencial, o docente só pode orientar até 8 alunos.",""
 )))</f>
        <v/>
      </c>
      <c r="G117" s="12">
        <f t="shared" si="2"/>
        <v>0</v>
      </c>
    </row>
    <row r="118" spans="1:7" ht="14.1">
      <c r="A118" s="87"/>
      <c r="B118" s="88"/>
      <c r="C118" s="29"/>
      <c r="D118" s="29"/>
      <c r="E118" s="12">
        <f>SUMIF('Estrutura Curricular'!J107:$J$3011,A118,'Estrutura Curricular'!M107:$M$3011)</f>
        <v>0</v>
      </c>
      <c r="F118" s="13" t="str">
        <f>IF(AND(NOT(ISBLANK(A118)),OR(ISBLANK(C118),ISBLANK(D118))),
   "Preencha os campos à esquerda.",
 IF(AND(D118 &gt; 0,C118="Especialista"),
   "O título do orientador(a) deve ser no mínimo de Mestre.",
 IF(AND(D118&gt;8,Identificação!$B$5="Presencial"),"Em curso presencial, o docente só pode orientar até 8 alunos.",""
 )))</f>
        <v/>
      </c>
      <c r="G118" s="12">
        <f t="shared" si="2"/>
        <v>0</v>
      </c>
    </row>
    <row r="119" spans="1:7" ht="14.1">
      <c r="A119" s="87"/>
      <c r="B119" s="88"/>
      <c r="C119" s="29"/>
      <c r="D119" s="29"/>
      <c r="E119" s="12">
        <f>SUMIF('Estrutura Curricular'!J108:$J$3011,A119,'Estrutura Curricular'!M108:$M$3011)</f>
        <v>0</v>
      </c>
      <c r="F119" s="13" t="str">
        <f>IF(AND(NOT(ISBLANK(A119)),OR(ISBLANK(C119),ISBLANK(D119))),
   "Preencha os campos à esquerda.",
 IF(AND(D119 &gt; 0,C119="Especialista"),
   "O título do orientador(a) deve ser no mínimo de Mestre.",
 IF(AND(D119&gt;8,Identificação!$B$5="Presencial"),"Em curso presencial, o docente só pode orientar até 8 alunos.",""
 )))</f>
        <v/>
      </c>
      <c r="G119" s="12">
        <f t="shared" si="2"/>
        <v>0</v>
      </c>
    </row>
    <row r="120" spans="1:7" ht="14.1">
      <c r="A120" s="87"/>
      <c r="B120" s="88"/>
      <c r="C120" s="29"/>
      <c r="D120" s="29"/>
      <c r="E120" s="12">
        <f>SUMIF('Estrutura Curricular'!J109:$J$3011,A120,'Estrutura Curricular'!M109:$M$3011)</f>
        <v>0</v>
      </c>
      <c r="F120" s="13" t="str">
        <f>IF(AND(NOT(ISBLANK(A120)),OR(ISBLANK(C120),ISBLANK(D120))),
   "Preencha os campos à esquerda.",
 IF(AND(D120 &gt; 0,C120="Especialista"),
   "O título do orientador(a) deve ser no mínimo de Mestre.",
 IF(AND(D120&gt;8,Identificação!$B$5="Presencial"),"Em curso presencial, o docente só pode orientar até 8 alunos.",""
 )))</f>
        <v/>
      </c>
      <c r="G120" s="12">
        <f t="shared" si="2"/>
        <v>0</v>
      </c>
    </row>
    <row r="121" spans="1:7" ht="14.1">
      <c r="A121" s="87"/>
      <c r="B121" s="88"/>
      <c r="C121" s="29"/>
      <c r="D121" s="29"/>
      <c r="E121" s="12">
        <f>SUMIF('Estrutura Curricular'!J110:$J$3011,A121,'Estrutura Curricular'!M110:$M$3011)</f>
        <v>0</v>
      </c>
      <c r="F121" s="13" t="str">
        <f>IF(AND(NOT(ISBLANK(A121)),OR(ISBLANK(C121),ISBLANK(D121))),
   "Preencha os campos à esquerda.",
 IF(AND(D121 &gt; 0,C121="Especialista"),
   "O título do orientador(a) deve ser no mínimo de Mestre.",
 IF(AND(D121&gt;8,Identificação!$B$5="Presencial"),"Em curso presencial, o docente só pode orientar até 8 alunos.",""
 )))</f>
        <v/>
      </c>
      <c r="G121" s="12">
        <f t="shared" si="2"/>
        <v>0</v>
      </c>
    </row>
    <row r="122" spans="1:7" ht="14.1">
      <c r="A122" s="87"/>
      <c r="B122" s="88"/>
      <c r="C122" s="29"/>
      <c r="D122" s="29"/>
      <c r="E122" s="12">
        <f>SUMIF('Estrutura Curricular'!J111:$J$3011,A122,'Estrutura Curricular'!M111:$M$3011)</f>
        <v>0</v>
      </c>
      <c r="F122" s="13" t="str">
        <f>IF(AND(NOT(ISBLANK(A122)),OR(ISBLANK(C122),ISBLANK(D122))),
   "Preencha os campos à esquerda.",
 IF(AND(D122 &gt; 0,C122="Especialista"),
   "O título do orientador(a) deve ser no mínimo de Mestre.",
 IF(AND(D122&gt;8,Identificação!$B$5="Presencial"),"Em curso presencial, o docente só pode orientar até 8 alunos.",""
 )))</f>
        <v/>
      </c>
      <c r="G122" s="12">
        <f t="shared" si="2"/>
        <v>0</v>
      </c>
    </row>
    <row r="123" spans="1:7" ht="14.1">
      <c r="A123" s="87"/>
      <c r="B123" s="88"/>
      <c r="C123" s="29"/>
      <c r="D123" s="29"/>
      <c r="E123" s="12">
        <f>SUMIF('Estrutura Curricular'!J112:$J$3011,A123,'Estrutura Curricular'!M112:$M$3011)</f>
        <v>0</v>
      </c>
      <c r="F123" s="13" t="str">
        <f>IF(AND(NOT(ISBLANK(A123)),OR(ISBLANK(C123),ISBLANK(D123))),
   "Preencha os campos à esquerda.",
 IF(AND(D123 &gt; 0,C123="Especialista"),
   "O título do orientador(a) deve ser no mínimo de Mestre.",
 IF(AND(D123&gt;8,Identificação!$B$5="Presencial"),"Em curso presencial, o docente só pode orientar até 8 alunos.",""
 )))</f>
        <v/>
      </c>
      <c r="G123" s="12">
        <f t="shared" si="2"/>
        <v>0</v>
      </c>
    </row>
    <row r="124" spans="1:7" ht="14.1">
      <c r="A124" s="87"/>
      <c r="B124" s="88"/>
      <c r="C124" s="29"/>
      <c r="D124" s="29"/>
      <c r="E124" s="12">
        <f>SUMIF('Estrutura Curricular'!J113:$J$3011,A124,'Estrutura Curricular'!M113:$M$3011)</f>
        <v>0</v>
      </c>
      <c r="F124" s="13" t="str">
        <f>IF(AND(NOT(ISBLANK(A124)),OR(ISBLANK(C124),ISBLANK(D124))),
   "Preencha os campos à esquerda.",
 IF(AND(D124 &gt; 0,C124="Especialista"),
   "O título do orientador(a) deve ser no mínimo de Mestre.",
 IF(AND(D124&gt;8,Identificação!$B$5="Presencial"),"Em curso presencial, o docente só pode orientar até 8 alunos.",""
 )))</f>
        <v/>
      </c>
      <c r="G124" s="12">
        <f t="shared" si="2"/>
        <v>0</v>
      </c>
    </row>
    <row r="125" spans="1:7" ht="14.1">
      <c r="A125" s="87"/>
      <c r="B125" s="88"/>
      <c r="C125" s="29"/>
      <c r="D125" s="29"/>
      <c r="E125" s="12">
        <f>SUMIF('Estrutura Curricular'!J114:$J$3011,A125,'Estrutura Curricular'!M114:$M$3011)</f>
        <v>0</v>
      </c>
      <c r="F125" s="13" t="str">
        <f>IF(AND(NOT(ISBLANK(A125)),OR(ISBLANK(C125),ISBLANK(D125))),
   "Preencha os campos à esquerda.",
 IF(AND(D125 &gt; 0,C125="Especialista"),
   "O título do orientador(a) deve ser no mínimo de Mestre.",
 IF(AND(D125&gt;8,Identificação!$B$5="Presencial"),"Em curso presencial, o docente só pode orientar até 8 alunos.",""
 )))</f>
        <v/>
      </c>
      <c r="G125" s="12">
        <f t="shared" si="2"/>
        <v>0</v>
      </c>
    </row>
    <row r="126" spans="1:7" ht="14.1">
      <c r="A126" s="87"/>
      <c r="B126" s="88"/>
      <c r="C126" s="29"/>
      <c r="D126" s="29"/>
      <c r="E126" s="12">
        <f>SUMIF('Estrutura Curricular'!J115:$J$3011,A126,'Estrutura Curricular'!M115:$M$3011)</f>
        <v>0</v>
      </c>
      <c r="F126" s="13" t="str">
        <f>IF(AND(NOT(ISBLANK(A126)),OR(ISBLANK(C126),ISBLANK(D126))),
   "Preencha os campos à esquerda.",
 IF(AND(D126 &gt; 0,C126="Especialista"),
   "O título do orientador(a) deve ser no mínimo de Mestre.",
 IF(AND(D126&gt;8,Identificação!$B$5="Presencial"),"Em curso presencial, o docente só pode orientar até 8 alunos.",""
 )))</f>
        <v/>
      </c>
      <c r="G126" s="12">
        <f t="shared" si="2"/>
        <v>0</v>
      </c>
    </row>
    <row r="127" spans="1:7" ht="14.1">
      <c r="A127" s="87"/>
      <c r="B127" s="88"/>
      <c r="C127" s="29"/>
      <c r="D127" s="29"/>
      <c r="E127" s="12">
        <f>SUMIF('Estrutura Curricular'!J116:$J$3011,A127,'Estrutura Curricular'!M116:$M$3011)</f>
        <v>0</v>
      </c>
      <c r="F127" s="13" t="str">
        <f>IF(AND(NOT(ISBLANK(A127)),OR(ISBLANK(C127),ISBLANK(D127))),
   "Preencha os campos à esquerda.",
 IF(AND(D127 &gt; 0,C127="Especialista"),
   "O título do orientador(a) deve ser no mínimo de Mestre.",
 IF(AND(D127&gt;8,Identificação!$B$5="Presencial"),"Em curso presencial, o docente só pode orientar até 8 alunos.",""
 )))</f>
        <v/>
      </c>
      <c r="G127" s="12">
        <f t="shared" si="2"/>
        <v>0</v>
      </c>
    </row>
    <row r="128" spans="1:7" ht="14.1">
      <c r="A128" s="87"/>
      <c r="B128" s="88"/>
      <c r="C128" s="29"/>
      <c r="D128" s="29"/>
      <c r="E128" s="12">
        <f>SUMIF('Estrutura Curricular'!J117:$J$3011,A128,'Estrutura Curricular'!M117:$M$3011)</f>
        <v>0</v>
      </c>
      <c r="F128" s="13" t="str">
        <f>IF(AND(NOT(ISBLANK(A128)),OR(ISBLANK(C128),ISBLANK(D128))),
   "Preencha os campos à esquerda.",
 IF(AND(D128 &gt; 0,C128="Especialista"),
   "O título do orientador(a) deve ser no mínimo de Mestre.",
 IF(AND(D128&gt;8,Identificação!$B$5="Presencial"),"Em curso presencial, o docente só pode orientar até 8 alunos.",""
 )))</f>
        <v/>
      </c>
      <c r="G128" s="12">
        <f t="shared" si="2"/>
        <v>0</v>
      </c>
    </row>
    <row r="129" spans="1:7" ht="14.1">
      <c r="A129" s="87"/>
      <c r="B129" s="88"/>
      <c r="C129" s="29"/>
      <c r="D129" s="29"/>
      <c r="E129" s="12">
        <f>SUMIF('Estrutura Curricular'!J118:$J$3011,A129,'Estrutura Curricular'!M118:$M$3011)</f>
        <v>0</v>
      </c>
      <c r="F129" s="13" t="str">
        <f>IF(AND(NOT(ISBLANK(A129)),OR(ISBLANK(C129),ISBLANK(D129))),
   "Preencha os campos à esquerda.",
 IF(AND(D129 &gt; 0,C129="Especialista"),
   "O título do orientador(a) deve ser no mínimo de Mestre.",
 IF(AND(D129&gt;8,Identificação!$B$5="Presencial"),"Em curso presencial, o docente só pode orientar até 8 alunos.",""
 )))</f>
        <v/>
      </c>
      <c r="G129" s="12">
        <f t="shared" si="2"/>
        <v>0</v>
      </c>
    </row>
    <row r="130" spans="1:7" ht="14.1">
      <c r="A130" s="87"/>
      <c r="B130" s="88"/>
      <c r="C130" s="29"/>
      <c r="D130" s="29"/>
      <c r="E130" s="12">
        <f>SUMIF('Estrutura Curricular'!J119:$J$3011,A130,'Estrutura Curricular'!M119:$M$3011)</f>
        <v>0</v>
      </c>
      <c r="F130" s="13" t="str">
        <f>IF(AND(NOT(ISBLANK(A130)),OR(ISBLANK(C130),ISBLANK(D130))),
   "Preencha os campos à esquerda.",
 IF(AND(D130 &gt; 0,C130="Especialista"),
   "O título do orientador(a) deve ser no mínimo de Mestre.",
 IF(AND(D130&gt;8,Identificação!$B$5="Presencial"),"Em curso presencial, o docente só pode orientar até 8 alunos.",""
 )))</f>
        <v/>
      </c>
      <c r="G130" s="12">
        <f t="shared" si="2"/>
        <v>0</v>
      </c>
    </row>
    <row r="131" spans="1:7" ht="14.1">
      <c r="A131" s="87"/>
      <c r="B131" s="88"/>
      <c r="C131" s="29"/>
      <c r="D131" s="29"/>
      <c r="E131" s="12">
        <f>SUMIF('Estrutura Curricular'!J120:$J$3011,A131,'Estrutura Curricular'!M120:$M$3011)</f>
        <v>0</v>
      </c>
      <c r="F131" s="13" t="str">
        <f>IF(AND(NOT(ISBLANK(A131)),OR(ISBLANK(C131),ISBLANK(D131))),
   "Preencha os campos à esquerda.",
 IF(AND(D131 &gt; 0,C131="Especialista"),
   "O título do orientador(a) deve ser no mínimo de Mestre.",
 IF(AND(D131&gt;8,Identificação!$B$5="Presencial"),"Em curso presencial, o docente só pode orientar até 8 alunos.",""
 )))</f>
        <v/>
      </c>
      <c r="G131" s="12">
        <f t="shared" si="2"/>
        <v>0</v>
      </c>
    </row>
    <row r="132" spans="1:7" ht="14.1">
      <c r="A132" s="87"/>
      <c r="B132" s="88"/>
      <c r="C132" s="29"/>
      <c r="D132" s="29"/>
      <c r="E132" s="12">
        <f>SUMIF('Estrutura Curricular'!J121:$J$3011,A132,'Estrutura Curricular'!M121:$M$3011)</f>
        <v>0</v>
      </c>
      <c r="F132" s="13" t="str">
        <f>IF(AND(NOT(ISBLANK(A132)),OR(ISBLANK(C132),ISBLANK(D132))),
   "Preencha os campos à esquerda.",
 IF(AND(D132 &gt; 0,C132="Especialista"),
   "O título do orientador(a) deve ser no mínimo de Mestre.",
 IF(AND(D132&gt;8,Identificação!$B$5="Presencial"),"Em curso presencial, o docente só pode orientar até 8 alunos.",""
 )))</f>
        <v/>
      </c>
      <c r="G132" s="12">
        <f t="shared" si="2"/>
        <v>0</v>
      </c>
    </row>
    <row r="133" spans="1:7" ht="14.1">
      <c r="A133" s="87"/>
      <c r="B133" s="88"/>
      <c r="C133" s="29"/>
      <c r="D133" s="29"/>
      <c r="E133" s="12">
        <f>SUMIF('Estrutura Curricular'!J122:$J$3011,A133,'Estrutura Curricular'!M122:$M$3011)</f>
        <v>0</v>
      </c>
      <c r="F133" s="13" t="str">
        <f>IF(AND(NOT(ISBLANK(A133)),OR(ISBLANK(C133),ISBLANK(D133))),
   "Preencha os campos à esquerda.",
 IF(AND(D133 &gt; 0,C133="Especialista"),
   "O título do orientador(a) deve ser no mínimo de Mestre.",
 IF(AND(D133&gt;8,Identificação!$B$5="Presencial"),"Em curso presencial, o docente só pode orientar até 8 alunos.",""
 )))</f>
        <v/>
      </c>
      <c r="G133" s="12">
        <f t="shared" si="2"/>
        <v>0</v>
      </c>
    </row>
    <row r="134" spans="1:7" ht="14.1">
      <c r="A134" s="87"/>
      <c r="B134" s="88"/>
      <c r="C134" s="29"/>
      <c r="D134" s="29"/>
      <c r="E134" s="12">
        <f>SUMIF('Estrutura Curricular'!J123:$J$3011,A134,'Estrutura Curricular'!M123:$M$3011)</f>
        <v>0</v>
      </c>
      <c r="F134" s="13" t="str">
        <f>IF(AND(NOT(ISBLANK(A134)),OR(ISBLANK(C134),ISBLANK(D134))),
   "Preencha os campos à esquerda.",
 IF(AND(D134 &gt; 0,C134="Especialista"),
   "O título do orientador(a) deve ser no mínimo de Mestre.",
 IF(AND(D134&gt;8,Identificação!$B$5="Presencial"),"Em curso presencial, o docente só pode orientar até 8 alunos.",""
 )))</f>
        <v/>
      </c>
      <c r="G134" s="12">
        <f t="shared" si="2"/>
        <v>0</v>
      </c>
    </row>
    <row r="135" spans="1:7" ht="14.1">
      <c r="A135" s="87"/>
      <c r="B135" s="88"/>
      <c r="C135" s="29"/>
      <c r="D135" s="29"/>
      <c r="E135" s="12">
        <f>SUMIF('Estrutura Curricular'!J124:$J$3011,A135,'Estrutura Curricular'!M124:$M$3011)</f>
        <v>0</v>
      </c>
      <c r="F135" s="13" t="str">
        <f>IF(AND(NOT(ISBLANK(A135)),OR(ISBLANK(C135),ISBLANK(D135))),
   "Preencha os campos à esquerda.",
 IF(AND(D135 &gt; 0,C135="Especialista"),
   "O título do orientador(a) deve ser no mínimo de Mestre.",
 IF(AND(D135&gt;8,Identificação!$B$5="Presencial"),"Em curso presencial, o docente só pode orientar até 8 alunos.",""
 )))</f>
        <v/>
      </c>
      <c r="G135" s="12">
        <f t="shared" si="2"/>
        <v>0</v>
      </c>
    </row>
    <row r="136" spans="1:7" ht="14.1">
      <c r="A136" s="87"/>
      <c r="B136" s="88"/>
      <c r="C136" s="29"/>
      <c r="D136" s="29"/>
      <c r="E136" s="12">
        <f>SUMIF('Estrutura Curricular'!J125:$J$3011,A136,'Estrutura Curricular'!M125:$M$3011)</f>
        <v>0</v>
      </c>
      <c r="F136" s="13" t="str">
        <f>IF(AND(NOT(ISBLANK(A136)),OR(ISBLANK(C136),ISBLANK(D136))),
   "Preencha os campos à esquerda.",
 IF(AND(D136 &gt; 0,C136="Especialista"),
   "O título do orientador(a) deve ser no mínimo de Mestre.",
 IF(AND(D136&gt;8,Identificação!$B$5="Presencial"),"Em curso presencial, o docente só pode orientar até 8 alunos.",""
 )))</f>
        <v/>
      </c>
      <c r="G136" s="12">
        <f t="shared" si="2"/>
        <v>0</v>
      </c>
    </row>
    <row r="137" spans="1:7" ht="14.1">
      <c r="A137" s="87"/>
      <c r="B137" s="88"/>
      <c r="C137" s="29"/>
      <c r="D137" s="29"/>
      <c r="E137" s="12">
        <f>SUMIF('Estrutura Curricular'!J126:$J$3011,A137,'Estrutura Curricular'!M126:$M$3011)</f>
        <v>0</v>
      </c>
      <c r="F137" s="13" t="str">
        <f>IF(AND(NOT(ISBLANK(A137)),OR(ISBLANK(C137),ISBLANK(D137))),
   "Preencha os campos à esquerda.",
 IF(AND(D137 &gt; 0,C137="Especialista"),
   "O título do orientador(a) deve ser no mínimo de Mestre.",
 IF(AND(D137&gt;8,Identificação!$B$5="Presencial"),"Em curso presencial, o docente só pode orientar até 8 alunos.",""
 )))</f>
        <v/>
      </c>
      <c r="G137" s="12">
        <f t="shared" si="2"/>
        <v>0</v>
      </c>
    </row>
    <row r="138" spans="1:7" ht="14.1">
      <c r="A138" s="87"/>
      <c r="B138" s="88"/>
      <c r="C138" s="29"/>
      <c r="D138" s="29"/>
      <c r="E138" s="12">
        <f>SUMIF('Estrutura Curricular'!J127:$J$3011,A138,'Estrutura Curricular'!M127:$M$3011)</f>
        <v>0</v>
      </c>
      <c r="F138" s="13" t="str">
        <f>IF(AND(NOT(ISBLANK(A138)),OR(ISBLANK(C138),ISBLANK(D138))),
   "Preencha os campos à esquerda.",
 IF(AND(D138 &gt; 0,C138="Especialista"),
   "O título do orientador(a) deve ser no mínimo de Mestre.",
 IF(AND(D138&gt;8,Identificação!$B$5="Presencial"),"Em curso presencial, o docente só pode orientar até 8 alunos.",""
 )))</f>
        <v/>
      </c>
      <c r="G138" s="12">
        <f t="shared" si="2"/>
        <v>0</v>
      </c>
    </row>
    <row r="139" spans="1:7" ht="14.1">
      <c r="A139" s="87"/>
      <c r="B139" s="88"/>
      <c r="C139" s="29"/>
      <c r="D139" s="29"/>
      <c r="E139" s="12">
        <f>SUMIF('Estrutura Curricular'!J128:$J$3011,A139,'Estrutura Curricular'!M128:$M$3011)</f>
        <v>0</v>
      </c>
      <c r="F139" s="13" t="str">
        <f>IF(AND(NOT(ISBLANK(A139)),OR(ISBLANK(C139),ISBLANK(D139))),
   "Preencha os campos à esquerda.",
 IF(AND(D139 &gt; 0,C139="Especialista"),
   "O título do orientador(a) deve ser no mínimo de Mestre.",
 IF(AND(D139&gt;8,Identificação!$B$5="Presencial"),"Em curso presencial, o docente só pode orientar até 8 alunos.",""
 )))</f>
        <v/>
      </c>
      <c r="G139" s="12">
        <f t="shared" si="2"/>
        <v>0</v>
      </c>
    </row>
    <row r="140" spans="1:7" ht="14.1">
      <c r="A140" s="87"/>
      <c r="B140" s="88"/>
      <c r="C140" s="29"/>
      <c r="D140" s="29"/>
      <c r="E140" s="12">
        <f>SUMIF('Estrutura Curricular'!J129:$J$3011,A140,'Estrutura Curricular'!M129:$M$3011)</f>
        <v>0</v>
      </c>
      <c r="F140" s="13" t="str">
        <f>IF(AND(NOT(ISBLANK(A140)),OR(ISBLANK(C140),ISBLANK(D140))),
   "Preencha os campos à esquerda.",
 IF(AND(D140 &gt; 0,C140="Especialista"),
   "O título do orientador(a) deve ser no mínimo de Mestre.",
 IF(AND(D140&gt;8,Identificação!$B$5="Presencial"),"Em curso presencial, o docente só pode orientar até 8 alunos.",""
 )))</f>
        <v/>
      </c>
      <c r="G140" s="12">
        <f t="shared" si="2"/>
        <v>0</v>
      </c>
    </row>
    <row r="141" spans="1:7" ht="14.1">
      <c r="A141" s="87"/>
      <c r="B141" s="88"/>
      <c r="C141" s="29"/>
      <c r="D141" s="29"/>
      <c r="E141" s="12">
        <f>SUMIF('Estrutura Curricular'!J130:$J$3011,A141,'Estrutura Curricular'!M130:$M$3011)</f>
        <v>0</v>
      </c>
      <c r="F141" s="13" t="str">
        <f>IF(AND(NOT(ISBLANK(A141)),OR(ISBLANK(C141),ISBLANK(D141))),
   "Preencha os campos à esquerda.",
 IF(AND(D141 &gt; 0,C141="Especialista"),
   "O título do orientador(a) deve ser no mínimo de Mestre.",
 IF(AND(D141&gt;8,Identificação!$B$5="Presencial"),"Em curso presencial, o docente só pode orientar até 8 alunos.",""
 )))</f>
        <v/>
      </c>
      <c r="G141" s="12">
        <f t="shared" si="2"/>
        <v>0</v>
      </c>
    </row>
    <row r="142" spans="1:7" ht="14.1">
      <c r="A142" s="87"/>
      <c r="B142" s="88"/>
      <c r="C142" s="29"/>
      <c r="D142" s="29"/>
      <c r="E142" s="12">
        <f>SUMIF('Estrutura Curricular'!J131:$J$3011,A142,'Estrutura Curricular'!M131:$M$3011)</f>
        <v>0</v>
      </c>
      <c r="F142" s="13" t="str">
        <f>IF(AND(NOT(ISBLANK(A142)),OR(ISBLANK(C142),ISBLANK(D142))),
   "Preencha os campos à esquerda.",
 IF(AND(D142 &gt; 0,C142="Especialista"),
   "O título do orientador(a) deve ser no mínimo de Mestre.",
 IF(AND(D142&gt;8,Identificação!$B$5="Presencial"),"Em curso presencial, o docente só pode orientar até 8 alunos.",""
 )))</f>
        <v/>
      </c>
      <c r="G142" s="12">
        <f t="shared" si="2"/>
        <v>0</v>
      </c>
    </row>
    <row r="143" spans="1:7" ht="14.1">
      <c r="A143" s="87"/>
      <c r="B143" s="88"/>
      <c r="C143" s="29"/>
      <c r="D143" s="29"/>
      <c r="E143" s="12">
        <f>SUMIF('Estrutura Curricular'!J132:$J$3011,A143,'Estrutura Curricular'!M132:$M$3011)</f>
        <v>0</v>
      </c>
      <c r="F143" s="13" t="str">
        <f>IF(AND(NOT(ISBLANK(A143)),OR(ISBLANK(C143),ISBLANK(D143))),
   "Preencha os campos à esquerda.",
 IF(AND(D143 &gt; 0,C143="Especialista"),
   "O título do orientador(a) deve ser no mínimo de Mestre.",
 IF(AND(D143&gt;8,Identificação!$B$5="Presencial"),"Em curso presencial, o docente só pode orientar até 8 alunos.",""
 )))</f>
        <v/>
      </c>
      <c r="G143" s="12">
        <f t="shared" si="2"/>
        <v>0</v>
      </c>
    </row>
    <row r="144" spans="1:7" ht="14.1">
      <c r="A144" s="87"/>
      <c r="B144" s="88"/>
      <c r="C144" s="29"/>
      <c r="D144" s="29"/>
      <c r="E144" s="12">
        <f>SUMIF('Estrutura Curricular'!J133:$J$3011,A144,'Estrutura Curricular'!M133:$M$3011)</f>
        <v>0</v>
      </c>
      <c r="F144" s="13" t="str">
        <f>IF(AND(NOT(ISBLANK(A144)),OR(ISBLANK(C144),ISBLANK(D144))),
   "Preencha os campos à esquerda.",
 IF(AND(D144 &gt; 0,C144="Especialista"),
   "O título do orientador(a) deve ser no mínimo de Mestre.",
 IF(AND(D144&gt;8,Identificação!$B$5="Presencial"),"Em curso presencial, o docente só pode orientar até 8 alunos.",""
 )))</f>
        <v/>
      </c>
      <c r="G144" s="12">
        <f t="shared" si="2"/>
        <v>0</v>
      </c>
    </row>
    <row r="145" spans="1:7" ht="14.1">
      <c r="A145" s="87"/>
      <c r="B145" s="88"/>
      <c r="C145" s="29"/>
      <c r="D145" s="29"/>
      <c r="E145" s="12">
        <f>SUMIF('Estrutura Curricular'!J134:$J$3011,A145,'Estrutura Curricular'!M134:$M$3011)</f>
        <v>0</v>
      </c>
      <c r="F145" s="13" t="str">
        <f>IF(AND(NOT(ISBLANK(A145)),OR(ISBLANK(C145),ISBLANK(D145))),
   "Preencha os campos à esquerda.",
 IF(AND(D145 &gt; 0,C145="Especialista"),
   "O título do orientador(a) deve ser no mínimo de Mestre.",
 IF(AND(D145&gt;8,Identificação!$B$5="Presencial"),"Em curso presencial, o docente só pode orientar até 8 alunos.",""
 )))</f>
        <v/>
      </c>
      <c r="G145" s="12">
        <f t="shared" si="2"/>
        <v>0</v>
      </c>
    </row>
    <row r="146" spans="1:7" ht="14.1">
      <c r="A146" s="87"/>
      <c r="B146" s="88"/>
      <c r="C146" s="29"/>
      <c r="D146" s="29"/>
      <c r="E146" s="12">
        <f>SUMIF('Estrutura Curricular'!J135:$J$3011,A146,'Estrutura Curricular'!M135:$M$3011)</f>
        <v>0</v>
      </c>
      <c r="F146" s="13" t="str">
        <f>IF(AND(NOT(ISBLANK(A146)),OR(ISBLANK(C146),ISBLANK(D146))),
   "Preencha os campos à esquerda.",
 IF(AND(D146 &gt; 0,C146="Especialista"),
   "O título do orientador(a) deve ser no mínimo de Mestre.",
 IF(AND(D146&gt;8,Identificação!$B$5="Presencial"),"Em curso presencial, o docente só pode orientar até 8 alunos.",""
 )))</f>
        <v/>
      </c>
      <c r="G146" s="12">
        <f t="shared" ref="G146:G209" si="3">IF(F146="",0,1)</f>
        <v>0</v>
      </c>
    </row>
    <row r="147" spans="1:7" ht="14.1">
      <c r="A147" s="87"/>
      <c r="B147" s="88"/>
      <c r="C147" s="29"/>
      <c r="D147" s="29"/>
      <c r="E147" s="12">
        <f>SUMIF('Estrutura Curricular'!J136:$J$3011,A147,'Estrutura Curricular'!M136:$M$3011)</f>
        <v>0</v>
      </c>
      <c r="F147" s="13" t="str">
        <f>IF(AND(NOT(ISBLANK(A147)),OR(ISBLANK(C147),ISBLANK(D147))),
   "Preencha os campos à esquerda.",
 IF(AND(D147 &gt; 0,C147="Especialista"),
   "O título do orientador(a) deve ser no mínimo de Mestre.",
 IF(AND(D147&gt;8,Identificação!$B$5="Presencial"),"Em curso presencial, o docente só pode orientar até 8 alunos.",""
 )))</f>
        <v/>
      </c>
      <c r="G147" s="12">
        <f t="shared" si="3"/>
        <v>0</v>
      </c>
    </row>
    <row r="148" spans="1:7" ht="14.1">
      <c r="A148" s="87"/>
      <c r="B148" s="88"/>
      <c r="C148" s="29"/>
      <c r="D148" s="29"/>
      <c r="E148" s="12">
        <f>SUMIF('Estrutura Curricular'!J137:$J$3011,A148,'Estrutura Curricular'!M137:$M$3011)</f>
        <v>0</v>
      </c>
      <c r="F148" s="13" t="str">
        <f>IF(AND(NOT(ISBLANK(A148)),OR(ISBLANK(C148),ISBLANK(D148))),
   "Preencha os campos à esquerda.",
 IF(AND(D148 &gt; 0,C148="Especialista"),
   "O título do orientador(a) deve ser no mínimo de Mestre.",
 IF(AND(D148&gt;8,Identificação!$B$5="Presencial"),"Em curso presencial, o docente só pode orientar até 8 alunos.",""
 )))</f>
        <v/>
      </c>
      <c r="G148" s="12">
        <f t="shared" si="3"/>
        <v>0</v>
      </c>
    </row>
    <row r="149" spans="1:7" ht="14.1">
      <c r="A149" s="87"/>
      <c r="B149" s="88"/>
      <c r="C149" s="29"/>
      <c r="D149" s="29"/>
      <c r="E149" s="12">
        <f>SUMIF('Estrutura Curricular'!J138:$J$3011,A149,'Estrutura Curricular'!M138:$M$3011)</f>
        <v>0</v>
      </c>
      <c r="F149" s="13" t="str">
        <f>IF(AND(NOT(ISBLANK(A149)),OR(ISBLANK(C149),ISBLANK(D149))),
   "Preencha os campos à esquerda.",
 IF(AND(D149 &gt; 0,C149="Especialista"),
   "O título do orientador(a) deve ser no mínimo de Mestre.",
 IF(AND(D149&gt;8,Identificação!$B$5="Presencial"),"Em curso presencial, o docente só pode orientar até 8 alunos.",""
 )))</f>
        <v/>
      </c>
      <c r="G149" s="12">
        <f t="shared" si="3"/>
        <v>0</v>
      </c>
    </row>
    <row r="150" spans="1:7" ht="14.1">
      <c r="A150" s="87"/>
      <c r="B150" s="88"/>
      <c r="C150" s="29"/>
      <c r="D150" s="29"/>
      <c r="E150" s="12">
        <f>SUMIF('Estrutura Curricular'!J139:$J$3011,A150,'Estrutura Curricular'!M139:$M$3011)</f>
        <v>0</v>
      </c>
      <c r="F150" s="13" t="str">
        <f>IF(AND(NOT(ISBLANK(A150)),OR(ISBLANK(C150),ISBLANK(D150))),
   "Preencha os campos à esquerda.",
 IF(AND(D150 &gt; 0,C150="Especialista"),
   "O título do orientador(a) deve ser no mínimo de Mestre.",
 IF(AND(D150&gt;8,Identificação!$B$5="Presencial"),"Em curso presencial, o docente só pode orientar até 8 alunos.",""
 )))</f>
        <v/>
      </c>
      <c r="G150" s="12">
        <f t="shared" si="3"/>
        <v>0</v>
      </c>
    </row>
    <row r="151" spans="1:7" ht="14.1">
      <c r="A151" s="87"/>
      <c r="B151" s="88"/>
      <c r="C151" s="29"/>
      <c r="D151" s="29"/>
      <c r="E151" s="12">
        <f>SUMIF('Estrutura Curricular'!J140:$J$3011,A151,'Estrutura Curricular'!M140:$M$3011)</f>
        <v>0</v>
      </c>
      <c r="F151" s="13" t="str">
        <f>IF(AND(NOT(ISBLANK(A151)),OR(ISBLANK(C151),ISBLANK(D151))),
   "Preencha os campos à esquerda.",
 IF(AND(D151 &gt; 0,C151="Especialista"),
   "O título do orientador(a) deve ser no mínimo de Mestre.",
 IF(AND(D151&gt;8,Identificação!$B$5="Presencial"),"Em curso presencial, o docente só pode orientar até 8 alunos.",""
 )))</f>
        <v/>
      </c>
      <c r="G151" s="12">
        <f t="shared" si="3"/>
        <v>0</v>
      </c>
    </row>
    <row r="152" spans="1:7" ht="14.1">
      <c r="A152" s="87"/>
      <c r="B152" s="88"/>
      <c r="C152" s="29"/>
      <c r="D152" s="29"/>
      <c r="E152" s="12">
        <f>SUMIF('Estrutura Curricular'!J141:$J$3011,A152,'Estrutura Curricular'!M141:$M$3011)</f>
        <v>0</v>
      </c>
      <c r="F152" s="13" t="str">
        <f>IF(AND(NOT(ISBLANK(A152)),OR(ISBLANK(C152),ISBLANK(D152))),
   "Preencha os campos à esquerda.",
 IF(AND(D152 &gt; 0,C152="Especialista"),
   "O título do orientador(a) deve ser no mínimo de Mestre.",
 IF(AND(D152&gt;8,Identificação!$B$5="Presencial"),"Em curso presencial, o docente só pode orientar até 8 alunos.",""
 )))</f>
        <v/>
      </c>
      <c r="G152" s="12">
        <f t="shared" si="3"/>
        <v>0</v>
      </c>
    </row>
    <row r="153" spans="1:7" ht="14.1">
      <c r="A153" s="87"/>
      <c r="B153" s="88"/>
      <c r="C153" s="29"/>
      <c r="D153" s="29"/>
      <c r="E153" s="12">
        <f>SUMIF('Estrutura Curricular'!J142:$J$3011,A153,'Estrutura Curricular'!M142:$M$3011)</f>
        <v>0</v>
      </c>
      <c r="F153" s="13" t="str">
        <f>IF(AND(NOT(ISBLANK(A153)),OR(ISBLANK(C153),ISBLANK(D153))),
   "Preencha os campos à esquerda.",
 IF(AND(D153 &gt; 0,C153="Especialista"),
   "O título do orientador(a) deve ser no mínimo de Mestre.",
 IF(AND(D153&gt;8,Identificação!$B$5="Presencial"),"Em curso presencial, o docente só pode orientar até 8 alunos.",""
 )))</f>
        <v/>
      </c>
      <c r="G153" s="12">
        <f t="shared" si="3"/>
        <v>0</v>
      </c>
    </row>
    <row r="154" spans="1:7" ht="14.1">
      <c r="A154" s="87"/>
      <c r="B154" s="88"/>
      <c r="C154" s="29"/>
      <c r="D154" s="29"/>
      <c r="E154" s="12">
        <f>SUMIF('Estrutura Curricular'!J143:$J$3011,A154,'Estrutura Curricular'!M143:$M$3011)</f>
        <v>0</v>
      </c>
      <c r="F154" s="13" t="str">
        <f>IF(AND(NOT(ISBLANK(A154)),OR(ISBLANK(C154),ISBLANK(D154))),
   "Preencha os campos à esquerda.",
 IF(AND(D154 &gt; 0,C154="Especialista"),
   "O título do orientador(a) deve ser no mínimo de Mestre.",
 IF(AND(D154&gt;8,Identificação!$B$5="Presencial"),"Em curso presencial, o docente só pode orientar até 8 alunos.",""
 )))</f>
        <v/>
      </c>
      <c r="G154" s="12">
        <f t="shared" si="3"/>
        <v>0</v>
      </c>
    </row>
    <row r="155" spans="1:7" ht="14.1">
      <c r="A155" s="87"/>
      <c r="B155" s="88"/>
      <c r="C155" s="29"/>
      <c r="D155" s="29"/>
      <c r="E155" s="12">
        <f>SUMIF('Estrutura Curricular'!J144:$J$3011,A155,'Estrutura Curricular'!M144:$M$3011)</f>
        <v>0</v>
      </c>
      <c r="F155" s="13" t="str">
        <f>IF(AND(NOT(ISBLANK(A155)),OR(ISBLANK(C155),ISBLANK(D155))),
   "Preencha os campos à esquerda.",
 IF(AND(D155 &gt; 0,C155="Especialista"),
   "O título do orientador(a) deve ser no mínimo de Mestre.",
 IF(AND(D155&gt;8,Identificação!$B$5="Presencial"),"Em curso presencial, o docente só pode orientar até 8 alunos.",""
 )))</f>
        <v/>
      </c>
      <c r="G155" s="12">
        <f t="shared" si="3"/>
        <v>0</v>
      </c>
    </row>
    <row r="156" spans="1:7" ht="14.1">
      <c r="A156" s="87"/>
      <c r="B156" s="88"/>
      <c r="C156" s="29"/>
      <c r="D156" s="29"/>
      <c r="E156" s="12">
        <f>SUMIF('Estrutura Curricular'!J145:$J$3011,A156,'Estrutura Curricular'!M145:$M$3011)</f>
        <v>0</v>
      </c>
      <c r="F156" s="13" t="str">
        <f>IF(AND(NOT(ISBLANK(A156)),OR(ISBLANK(C156),ISBLANK(D156))),
   "Preencha os campos à esquerda.",
 IF(AND(D156 &gt; 0,C156="Especialista"),
   "O título do orientador(a) deve ser no mínimo de Mestre.",
 IF(AND(D156&gt;8,Identificação!$B$5="Presencial"),"Em curso presencial, o docente só pode orientar até 8 alunos.",""
 )))</f>
        <v/>
      </c>
      <c r="G156" s="12">
        <f t="shared" si="3"/>
        <v>0</v>
      </c>
    </row>
    <row r="157" spans="1:7" ht="14.1">
      <c r="A157" s="87"/>
      <c r="B157" s="88"/>
      <c r="C157" s="29"/>
      <c r="D157" s="29"/>
      <c r="E157" s="12">
        <f>SUMIF('Estrutura Curricular'!J146:$J$3011,A157,'Estrutura Curricular'!M146:$M$3011)</f>
        <v>0</v>
      </c>
      <c r="F157" s="13" t="str">
        <f>IF(AND(NOT(ISBLANK(A157)),OR(ISBLANK(C157),ISBLANK(D157))),
   "Preencha os campos à esquerda.",
 IF(AND(D157 &gt; 0,C157="Especialista"),
   "O título do orientador(a) deve ser no mínimo de Mestre.",
 IF(AND(D157&gt;8,Identificação!$B$5="Presencial"),"Em curso presencial, o docente só pode orientar até 8 alunos.",""
 )))</f>
        <v/>
      </c>
      <c r="G157" s="12">
        <f t="shared" si="3"/>
        <v>0</v>
      </c>
    </row>
    <row r="158" spans="1:7" ht="14.1">
      <c r="A158" s="87"/>
      <c r="B158" s="88"/>
      <c r="C158" s="29"/>
      <c r="D158" s="29"/>
      <c r="E158" s="12">
        <f>SUMIF('Estrutura Curricular'!J147:$J$3011,A158,'Estrutura Curricular'!M147:$M$3011)</f>
        <v>0</v>
      </c>
      <c r="F158" s="13" t="str">
        <f>IF(AND(NOT(ISBLANK(A158)),OR(ISBLANK(C158),ISBLANK(D158))),
   "Preencha os campos à esquerda.",
 IF(AND(D158 &gt; 0,C158="Especialista"),
   "O título do orientador(a) deve ser no mínimo de Mestre.",
 IF(AND(D158&gt;8,Identificação!$B$5="Presencial"),"Em curso presencial, o docente só pode orientar até 8 alunos.",""
 )))</f>
        <v/>
      </c>
      <c r="G158" s="12">
        <f t="shared" si="3"/>
        <v>0</v>
      </c>
    </row>
    <row r="159" spans="1:7" ht="14.1">
      <c r="A159" s="87"/>
      <c r="B159" s="88"/>
      <c r="C159" s="29"/>
      <c r="D159" s="29"/>
      <c r="E159" s="12">
        <f>SUMIF('Estrutura Curricular'!J148:$J$3011,A159,'Estrutura Curricular'!M148:$M$3011)</f>
        <v>0</v>
      </c>
      <c r="F159" s="13" t="str">
        <f>IF(AND(NOT(ISBLANK(A159)),OR(ISBLANK(C159),ISBLANK(D159))),
   "Preencha os campos à esquerda.",
 IF(AND(D159 &gt; 0,C159="Especialista"),
   "O título do orientador(a) deve ser no mínimo de Mestre.",
 IF(AND(D159&gt;8,Identificação!$B$5="Presencial"),"Em curso presencial, o docente só pode orientar até 8 alunos.",""
 )))</f>
        <v/>
      </c>
      <c r="G159" s="12">
        <f t="shared" si="3"/>
        <v>0</v>
      </c>
    </row>
    <row r="160" spans="1:7" ht="14.1">
      <c r="A160" s="87"/>
      <c r="B160" s="88"/>
      <c r="C160" s="29"/>
      <c r="D160" s="29"/>
      <c r="E160" s="12">
        <f>SUMIF('Estrutura Curricular'!J149:$J$3011,A160,'Estrutura Curricular'!M149:$M$3011)</f>
        <v>0</v>
      </c>
      <c r="F160" s="13" t="str">
        <f>IF(AND(NOT(ISBLANK(A160)),OR(ISBLANK(C160),ISBLANK(D160))),
   "Preencha os campos à esquerda.",
 IF(AND(D160 &gt; 0,C160="Especialista"),
   "O título do orientador(a) deve ser no mínimo de Mestre.",
 IF(AND(D160&gt;8,Identificação!$B$5="Presencial"),"Em curso presencial, o docente só pode orientar até 8 alunos.",""
 )))</f>
        <v/>
      </c>
      <c r="G160" s="12">
        <f t="shared" si="3"/>
        <v>0</v>
      </c>
    </row>
    <row r="161" spans="1:7" ht="14.1">
      <c r="A161" s="87"/>
      <c r="B161" s="88"/>
      <c r="C161" s="29"/>
      <c r="D161" s="29"/>
      <c r="E161" s="12">
        <f>SUMIF('Estrutura Curricular'!J150:$J$3011,A161,'Estrutura Curricular'!M150:$M$3011)</f>
        <v>0</v>
      </c>
      <c r="F161" s="13" t="str">
        <f>IF(AND(NOT(ISBLANK(A161)),OR(ISBLANK(C161),ISBLANK(D161))),
   "Preencha os campos à esquerda.",
 IF(AND(D161 &gt; 0,C161="Especialista"),
   "O título do orientador(a) deve ser no mínimo de Mestre.",
 IF(AND(D161&gt;8,Identificação!$B$5="Presencial"),"Em curso presencial, o docente só pode orientar até 8 alunos.",""
 )))</f>
        <v/>
      </c>
      <c r="G161" s="12">
        <f t="shared" si="3"/>
        <v>0</v>
      </c>
    </row>
    <row r="162" spans="1:7" ht="14.1">
      <c r="A162" s="87"/>
      <c r="B162" s="88"/>
      <c r="C162" s="29"/>
      <c r="D162" s="29"/>
      <c r="E162" s="12">
        <f>SUMIF('Estrutura Curricular'!J151:$J$3011,A162,'Estrutura Curricular'!M151:$M$3011)</f>
        <v>0</v>
      </c>
      <c r="F162" s="13" t="str">
        <f>IF(AND(NOT(ISBLANK(A162)),OR(ISBLANK(C162),ISBLANK(D162))),
   "Preencha os campos à esquerda.",
 IF(AND(D162 &gt; 0,C162="Especialista"),
   "O título do orientador(a) deve ser no mínimo de Mestre.",
 IF(AND(D162&gt;8,Identificação!$B$5="Presencial"),"Em curso presencial, o docente só pode orientar até 8 alunos.",""
 )))</f>
        <v/>
      </c>
      <c r="G162" s="12">
        <f t="shared" si="3"/>
        <v>0</v>
      </c>
    </row>
    <row r="163" spans="1:7" ht="14.1">
      <c r="A163" s="87"/>
      <c r="B163" s="88"/>
      <c r="C163" s="29"/>
      <c r="D163" s="29"/>
      <c r="E163" s="12">
        <f>SUMIF('Estrutura Curricular'!J152:$J$3011,A163,'Estrutura Curricular'!M152:$M$3011)</f>
        <v>0</v>
      </c>
      <c r="F163" s="13" t="str">
        <f>IF(AND(NOT(ISBLANK(A163)),OR(ISBLANK(C163),ISBLANK(D163))),
   "Preencha os campos à esquerda.",
 IF(AND(D163 &gt; 0,C163="Especialista"),
   "O título do orientador(a) deve ser no mínimo de Mestre.",
 IF(AND(D163&gt;8,Identificação!$B$5="Presencial"),"Em curso presencial, o docente só pode orientar até 8 alunos.",""
 )))</f>
        <v/>
      </c>
      <c r="G163" s="12">
        <f t="shared" si="3"/>
        <v>0</v>
      </c>
    </row>
    <row r="164" spans="1:7" ht="14.1">
      <c r="A164" s="87"/>
      <c r="B164" s="88"/>
      <c r="C164" s="29"/>
      <c r="D164" s="29"/>
      <c r="E164" s="12">
        <f>SUMIF('Estrutura Curricular'!J153:$J$3011,A164,'Estrutura Curricular'!M153:$M$3011)</f>
        <v>0</v>
      </c>
      <c r="F164" s="13" t="str">
        <f>IF(AND(NOT(ISBLANK(A164)),OR(ISBLANK(C164),ISBLANK(D164))),
   "Preencha os campos à esquerda.",
 IF(AND(D164 &gt; 0,C164="Especialista"),
   "O título do orientador(a) deve ser no mínimo de Mestre.",
 IF(AND(D164&gt;8,Identificação!$B$5="Presencial"),"Em curso presencial, o docente só pode orientar até 8 alunos.",""
 )))</f>
        <v/>
      </c>
      <c r="G164" s="12">
        <f t="shared" si="3"/>
        <v>0</v>
      </c>
    </row>
    <row r="165" spans="1:7" ht="14.1">
      <c r="A165" s="87"/>
      <c r="B165" s="88"/>
      <c r="C165" s="29"/>
      <c r="D165" s="29"/>
      <c r="E165" s="12">
        <f>SUMIF('Estrutura Curricular'!J154:$J$3011,A165,'Estrutura Curricular'!M154:$M$3011)</f>
        <v>0</v>
      </c>
      <c r="F165" s="13" t="str">
        <f>IF(AND(NOT(ISBLANK(A165)),OR(ISBLANK(C165),ISBLANK(D165))),
   "Preencha os campos à esquerda.",
 IF(AND(D165 &gt; 0,C165="Especialista"),
   "O título do orientador(a) deve ser no mínimo de Mestre.",
 IF(AND(D165&gt;8,Identificação!$B$5="Presencial"),"Em curso presencial, o docente só pode orientar até 8 alunos.",""
 )))</f>
        <v/>
      </c>
      <c r="G165" s="12">
        <f t="shared" si="3"/>
        <v>0</v>
      </c>
    </row>
    <row r="166" spans="1:7" ht="14.1">
      <c r="A166" s="87"/>
      <c r="B166" s="88"/>
      <c r="C166" s="29"/>
      <c r="D166" s="29"/>
      <c r="E166" s="12">
        <f>SUMIF('Estrutura Curricular'!J155:$J$3011,A166,'Estrutura Curricular'!M155:$M$3011)</f>
        <v>0</v>
      </c>
      <c r="F166" s="13" t="str">
        <f>IF(AND(NOT(ISBLANK(A166)),OR(ISBLANK(C166),ISBLANK(D166))),
   "Preencha os campos à esquerda.",
 IF(AND(D166 &gt; 0,C166="Especialista"),
   "O título do orientador(a) deve ser no mínimo de Mestre.",
 IF(AND(D166&gt;8,Identificação!$B$5="Presencial"),"Em curso presencial, o docente só pode orientar até 8 alunos.",""
 )))</f>
        <v/>
      </c>
      <c r="G166" s="12">
        <f t="shared" si="3"/>
        <v>0</v>
      </c>
    </row>
    <row r="167" spans="1:7" ht="14.1">
      <c r="A167" s="87"/>
      <c r="B167" s="88"/>
      <c r="C167" s="29"/>
      <c r="D167" s="29"/>
      <c r="E167" s="12">
        <f>SUMIF('Estrutura Curricular'!J156:$J$3011,A167,'Estrutura Curricular'!M156:$M$3011)</f>
        <v>0</v>
      </c>
      <c r="F167" s="13" t="str">
        <f>IF(AND(NOT(ISBLANK(A167)),OR(ISBLANK(C167),ISBLANK(D167))),
   "Preencha os campos à esquerda.",
 IF(AND(D167 &gt; 0,C167="Especialista"),
   "O título do orientador(a) deve ser no mínimo de Mestre.",
 IF(AND(D167&gt;8,Identificação!$B$5="Presencial"),"Em curso presencial, o docente só pode orientar até 8 alunos.",""
 )))</f>
        <v/>
      </c>
      <c r="G167" s="12">
        <f t="shared" si="3"/>
        <v>0</v>
      </c>
    </row>
    <row r="168" spans="1:7" ht="14.1">
      <c r="A168" s="87"/>
      <c r="B168" s="88"/>
      <c r="C168" s="29"/>
      <c r="D168" s="29"/>
      <c r="E168" s="12">
        <f>SUMIF('Estrutura Curricular'!J157:$J$3011,A168,'Estrutura Curricular'!M157:$M$3011)</f>
        <v>0</v>
      </c>
      <c r="F168" s="13" t="str">
        <f>IF(AND(NOT(ISBLANK(A168)),OR(ISBLANK(C168),ISBLANK(D168))),
   "Preencha os campos à esquerda.",
 IF(AND(D168 &gt; 0,C168="Especialista"),
   "O título do orientador(a) deve ser no mínimo de Mestre.",
 IF(AND(D168&gt;8,Identificação!$B$5="Presencial"),"Em curso presencial, o docente só pode orientar até 8 alunos.",""
 )))</f>
        <v/>
      </c>
      <c r="G168" s="12">
        <f t="shared" si="3"/>
        <v>0</v>
      </c>
    </row>
    <row r="169" spans="1:7" ht="14.1">
      <c r="A169" s="87"/>
      <c r="B169" s="88"/>
      <c r="C169" s="29"/>
      <c r="D169" s="29"/>
      <c r="E169" s="12">
        <f>SUMIF('Estrutura Curricular'!J158:$J$3011,A169,'Estrutura Curricular'!M158:$M$3011)</f>
        <v>0</v>
      </c>
      <c r="F169" s="13" t="str">
        <f>IF(AND(NOT(ISBLANK(A169)),OR(ISBLANK(C169),ISBLANK(D169))),
   "Preencha os campos à esquerda.",
 IF(AND(D169 &gt; 0,C169="Especialista"),
   "O título do orientador(a) deve ser no mínimo de Mestre.",
 IF(AND(D169&gt;8,Identificação!$B$5="Presencial"),"Em curso presencial, o docente só pode orientar até 8 alunos.",""
 )))</f>
        <v/>
      </c>
      <c r="G169" s="12">
        <f t="shared" si="3"/>
        <v>0</v>
      </c>
    </row>
    <row r="170" spans="1:7" ht="14.1">
      <c r="A170" s="87"/>
      <c r="B170" s="88"/>
      <c r="C170" s="29"/>
      <c r="D170" s="29"/>
      <c r="E170" s="12">
        <f>SUMIF('Estrutura Curricular'!J159:$J$3011,A170,'Estrutura Curricular'!M159:$M$3011)</f>
        <v>0</v>
      </c>
      <c r="F170" s="13" t="str">
        <f>IF(AND(NOT(ISBLANK(A170)),OR(ISBLANK(C170),ISBLANK(D170))),
   "Preencha os campos à esquerda.",
 IF(AND(D170 &gt; 0,C170="Especialista"),
   "O título do orientador(a) deve ser no mínimo de Mestre.",
 IF(AND(D170&gt;8,Identificação!$B$5="Presencial"),"Em curso presencial, o docente só pode orientar até 8 alunos.",""
 )))</f>
        <v/>
      </c>
      <c r="G170" s="12">
        <f t="shared" si="3"/>
        <v>0</v>
      </c>
    </row>
    <row r="171" spans="1:7" ht="14.1">
      <c r="A171" s="87"/>
      <c r="B171" s="88"/>
      <c r="C171" s="29"/>
      <c r="D171" s="29"/>
      <c r="E171" s="12">
        <f>SUMIF('Estrutura Curricular'!J160:$J$3011,A171,'Estrutura Curricular'!M160:$M$3011)</f>
        <v>0</v>
      </c>
      <c r="F171" s="13" t="str">
        <f>IF(AND(NOT(ISBLANK(A171)),OR(ISBLANK(C171),ISBLANK(D171))),
   "Preencha os campos à esquerda.",
 IF(AND(D171 &gt; 0,C171="Especialista"),
   "O título do orientador(a) deve ser no mínimo de Mestre.",
 IF(AND(D171&gt;8,Identificação!$B$5="Presencial"),"Em curso presencial, o docente só pode orientar até 8 alunos.",""
 )))</f>
        <v/>
      </c>
      <c r="G171" s="12">
        <f t="shared" si="3"/>
        <v>0</v>
      </c>
    </row>
    <row r="172" spans="1:7" ht="14.1">
      <c r="A172" s="87"/>
      <c r="B172" s="88"/>
      <c r="C172" s="29"/>
      <c r="D172" s="29"/>
      <c r="E172" s="12">
        <f>SUMIF('Estrutura Curricular'!J161:$J$3011,A172,'Estrutura Curricular'!M161:$M$3011)</f>
        <v>0</v>
      </c>
      <c r="F172" s="13" t="str">
        <f>IF(AND(NOT(ISBLANK(A172)),OR(ISBLANK(C172),ISBLANK(D172))),
   "Preencha os campos à esquerda.",
 IF(AND(D172 &gt; 0,C172="Especialista"),
   "O título do orientador(a) deve ser no mínimo de Mestre.",
 IF(AND(D172&gt;8,Identificação!$B$5="Presencial"),"Em curso presencial, o docente só pode orientar até 8 alunos.",""
 )))</f>
        <v/>
      </c>
      <c r="G172" s="12">
        <f t="shared" si="3"/>
        <v>0</v>
      </c>
    </row>
    <row r="173" spans="1:7" ht="14.1">
      <c r="A173" s="87"/>
      <c r="B173" s="88"/>
      <c r="C173" s="29"/>
      <c r="D173" s="29"/>
      <c r="E173" s="12">
        <f>SUMIF('Estrutura Curricular'!J162:$J$3011,A173,'Estrutura Curricular'!M162:$M$3011)</f>
        <v>0</v>
      </c>
      <c r="F173" s="13" t="str">
        <f>IF(AND(NOT(ISBLANK(A173)),OR(ISBLANK(C173),ISBLANK(D173))),
   "Preencha os campos à esquerda.",
 IF(AND(D173 &gt; 0,C173="Especialista"),
   "O título do orientador(a) deve ser no mínimo de Mestre.",
 IF(AND(D173&gt;8,Identificação!$B$5="Presencial"),"Em curso presencial, o docente só pode orientar até 8 alunos.",""
 )))</f>
        <v/>
      </c>
      <c r="G173" s="12">
        <f t="shared" si="3"/>
        <v>0</v>
      </c>
    </row>
    <row r="174" spans="1:7" ht="14.1">
      <c r="A174" s="87"/>
      <c r="B174" s="88"/>
      <c r="C174" s="29"/>
      <c r="D174" s="29"/>
      <c r="E174" s="12">
        <f>SUMIF('Estrutura Curricular'!J163:$J$3011,A174,'Estrutura Curricular'!M163:$M$3011)</f>
        <v>0</v>
      </c>
      <c r="F174" s="13" t="str">
        <f>IF(AND(NOT(ISBLANK(A174)),OR(ISBLANK(C174),ISBLANK(D174))),
   "Preencha os campos à esquerda.",
 IF(AND(D174 &gt; 0,C174="Especialista"),
   "O título do orientador(a) deve ser no mínimo de Mestre.",
 IF(AND(D174&gt;8,Identificação!$B$5="Presencial"),"Em curso presencial, o docente só pode orientar até 8 alunos.",""
 )))</f>
        <v/>
      </c>
      <c r="G174" s="12">
        <f t="shared" si="3"/>
        <v>0</v>
      </c>
    </row>
    <row r="175" spans="1:7" ht="14.1">
      <c r="A175" s="87"/>
      <c r="B175" s="88"/>
      <c r="C175" s="29"/>
      <c r="D175" s="29"/>
      <c r="E175" s="12">
        <f>SUMIF('Estrutura Curricular'!J164:$J$3011,A175,'Estrutura Curricular'!M164:$M$3011)</f>
        <v>0</v>
      </c>
      <c r="F175" s="13" t="str">
        <f>IF(AND(NOT(ISBLANK(A175)),OR(ISBLANK(C175),ISBLANK(D175))),
   "Preencha os campos à esquerda.",
 IF(AND(D175 &gt; 0,C175="Especialista"),
   "O título do orientador(a) deve ser no mínimo de Mestre.",
 IF(AND(D175&gt;8,Identificação!$B$5="Presencial"),"Em curso presencial, o docente só pode orientar até 8 alunos.",""
 )))</f>
        <v/>
      </c>
      <c r="G175" s="12">
        <f t="shared" si="3"/>
        <v>0</v>
      </c>
    </row>
    <row r="176" spans="1:7" ht="14.1">
      <c r="A176" s="87"/>
      <c r="B176" s="88"/>
      <c r="C176" s="29"/>
      <c r="D176" s="29"/>
      <c r="E176" s="12">
        <f>SUMIF('Estrutura Curricular'!J165:$J$3011,A176,'Estrutura Curricular'!M165:$M$3011)</f>
        <v>0</v>
      </c>
      <c r="F176" s="13" t="str">
        <f>IF(AND(NOT(ISBLANK(A176)),OR(ISBLANK(C176),ISBLANK(D176))),
   "Preencha os campos à esquerda.",
 IF(AND(D176 &gt; 0,C176="Especialista"),
   "O título do orientador(a) deve ser no mínimo de Mestre.",
 IF(AND(D176&gt;8,Identificação!$B$5="Presencial"),"Em curso presencial, o docente só pode orientar até 8 alunos.",""
 )))</f>
        <v/>
      </c>
      <c r="G176" s="12">
        <f t="shared" si="3"/>
        <v>0</v>
      </c>
    </row>
    <row r="177" spans="1:7" ht="14.1">
      <c r="A177" s="87"/>
      <c r="B177" s="88"/>
      <c r="C177" s="29"/>
      <c r="D177" s="29"/>
      <c r="E177" s="12">
        <f>SUMIF('Estrutura Curricular'!J166:$J$3011,A177,'Estrutura Curricular'!M166:$M$3011)</f>
        <v>0</v>
      </c>
      <c r="F177" s="13" t="str">
        <f>IF(AND(NOT(ISBLANK(A177)),OR(ISBLANK(C177),ISBLANK(D177))),
   "Preencha os campos à esquerda.",
 IF(AND(D177 &gt; 0,C177="Especialista"),
   "O título do orientador(a) deve ser no mínimo de Mestre.",
 IF(AND(D177&gt;8,Identificação!$B$5="Presencial"),"Em curso presencial, o docente só pode orientar até 8 alunos.",""
 )))</f>
        <v/>
      </c>
      <c r="G177" s="12">
        <f t="shared" si="3"/>
        <v>0</v>
      </c>
    </row>
    <row r="178" spans="1:7" ht="14.1">
      <c r="A178" s="87"/>
      <c r="B178" s="88"/>
      <c r="C178" s="29"/>
      <c r="D178" s="29"/>
      <c r="E178" s="12">
        <f>SUMIF('Estrutura Curricular'!J167:$J$3011,A178,'Estrutura Curricular'!M167:$M$3011)</f>
        <v>0</v>
      </c>
      <c r="F178" s="13" t="str">
        <f>IF(AND(NOT(ISBLANK(A178)),OR(ISBLANK(C178),ISBLANK(D178))),
   "Preencha os campos à esquerda.",
 IF(AND(D178 &gt; 0,C178="Especialista"),
   "O título do orientador(a) deve ser no mínimo de Mestre.",
 IF(AND(D178&gt;8,Identificação!$B$5="Presencial"),"Em curso presencial, o docente só pode orientar até 8 alunos.",""
 )))</f>
        <v/>
      </c>
      <c r="G178" s="12">
        <f t="shared" si="3"/>
        <v>0</v>
      </c>
    </row>
    <row r="179" spans="1:7" ht="14.1">
      <c r="A179" s="87"/>
      <c r="B179" s="88"/>
      <c r="C179" s="29"/>
      <c r="D179" s="29"/>
      <c r="E179" s="12">
        <f>SUMIF('Estrutura Curricular'!J168:$J$3011,A179,'Estrutura Curricular'!M168:$M$3011)</f>
        <v>0</v>
      </c>
      <c r="F179" s="13" t="str">
        <f>IF(AND(NOT(ISBLANK(A179)),OR(ISBLANK(C179),ISBLANK(D179))),
   "Preencha os campos à esquerda.",
 IF(AND(D179 &gt; 0,C179="Especialista"),
   "O título do orientador(a) deve ser no mínimo de Mestre.",
 IF(AND(D179&gt;8,Identificação!$B$5="Presencial"),"Em curso presencial, o docente só pode orientar até 8 alunos.",""
 )))</f>
        <v/>
      </c>
      <c r="G179" s="12">
        <f t="shared" si="3"/>
        <v>0</v>
      </c>
    </row>
    <row r="180" spans="1:7" ht="14.1">
      <c r="A180" s="87"/>
      <c r="B180" s="88"/>
      <c r="C180" s="29"/>
      <c r="D180" s="29"/>
      <c r="E180" s="12">
        <f>SUMIF('Estrutura Curricular'!J169:$J$3011,A180,'Estrutura Curricular'!M169:$M$3011)</f>
        <v>0</v>
      </c>
      <c r="F180" s="13" t="str">
        <f>IF(AND(NOT(ISBLANK(A180)),OR(ISBLANK(C180),ISBLANK(D180))),
   "Preencha os campos à esquerda.",
 IF(AND(D180 &gt; 0,C180="Especialista"),
   "O título do orientador(a) deve ser no mínimo de Mestre.",
 IF(AND(D180&gt;8,Identificação!$B$5="Presencial"),"Em curso presencial, o docente só pode orientar até 8 alunos.",""
 )))</f>
        <v/>
      </c>
      <c r="G180" s="12">
        <f t="shared" si="3"/>
        <v>0</v>
      </c>
    </row>
    <row r="181" spans="1:7" ht="14.1">
      <c r="A181" s="87"/>
      <c r="B181" s="88"/>
      <c r="C181" s="29"/>
      <c r="D181" s="29"/>
      <c r="E181" s="12">
        <f>SUMIF('Estrutura Curricular'!J170:$J$3011,A181,'Estrutura Curricular'!M170:$M$3011)</f>
        <v>0</v>
      </c>
      <c r="F181" s="13" t="str">
        <f>IF(AND(NOT(ISBLANK(A181)),OR(ISBLANK(C181),ISBLANK(D181))),
   "Preencha os campos à esquerda.",
 IF(AND(D181 &gt; 0,C181="Especialista"),
   "O título do orientador(a) deve ser no mínimo de Mestre.",
 IF(AND(D181&gt;8,Identificação!$B$5="Presencial"),"Em curso presencial, o docente só pode orientar até 8 alunos.",""
 )))</f>
        <v/>
      </c>
      <c r="G181" s="12">
        <f t="shared" si="3"/>
        <v>0</v>
      </c>
    </row>
    <row r="182" spans="1:7" ht="14.1">
      <c r="A182" s="87"/>
      <c r="B182" s="88"/>
      <c r="C182" s="29"/>
      <c r="D182" s="29"/>
      <c r="E182" s="12">
        <f>SUMIF('Estrutura Curricular'!J171:$J$3011,A182,'Estrutura Curricular'!M171:$M$3011)</f>
        <v>0</v>
      </c>
      <c r="F182" s="13" t="str">
        <f>IF(AND(NOT(ISBLANK(A182)),OR(ISBLANK(C182),ISBLANK(D182))),
   "Preencha os campos à esquerda.",
 IF(AND(D182 &gt; 0,C182="Especialista"),
   "O título do orientador(a) deve ser no mínimo de Mestre.",
 IF(AND(D182&gt;8,Identificação!$B$5="Presencial"),"Em curso presencial, o docente só pode orientar até 8 alunos.",""
 )))</f>
        <v/>
      </c>
      <c r="G182" s="12">
        <f t="shared" si="3"/>
        <v>0</v>
      </c>
    </row>
    <row r="183" spans="1:7" ht="14.1">
      <c r="A183" s="87"/>
      <c r="B183" s="88"/>
      <c r="C183" s="29"/>
      <c r="D183" s="29"/>
      <c r="E183" s="12">
        <f>SUMIF('Estrutura Curricular'!J172:$J$3011,A183,'Estrutura Curricular'!M172:$M$3011)</f>
        <v>0</v>
      </c>
      <c r="F183" s="13" t="str">
        <f>IF(AND(NOT(ISBLANK(A183)),OR(ISBLANK(C183),ISBLANK(D183))),
   "Preencha os campos à esquerda.",
 IF(AND(D183 &gt; 0,C183="Especialista"),
   "O título do orientador(a) deve ser no mínimo de Mestre.",
 IF(AND(D183&gt;8,Identificação!$B$5="Presencial"),"Em curso presencial, o docente só pode orientar até 8 alunos.",""
 )))</f>
        <v/>
      </c>
      <c r="G183" s="12">
        <f t="shared" si="3"/>
        <v>0</v>
      </c>
    </row>
    <row r="184" spans="1:7" ht="14.1">
      <c r="A184" s="87"/>
      <c r="B184" s="88"/>
      <c r="C184" s="29"/>
      <c r="D184" s="29"/>
      <c r="E184" s="12">
        <f>SUMIF('Estrutura Curricular'!J173:$J$3011,A184,'Estrutura Curricular'!M173:$M$3011)</f>
        <v>0</v>
      </c>
      <c r="F184" s="13" t="str">
        <f>IF(AND(NOT(ISBLANK(A184)),OR(ISBLANK(C184),ISBLANK(D184))),
   "Preencha os campos à esquerda.",
 IF(AND(D184 &gt; 0,C184="Especialista"),
   "O título do orientador(a) deve ser no mínimo de Mestre.",
 IF(AND(D184&gt;8,Identificação!$B$5="Presencial"),"Em curso presencial, o docente só pode orientar até 8 alunos.",""
 )))</f>
        <v/>
      </c>
      <c r="G184" s="12">
        <f t="shared" si="3"/>
        <v>0</v>
      </c>
    </row>
    <row r="185" spans="1:7" ht="14.1">
      <c r="A185" s="87"/>
      <c r="B185" s="88"/>
      <c r="C185" s="29"/>
      <c r="D185" s="29"/>
      <c r="E185" s="12">
        <f>SUMIF('Estrutura Curricular'!J174:$J$3011,A185,'Estrutura Curricular'!M174:$M$3011)</f>
        <v>0</v>
      </c>
      <c r="F185" s="13" t="str">
        <f>IF(AND(NOT(ISBLANK(A185)),OR(ISBLANK(C185),ISBLANK(D185))),
   "Preencha os campos à esquerda.",
 IF(AND(D185 &gt; 0,C185="Especialista"),
   "O título do orientador(a) deve ser no mínimo de Mestre.",
 IF(AND(D185&gt;8,Identificação!$B$5="Presencial"),"Em curso presencial, o docente só pode orientar até 8 alunos.",""
 )))</f>
        <v/>
      </c>
      <c r="G185" s="12">
        <f t="shared" si="3"/>
        <v>0</v>
      </c>
    </row>
    <row r="186" spans="1:7" ht="14.1">
      <c r="A186" s="87"/>
      <c r="B186" s="88"/>
      <c r="C186" s="29"/>
      <c r="D186" s="29"/>
      <c r="E186" s="12">
        <f>SUMIF('Estrutura Curricular'!J175:$J$3011,A186,'Estrutura Curricular'!M175:$M$3011)</f>
        <v>0</v>
      </c>
      <c r="F186" s="13" t="str">
        <f>IF(AND(NOT(ISBLANK(A186)),OR(ISBLANK(C186),ISBLANK(D186))),
   "Preencha os campos à esquerda.",
 IF(AND(D186 &gt; 0,C186="Especialista"),
   "O título do orientador(a) deve ser no mínimo de Mestre.",
 IF(AND(D186&gt;8,Identificação!$B$5="Presencial"),"Em curso presencial, o docente só pode orientar até 8 alunos.",""
 )))</f>
        <v/>
      </c>
      <c r="G186" s="12">
        <f t="shared" si="3"/>
        <v>0</v>
      </c>
    </row>
    <row r="187" spans="1:7" ht="14.1">
      <c r="A187" s="87"/>
      <c r="B187" s="88"/>
      <c r="C187" s="29"/>
      <c r="D187" s="29"/>
      <c r="E187" s="12">
        <f>SUMIF('Estrutura Curricular'!J176:$J$3011,A187,'Estrutura Curricular'!M176:$M$3011)</f>
        <v>0</v>
      </c>
      <c r="F187" s="13" t="str">
        <f>IF(AND(NOT(ISBLANK(A187)),OR(ISBLANK(C187),ISBLANK(D187))),
   "Preencha os campos à esquerda.",
 IF(AND(D187 &gt; 0,C187="Especialista"),
   "O título do orientador(a) deve ser no mínimo de Mestre.",
 IF(AND(D187&gt;8,Identificação!$B$5="Presencial"),"Em curso presencial, o docente só pode orientar até 8 alunos.",""
 )))</f>
        <v/>
      </c>
      <c r="G187" s="12">
        <f t="shared" si="3"/>
        <v>0</v>
      </c>
    </row>
    <row r="188" spans="1:7" ht="14.1">
      <c r="A188" s="87"/>
      <c r="B188" s="88"/>
      <c r="C188" s="29"/>
      <c r="D188" s="29"/>
      <c r="E188" s="12">
        <f>SUMIF('Estrutura Curricular'!J177:$J$3011,A188,'Estrutura Curricular'!M177:$M$3011)</f>
        <v>0</v>
      </c>
      <c r="F188" s="13" t="str">
        <f>IF(AND(NOT(ISBLANK(A188)),OR(ISBLANK(C188),ISBLANK(D188))),
   "Preencha os campos à esquerda.",
 IF(AND(D188 &gt; 0,C188="Especialista"),
   "O título do orientador(a) deve ser no mínimo de Mestre.",
 IF(AND(D188&gt;8,Identificação!$B$5="Presencial"),"Em curso presencial, o docente só pode orientar até 8 alunos.",""
 )))</f>
        <v/>
      </c>
      <c r="G188" s="12">
        <f t="shared" si="3"/>
        <v>0</v>
      </c>
    </row>
    <row r="189" spans="1:7" ht="14.1">
      <c r="A189" s="87"/>
      <c r="B189" s="88"/>
      <c r="C189" s="29"/>
      <c r="D189" s="29"/>
      <c r="E189" s="12">
        <f>SUMIF('Estrutura Curricular'!J178:$J$3011,A189,'Estrutura Curricular'!M178:$M$3011)</f>
        <v>0</v>
      </c>
      <c r="F189" s="13" t="str">
        <f>IF(AND(NOT(ISBLANK(A189)),OR(ISBLANK(C189),ISBLANK(D189))),
   "Preencha os campos à esquerda.",
 IF(AND(D189 &gt; 0,C189="Especialista"),
   "O título do orientador(a) deve ser no mínimo de Mestre.",
 IF(AND(D189&gt;8,Identificação!$B$5="Presencial"),"Em curso presencial, o docente só pode orientar até 8 alunos.",""
 )))</f>
        <v/>
      </c>
      <c r="G189" s="12">
        <f t="shared" si="3"/>
        <v>0</v>
      </c>
    </row>
    <row r="190" spans="1:7" ht="14.1">
      <c r="A190" s="87"/>
      <c r="B190" s="88"/>
      <c r="C190" s="29"/>
      <c r="D190" s="29"/>
      <c r="E190" s="12">
        <f>SUMIF('Estrutura Curricular'!J179:$J$3011,A190,'Estrutura Curricular'!M179:$M$3011)</f>
        <v>0</v>
      </c>
      <c r="F190" s="13" t="str">
        <f>IF(AND(NOT(ISBLANK(A190)),OR(ISBLANK(C190),ISBLANK(D190))),
   "Preencha os campos à esquerda.",
 IF(AND(D190 &gt; 0,C190="Especialista"),
   "O título do orientador(a) deve ser no mínimo de Mestre.",
 IF(AND(D190&gt;8,Identificação!$B$5="Presencial"),"Em curso presencial, o docente só pode orientar até 8 alunos.",""
 )))</f>
        <v/>
      </c>
      <c r="G190" s="12">
        <f t="shared" si="3"/>
        <v>0</v>
      </c>
    </row>
    <row r="191" spans="1:7" ht="14.1">
      <c r="A191" s="87"/>
      <c r="B191" s="88"/>
      <c r="C191" s="29"/>
      <c r="D191" s="29"/>
      <c r="E191" s="12">
        <f>SUMIF('Estrutura Curricular'!J180:$J$3011,A191,'Estrutura Curricular'!M180:$M$3011)</f>
        <v>0</v>
      </c>
      <c r="F191" s="13" t="str">
        <f>IF(AND(NOT(ISBLANK(A191)),OR(ISBLANK(C191),ISBLANK(D191))),
   "Preencha os campos à esquerda.",
 IF(AND(D191 &gt; 0,C191="Especialista"),
   "O título do orientador(a) deve ser no mínimo de Mestre.",
 IF(AND(D191&gt;8,Identificação!$B$5="Presencial"),"Em curso presencial, o docente só pode orientar até 8 alunos.",""
 )))</f>
        <v/>
      </c>
      <c r="G191" s="12">
        <f t="shared" si="3"/>
        <v>0</v>
      </c>
    </row>
    <row r="192" spans="1:7" ht="14.1">
      <c r="A192" s="87"/>
      <c r="B192" s="88"/>
      <c r="C192" s="29"/>
      <c r="D192" s="29"/>
      <c r="E192" s="12">
        <f>SUMIF('Estrutura Curricular'!J181:$J$3011,A192,'Estrutura Curricular'!M181:$M$3011)</f>
        <v>0</v>
      </c>
      <c r="F192" s="13" t="str">
        <f>IF(AND(NOT(ISBLANK(A192)),OR(ISBLANK(C192),ISBLANK(D192))),
   "Preencha os campos à esquerda.",
 IF(AND(D192 &gt; 0,C192="Especialista"),
   "O título do orientador(a) deve ser no mínimo de Mestre.",
 IF(AND(D192&gt;8,Identificação!$B$5="Presencial"),"Em curso presencial, o docente só pode orientar até 8 alunos.",""
 )))</f>
        <v/>
      </c>
      <c r="G192" s="12">
        <f t="shared" si="3"/>
        <v>0</v>
      </c>
    </row>
    <row r="193" spans="1:7" ht="14.1">
      <c r="A193" s="87"/>
      <c r="B193" s="88"/>
      <c r="C193" s="29"/>
      <c r="D193" s="29"/>
      <c r="E193" s="12">
        <f>SUMIF('Estrutura Curricular'!J182:$J$3011,A193,'Estrutura Curricular'!M182:$M$3011)</f>
        <v>0</v>
      </c>
      <c r="F193" s="13" t="str">
        <f>IF(AND(NOT(ISBLANK(A193)),OR(ISBLANK(C193),ISBLANK(D193))),
   "Preencha os campos à esquerda.",
 IF(AND(D193 &gt; 0,C193="Especialista"),
   "O título do orientador(a) deve ser no mínimo de Mestre.",
 IF(AND(D193&gt;8,Identificação!$B$5="Presencial"),"Em curso presencial, o docente só pode orientar até 8 alunos.",""
 )))</f>
        <v/>
      </c>
      <c r="G193" s="12">
        <f t="shared" si="3"/>
        <v>0</v>
      </c>
    </row>
    <row r="194" spans="1:7" ht="14.1">
      <c r="A194" s="87"/>
      <c r="B194" s="88"/>
      <c r="C194" s="29"/>
      <c r="D194" s="29"/>
      <c r="E194" s="12">
        <f>SUMIF('Estrutura Curricular'!J183:$J$3011,A194,'Estrutura Curricular'!M183:$M$3011)</f>
        <v>0</v>
      </c>
      <c r="F194" s="13" t="str">
        <f>IF(AND(NOT(ISBLANK(A194)),OR(ISBLANK(C194),ISBLANK(D194))),
   "Preencha os campos à esquerda.",
 IF(AND(D194 &gt; 0,C194="Especialista"),
   "O título do orientador(a) deve ser no mínimo de Mestre.",
 IF(AND(D194&gt;8,Identificação!$B$5="Presencial"),"Em curso presencial, o docente só pode orientar até 8 alunos.",""
 )))</f>
        <v/>
      </c>
      <c r="G194" s="12">
        <f t="shared" si="3"/>
        <v>0</v>
      </c>
    </row>
    <row r="195" spans="1:7" ht="14.1">
      <c r="A195" s="87"/>
      <c r="B195" s="88"/>
      <c r="C195" s="29"/>
      <c r="D195" s="29"/>
      <c r="E195" s="12">
        <f>SUMIF('Estrutura Curricular'!J184:$J$3011,A195,'Estrutura Curricular'!M184:$M$3011)</f>
        <v>0</v>
      </c>
      <c r="F195" s="13" t="str">
        <f>IF(AND(NOT(ISBLANK(A195)),OR(ISBLANK(C195),ISBLANK(D195))),
   "Preencha os campos à esquerda.",
 IF(AND(D195 &gt; 0,C195="Especialista"),
   "O título do orientador(a) deve ser no mínimo de Mestre.",
 IF(AND(D195&gt;8,Identificação!$B$5="Presencial"),"Em curso presencial, o docente só pode orientar até 8 alunos.",""
 )))</f>
        <v/>
      </c>
      <c r="G195" s="12">
        <f t="shared" si="3"/>
        <v>0</v>
      </c>
    </row>
    <row r="196" spans="1:7" ht="14.1">
      <c r="A196" s="87"/>
      <c r="B196" s="88"/>
      <c r="C196" s="29"/>
      <c r="D196" s="29"/>
      <c r="E196" s="12">
        <f>SUMIF('Estrutura Curricular'!J185:$J$3011,A196,'Estrutura Curricular'!M185:$M$3011)</f>
        <v>0</v>
      </c>
      <c r="F196" s="13" t="str">
        <f>IF(AND(NOT(ISBLANK(A196)),OR(ISBLANK(C196),ISBLANK(D196))),
   "Preencha os campos à esquerda.",
 IF(AND(D196 &gt; 0,C196="Especialista"),
   "O título do orientador(a) deve ser no mínimo de Mestre.",
 IF(AND(D196&gt;8,Identificação!$B$5="Presencial"),"Em curso presencial, o docente só pode orientar até 8 alunos.",""
 )))</f>
        <v/>
      </c>
      <c r="G196" s="12">
        <f t="shared" si="3"/>
        <v>0</v>
      </c>
    </row>
    <row r="197" spans="1:7" ht="14.1">
      <c r="A197" s="87"/>
      <c r="B197" s="88"/>
      <c r="C197" s="29"/>
      <c r="D197" s="29"/>
      <c r="E197" s="12">
        <f>SUMIF('Estrutura Curricular'!J186:$J$3011,A197,'Estrutura Curricular'!M186:$M$3011)</f>
        <v>0</v>
      </c>
      <c r="F197" s="13" t="str">
        <f>IF(AND(NOT(ISBLANK(A197)),OR(ISBLANK(C197),ISBLANK(D197))),
   "Preencha os campos à esquerda.",
 IF(AND(D197 &gt; 0,C197="Especialista"),
   "O título do orientador(a) deve ser no mínimo de Mestre.",
 IF(AND(D197&gt;8,Identificação!$B$5="Presencial"),"Em curso presencial, o docente só pode orientar até 8 alunos.",""
 )))</f>
        <v/>
      </c>
      <c r="G197" s="12">
        <f t="shared" si="3"/>
        <v>0</v>
      </c>
    </row>
    <row r="198" spans="1:7" ht="14.1">
      <c r="A198" s="87"/>
      <c r="B198" s="88"/>
      <c r="C198" s="29"/>
      <c r="D198" s="29"/>
      <c r="E198" s="12">
        <f>SUMIF('Estrutura Curricular'!J187:$J$3011,A198,'Estrutura Curricular'!M187:$M$3011)</f>
        <v>0</v>
      </c>
      <c r="F198" s="13" t="str">
        <f>IF(AND(NOT(ISBLANK(A198)),OR(ISBLANK(C198),ISBLANK(D198))),
   "Preencha os campos à esquerda.",
 IF(AND(D198 &gt; 0,C198="Especialista"),
   "O título do orientador(a) deve ser no mínimo de Mestre.",
 IF(AND(D198&gt;8,Identificação!$B$5="Presencial"),"Em curso presencial, o docente só pode orientar até 8 alunos.",""
 )))</f>
        <v/>
      </c>
      <c r="G198" s="12">
        <f t="shared" si="3"/>
        <v>0</v>
      </c>
    </row>
    <row r="199" spans="1:7" ht="14.1">
      <c r="A199" s="87"/>
      <c r="B199" s="88"/>
      <c r="C199" s="29"/>
      <c r="D199" s="29"/>
      <c r="E199" s="12">
        <f>SUMIF('Estrutura Curricular'!J188:$J$3011,A199,'Estrutura Curricular'!M188:$M$3011)</f>
        <v>0</v>
      </c>
      <c r="F199" s="13" t="str">
        <f>IF(AND(NOT(ISBLANK(A199)),OR(ISBLANK(C199),ISBLANK(D199))),
   "Preencha os campos à esquerda.",
 IF(AND(D199 &gt; 0,C199="Especialista"),
   "O título do orientador(a) deve ser no mínimo de Mestre.",
 IF(AND(D199&gt;8,Identificação!$B$5="Presencial"),"Em curso presencial, o docente só pode orientar até 8 alunos.",""
 )))</f>
        <v/>
      </c>
      <c r="G199" s="12">
        <f t="shared" si="3"/>
        <v>0</v>
      </c>
    </row>
    <row r="200" spans="1:7" ht="14.1">
      <c r="A200" s="87"/>
      <c r="B200" s="88"/>
      <c r="C200" s="29"/>
      <c r="D200" s="29"/>
      <c r="E200" s="12">
        <f>SUMIF('Estrutura Curricular'!J189:$J$3011,A200,'Estrutura Curricular'!M189:$M$3011)</f>
        <v>0</v>
      </c>
      <c r="F200" s="13" t="str">
        <f>IF(AND(NOT(ISBLANK(A200)),OR(ISBLANK(C200),ISBLANK(D200))),
   "Preencha os campos à esquerda.",
 IF(AND(D200 &gt; 0,C200="Especialista"),
   "O título do orientador(a) deve ser no mínimo de Mestre.",
 IF(AND(D200&gt;8,Identificação!$B$5="Presencial"),"Em curso presencial, o docente só pode orientar até 8 alunos.",""
 )))</f>
        <v/>
      </c>
      <c r="G200" s="12">
        <f t="shared" si="3"/>
        <v>0</v>
      </c>
    </row>
    <row r="201" spans="1:7" ht="14.1">
      <c r="A201" s="87"/>
      <c r="B201" s="88"/>
      <c r="C201" s="29"/>
      <c r="D201" s="29"/>
      <c r="E201" s="12">
        <f>SUMIF('Estrutura Curricular'!J190:$J$3011,A201,'Estrutura Curricular'!M190:$M$3011)</f>
        <v>0</v>
      </c>
      <c r="F201" s="13" t="str">
        <f>IF(AND(NOT(ISBLANK(A201)),OR(ISBLANK(C201),ISBLANK(D201))),
   "Preencha os campos à esquerda.",
 IF(AND(D201 &gt; 0,C201="Especialista"),
   "O título do orientador(a) deve ser no mínimo de Mestre.",
 IF(AND(D201&gt;8,Identificação!$B$5="Presencial"),"Em curso presencial, o docente só pode orientar até 8 alunos.",""
 )))</f>
        <v/>
      </c>
      <c r="G201" s="12">
        <f t="shared" si="3"/>
        <v>0</v>
      </c>
    </row>
    <row r="202" spans="1:7" ht="14.1">
      <c r="A202" s="87"/>
      <c r="B202" s="88"/>
      <c r="C202" s="29"/>
      <c r="D202" s="29"/>
      <c r="E202" s="12">
        <f>SUMIF('Estrutura Curricular'!J191:$J$3011,A202,'Estrutura Curricular'!M191:$M$3011)</f>
        <v>0</v>
      </c>
      <c r="F202" s="13" t="str">
        <f>IF(AND(NOT(ISBLANK(A202)),OR(ISBLANK(C202),ISBLANK(D202))),
   "Preencha os campos à esquerda.",
 IF(AND(D202 &gt; 0,C202="Especialista"),
   "O título do orientador(a) deve ser no mínimo de Mestre.",
 IF(AND(D202&gt;8,Identificação!$B$5="Presencial"),"Em curso presencial, o docente só pode orientar até 8 alunos.",""
 )))</f>
        <v/>
      </c>
      <c r="G202" s="12">
        <f t="shared" si="3"/>
        <v>0</v>
      </c>
    </row>
    <row r="203" spans="1:7" ht="14.1">
      <c r="A203" s="87"/>
      <c r="B203" s="88"/>
      <c r="C203" s="29"/>
      <c r="D203" s="29"/>
      <c r="E203" s="12">
        <f>SUMIF('Estrutura Curricular'!J192:$J$3011,A203,'Estrutura Curricular'!M192:$M$3011)</f>
        <v>0</v>
      </c>
      <c r="F203" s="13" t="str">
        <f>IF(AND(NOT(ISBLANK(A203)),OR(ISBLANK(C203),ISBLANK(D203))),
   "Preencha os campos à esquerda.",
 IF(AND(D203 &gt; 0,C203="Especialista"),
   "O título do orientador(a) deve ser no mínimo de Mestre.",
 IF(AND(D203&gt;8,Identificação!$B$5="Presencial"),"Em curso presencial, o docente só pode orientar até 8 alunos.",""
 )))</f>
        <v/>
      </c>
      <c r="G203" s="12">
        <f t="shared" si="3"/>
        <v>0</v>
      </c>
    </row>
    <row r="204" spans="1:7" ht="14.1">
      <c r="A204" s="87"/>
      <c r="B204" s="88"/>
      <c r="C204" s="29"/>
      <c r="D204" s="29"/>
      <c r="E204" s="12">
        <f>SUMIF('Estrutura Curricular'!J193:$J$3011,A204,'Estrutura Curricular'!M193:$M$3011)</f>
        <v>0</v>
      </c>
      <c r="F204" s="13" t="str">
        <f>IF(AND(NOT(ISBLANK(A204)),OR(ISBLANK(C204),ISBLANK(D204))),
   "Preencha os campos à esquerda.",
 IF(AND(D204 &gt; 0,C204="Especialista"),
   "O título do orientador(a) deve ser no mínimo de Mestre.",
 IF(AND(D204&gt;8,Identificação!$B$5="Presencial"),"Em curso presencial, o docente só pode orientar até 8 alunos.",""
 )))</f>
        <v/>
      </c>
      <c r="G204" s="12">
        <f t="shared" si="3"/>
        <v>0</v>
      </c>
    </row>
    <row r="205" spans="1:7" ht="14.1">
      <c r="A205" s="87"/>
      <c r="B205" s="88"/>
      <c r="C205" s="29"/>
      <c r="D205" s="29"/>
      <c r="E205" s="12">
        <f>SUMIF('Estrutura Curricular'!J194:$J$3011,A205,'Estrutura Curricular'!M194:$M$3011)</f>
        <v>0</v>
      </c>
      <c r="F205" s="13" t="str">
        <f>IF(AND(NOT(ISBLANK(A205)),OR(ISBLANK(C205),ISBLANK(D205))),
   "Preencha os campos à esquerda.",
 IF(AND(D205 &gt; 0,C205="Especialista"),
   "O título do orientador(a) deve ser no mínimo de Mestre.",
 IF(AND(D205&gt;8,Identificação!$B$5="Presencial"),"Em curso presencial, o docente só pode orientar até 8 alunos.",""
 )))</f>
        <v/>
      </c>
      <c r="G205" s="12">
        <f t="shared" si="3"/>
        <v>0</v>
      </c>
    </row>
    <row r="206" spans="1:7" ht="14.1">
      <c r="A206" s="87"/>
      <c r="B206" s="88"/>
      <c r="C206" s="29"/>
      <c r="D206" s="29"/>
      <c r="E206" s="12">
        <f>SUMIF('Estrutura Curricular'!J195:$J$3011,A206,'Estrutura Curricular'!M195:$M$3011)</f>
        <v>0</v>
      </c>
      <c r="F206" s="13" t="str">
        <f>IF(AND(NOT(ISBLANK(A206)),OR(ISBLANK(C206),ISBLANK(D206))),
   "Preencha os campos à esquerda.",
 IF(AND(D206 &gt; 0,C206="Especialista"),
   "O título do orientador(a) deve ser no mínimo de Mestre.",
 IF(AND(D206&gt;8,Identificação!$B$5="Presencial"),"Em curso presencial, o docente só pode orientar até 8 alunos.",""
 )))</f>
        <v/>
      </c>
      <c r="G206" s="12">
        <f t="shared" si="3"/>
        <v>0</v>
      </c>
    </row>
    <row r="207" spans="1:7" ht="14.1">
      <c r="A207" s="87"/>
      <c r="B207" s="88"/>
      <c r="C207" s="29"/>
      <c r="D207" s="29"/>
      <c r="E207" s="12">
        <f>SUMIF('Estrutura Curricular'!J196:$J$3011,A207,'Estrutura Curricular'!M196:$M$3011)</f>
        <v>0</v>
      </c>
      <c r="F207" s="13" t="str">
        <f>IF(AND(NOT(ISBLANK(A207)),OR(ISBLANK(C207),ISBLANK(D207))),
   "Preencha os campos à esquerda.",
 IF(AND(D207 &gt; 0,C207="Especialista"),
   "O título do orientador(a) deve ser no mínimo de Mestre.",
 IF(AND(D207&gt;8,Identificação!$B$5="Presencial"),"Em curso presencial, o docente só pode orientar até 8 alunos.",""
 )))</f>
        <v/>
      </c>
      <c r="G207" s="12">
        <f t="shared" si="3"/>
        <v>0</v>
      </c>
    </row>
    <row r="208" spans="1:7" ht="14.1">
      <c r="A208" s="87"/>
      <c r="B208" s="88"/>
      <c r="C208" s="29"/>
      <c r="D208" s="29"/>
      <c r="E208" s="12">
        <f>SUMIF('Estrutura Curricular'!J197:$J$3011,A208,'Estrutura Curricular'!M197:$M$3011)</f>
        <v>0</v>
      </c>
      <c r="F208" s="13" t="str">
        <f>IF(AND(NOT(ISBLANK(A208)),OR(ISBLANK(C208),ISBLANK(D208))),
   "Preencha os campos à esquerda.",
 IF(AND(D208 &gt; 0,C208="Especialista"),
   "O título do orientador(a) deve ser no mínimo de Mestre.",
 IF(AND(D208&gt;8,Identificação!$B$5="Presencial"),"Em curso presencial, o docente só pode orientar até 8 alunos.",""
 )))</f>
        <v/>
      </c>
      <c r="G208" s="12">
        <f t="shared" si="3"/>
        <v>0</v>
      </c>
    </row>
    <row r="209" spans="1:7" ht="14.1">
      <c r="A209" s="87"/>
      <c r="B209" s="88"/>
      <c r="C209" s="29"/>
      <c r="D209" s="29"/>
      <c r="E209" s="12">
        <f>SUMIF('Estrutura Curricular'!J198:$J$3011,A209,'Estrutura Curricular'!M198:$M$3011)</f>
        <v>0</v>
      </c>
      <c r="F209" s="13" t="str">
        <f>IF(AND(NOT(ISBLANK(A209)),OR(ISBLANK(C209),ISBLANK(D209))),
   "Preencha os campos à esquerda.",
 IF(AND(D209 &gt; 0,C209="Especialista"),
   "O título do orientador(a) deve ser no mínimo de Mestre.",
 IF(AND(D209&gt;8,Identificação!$B$5="Presencial"),"Em curso presencial, o docente só pode orientar até 8 alunos.",""
 )))</f>
        <v/>
      </c>
      <c r="G209" s="12">
        <f t="shared" si="3"/>
        <v>0</v>
      </c>
    </row>
    <row r="210" spans="1:7" ht="14.1">
      <c r="A210" s="87"/>
      <c r="B210" s="88"/>
      <c r="C210" s="29"/>
      <c r="D210" s="29"/>
      <c r="E210" s="12">
        <f>SUMIF('Estrutura Curricular'!J199:$J$3011,A210,'Estrutura Curricular'!M199:$M$3011)</f>
        <v>0</v>
      </c>
      <c r="F210" s="13" t="str">
        <f>IF(AND(NOT(ISBLANK(A210)),OR(ISBLANK(C210),ISBLANK(D210))),
   "Preencha os campos à esquerda.",
 IF(AND(D210 &gt; 0,C210="Especialista"),
   "O título do orientador(a) deve ser no mínimo de Mestre.",
 IF(AND(D210&gt;8,Identificação!$B$5="Presencial"),"Em curso presencial, o docente só pode orientar até 8 alunos.",""
 )))</f>
        <v/>
      </c>
      <c r="G210" s="12">
        <f t="shared" ref="G210:G273" si="4">IF(F210="",0,1)</f>
        <v>0</v>
      </c>
    </row>
    <row r="211" spans="1:7" ht="14.1">
      <c r="A211" s="87"/>
      <c r="B211" s="88"/>
      <c r="C211" s="29"/>
      <c r="D211" s="29"/>
      <c r="E211" s="12">
        <f>SUMIF('Estrutura Curricular'!J200:$J$3011,A211,'Estrutura Curricular'!M200:$M$3011)</f>
        <v>0</v>
      </c>
      <c r="F211" s="13" t="str">
        <f>IF(AND(NOT(ISBLANK(A211)),OR(ISBLANK(C211),ISBLANK(D211))),
   "Preencha os campos à esquerda.",
 IF(AND(D211 &gt; 0,C211="Especialista"),
   "O título do orientador(a) deve ser no mínimo de Mestre.",
 IF(AND(D211&gt;8,Identificação!$B$5="Presencial"),"Em curso presencial, o docente só pode orientar até 8 alunos.",""
 )))</f>
        <v/>
      </c>
      <c r="G211" s="12">
        <f t="shared" si="4"/>
        <v>0</v>
      </c>
    </row>
    <row r="212" spans="1:7" ht="14.1">
      <c r="A212" s="87"/>
      <c r="B212" s="88"/>
      <c r="C212" s="29"/>
      <c r="D212" s="29"/>
      <c r="E212" s="12">
        <f>SUMIF('Estrutura Curricular'!J201:$J$3011,A212,'Estrutura Curricular'!M201:$M$3011)</f>
        <v>0</v>
      </c>
      <c r="F212" s="13" t="str">
        <f>IF(AND(NOT(ISBLANK(A212)),OR(ISBLANK(C212),ISBLANK(D212))),
   "Preencha os campos à esquerda.",
 IF(AND(D212 &gt; 0,C212="Especialista"),
   "O título do orientador(a) deve ser no mínimo de Mestre.",
 IF(AND(D212&gt;8,Identificação!$B$5="Presencial"),"Em curso presencial, o docente só pode orientar até 8 alunos.",""
 )))</f>
        <v/>
      </c>
      <c r="G212" s="12">
        <f t="shared" si="4"/>
        <v>0</v>
      </c>
    </row>
    <row r="213" spans="1:7" ht="14.1">
      <c r="A213" s="87"/>
      <c r="B213" s="88"/>
      <c r="C213" s="29"/>
      <c r="D213" s="29"/>
      <c r="E213" s="12">
        <f>SUMIF('Estrutura Curricular'!J202:$J$3011,A213,'Estrutura Curricular'!M202:$M$3011)</f>
        <v>0</v>
      </c>
      <c r="F213" s="13" t="str">
        <f>IF(AND(NOT(ISBLANK(A213)),OR(ISBLANK(C213),ISBLANK(D213))),
   "Preencha os campos à esquerda.",
 IF(AND(D213 &gt; 0,C213="Especialista"),
   "O título do orientador(a) deve ser no mínimo de Mestre.",
 IF(AND(D213&gt;8,Identificação!$B$5="Presencial"),"Em curso presencial, o docente só pode orientar até 8 alunos.",""
 )))</f>
        <v/>
      </c>
      <c r="G213" s="12">
        <f t="shared" si="4"/>
        <v>0</v>
      </c>
    </row>
    <row r="214" spans="1:7" ht="14.1">
      <c r="A214" s="87"/>
      <c r="B214" s="88"/>
      <c r="C214" s="29"/>
      <c r="D214" s="29"/>
      <c r="E214" s="12">
        <f>SUMIF('Estrutura Curricular'!J203:$J$3011,A214,'Estrutura Curricular'!M203:$M$3011)</f>
        <v>0</v>
      </c>
      <c r="F214" s="13" t="str">
        <f>IF(AND(NOT(ISBLANK(A214)),OR(ISBLANK(C214),ISBLANK(D214))),
   "Preencha os campos à esquerda.",
 IF(AND(D214 &gt; 0,C214="Especialista"),
   "O título do orientador(a) deve ser no mínimo de Mestre.",
 IF(AND(D214&gt;8,Identificação!$B$5="Presencial"),"Em curso presencial, o docente só pode orientar até 8 alunos.",""
 )))</f>
        <v/>
      </c>
      <c r="G214" s="12">
        <f t="shared" si="4"/>
        <v>0</v>
      </c>
    </row>
    <row r="215" spans="1:7" ht="14.1">
      <c r="A215" s="87"/>
      <c r="B215" s="88"/>
      <c r="C215" s="29"/>
      <c r="D215" s="29"/>
      <c r="E215" s="12">
        <f>SUMIF('Estrutura Curricular'!J204:$J$3011,A215,'Estrutura Curricular'!M204:$M$3011)</f>
        <v>0</v>
      </c>
      <c r="F215" s="13" t="str">
        <f>IF(AND(NOT(ISBLANK(A215)),OR(ISBLANK(C215),ISBLANK(D215))),
   "Preencha os campos à esquerda.",
 IF(AND(D215 &gt; 0,C215="Especialista"),
   "O título do orientador(a) deve ser no mínimo de Mestre.",
 IF(AND(D215&gt;8,Identificação!$B$5="Presencial"),"Em curso presencial, o docente só pode orientar até 8 alunos.",""
 )))</f>
        <v/>
      </c>
      <c r="G215" s="12">
        <f t="shared" si="4"/>
        <v>0</v>
      </c>
    </row>
    <row r="216" spans="1:7" ht="14.1">
      <c r="A216" s="87"/>
      <c r="B216" s="88"/>
      <c r="C216" s="29"/>
      <c r="D216" s="29"/>
      <c r="E216" s="12">
        <f>SUMIF('Estrutura Curricular'!J205:$J$3011,A216,'Estrutura Curricular'!M205:$M$3011)</f>
        <v>0</v>
      </c>
      <c r="F216" s="13" t="str">
        <f>IF(AND(NOT(ISBLANK(A216)),OR(ISBLANK(C216),ISBLANK(D216))),
   "Preencha os campos à esquerda.",
 IF(AND(D216 &gt; 0,C216="Especialista"),
   "O título do orientador(a) deve ser no mínimo de Mestre.",
 IF(AND(D216&gt;8,Identificação!$B$5="Presencial"),"Em curso presencial, o docente só pode orientar até 8 alunos.",""
 )))</f>
        <v/>
      </c>
      <c r="G216" s="12">
        <f t="shared" si="4"/>
        <v>0</v>
      </c>
    </row>
    <row r="217" spans="1:7" ht="14.1">
      <c r="A217" s="87"/>
      <c r="B217" s="88"/>
      <c r="C217" s="29"/>
      <c r="D217" s="29"/>
      <c r="E217" s="12">
        <f>SUMIF('Estrutura Curricular'!J206:$J$3011,A217,'Estrutura Curricular'!M206:$M$3011)</f>
        <v>0</v>
      </c>
      <c r="F217" s="13" t="str">
        <f>IF(AND(NOT(ISBLANK(A217)),OR(ISBLANK(C217),ISBLANK(D217))),
   "Preencha os campos à esquerda.",
 IF(AND(D217 &gt; 0,C217="Especialista"),
   "O título do orientador(a) deve ser no mínimo de Mestre.",
 IF(AND(D217&gt;8,Identificação!$B$5="Presencial"),"Em curso presencial, o docente só pode orientar até 8 alunos.",""
 )))</f>
        <v/>
      </c>
      <c r="G217" s="12">
        <f t="shared" si="4"/>
        <v>0</v>
      </c>
    </row>
    <row r="218" spans="1:7" ht="14.1">
      <c r="A218" s="87"/>
      <c r="B218" s="88"/>
      <c r="C218" s="29"/>
      <c r="D218" s="29"/>
      <c r="E218" s="12">
        <f>SUMIF('Estrutura Curricular'!J207:$J$3011,A218,'Estrutura Curricular'!M207:$M$3011)</f>
        <v>0</v>
      </c>
      <c r="F218" s="13" t="str">
        <f>IF(AND(NOT(ISBLANK(A218)),OR(ISBLANK(C218),ISBLANK(D218))),
   "Preencha os campos à esquerda.",
 IF(AND(D218 &gt; 0,C218="Especialista"),
   "O título do orientador(a) deve ser no mínimo de Mestre.",
 IF(AND(D218&gt;8,Identificação!$B$5="Presencial"),"Em curso presencial, o docente só pode orientar até 8 alunos.",""
 )))</f>
        <v/>
      </c>
      <c r="G218" s="12">
        <f t="shared" si="4"/>
        <v>0</v>
      </c>
    </row>
    <row r="219" spans="1:7" ht="14.1">
      <c r="A219" s="87"/>
      <c r="B219" s="88"/>
      <c r="C219" s="29"/>
      <c r="D219" s="29"/>
      <c r="E219" s="12">
        <f>SUMIF('Estrutura Curricular'!J208:$J$3011,A219,'Estrutura Curricular'!M208:$M$3011)</f>
        <v>0</v>
      </c>
      <c r="F219" s="13" t="str">
        <f>IF(AND(NOT(ISBLANK(A219)),OR(ISBLANK(C219),ISBLANK(D219))),
   "Preencha os campos à esquerda.",
 IF(AND(D219 &gt; 0,C219="Especialista"),
   "O título do orientador(a) deve ser no mínimo de Mestre.",
 IF(AND(D219&gt;8,Identificação!$B$5="Presencial"),"Em curso presencial, o docente só pode orientar até 8 alunos.",""
 )))</f>
        <v/>
      </c>
      <c r="G219" s="12">
        <f t="shared" si="4"/>
        <v>0</v>
      </c>
    </row>
    <row r="220" spans="1:7" ht="14.1">
      <c r="A220" s="87"/>
      <c r="B220" s="88"/>
      <c r="C220" s="29"/>
      <c r="D220" s="29"/>
      <c r="E220" s="12">
        <f>SUMIF('Estrutura Curricular'!J209:$J$3011,A220,'Estrutura Curricular'!M209:$M$3011)</f>
        <v>0</v>
      </c>
      <c r="F220" s="13" t="str">
        <f>IF(AND(NOT(ISBLANK(A220)),OR(ISBLANK(C220),ISBLANK(D220))),
   "Preencha os campos à esquerda.",
 IF(AND(D220 &gt; 0,C220="Especialista"),
   "O título do orientador(a) deve ser no mínimo de Mestre.",
 IF(AND(D220&gt;8,Identificação!$B$5="Presencial"),"Em curso presencial, o docente só pode orientar até 8 alunos.",""
 )))</f>
        <v/>
      </c>
      <c r="G220" s="12">
        <f t="shared" si="4"/>
        <v>0</v>
      </c>
    </row>
    <row r="221" spans="1:7" ht="14.1">
      <c r="A221" s="87"/>
      <c r="B221" s="88"/>
      <c r="C221" s="29"/>
      <c r="D221" s="29"/>
      <c r="E221" s="12">
        <f>SUMIF('Estrutura Curricular'!J210:$J$3011,A221,'Estrutura Curricular'!M210:$M$3011)</f>
        <v>0</v>
      </c>
      <c r="F221" s="13" t="str">
        <f>IF(AND(NOT(ISBLANK(A221)),OR(ISBLANK(C221),ISBLANK(D221))),
   "Preencha os campos à esquerda.",
 IF(AND(D221 &gt; 0,C221="Especialista"),
   "O título do orientador(a) deve ser no mínimo de Mestre.",
 IF(AND(D221&gt;8,Identificação!$B$5="Presencial"),"Em curso presencial, o docente só pode orientar até 8 alunos.",""
 )))</f>
        <v/>
      </c>
      <c r="G221" s="12">
        <f t="shared" si="4"/>
        <v>0</v>
      </c>
    </row>
    <row r="222" spans="1:7" ht="14.1">
      <c r="A222" s="87"/>
      <c r="B222" s="88"/>
      <c r="C222" s="29"/>
      <c r="D222" s="29"/>
      <c r="E222" s="12">
        <f>SUMIF('Estrutura Curricular'!J211:$J$3011,A222,'Estrutura Curricular'!M211:$M$3011)</f>
        <v>0</v>
      </c>
      <c r="F222" s="13" t="str">
        <f>IF(AND(NOT(ISBLANK(A222)),OR(ISBLANK(C222),ISBLANK(D222))),
   "Preencha os campos à esquerda.",
 IF(AND(D222 &gt; 0,C222="Especialista"),
   "O título do orientador(a) deve ser no mínimo de Mestre.",
 IF(AND(D222&gt;8,Identificação!$B$5="Presencial"),"Em curso presencial, o docente só pode orientar até 8 alunos.",""
 )))</f>
        <v/>
      </c>
      <c r="G222" s="12">
        <f t="shared" si="4"/>
        <v>0</v>
      </c>
    </row>
    <row r="223" spans="1:7" ht="14.1">
      <c r="A223" s="87"/>
      <c r="B223" s="88"/>
      <c r="C223" s="29"/>
      <c r="D223" s="29"/>
      <c r="E223" s="12">
        <f>SUMIF('Estrutura Curricular'!J212:$J$3011,A223,'Estrutura Curricular'!M212:$M$3011)</f>
        <v>0</v>
      </c>
      <c r="F223" s="13" t="str">
        <f>IF(AND(NOT(ISBLANK(A223)),OR(ISBLANK(C223),ISBLANK(D223))),
   "Preencha os campos à esquerda.",
 IF(AND(D223 &gt; 0,C223="Especialista"),
   "O título do orientador(a) deve ser no mínimo de Mestre.",
 IF(AND(D223&gt;8,Identificação!$B$5="Presencial"),"Em curso presencial, o docente só pode orientar até 8 alunos.",""
 )))</f>
        <v/>
      </c>
      <c r="G223" s="12">
        <f t="shared" si="4"/>
        <v>0</v>
      </c>
    </row>
    <row r="224" spans="1:7" ht="14.1">
      <c r="A224" s="87"/>
      <c r="B224" s="88"/>
      <c r="C224" s="29"/>
      <c r="D224" s="29"/>
      <c r="E224" s="12">
        <f>SUMIF('Estrutura Curricular'!J213:$J$3011,A224,'Estrutura Curricular'!M213:$M$3011)</f>
        <v>0</v>
      </c>
      <c r="F224" s="13" t="str">
        <f>IF(AND(NOT(ISBLANK(A224)),OR(ISBLANK(C224),ISBLANK(D224))),
   "Preencha os campos à esquerda.",
 IF(AND(D224 &gt; 0,C224="Especialista"),
   "O título do orientador(a) deve ser no mínimo de Mestre.",
 IF(AND(D224&gt;8,Identificação!$B$5="Presencial"),"Em curso presencial, o docente só pode orientar até 8 alunos.",""
 )))</f>
        <v/>
      </c>
      <c r="G224" s="12">
        <f t="shared" si="4"/>
        <v>0</v>
      </c>
    </row>
    <row r="225" spans="1:7" ht="14.1">
      <c r="A225" s="87"/>
      <c r="B225" s="88"/>
      <c r="C225" s="29"/>
      <c r="D225" s="29"/>
      <c r="E225" s="12">
        <f>SUMIF('Estrutura Curricular'!J214:$J$3011,A225,'Estrutura Curricular'!M214:$M$3011)</f>
        <v>0</v>
      </c>
      <c r="F225" s="13" t="str">
        <f>IF(AND(NOT(ISBLANK(A225)),OR(ISBLANK(C225),ISBLANK(D225))),
   "Preencha os campos à esquerda.",
 IF(AND(D225 &gt; 0,C225="Especialista"),
   "O título do orientador(a) deve ser no mínimo de Mestre.",
 IF(AND(D225&gt;8,Identificação!$B$5="Presencial"),"Em curso presencial, o docente só pode orientar até 8 alunos.",""
 )))</f>
        <v/>
      </c>
      <c r="G225" s="12">
        <f t="shared" si="4"/>
        <v>0</v>
      </c>
    </row>
    <row r="226" spans="1:7" ht="14.1">
      <c r="A226" s="87"/>
      <c r="B226" s="88"/>
      <c r="C226" s="29"/>
      <c r="D226" s="29"/>
      <c r="E226" s="12">
        <f>SUMIF('Estrutura Curricular'!J215:$J$3011,A226,'Estrutura Curricular'!M215:$M$3011)</f>
        <v>0</v>
      </c>
      <c r="F226" s="13" t="str">
        <f>IF(AND(NOT(ISBLANK(A226)),OR(ISBLANK(C226),ISBLANK(D226))),
   "Preencha os campos à esquerda.",
 IF(AND(D226 &gt; 0,C226="Especialista"),
   "O título do orientador(a) deve ser no mínimo de Mestre.",
 IF(AND(D226&gt;8,Identificação!$B$5="Presencial"),"Em curso presencial, o docente só pode orientar até 8 alunos.",""
 )))</f>
        <v/>
      </c>
      <c r="G226" s="12">
        <f t="shared" si="4"/>
        <v>0</v>
      </c>
    </row>
    <row r="227" spans="1:7" ht="14.1">
      <c r="A227" s="87"/>
      <c r="B227" s="88"/>
      <c r="C227" s="29"/>
      <c r="D227" s="29"/>
      <c r="E227" s="12">
        <f>SUMIF('Estrutura Curricular'!J216:$J$3011,A227,'Estrutura Curricular'!M216:$M$3011)</f>
        <v>0</v>
      </c>
      <c r="F227" s="13" t="str">
        <f>IF(AND(NOT(ISBLANK(A227)),OR(ISBLANK(C227),ISBLANK(D227))),
   "Preencha os campos à esquerda.",
 IF(AND(D227 &gt; 0,C227="Especialista"),
   "O título do orientador(a) deve ser no mínimo de Mestre.",
 IF(AND(D227&gt;8,Identificação!$B$5="Presencial"),"Em curso presencial, o docente só pode orientar até 8 alunos.",""
 )))</f>
        <v/>
      </c>
      <c r="G227" s="12">
        <f t="shared" si="4"/>
        <v>0</v>
      </c>
    </row>
    <row r="228" spans="1:7" ht="14.1">
      <c r="A228" s="87"/>
      <c r="B228" s="88"/>
      <c r="C228" s="29"/>
      <c r="D228" s="29"/>
      <c r="E228" s="12">
        <f>SUMIF('Estrutura Curricular'!J217:$J$3011,A228,'Estrutura Curricular'!M217:$M$3011)</f>
        <v>0</v>
      </c>
      <c r="F228" s="13" t="str">
        <f>IF(AND(NOT(ISBLANK(A228)),OR(ISBLANK(C228),ISBLANK(D228))),
   "Preencha os campos à esquerda.",
 IF(AND(D228 &gt; 0,C228="Especialista"),
   "O título do orientador(a) deve ser no mínimo de Mestre.",
 IF(AND(D228&gt;8,Identificação!$B$5="Presencial"),"Em curso presencial, o docente só pode orientar até 8 alunos.",""
 )))</f>
        <v/>
      </c>
      <c r="G228" s="12">
        <f t="shared" si="4"/>
        <v>0</v>
      </c>
    </row>
    <row r="229" spans="1:7" ht="14.1">
      <c r="A229" s="87"/>
      <c r="B229" s="88"/>
      <c r="C229" s="29"/>
      <c r="D229" s="29"/>
      <c r="E229" s="12">
        <f>SUMIF('Estrutura Curricular'!J218:$J$3011,A229,'Estrutura Curricular'!M218:$M$3011)</f>
        <v>0</v>
      </c>
      <c r="F229" s="13" t="str">
        <f>IF(AND(NOT(ISBLANK(A229)),OR(ISBLANK(C229),ISBLANK(D229))),
   "Preencha os campos à esquerda.",
 IF(AND(D229 &gt; 0,C229="Especialista"),
   "O título do orientador(a) deve ser no mínimo de Mestre.",
 IF(AND(D229&gt;8,Identificação!$B$5="Presencial"),"Em curso presencial, o docente só pode orientar até 8 alunos.",""
 )))</f>
        <v/>
      </c>
      <c r="G229" s="12">
        <f t="shared" si="4"/>
        <v>0</v>
      </c>
    </row>
    <row r="230" spans="1:7" ht="14.1">
      <c r="A230" s="87"/>
      <c r="B230" s="88"/>
      <c r="C230" s="29"/>
      <c r="D230" s="29"/>
      <c r="E230" s="12">
        <f>SUMIF('Estrutura Curricular'!J219:$J$3011,A230,'Estrutura Curricular'!M219:$M$3011)</f>
        <v>0</v>
      </c>
      <c r="F230" s="13" t="str">
        <f>IF(AND(NOT(ISBLANK(A230)),OR(ISBLANK(C230),ISBLANK(D230))),
   "Preencha os campos à esquerda.",
 IF(AND(D230 &gt; 0,C230="Especialista"),
   "O título do orientador(a) deve ser no mínimo de Mestre.",
 IF(AND(D230&gt;8,Identificação!$B$5="Presencial"),"Em curso presencial, o docente só pode orientar até 8 alunos.",""
 )))</f>
        <v/>
      </c>
      <c r="G230" s="12">
        <f t="shared" si="4"/>
        <v>0</v>
      </c>
    </row>
    <row r="231" spans="1:7" ht="14.1">
      <c r="A231" s="87"/>
      <c r="B231" s="88"/>
      <c r="C231" s="29"/>
      <c r="D231" s="29"/>
      <c r="E231" s="12">
        <f>SUMIF('Estrutura Curricular'!J220:$J$3011,A231,'Estrutura Curricular'!M220:$M$3011)</f>
        <v>0</v>
      </c>
      <c r="F231" s="13" t="str">
        <f>IF(AND(NOT(ISBLANK(A231)),OR(ISBLANK(C231),ISBLANK(D231))),
   "Preencha os campos à esquerda.",
 IF(AND(D231 &gt; 0,C231="Especialista"),
   "O título do orientador(a) deve ser no mínimo de Mestre.",
 IF(AND(D231&gt;8,Identificação!$B$5="Presencial"),"Em curso presencial, o docente só pode orientar até 8 alunos.",""
 )))</f>
        <v/>
      </c>
      <c r="G231" s="12">
        <f t="shared" si="4"/>
        <v>0</v>
      </c>
    </row>
    <row r="232" spans="1:7" ht="14.1">
      <c r="A232" s="87"/>
      <c r="B232" s="88"/>
      <c r="C232" s="29"/>
      <c r="D232" s="29"/>
      <c r="E232" s="12">
        <f>SUMIF('Estrutura Curricular'!J221:$J$3011,A232,'Estrutura Curricular'!M221:$M$3011)</f>
        <v>0</v>
      </c>
      <c r="F232" s="13" t="str">
        <f>IF(AND(NOT(ISBLANK(A232)),OR(ISBLANK(C232),ISBLANK(D232))),
   "Preencha os campos à esquerda.",
 IF(AND(D232 &gt; 0,C232="Especialista"),
   "O título do orientador(a) deve ser no mínimo de Mestre.",
 IF(AND(D232&gt;8,Identificação!$B$5="Presencial"),"Em curso presencial, o docente só pode orientar até 8 alunos.",""
 )))</f>
        <v/>
      </c>
      <c r="G232" s="12">
        <f t="shared" si="4"/>
        <v>0</v>
      </c>
    </row>
    <row r="233" spans="1:7" ht="14.1">
      <c r="A233" s="87"/>
      <c r="B233" s="88"/>
      <c r="C233" s="29"/>
      <c r="D233" s="29"/>
      <c r="E233" s="12">
        <f>SUMIF('Estrutura Curricular'!J222:$J$3011,A233,'Estrutura Curricular'!M222:$M$3011)</f>
        <v>0</v>
      </c>
      <c r="F233" s="13" t="str">
        <f>IF(AND(NOT(ISBLANK(A233)),OR(ISBLANK(C233),ISBLANK(D233))),
   "Preencha os campos à esquerda.",
 IF(AND(D233 &gt; 0,C233="Especialista"),
   "O título do orientador(a) deve ser no mínimo de Mestre.",
 IF(AND(D233&gt;8,Identificação!$B$5="Presencial"),"Em curso presencial, o docente só pode orientar até 8 alunos.",""
 )))</f>
        <v/>
      </c>
      <c r="G233" s="12">
        <f t="shared" si="4"/>
        <v>0</v>
      </c>
    </row>
    <row r="234" spans="1:7" ht="14.1">
      <c r="A234" s="87"/>
      <c r="B234" s="88"/>
      <c r="C234" s="29"/>
      <c r="D234" s="29"/>
      <c r="E234" s="12">
        <f>SUMIF('Estrutura Curricular'!J223:$J$3011,A234,'Estrutura Curricular'!M223:$M$3011)</f>
        <v>0</v>
      </c>
      <c r="F234" s="13" t="str">
        <f>IF(AND(NOT(ISBLANK(A234)),OR(ISBLANK(C234),ISBLANK(D234))),
   "Preencha os campos à esquerda.",
 IF(AND(D234 &gt; 0,C234="Especialista"),
   "O título do orientador(a) deve ser no mínimo de Mestre.",
 IF(AND(D234&gt;8,Identificação!$B$5="Presencial"),"Em curso presencial, o docente só pode orientar até 8 alunos.",""
 )))</f>
        <v/>
      </c>
      <c r="G234" s="12">
        <f t="shared" si="4"/>
        <v>0</v>
      </c>
    </row>
    <row r="235" spans="1:7" ht="14.1">
      <c r="A235" s="87"/>
      <c r="B235" s="88"/>
      <c r="C235" s="29"/>
      <c r="D235" s="29"/>
      <c r="E235" s="12">
        <f>SUMIF('Estrutura Curricular'!J224:$J$3011,A235,'Estrutura Curricular'!M224:$M$3011)</f>
        <v>0</v>
      </c>
      <c r="F235" s="13" t="str">
        <f>IF(AND(NOT(ISBLANK(A235)),OR(ISBLANK(C235),ISBLANK(D235))),
   "Preencha os campos à esquerda.",
 IF(AND(D235 &gt; 0,C235="Especialista"),
   "O título do orientador(a) deve ser no mínimo de Mestre.",
 IF(AND(D235&gt;8,Identificação!$B$5="Presencial"),"Em curso presencial, o docente só pode orientar até 8 alunos.",""
 )))</f>
        <v/>
      </c>
      <c r="G235" s="12">
        <f t="shared" si="4"/>
        <v>0</v>
      </c>
    </row>
    <row r="236" spans="1:7" ht="14.1">
      <c r="A236" s="87"/>
      <c r="B236" s="88"/>
      <c r="C236" s="29"/>
      <c r="D236" s="29"/>
      <c r="E236" s="12">
        <f>SUMIF('Estrutura Curricular'!J225:$J$3011,A236,'Estrutura Curricular'!M225:$M$3011)</f>
        <v>0</v>
      </c>
      <c r="F236" s="13" t="str">
        <f>IF(AND(NOT(ISBLANK(A236)),OR(ISBLANK(C236),ISBLANK(D236))),
   "Preencha os campos à esquerda.",
 IF(AND(D236 &gt; 0,C236="Especialista"),
   "O título do orientador(a) deve ser no mínimo de Mestre.",
 IF(AND(D236&gt;8,Identificação!$B$5="Presencial"),"Em curso presencial, o docente só pode orientar até 8 alunos.",""
 )))</f>
        <v/>
      </c>
      <c r="G236" s="12">
        <f t="shared" si="4"/>
        <v>0</v>
      </c>
    </row>
    <row r="237" spans="1:7" ht="14.1">
      <c r="A237" s="87"/>
      <c r="B237" s="88"/>
      <c r="C237" s="29"/>
      <c r="D237" s="29"/>
      <c r="E237" s="12">
        <f>SUMIF('Estrutura Curricular'!J226:$J$3011,A237,'Estrutura Curricular'!M226:$M$3011)</f>
        <v>0</v>
      </c>
      <c r="F237" s="13" t="str">
        <f>IF(AND(NOT(ISBLANK(A237)),OR(ISBLANK(C237),ISBLANK(D237))),
   "Preencha os campos à esquerda.",
 IF(AND(D237 &gt; 0,C237="Especialista"),
   "O título do orientador(a) deve ser no mínimo de Mestre.",
 IF(AND(D237&gt;8,Identificação!$B$5="Presencial"),"Em curso presencial, o docente só pode orientar até 8 alunos.",""
 )))</f>
        <v/>
      </c>
      <c r="G237" s="12">
        <f t="shared" si="4"/>
        <v>0</v>
      </c>
    </row>
    <row r="238" spans="1:7" ht="14.1">
      <c r="A238" s="87"/>
      <c r="B238" s="88"/>
      <c r="C238" s="29"/>
      <c r="D238" s="29"/>
      <c r="E238" s="12">
        <f>SUMIF('Estrutura Curricular'!J227:$J$3011,A238,'Estrutura Curricular'!M227:$M$3011)</f>
        <v>0</v>
      </c>
      <c r="F238" s="13" t="str">
        <f>IF(AND(NOT(ISBLANK(A238)),OR(ISBLANK(C238),ISBLANK(D238))),
   "Preencha os campos à esquerda.",
 IF(AND(D238 &gt; 0,C238="Especialista"),
   "O título do orientador(a) deve ser no mínimo de Mestre.",
 IF(AND(D238&gt;8,Identificação!$B$5="Presencial"),"Em curso presencial, o docente só pode orientar até 8 alunos.",""
 )))</f>
        <v/>
      </c>
      <c r="G238" s="12">
        <f t="shared" si="4"/>
        <v>0</v>
      </c>
    </row>
    <row r="239" spans="1:7" ht="14.1">
      <c r="A239" s="87"/>
      <c r="B239" s="88"/>
      <c r="C239" s="29"/>
      <c r="D239" s="29"/>
      <c r="E239" s="12">
        <f>SUMIF('Estrutura Curricular'!J228:$J$3011,A239,'Estrutura Curricular'!M228:$M$3011)</f>
        <v>0</v>
      </c>
      <c r="F239" s="13" t="str">
        <f>IF(AND(NOT(ISBLANK(A239)),OR(ISBLANK(C239),ISBLANK(D239))),
   "Preencha os campos à esquerda.",
 IF(AND(D239 &gt; 0,C239="Especialista"),
   "O título do orientador(a) deve ser no mínimo de Mestre.",
 IF(AND(D239&gt;8,Identificação!$B$5="Presencial"),"Em curso presencial, o docente só pode orientar até 8 alunos.",""
 )))</f>
        <v/>
      </c>
      <c r="G239" s="12">
        <f t="shared" si="4"/>
        <v>0</v>
      </c>
    </row>
    <row r="240" spans="1:7" ht="14.1">
      <c r="A240" s="87"/>
      <c r="B240" s="88"/>
      <c r="C240" s="29"/>
      <c r="D240" s="29"/>
      <c r="E240" s="12">
        <f>SUMIF('Estrutura Curricular'!J229:$J$3011,A240,'Estrutura Curricular'!M229:$M$3011)</f>
        <v>0</v>
      </c>
      <c r="F240" s="13" t="str">
        <f>IF(AND(NOT(ISBLANK(A240)),OR(ISBLANK(C240),ISBLANK(D240))),
   "Preencha os campos à esquerda.",
 IF(AND(D240 &gt; 0,C240="Especialista"),
   "O título do orientador(a) deve ser no mínimo de Mestre.",
 IF(AND(D240&gt;8,Identificação!$B$5="Presencial"),"Em curso presencial, o docente só pode orientar até 8 alunos.",""
 )))</f>
        <v/>
      </c>
      <c r="G240" s="12">
        <f t="shared" si="4"/>
        <v>0</v>
      </c>
    </row>
    <row r="241" spans="1:7" ht="14.1">
      <c r="A241" s="87"/>
      <c r="B241" s="88"/>
      <c r="C241" s="29"/>
      <c r="D241" s="29"/>
      <c r="E241" s="12">
        <f>SUMIF('Estrutura Curricular'!J230:$J$3011,A241,'Estrutura Curricular'!M230:$M$3011)</f>
        <v>0</v>
      </c>
      <c r="F241" s="13" t="str">
        <f>IF(AND(NOT(ISBLANK(A241)),OR(ISBLANK(C241),ISBLANK(D241))),
   "Preencha os campos à esquerda.",
 IF(AND(D241 &gt; 0,C241="Especialista"),
   "O título do orientador(a) deve ser no mínimo de Mestre.",
 IF(AND(D241&gt;8,Identificação!$B$5="Presencial"),"Em curso presencial, o docente só pode orientar até 8 alunos.",""
 )))</f>
        <v/>
      </c>
      <c r="G241" s="12">
        <f t="shared" si="4"/>
        <v>0</v>
      </c>
    </row>
    <row r="242" spans="1:7" ht="14.1">
      <c r="A242" s="87"/>
      <c r="B242" s="88"/>
      <c r="C242" s="29"/>
      <c r="D242" s="29"/>
      <c r="E242" s="12">
        <f>SUMIF('Estrutura Curricular'!J231:$J$3011,A242,'Estrutura Curricular'!M231:$M$3011)</f>
        <v>0</v>
      </c>
      <c r="F242" s="13" t="str">
        <f>IF(AND(NOT(ISBLANK(A242)),OR(ISBLANK(C242),ISBLANK(D242))),
   "Preencha os campos à esquerda.",
 IF(AND(D242 &gt; 0,C242="Especialista"),
   "O título do orientador(a) deve ser no mínimo de Mestre.",
 IF(AND(D242&gt;8,Identificação!$B$5="Presencial"),"Em curso presencial, o docente só pode orientar até 8 alunos.",""
 )))</f>
        <v/>
      </c>
      <c r="G242" s="12">
        <f t="shared" si="4"/>
        <v>0</v>
      </c>
    </row>
    <row r="243" spans="1:7" ht="14.1">
      <c r="A243" s="87"/>
      <c r="B243" s="88"/>
      <c r="C243" s="29"/>
      <c r="D243" s="29"/>
      <c r="E243" s="12">
        <f>SUMIF('Estrutura Curricular'!J232:$J$3011,A243,'Estrutura Curricular'!M232:$M$3011)</f>
        <v>0</v>
      </c>
      <c r="F243" s="13" t="str">
        <f>IF(AND(NOT(ISBLANK(A243)),OR(ISBLANK(C243),ISBLANK(D243))),
   "Preencha os campos à esquerda.",
 IF(AND(D243 &gt; 0,C243="Especialista"),
   "O título do orientador(a) deve ser no mínimo de Mestre.",
 IF(AND(D243&gt;8,Identificação!$B$5="Presencial"),"Em curso presencial, o docente só pode orientar até 8 alunos.",""
 )))</f>
        <v/>
      </c>
      <c r="G243" s="12">
        <f t="shared" si="4"/>
        <v>0</v>
      </c>
    </row>
    <row r="244" spans="1:7" ht="14.1">
      <c r="A244" s="87"/>
      <c r="B244" s="88"/>
      <c r="C244" s="29"/>
      <c r="D244" s="29"/>
      <c r="E244" s="12">
        <f>SUMIF('Estrutura Curricular'!J233:$J$3011,A244,'Estrutura Curricular'!M233:$M$3011)</f>
        <v>0</v>
      </c>
      <c r="F244" s="13" t="str">
        <f>IF(AND(NOT(ISBLANK(A244)),OR(ISBLANK(C244),ISBLANK(D244))),
   "Preencha os campos à esquerda.",
 IF(AND(D244 &gt; 0,C244="Especialista"),
   "O título do orientador(a) deve ser no mínimo de Mestre.",
 IF(AND(D244&gt;8,Identificação!$B$5="Presencial"),"Em curso presencial, o docente só pode orientar até 8 alunos.",""
 )))</f>
        <v/>
      </c>
      <c r="G244" s="12">
        <f t="shared" si="4"/>
        <v>0</v>
      </c>
    </row>
    <row r="245" spans="1:7" ht="14.1">
      <c r="A245" s="87"/>
      <c r="B245" s="88"/>
      <c r="C245" s="29"/>
      <c r="D245" s="29"/>
      <c r="E245" s="12">
        <f>SUMIF('Estrutura Curricular'!J234:$J$3011,A245,'Estrutura Curricular'!M234:$M$3011)</f>
        <v>0</v>
      </c>
      <c r="F245" s="13" t="str">
        <f>IF(AND(NOT(ISBLANK(A245)),OR(ISBLANK(C245),ISBLANK(D245))),
   "Preencha os campos à esquerda.",
 IF(AND(D245 &gt; 0,C245="Especialista"),
   "O título do orientador(a) deve ser no mínimo de Mestre.",
 IF(AND(D245&gt;8,Identificação!$B$5="Presencial"),"Em curso presencial, o docente só pode orientar até 8 alunos.",""
 )))</f>
        <v/>
      </c>
      <c r="G245" s="12">
        <f t="shared" si="4"/>
        <v>0</v>
      </c>
    </row>
    <row r="246" spans="1:7" ht="14.1">
      <c r="A246" s="87"/>
      <c r="B246" s="88"/>
      <c r="C246" s="29"/>
      <c r="D246" s="29"/>
      <c r="E246" s="12">
        <f>SUMIF('Estrutura Curricular'!J235:$J$3011,A246,'Estrutura Curricular'!M235:$M$3011)</f>
        <v>0</v>
      </c>
      <c r="F246" s="13" t="str">
        <f>IF(AND(NOT(ISBLANK(A246)),OR(ISBLANK(C246),ISBLANK(D246))),
   "Preencha os campos à esquerda.",
 IF(AND(D246 &gt; 0,C246="Especialista"),
   "O título do orientador(a) deve ser no mínimo de Mestre.",
 IF(AND(D246&gt;8,Identificação!$B$5="Presencial"),"Em curso presencial, o docente só pode orientar até 8 alunos.",""
 )))</f>
        <v/>
      </c>
      <c r="G246" s="12">
        <f t="shared" si="4"/>
        <v>0</v>
      </c>
    </row>
    <row r="247" spans="1:7" ht="14.1">
      <c r="A247" s="87"/>
      <c r="B247" s="88"/>
      <c r="C247" s="29"/>
      <c r="D247" s="29"/>
      <c r="E247" s="12">
        <f>SUMIF('Estrutura Curricular'!J236:$J$3011,A247,'Estrutura Curricular'!M236:$M$3011)</f>
        <v>0</v>
      </c>
      <c r="F247" s="13" t="str">
        <f>IF(AND(NOT(ISBLANK(A247)),OR(ISBLANK(C247),ISBLANK(D247))),
   "Preencha os campos à esquerda.",
 IF(AND(D247 &gt; 0,C247="Especialista"),
   "O título do orientador(a) deve ser no mínimo de Mestre.",
 IF(AND(D247&gt;8,Identificação!$B$5="Presencial"),"Em curso presencial, o docente só pode orientar até 8 alunos.",""
 )))</f>
        <v/>
      </c>
      <c r="G247" s="12">
        <f t="shared" si="4"/>
        <v>0</v>
      </c>
    </row>
    <row r="248" spans="1:7" ht="14.1">
      <c r="A248" s="87"/>
      <c r="B248" s="88"/>
      <c r="C248" s="29"/>
      <c r="D248" s="29"/>
      <c r="E248" s="12">
        <f>SUMIF('Estrutura Curricular'!J237:$J$3011,A248,'Estrutura Curricular'!M237:$M$3011)</f>
        <v>0</v>
      </c>
      <c r="F248" s="13" t="str">
        <f>IF(AND(NOT(ISBLANK(A248)),OR(ISBLANK(C248),ISBLANK(D248))),
   "Preencha os campos à esquerda.",
 IF(AND(D248 &gt; 0,C248="Especialista"),
   "O título do orientador(a) deve ser no mínimo de Mestre.",
 IF(AND(D248&gt;8,Identificação!$B$5="Presencial"),"Em curso presencial, o docente só pode orientar até 8 alunos.",""
 )))</f>
        <v/>
      </c>
      <c r="G248" s="12">
        <f t="shared" si="4"/>
        <v>0</v>
      </c>
    </row>
    <row r="249" spans="1:7" ht="14.1">
      <c r="A249" s="87"/>
      <c r="B249" s="88"/>
      <c r="C249" s="29"/>
      <c r="D249" s="29"/>
      <c r="E249" s="12">
        <f>SUMIF('Estrutura Curricular'!J238:$J$3011,A249,'Estrutura Curricular'!M238:$M$3011)</f>
        <v>0</v>
      </c>
      <c r="F249" s="13" t="str">
        <f>IF(AND(NOT(ISBLANK(A249)),OR(ISBLANK(C249),ISBLANK(D249))),
   "Preencha os campos à esquerda.",
 IF(AND(D249 &gt; 0,C249="Especialista"),
   "O título do orientador(a) deve ser no mínimo de Mestre.",
 IF(AND(D249&gt;8,Identificação!$B$5="Presencial"),"Em curso presencial, o docente só pode orientar até 8 alunos.",""
 )))</f>
        <v/>
      </c>
      <c r="G249" s="12">
        <f t="shared" si="4"/>
        <v>0</v>
      </c>
    </row>
    <row r="250" spans="1:7" ht="14.1">
      <c r="A250" s="87"/>
      <c r="B250" s="88"/>
      <c r="C250" s="29"/>
      <c r="D250" s="29"/>
      <c r="E250" s="12">
        <f>SUMIF('Estrutura Curricular'!J239:$J$3011,A250,'Estrutura Curricular'!M239:$M$3011)</f>
        <v>0</v>
      </c>
      <c r="F250" s="13" t="str">
        <f>IF(AND(NOT(ISBLANK(A250)),OR(ISBLANK(C250),ISBLANK(D250))),
   "Preencha os campos à esquerda.",
 IF(AND(D250 &gt; 0,C250="Especialista"),
   "O título do orientador(a) deve ser no mínimo de Mestre.",
 IF(AND(D250&gt;8,Identificação!$B$5="Presencial"),"Em curso presencial, o docente só pode orientar até 8 alunos.",""
 )))</f>
        <v/>
      </c>
      <c r="G250" s="12">
        <f t="shared" si="4"/>
        <v>0</v>
      </c>
    </row>
    <row r="251" spans="1:7" ht="14.1">
      <c r="A251" s="87"/>
      <c r="B251" s="88"/>
      <c r="C251" s="29"/>
      <c r="D251" s="29"/>
      <c r="E251" s="12">
        <f>SUMIF('Estrutura Curricular'!J240:$J$3011,A251,'Estrutura Curricular'!M240:$M$3011)</f>
        <v>0</v>
      </c>
      <c r="F251" s="13" t="str">
        <f>IF(AND(NOT(ISBLANK(A251)),OR(ISBLANK(C251),ISBLANK(D251))),
   "Preencha os campos à esquerda.",
 IF(AND(D251 &gt; 0,C251="Especialista"),
   "O título do orientador(a) deve ser no mínimo de Mestre.",
 IF(AND(D251&gt;8,Identificação!$B$5="Presencial"),"Em curso presencial, o docente só pode orientar até 8 alunos.",""
 )))</f>
        <v/>
      </c>
      <c r="G251" s="12">
        <f t="shared" si="4"/>
        <v>0</v>
      </c>
    </row>
    <row r="252" spans="1:7" ht="14.1">
      <c r="A252" s="87"/>
      <c r="B252" s="88"/>
      <c r="C252" s="29"/>
      <c r="D252" s="29"/>
      <c r="E252" s="12">
        <f>SUMIF('Estrutura Curricular'!J241:$J$3011,A252,'Estrutura Curricular'!M241:$M$3011)</f>
        <v>0</v>
      </c>
      <c r="F252" s="13" t="str">
        <f>IF(AND(NOT(ISBLANK(A252)),OR(ISBLANK(C252),ISBLANK(D252))),
   "Preencha os campos à esquerda.",
 IF(AND(D252 &gt; 0,C252="Especialista"),
   "O título do orientador(a) deve ser no mínimo de Mestre.",
 IF(AND(D252&gt;8,Identificação!$B$5="Presencial"),"Em curso presencial, o docente só pode orientar até 8 alunos.",""
 )))</f>
        <v/>
      </c>
      <c r="G252" s="12">
        <f t="shared" si="4"/>
        <v>0</v>
      </c>
    </row>
    <row r="253" spans="1:7" ht="14.1">
      <c r="A253" s="87"/>
      <c r="B253" s="88"/>
      <c r="C253" s="29"/>
      <c r="D253" s="29"/>
      <c r="E253" s="12">
        <f>SUMIF('Estrutura Curricular'!J242:$J$3011,A253,'Estrutura Curricular'!M242:$M$3011)</f>
        <v>0</v>
      </c>
      <c r="F253" s="13" t="str">
        <f>IF(AND(NOT(ISBLANK(A253)),OR(ISBLANK(C253),ISBLANK(D253))),
   "Preencha os campos à esquerda.",
 IF(AND(D253 &gt; 0,C253="Especialista"),
   "O título do orientador(a) deve ser no mínimo de Mestre.",
 IF(AND(D253&gt;8,Identificação!$B$5="Presencial"),"Em curso presencial, o docente só pode orientar até 8 alunos.",""
 )))</f>
        <v/>
      </c>
      <c r="G253" s="12">
        <f t="shared" si="4"/>
        <v>0</v>
      </c>
    </row>
    <row r="254" spans="1:7" ht="14.1">
      <c r="A254" s="87"/>
      <c r="B254" s="88"/>
      <c r="C254" s="29"/>
      <c r="D254" s="29"/>
      <c r="E254" s="12">
        <f>SUMIF('Estrutura Curricular'!J243:$J$3011,A254,'Estrutura Curricular'!M243:$M$3011)</f>
        <v>0</v>
      </c>
      <c r="F254" s="13" t="str">
        <f>IF(AND(NOT(ISBLANK(A254)),OR(ISBLANK(C254),ISBLANK(D254))),
   "Preencha os campos à esquerda.",
 IF(AND(D254 &gt; 0,C254="Especialista"),
   "O título do orientador(a) deve ser no mínimo de Mestre.",
 IF(AND(D254&gt;8,Identificação!$B$5="Presencial"),"Em curso presencial, o docente só pode orientar até 8 alunos.",""
 )))</f>
        <v/>
      </c>
      <c r="G254" s="12">
        <f t="shared" si="4"/>
        <v>0</v>
      </c>
    </row>
    <row r="255" spans="1:7" ht="14.1">
      <c r="A255" s="87"/>
      <c r="B255" s="88"/>
      <c r="C255" s="29"/>
      <c r="D255" s="29"/>
      <c r="E255" s="12">
        <f>SUMIF('Estrutura Curricular'!J244:$J$3011,A255,'Estrutura Curricular'!M244:$M$3011)</f>
        <v>0</v>
      </c>
      <c r="F255" s="13" t="str">
        <f>IF(AND(NOT(ISBLANK(A255)),OR(ISBLANK(C255),ISBLANK(D255))),
   "Preencha os campos à esquerda.",
 IF(AND(D255 &gt; 0,C255="Especialista"),
   "O título do orientador(a) deve ser no mínimo de Mestre.",
 IF(AND(D255&gt;8,Identificação!$B$5="Presencial"),"Em curso presencial, o docente só pode orientar até 8 alunos.",""
 )))</f>
        <v/>
      </c>
      <c r="G255" s="12">
        <f t="shared" si="4"/>
        <v>0</v>
      </c>
    </row>
    <row r="256" spans="1:7" ht="14.1">
      <c r="A256" s="87"/>
      <c r="B256" s="88"/>
      <c r="C256" s="29"/>
      <c r="D256" s="29"/>
      <c r="E256" s="12">
        <f>SUMIF('Estrutura Curricular'!J245:$J$3011,A256,'Estrutura Curricular'!M245:$M$3011)</f>
        <v>0</v>
      </c>
      <c r="F256" s="13" t="str">
        <f>IF(AND(NOT(ISBLANK(A256)),OR(ISBLANK(C256),ISBLANK(D256))),
   "Preencha os campos à esquerda.",
 IF(AND(D256 &gt; 0,C256="Especialista"),
   "O título do orientador(a) deve ser no mínimo de Mestre.",
 IF(AND(D256&gt;8,Identificação!$B$5="Presencial"),"Em curso presencial, o docente só pode orientar até 8 alunos.",""
 )))</f>
        <v/>
      </c>
      <c r="G256" s="12">
        <f t="shared" si="4"/>
        <v>0</v>
      </c>
    </row>
    <row r="257" spans="1:7" ht="14.1">
      <c r="A257" s="87"/>
      <c r="B257" s="88"/>
      <c r="C257" s="29"/>
      <c r="D257" s="29"/>
      <c r="E257" s="12">
        <f>SUMIF('Estrutura Curricular'!J246:$J$3011,A257,'Estrutura Curricular'!M246:$M$3011)</f>
        <v>0</v>
      </c>
      <c r="F257" s="13" t="str">
        <f>IF(AND(NOT(ISBLANK(A257)),OR(ISBLANK(C257),ISBLANK(D257))),
   "Preencha os campos à esquerda.",
 IF(AND(D257 &gt; 0,C257="Especialista"),
   "O título do orientador(a) deve ser no mínimo de Mestre.",
 IF(AND(D257&gt;8,Identificação!$B$5="Presencial"),"Em curso presencial, o docente só pode orientar até 8 alunos.",""
 )))</f>
        <v/>
      </c>
      <c r="G257" s="12">
        <f t="shared" si="4"/>
        <v>0</v>
      </c>
    </row>
    <row r="258" spans="1:7" ht="14.1">
      <c r="A258" s="87"/>
      <c r="B258" s="88"/>
      <c r="C258" s="29"/>
      <c r="D258" s="29"/>
      <c r="E258" s="12">
        <f>SUMIF('Estrutura Curricular'!J247:$J$3011,A258,'Estrutura Curricular'!M247:$M$3011)</f>
        <v>0</v>
      </c>
      <c r="F258" s="13" t="str">
        <f>IF(AND(NOT(ISBLANK(A258)),OR(ISBLANK(C258),ISBLANK(D258))),
   "Preencha os campos à esquerda.",
 IF(AND(D258 &gt; 0,C258="Especialista"),
   "O título do orientador(a) deve ser no mínimo de Mestre.",
 IF(AND(D258&gt;8,Identificação!$B$5="Presencial"),"Em curso presencial, o docente só pode orientar até 8 alunos.",""
 )))</f>
        <v/>
      </c>
      <c r="G258" s="12">
        <f t="shared" si="4"/>
        <v>0</v>
      </c>
    </row>
    <row r="259" spans="1:7" ht="14.1">
      <c r="A259" s="87"/>
      <c r="B259" s="88"/>
      <c r="C259" s="29"/>
      <c r="D259" s="29"/>
      <c r="E259" s="12">
        <f>SUMIF('Estrutura Curricular'!J248:$J$3011,A259,'Estrutura Curricular'!M248:$M$3011)</f>
        <v>0</v>
      </c>
      <c r="F259" s="13" t="str">
        <f>IF(AND(NOT(ISBLANK(A259)),OR(ISBLANK(C259),ISBLANK(D259))),
   "Preencha os campos à esquerda.",
 IF(AND(D259 &gt; 0,C259="Especialista"),
   "O título do orientador(a) deve ser no mínimo de Mestre.",
 IF(AND(D259&gt;8,Identificação!$B$5="Presencial"),"Em curso presencial, o docente só pode orientar até 8 alunos.",""
 )))</f>
        <v/>
      </c>
      <c r="G259" s="12">
        <f t="shared" si="4"/>
        <v>0</v>
      </c>
    </row>
    <row r="260" spans="1:7" ht="14.1">
      <c r="A260" s="87"/>
      <c r="B260" s="88"/>
      <c r="C260" s="29"/>
      <c r="D260" s="29"/>
      <c r="E260" s="12">
        <f>SUMIF('Estrutura Curricular'!J249:$J$3011,A260,'Estrutura Curricular'!M249:$M$3011)</f>
        <v>0</v>
      </c>
      <c r="F260" s="13" t="str">
        <f>IF(AND(NOT(ISBLANK(A260)),OR(ISBLANK(C260),ISBLANK(D260))),
   "Preencha os campos à esquerda.",
 IF(AND(D260 &gt; 0,C260="Especialista"),
   "O título do orientador(a) deve ser no mínimo de Mestre.",
 IF(AND(D260&gt;8,Identificação!$B$5="Presencial"),"Em curso presencial, o docente só pode orientar até 8 alunos.",""
 )))</f>
        <v/>
      </c>
      <c r="G260" s="12">
        <f t="shared" si="4"/>
        <v>0</v>
      </c>
    </row>
    <row r="261" spans="1:7" ht="14.1">
      <c r="A261" s="87"/>
      <c r="B261" s="88"/>
      <c r="C261" s="29"/>
      <c r="D261" s="29"/>
      <c r="E261" s="12">
        <f>SUMIF('Estrutura Curricular'!J250:$J$3011,A261,'Estrutura Curricular'!M250:$M$3011)</f>
        <v>0</v>
      </c>
      <c r="F261" s="13" t="str">
        <f>IF(AND(NOT(ISBLANK(A261)),OR(ISBLANK(C261),ISBLANK(D261))),
   "Preencha os campos à esquerda.",
 IF(AND(D261 &gt; 0,C261="Especialista"),
   "O título do orientador(a) deve ser no mínimo de Mestre.",
 IF(AND(D261&gt;8,Identificação!$B$5="Presencial"),"Em curso presencial, o docente só pode orientar até 8 alunos.",""
 )))</f>
        <v/>
      </c>
      <c r="G261" s="12">
        <f t="shared" si="4"/>
        <v>0</v>
      </c>
    </row>
    <row r="262" spans="1:7" ht="14.1">
      <c r="A262" s="87"/>
      <c r="B262" s="88"/>
      <c r="C262" s="29"/>
      <c r="D262" s="29"/>
      <c r="E262" s="12">
        <f>SUMIF('Estrutura Curricular'!J251:$J$3011,A262,'Estrutura Curricular'!M251:$M$3011)</f>
        <v>0</v>
      </c>
      <c r="F262" s="13" t="str">
        <f>IF(AND(NOT(ISBLANK(A262)),OR(ISBLANK(C262),ISBLANK(D262))),
   "Preencha os campos à esquerda.",
 IF(AND(D262 &gt; 0,C262="Especialista"),
   "O título do orientador(a) deve ser no mínimo de Mestre.",
 IF(AND(D262&gt;8,Identificação!$B$5="Presencial"),"Em curso presencial, o docente só pode orientar até 8 alunos.",""
 )))</f>
        <v/>
      </c>
      <c r="G262" s="12">
        <f t="shared" si="4"/>
        <v>0</v>
      </c>
    </row>
    <row r="263" spans="1:7" ht="14.1">
      <c r="A263" s="87"/>
      <c r="B263" s="88"/>
      <c r="C263" s="29"/>
      <c r="D263" s="29"/>
      <c r="E263" s="12">
        <f>SUMIF('Estrutura Curricular'!J252:$J$3011,A263,'Estrutura Curricular'!M252:$M$3011)</f>
        <v>0</v>
      </c>
      <c r="F263" s="13" t="str">
        <f>IF(AND(NOT(ISBLANK(A263)),OR(ISBLANK(C263),ISBLANK(D263))),
   "Preencha os campos à esquerda.",
 IF(AND(D263 &gt; 0,C263="Especialista"),
   "O título do orientador(a) deve ser no mínimo de Mestre.",
 IF(AND(D263&gt;8,Identificação!$B$5="Presencial"),"Em curso presencial, o docente só pode orientar até 8 alunos.",""
 )))</f>
        <v/>
      </c>
      <c r="G263" s="12">
        <f t="shared" si="4"/>
        <v>0</v>
      </c>
    </row>
    <row r="264" spans="1:7" ht="14.1">
      <c r="A264" s="87"/>
      <c r="B264" s="88"/>
      <c r="C264" s="29"/>
      <c r="D264" s="29"/>
      <c r="E264" s="12">
        <f>SUMIF('Estrutura Curricular'!J253:$J$3011,A264,'Estrutura Curricular'!M253:$M$3011)</f>
        <v>0</v>
      </c>
      <c r="F264" s="13" t="str">
        <f>IF(AND(NOT(ISBLANK(A264)),OR(ISBLANK(C264),ISBLANK(D264))),
   "Preencha os campos à esquerda.",
 IF(AND(D264 &gt; 0,C264="Especialista"),
   "O título do orientador(a) deve ser no mínimo de Mestre.",
 IF(AND(D264&gt;8,Identificação!$B$5="Presencial"),"Em curso presencial, o docente só pode orientar até 8 alunos.",""
 )))</f>
        <v/>
      </c>
      <c r="G264" s="12">
        <f t="shared" si="4"/>
        <v>0</v>
      </c>
    </row>
    <row r="265" spans="1:7" ht="14.1">
      <c r="A265" s="87"/>
      <c r="B265" s="88"/>
      <c r="C265" s="29"/>
      <c r="D265" s="29"/>
      <c r="E265" s="12">
        <f>SUMIF('Estrutura Curricular'!J254:$J$3011,A265,'Estrutura Curricular'!M254:$M$3011)</f>
        <v>0</v>
      </c>
      <c r="F265" s="13" t="str">
        <f>IF(AND(NOT(ISBLANK(A265)),OR(ISBLANK(C265),ISBLANK(D265))),
   "Preencha os campos à esquerda.",
 IF(AND(D265 &gt; 0,C265="Especialista"),
   "O título do orientador(a) deve ser no mínimo de Mestre.",
 IF(AND(D265&gt;8,Identificação!$B$5="Presencial"),"Em curso presencial, o docente só pode orientar até 8 alunos.",""
 )))</f>
        <v/>
      </c>
      <c r="G265" s="12">
        <f t="shared" si="4"/>
        <v>0</v>
      </c>
    </row>
    <row r="266" spans="1:7" ht="14.1">
      <c r="A266" s="87"/>
      <c r="B266" s="88"/>
      <c r="C266" s="29"/>
      <c r="D266" s="29"/>
      <c r="E266" s="12">
        <f>SUMIF('Estrutura Curricular'!J255:$J$3011,A266,'Estrutura Curricular'!M255:$M$3011)</f>
        <v>0</v>
      </c>
      <c r="F266" s="13" t="str">
        <f>IF(AND(NOT(ISBLANK(A266)),OR(ISBLANK(C266),ISBLANK(D266))),
   "Preencha os campos à esquerda.",
 IF(AND(D266 &gt; 0,C266="Especialista"),
   "O título do orientador(a) deve ser no mínimo de Mestre.",
 IF(AND(D266&gt;8,Identificação!$B$5="Presencial"),"Em curso presencial, o docente só pode orientar até 8 alunos.",""
 )))</f>
        <v/>
      </c>
      <c r="G266" s="12">
        <f t="shared" si="4"/>
        <v>0</v>
      </c>
    </row>
    <row r="267" spans="1:7" ht="14.1">
      <c r="A267" s="87"/>
      <c r="B267" s="88"/>
      <c r="C267" s="29"/>
      <c r="D267" s="29"/>
      <c r="E267" s="12">
        <f>SUMIF('Estrutura Curricular'!J256:$J$3011,A267,'Estrutura Curricular'!M256:$M$3011)</f>
        <v>0</v>
      </c>
      <c r="F267" s="13" t="str">
        <f>IF(AND(NOT(ISBLANK(A267)),OR(ISBLANK(C267),ISBLANK(D267))),
   "Preencha os campos à esquerda.",
 IF(AND(D267 &gt; 0,C267="Especialista"),
   "O título do orientador(a) deve ser no mínimo de Mestre.",
 IF(AND(D267&gt;8,Identificação!$B$5="Presencial"),"Em curso presencial, o docente só pode orientar até 8 alunos.",""
 )))</f>
        <v/>
      </c>
      <c r="G267" s="12">
        <f t="shared" si="4"/>
        <v>0</v>
      </c>
    </row>
    <row r="268" spans="1:7" ht="14.1">
      <c r="A268" s="87"/>
      <c r="B268" s="88"/>
      <c r="C268" s="29"/>
      <c r="D268" s="29"/>
      <c r="E268" s="12">
        <f>SUMIF('Estrutura Curricular'!J257:$J$3011,A268,'Estrutura Curricular'!M257:$M$3011)</f>
        <v>0</v>
      </c>
      <c r="F268" s="13" t="str">
        <f>IF(AND(NOT(ISBLANK(A268)),OR(ISBLANK(C268),ISBLANK(D268))),
   "Preencha os campos à esquerda.",
 IF(AND(D268 &gt; 0,C268="Especialista"),
   "O título do orientador(a) deve ser no mínimo de Mestre.",
 IF(AND(D268&gt;8,Identificação!$B$5="Presencial"),"Em curso presencial, o docente só pode orientar até 8 alunos.",""
 )))</f>
        <v/>
      </c>
      <c r="G268" s="12">
        <f t="shared" si="4"/>
        <v>0</v>
      </c>
    </row>
    <row r="269" spans="1:7" ht="14.1">
      <c r="A269" s="87"/>
      <c r="B269" s="88"/>
      <c r="C269" s="29"/>
      <c r="D269" s="29"/>
      <c r="E269" s="12">
        <f>SUMIF('Estrutura Curricular'!J258:$J$3011,A269,'Estrutura Curricular'!M258:$M$3011)</f>
        <v>0</v>
      </c>
      <c r="F269" s="13" t="str">
        <f>IF(AND(NOT(ISBLANK(A269)),OR(ISBLANK(C269),ISBLANK(D269))),
   "Preencha os campos à esquerda.",
 IF(AND(D269 &gt; 0,C269="Especialista"),
   "O título do orientador(a) deve ser no mínimo de Mestre.",
 IF(AND(D269&gt;8,Identificação!$B$5="Presencial"),"Em curso presencial, o docente só pode orientar até 8 alunos.",""
 )))</f>
        <v/>
      </c>
      <c r="G269" s="12">
        <f t="shared" si="4"/>
        <v>0</v>
      </c>
    </row>
    <row r="270" spans="1:7" ht="14.1">
      <c r="A270" s="87"/>
      <c r="B270" s="88"/>
      <c r="C270" s="29"/>
      <c r="D270" s="29"/>
      <c r="E270" s="12">
        <f>SUMIF('Estrutura Curricular'!J259:$J$3011,A270,'Estrutura Curricular'!M259:$M$3011)</f>
        <v>0</v>
      </c>
      <c r="F270" s="13" t="str">
        <f>IF(AND(NOT(ISBLANK(A270)),OR(ISBLANK(C270),ISBLANK(D270))),
   "Preencha os campos à esquerda.",
 IF(AND(D270 &gt; 0,C270="Especialista"),
   "O título do orientador(a) deve ser no mínimo de Mestre.",
 IF(AND(D270&gt;8,Identificação!$B$5="Presencial"),"Em curso presencial, o docente só pode orientar até 8 alunos.",""
 )))</f>
        <v/>
      </c>
      <c r="G270" s="12">
        <f t="shared" si="4"/>
        <v>0</v>
      </c>
    </row>
    <row r="271" spans="1:7" ht="14.1">
      <c r="A271" s="87"/>
      <c r="B271" s="88"/>
      <c r="C271" s="29"/>
      <c r="D271" s="29"/>
      <c r="E271" s="12">
        <f>SUMIF('Estrutura Curricular'!J260:$J$3011,A271,'Estrutura Curricular'!M260:$M$3011)</f>
        <v>0</v>
      </c>
      <c r="F271" s="13" t="str">
        <f>IF(AND(NOT(ISBLANK(A271)),OR(ISBLANK(C271),ISBLANK(D271))),
   "Preencha os campos à esquerda.",
 IF(AND(D271 &gt; 0,C271="Especialista"),
   "O título do orientador(a) deve ser no mínimo de Mestre.",
 IF(AND(D271&gt;8,Identificação!$B$5="Presencial"),"Em curso presencial, o docente só pode orientar até 8 alunos.",""
 )))</f>
        <v/>
      </c>
      <c r="G271" s="12">
        <f t="shared" si="4"/>
        <v>0</v>
      </c>
    </row>
    <row r="272" spans="1:7" ht="14.1">
      <c r="A272" s="87"/>
      <c r="B272" s="88"/>
      <c r="C272" s="29"/>
      <c r="D272" s="29"/>
      <c r="E272" s="12">
        <f>SUMIF('Estrutura Curricular'!J261:$J$3011,A272,'Estrutura Curricular'!M261:$M$3011)</f>
        <v>0</v>
      </c>
      <c r="F272" s="13" t="str">
        <f>IF(AND(NOT(ISBLANK(A272)),OR(ISBLANK(C272),ISBLANK(D272))),
   "Preencha os campos à esquerda.",
 IF(AND(D272 &gt; 0,C272="Especialista"),
   "O título do orientador(a) deve ser no mínimo de Mestre.",
 IF(AND(D272&gt;8,Identificação!$B$5="Presencial"),"Em curso presencial, o docente só pode orientar até 8 alunos.",""
 )))</f>
        <v/>
      </c>
      <c r="G272" s="12">
        <f t="shared" si="4"/>
        <v>0</v>
      </c>
    </row>
    <row r="273" spans="1:7" ht="14.1">
      <c r="A273" s="87"/>
      <c r="B273" s="88"/>
      <c r="C273" s="29"/>
      <c r="D273" s="29"/>
      <c r="E273" s="12">
        <f>SUMIF('Estrutura Curricular'!J262:$J$3011,A273,'Estrutura Curricular'!M262:$M$3011)</f>
        <v>0</v>
      </c>
      <c r="F273" s="13" t="str">
        <f>IF(AND(NOT(ISBLANK(A273)),OR(ISBLANK(C273),ISBLANK(D273))),
   "Preencha os campos à esquerda.",
 IF(AND(D273 &gt; 0,C273="Especialista"),
   "O título do orientador(a) deve ser no mínimo de Mestre.",
 IF(AND(D273&gt;8,Identificação!$B$5="Presencial"),"Em curso presencial, o docente só pode orientar até 8 alunos.",""
 )))</f>
        <v/>
      </c>
      <c r="G273" s="12">
        <f t="shared" si="4"/>
        <v>0</v>
      </c>
    </row>
    <row r="274" spans="1:7" ht="14.1">
      <c r="A274" s="87"/>
      <c r="B274" s="88"/>
      <c r="C274" s="29"/>
      <c r="D274" s="29"/>
      <c r="E274" s="12">
        <f>SUMIF('Estrutura Curricular'!J263:$J$3011,A274,'Estrutura Curricular'!M263:$M$3011)</f>
        <v>0</v>
      </c>
      <c r="F274" s="13" t="str">
        <f>IF(AND(NOT(ISBLANK(A274)),OR(ISBLANK(C274),ISBLANK(D274))),
   "Preencha os campos à esquerda.",
 IF(AND(D274 &gt; 0,C274="Especialista"),
   "O título do orientador(a) deve ser no mínimo de Mestre.",
 IF(AND(D274&gt;8,Identificação!$B$5="Presencial"),"Em curso presencial, o docente só pode orientar até 8 alunos.",""
 )))</f>
        <v/>
      </c>
      <c r="G274" s="12">
        <f t="shared" ref="G274:G309" si="5">IF(F274="",0,1)</f>
        <v>0</v>
      </c>
    </row>
    <row r="275" spans="1:7" ht="14.1">
      <c r="A275" s="87"/>
      <c r="B275" s="88"/>
      <c r="C275" s="29"/>
      <c r="D275" s="29"/>
      <c r="E275" s="12">
        <f>SUMIF('Estrutura Curricular'!J264:$J$3011,A275,'Estrutura Curricular'!M264:$M$3011)</f>
        <v>0</v>
      </c>
      <c r="F275" s="13" t="str">
        <f>IF(AND(NOT(ISBLANK(A275)),OR(ISBLANK(C275),ISBLANK(D275))),
   "Preencha os campos à esquerda.",
 IF(AND(D275 &gt; 0,C275="Especialista"),
   "O título do orientador(a) deve ser no mínimo de Mestre.",
 IF(AND(D275&gt;8,Identificação!$B$5="Presencial"),"Em curso presencial, o docente só pode orientar até 8 alunos.",""
 )))</f>
        <v/>
      </c>
      <c r="G275" s="12">
        <f t="shared" si="5"/>
        <v>0</v>
      </c>
    </row>
    <row r="276" spans="1:7" ht="14.1">
      <c r="A276" s="87"/>
      <c r="B276" s="88"/>
      <c r="C276" s="29"/>
      <c r="D276" s="29"/>
      <c r="E276" s="12">
        <f>SUMIF('Estrutura Curricular'!J265:$J$3011,A276,'Estrutura Curricular'!M265:$M$3011)</f>
        <v>0</v>
      </c>
      <c r="F276" s="13" t="str">
        <f>IF(AND(NOT(ISBLANK(A276)),OR(ISBLANK(C276),ISBLANK(D276))),
   "Preencha os campos à esquerda.",
 IF(AND(D276 &gt; 0,C276="Especialista"),
   "O título do orientador(a) deve ser no mínimo de Mestre.",
 IF(AND(D276&gt;8,Identificação!$B$5="Presencial"),"Em curso presencial, o docente só pode orientar até 8 alunos.",""
 )))</f>
        <v/>
      </c>
      <c r="G276" s="12">
        <f t="shared" si="5"/>
        <v>0</v>
      </c>
    </row>
    <row r="277" spans="1:7" ht="14.1">
      <c r="A277" s="87"/>
      <c r="B277" s="88"/>
      <c r="C277" s="29"/>
      <c r="D277" s="29"/>
      <c r="E277" s="12">
        <f>SUMIF('Estrutura Curricular'!J266:$J$3011,A277,'Estrutura Curricular'!M266:$M$3011)</f>
        <v>0</v>
      </c>
      <c r="F277" s="13" t="str">
        <f>IF(AND(NOT(ISBLANK(A277)),OR(ISBLANK(C277),ISBLANK(D277))),
   "Preencha os campos à esquerda.",
 IF(AND(D277 &gt; 0,C277="Especialista"),
   "O título do orientador(a) deve ser no mínimo de Mestre.",
 IF(AND(D277&gt;8,Identificação!$B$5="Presencial"),"Em curso presencial, o docente só pode orientar até 8 alunos.",""
 )))</f>
        <v/>
      </c>
      <c r="G277" s="12">
        <f t="shared" si="5"/>
        <v>0</v>
      </c>
    </row>
    <row r="278" spans="1:7" ht="14.1">
      <c r="A278" s="87"/>
      <c r="B278" s="88"/>
      <c r="C278" s="29"/>
      <c r="D278" s="29"/>
      <c r="E278" s="12">
        <f>SUMIF('Estrutura Curricular'!J267:$J$3011,A278,'Estrutura Curricular'!M267:$M$3011)</f>
        <v>0</v>
      </c>
      <c r="F278" s="13" t="str">
        <f>IF(AND(NOT(ISBLANK(A278)),OR(ISBLANK(C278),ISBLANK(D278))),
   "Preencha os campos à esquerda.",
 IF(AND(D278 &gt; 0,C278="Especialista"),
   "O título do orientador(a) deve ser no mínimo de Mestre.",
 IF(AND(D278&gt;8,Identificação!$B$5="Presencial"),"Em curso presencial, o docente só pode orientar até 8 alunos.",""
 )))</f>
        <v/>
      </c>
      <c r="G278" s="12">
        <f t="shared" si="5"/>
        <v>0</v>
      </c>
    </row>
    <row r="279" spans="1:7" ht="14.1">
      <c r="A279" s="87"/>
      <c r="B279" s="88"/>
      <c r="C279" s="29"/>
      <c r="D279" s="29"/>
      <c r="E279" s="12">
        <f>SUMIF('Estrutura Curricular'!J268:$J$3011,A279,'Estrutura Curricular'!M268:$M$3011)</f>
        <v>0</v>
      </c>
      <c r="F279" s="13" t="str">
        <f>IF(AND(NOT(ISBLANK(A279)),OR(ISBLANK(C279),ISBLANK(D279))),
   "Preencha os campos à esquerda.",
 IF(AND(D279 &gt; 0,C279="Especialista"),
   "O título do orientador(a) deve ser no mínimo de Mestre.",
 IF(AND(D279&gt;8,Identificação!$B$5="Presencial"),"Em curso presencial, o docente só pode orientar até 8 alunos.",""
 )))</f>
        <v/>
      </c>
      <c r="G279" s="12">
        <f t="shared" si="5"/>
        <v>0</v>
      </c>
    </row>
    <row r="280" spans="1:7" ht="14.1">
      <c r="A280" s="87"/>
      <c r="B280" s="88"/>
      <c r="C280" s="29"/>
      <c r="D280" s="29"/>
      <c r="E280" s="12">
        <f>SUMIF('Estrutura Curricular'!J269:$J$3011,A280,'Estrutura Curricular'!M269:$M$3011)</f>
        <v>0</v>
      </c>
      <c r="F280" s="13" t="str">
        <f>IF(AND(NOT(ISBLANK(A280)),OR(ISBLANK(C280),ISBLANK(D280))),
   "Preencha os campos à esquerda.",
 IF(AND(D280 &gt; 0,C280="Especialista"),
   "O título do orientador(a) deve ser no mínimo de Mestre.",
 IF(AND(D280&gt;8,Identificação!$B$5="Presencial"),"Em curso presencial, o docente só pode orientar até 8 alunos.",""
 )))</f>
        <v/>
      </c>
      <c r="G280" s="12">
        <f t="shared" si="5"/>
        <v>0</v>
      </c>
    </row>
    <row r="281" spans="1:7" ht="14.1">
      <c r="A281" s="87"/>
      <c r="B281" s="88"/>
      <c r="C281" s="29"/>
      <c r="D281" s="29"/>
      <c r="E281" s="12">
        <f>SUMIF('Estrutura Curricular'!J270:$J$3011,A281,'Estrutura Curricular'!M270:$M$3011)</f>
        <v>0</v>
      </c>
      <c r="F281" s="13" t="str">
        <f>IF(AND(NOT(ISBLANK(A281)),OR(ISBLANK(C281),ISBLANK(D281))),
   "Preencha os campos à esquerda.",
 IF(AND(D281 &gt; 0,C281="Especialista"),
   "O título do orientador(a) deve ser no mínimo de Mestre.",
 IF(AND(D281&gt;8,Identificação!$B$5="Presencial"),"Em curso presencial, o docente só pode orientar até 8 alunos.",""
 )))</f>
        <v/>
      </c>
      <c r="G281" s="12">
        <f t="shared" si="5"/>
        <v>0</v>
      </c>
    </row>
    <row r="282" spans="1:7" ht="14.1">
      <c r="A282" s="87"/>
      <c r="B282" s="88"/>
      <c r="C282" s="29"/>
      <c r="D282" s="29"/>
      <c r="E282" s="12">
        <f>SUMIF('Estrutura Curricular'!J271:$J$3011,A282,'Estrutura Curricular'!M271:$M$3011)</f>
        <v>0</v>
      </c>
      <c r="F282" s="13" t="str">
        <f>IF(AND(NOT(ISBLANK(A282)),OR(ISBLANK(C282),ISBLANK(D282))),
   "Preencha os campos à esquerda.",
 IF(AND(D282 &gt; 0,C282="Especialista"),
   "O título do orientador(a) deve ser no mínimo de Mestre.",
 IF(AND(D282&gt;8,Identificação!$B$5="Presencial"),"Em curso presencial, o docente só pode orientar até 8 alunos.",""
 )))</f>
        <v/>
      </c>
      <c r="G282" s="12">
        <f t="shared" si="5"/>
        <v>0</v>
      </c>
    </row>
    <row r="283" spans="1:7" ht="14.1">
      <c r="A283" s="87"/>
      <c r="B283" s="88"/>
      <c r="C283" s="29"/>
      <c r="D283" s="29"/>
      <c r="E283" s="12">
        <f>SUMIF('Estrutura Curricular'!J272:$J$3011,A283,'Estrutura Curricular'!M272:$M$3011)</f>
        <v>0</v>
      </c>
      <c r="F283" s="13" t="str">
        <f>IF(AND(NOT(ISBLANK(A283)),OR(ISBLANK(C283),ISBLANK(D283))),
   "Preencha os campos à esquerda.",
 IF(AND(D283 &gt; 0,C283="Especialista"),
   "O título do orientador(a) deve ser no mínimo de Mestre.",
 IF(AND(D283&gt;8,Identificação!$B$5="Presencial"),"Em curso presencial, o docente só pode orientar até 8 alunos.",""
 )))</f>
        <v/>
      </c>
      <c r="G283" s="12">
        <f t="shared" si="5"/>
        <v>0</v>
      </c>
    </row>
    <row r="284" spans="1:7" ht="14.1">
      <c r="A284" s="87"/>
      <c r="B284" s="88"/>
      <c r="C284" s="29"/>
      <c r="D284" s="29"/>
      <c r="E284" s="12">
        <f>SUMIF('Estrutura Curricular'!J273:$J$3011,A284,'Estrutura Curricular'!M273:$M$3011)</f>
        <v>0</v>
      </c>
      <c r="F284" s="13" t="str">
        <f>IF(AND(NOT(ISBLANK(A284)),OR(ISBLANK(C284),ISBLANK(D284))),
   "Preencha os campos à esquerda.",
 IF(AND(D284 &gt; 0,C284="Especialista"),
   "O título do orientador(a) deve ser no mínimo de Mestre.",
 IF(AND(D284&gt;8,Identificação!$B$5="Presencial"),"Em curso presencial, o docente só pode orientar até 8 alunos.",""
 )))</f>
        <v/>
      </c>
      <c r="G284" s="12">
        <f t="shared" si="5"/>
        <v>0</v>
      </c>
    </row>
    <row r="285" spans="1:7" ht="14.1">
      <c r="A285" s="87"/>
      <c r="B285" s="88"/>
      <c r="C285" s="29"/>
      <c r="D285" s="29"/>
      <c r="E285" s="12">
        <f>SUMIF('Estrutura Curricular'!J274:$J$3011,A285,'Estrutura Curricular'!M274:$M$3011)</f>
        <v>0</v>
      </c>
      <c r="F285" s="13" t="str">
        <f>IF(AND(NOT(ISBLANK(A285)),OR(ISBLANK(C285),ISBLANK(D285))),
   "Preencha os campos à esquerda.",
 IF(AND(D285 &gt; 0,C285="Especialista"),
   "O título do orientador(a) deve ser no mínimo de Mestre.",
 IF(AND(D285&gt;8,Identificação!$B$5="Presencial"),"Em curso presencial, o docente só pode orientar até 8 alunos.",""
 )))</f>
        <v/>
      </c>
      <c r="G285" s="12">
        <f t="shared" si="5"/>
        <v>0</v>
      </c>
    </row>
    <row r="286" spans="1:7" ht="14.1">
      <c r="A286" s="87"/>
      <c r="B286" s="88"/>
      <c r="C286" s="29"/>
      <c r="D286" s="29"/>
      <c r="E286" s="12">
        <f>SUMIF('Estrutura Curricular'!J275:$J$3011,A286,'Estrutura Curricular'!M275:$M$3011)</f>
        <v>0</v>
      </c>
      <c r="F286" s="13" t="str">
        <f>IF(AND(NOT(ISBLANK(A286)),OR(ISBLANK(C286),ISBLANK(D286))),
   "Preencha os campos à esquerda.",
 IF(AND(D286 &gt; 0,C286="Especialista"),
   "O título do orientador(a) deve ser no mínimo de Mestre.",
 IF(AND(D286&gt;8,Identificação!$B$5="Presencial"),"Em curso presencial, o docente só pode orientar até 8 alunos.",""
 )))</f>
        <v/>
      </c>
      <c r="G286" s="12">
        <f t="shared" si="5"/>
        <v>0</v>
      </c>
    </row>
    <row r="287" spans="1:7" ht="14.1">
      <c r="A287" s="87"/>
      <c r="B287" s="88"/>
      <c r="C287" s="29"/>
      <c r="D287" s="29"/>
      <c r="E287" s="12">
        <f>SUMIF('Estrutura Curricular'!J276:$J$3011,A287,'Estrutura Curricular'!M276:$M$3011)</f>
        <v>0</v>
      </c>
      <c r="F287" s="13" t="str">
        <f>IF(AND(NOT(ISBLANK(A287)),OR(ISBLANK(C287),ISBLANK(D287))),
   "Preencha os campos à esquerda.",
 IF(AND(D287 &gt; 0,C287="Especialista"),
   "O título do orientador(a) deve ser no mínimo de Mestre.",
 IF(AND(D287&gt;8,Identificação!$B$5="Presencial"),"Em curso presencial, o docente só pode orientar até 8 alunos.",""
 )))</f>
        <v/>
      </c>
      <c r="G287" s="12">
        <f t="shared" si="5"/>
        <v>0</v>
      </c>
    </row>
    <row r="288" spans="1:7" ht="14.1">
      <c r="A288" s="87"/>
      <c r="B288" s="88"/>
      <c r="C288" s="29"/>
      <c r="D288" s="29"/>
      <c r="E288" s="12">
        <f>SUMIF('Estrutura Curricular'!J277:$J$3011,A288,'Estrutura Curricular'!M277:$M$3011)</f>
        <v>0</v>
      </c>
      <c r="F288" s="13" t="str">
        <f>IF(AND(NOT(ISBLANK(A288)),OR(ISBLANK(C288),ISBLANK(D288))),
   "Preencha os campos à esquerda.",
 IF(AND(D288 &gt; 0,C288="Especialista"),
   "O título do orientador(a) deve ser no mínimo de Mestre.",
 IF(AND(D288&gt;8,Identificação!$B$5="Presencial"),"Em curso presencial, o docente só pode orientar até 8 alunos.",""
 )))</f>
        <v/>
      </c>
      <c r="G288" s="12">
        <f t="shared" si="5"/>
        <v>0</v>
      </c>
    </row>
    <row r="289" spans="1:7" ht="14.1">
      <c r="A289" s="87"/>
      <c r="B289" s="88"/>
      <c r="C289" s="29"/>
      <c r="D289" s="29"/>
      <c r="E289" s="12">
        <f>SUMIF('Estrutura Curricular'!J278:$J$3011,A289,'Estrutura Curricular'!M278:$M$3011)</f>
        <v>0</v>
      </c>
      <c r="F289" s="13" t="str">
        <f>IF(AND(NOT(ISBLANK(A289)),OR(ISBLANK(C289),ISBLANK(D289))),
   "Preencha os campos à esquerda.",
 IF(AND(D289 &gt; 0,C289="Especialista"),
   "O título do orientador(a) deve ser no mínimo de Mestre.",
 IF(AND(D289&gt;8,Identificação!$B$5="Presencial"),"Em curso presencial, o docente só pode orientar até 8 alunos.",""
 )))</f>
        <v/>
      </c>
      <c r="G289" s="12">
        <f t="shared" si="5"/>
        <v>0</v>
      </c>
    </row>
    <row r="290" spans="1:7" ht="14.1">
      <c r="A290" s="87"/>
      <c r="B290" s="88"/>
      <c r="C290" s="29"/>
      <c r="D290" s="29"/>
      <c r="E290" s="12">
        <f>SUMIF('Estrutura Curricular'!J279:$J$3011,A290,'Estrutura Curricular'!M279:$M$3011)</f>
        <v>0</v>
      </c>
      <c r="F290" s="13" t="str">
        <f>IF(AND(NOT(ISBLANK(A290)),OR(ISBLANK(C290),ISBLANK(D290))),
   "Preencha os campos à esquerda.",
 IF(AND(D290 &gt; 0,C290="Especialista"),
   "O título do orientador(a) deve ser no mínimo de Mestre.",
 IF(AND(D290&gt;8,Identificação!$B$5="Presencial"),"Em curso presencial, o docente só pode orientar até 8 alunos.",""
 )))</f>
        <v/>
      </c>
      <c r="G290" s="12">
        <f t="shared" si="5"/>
        <v>0</v>
      </c>
    </row>
    <row r="291" spans="1:7" ht="14.1">
      <c r="A291" s="87"/>
      <c r="B291" s="88"/>
      <c r="C291" s="29"/>
      <c r="D291" s="29"/>
      <c r="E291" s="12">
        <f>SUMIF('Estrutura Curricular'!J280:$J$3011,A291,'Estrutura Curricular'!M280:$M$3011)</f>
        <v>0</v>
      </c>
      <c r="F291" s="13" t="str">
        <f>IF(AND(NOT(ISBLANK(A291)),OR(ISBLANK(C291),ISBLANK(D291))),
   "Preencha os campos à esquerda.",
 IF(AND(D291 &gt; 0,C291="Especialista"),
   "O título do orientador(a) deve ser no mínimo de Mestre.",
 IF(AND(D291&gt;8,Identificação!$B$5="Presencial"),"Em curso presencial, o docente só pode orientar até 8 alunos.",""
 )))</f>
        <v/>
      </c>
      <c r="G291" s="12">
        <f t="shared" si="5"/>
        <v>0</v>
      </c>
    </row>
    <row r="292" spans="1:7" ht="14.1">
      <c r="A292" s="87"/>
      <c r="B292" s="88"/>
      <c r="C292" s="29"/>
      <c r="D292" s="29"/>
      <c r="E292" s="12">
        <f>SUMIF('Estrutura Curricular'!J281:$J$3011,A292,'Estrutura Curricular'!M281:$M$3011)</f>
        <v>0</v>
      </c>
      <c r="F292" s="13" t="str">
        <f>IF(AND(NOT(ISBLANK(A292)),OR(ISBLANK(C292),ISBLANK(D292))),
   "Preencha os campos à esquerda.",
 IF(AND(D292 &gt; 0,C292="Especialista"),
   "O título do orientador(a) deve ser no mínimo de Mestre.",
 IF(AND(D292&gt;8,Identificação!$B$5="Presencial"),"Em curso presencial, o docente só pode orientar até 8 alunos.",""
 )))</f>
        <v/>
      </c>
      <c r="G292" s="12">
        <f t="shared" si="5"/>
        <v>0</v>
      </c>
    </row>
    <row r="293" spans="1:7" ht="14.1">
      <c r="A293" s="87"/>
      <c r="B293" s="88"/>
      <c r="C293" s="29"/>
      <c r="D293" s="29"/>
      <c r="E293" s="12">
        <f>SUMIF('Estrutura Curricular'!J282:$J$3011,A293,'Estrutura Curricular'!M282:$M$3011)</f>
        <v>0</v>
      </c>
      <c r="F293" s="13" t="str">
        <f>IF(AND(NOT(ISBLANK(A293)),OR(ISBLANK(C293),ISBLANK(D293))),
   "Preencha os campos à esquerda.",
 IF(AND(D293 &gt; 0,C293="Especialista"),
   "O título do orientador(a) deve ser no mínimo de Mestre.",
 IF(AND(D293&gt;8,Identificação!$B$5="Presencial"),"Em curso presencial, o docente só pode orientar até 8 alunos.",""
 )))</f>
        <v/>
      </c>
      <c r="G293" s="12">
        <f t="shared" si="5"/>
        <v>0</v>
      </c>
    </row>
    <row r="294" spans="1:7" ht="14.1">
      <c r="A294" s="87"/>
      <c r="B294" s="88"/>
      <c r="C294" s="29"/>
      <c r="D294" s="29"/>
      <c r="E294" s="12">
        <f>SUMIF('Estrutura Curricular'!J283:$J$3011,A294,'Estrutura Curricular'!M283:$M$3011)</f>
        <v>0</v>
      </c>
      <c r="F294" s="13" t="str">
        <f>IF(AND(NOT(ISBLANK(A294)),OR(ISBLANK(C294),ISBLANK(D294))),
   "Preencha os campos à esquerda.",
 IF(AND(D294 &gt; 0,C294="Especialista"),
   "O título do orientador(a) deve ser no mínimo de Mestre.",
 IF(AND(D294&gt;8,Identificação!$B$5="Presencial"),"Em curso presencial, o docente só pode orientar até 8 alunos.",""
 )))</f>
        <v/>
      </c>
      <c r="G294" s="12">
        <f t="shared" si="5"/>
        <v>0</v>
      </c>
    </row>
    <row r="295" spans="1:7" ht="14.1">
      <c r="A295" s="87"/>
      <c r="B295" s="88"/>
      <c r="C295" s="29"/>
      <c r="D295" s="29"/>
      <c r="E295" s="12">
        <f>SUMIF('Estrutura Curricular'!J284:$J$3011,A295,'Estrutura Curricular'!M284:$M$3011)</f>
        <v>0</v>
      </c>
      <c r="F295" s="13" t="str">
        <f>IF(AND(NOT(ISBLANK(A295)),OR(ISBLANK(C295),ISBLANK(D295))),
   "Preencha os campos à esquerda.",
 IF(AND(D295 &gt; 0,C295="Especialista"),
   "O título do orientador(a) deve ser no mínimo de Mestre.",
 IF(AND(D295&gt;8,Identificação!$B$5="Presencial"),"Em curso presencial, o docente só pode orientar até 8 alunos.",""
 )))</f>
        <v/>
      </c>
      <c r="G295" s="12">
        <f t="shared" si="5"/>
        <v>0</v>
      </c>
    </row>
    <row r="296" spans="1:7" ht="14.1">
      <c r="A296" s="87"/>
      <c r="B296" s="88"/>
      <c r="C296" s="29"/>
      <c r="D296" s="29"/>
      <c r="E296" s="12">
        <f>SUMIF('Estrutura Curricular'!J285:$J$3011,A296,'Estrutura Curricular'!M285:$M$3011)</f>
        <v>0</v>
      </c>
      <c r="F296" s="13" t="str">
        <f>IF(AND(NOT(ISBLANK(A296)),OR(ISBLANK(C296),ISBLANK(D296))),
   "Preencha os campos à esquerda.",
 IF(AND(D296 &gt; 0,C296="Especialista"),
   "O título do orientador(a) deve ser no mínimo de Mestre.",
 IF(AND(D296&gt;8,Identificação!$B$5="Presencial"),"Em curso presencial, o docente só pode orientar até 8 alunos.",""
 )))</f>
        <v/>
      </c>
      <c r="G296" s="12">
        <f t="shared" si="5"/>
        <v>0</v>
      </c>
    </row>
    <row r="297" spans="1:7" ht="14.1">
      <c r="A297" s="87"/>
      <c r="B297" s="88"/>
      <c r="C297" s="29"/>
      <c r="D297" s="29"/>
      <c r="E297" s="12">
        <f>SUMIF('Estrutura Curricular'!J286:$J$3011,A297,'Estrutura Curricular'!M286:$M$3011)</f>
        <v>0</v>
      </c>
      <c r="F297" s="13" t="str">
        <f>IF(AND(NOT(ISBLANK(A297)),OR(ISBLANK(C297),ISBLANK(D297))),
   "Preencha os campos à esquerda.",
 IF(AND(D297 &gt; 0,C297="Especialista"),
   "O título do orientador(a) deve ser no mínimo de Mestre.",
 IF(AND(D297&gt;8,Identificação!$B$5="Presencial"),"Em curso presencial, o docente só pode orientar até 8 alunos.",""
 )))</f>
        <v/>
      </c>
      <c r="G297" s="12">
        <f t="shared" si="5"/>
        <v>0</v>
      </c>
    </row>
    <row r="298" spans="1:7" ht="14.1">
      <c r="A298" s="87"/>
      <c r="B298" s="88"/>
      <c r="C298" s="29"/>
      <c r="D298" s="29"/>
      <c r="E298" s="12">
        <f>SUMIF('Estrutura Curricular'!J287:$J$3011,A298,'Estrutura Curricular'!M287:$M$3011)</f>
        <v>0</v>
      </c>
      <c r="F298" s="13" t="str">
        <f>IF(AND(NOT(ISBLANK(A298)),OR(ISBLANK(C298),ISBLANK(D298))),
   "Preencha os campos à esquerda.",
 IF(AND(D298 &gt; 0,C298="Especialista"),
   "O título do orientador(a) deve ser no mínimo de Mestre.",
 IF(AND(D298&gt;8,Identificação!$B$5="Presencial"),"Em curso presencial, o docente só pode orientar até 8 alunos.",""
 )))</f>
        <v/>
      </c>
      <c r="G298" s="12">
        <f t="shared" si="5"/>
        <v>0</v>
      </c>
    </row>
    <row r="299" spans="1:7" ht="14.1">
      <c r="A299" s="87"/>
      <c r="B299" s="88"/>
      <c r="C299" s="29"/>
      <c r="D299" s="29"/>
      <c r="E299" s="12">
        <f>SUMIF('Estrutura Curricular'!J288:$J$3011,A299,'Estrutura Curricular'!M288:$M$3011)</f>
        <v>0</v>
      </c>
      <c r="F299" s="13" t="str">
        <f>IF(AND(NOT(ISBLANK(A299)),OR(ISBLANK(C299),ISBLANK(D299))),
   "Preencha os campos à esquerda.",
 IF(AND(D299 &gt; 0,C299="Especialista"),
   "O título do orientador(a) deve ser no mínimo de Mestre.",
 IF(AND(D299&gt;8,Identificação!$B$5="Presencial"),"Em curso presencial, o docente só pode orientar até 8 alunos.",""
 )))</f>
        <v/>
      </c>
      <c r="G299" s="12">
        <f t="shared" si="5"/>
        <v>0</v>
      </c>
    </row>
    <row r="300" spans="1:7" ht="14.1">
      <c r="A300" s="87"/>
      <c r="B300" s="88"/>
      <c r="C300" s="29"/>
      <c r="D300" s="29"/>
      <c r="E300" s="12">
        <f>SUMIF('Estrutura Curricular'!J289:$J$3011,A300,'Estrutura Curricular'!M289:$M$3011)</f>
        <v>0</v>
      </c>
      <c r="F300" s="13" t="str">
        <f>IF(AND(NOT(ISBLANK(A300)),OR(ISBLANK(C300),ISBLANK(D300))),
   "Preencha os campos à esquerda.",
 IF(AND(D300 &gt; 0,C300="Especialista"),
   "O título do orientador(a) deve ser no mínimo de Mestre.",
 IF(AND(D300&gt;8,Identificação!$B$5="Presencial"),"Em curso presencial, o docente só pode orientar até 8 alunos.",""
 )))</f>
        <v/>
      </c>
      <c r="G300" s="12">
        <f t="shared" si="5"/>
        <v>0</v>
      </c>
    </row>
    <row r="301" spans="1:7" ht="14.1">
      <c r="A301" s="87"/>
      <c r="B301" s="88"/>
      <c r="C301" s="29"/>
      <c r="D301" s="29"/>
      <c r="E301" s="12">
        <f>SUMIF('Estrutura Curricular'!J290:$J$3011,A301,'Estrutura Curricular'!M290:$M$3011)</f>
        <v>0</v>
      </c>
      <c r="F301" s="13" t="str">
        <f>IF(AND(NOT(ISBLANK(A301)),OR(ISBLANK(C301),ISBLANK(D301))),
   "Preencha os campos à esquerda.",
 IF(AND(D301 &gt; 0,C301="Especialista"),
   "O título do orientador(a) deve ser no mínimo de Mestre.",
 IF(AND(D301&gt;8,Identificação!$B$5="Presencial"),"Em curso presencial, o docente só pode orientar até 8 alunos.",""
 )))</f>
        <v/>
      </c>
      <c r="G301" s="12">
        <f t="shared" si="5"/>
        <v>0</v>
      </c>
    </row>
    <row r="302" spans="1:7" ht="14.1">
      <c r="A302" s="87"/>
      <c r="B302" s="88"/>
      <c r="C302" s="29"/>
      <c r="D302" s="29"/>
      <c r="E302" s="12">
        <f>SUMIF('Estrutura Curricular'!J291:$J$3011,A302,'Estrutura Curricular'!M291:$M$3011)</f>
        <v>0</v>
      </c>
      <c r="F302" s="13" t="str">
        <f>IF(AND(NOT(ISBLANK(A302)),OR(ISBLANK(C302),ISBLANK(D302))),
   "Preencha os campos à esquerda.",
 IF(AND(D302 &gt; 0,C302="Especialista"),
   "O título do orientador(a) deve ser no mínimo de Mestre.",
 IF(AND(D302&gt;8,Identificação!$B$5="Presencial"),"Em curso presencial, o docente só pode orientar até 8 alunos.",""
 )))</f>
        <v/>
      </c>
      <c r="G302" s="12">
        <f t="shared" si="5"/>
        <v>0</v>
      </c>
    </row>
    <row r="303" spans="1:7" ht="14.1">
      <c r="A303" s="87"/>
      <c r="B303" s="88"/>
      <c r="C303" s="29"/>
      <c r="D303" s="29"/>
      <c r="E303" s="12">
        <f>SUMIF('Estrutura Curricular'!J292:$J$3011,A303,'Estrutura Curricular'!M292:$M$3011)</f>
        <v>0</v>
      </c>
      <c r="F303" s="13" t="str">
        <f>IF(AND(NOT(ISBLANK(A303)),OR(ISBLANK(C303),ISBLANK(D303))),
   "Preencha os campos à esquerda.",
 IF(AND(D303 &gt; 0,C303="Especialista"),
   "O título do orientador(a) deve ser no mínimo de Mestre.",
 IF(AND(D303&gt;8,Identificação!$B$5="Presencial"),"Em curso presencial, o docente só pode orientar até 8 alunos.",""
 )))</f>
        <v/>
      </c>
      <c r="G303" s="12">
        <f t="shared" si="5"/>
        <v>0</v>
      </c>
    </row>
    <row r="304" spans="1:7" ht="14.1">
      <c r="A304" s="87"/>
      <c r="B304" s="88"/>
      <c r="C304" s="29"/>
      <c r="D304" s="29"/>
      <c r="E304" s="12">
        <f>SUMIF('Estrutura Curricular'!J293:$J$3011,A304,'Estrutura Curricular'!M293:$M$3011)</f>
        <v>0</v>
      </c>
      <c r="F304" s="13" t="str">
        <f>IF(AND(NOT(ISBLANK(A304)),OR(ISBLANK(C304),ISBLANK(D304))),
   "Preencha os campos à esquerda.",
 IF(AND(D304 &gt; 0,C304="Especialista"),
   "O título do orientador(a) deve ser no mínimo de Mestre.",
 IF(AND(D304&gt;8,Identificação!$B$5="Presencial"),"Em curso presencial, o docente só pode orientar até 8 alunos.",""
 )))</f>
        <v/>
      </c>
      <c r="G304" s="12">
        <f t="shared" si="5"/>
        <v>0</v>
      </c>
    </row>
    <row r="305" spans="1:7" ht="14.1">
      <c r="A305" s="87"/>
      <c r="B305" s="88"/>
      <c r="C305" s="29"/>
      <c r="D305" s="29"/>
      <c r="E305" s="12">
        <f>SUMIF('Estrutura Curricular'!J294:$J$3011,A305,'Estrutura Curricular'!M294:$M$3011)</f>
        <v>0</v>
      </c>
      <c r="F305" s="13" t="str">
        <f>IF(AND(NOT(ISBLANK(A305)),OR(ISBLANK(C305),ISBLANK(D305))),
   "Preencha os campos à esquerda.",
 IF(AND(D305 &gt; 0,C305="Especialista"),
   "O título do orientador(a) deve ser no mínimo de Mestre.",
 IF(AND(D305&gt;8,Identificação!$B$5="Presencial"),"Em curso presencial, o docente só pode orientar até 8 alunos.",""
 )))</f>
        <v/>
      </c>
      <c r="G305" s="12">
        <f t="shared" si="5"/>
        <v>0</v>
      </c>
    </row>
    <row r="306" spans="1:7" ht="14.1">
      <c r="A306" s="87"/>
      <c r="B306" s="88"/>
      <c r="C306" s="29"/>
      <c r="D306" s="29"/>
      <c r="E306" s="12">
        <f>SUMIF('Estrutura Curricular'!J295:$J$3011,A306,'Estrutura Curricular'!M295:$M$3011)</f>
        <v>0</v>
      </c>
      <c r="F306" s="13" t="str">
        <f>IF(AND(NOT(ISBLANK(A306)),OR(ISBLANK(C306),ISBLANK(D306))),
   "Preencha os campos à esquerda.",
 IF(AND(D306 &gt; 0,C306="Especialista"),
   "O título do orientador(a) deve ser no mínimo de Mestre.",
 IF(AND(D306&gt;8,Identificação!$B$5="Presencial"),"Em curso presencial, o docente só pode orientar até 8 alunos.",""
 )))</f>
        <v/>
      </c>
      <c r="G306" s="12">
        <f t="shared" si="5"/>
        <v>0</v>
      </c>
    </row>
    <row r="307" spans="1:7" ht="14.1">
      <c r="A307" s="87"/>
      <c r="B307" s="88"/>
      <c r="C307" s="29"/>
      <c r="D307" s="29"/>
      <c r="E307" s="12">
        <f>SUMIF('Estrutura Curricular'!J296:$J$3011,A307,'Estrutura Curricular'!M296:$M$3011)</f>
        <v>0</v>
      </c>
      <c r="F307" s="13" t="str">
        <f>IF(AND(NOT(ISBLANK(A307)),OR(ISBLANK(C307),ISBLANK(D307))),
   "Preencha os campos à esquerda.",
 IF(AND(D307 &gt; 0,C307="Especialista"),
   "O título do orientador(a) deve ser no mínimo de Mestre.",
 IF(AND(D307&gt;8,Identificação!$B$5="Presencial"),"Em curso presencial, o docente só pode orientar até 8 alunos.",""
 )))</f>
        <v/>
      </c>
      <c r="G307" s="12">
        <f t="shared" si="5"/>
        <v>0</v>
      </c>
    </row>
    <row r="308" spans="1:7" ht="14.1">
      <c r="A308" s="87"/>
      <c r="B308" s="88"/>
      <c r="C308" s="29"/>
      <c r="D308" s="29"/>
      <c r="E308" s="12">
        <f>SUMIF('Estrutura Curricular'!J297:$J$3011,A308,'Estrutura Curricular'!M297:$M$3011)</f>
        <v>0</v>
      </c>
      <c r="F308" s="13" t="str">
        <f>IF(AND(NOT(ISBLANK(A308)),OR(ISBLANK(C308),ISBLANK(D308))),
   "Preencha os campos à esquerda.",
 IF(AND(D308 &gt; 0,C308="Especialista"),
   "O título do orientador(a) deve ser no mínimo de Mestre.",
 IF(AND(D308&gt;8,Identificação!$B$5="Presencial"),"Em curso presencial, o docente só pode orientar até 8 alunos.",""
 )))</f>
        <v/>
      </c>
      <c r="G308" s="12">
        <f t="shared" si="5"/>
        <v>0</v>
      </c>
    </row>
    <row r="309" spans="1:7" ht="14.1">
      <c r="A309" s="87"/>
      <c r="B309" s="88"/>
      <c r="C309" s="29"/>
      <c r="D309" s="29"/>
      <c r="E309" s="12">
        <f>SUMIF('Estrutura Curricular'!J298:$J$3011,A309,'Estrutura Curricular'!M298:$M$3011)</f>
        <v>0</v>
      </c>
      <c r="F309" s="13" t="str">
        <f>IF(AND(NOT(ISBLANK(A309)),OR(ISBLANK(C309),ISBLANK(D309))),
   "Preencha os campos à esquerda.",
 IF(AND(D309 &gt; 0,C309="Especialista"),
   "O título do orientador(a) deve ser no mínimo de Mestre.",
 IF(AND(D309&gt;8,Identificação!$B$5="Presencial"),"Em curso presencial, o docente só pode orientar até 8 alunos.",""
 )))</f>
        <v/>
      </c>
      <c r="G309" s="12">
        <f t="shared" si="5"/>
        <v>0</v>
      </c>
    </row>
    <row r="310" spans="1:7" ht="14.1">
      <c r="A310" s="87"/>
      <c r="B310" s="88"/>
      <c r="C310" s="29"/>
      <c r="D310" s="29"/>
      <c r="E310" s="12">
        <f>SUMIF('Estrutura Curricular'!J299:$J$3011,A310,'Estrutura Curricular'!M299:$M$3011)</f>
        <v>0</v>
      </c>
      <c r="F310" s="13" t="str">
        <f>IF(AND(NOT(ISBLANK(A310)),OR(ISBLANK(C310),ISBLANK(D310))),
   "Preencha os campos à esquerda.",
 IF(AND(D310 &gt; 0,C310="Especialista"),
   "O título do orientador(a) deve ser no mínimo de Mestre.",
 IF(AND(D310&gt;8,Identificação!$B$5="Presencial"),"Em curso presencial, o docente só pode orientar até 8 alunos.",""
 )))</f>
        <v/>
      </c>
      <c r="G310" s="12">
        <f t="shared" ref="G310:G312" si="6">IF(F310="",0,1)</f>
        <v>0</v>
      </c>
    </row>
    <row r="311" spans="1:7" ht="14.1">
      <c r="A311" s="87"/>
      <c r="B311" s="88"/>
      <c r="C311" s="29"/>
      <c r="D311" s="29"/>
      <c r="E311" s="12">
        <f>SUMIF('Estrutura Curricular'!J300:$J$3011,A311,'Estrutura Curricular'!M300:$M$3011)</f>
        <v>0</v>
      </c>
      <c r="F311" s="13" t="str">
        <f>IF(AND(NOT(ISBLANK(A311)),OR(ISBLANK(C311),ISBLANK(D311))),
   "Preencha os campos à esquerda.",
 IF(AND(D311 &gt; 0,C311="Especialista"),
   "O título do orientador(a) deve ser no mínimo de Mestre.",
 IF(AND(D311&gt;8,Identificação!$B$5="Presencial"),"Em curso presencial, o docente só pode orientar até 8 alunos.",""
 )))</f>
        <v/>
      </c>
      <c r="G311" s="12">
        <f t="shared" si="6"/>
        <v>0</v>
      </c>
    </row>
    <row r="312" spans="1:7" ht="14.1">
      <c r="A312" s="87"/>
      <c r="B312" s="88"/>
      <c r="C312" s="29"/>
      <c r="D312" s="29"/>
      <c r="E312" s="12">
        <f>SUMIF('Estrutura Curricular'!J301:$J$3011,A312,'Estrutura Curricular'!M301:$M$3011)</f>
        <v>0</v>
      </c>
      <c r="F312" s="13" t="str">
        <f>IF(AND(NOT(ISBLANK(A312)),OR(ISBLANK(C312),ISBLANK(D312))),
   "Preencha os campos à esquerda.",
 IF(AND(D312 &gt; 0,C312="Especialista"),
   "O título do orientador(a) deve ser no mínimo de Mestre.",
 IF(AND(D312&gt;8,Identificação!$B$5="Presencial"),"Em curso presencial, o docente só pode orientar até 8 alunos.",""
 )))</f>
        <v/>
      </c>
      <c r="G312" s="12">
        <f t="shared" si="6"/>
        <v>0</v>
      </c>
    </row>
    <row r="313" spans="1:7" ht="14.1">
      <c r="A313" s="87"/>
      <c r="B313" s="88"/>
      <c r="C313" s="29"/>
      <c r="D313" s="29"/>
      <c r="E313" s="12">
        <f>SUMIF('Estrutura Curricular'!J302:$J$3011,A313,'Estrutura Curricular'!M302:$M$3011)</f>
        <v>0</v>
      </c>
      <c r="F313" s="13" t="str">
        <f>IF(AND(NOT(ISBLANK(A313)),OR(ISBLANK(C313),ISBLANK(D313))),
   "Preencha os campos à esquerda.",
 IF(AND(D313 &gt; 0,C313="Especialista"),
   "O título do orientador(a) deve ser no mínimo de Mestre.",
 IF(AND(D313&gt;8,Identificação!$B$5="Presencial"),"Em curso presencial, o docente só pode orientar até 8 alunos.",""
 )))</f>
        <v/>
      </c>
      <c r="G313" s="12">
        <f t="shared" ref="G313:G314" si="7">IF(F313="",0,1)</f>
        <v>0</v>
      </c>
    </row>
    <row r="314" spans="1:7" ht="14.1">
      <c r="A314" s="87"/>
      <c r="B314" s="88"/>
      <c r="C314" s="29"/>
      <c r="D314" s="29"/>
      <c r="E314" s="12">
        <f>SUMIF('Estrutura Curricular'!J303:$J$3011,A314,'Estrutura Curricular'!M303:$M$3011)</f>
        <v>0</v>
      </c>
      <c r="F314" s="13" t="str">
        <f>IF(AND(NOT(ISBLANK(A314)),OR(ISBLANK(C314),ISBLANK(D314))),
   "Preencha os campos à esquerda.",
 IF(AND(D314 &gt; 0,C314="Especialista"),
   "O título do orientador(a) deve ser no mínimo de Mestre.",
 IF(AND(D314&gt;8,Identificação!$B$5="Presencial"),"Em curso presencial, o docente só pode orientar até 8 alunos.",""
 )))</f>
        <v/>
      </c>
      <c r="G314" s="12">
        <f t="shared" si="7"/>
        <v>0</v>
      </c>
    </row>
    <row r="315" spans="1:7">
      <c r="A315" s="26"/>
      <c r="B315" s="26"/>
      <c r="D315" s="26"/>
    </row>
    <row r="316" spans="1:7">
      <c r="A316" s="26"/>
      <c r="B316" s="26"/>
      <c r="D316" s="26"/>
    </row>
    <row r="317" spans="1:7">
      <c r="A317" s="26"/>
      <c r="B317" s="26"/>
      <c r="D317" s="26"/>
    </row>
    <row r="318" spans="1:7">
      <c r="A318" s="26"/>
      <c r="B318" s="26"/>
      <c r="D318" s="26"/>
    </row>
    <row r="319" spans="1:7">
      <c r="A319" s="26"/>
      <c r="B319" s="26"/>
      <c r="D319" s="26"/>
    </row>
    <row r="320" spans="1:7">
      <c r="A320" s="26"/>
      <c r="B320" s="26"/>
      <c r="D320" s="26"/>
    </row>
    <row r="321" spans="1:4">
      <c r="A321" s="26"/>
      <c r="B321" s="26"/>
      <c r="D321" s="26"/>
    </row>
    <row r="322" spans="1:4">
      <c r="A322" s="26"/>
      <c r="B322" s="26"/>
      <c r="D322" s="26"/>
    </row>
    <row r="323" spans="1:4">
      <c r="A323" s="26"/>
      <c r="B323" s="26"/>
      <c r="D323" s="26"/>
    </row>
    <row r="324" spans="1:4">
      <c r="A324" s="26"/>
      <c r="B324" s="26"/>
      <c r="D324" s="26"/>
    </row>
    <row r="325" spans="1:4">
      <c r="A325" s="26"/>
      <c r="B325" s="26"/>
      <c r="D325" s="26"/>
    </row>
    <row r="326" spans="1:4">
      <c r="A326" s="26"/>
      <c r="B326" s="26"/>
      <c r="D326" s="26"/>
    </row>
    <row r="327" spans="1:4">
      <c r="A327" s="26"/>
      <c r="B327" s="26"/>
      <c r="D327" s="26"/>
    </row>
    <row r="328" spans="1:4">
      <c r="A328" s="26"/>
      <c r="B328" s="26"/>
      <c r="D328" s="26"/>
    </row>
    <row r="329" spans="1:4">
      <c r="A329" s="26"/>
      <c r="B329" s="26"/>
      <c r="D329" s="26"/>
    </row>
    <row r="330" spans="1:4">
      <c r="A330" s="26"/>
      <c r="B330" s="26"/>
      <c r="D330" s="26"/>
    </row>
    <row r="331" spans="1:4">
      <c r="A331" s="26"/>
      <c r="B331" s="26"/>
      <c r="D331" s="26"/>
    </row>
    <row r="332" spans="1:4">
      <c r="A332" s="26"/>
      <c r="B332" s="26"/>
      <c r="D332" s="26"/>
    </row>
    <row r="333" spans="1:4">
      <c r="A333" s="26"/>
      <c r="B333" s="26"/>
      <c r="D333" s="26"/>
    </row>
    <row r="334" spans="1:4">
      <c r="A334" s="26"/>
      <c r="B334" s="26"/>
      <c r="D334" s="26"/>
    </row>
    <row r="335" spans="1:4">
      <c r="A335" s="26"/>
      <c r="B335" s="26"/>
      <c r="D335" s="26"/>
    </row>
    <row r="336" spans="1:4">
      <c r="A336" s="26"/>
      <c r="B336" s="26"/>
      <c r="D336" s="26"/>
    </row>
    <row r="337" spans="1:4">
      <c r="A337" s="26"/>
      <c r="B337" s="26"/>
      <c r="D337" s="26"/>
    </row>
    <row r="338" spans="1:4">
      <c r="A338" s="26"/>
      <c r="B338" s="26"/>
      <c r="D338" s="26"/>
    </row>
    <row r="339" spans="1:4">
      <c r="A339" s="26"/>
      <c r="B339" s="26"/>
      <c r="D339" s="26"/>
    </row>
    <row r="340" spans="1:4">
      <c r="A340" s="26"/>
      <c r="B340" s="26"/>
      <c r="D340" s="26"/>
    </row>
    <row r="341" spans="1:4">
      <c r="A341" s="26"/>
      <c r="B341" s="26"/>
      <c r="D341" s="26"/>
    </row>
    <row r="342" spans="1:4">
      <c r="A342" s="26"/>
      <c r="B342" s="26"/>
      <c r="D342" s="26"/>
    </row>
    <row r="343" spans="1:4">
      <c r="A343" s="26"/>
      <c r="B343" s="26"/>
      <c r="D343" s="26"/>
    </row>
    <row r="344" spans="1:4">
      <c r="A344" s="26"/>
      <c r="B344" s="26"/>
      <c r="D344" s="26"/>
    </row>
    <row r="345" spans="1:4">
      <c r="A345" s="26"/>
      <c r="B345" s="26"/>
      <c r="D345" s="26"/>
    </row>
    <row r="346" spans="1:4">
      <c r="A346" s="26"/>
      <c r="B346" s="26"/>
      <c r="D346" s="26"/>
    </row>
    <row r="347" spans="1:4">
      <c r="A347" s="26"/>
      <c r="B347" s="26"/>
      <c r="D347" s="26"/>
    </row>
    <row r="348" spans="1:4">
      <c r="A348" s="26"/>
      <c r="B348" s="26"/>
      <c r="D348" s="26"/>
    </row>
    <row r="349" spans="1:4">
      <c r="A349" s="26"/>
      <c r="B349" s="26"/>
      <c r="D349" s="26"/>
    </row>
    <row r="350" spans="1:4">
      <c r="A350" s="26"/>
      <c r="B350" s="26"/>
      <c r="D350" s="26"/>
    </row>
    <row r="351" spans="1:4">
      <c r="A351" s="26"/>
      <c r="B351" s="26"/>
      <c r="D351" s="26"/>
    </row>
    <row r="352" spans="1:4">
      <c r="A352" s="26"/>
      <c r="B352" s="26"/>
      <c r="D352" s="26"/>
    </row>
    <row r="353" spans="1:4">
      <c r="A353" s="26"/>
      <c r="B353" s="26"/>
      <c r="D353" s="26"/>
    </row>
    <row r="354" spans="1:4">
      <c r="A354" s="26"/>
      <c r="B354" s="26"/>
      <c r="D354" s="26"/>
    </row>
    <row r="355" spans="1:4">
      <c r="A355" s="26"/>
      <c r="B355" s="26"/>
      <c r="D355" s="26"/>
    </row>
    <row r="356" spans="1:4">
      <c r="A356" s="26"/>
      <c r="B356" s="26"/>
      <c r="D356" s="26"/>
    </row>
    <row r="357" spans="1:4">
      <c r="A357" s="26"/>
      <c r="B357" s="26"/>
      <c r="D357" s="26"/>
    </row>
    <row r="358" spans="1:4">
      <c r="A358" s="26"/>
      <c r="B358" s="26"/>
      <c r="D358" s="26"/>
    </row>
    <row r="359" spans="1:4">
      <c r="A359" s="26"/>
      <c r="B359" s="26"/>
      <c r="D359" s="26"/>
    </row>
    <row r="360" spans="1:4">
      <c r="A360" s="26"/>
      <c r="B360" s="26"/>
      <c r="D360" s="26"/>
    </row>
    <row r="361" spans="1:4">
      <c r="A361" s="26"/>
      <c r="B361" s="26"/>
      <c r="D361" s="26"/>
    </row>
    <row r="362" spans="1:4">
      <c r="A362" s="26"/>
      <c r="B362" s="26"/>
      <c r="D362" s="26"/>
    </row>
    <row r="363" spans="1:4">
      <c r="A363" s="26"/>
      <c r="B363" s="26"/>
      <c r="D363" s="26"/>
    </row>
    <row r="364" spans="1:4">
      <c r="A364" s="26"/>
      <c r="B364" s="26"/>
      <c r="D364" s="26"/>
    </row>
    <row r="365" spans="1:4">
      <c r="A365" s="26"/>
      <c r="B365" s="26"/>
      <c r="D365" s="26"/>
    </row>
    <row r="366" spans="1:4">
      <c r="A366" s="26"/>
      <c r="B366" s="26"/>
      <c r="D366" s="26"/>
    </row>
    <row r="367" spans="1:4">
      <c r="A367" s="26"/>
      <c r="B367" s="26"/>
      <c r="D367" s="26"/>
    </row>
    <row r="368" spans="1:4">
      <c r="A368" s="26"/>
      <c r="B368" s="26"/>
      <c r="D368" s="26"/>
    </row>
    <row r="369" spans="1:4">
      <c r="A369" s="26"/>
      <c r="B369" s="26"/>
      <c r="D369" s="26"/>
    </row>
    <row r="370" spans="1:4">
      <c r="A370" s="26"/>
      <c r="B370" s="26"/>
      <c r="D370" s="26"/>
    </row>
    <row r="371" spans="1:4">
      <c r="A371" s="26"/>
      <c r="B371" s="26"/>
      <c r="D371" s="26"/>
    </row>
    <row r="372" spans="1:4">
      <c r="A372" s="26"/>
      <c r="B372" s="26"/>
      <c r="D372" s="26"/>
    </row>
    <row r="373" spans="1:4">
      <c r="A373" s="26"/>
      <c r="B373" s="26"/>
      <c r="D373" s="26"/>
    </row>
    <row r="374" spans="1:4">
      <c r="A374" s="26"/>
      <c r="B374" s="26"/>
      <c r="D374" s="26"/>
    </row>
    <row r="375" spans="1:4">
      <c r="A375" s="26"/>
      <c r="B375" s="26"/>
      <c r="D375" s="26"/>
    </row>
    <row r="376" spans="1:4">
      <c r="A376" s="26"/>
      <c r="B376" s="26"/>
      <c r="D376" s="26"/>
    </row>
    <row r="377" spans="1:4">
      <c r="A377" s="26"/>
      <c r="B377" s="26"/>
      <c r="D377" s="26"/>
    </row>
    <row r="378" spans="1:4">
      <c r="A378" s="26"/>
      <c r="B378" s="26"/>
      <c r="D378" s="26"/>
    </row>
    <row r="379" spans="1:4">
      <c r="A379" s="26"/>
      <c r="B379" s="26"/>
      <c r="D379" s="26"/>
    </row>
    <row r="380" spans="1:4">
      <c r="A380" s="26"/>
      <c r="B380" s="26"/>
      <c r="D380" s="26"/>
    </row>
    <row r="381" spans="1:4">
      <c r="A381" s="26"/>
      <c r="B381" s="26"/>
      <c r="D381" s="26"/>
    </row>
    <row r="382" spans="1:4">
      <c r="A382" s="26"/>
      <c r="B382" s="26"/>
      <c r="D382" s="26"/>
    </row>
    <row r="383" spans="1:4">
      <c r="A383" s="26"/>
      <c r="B383" s="26"/>
      <c r="D383" s="26"/>
    </row>
    <row r="384" spans="1:4">
      <c r="A384" s="26"/>
      <c r="B384" s="26"/>
      <c r="D384" s="26"/>
    </row>
    <row r="385" spans="1:4">
      <c r="A385" s="26"/>
      <c r="B385" s="26"/>
      <c r="D385" s="26"/>
    </row>
    <row r="386" spans="1:4">
      <c r="A386" s="26"/>
      <c r="B386" s="26"/>
      <c r="D386" s="26"/>
    </row>
    <row r="387" spans="1:4">
      <c r="A387" s="26"/>
      <c r="B387" s="26"/>
      <c r="D387" s="26"/>
    </row>
    <row r="388" spans="1:4">
      <c r="A388" s="26"/>
      <c r="B388" s="26"/>
      <c r="D388" s="26"/>
    </row>
    <row r="389" spans="1:4">
      <c r="A389" s="26"/>
      <c r="B389" s="26"/>
      <c r="D389" s="26"/>
    </row>
    <row r="390" spans="1:4">
      <c r="A390" s="26"/>
      <c r="B390" s="26"/>
      <c r="D390" s="26"/>
    </row>
    <row r="391" spans="1:4">
      <c r="A391" s="26"/>
      <c r="B391" s="26"/>
      <c r="D391" s="26"/>
    </row>
    <row r="392" spans="1:4">
      <c r="A392" s="26"/>
      <c r="B392" s="26"/>
      <c r="D392" s="26"/>
    </row>
    <row r="393" spans="1:4">
      <c r="A393" s="26"/>
      <c r="B393" s="26"/>
      <c r="D393" s="26"/>
    </row>
    <row r="394" spans="1:4">
      <c r="A394" s="26"/>
      <c r="B394" s="26"/>
      <c r="D394" s="26"/>
    </row>
    <row r="395" spans="1:4">
      <c r="A395" s="26"/>
      <c r="B395" s="26"/>
      <c r="D395" s="26"/>
    </row>
    <row r="396" spans="1:4">
      <c r="A396" s="26"/>
      <c r="B396" s="26"/>
      <c r="D396" s="26"/>
    </row>
    <row r="397" spans="1:4">
      <c r="A397" s="26"/>
      <c r="B397" s="26"/>
      <c r="D397" s="26"/>
    </row>
    <row r="398" spans="1:4">
      <c r="A398" s="26"/>
      <c r="B398" s="26"/>
      <c r="D398" s="26"/>
    </row>
    <row r="399" spans="1:4">
      <c r="A399" s="26"/>
      <c r="B399" s="26"/>
      <c r="D399" s="26"/>
    </row>
    <row r="400" spans="1:4">
      <c r="A400" s="26"/>
      <c r="B400" s="26"/>
      <c r="D400" s="26"/>
    </row>
    <row r="401" spans="1:4">
      <c r="A401" s="26"/>
      <c r="B401" s="26"/>
      <c r="D401" s="26"/>
    </row>
    <row r="402" spans="1:4">
      <c r="A402" s="26"/>
      <c r="B402" s="26"/>
      <c r="D402" s="26"/>
    </row>
    <row r="403" spans="1:4">
      <c r="A403" s="26"/>
      <c r="B403" s="26"/>
      <c r="D403" s="26"/>
    </row>
    <row r="404" spans="1:4">
      <c r="A404" s="26"/>
      <c r="B404" s="26"/>
      <c r="D404" s="26"/>
    </row>
    <row r="405" spans="1:4">
      <c r="A405" s="26"/>
      <c r="B405" s="26"/>
      <c r="D405" s="26"/>
    </row>
    <row r="406" spans="1:4">
      <c r="A406" s="26"/>
      <c r="B406" s="26"/>
      <c r="D406" s="26"/>
    </row>
    <row r="407" spans="1:4">
      <c r="A407" s="26"/>
      <c r="B407" s="26"/>
      <c r="D407" s="26"/>
    </row>
    <row r="408" spans="1:4">
      <c r="A408" s="26"/>
      <c r="B408" s="26"/>
      <c r="D408" s="26"/>
    </row>
    <row r="409" spans="1:4">
      <c r="A409" s="26"/>
      <c r="B409" s="26"/>
      <c r="D409" s="26"/>
    </row>
    <row r="410" spans="1:4">
      <c r="A410" s="26"/>
      <c r="B410" s="26"/>
      <c r="D410" s="26"/>
    </row>
    <row r="411" spans="1:4">
      <c r="A411" s="26"/>
      <c r="B411" s="26"/>
      <c r="D411" s="26"/>
    </row>
    <row r="412" spans="1:4">
      <c r="A412" s="26"/>
      <c r="B412" s="26"/>
      <c r="D412" s="26"/>
    </row>
    <row r="413" spans="1:4">
      <c r="A413" s="26"/>
      <c r="B413" s="26"/>
      <c r="D413" s="26"/>
    </row>
    <row r="414" spans="1:4">
      <c r="A414" s="26"/>
      <c r="B414" s="26"/>
      <c r="D414" s="26"/>
    </row>
    <row r="415" spans="1:4">
      <c r="A415" s="26"/>
      <c r="B415" s="26"/>
      <c r="D415" s="26"/>
    </row>
    <row r="416" spans="1:4">
      <c r="A416" s="26"/>
      <c r="B416" s="26"/>
      <c r="D416" s="26"/>
    </row>
    <row r="417" spans="1:4">
      <c r="A417" s="26"/>
      <c r="B417" s="26"/>
      <c r="D417" s="26"/>
    </row>
    <row r="418" spans="1:4">
      <c r="A418" s="26"/>
      <c r="B418" s="26"/>
      <c r="D418" s="26"/>
    </row>
    <row r="419" spans="1:4">
      <c r="A419" s="26"/>
      <c r="B419" s="26"/>
      <c r="D419" s="26"/>
    </row>
    <row r="420" spans="1:4">
      <c r="A420" s="26"/>
      <c r="B420" s="26"/>
      <c r="D420" s="26"/>
    </row>
    <row r="421" spans="1:4">
      <c r="A421" s="26"/>
      <c r="B421" s="26"/>
      <c r="D421" s="26"/>
    </row>
    <row r="422" spans="1:4">
      <c r="A422" s="26"/>
      <c r="B422" s="26"/>
      <c r="D422" s="26"/>
    </row>
    <row r="423" spans="1:4">
      <c r="A423" s="26"/>
      <c r="B423" s="26"/>
      <c r="D423" s="26"/>
    </row>
    <row r="424" spans="1:4">
      <c r="A424" s="26"/>
      <c r="B424" s="26"/>
      <c r="D424" s="26"/>
    </row>
    <row r="425" spans="1:4">
      <c r="A425" s="26"/>
      <c r="B425" s="26"/>
      <c r="D425" s="26"/>
    </row>
    <row r="426" spans="1:4">
      <c r="A426" s="26"/>
      <c r="B426" s="26"/>
      <c r="D426" s="26"/>
    </row>
    <row r="427" spans="1:4">
      <c r="A427" s="26"/>
      <c r="B427" s="26"/>
      <c r="D427" s="26"/>
    </row>
    <row r="428" spans="1:4">
      <c r="A428" s="26"/>
      <c r="B428" s="26"/>
      <c r="D428" s="26"/>
    </row>
    <row r="429" spans="1:4">
      <c r="A429" s="26"/>
      <c r="B429" s="26"/>
      <c r="D429" s="26"/>
    </row>
    <row r="430" spans="1:4">
      <c r="A430" s="26"/>
      <c r="B430" s="26"/>
      <c r="D430" s="26"/>
    </row>
    <row r="431" spans="1:4">
      <c r="A431" s="26"/>
      <c r="B431" s="26"/>
      <c r="D431" s="26"/>
    </row>
    <row r="432" spans="1:4">
      <c r="A432" s="26"/>
      <c r="B432" s="26"/>
      <c r="D432" s="26"/>
    </row>
    <row r="433" spans="1:6">
      <c r="A433" s="26"/>
      <c r="B433" s="26"/>
      <c r="D433" s="26"/>
    </row>
    <row r="434" spans="1:6">
      <c r="A434" s="26"/>
      <c r="B434" s="26"/>
      <c r="D434" s="26"/>
    </row>
    <row r="435" spans="1:6">
      <c r="A435" s="26"/>
      <c r="B435" s="26"/>
      <c r="D435" s="26"/>
    </row>
    <row r="436" spans="1:6">
      <c r="A436" s="26"/>
      <c r="B436" s="26"/>
      <c r="D436" s="26"/>
    </row>
    <row r="437" spans="1:6">
      <c r="A437" s="26"/>
      <c r="B437" s="26"/>
      <c r="D437" s="26"/>
    </row>
    <row r="438" spans="1:6">
      <c r="A438" s="26"/>
      <c r="B438" s="26"/>
      <c r="D438" s="26"/>
    </row>
    <row r="439" spans="1:6">
      <c r="A439" s="26"/>
      <c r="B439" s="26"/>
      <c r="D439" s="26"/>
    </row>
    <row r="440" spans="1:6">
      <c r="A440" s="26"/>
      <c r="B440" s="26"/>
      <c r="D440" s="26"/>
    </row>
    <row r="441" spans="1:6">
      <c r="A441" s="26"/>
      <c r="B441" s="26"/>
      <c r="D441" s="26"/>
    </row>
    <row r="442" spans="1:6">
      <c r="A442" s="26"/>
      <c r="B442" s="26"/>
      <c r="D442" s="26"/>
    </row>
    <row r="443" spans="1:6">
      <c r="A443" s="26"/>
      <c r="B443" s="26"/>
      <c r="E443" s="26"/>
    </row>
    <row r="444" spans="1:6">
      <c r="A444" s="26"/>
      <c r="B444" s="26"/>
      <c r="E444" s="26"/>
    </row>
    <row r="445" spans="1:6">
      <c r="A445" s="26"/>
      <c r="B445" s="26"/>
      <c r="E445" s="26"/>
    </row>
    <row r="446" spans="1:6">
      <c r="A446" s="26"/>
      <c r="B446" s="26"/>
      <c r="E446" s="26"/>
    </row>
    <row r="447" spans="1:6">
      <c r="A447" s="26"/>
      <c r="B447" s="26"/>
      <c r="E447" s="26"/>
    </row>
    <row r="448" spans="1:6">
      <c r="A448" s="26"/>
      <c r="B448" s="26"/>
      <c r="F448" s="26"/>
    </row>
    <row r="449" spans="1:6">
      <c r="A449" s="26"/>
      <c r="B449" s="26"/>
      <c r="F449" s="26"/>
    </row>
    <row r="450" spans="1:6">
      <c r="A450" s="26"/>
      <c r="B450" s="26"/>
      <c r="F450" s="26"/>
    </row>
    <row r="451" spans="1:6">
      <c r="A451" s="26"/>
      <c r="B451" s="26"/>
      <c r="F451" s="26"/>
    </row>
    <row r="452" spans="1:6">
      <c r="A452" s="26"/>
      <c r="B452" s="26"/>
      <c r="F452" s="26"/>
    </row>
    <row r="453" spans="1:6">
      <c r="A453" s="26"/>
      <c r="B453" s="26"/>
      <c r="F453" s="26"/>
    </row>
    <row r="454" spans="1:6">
      <c r="A454" s="26"/>
      <c r="B454" s="26"/>
      <c r="F454" s="26"/>
    </row>
    <row r="455" spans="1:6">
      <c r="A455" s="26"/>
      <c r="B455" s="26"/>
      <c r="F455" s="26"/>
    </row>
    <row r="456" spans="1:6">
      <c r="A456" s="26"/>
      <c r="B456" s="26"/>
      <c r="F456" s="26"/>
    </row>
    <row r="457" spans="1:6">
      <c r="A457" s="26"/>
      <c r="B457" s="26"/>
      <c r="F457" s="26"/>
    </row>
    <row r="458" spans="1:6">
      <c r="A458" s="26"/>
      <c r="B458" s="26"/>
      <c r="F458" s="26"/>
    </row>
    <row r="459" spans="1:6">
      <c r="A459" s="26"/>
      <c r="B459" s="26"/>
      <c r="F459" s="26"/>
    </row>
    <row r="460" spans="1:6">
      <c r="A460" s="26"/>
      <c r="B460" s="26"/>
      <c r="F460" s="26"/>
    </row>
    <row r="461" spans="1:6">
      <c r="A461" s="26"/>
      <c r="B461" s="26"/>
      <c r="F461" s="26"/>
    </row>
    <row r="462" spans="1:6">
      <c r="A462" s="26"/>
      <c r="B462" s="26"/>
      <c r="F462" s="26"/>
    </row>
    <row r="463" spans="1:6">
      <c r="A463" s="26"/>
      <c r="B463" s="26"/>
      <c r="F463" s="26"/>
    </row>
    <row r="464" spans="1:6">
      <c r="A464" s="26"/>
      <c r="B464" s="26"/>
      <c r="F464" s="26"/>
    </row>
    <row r="465" spans="1:6">
      <c r="A465" s="26"/>
      <c r="B465" s="26"/>
      <c r="F465" s="26"/>
    </row>
    <row r="466" spans="1:6">
      <c r="A466" s="26"/>
      <c r="B466" s="26"/>
      <c r="F466" s="26"/>
    </row>
    <row r="467" spans="1:6">
      <c r="A467" s="26"/>
      <c r="B467" s="26"/>
      <c r="F467" s="26"/>
    </row>
    <row r="468" spans="1:6">
      <c r="A468" s="26"/>
      <c r="B468" s="26"/>
      <c r="F468" s="26"/>
    </row>
    <row r="469" spans="1:6">
      <c r="A469" s="26"/>
      <c r="B469" s="26"/>
      <c r="F469" s="26"/>
    </row>
    <row r="470" spans="1:6">
      <c r="A470" s="26"/>
      <c r="B470" s="26"/>
      <c r="F470" s="26"/>
    </row>
    <row r="471" spans="1:6">
      <c r="A471" s="26"/>
      <c r="B471" s="26"/>
      <c r="F471" s="26"/>
    </row>
    <row r="472" spans="1:6">
      <c r="A472" s="26"/>
      <c r="B472" s="26"/>
      <c r="F472" s="26"/>
    </row>
    <row r="473" spans="1:6">
      <c r="A473" s="26"/>
      <c r="B473" s="26"/>
      <c r="F473" s="26"/>
    </row>
    <row r="474" spans="1:6">
      <c r="A474" s="26"/>
      <c r="B474" s="26"/>
      <c r="F474" s="26"/>
    </row>
    <row r="475" spans="1:6">
      <c r="A475" s="26"/>
      <c r="B475" s="26"/>
      <c r="F475" s="26"/>
    </row>
    <row r="476" spans="1:6">
      <c r="A476" s="26"/>
      <c r="B476" s="26"/>
      <c r="F476" s="26"/>
    </row>
    <row r="477" spans="1:6">
      <c r="A477" s="26"/>
      <c r="B477" s="26"/>
      <c r="F477" s="26"/>
    </row>
    <row r="478" spans="1:6">
      <c r="A478" s="26"/>
      <c r="B478" s="26"/>
      <c r="F478" s="26"/>
    </row>
    <row r="479" spans="1:6">
      <c r="A479" s="26"/>
      <c r="B479" s="26"/>
      <c r="F479" s="26"/>
    </row>
    <row r="480" spans="1:6">
      <c r="A480" s="26"/>
      <c r="B480" s="26"/>
      <c r="F480" s="26"/>
    </row>
    <row r="481" spans="1:6">
      <c r="A481" s="26"/>
      <c r="B481" s="26"/>
      <c r="F481" s="26"/>
    </row>
    <row r="482" spans="1:6">
      <c r="A482" s="26"/>
      <c r="B482" s="26"/>
      <c r="F482" s="26"/>
    </row>
    <row r="483" spans="1:6">
      <c r="A483" s="26"/>
      <c r="B483" s="26"/>
      <c r="F483" s="26"/>
    </row>
    <row r="484" spans="1:6">
      <c r="A484" s="26"/>
      <c r="B484" s="26"/>
      <c r="F484" s="26"/>
    </row>
    <row r="485" spans="1:6">
      <c r="A485" s="26"/>
      <c r="B485" s="26"/>
      <c r="F485" s="26"/>
    </row>
    <row r="486" spans="1:6">
      <c r="A486" s="26"/>
      <c r="B486" s="26"/>
      <c r="F486" s="26"/>
    </row>
    <row r="487" spans="1:6">
      <c r="A487" s="26"/>
      <c r="B487" s="26"/>
      <c r="F487" s="26"/>
    </row>
    <row r="488" spans="1:6">
      <c r="A488" s="26"/>
      <c r="B488" s="26"/>
      <c r="F488" s="26"/>
    </row>
    <row r="489" spans="1:6">
      <c r="A489" s="26"/>
      <c r="B489" s="26"/>
      <c r="F489" s="26"/>
    </row>
    <row r="490" spans="1:6">
      <c r="A490" s="26"/>
      <c r="B490" s="26"/>
      <c r="F490" s="26"/>
    </row>
    <row r="491" spans="1:6">
      <c r="A491" s="26"/>
      <c r="B491" s="26"/>
      <c r="F491" s="26"/>
    </row>
    <row r="492" spans="1:6">
      <c r="A492" s="26"/>
      <c r="B492" s="26"/>
      <c r="F492" s="26"/>
    </row>
    <row r="493" spans="1:6">
      <c r="A493" s="26"/>
      <c r="B493" s="26"/>
      <c r="F493" s="26"/>
    </row>
    <row r="494" spans="1:6">
      <c r="A494" s="26"/>
      <c r="B494" s="26"/>
      <c r="F494" s="26"/>
    </row>
    <row r="495" spans="1:6">
      <c r="A495" s="26"/>
      <c r="B495" s="26"/>
      <c r="F495" s="26"/>
    </row>
    <row r="496" spans="1:6">
      <c r="A496" s="26"/>
      <c r="B496" s="26"/>
      <c r="F496" s="26"/>
    </row>
    <row r="497" spans="1:6">
      <c r="A497" s="26"/>
      <c r="B497" s="26"/>
      <c r="F497" s="26"/>
    </row>
    <row r="498" spans="1:6">
      <c r="A498" s="26"/>
      <c r="B498" s="26"/>
      <c r="F498" s="26"/>
    </row>
    <row r="499" spans="1:6">
      <c r="A499" s="26"/>
      <c r="B499" s="26"/>
      <c r="F499" s="26"/>
    </row>
    <row r="500" spans="1:6">
      <c r="A500" s="26"/>
      <c r="B500" s="26"/>
      <c r="F500" s="26"/>
    </row>
    <row r="501" spans="1:6">
      <c r="A501" s="26"/>
      <c r="B501" s="26"/>
      <c r="F501" s="26"/>
    </row>
    <row r="502" spans="1:6">
      <c r="A502" s="26"/>
      <c r="B502" s="26"/>
      <c r="F502" s="26"/>
    </row>
    <row r="503" spans="1:6">
      <c r="A503" s="26"/>
      <c r="B503" s="26"/>
      <c r="F503" s="26"/>
    </row>
    <row r="504" spans="1:6">
      <c r="A504" s="26"/>
      <c r="B504" s="26"/>
      <c r="F504" s="26"/>
    </row>
    <row r="505" spans="1:6">
      <c r="A505" s="26"/>
      <c r="B505" s="26"/>
      <c r="F505" s="26"/>
    </row>
    <row r="506" spans="1:6">
      <c r="A506" s="26"/>
      <c r="B506" s="26"/>
      <c r="F506" s="26"/>
    </row>
    <row r="507" spans="1:6">
      <c r="A507" s="26"/>
      <c r="B507" s="26"/>
      <c r="F507" s="26"/>
    </row>
    <row r="508" spans="1:6">
      <c r="A508" s="26"/>
      <c r="B508" s="26"/>
      <c r="F508" s="26"/>
    </row>
    <row r="509" spans="1:6">
      <c r="A509" s="26"/>
      <c r="B509" s="26"/>
      <c r="F509" s="26"/>
    </row>
    <row r="510" spans="1:6">
      <c r="A510" s="26"/>
      <c r="B510" s="26"/>
      <c r="F510" s="26"/>
    </row>
    <row r="511" spans="1:6">
      <c r="A511" s="26"/>
      <c r="B511" s="26"/>
      <c r="F511" s="26"/>
    </row>
    <row r="512" spans="1:6">
      <c r="A512" s="26"/>
      <c r="B512" s="26"/>
      <c r="F512" s="26"/>
    </row>
    <row r="513" spans="1:6">
      <c r="A513" s="26"/>
      <c r="B513" s="26"/>
      <c r="F513" s="26"/>
    </row>
    <row r="514" spans="1:6">
      <c r="A514" s="26"/>
      <c r="B514" s="26"/>
      <c r="F514" s="26"/>
    </row>
    <row r="515" spans="1:6">
      <c r="A515" s="26"/>
      <c r="B515" s="26"/>
      <c r="F515" s="26"/>
    </row>
    <row r="516" spans="1:6">
      <c r="A516" s="26"/>
      <c r="B516" s="26"/>
      <c r="F516" s="26"/>
    </row>
    <row r="517" spans="1:6">
      <c r="A517" s="26"/>
      <c r="B517" s="26"/>
      <c r="F517" s="26"/>
    </row>
    <row r="518" spans="1:6">
      <c r="A518" s="26"/>
      <c r="B518" s="26"/>
      <c r="F518" s="26"/>
    </row>
    <row r="519" spans="1:6">
      <c r="A519" s="26"/>
      <c r="B519" s="26"/>
      <c r="F519" s="26"/>
    </row>
    <row r="520" spans="1:6">
      <c r="A520" s="26"/>
      <c r="B520" s="26"/>
      <c r="F520" s="26"/>
    </row>
    <row r="521" spans="1:6">
      <c r="A521" s="26"/>
      <c r="B521" s="26"/>
      <c r="F521" s="26"/>
    </row>
    <row r="522" spans="1:6">
      <c r="A522" s="26"/>
      <c r="B522" s="26"/>
      <c r="F522" s="26"/>
    </row>
    <row r="523" spans="1:6">
      <c r="A523" s="26"/>
      <c r="B523" s="26"/>
      <c r="F523" s="26"/>
    </row>
    <row r="524" spans="1:6">
      <c r="A524" s="26"/>
      <c r="B524" s="26"/>
      <c r="F524" s="26"/>
    </row>
    <row r="525" spans="1:6">
      <c r="A525" s="26"/>
      <c r="B525" s="26"/>
      <c r="F525" s="26"/>
    </row>
    <row r="526" spans="1:6">
      <c r="A526" s="26"/>
      <c r="B526" s="26"/>
      <c r="F526" s="26"/>
    </row>
    <row r="527" spans="1:6">
      <c r="A527" s="26"/>
      <c r="B527" s="26"/>
      <c r="F527" s="26"/>
    </row>
    <row r="528" spans="1:6">
      <c r="A528" s="26"/>
      <c r="B528" s="26"/>
      <c r="F528" s="26"/>
    </row>
    <row r="529" spans="1:6">
      <c r="A529" s="26"/>
      <c r="B529" s="26"/>
      <c r="F529" s="26"/>
    </row>
    <row r="530" spans="1:6">
      <c r="A530" s="26"/>
      <c r="B530" s="26"/>
      <c r="F530" s="26"/>
    </row>
    <row r="531" spans="1:6">
      <c r="A531" s="26"/>
      <c r="B531" s="26"/>
      <c r="F531" s="26"/>
    </row>
    <row r="532" spans="1:6">
      <c r="A532" s="26"/>
      <c r="B532" s="26"/>
      <c r="F532" s="26"/>
    </row>
    <row r="533" spans="1:6">
      <c r="A533" s="26"/>
      <c r="B533" s="26"/>
      <c r="F533" s="26"/>
    </row>
    <row r="534" spans="1:6">
      <c r="A534" s="26"/>
      <c r="B534" s="26"/>
      <c r="F534" s="26"/>
    </row>
    <row r="535" spans="1:6">
      <c r="A535" s="26"/>
      <c r="B535" s="26"/>
      <c r="F535" s="26"/>
    </row>
    <row r="536" spans="1:6">
      <c r="A536" s="26"/>
      <c r="B536" s="26"/>
      <c r="F536" s="26"/>
    </row>
    <row r="537" spans="1:6">
      <c r="A537" s="26"/>
      <c r="B537" s="26"/>
      <c r="F537" s="26"/>
    </row>
    <row r="538" spans="1:6">
      <c r="A538" s="26"/>
      <c r="B538" s="26"/>
      <c r="F538" s="26"/>
    </row>
    <row r="539" spans="1:6">
      <c r="A539" s="26"/>
      <c r="B539" s="26"/>
      <c r="F539" s="26"/>
    </row>
    <row r="540" spans="1:6">
      <c r="A540" s="26"/>
      <c r="B540" s="26"/>
      <c r="F540" s="26"/>
    </row>
    <row r="541" spans="1:6">
      <c r="A541" s="26"/>
      <c r="B541" s="26"/>
      <c r="F541" s="26"/>
    </row>
    <row r="542" spans="1:6">
      <c r="A542" s="26"/>
      <c r="B542" s="26"/>
      <c r="F542" s="26"/>
    </row>
    <row r="543" spans="1:6">
      <c r="A543" s="26"/>
      <c r="B543" s="26"/>
      <c r="F543" s="26"/>
    </row>
    <row r="544" spans="1:6">
      <c r="A544" s="26"/>
      <c r="B544" s="26"/>
      <c r="F544" s="26"/>
    </row>
    <row r="545" spans="1:6">
      <c r="A545" s="26"/>
      <c r="B545" s="26"/>
      <c r="F545" s="26"/>
    </row>
    <row r="546" spans="1:6">
      <c r="A546" s="26"/>
      <c r="B546" s="26"/>
      <c r="F546" s="26"/>
    </row>
    <row r="547" spans="1:6">
      <c r="A547" s="26"/>
      <c r="B547" s="26"/>
      <c r="F547" s="26"/>
    </row>
    <row r="548" spans="1:6">
      <c r="A548" s="26"/>
      <c r="B548" s="26"/>
      <c r="F548" s="26"/>
    </row>
    <row r="549" spans="1:6">
      <c r="A549" s="26"/>
      <c r="B549" s="26"/>
      <c r="F549" s="26"/>
    </row>
    <row r="550" spans="1:6">
      <c r="A550" s="26"/>
      <c r="B550" s="26"/>
      <c r="F550" s="26"/>
    </row>
    <row r="551" spans="1:6">
      <c r="A551" s="26"/>
      <c r="B551" s="26"/>
      <c r="F551" s="26"/>
    </row>
    <row r="552" spans="1:6">
      <c r="A552" s="26"/>
      <c r="B552" s="26"/>
      <c r="F552" s="26"/>
    </row>
    <row r="553" spans="1:6">
      <c r="A553" s="26"/>
      <c r="B553" s="26"/>
      <c r="F553" s="26"/>
    </row>
    <row r="554" spans="1:6">
      <c r="A554" s="26"/>
      <c r="B554" s="26"/>
      <c r="F554" s="26"/>
    </row>
    <row r="555" spans="1:6">
      <c r="A555" s="26"/>
      <c r="B555" s="26"/>
      <c r="F555" s="26"/>
    </row>
    <row r="556" spans="1:6">
      <c r="A556" s="26"/>
      <c r="B556" s="26"/>
      <c r="F556" s="26"/>
    </row>
    <row r="557" spans="1:6">
      <c r="A557" s="26"/>
      <c r="B557" s="26"/>
      <c r="F557" s="26"/>
    </row>
    <row r="558" spans="1:6">
      <c r="A558" s="26"/>
      <c r="B558" s="26"/>
      <c r="F558" s="26"/>
    </row>
    <row r="559" spans="1:6">
      <c r="A559" s="26"/>
      <c r="B559" s="26"/>
      <c r="F559" s="26"/>
    </row>
    <row r="560" spans="1:6">
      <c r="A560" s="26"/>
      <c r="B560" s="26"/>
      <c r="F560" s="26"/>
    </row>
    <row r="561" spans="1:6">
      <c r="A561" s="26"/>
      <c r="B561" s="26"/>
      <c r="F561" s="26"/>
    </row>
    <row r="562" spans="1:6">
      <c r="A562" s="26"/>
      <c r="B562" s="26"/>
      <c r="F562" s="26"/>
    </row>
    <row r="563" spans="1:6">
      <c r="A563" s="26"/>
      <c r="B563" s="26"/>
      <c r="F563" s="26"/>
    </row>
    <row r="564" spans="1:6">
      <c r="A564" s="26"/>
      <c r="B564" s="26"/>
      <c r="F564" s="26"/>
    </row>
    <row r="565" spans="1:6">
      <c r="A565" s="26"/>
      <c r="B565" s="26"/>
      <c r="F565" s="26"/>
    </row>
    <row r="566" spans="1:6">
      <c r="A566" s="26"/>
      <c r="B566" s="26"/>
      <c r="F566" s="26"/>
    </row>
    <row r="567" spans="1:6">
      <c r="A567" s="26"/>
      <c r="B567" s="26"/>
      <c r="F567" s="26"/>
    </row>
    <row r="568" spans="1:6">
      <c r="A568" s="26"/>
      <c r="B568" s="26"/>
      <c r="F568" s="26"/>
    </row>
    <row r="569" spans="1:6">
      <c r="A569" s="26"/>
      <c r="B569" s="26"/>
      <c r="F569" s="26"/>
    </row>
    <row r="570" spans="1:6">
      <c r="A570" s="26"/>
      <c r="B570" s="26"/>
      <c r="F570" s="26"/>
    </row>
    <row r="571" spans="1:6">
      <c r="A571" s="26"/>
      <c r="B571" s="26"/>
      <c r="F571" s="26"/>
    </row>
    <row r="572" spans="1:6">
      <c r="A572" s="26"/>
      <c r="B572" s="26"/>
      <c r="F572" s="26"/>
    </row>
    <row r="573" spans="1:6">
      <c r="A573" s="26"/>
      <c r="B573" s="26"/>
      <c r="F573" s="26"/>
    </row>
    <row r="574" spans="1:6">
      <c r="A574" s="26"/>
      <c r="B574" s="26"/>
      <c r="F574" s="26"/>
    </row>
    <row r="575" spans="1:6">
      <c r="A575" s="26"/>
      <c r="B575" s="26"/>
      <c r="F575" s="26"/>
    </row>
    <row r="576" spans="1:6">
      <c r="A576" s="26"/>
      <c r="B576" s="26"/>
      <c r="F576" s="26"/>
    </row>
    <row r="577" spans="1:6">
      <c r="A577" s="26"/>
      <c r="B577" s="26"/>
      <c r="F577" s="26"/>
    </row>
    <row r="578" spans="1:6">
      <c r="A578" s="26"/>
      <c r="B578" s="26"/>
      <c r="F578" s="26"/>
    </row>
    <row r="579" spans="1:6">
      <c r="A579" s="26"/>
      <c r="B579" s="26"/>
      <c r="F579" s="26"/>
    </row>
    <row r="580" spans="1:6">
      <c r="A580" s="26"/>
      <c r="B580" s="26"/>
      <c r="F580" s="26"/>
    </row>
    <row r="581" spans="1:6">
      <c r="A581" s="26"/>
      <c r="B581" s="26"/>
      <c r="F581" s="26"/>
    </row>
    <row r="582" spans="1:6">
      <c r="A582" s="26"/>
      <c r="B582" s="26"/>
      <c r="F582" s="26"/>
    </row>
    <row r="583" spans="1:6">
      <c r="A583" s="26"/>
      <c r="B583" s="26"/>
      <c r="F583" s="26"/>
    </row>
    <row r="584" spans="1:6">
      <c r="A584" s="26"/>
      <c r="B584" s="26"/>
      <c r="F584" s="26"/>
    </row>
    <row r="585" spans="1:6">
      <c r="A585" s="26"/>
      <c r="B585" s="26"/>
      <c r="F585" s="26"/>
    </row>
    <row r="586" spans="1:6">
      <c r="A586" s="26"/>
      <c r="B586" s="26"/>
      <c r="F586" s="26"/>
    </row>
    <row r="587" spans="1:6">
      <c r="A587" s="26"/>
      <c r="B587" s="26"/>
      <c r="F587" s="26"/>
    </row>
    <row r="588" spans="1:6">
      <c r="A588" s="26"/>
      <c r="B588" s="26"/>
      <c r="F588" s="26"/>
    </row>
    <row r="589" spans="1:6">
      <c r="A589" s="26"/>
      <c r="B589" s="26"/>
      <c r="F589" s="26"/>
    </row>
    <row r="590" spans="1:6">
      <c r="A590" s="26"/>
      <c r="B590" s="26"/>
      <c r="F590" s="26"/>
    </row>
    <row r="591" spans="1:6">
      <c r="A591" s="26"/>
      <c r="B591" s="26"/>
      <c r="F591" s="26"/>
    </row>
    <row r="592" spans="1:6">
      <c r="A592" s="26"/>
      <c r="B592" s="26"/>
      <c r="F592" s="26"/>
    </row>
    <row r="593" spans="1:6">
      <c r="A593" s="26"/>
      <c r="B593" s="26"/>
      <c r="F593" s="26"/>
    </row>
    <row r="594" spans="1:6">
      <c r="A594" s="26"/>
      <c r="B594" s="26"/>
      <c r="F594" s="26"/>
    </row>
    <row r="595" spans="1:6">
      <c r="A595" s="26"/>
      <c r="B595" s="26"/>
      <c r="F595" s="26"/>
    </row>
    <row r="596" spans="1:6">
      <c r="A596" s="26"/>
      <c r="B596" s="26"/>
      <c r="F596" s="26"/>
    </row>
    <row r="597" spans="1:6">
      <c r="A597" s="26"/>
      <c r="B597" s="26"/>
      <c r="F597" s="26"/>
    </row>
    <row r="598" spans="1:6">
      <c r="A598" s="26"/>
      <c r="B598" s="26"/>
      <c r="F598" s="26"/>
    </row>
    <row r="599" spans="1:6">
      <c r="A599" s="26"/>
      <c r="B599" s="26"/>
      <c r="F599" s="26"/>
    </row>
    <row r="600" spans="1:6">
      <c r="A600" s="26"/>
      <c r="B600" s="26"/>
      <c r="F600" s="26"/>
    </row>
    <row r="601" spans="1:6">
      <c r="A601" s="26"/>
      <c r="B601" s="26"/>
      <c r="F601" s="26"/>
    </row>
    <row r="602" spans="1:6">
      <c r="A602" s="26"/>
      <c r="B602" s="26"/>
      <c r="F602" s="26"/>
    </row>
    <row r="603" spans="1:6">
      <c r="A603" s="26"/>
      <c r="B603" s="26"/>
      <c r="F603" s="26"/>
    </row>
    <row r="604" spans="1:6">
      <c r="A604" s="26"/>
      <c r="B604" s="26"/>
      <c r="F604" s="26"/>
    </row>
    <row r="605" spans="1:6">
      <c r="A605" s="26"/>
      <c r="B605" s="26"/>
      <c r="F605" s="26"/>
    </row>
    <row r="606" spans="1:6">
      <c r="A606" s="26"/>
      <c r="B606" s="26"/>
      <c r="F606" s="26"/>
    </row>
    <row r="607" spans="1:6">
      <c r="A607" s="26"/>
      <c r="B607" s="26"/>
      <c r="F607" s="26"/>
    </row>
    <row r="608" spans="1:6">
      <c r="A608" s="26"/>
      <c r="B608" s="26"/>
      <c r="F608" s="26"/>
    </row>
    <row r="609" spans="1:6">
      <c r="A609" s="26"/>
      <c r="B609" s="26"/>
      <c r="F609" s="26"/>
    </row>
    <row r="610" spans="1:6">
      <c r="A610" s="26"/>
      <c r="B610" s="26"/>
      <c r="F610" s="26"/>
    </row>
    <row r="611" spans="1:6">
      <c r="A611" s="26"/>
      <c r="B611" s="26"/>
      <c r="F611" s="26"/>
    </row>
    <row r="612" spans="1:6">
      <c r="A612" s="26"/>
      <c r="B612" s="26"/>
      <c r="F612" s="26"/>
    </row>
    <row r="613" spans="1:6">
      <c r="A613" s="26"/>
      <c r="B613" s="26"/>
      <c r="F613" s="26"/>
    </row>
    <row r="614" spans="1:6">
      <c r="A614" s="26"/>
      <c r="B614" s="26"/>
      <c r="F614" s="26"/>
    </row>
    <row r="615" spans="1:6">
      <c r="A615" s="26"/>
      <c r="B615" s="26"/>
      <c r="F615" s="26"/>
    </row>
    <row r="616" spans="1:6">
      <c r="A616" s="26"/>
      <c r="B616" s="26"/>
      <c r="F616" s="26"/>
    </row>
    <row r="617" spans="1:6">
      <c r="A617" s="26"/>
      <c r="B617" s="26"/>
      <c r="F617" s="26"/>
    </row>
    <row r="618" spans="1:6">
      <c r="A618" s="26"/>
      <c r="B618" s="26"/>
      <c r="F618" s="26"/>
    </row>
    <row r="619" spans="1:6">
      <c r="A619" s="26"/>
      <c r="B619" s="26"/>
      <c r="F619" s="26"/>
    </row>
    <row r="620" spans="1:6">
      <c r="A620" s="26"/>
      <c r="B620" s="26"/>
      <c r="F620" s="26"/>
    </row>
    <row r="621" spans="1:6">
      <c r="A621" s="26"/>
      <c r="B621" s="26"/>
      <c r="F621" s="26"/>
    </row>
    <row r="622" spans="1:6">
      <c r="A622" s="26"/>
      <c r="B622" s="26"/>
      <c r="F622" s="26"/>
    </row>
    <row r="623" spans="1:6">
      <c r="A623" s="26"/>
      <c r="B623" s="26"/>
      <c r="F623" s="26"/>
    </row>
    <row r="624" spans="1:6">
      <c r="A624" s="26"/>
      <c r="B624" s="26"/>
      <c r="F624" s="26"/>
    </row>
    <row r="625" spans="1:6">
      <c r="A625" s="26"/>
      <c r="B625" s="26"/>
      <c r="F625" s="26"/>
    </row>
    <row r="626" spans="1:6">
      <c r="A626" s="26"/>
      <c r="B626" s="26"/>
      <c r="F626" s="26"/>
    </row>
    <row r="627" spans="1:6">
      <c r="A627" s="26"/>
      <c r="B627" s="26"/>
      <c r="F627" s="26"/>
    </row>
    <row r="628" spans="1:6">
      <c r="A628" s="26"/>
      <c r="B628" s="26"/>
      <c r="F628" s="26"/>
    </row>
    <row r="629" spans="1:6">
      <c r="A629" s="26"/>
      <c r="B629" s="26"/>
      <c r="F629" s="26"/>
    </row>
    <row r="630" spans="1:6">
      <c r="A630" s="26"/>
      <c r="B630" s="26"/>
      <c r="F630" s="26"/>
    </row>
    <row r="631" spans="1:6">
      <c r="A631" s="26"/>
      <c r="B631" s="26"/>
      <c r="F631" s="26"/>
    </row>
    <row r="632" spans="1:6">
      <c r="A632" s="26"/>
      <c r="B632" s="26"/>
      <c r="F632" s="26"/>
    </row>
    <row r="633" spans="1:6">
      <c r="A633" s="26"/>
      <c r="B633" s="26"/>
      <c r="F633" s="26"/>
    </row>
    <row r="634" spans="1:6">
      <c r="A634" s="26"/>
      <c r="B634" s="26"/>
      <c r="F634" s="26"/>
    </row>
    <row r="635" spans="1:6">
      <c r="A635" s="26"/>
      <c r="B635" s="26"/>
      <c r="F635" s="26"/>
    </row>
    <row r="636" spans="1:6">
      <c r="A636" s="26"/>
      <c r="B636" s="26"/>
      <c r="F636" s="26"/>
    </row>
    <row r="637" spans="1:6">
      <c r="A637" s="26"/>
      <c r="B637" s="26"/>
      <c r="F637" s="26"/>
    </row>
    <row r="638" spans="1:6">
      <c r="A638" s="26"/>
      <c r="B638" s="26"/>
      <c r="F638" s="26"/>
    </row>
    <row r="639" spans="1:6">
      <c r="A639" s="26"/>
      <c r="B639" s="26"/>
      <c r="F639" s="26"/>
    </row>
    <row r="640" spans="1:6">
      <c r="A640" s="26"/>
      <c r="B640" s="26"/>
      <c r="F640" s="26"/>
    </row>
    <row r="641" spans="1:6">
      <c r="A641" s="26"/>
      <c r="B641" s="26"/>
      <c r="F641" s="26"/>
    </row>
    <row r="642" spans="1:6">
      <c r="A642" s="26"/>
      <c r="B642" s="26"/>
      <c r="F642" s="26"/>
    </row>
    <row r="643" spans="1:6">
      <c r="A643" s="26"/>
      <c r="B643" s="26"/>
      <c r="F643" s="26"/>
    </row>
    <row r="644" spans="1:6">
      <c r="A644" s="26"/>
      <c r="B644" s="26"/>
      <c r="F644" s="26"/>
    </row>
    <row r="645" spans="1:6">
      <c r="A645" s="26"/>
      <c r="B645" s="26"/>
      <c r="F645" s="26"/>
    </row>
    <row r="646" spans="1:6">
      <c r="A646" s="26"/>
      <c r="B646" s="26"/>
      <c r="F646" s="26"/>
    </row>
    <row r="647" spans="1:6">
      <c r="A647" s="26"/>
      <c r="B647" s="26"/>
      <c r="F647" s="26"/>
    </row>
    <row r="648" spans="1:6">
      <c r="A648" s="26"/>
      <c r="B648" s="26"/>
      <c r="F648" s="26"/>
    </row>
    <row r="649" spans="1:6">
      <c r="A649" s="26"/>
      <c r="B649" s="26"/>
      <c r="F649" s="26"/>
    </row>
    <row r="650" spans="1:6">
      <c r="A650" s="26"/>
      <c r="B650" s="26"/>
      <c r="F650" s="26"/>
    </row>
    <row r="651" spans="1:6">
      <c r="A651" s="26"/>
      <c r="B651" s="26"/>
      <c r="F651" s="26"/>
    </row>
    <row r="652" spans="1:6">
      <c r="A652" s="26"/>
      <c r="B652" s="26"/>
      <c r="F652" s="26"/>
    </row>
    <row r="653" spans="1:6">
      <c r="A653" s="26"/>
      <c r="B653" s="26"/>
      <c r="F653" s="26"/>
    </row>
    <row r="654" spans="1:6">
      <c r="A654" s="26"/>
      <c r="B654" s="26"/>
      <c r="F654" s="26"/>
    </row>
    <row r="655" spans="1:6">
      <c r="A655" s="26"/>
      <c r="B655" s="26"/>
      <c r="F655" s="26"/>
    </row>
    <row r="656" spans="1:6">
      <c r="A656" s="26"/>
      <c r="B656" s="26"/>
      <c r="F656" s="26"/>
    </row>
    <row r="657" spans="1:6">
      <c r="A657" s="26"/>
      <c r="B657" s="26"/>
      <c r="F657" s="26"/>
    </row>
    <row r="658" spans="1:6">
      <c r="A658" s="26"/>
      <c r="B658" s="26"/>
      <c r="F658" s="26"/>
    </row>
    <row r="659" spans="1:6">
      <c r="A659" s="26"/>
      <c r="B659" s="26"/>
      <c r="F659" s="26"/>
    </row>
    <row r="660" spans="1:6">
      <c r="A660" s="26"/>
      <c r="B660" s="26"/>
      <c r="F660" s="26"/>
    </row>
    <row r="661" spans="1:6">
      <c r="A661" s="26"/>
      <c r="B661" s="26"/>
      <c r="F661" s="26"/>
    </row>
    <row r="662" spans="1:6">
      <c r="A662" s="26"/>
      <c r="B662" s="26"/>
      <c r="F662" s="26"/>
    </row>
    <row r="663" spans="1:6">
      <c r="A663" s="26"/>
      <c r="B663" s="26"/>
      <c r="F663" s="26"/>
    </row>
    <row r="664" spans="1:6">
      <c r="A664" s="26"/>
      <c r="B664" s="26"/>
      <c r="F664" s="26"/>
    </row>
    <row r="665" spans="1:6">
      <c r="A665" s="26"/>
      <c r="B665" s="26"/>
      <c r="F665" s="26"/>
    </row>
    <row r="666" spans="1:6">
      <c r="A666" s="26"/>
      <c r="B666" s="26"/>
      <c r="F666" s="26"/>
    </row>
    <row r="667" spans="1:6">
      <c r="A667" s="26"/>
      <c r="B667" s="26"/>
      <c r="F667" s="26"/>
    </row>
    <row r="668" spans="1:6">
      <c r="A668" s="26"/>
      <c r="B668" s="26"/>
      <c r="F668" s="26"/>
    </row>
    <row r="669" spans="1:6">
      <c r="A669" s="26"/>
      <c r="B669" s="26"/>
      <c r="F669" s="26"/>
    </row>
    <row r="670" spans="1:6">
      <c r="A670" s="26"/>
      <c r="B670" s="26"/>
      <c r="F670" s="26"/>
    </row>
    <row r="671" spans="1:6">
      <c r="A671" s="26"/>
      <c r="B671" s="26"/>
      <c r="F671" s="26"/>
    </row>
    <row r="672" spans="1:6">
      <c r="A672" s="26"/>
      <c r="B672" s="26"/>
      <c r="F672" s="26"/>
    </row>
    <row r="673" spans="1:6">
      <c r="A673" s="26"/>
      <c r="B673" s="26"/>
      <c r="F673" s="26"/>
    </row>
    <row r="674" spans="1:6">
      <c r="A674" s="26"/>
      <c r="B674" s="26"/>
      <c r="F674" s="26"/>
    </row>
    <row r="675" spans="1:6">
      <c r="A675" s="26"/>
      <c r="B675" s="26"/>
      <c r="F675" s="26"/>
    </row>
    <row r="676" spans="1:6">
      <c r="A676" s="26"/>
      <c r="B676" s="26"/>
      <c r="F676" s="26"/>
    </row>
    <row r="677" spans="1:6">
      <c r="A677" s="26"/>
      <c r="B677" s="26"/>
      <c r="F677" s="26"/>
    </row>
    <row r="678" spans="1:6">
      <c r="A678" s="26"/>
      <c r="B678" s="26"/>
      <c r="F678" s="26"/>
    </row>
    <row r="679" spans="1:6">
      <c r="A679" s="26"/>
      <c r="B679" s="26"/>
      <c r="F679" s="26"/>
    </row>
    <row r="680" spans="1:6">
      <c r="A680" s="26"/>
      <c r="B680" s="26"/>
      <c r="F680" s="26"/>
    </row>
    <row r="681" spans="1:6">
      <c r="A681" s="26"/>
      <c r="B681" s="26"/>
      <c r="F681" s="26"/>
    </row>
    <row r="682" spans="1:6">
      <c r="A682" s="26"/>
      <c r="B682" s="26"/>
      <c r="F682" s="26"/>
    </row>
    <row r="683" spans="1:6">
      <c r="A683" s="26"/>
      <c r="B683" s="26"/>
      <c r="F683" s="26"/>
    </row>
    <row r="684" spans="1:6">
      <c r="A684" s="26"/>
      <c r="B684" s="26"/>
      <c r="F684" s="26"/>
    </row>
    <row r="685" spans="1:6">
      <c r="A685" s="26"/>
      <c r="B685" s="26"/>
      <c r="F685" s="26"/>
    </row>
    <row r="686" spans="1:6">
      <c r="A686" s="26"/>
      <c r="B686" s="26"/>
      <c r="F686" s="26"/>
    </row>
    <row r="687" spans="1:6">
      <c r="A687" s="26"/>
      <c r="B687" s="26"/>
      <c r="F687" s="26"/>
    </row>
    <row r="688" spans="1:6">
      <c r="A688" s="26"/>
      <c r="B688" s="26"/>
      <c r="F688" s="26"/>
    </row>
    <row r="689" spans="1:6">
      <c r="A689" s="26"/>
      <c r="B689" s="26"/>
      <c r="F689" s="26"/>
    </row>
    <row r="690" spans="1:6">
      <c r="A690" s="26"/>
      <c r="B690" s="26"/>
      <c r="F690" s="26"/>
    </row>
    <row r="691" spans="1:6">
      <c r="A691" s="26"/>
      <c r="B691" s="26"/>
      <c r="F691" s="26"/>
    </row>
    <row r="692" spans="1:6">
      <c r="A692" s="26"/>
      <c r="B692" s="26"/>
      <c r="F692" s="26"/>
    </row>
    <row r="693" spans="1:6">
      <c r="A693" s="26"/>
      <c r="B693" s="26"/>
      <c r="F693" s="26"/>
    </row>
    <row r="694" spans="1:6">
      <c r="A694" s="26"/>
      <c r="B694" s="26"/>
      <c r="F694" s="26"/>
    </row>
    <row r="695" spans="1:6">
      <c r="A695" s="26"/>
      <c r="B695" s="26"/>
      <c r="F695" s="26"/>
    </row>
    <row r="696" spans="1:6">
      <c r="A696" s="26"/>
      <c r="B696" s="26"/>
      <c r="F696" s="26"/>
    </row>
    <row r="697" spans="1:6">
      <c r="A697" s="26"/>
      <c r="B697" s="26"/>
      <c r="F697" s="26"/>
    </row>
    <row r="698" spans="1:6">
      <c r="A698" s="26"/>
      <c r="B698" s="26"/>
      <c r="F698" s="26"/>
    </row>
    <row r="699" spans="1:6">
      <c r="A699" s="26"/>
      <c r="B699" s="26"/>
      <c r="F699" s="26"/>
    </row>
    <row r="700" spans="1:6">
      <c r="A700" s="26"/>
      <c r="B700" s="26"/>
      <c r="F700" s="26"/>
    </row>
    <row r="701" spans="1:6">
      <c r="A701" s="26"/>
      <c r="B701" s="26"/>
      <c r="F701" s="26"/>
    </row>
    <row r="702" spans="1:6">
      <c r="A702" s="26"/>
      <c r="B702" s="26"/>
      <c r="F702" s="26"/>
    </row>
    <row r="703" spans="1:6">
      <c r="A703" s="26"/>
      <c r="B703" s="26"/>
      <c r="F703" s="26"/>
    </row>
  </sheetData>
  <sheetProtection algorithmName="SHA-512" hashValue="mr5llahWwT9VjU7Ym01KnGBD+zrtqrAeoAbEUyeahuspr/J4LyJvCfDRlXz/3Eysb3YlT7RTeQRMyYmabV6kkQ==" saltValue="Qqyk9H8A+TRNqhLTiHSj5w==" spinCount="100000" sheet="1" objects="1" scenarios="1" formatCells="0" formatColumns="0" formatRows="0"/>
  <mergeCells count="302">
    <mergeCell ref="A310:B310"/>
    <mergeCell ref="A311:B311"/>
    <mergeCell ref="A312:B312"/>
    <mergeCell ref="A313:B313"/>
    <mergeCell ref="A314:B314"/>
    <mergeCell ref="A309:B309"/>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30:B30"/>
    <mergeCell ref="A31:B31"/>
    <mergeCell ref="A32:B32"/>
    <mergeCell ref="A1:E1"/>
    <mergeCell ref="A27:B27"/>
    <mergeCell ref="A28:B28"/>
    <mergeCell ref="A29:B29"/>
    <mergeCell ref="A12:E12"/>
    <mergeCell ref="A21:B21"/>
    <mergeCell ref="A22:B22"/>
    <mergeCell ref="A23:B23"/>
    <mergeCell ref="A24:B24"/>
    <mergeCell ref="A25:B25"/>
    <mergeCell ref="A26:B26"/>
    <mergeCell ref="A17:B17"/>
    <mergeCell ref="A16:B16"/>
    <mergeCell ref="A18:B18"/>
    <mergeCell ref="A19:B19"/>
    <mergeCell ref="A20:B20"/>
    <mergeCell ref="A13:E13"/>
  </mergeCells>
  <pageMargins left="0.511811024" right="0.511811024" top="0.78740157499999996" bottom="0.78740157499999996" header="0.31496062000000002" footer="0.31496062000000002"/>
  <pageSetup paperSize="9" orientation="portrait" horizontalDpi="0" verticalDpi="0"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'PROPG Configurações'!$I$9:$I$13</xm:f>
          </x14:formula1>
          <xm:sqref>C17:C314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W3015"/>
  <sheetViews>
    <sheetView zoomScale="90" zoomScaleNormal="90" workbookViewId="0">
      <selection sqref="A1:M1"/>
    </sheetView>
  </sheetViews>
  <sheetFormatPr defaultColWidth="14.42578125" defaultRowHeight="15.75" customHeight="1"/>
  <cols>
    <col min="1" max="1" width="29.140625" style="15" customWidth="1"/>
    <col min="2" max="2" width="13.140625" style="15" customWidth="1"/>
    <col min="3" max="3" width="13.28515625" style="15" customWidth="1"/>
    <col min="4" max="4" width="12.140625" style="15" customWidth="1"/>
    <col min="5" max="5" width="2.7109375" style="15" customWidth="1"/>
    <col min="6" max="7" width="6.85546875" style="15" customWidth="1"/>
    <col min="8" max="8" width="3.42578125" style="15" customWidth="1"/>
    <col min="9" max="9" width="22.7109375" style="15" customWidth="1"/>
    <col min="10" max="10" width="23.28515625" style="15" customWidth="1"/>
    <col min="11" max="11" width="2.140625" style="15" customWidth="1"/>
    <col min="12" max="12" width="5.85546875" style="15" customWidth="1"/>
    <col min="13" max="13" width="7.42578125" style="15" customWidth="1"/>
    <col min="14" max="14" width="3" style="15" customWidth="1"/>
    <col min="15" max="15" width="41.28515625" style="15" customWidth="1"/>
    <col min="16" max="16" width="13.7109375" style="15" customWidth="1"/>
    <col min="17" max="19" width="20.85546875" style="15" customWidth="1"/>
    <col min="20" max="20" width="20" customWidth="1"/>
    <col min="21" max="21" width="22.7109375" style="15" customWidth="1"/>
    <col min="22" max="22" width="19.85546875" style="15" customWidth="1"/>
    <col min="23" max="23" width="26.7109375" style="15" customWidth="1"/>
    <col min="24" max="16384" width="14.42578125" style="15"/>
  </cols>
  <sheetData>
    <row r="1" spans="1:23" ht="55.5" customHeight="1">
      <c r="A1" s="89" t="s">
        <v>5</v>
      </c>
      <c r="B1" s="89"/>
      <c r="C1" s="89"/>
      <c r="D1" s="89"/>
      <c r="E1" s="89"/>
      <c r="F1" s="89"/>
      <c r="G1" s="89"/>
      <c r="H1" s="89"/>
      <c r="I1" s="89"/>
      <c r="J1" s="89"/>
      <c r="K1" s="89"/>
      <c r="L1" s="89"/>
      <c r="M1" s="89"/>
      <c r="T1" s="40" t="str">
        <f t="shared" ref="T1:T64" si="0">IF(AND($A1 = "Nome da disciplina:", ISTEXT($B1)), "OK", "")</f>
        <v/>
      </c>
    </row>
    <row r="2" spans="1:23" ht="15.75" customHeight="1">
      <c r="T2" s="40" t="str">
        <f t="shared" si="0"/>
        <v/>
      </c>
    </row>
    <row r="3" spans="1:23" ht="30.75" customHeight="1">
      <c r="A3" s="54" t="s">
        <v>6</v>
      </c>
      <c r="T3" s="40" t="str">
        <f t="shared" si="0"/>
        <v/>
      </c>
    </row>
    <row r="4" spans="1:23" ht="30" customHeight="1">
      <c r="A4" s="53" t="s">
        <v>7</v>
      </c>
      <c r="T4" s="40" t="str">
        <f t="shared" si="0"/>
        <v/>
      </c>
    </row>
    <row r="5" spans="1:23" ht="14.1">
      <c r="A5" s="24"/>
      <c r="B5" s="24"/>
      <c r="C5" s="24"/>
      <c r="D5" s="24"/>
      <c r="E5" s="24"/>
      <c r="F5" s="24"/>
      <c r="G5" s="24"/>
      <c r="H5" s="24"/>
      <c r="I5" s="24"/>
      <c r="J5" s="24"/>
      <c r="K5" s="24"/>
      <c r="L5" s="24"/>
      <c r="M5" s="24"/>
      <c r="N5" s="24"/>
      <c r="O5" s="13" t="s">
        <v>9</v>
      </c>
      <c r="P5" s="13" t="s">
        <v>10</v>
      </c>
      <c r="Q5" s="26"/>
      <c r="R5" s="26"/>
      <c r="S5" s="26"/>
      <c r="T5" s="40" t="str">
        <f t="shared" si="0"/>
        <v/>
      </c>
      <c r="U5" s="26"/>
      <c r="V5" s="26"/>
      <c r="W5" s="26"/>
    </row>
    <row r="6" spans="1:23" ht="14.1">
      <c r="A6" s="98" t="s">
        <v>92</v>
      </c>
      <c r="B6" s="98"/>
      <c r="C6" s="98"/>
      <c r="D6" s="98"/>
      <c r="E6" s="98"/>
      <c r="F6" s="13" t="str">
        <f>IF(SUM(G26:$G$3011)+SUM($M$26:$M$3011)=0,"",SUM(G26:$G$3011)+SUM($M$26:$M$3011))</f>
        <v/>
      </c>
      <c r="H6" s="24"/>
      <c r="I6" s="24"/>
      <c r="J6" s="24"/>
      <c r="K6" s="24"/>
      <c r="L6" s="24"/>
      <c r="M6" s="24"/>
      <c r="N6" s="24"/>
      <c r="O6" s="13" t="str">
        <f>IF(AND(NOT(ISBLANK(F6)),F6&lt;360),"Carga horária mínima dever ser 360h","")</f>
        <v/>
      </c>
      <c r="P6" s="13">
        <f t="shared" ref="P6:P35" si="1">IF(ISBLANK(O6),"",IF(O6="",0,1))</f>
        <v>0</v>
      </c>
      <c r="Q6" s="26"/>
      <c r="R6" s="26"/>
      <c r="S6" s="26"/>
      <c r="T6" s="40" t="str">
        <f t="shared" si="0"/>
        <v/>
      </c>
      <c r="U6" s="26"/>
      <c r="V6" s="26"/>
      <c r="W6" s="26"/>
    </row>
    <row r="7" spans="1:23" ht="14.1">
      <c r="A7" s="98" t="s">
        <v>93</v>
      </c>
      <c r="B7" s="98"/>
      <c r="C7" s="98"/>
      <c r="D7" s="98"/>
      <c r="E7" s="98"/>
      <c r="F7" s="35" t="str">
        <f>IF(AND(NOT(ISBLANK(F6)),ISNUMBER(F6),F6&gt;=15),F6/15,"")</f>
        <v/>
      </c>
      <c r="H7" s="24"/>
      <c r="I7" s="24"/>
      <c r="J7" s="24"/>
      <c r="K7" s="24"/>
      <c r="L7" s="24"/>
      <c r="M7" s="24"/>
      <c r="N7" s="24"/>
      <c r="O7" s="26"/>
      <c r="P7" s="13" t="str">
        <f t="shared" si="1"/>
        <v/>
      </c>
      <c r="Q7" s="26"/>
      <c r="R7" s="26"/>
      <c r="S7" s="26"/>
      <c r="T7" s="40" t="str">
        <f t="shared" si="0"/>
        <v/>
      </c>
      <c r="U7" s="26"/>
      <c r="V7" s="26"/>
      <c r="W7" s="26"/>
    </row>
    <row r="8" spans="1:23" ht="77.25" customHeight="1">
      <c r="A8" s="98" t="s">
        <v>94</v>
      </c>
      <c r="B8" s="98"/>
      <c r="C8" s="98"/>
      <c r="D8" s="98"/>
      <c r="E8" s="98"/>
      <c r="F8" s="36" t="str">
        <f>IF(OR(NOT(ISNUMBER(F6)),F6=0),"",SUM($M$26:$M$3011)/F6)</f>
        <v/>
      </c>
      <c r="H8" s="24"/>
      <c r="I8" s="24"/>
      <c r="J8" s="24"/>
      <c r="K8" s="24"/>
      <c r="L8" s="24"/>
      <c r="M8" s="24"/>
      <c r="N8" s="24"/>
      <c r="O8" s="37" t="str">
        <f>IF(NOT(F8=""),
 IF(AND(F8 &gt; 0,F8&lt;=0.5),
   "No SIPAC, incluir justificativa para inclusão de docentes externos à UFPE, assinada pela Coordenação do curso",
 IF(F8 &gt; 0.5,
   "No SIPAC, incluir justificativa para inclusão de docentes externos à UFPE e acima dos 30% da carga horária total, assinada pela Coordenação do curso e Diretoria do Centro",
   ""
)),"")</f>
        <v/>
      </c>
      <c r="P8" s="13">
        <f t="shared" si="1"/>
        <v>0</v>
      </c>
      <c r="Q8" s="26"/>
      <c r="R8" s="26"/>
      <c r="S8" s="26"/>
      <c r="T8" s="40" t="str">
        <f t="shared" si="0"/>
        <v/>
      </c>
      <c r="U8" s="26"/>
      <c r="V8" s="26"/>
      <c r="W8" s="26"/>
    </row>
    <row r="9" spans="1:23" ht="14.1">
      <c r="A9" s="98" t="s">
        <v>95</v>
      </c>
      <c r="B9" s="98"/>
      <c r="C9" s="98"/>
      <c r="D9" s="98"/>
      <c r="E9" s="98"/>
      <c r="F9" s="58">
        <f>MAX(B20:$B$3011)</f>
        <v>0</v>
      </c>
      <c r="G9" s="37" t="s">
        <v>96</v>
      </c>
      <c r="H9" s="24"/>
      <c r="I9" s="24"/>
      <c r="J9" s="24"/>
      <c r="K9" s="24"/>
      <c r="L9" s="24"/>
      <c r="M9" s="24"/>
      <c r="N9" s="24"/>
      <c r="O9" s="13" t="str">
        <f>IF(AND(F9 &gt; 0,F9 &lt; 6), "A duração mínima é 6 meses", IF(F9 &gt;24,"A duração máxima é 24 meses",""))</f>
        <v/>
      </c>
      <c r="P9" s="13">
        <f t="shared" si="1"/>
        <v>0</v>
      </c>
      <c r="Q9" s="26"/>
      <c r="R9" s="26"/>
      <c r="S9" s="26"/>
      <c r="T9" s="40" t="str">
        <f t="shared" si="0"/>
        <v/>
      </c>
      <c r="U9" s="26"/>
      <c r="V9" s="26"/>
      <c r="W9" s="26"/>
    </row>
    <row r="10" spans="1:23" ht="14.1">
      <c r="A10" s="98" t="s">
        <v>97</v>
      </c>
      <c r="B10" s="98"/>
      <c r="C10" s="98"/>
      <c r="D10" s="98"/>
      <c r="E10" s="98"/>
      <c r="F10" s="58">
        <f>MAX(C20:$C$3011)</f>
        <v>0</v>
      </c>
      <c r="G10" s="37" t="s">
        <v>96</v>
      </c>
      <c r="H10" s="24"/>
      <c r="I10" s="24"/>
      <c r="J10" s="24"/>
      <c r="K10" s="24"/>
      <c r="L10" s="24"/>
      <c r="M10" s="24"/>
      <c r="N10" s="24"/>
      <c r="O10" s="13" t="str">
        <f>IF(AND(F10 &gt; 0,F10 &lt; 6), "A duração mínima é 6 meses", IF(F10 &gt;24,"A duração máxima é 24 meses",""))</f>
        <v/>
      </c>
      <c r="P10" s="13">
        <f t="shared" si="1"/>
        <v>0</v>
      </c>
      <c r="Q10" s="26"/>
      <c r="R10" s="26"/>
      <c r="S10" s="26"/>
      <c r="T10" s="40" t="str">
        <f t="shared" si="0"/>
        <v/>
      </c>
      <c r="U10" s="26"/>
      <c r="V10" s="26"/>
      <c r="W10" s="26"/>
    </row>
    <row r="11" spans="1:23" ht="14.1">
      <c r="A11" s="98" t="s">
        <v>98</v>
      </c>
      <c r="B11" s="98"/>
      <c r="C11" s="98"/>
      <c r="D11" s="98"/>
      <c r="E11" s="98"/>
      <c r="F11" s="58">
        <f>MAX(D20:$D$3011)</f>
        <v>0</v>
      </c>
      <c r="G11" s="37" t="s">
        <v>96</v>
      </c>
      <c r="H11" s="24"/>
      <c r="I11" s="24"/>
      <c r="J11" s="24"/>
      <c r="K11" s="24"/>
      <c r="L11" s="24"/>
      <c r="M11" s="24"/>
      <c r="N11" s="24"/>
      <c r="O11" s="13" t="str">
        <f>IF(AND(F11 &gt; 0,F11 &lt; 6), "A duração mínima é 6 meses", IF(F11 &gt;24,"A duração máxima é 24 meses",""))</f>
        <v/>
      </c>
      <c r="P11" s="13">
        <f t="shared" si="1"/>
        <v>0</v>
      </c>
      <c r="Q11" s="26"/>
      <c r="R11" s="26"/>
      <c r="S11" s="26"/>
      <c r="T11" s="40" t="str">
        <f t="shared" si="0"/>
        <v/>
      </c>
      <c r="U11" s="26"/>
      <c r="V11" s="26"/>
      <c r="W11" s="26"/>
    </row>
    <row r="12" spans="1:23" ht="12.6">
      <c r="A12" s="26"/>
      <c r="B12" s="26"/>
      <c r="C12" s="26"/>
      <c r="D12" s="26"/>
      <c r="E12" s="26"/>
      <c r="F12" s="26"/>
      <c r="G12" s="26"/>
      <c r="H12" s="26"/>
      <c r="I12" s="26"/>
      <c r="J12" s="26"/>
      <c r="K12" s="26"/>
      <c r="L12" s="26"/>
      <c r="M12" s="26"/>
      <c r="N12" s="26"/>
      <c r="O12" s="26"/>
      <c r="P12" s="26"/>
      <c r="Q12" s="26"/>
      <c r="R12" s="26"/>
      <c r="S12" s="26"/>
      <c r="T12" s="40" t="str">
        <f t="shared" si="0"/>
        <v/>
      </c>
      <c r="U12" s="26"/>
      <c r="V12" s="26"/>
      <c r="W12" s="26"/>
    </row>
    <row r="13" spans="1:23" ht="12.6">
      <c r="A13" s="26"/>
      <c r="B13" s="26"/>
      <c r="C13" s="26"/>
      <c r="D13" s="26"/>
      <c r="E13" s="26"/>
      <c r="F13" s="26"/>
      <c r="G13" s="26"/>
      <c r="H13" s="26"/>
      <c r="I13" s="26"/>
      <c r="J13" s="26"/>
      <c r="K13" s="26"/>
      <c r="L13" s="26"/>
      <c r="M13" s="26"/>
      <c r="N13" s="26"/>
      <c r="O13" s="26"/>
      <c r="P13" s="26"/>
      <c r="Q13" s="26"/>
      <c r="R13" s="26"/>
      <c r="S13" s="26"/>
      <c r="T13" s="40" t="str">
        <f t="shared" si="0"/>
        <v/>
      </c>
      <c r="U13" s="26"/>
      <c r="V13" s="26"/>
      <c r="W13" s="26"/>
    </row>
    <row r="14" spans="1:23" ht="12.6">
      <c r="A14" s="26"/>
      <c r="B14" s="26"/>
      <c r="C14" s="26"/>
      <c r="D14" s="26"/>
      <c r="E14" s="26"/>
      <c r="F14" s="26"/>
      <c r="G14" s="26"/>
      <c r="H14" s="24"/>
      <c r="I14" s="24"/>
      <c r="J14" s="24"/>
      <c r="K14" s="24"/>
      <c r="L14" s="24"/>
      <c r="M14" s="24"/>
      <c r="N14" s="24"/>
      <c r="O14" s="26"/>
      <c r="P14" s="26"/>
      <c r="Q14" s="26"/>
      <c r="R14" s="26"/>
      <c r="S14" s="26"/>
      <c r="T14" s="40" t="str">
        <f t="shared" si="0"/>
        <v/>
      </c>
      <c r="U14" s="26"/>
      <c r="V14" s="26"/>
      <c r="W14" s="26"/>
    </row>
    <row r="15" spans="1:23" ht="19.5" customHeight="1">
      <c r="A15" s="13" t="s">
        <v>99</v>
      </c>
      <c r="B15" s="94"/>
      <c r="C15" s="94"/>
      <c r="D15" s="94"/>
      <c r="E15" s="94"/>
      <c r="F15" s="94"/>
      <c r="G15" s="94"/>
      <c r="H15" s="94"/>
      <c r="I15" s="94"/>
      <c r="J15" s="94"/>
      <c r="K15" s="94"/>
      <c r="L15" s="94"/>
      <c r="M15" s="94"/>
      <c r="N15" s="24"/>
      <c r="O15" s="13" t="str">
        <f>IF(AND(B15="",NOT(F16="")),"Nome da disciplina obrigatório","")</f>
        <v/>
      </c>
      <c r="P15" s="13">
        <f>IF(ISBLANK(O15),"",IF(O15="",0,1))</f>
        <v>0</v>
      </c>
      <c r="Q15" s="26"/>
      <c r="R15" s="26"/>
      <c r="S15" s="26"/>
      <c r="T15" s="40" t="str">
        <f t="shared" si="0"/>
        <v/>
      </c>
      <c r="U15" s="26"/>
      <c r="V15" s="26"/>
      <c r="W15" s="26"/>
    </row>
    <row r="16" spans="1:23" ht="32.25" customHeight="1">
      <c r="A16" s="95" t="s">
        <v>100</v>
      </c>
      <c r="B16" s="96"/>
      <c r="C16" s="96"/>
      <c r="D16" s="96"/>
      <c r="E16" s="97"/>
      <c r="F16" s="13" t="str">
        <f>IF(SUM(G26:G35)+SUM(M26:M35)=0,"",SUM(G26:G35)+SUM(M26:M35))</f>
        <v/>
      </c>
      <c r="H16" s="24"/>
      <c r="I16" s="24"/>
      <c r="J16" s="24"/>
      <c r="K16" s="24"/>
      <c r="L16" s="24"/>
      <c r="M16" s="24"/>
      <c r="N16" s="24"/>
      <c r="O16" s="13" t="str">
        <f>IF(F16="", "", IF(AND(NOT(F16=0),NOT(MOD(F16,15)=0)),"A carga horária deve ser múltiplo de 15",""))</f>
        <v/>
      </c>
      <c r="P16" s="13">
        <f>IF(ISBLANK(O16),"",IF(O16="",0,1))</f>
        <v>0</v>
      </c>
      <c r="Q16" s="26"/>
      <c r="R16" s="26"/>
      <c r="S16" s="26"/>
      <c r="T16" s="40" t="str">
        <f t="shared" si="0"/>
        <v/>
      </c>
      <c r="U16" s="24"/>
      <c r="V16" s="24"/>
      <c r="W16" s="26"/>
    </row>
    <row r="17" spans="1:23" ht="14.1">
      <c r="A17" s="98" t="s">
        <v>93</v>
      </c>
      <c r="B17" s="98"/>
      <c r="C17" s="98"/>
      <c r="D17" s="98"/>
      <c r="E17" s="98"/>
      <c r="F17" s="38" t="str">
        <f>IF(AND(NOT(ISBLANK(F16)),ISNUMBER(F16),F16&gt;=15),F16/15,"")</f>
        <v/>
      </c>
      <c r="G17" s="24"/>
      <c r="H17" s="24"/>
      <c r="I17" s="24"/>
      <c r="J17" s="24"/>
      <c r="K17" s="24"/>
      <c r="L17" s="24"/>
      <c r="M17" s="24"/>
      <c r="N17" s="24"/>
      <c r="O17" s="26"/>
      <c r="P17" s="26" t="str">
        <f t="shared" si="1"/>
        <v/>
      </c>
      <c r="Q17" s="26"/>
      <c r="R17" s="26"/>
      <c r="S17" s="26"/>
      <c r="T17" s="40" t="str">
        <f t="shared" si="0"/>
        <v/>
      </c>
      <c r="U17" s="24"/>
      <c r="V17" s="24"/>
      <c r="W17" s="26"/>
    </row>
    <row r="18" spans="1:23" ht="90.75" customHeight="1">
      <c r="A18" s="13" t="s">
        <v>101</v>
      </c>
      <c r="B18" s="83"/>
      <c r="C18" s="83"/>
      <c r="D18" s="83"/>
      <c r="E18" s="83"/>
      <c r="F18" s="83"/>
      <c r="G18" s="83"/>
      <c r="H18" s="83"/>
      <c r="I18" s="83"/>
      <c r="J18" s="83"/>
      <c r="K18" s="83"/>
      <c r="L18" s="83"/>
      <c r="M18" s="83"/>
      <c r="N18" s="24"/>
      <c r="O18" s="26"/>
      <c r="P18" s="26"/>
      <c r="Q18" s="26"/>
      <c r="R18" s="26"/>
      <c r="S18" s="26"/>
      <c r="T18" s="40" t="str">
        <f t="shared" si="0"/>
        <v/>
      </c>
      <c r="U18" s="24"/>
      <c r="V18" s="24"/>
      <c r="W18" s="26"/>
    </row>
    <row r="19" spans="1:23" ht="89.25" customHeight="1">
      <c r="A19" s="39" t="s">
        <v>102</v>
      </c>
      <c r="B19" s="83"/>
      <c r="C19" s="83"/>
      <c r="D19" s="83"/>
      <c r="E19" s="83"/>
      <c r="F19" s="83"/>
      <c r="G19" s="83"/>
      <c r="H19" s="83"/>
      <c r="I19" s="83"/>
      <c r="J19" s="83"/>
      <c r="K19" s="83"/>
      <c r="L19" s="83"/>
      <c r="M19" s="83"/>
      <c r="N19" s="24"/>
      <c r="O19" s="26"/>
      <c r="P19" s="26"/>
      <c r="Q19" s="26"/>
      <c r="R19" s="26"/>
      <c r="S19" s="26"/>
      <c r="T19" s="40" t="str">
        <f t="shared" si="0"/>
        <v/>
      </c>
      <c r="U19" s="24"/>
      <c r="V19" s="24"/>
      <c r="W19" s="26"/>
    </row>
    <row r="20" spans="1:23" ht="14.1">
      <c r="A20" s="13" t="s">
        <v>103</v>
      </c>
      <c r="B20" s="57"/>
      <c r="C20" s="16" t="s">
        <v>104</v>
      </c>
      <c r="D20" s="24"/>
      <c r="E20" s="24"/>
      <c r="G20" s="26"/>
      <c r="H20" s="24"/>
      <c r="I20" s="24"/>
      <c r="J20" s="24"/>
      <c r="K20" s="24"/>
      <c r="L20" s="24"/>
      <c r="M20" s="24"/>
      <c r="N20" s="24"/>
      <c r="O20" s="26"/>
      <c r="P20" s="26"/>
      <c r="Q20" s="26"/>
      <c r="R20" s="26"/>
      <c r="S20" s="26"/>
      <c r="T20" s="40" t="str">
        <f t="shared" si="0"/>
        <v/>
      </c>
      <c r="U20" s="24"/>
      <c r="V20" s="24"/>
      <c r="W20" s="26"/>
    </row>
    <row r="21" spans="1:23" ht="14.1">
      <c r="A21" s="13" t="s">
        <v>105</v>
      </c>
      <c r="B21" s="57"/>
      <c r="C21" s="16" t="s">
        <v>104</v>
      </c>
      <c r="D21" s="24"/>
      <c r="E21" s="24"/>
      <c r="G21" s="26"/>
      <c r="H21" s="24"/>
      <c r="I21" s="24"/>
      <c r="J21" s="24"/>
      <c r="K21" s="24"/>
      <c r="L21" s="24"/>
      <c r="M21" s="24"/>
      <c r="N21" s="24"/>
      <c r="O21" s="26"/>
      <c r="P21" s="26"/>
      <c r="Q21" s="26"/>
      <c r="R21" s="26"/>
      <c r="S21" s="26"/>
      <c r="T21" s="40" t="str">
        <f t="shared" si="0"/>
        <v/>
      </c>
      <c r="U21" s="24"/>
      <c r="V21" s="24"/>
      <c r="W21" s="26"/>
    </row>
    <row r="22" spans="1:23" ht="14.1">
      <c r="A22" s="99" t="s">
        <v>106</v>
      </c>
      <c r="B22" s="99"/>
      <c r="C22" s="57"/>
      <c r="D22" s="16" t="s">
        <v>104</v>
      </c>
      <c r="E22" s="24"/>
      <c r="F22" s="34"/>
      <c r="G22" s="26"/>
      <c r="H22" s="24"/>
      <c r="I22" s="24"/>
      <c r="J22" s="24"/>
      <c r="K22" s="24"/>
      <c r="L22" s="24"/>
      <c r="M22" s="24"/>
      <c r="N22" s="24"/>
      <c r="O22" s="26"/>
      <c r="P22" s="26"/>
      <c r="Q22" s="26"/>
      <c r="R22" s="26"/>
      <c r="S22" s="26"/>
      <c r="T22" s="40" t="str">
        <f t="shared" si="0"/>
        <v/>
      </c>
      <c r="U22" s="24"/>
      <c r="V22" s="24"/>
      <c r="W22" s="26"/>
    </row>
    <row r="23" spans="1:23" ht="14.1">
      <c r="A23" s="107" t="s">
        <v>107</v>
      </c>
      <c r="B23" s="107"/>
      <c r="C23" s="60"/>
      <c r="D23" s="16" t="s">
        <v>104</v>
      </c>
      <c r="E23" s="24"/>
      <c r="F23" s="34"/>
      <c r="G23" s="26"/>
      <c r="H23" s="24"/>
      <c r="I23" s="24"/>
      <c r="J23" s="24"/>
      <c r="K23" s="24"/>
      <c r="L23" s="24"/>
      <c r="M23" s="24"/>
      <c r="N23" s="24"/>
      <c r="O23" s="26"/>
      <c r="P23" s="26"/>
      <c r="Q23" s="26"/>
      <c r="R23" s="26"/>
      <c r="S23" s="26"/>
      <c r="T23" s="40" t="str">
        <f t="shared" si="0"/>
        <v/>
      </c>
      <c r="U23" s="24"/>
      <c r="V23" s="24"/>
      <c r="W23" s="26"/>
    </row>
    <row r="24" spans="1:23" ht="14.1">
      <c r="A24" s="108" t="s">
        <v>108</v>
      </c>
      <c r="B24" s="108"/>
      <c r="C24" s="108"/>
      <c r="D24" s="59"/>
      <c r="E24" s="16" t="s">
        <v>104</v>
      </c>
      <c r="G24" s="26"/>
      <c r="H24" s="24"/>
      <c r="I24" s="24"/>
      <c r="J24" s="24"/>
      <c r="K24" s="24"/>
      <c r="L24" s="24"/>
      <c r="M24" s="24"/>
      <c r="N24" s="24"/>
      <c r="O24" s="26"/>
      <c r="P24" s="26"/>
      <c r="Q24" s="26"/>
      <c r="R24" s="26"/>
      <c r="S24" s="26"/>
      <c r="T24" s="40" t="str">
        <f t="shared" si="0"/>
        <v/>
      </c>
      <c r="U24" s="24"/>
      <c r="V24" s="24"/>
      <c r="W24" s="26"/>
    </row>
    <row r="25" spans="1:23" ht="14.1">
      <c r="A25" s="108" t="s">
        <v>109</v>
      </c>
      <c r="B25" s="108"/>
      <c r="C25" s="108"/>
      <c r="D25" s="59"/>
      <c r="E25" s="16" t="s">
        <v>104</v>
      </c>
      <c r="G25" s="26"/>
      <c r="H25" s="24"/>
      <c r="I25" s="24"/>
      <c r="J25" s="24"/>
      <c r="K25" s="24"/>
      <c r="L25" s="24"/>
      <c r="M25" s="24"/>
      <c r="N25" s="24"/>
      <c r="O25" s="26"/>
      <c r="P25" s="26"/>
      <c r="Q25" s="26"/>
      <c r="R25" s="26"/>
      <c r="S25" s="26"/>
      <c r="T25" s="40" t="str">
        <f t="shared" si="0"/>
        <v/>
      </c>
      <c r="U25" s="24"/>
      <c r="V25" s="24"/>
      <c r="W25" s="26"/>
    </row>
    <row r="26" spans="1:23" ht="14.1">
      <c r="A26" s="55" t="s">
        <v>110</v>
      </c>
      <c r="B26" s="106"/>
      <c r="C26" s="106"/>
      <c r="D26" s="75"/>
      <c r="E26" s="24"/>
      <c r="F26" s="13" t="s">
        <v>111</v>
      </c>
      <c r="G26" s="27"/>
      <c r="H26" s="24"/>
      <c r="I26" s="13" t="s">
        <v>112</v>
      </c>
      <c r="J26" s="27"/>
      <c r="K26" s="24"/>
      <c r="L26" s="13" t="s">
        <v>111</v>
      </c>
      <c r="M26" s="27"/>
      <c r="N26" s="24"/>
      <c r="O26" s="13" t="str">
        <f>IF(OR(AND(NOT(ISBLANK(G26)),NOT(ISNUMBER(G26))),AND(NOT(ISBLANK(J26)),NOT(ISNUMBER(M26)))),"Digite um número na C.H.",IF(OR(COUNTIF(B26:B35,B26)&gt;1,COUNTIF(J26:J35,J26)&gt;1),"Docente repetido",""))</f>
        <v/>
      </c>
      <c r="P26" s="13">
        <f t="shared" si="1"/>
        <v>0</v>
      </c>
      <c r="Q26" s="26"/>
      <c r="R26" s="26"/>
      <c r="S26" s="26"/>
      <c r="T26" s="40" t="str">
        <f t="shared" si="0"/>
        <v/>
      </c>
      <c r="U26" s="24"/>
      <c r="V26" s="24"/>
      <c r="W26" s="26"/>
    </row>
    <row r="27" spans="1:23" ht="14.1">
      <c r="A27" s="13" t="s">
        <v>113</v>
      </c>
      <c r="B27" s="106"/>
      <c r="C27" s="106"/>
      <c r="D27" s="75"/>
      <c r="E27" s="24"/>
      <c r="F27" s="13" t="s">
        <v>111</v>
      </c>
      <c r="G27" s="27"/>
      <c r="H27" s="24"/>
      <c r="I27" s="13" t="s">
        <v>114</v>
      </c>
      <c r="J27" s="27"/>
      <c r="K27" s="24"/>
      <c r="L27" s="13" t="s">
        <v>111</v>
      </c>
      <c r="M27" s="27"/>
      <c r="N27" s="24"/>
      <c r="O27" s="13" t="str">
        <f>IF(OR(AND(NOT(ISBLANK(G27)),NOT(ISNUMBER(G27))),AND(NOT(ISBLANK(J27)),NOT(ISNUMBER(M27)))),"Digite um número na C.H.",IF(OR(COUNTIF(B26:B35,B27)&gt;1,COUNTIF(J26:J35,J27)&gt;1),"Docente repetido",""))</f>
        <v/>
      </c>
      <c r="P27" s="13">
        <f t="shared" si="1"/>
        <v>0</v>
      </c>
      <c r="Q27" s="26"/>
      <c r="R27" s="26"/>
      <c r="S27" s="26"/>
      <c r="T27" s="40" t="str">
        <f t="shared" si="0"/>
        <v/>
      </c>
      <c r="U27" s="24"/>
      <c r="V27" s="24"/>
      <c r="W27" s="26"/>
    </row>
    <row r="28" spans="1:23" ht="14.1">
      <c r="A28" s="13" t="s">
        <v>115</v>
      </c>
      <c r="B28" s="106"/>
      <c r="C28" s="106"/>
      <c r="D28" s="75"/>
      <c r="E28" s="24"/>
      <c r="F28" s="13" t="s">
        <v>111</v>
      </c>
      <c r="G28" s="27"/>
      <c r="H28" s="24"/>
      <c r="I28" s="13" t="s">
        <v>116</v>
      </c>
      <c r="J28" s="27"/>
      <c r="K28" s="24"/>
      <c r="L28" s="13" t="s">
        <v>111</v>
      </c>
      <c r="M28" s="27"/>
      <c r="N28" s="24"/>
      <c r="O28" s="13" t="str">
        <f>IF(OR(AND(NOT(ISBLANK(G28)),NOT(ISNUMBER(G28))),AND(NOT(ISBLANK(J28)),NOT(ISNUMBER(M28)))),"Digite um número na C.H.",IF(OR(COUNTIF(B26:B35,B28)&gt;1,COUNTIF(J26:J35,J28)&gt;1),"Docente repetido",""))</f>
        <v/>
      </c>
      <c r="P28" s="13">
        <f t="shared" si="1"/>
        <v>0</v>
      </c>
      <c r="Q28" s="26"/>
      <c r="R28" s="26"/>
      <c r="S28" s="26"/>
      <c r="T28" s="40" t="str">
        <f t="shared" si="0"/>
        <v/>
      </c>
      <c r="U28" s="24"/>
      <c r="V28" s="24"/>
      <c r="W28" s="26"/>
    </row>
    <row r="29" spans="1:23" ht="14.1">
      <c r="A29" s="13" t="s">
        <v>117</v>
      </c>
      <c r="B29" s="106"/>
      <c r="C29" s="106"/>
      <c r="D29" s="75"/>
      <c r="E29" s="24"/>
      <c r="F29" s="13" t="s">
        <v>111</v>
      </c>
      <c r="G29" s="27"/>
      <c r="H29" s="24"/>
      <c r="I29" s="13" t="s">
        <v>118</v>
      </c>
      <c r="J29" s="27"/>
      <c r="K29" s="24"/>
      <c r="L29" s="13" t="s">
        <v>111</v>
      </c>
      <c r="M29" s="27"/>
      <c r="N29" s="24"/>
      <c r="O29" s="13" t="str">
        <f>IF(OR(AND(NOT(ISBLANK(G29)),NOT(ISNUMBER(G29))),AND(NOT(ISBLANK(J29)),NOT(ISNUMBER(M29)))),"Digite um número na C.H.",IF(OR(COUNTIF(B26:B35,B29)&gt;1,COUNTIF(J26:J35,J29)&gt;1),"Docente repetido",""))</f>
        <v/>
      </c>
      <c r="P29" s="13">
        <f t="shared" si="1"/>
        <v>0</v>
      </c>
      <c r="Q29" s="26"/>
      <c r="R29" s="26"/>
      <c r="S29" s="26"/>
      <c r="T29" s="40" t="str">
        <f t="shared" si="0"/>
        <v/>
      </c>
      <c r="U29" s="24"/>
      <c r="V29" s="24"/>
      <c r="W29" s="26"/>
    </row>
    <row r="30" spans="1:23" ht="14.1">
      <c r="A30" s="13" t="s">
        <v>119</v>
      </c>
      <c r="B30" s="106"/>
      <c r="C30" s="106"/>
      <c r="D30" s="75"/>
      <c r="E30" s="24"/>
      <c r="F30" s="13" t="s">
        <v>111</v>
      </c>
      <c r="G30" s="27"/>
      <c r="H30" s="24"/>
      <c r="I30" s="13" t="s">
        <v>120</v>
      </c>
      <c r="J30" s="27"/>
      <c r="K30" s="24"/>
      <c r="L30" s="13" t="s">
        <v>111</v>
      </c>
      <c r="M30" s="27"/>
      <c r="N30" s="24"/>
      <c r="O30" s="13" t="str">
        <f>IF(OR(AND(NOT(ISBLANK(G30)),NOT(ISNUMBER(G30))),AND(NOT(ISBLANK(J30)),NOT(ISNUMBER(M30)))),"Digite um número na C.H.",IF(OR(COUNTIF(B26:B35,B30)&gt;1,COUNTIF(J26:J35,J30)&gt;1),"Docente repetido",""))</f>
        <v/>
      </c>
      <c r="P30" s="13">
        <f t="shared" si="1"/>
        <v>0</v>
      </c>
      <c r="Q30" s="26"/>
      <c r="R30" s="26"/>
      <c r="S30" s="26"/>
      <c r="T30" s="40" t="str">
        <f t="shared" si="0"/>
        <v/>
      </c>
      <c r="U30" s="24"/>
      <c r="V30" s="24"/>
      <c r="W30" s="26"/>
    </row>
    <row r="31" spans="1:23" ht="14.1">
      <c r="A31" s="13" t="s">
        <v>121</v>
      </c>
      <c r="B31" s="106"/>
      <c r="C31" s="106"/>
      <c r="D31" s="75"/>
      <c r="E31" s="24"/>
      <c r="F31" s="13" t="s">
        <v>111</v>
      </c>
      <c r="G31" s="27"/>
      <c r="H31" s="24"/>
      <c r="I31" s="13" t="s">
        <v>122</v>
      </c>
      <c r="J31" s="27"/>
      <c r="K31" s="24"/>
      <c r="L31" s="13" t="s">
        <v>111</v>
      </c>
      <c r="M31" s="27"/>
      <c r="N31" s="24"/>
      <c r="O31" s="13" t="str">
        <f>IF(OR(AND(NOT(ISBLANK(G31)),NOT(ISNUMBER(G31))),AND(NOT(ISBLANK(J31)),NOT(ISNUMBER(M31)))),"Digite um número na C.H.",IF(OR(COUNTIF(B26:B35,B31)&gt;1,COUNTIF(J26:J35,J31)&gt;1),"Docente repetido",""))</f>
        <v/>
      </c>
      <c r="P31" s="13">
        <f t="shared" si="1"/>
        <v>0</v>
      </c>
      <c r="Q31" s="26"/>
      <c r="R31" s="26"/>
      <c r="S31" s="26"/>
      <c r="T31" s="40" t="str">
        <f t="shared" si="0"/>
        <v/>
      </c>
      <c r="U31" s="24"/>
      <c r="V31" s="24"/>
      <c r="W31" s="26"/>
    </row>
    <row r="32" spans="1:23" ht="14.1">
      <c r="A32" s="13" t="s">
        <v>123</v>
      </c>
      <c r="B32" s="106"/>
      <c r="C32" s="106"/>
      <c r="D32" s="75"/>
      <c r="E32" s="24"/>
      <c r="F32" s="13" t="s">
        <v>111</v>
      </c>
      <c r="G32" s="27"/>
      <c r="H32" s="24"/>
      <c r="I32" s="13" t="s">
        <v>124</v>
      </c>
      <c r="J32" s="27"/>
      <c r="K32" s="24"/>
      <c r="L32" s="13" t="s">
        <v>111</v>
      </c>
      <c r="M32" s="27"/>
      <c r="N32" s="24"/>
      <c r="O32" s="13" t="str">
        <f>IF(OR(AND(NOT(ISBLANK(G32)),NOT(ISNUMBER(G32))),AND(NOT(ISBLANK(J32)),NOT(ISNUMBER(M32)))),"Digite um número na C.H.",IF(OR(COUNTIF(B26:B35,B32)&gt;1,COUNTIF(J26:J35,J32)&gt;1),"Docente repetido",""))</f>
        <v/>
      </c>
      <c r="P32" s="13">
        <f t="shared" si="1"/>
        <v>0</v>
      </c>
      <c r="Q32" s="26"/>
      <c r="R32" s="26"/>
      <c r="S32" s="26"/>
      <c r="T32" s="40" t="str">
        <f t="shared" si="0"/>
        <v/>
      </c>
      <c r="U32" s="24"/>
      <c r="V32" s="24"/>
      <c r="W32" s="26"/>
    </row>
    <row r="33" spans="1:23" ht="14.1">
      <c r="A33" s="13" t="s">
        <v>125</v>
      </c>
      <c r="B33" s="106"/>
      <c r="C33" s="106"/>
      <c r="D33" s="75"/>
      <c r="E33" s="24"/>
      <c r="F33" s="13" t="s">
        <v>111</v>
      </c>
      <c r="G33" s="27"/>
      <c r="H33" s="24"/>
      <c r="I33" s="13" t="s">
        <v>126</v>
      </c>
      <c r="J33" s="27"/>
      <c r="K33" s="24"/>
      <c r="L33" s="13" t="s">
        <v>111</v>
      </c>
      <c r="M33" s="27"/>
      <c r="N33" s="24"/>
      <c r="O33" s="13" t="str">
        <f>IF(OR(AND(NOT(ISBLANK(G33)),NOT(ISNUMBER(G33))),AND(NOT(ISBLANK(J33)),NOT(ISNUMBER(M33)))),"Digite um número na C.H.",IF(OR(COUNTIF(B26:B35,B33)&gt;1,COUNTIF(J26:J35,J33)&gt;1),"Docente repetido",""))</f>
        <v/>
      </c>
      <c r="P33" s="13">
        <f t="shared" si="1"/>
        <v>0</v>
      </c>
      <c r="Q33" s="26"/>
      <c r="R33" s="26"/>
      <c r="S33" s="26"/>
      <c r="T33" s="40" t="str">
        <f t="shared" si="0"/>
        <v/>
      </c>
      <c r="U33" s="24"/>
      <c r="V33" s="24"/>
      <c r="W33" s="26"/>
    </row>
    <row r="34" spans="1:23" ht="14.1">
      <c r="A34" s="13" t="s">
        <v>127</v>
      </c>
      <c r="B34" s="106"/>
      <c r="C34" s="106"/>
      <c r="D34" s="75"/>
      <c r="E34" s="24"/>
      <c r="F34" s="13" t="s">
        <v>111</v>
      </c>
      <c r="G34" s="27"/>
      <c r="H34" s="24"/>
      <c r="I34" s="13" t="s">
        <v>128</v>
      </c>
      <c r="J34" s="27"/>
      <c r="K34" s="24"/>
      <c r="L34" s="13" t="s">
        <v>111</v>
      </c>
      <c r="M34" s="27"/>
      <c r="N34" s="24"/>
      <c r="O34" s="13" t="str">
        <f>IF(OR(AND(NOT(ISBLANK(G34)),NOT(ISNUMBER(G34))),AND(NOT(ISBLANK(J34)),NOT(ISNUMBER(M34)))),"Digite um número na C.H.",IF(OR(COUNTIF(B26:B35,B34)&gt;1,COUNTIF(J26:J35,J34)&gt;1),"Docente repetido",""))</f>
        <v/>
      </c>
      <c r="P34" s="13">
        <f t="shared" si="1"/>
        <v>0</v>
      </c>
      <c r="Q34" s="26"/>
      <c r="R34" s="26"/>
      <c r="S34" s="26"/>
      <c r="T34" s="40" t="str">
        <f t="shared" si="0"/>
        <v/>
      </c>
      <c r="U34" s="26"/>
      <c r="V34" s="26"/>
      <c r="W34" s="26"/>
    </row>
    <row r="35" spans="1:23" ht="14.1">
      <c r="A35" s="13" t="s">
        <v>129</v>
      </c>
      <c r="B35" s="106"/>
      <c r="C35" s="106"/>
      <c r="D35" s="75"/>
      <c r="E35" s="24"/>
      <c r="F35" s="13" t="s">
        <v>111</v>
      </c>
      <c r="G35" s="27"/>
      <c r="H35" s="24"/>
      <c r="I35" s="13" t="s">
        <v>130</v>
      </c>
      <c r="J35" s="27"/>
      <c r="K35" s="24"/>
      <c r="L35" s="13" t="s">
        <v>111</v>
      </c>
      <c r="M35" s="27"/>
      <c r="N35" s="24"/>
      <c r="O35" s="13" t="str">
        <f>IF(OR(AND(NOT(ISBLANK(G35)),NOT(ISNUMBER(G35))),AND(NOT(ISBLANK(J35)),NOT(ISNUMBER(M35)))),"Digite um número na C.H.",IF(OR(COUNTIF(B26:B35,B35)&gt;1,COUNTIF(J26:J35,J35)&gt;1),"Docente repetido",""))</f>
        <v/>
      </c>
      <c r="P35" s="13">
        <f t="shared" si="1"/>
        <v>0</v>
      </c>
      <c r="Q35" s="26"/>
      <c r="R35" s="26"/>
      <c r="S35" s="26"/>
      <c r="T35" s="40" t="str">
        <f t="shared" si="0"/>
        <v/>
      </c>
      <c r="U35" s="26"/>
      <c r="V35" s="26"/>
      <c r="W35" s="26"/>
    </row>
    <row r="36" spans="1:23" ht="12.6">
      <c r="A36" s="26"/>
      <c r="B36" s="26"/>
      <c r="C36" s="26"/>
      <c r="D36" s="26"/>
      <c r="E36" s="26"/>
      <c r="F36" s="26"/>
      <c r="G36" s="26"/>
      <c r="H36" s="26"/>
      <c r="I36" s="26"/>
      <c r="J36" s="26"/>
      <c r="K36" s="26"/>
      <c r="L36" s="26"/>
      <c r="M36" s="26"/>
      <c r="N36" s="26"/>
      <c r="O36" s="26"/>
      <c r="P36" s="26"/>
      <c r="Q36" s="26"/>
      <c r="R36" s="26"/>
      <c r="S36" s="26"/>
      <c r="T36" s="40" t="str">
        <f t="shared" si="0"/>
        <v/>
      </c>
      <c r="U36" s="26"/>
      <c r="V36" s="26"/>
      <c r="W36" s="26"/>
    </row>
    <row r="37" spans="1:23" ht="15.75" customHeight="1">
      <c r="T37" s="40" t="str">
        <f t="shared" si="0"/>
        <v/>
      </c>
    </row>
    <row r="38" spans="1:23" ht="15.75" customHeight="1">
      <c r="T38" s="40" t="str">
        <f t="shared" si="0"/>
        <v/>
      </c>
    </row>
    <row r="39" spans="1:23" ht="19.5" customHeight="1">
      <c r="A39" s="13" t="s">
        <v>99</v>
      </c>
      <c r="B39" s="94"/>
      <c r="C39" s="94"/>
      <c r="D39" s="94"/>
      <c r="E39" s="94"/>
      <c r="F39" s="94"/>
      <c r="G39" s="94"/>
      <c r="H39" s="94"/>
      <c r="I39" s="94"/>
      <c r="J39" s="94"/>
      <c r="K39" s="94"/>
      <c r="L39" s="94"/>
      <c r="M39" s="94"/>
      <c r="N39" s="24"/>
      <c r="O39" s="13" t="str">
        <f>IF(AND(B39="",NOT(F40="")),"Nome da disciplina obrigatório","")</f>
        <v/>
      </c>
      <c r="P39" s="13">
        <f>IF(ISBLANK(O39),"",IF(O39="",0,1))</f>
        <v>0</v>
      </c>
      <c r="Q39" s="26"/>
      <c r="R39" s="26"/>
      <c r="S39" s="26"/>
      <c r="T39" s="40" t="str">
        <f t="shared" si="0"/>
        <v/>
      </c>
      <c r="U39" s="26"/>
      <c r="V39" s="26"/>
      <c r="W39" s="26"/>
    </row>
    <row r="40" spans="1:23" ht="32.25" customHeight="1">
      <c r="A40" s="95" t="s">
        <v>100</v>
      </c>
      <c r="B40" s="96"/>
      <c r="C40" s="96"/>
      <c r="D40" s="96"/>
      <c r="E40" s="97"/>
      <c r="F40" s="13" t="str">
        <f>IF(SUM(G50:G59)+SUM(M50:M59)=0,"",SUM(G50:G59)+SUM(M50:M59))</f>
        <v/>
      </c>
      <c r="H40" s="24"/>
      <c r="I40" s="24"/>
      <c r="J40" s="24"/>
      <c r="K40" s="24"/>
      <c r="L40" s="24"/>
      <c r="M40" s="24"/>
      <c r="N40" s="24"/>
      <c r="O40" s="13" t="str">
        <f>IF(F40="", "", IF(AND(NOT(F40=0),NOT(MOD(F40,15)=0)),"A carga horária deve ser múltiplo de 15",""))</f>
        <v/>
      </c>
      <c r="P40" s="13">
        <f>IF(ISBLANK(O40),"",IF(O40="",0,1))</f>
        <v>0</v>
      </c>
      <c r="Q40" s="26"/>
      <c r="R40" s="26"/>
      <c r="S40" s="26"/>
      <c r="T40" s="40" t="str">
        <f t="shared" si="0"/>
        <v/>
      </c>
      <c r="U40" s="24"/>
      <c r="V40" s="24"/>
      <c r="W40" s="26"/>
    </row>
    <row r="41" spans="1:23" ht="14.1">
      <c r="A41" s="98" t="s">
        <v>93</v>
      </c>
      <c r="B41" s="98"/>
      <c r="C41" s="98"/>
      <c r="D41" s="98"/>
      <c r="E41" s="98"/>
      <c r="F41" s="38" t="str">
        <f>IF(AND(NOT(ISBLANK(F40)),ISNUMBER(F40),F40&gt;=15),F40/15,"")</f>
        <v/>
      </c>
      <c r="G41" s="24"/>
      <c r="H41" s="24"/>
      <c r="I41" s="24"/>
      <c r="J41" s="24"/>
      <c r="K41" s="24"/>
      <c r="L41" s="24"/>
      <c r="M41" s="24"/>
      <c r="N41" s="24"/>
      <c r="O41" s="26"/>
      <c r="P41" s="26"/>
      <c r="Q41" s="26"/>
      <c r="R41" s="26"/>
      <c r="S41" s="26"/>
      <c r="T41" s="40" t="str">
        <f t="shared" si="0"/>
        <v/>
      </c>
      <c r="U41" s="24"/>
      <c r="V41" s="24"/>
      <c r="W41" s="26"/>
    </row>
    <row r="42" spans="1:23" ht="60" customHeight="1">
      <c r="A42" s="13" t="s">
        <v>101</v>
      </c>
      <c r="B42" s="83"/>
      <c r="C42" s="83"/>
      <c r="D42" s="83"/>
      <c r="E42" s="83"/>
      <c r="F42" s="83"/>
      <c r="G42" s="83"/>
      <c r="H42" s="83"/>
      <c r="I42" s="83"/>
      <c r="J42" s="83"/>
      <c r="K42" s="83"/>
      <c r="L42" s="83"/>
      <c r="M42" s="83"/>
      <c r="N42" s="24"/>
      <c r="O42" s="26"/>
      <c r="P42" s="26"/>
      <c r="Q42" s="26"/>
      <c r="R42" s="26"/>
      <c r="S42" s="26"/>
      <c r="T42" s="40" t="str">
        <f t="shared" si="0"/>
        <v/>
      </c>
      <c r="U42" s="24"/>
      <c r="V42" s="24"/>
      <c r="W42" s="26"/>
    </row>
    <row r="43" spans="1:23" ht="60" customHeight="1">
      <c r="A43" s="39" t="s">
        <v>102</v>
      </c>
      <c r="B43" s="83"/>
      <c r="C43" s="83"/>
      <c r="D43" s="83"/>
      <c r="E43" s="83"/>
      <c r="F43" s="83"/>
      <c r="G43" s="83"/>
      <c r="H43" s="83"/>
      <c r="I43" s="83"/>
      <c r="J43" s="83"/>
      <c r="K43" s="83"/>
      <c r="L43" s="83"/>
      <c r="M43" s="83"/>
      <c r="N43" s="24"/>
      <c r="O43" s="26"/>
      <c r="P43" s="26"/>
      <c r="Q43" s="26"/>
      <c r="R43" s="26"/>
      <c r="S43" s="26"/>
      <c r="T43" s="40" t="str">
        <f t="shared" si="0"/>
        <v/>
      </c>
      <c r="U43" s="24"/>
      <c r="V43" s="24"/>
      <c r="W43" s="26"/>
    </row>
    <row r="44" spans="1:23" ht="14.1">
      <c r="A44" s="13" t="s">
        <v>103</v>
      </c>
      <c r="B44" s="57"/>
      <c r="C44" s="16" t="s">
        <v>104</v>
      </c>
      <c r="D44" s="24"/>
      <c r="E44" s="24"/>
      <c r="G44" s="26"/>
      <c r="H44" s="24"/>
      <c r="I44" s="24"/>
      <c r="J44" s="24"/>
      <c r="K44" s="24"/>
      <c r="L44" s="24"/>
      <c r="M44" s="24"/>
      <c r="N44" s="24"/>
      <c r="O44" s="26"/>
      <c r="P44" s="26"/>
      <c r="Q44" s="26"/>
      <c r="R44" s="26"/>
      <c r="S44" s="26"/>
      <c r="T44" s="40" t="str">
        <f t="shared" si="0"/>
        <v/>
      </c>
      <c r="U44" s="24"/>
      <c r="V44" s="24"/>
      <c r="W44" s="26"/>
    </row>
    <row r="45" spans="1:23" ht="14.1">
      <c r="A45" s="13" t="s">
        <v>105</v>
      </c>
      <c r="B45" s="57"/>
      <c r="C45" s="16" t="s">
        <v>104</v>
      </c>
      <c r="D45" s="24"/>
      <c r="E45" s="24"/>
      <c r="G45" s="26"/>
      <c r="H45" s="24"/>
      <c r="I45" s="24"/>
      <c r="J45" s="24"/>
      <c r="K45" s="24"/>
      <c r="L45" s="24"/>
      <c r="M45" s="24"/>
      <c r="N45" s="24"/>
      <c r="O45" s="26"/>
      <c r="P45" s="26"/>
      <c r="Q45" s="26"/>
      <c r="R45" s="26"/>
      <c r="S45" s="26"/>
      <c r="T45" s="40" t="str">
        <f t="shared" si="0"/>
        <v/>
      </c>
      <c r="U45" s="24"/>
      <c r="V45" s="24"/>
      <c r="W45" s="26"/>
    </row>
    <row r="46" spans="1:23" ht="14.1">
      <c r="A46" s="99" t="s">
        <v>106</v>
      </c>
      <c r="B46" s="99"/>
      <c r="C46" s="57"/>
      <c r="D46" s="16" t="s">
        <v>104</v>
      </c>
      <c r="E46" s="24"/>
      <c r="F46" s="34"/>
      <c r="G46" s="26"/>
      <c r="H46" s="24"/>
      <c r="I46" s="24"/>
      <c r="J46" s="24"/>
      <c r="K46" s="24"/>
      <c r="L46" s="24"/>
      <c r="M46" s="24"/>
      <c r="N46" s="24"/>
      <c r="O46" s="26"/>
      <c r="P46" s="26"/>
      <c r="Q46" s="26"/>
      <c r="R46" s="26"/>
      <c r="S46" s="26"/>
      <c r="T46" s="40" t="str">
        <f t="shared" si="0"/>
        <v/>
      </c>
      <c r="U46" s="24"/>
      <c r="V46" s="24"/>
      <c r="W46" s="26"/>
    </row>
    <row r="47" spans="1:23" ht="14.1">
      <c r="A47" s="99" t="s">
        <v>107</v>
      </c>
      <c r="B47" s="99"/>
      <c r="C47" s="57"/>
      <c r="D47" s="16" t="s">
        <v>104</v>
      </c>
      <c r="E47" s="24"/>
      <c r="F47" s="34"/>
      <c r="G47" s="26"/>
      <c r="H47" s="24"/>
      <c r="I47" s="24"/>
      <c r="J47" s="24"/>
      <c r="K47" s="24"/>
      <c r="L47" s="24"/>
      <c r="M47" s="24"/>
      <c r="N47" s="24"/>
      <c r="O47" s="26"/>
      <c r="P47" s="26"/>
      <c r="Q47" s="26"/>
      <c r="R47" s="26"/>
      <c r="S47" s="26"/>
      <c r="T47" s="40" t="str">
        <f t="shared" si="0"/>
        <v/>
      </c>
      <c r="U47" s="24"/>
      <c r="V47" s="24"/>
      <c r="W47" s="26"/>
    </row>
    <row r="48" spans="1:23" ht="14.1">
      <c r="A48" s="100" t="s">
        <v>108</v>
      </c>
      <c r="B48" s="101"/>
      <c r="C48" s="102"/>
      <c r="D48" s="57"/>
      <c r="E48" s="16" t="s">
        <v>104</v>
      </c>
      <c r="G48" s="26"/>
      <c r="H48" s="24"/>
      <c r="I48" s="24"/>
      <c r="J48" s="24"/>
      <c r="K48" s="24"/>
      <c r="L48" s="24"/>
      <c r="M48" s="24"/>
      <c r="N48" s="24"/>
      <c r="O48" s="26"/>
      <c r="P48" s="26"/>
      <c r="Q48" s="26"/>
      <c r="R48" s="26"/>
      <c r="S48" s="26"/>
      <c r="T48" s="40" t="str">
        <f t="shared" si="0"/>
        <v/>
      </c>
      <c r="U48" s="24"/>
      <c r="V48" s="24"/>
      <c r="W48" s="26"/>
    </row>
    <row r="49" spans="1:23" ht="14.1">
      <c r="A49" s="110" t="s">
        <v>109</v>
      </c>
      <c r="B49" s="110"/>
      <c r="C49" s="112"/>
      <c r="D49" s="59"/>
      <c r="E49" s="16" t="s">
        <v>104</v>
      </c>
      <c r="G49" s="26"/>
      <c r="H49" s="24"/>
      <c r="I49" s="24"/>
      <c r="J49" s="24"/>
      <c r="K49" s="24"/>
      <c r="L49" s="24"/>
      <c r="M49" s="24"/>
      <c r="N49" s="24"/>
      <c r="O49" s="26"/>
      <c r="P49" s="26"/>
      <c r="Q49" s="26"/>
      <c r="R49" s="26"/>
      <c r="S49" s="26"/>
      <c r="T49" s="40" t="str">
        <f t="shared" si="0"/>
        <v/>
      </c>
      <c r="U49" s="24"/>
      <c r="V49" s="24"/>
      <c r="W49" s="26"/>
    </row>
    <row r="50" spans="1:23" ht="14.1">
      <c r="A50" s="55" t="s">
        <v>110</v>
      </c>
      <c r="B50" s="106"/>
      <c r="C50" s="106"/>
      <c r="D50" s="75"/>
      <c r="E50" s="24"/>
      <c r="F50" s="13" t="s">
        <v>111</v>
      </c>
      <c r="G50" s="27"/>
      <c r="H50" s="24"/>
      <c r="I50" s="13" t="s">
        <v>112</v>
      </c>
      <c r="J50" s="27"/>
      <c r="K50" s="24"/>
      <c r="L50" s="13" t="s">
        <v>111</v>
      </c>
      <c r="M50" s="27"/>
      <c r="N50" s="24"/>
      <c r="O50" s="13" t="str">
        <f>IF(OR(AND(NOT(ISBLANK(G50)),NOT(ISNUMBER(G50))),AND(NOT(ISBLANK(J50)),NOT(ISNUMBER(M50)))),"Digite um número na C.H.",IF(OR(COUNTIF(B50:B59,B50)&gt;1,COUNTIF(J50:J59,J50)&gt;1),"Docente repetido",""))</f>
        <v/>
      </c>
      <c r="P50" s="13">
        <f t="shared" ref="P50:P59" si="2">IF(ISBLANK(O50),"",IF(O50="",0,1))</f>
        <v>0</v>
      </c>
      <c r="Q50" s="26"/>
      <c r="R50" s="26"/>
      <c r="S50" s="26"/>
      <c r="T50" s="40" t="str">
        <f t="shared" si="0"/>
        <v/>
      </c>
      <c r="U50" s="24"/>
      <c r="V50" s="24"/>
      <c r="W50" s="26"/>
    </row>
    <row r="51" spans="1:23" ht="14.1">
      <c r="A51" s="13" t="s">
        <v>113</v>
      </c>
      <c r="B51" s="75"/>
      <c r="C51" s="75"/>
      <c r="D51" s="75"/>
      <c r="E51" s="24"/>
      <c r="F51" s="13" t="s">
        <v>111</v>
      </c>
      <c r="G51" s="27"/>
      <c r="H51" s="24"/>
      <c r="I51" s="13" t="s">
        <v>114</v>
      </c>
      <c r="J51" s="27"/>
      <c r="K51" s="24"/>
      <c r="L51" s="13" t="s">
        <v>111</v>
      </c>
      <c r="M51" s="27"/>
      <c r="N51" s="24"/>
      <c r="O51" s="13" t="str">
        <f>IF(OR(AND(NOT(ISBLANK(G51)),NOT(ISNUMBER(G51))),AND(NOT(ISBLANK(J51)),NOT(ISNUMBER(M51)))),"Digite um número na C.H.",IF(OR(COUNTIF(B50:B59,B51)&gt;1,COUNTIF(J50:J59,J51)&gt;1),"Docente repetido",""))</f>
        <v/>
      </c>
      <c r="P51" s="13">
        <f t="shared" si="2"/>
        <v>0</v>
      </c>
      <c r="Q51" s="26"/>
      <c r="R51" s="26"/>
      <c r="S51" s="26"/>
      <c r="T51" s="40" t="str">
        <f t="shared" si="0"/>
        <v/>
      </c>
      <c r="U51" s="24"/>
      <c r="V51" s="24"/>
      <c r="W51" s="26"/>
    </row>
    <row r="52" spans="1:23" ht="14.1">
      <c r="A52" s="13" t="s">
        <v>115</v>
      </c>
      <c r="B52" s="75"/>
      <c r="C52" s="75"/>
      <c r="D52" s="75"/>
      <c r="E52" s="24"/>
      <c r="F52" s="13" t="s">
        <v>111</v>
      </c>
      <c r="G52" s="27"/>
      <c r="H52" s="24"/>
      <c r="I52" s="13" t="s">
        <v>116</v>
      </c>
      <c r="J52" s="27"/>
      <c r="K52" s="24"/>
      <c r="L52" s="13" t="s">
        <v>111</v>
      </c>
      <c r="M52" s="27"/>
      <c r="N52" s="24"/>
      <c r="O52" s="13" t="str">
        <f>IF(OR(AND(NOT(ISBLANK(G52)),NOT(ISNUMBER(G52))),AND(NOT(ISBLANK(J52)),NOT(ISNUMBER(M52)))),"Digite um número na C.H.",IF(OR(COUNTIF(B50:B59,B52)&gt;1,COUNTIF(J50:J59,J52)&gt;1),"Docente repetido",""))</f>
        <v/>
      </c>
      <c r="P52" s="13">
        <f t="shared" si="2"/>
        <v>0</v>
      </c>
      <c r="Q52" s="26"/>
      <c r="R52" s="26"/>
      <c r="S52" s="26"/>
      <c r="T52" s="40" t="str">
        <f t="shared" si="0"/>
        <v/>
      </c>
      <c r="U52" s="24"/>
      <c r="V52" s="24"/>
      <c r="W52" s="26"/>
    </row>
    <row r="53" spans="1:23" ht="14.1">
      <c r="A53" s="13" t="s">
        <v>117</v>
      </c>
      <c r="B53" s="75"/>
      <c r="C53" s="75"/>
      <c r="D53" s="75"/>
      <c r="E53" s="24"/>
      <c r="F53" s="13" t="s">
        <v>111</v>
      </c>
      <c r="G53" s="27"/>
      <c r="H53" s="24"/>
      <c r="I53" s="13" t="s">
        <v>118</v>
      </c>
      <c r="J53" s="27"/>
      <c r="K53" s="24"/>
      <c r="L53" s="13" t="s">
        <v>111</v>
      </c>
      <c r="M53" s="27"/>
      <c r="N53" s="24"/>
      <c r="O53" s="13" t="str">
        <f>IF(OR(AND(NOT(ISBLANK(G53)),NOT(ISNUMBER(G53))),AND(NOT(ISBLANK(J53)),NOT(ISNUMBER(M53)))),"Digite um número na C.H.",IF(OR(COUNTIF(B50:B59,B53)&gt;1,COUNTIF(J50:J59,J53)&gt;1),"Docente repetido",""))</f>
        <v/>
      </c>
      <c r="P53" s="13">
        <f t="shared" si="2"/>
        <v>0</v>
      </c>
      <c r="Q53" s="26"/>
      <c r="R53" s="26"/>
      <c r="S53" s="26"/>
      <c r="T53" s="40" t="str">
        <f t="shared" si="0"/>
        <v/>
      </c>
      <c r="U53" s="24"/>
      <c r="V53" s="24"/>
      <c r="W53" s="26"/>
    </row>
    <row r="54" spans="1:23" ht="14.1">
      <c r="A54" s="13" t="s">
        <v>119</v>
      </c>
      <c r="B54" s="75"/>
      <c r="C54" s="75"/>
      <c r="D54" s="75"/>
      <c r="E54" s="24"/>
      <c r="F54" s="13" t="s">
        <v>111</v>
      </c>
      <c r="G54" s="27"/>
      <c r="H54" s="24"/>
      <c r="I54" s="13" t="s">
        <v>120</v>
      </c>
      <c r="J54" s="27"/>
      <c r="K54" s="24"/>
      <c r="L54" s="13" t="s">
        <v>111</v>
      </c>
      <c r="M54" s="27"/>
      <c r="N54" s="24"/>
      <c r="O54" s="13" t="str">
        <f>IF(OR(AND(NOT(ISBLANK(G54)),NOT(ISNUMBER(G54))),AND(NOT(ISBLANK(J54)),NOT(ISNUMBER(M54)))),"Digite um número na C.H.",IF(OR(COUNTIF(B50:B59,B54)&gt;1,COUNTIF(J50:J59,J54)&gt;1),"Docente repetido",""))</f>
        <v/>
      </c>
      <c r="P54" s="13">
        <f t="shared" si="2"/>
        <v>0</v>
      </c>
      <c r="Q54" s="26"/>
      <c r="R54" s="26"/>
      <c r="S54" s="26"/>
      <c r="T54" s="40" t="str">
        <f t="shared" si="0"/>
        <v/>
      </c>
      <c r="U54" s="24"/>
      <c r="V54" s="24"/>
      <c r="W54" s="26"/>
    </row>
    <row r="55" spans="1:23" ht="14.1">
      <c r="A55" s="13" t="s">
        <v>121</v>
      </c>
      <c r="B55" s="75"/>
      <c r="C55" s="75"/>
      <c r="D55" s="75"/>
      <c r="E55" s="24"/>
      <c r="F55" s="13" t="s">
        <v>111</v>
      </c>
      <c r="G55" s="27"/>
      <c r="H55" s="24"/>
      <c r="I55" s="13" t="s">
        <v>122</v>
      </c>
      <c r="J55" s="27"/>
      <c r="K55" s="24"/>
      <c r="L55" s="13" t="s">
        <v>111</v>
      </c>
      <c r="M55" s="27"/>
      <c r="N55" s="24"/>
      <c r="O55" s="13" t="str">
        <f>IF(OR(AND(NOT(ISBLANK(G55)),NOT(ISNUMBER(G55))),AND(NOT(ISBLANK(J55)),NOT(ISNUMBER(M55)))),"Digite um número na C.H.",IF(OR(COUNTIF(B50:B59,B55)&gt;1,COUNTIF(J50:J59,J55)&gt;1),"Docente repetido",""))</f>
        <v/>
      </c>
      <c r="P55" s="13">
        <f t="shared" si="2"/>
        <v>0</v>
      </c>
      <c r="Q55" s="26"/>
      <c r="R55" s="26"/>
      <c r="S55" s="26"/>
      <c r="T55" s="40" t="str">
        <f t="shared" si="0"/>
        <v/>
      </c>
      <c r="U55" s="24"/>
      <c r="V55" s="24"/>
      <c r="W55" s="26"/>
    </row>
    <row r="56" spans="1:23" ht="14.1">
      <c r="A56" s="13" t="s">
        <v>123</v>
      </c>
      <c r="B56" s="75"/>
      <c r="C56" s="75"/>
      <c r="D56" s="75"/>
      <c r="E56" s="24"/>
      <c r="F56" s="13" t="s">
        <v>111</v>
      </c>
      <c r="G56" s="27"/>
      <c r="H56" s="24"/>
      <c r="I56" s="13" t="s">
        <v>124</v>
      </c>
      <c r="J56" s="27"/>
      <c r="K56" s="24"/>
      <c r="L56" s="13" t="s">
        <v>111</v>
      </c>
      <c r="M56" s="27"/>
      <c r="N56" s="24"/>
      <c r="O56" s="13" t="str">
        <f>IF(OR(AND(NOT(ISBLANK(G56)),NOT(ISNUMBER(G56))),AND(NOT(ISBLANK(J56)),NOT(ISNUMBER(M56)))),"Digite um número na C.H.",IF(OR(COUNTIF(B50:B59,B56)&gt;1,COUNTIF(J50:J59,J56)&gt;1),"Docente repetido",""))</f>
        <v/>
      </c>
      <c r="P56" s="13">
        <f t="shared" si="2"/>
        <v>0</v>
      </c>
      <c r="Q56" s="26"/>
      <c r="R56" s="26"/>
      <c r="S56" s="26"/>
      <c r="T56" s="40" t="str">
        <f t="shared" si="0"/>
        <v/>
      </c>
      <c r="U56" s="24"/>
      <c r="V56" s="24"/>
      <c r="W56" s="26"/>
    </row>
    <row r="57" spans="1:23" ht="14.1">
      <c r="A57" s="13" t="s">
        <v>125</v>
      </c>
      <c r="B57" s="75"/>
      <c r="C57" s="75"/>
      <c r="D57" s="75"/>
      <c r="E57" s="24"/>
      <c r="F57" s="13" t="s">
        <v>111</v>
      </c>
      <c r="G57" s="27"/>
      <c r="H57" s="24"/>
      <c r="I57" s="13" t="s">
        <v>126</v>
      </c>
      <c r="J57" s="27"/>
      <c r="K57" s="24"/>
      <c r="L57" s="13" t="s">
        <v>111</v>
      </c>
      <c r="M57" s="27"/>
      <c r="N57" s="24"/>
      <c r="O57" s="13" t="str">
        <f>IF(OR(AND(NOT(ISBLANK(G57)),NOT(ISNUMBER(G57))),AND(NOT(ISBLANK(J57)),NOT(ISNUMBER(M57)))),"Digite um número na C.H.",IF(OR(COUNTIF(B50:B59,B57)&gt;1,COUNTIF(J50:J59,J57)&gt;1),"Docente repetido",""))</f>
        <v/>
      </c>
      <c r="P57" s="13">
        <f t="shared" si="2"/>
        <v>0</v>
      </c>
      <c r="Q57" s="26"/>
      <c r="R57" s="26"/>
      <c r="S57" s="26"/>
      <c r="T57" s="40" t="str">
        <f t="shared" si="0"/>
        <v/>
      </c>
      <c r="U57" s="24"/>
      <c r="V57" s="24"/>
      <c r="W57" s="26"/>
    </row>
    <row r="58" spans="1:23" ht="14.1">
      <c r="A58" s="13" t="s">
        <v>127</v>
      </c>
      <c r="B58" s="75"/>
      <c r="C58" s="75"/>
      <c r="D58" s="75"/>
      <c r="E58" s="24"/>
      <c r="F58" s="13" t="s">
        <v>111</v>
      </c>
      <c r="G58" s="27"/>
      <c r="H58" s="24"/>
      <c r="I58" s="13" t="s">
        <v>128</v>
      </c>
      <c r="J58" s="27"/>
      <c r="K58" s="24"/>
      <c r="L58" s="13" t="s">
        <v>111</v>
      </c>
      <c r="M58" s="27"/>
      <c r="N58" s="24"/>
      <c r="O58" s="13" t="str">
        <f>IF(OR(AND(NOT(ISBLANK(G58)),NOT(ISNUMBER(G58))),AND(NOT(ISBLANK(J58)),NOT(ISNUMBER(M58)))),"Digite um número na C.H.",IF(OR(COUNTIF(B50:B59,B58)&gt;1,COUNTIF(J50:J59,J58)&gt;1),"Docente repetido",""))</f>
        <v/>
      </c>
      <c r="P58" s="13">
        <f t="shared" si="2"/>
        <v>0</v>
      </c>
      <c r="Q58" s="26"/>
      <c r="R58" s="26"/>
      <c r="S58" s="26"/>
      <c r="T58" s="40" t="str">
        <f t="shared" si="0"/>
        <v/>
      </c>
      <c r="U58" s="26"/>
      <c r="V58" s="26"/>
      <c r="W58" s="26"/>
    </row>
    <row r="59" spans="1:23" ht="14.1">
      <c r="A59" s="13" t="s">
        <v>129</v>
      </c>
      <c r="B59" s="75"/>
      <c r="C59" s="75"/>
      <c r="D59" s="75"/>
      <c r="E59" s="24"/>
      <c r="F59" s="13" t="s">
        <v>111</v>
      </c>
      <c r="G59" s="27"/>
      <c r="H59" s="24"/>
      <c r="I59" s="13" t="s">
        <v>130</v>
      </c>
      <c r="J59" s="27"/>
      <c r="K59" s="24"/>
      <c r="L59" s="13" t="s">
        <v>111</v>
      </c>
      <c r="M59" s="27"/>
      <c r="N59" s="24"/>
      <c r="O59" s="13" t="str">
        <f>IF(OR(AND(NOT(ISBLANK(G59)),NOT(ISNUMBER(G59))),AND(NOT(ISBLANK(J59)),NOT(ISNUMBER(M59)))),"Digite um número na C.H.",IF(OR(COUNTIF(B50:B59,B59)&gt;1,COUNTIF(J50:J59,J59)&gt;1),"Docente repetido",""))</f>
        <v/>
      </c>
      <c r="P59" s="13">
        <f t="shared" si="2"/>
        <v>0</v>
      </c>
      <c r="Q59" s="26"/>
      <c r="R59" s="26"/>
      <c r="S59" s="26"/>
      <c r="T59" s="40" t="str">
        <f t="shared" si="0"/>
        <v/>
      </c>
      <c r="U59" s="26"/>
      <c r="V59" s="26"/>
      <c r="W59" s="26"/>
    </row>
    <row r="60" spans="1:23" ht="12.6">
      <c r="A60" s="26"/>
      <c r="B60" s="26"/>
      <c r="C60" s="26"/>
      <c r="D60" s="26"/>
      <c r="E60" s="26"/>
      <c r="F60" s="26"/>
      <c r="G60" s="26"/>
      <c r="H60" s="26"/>
      <c r="I60" s="26"/>
      <c r="J60" s="26"/>
      <c r="K60" s="26"/>
      <c r="L60" s="26"/>
      <c r="M60" s="26"/>
      <c r="N60" s="26"/>
      <c r="O60" s="26"/>
      <c r="P60" s="26"/>
      <c r="Q60" s="26"/>
      <c r="R60" s="26"/>
      <c r="S60" s="26"/>
      <c r="T60" s="40" t="str">
        <f t="shared" si="0"/>
        <v/>
      </c>
      <c r="U60" s="26"/>
      <c r="V60" s="26"/>
      <c r="W60" s="26"/>
    </row>
    <row r="61" spans="1:23" ht="15.75" customHeight="1">
      <c r="T61" s="40" t="str">
        <f t="shared" si="0"/>
        <v/>
      </c>
    </row>
    <row r="62" spans="1:23" ht="15.75" customHeight="1">
      <c r="T62" s="40" t="str">
        <f t="shared" si="0"/>
        <v/>
      </c>
    </row>
    <row r="63" spans="1:23" ht="19.5" customHeight="1">
      <c r="A63" s="13" t="s">
        <v>99</v>
      </c>
      <c r="B63" s="94"/>
      <c r="C63" s="94"/>
      <c r="D63" s="94"/>
      <c r="E63" s="94"/>
      <c r="F63" s="94"/>
      <c r="G63" s="94"/>
      <c r="H63" s="94"/>
      <c r="I63" s="94"/>
      <c r="J63" s="94"/>
      <c r="K63" s="94"/>
      <c r="L63" s="94"/>
      <c r="M63" s="94"/>
      <c r="N63" s="24"/>
      <c r="O63" s="13" t="str">
        <f>IF(AND(B63="",NOT(F64="")),"Nome da disciplina obrigatório","")</f>
        <v/>
      </c>
      <c r="P63" s="13">
        <f>IF(ISBLANK(O63),"",IF(O63="",0,1))</f>
        <v>0</v>
      </c>
      <c r="Q63" s="26"/>
      <c r="R63" s="26"/>
      <c r="S63" s="26"/>
      <c r="T63" s="40" t="str">
        <f t="shared" si="0"/>
        <v/>
      </c>
      <c r="U63" s="26"/>
      <c r="V63" s="26"/>
      <c r="W63" s="26"/>
    </row>
    <row r="64" spans="1:23" ht="32.25" customHeight="1">
      <c r="A64" s="95" t="s">
        <v>100</v>
      </c>
      <c r="B64" s="96"/>
      <c r="C64" s="96"/>
      <c r="D64" s="96"/>
      <c r="E64" s="97"/>
      <c r="F64" s="13" t="str">
        <f>IF(SUM(G74:G83)+SUM(M74:M83)=0,"",SUM(G74:G83)+SUM(M74:M83))</f>
        <v/>
      </c>
      <c r="H64" s="24"/>
      <c r="I64" s="24"/>
      <c r="J64" s="24"/>
      <c r="K64" s="24"/>
      <c r="L64" s="24"/>
      <c r="M64" s="24"/>
      <c r="N64" s="24"/>
      <c r="O64" s="13" t="str">
        <f>IF(F64="", "", IF(AND(NOT(F64=0),NOT(MOD(F64,15)=0)),"A carga horária deve ser múltiplo de 15",""))</f>
        <v/>
      </c>
      <c r="P64" s="13">
        <f>IF(ISBLANK(O64),"",IF(O64="",0,1))</f>
        <v>0</v>
      </c>
      <c r="Q64" s="26"/>
      <c r="R64" s="26"/>
      <c r="S64" s="26"/>
      <c r="T64" s="40" t="str">
        <f t="shared" si="0"/>
        <v/>
      </c>
      <c r="U64" s="24"/>
      <c r="V64" s="24"/>
      <c r="W64" s="26"/>
    </row>
    <row r="65" spans="1:23" ht="14.1">
      <c r="A65" s="98" t="s">
        <v>93</v>
      </c>
      <c r="B65" s="98"/>
      <c r="C65" s="98"/>
      <c r="D65" s="98"/>
      <c r="E65" s="98"/>
      <c r="F65" s="38" t="str">
        <f>IF(AND(NOT(ISBLANK(F64)),ISNUMBER(F64),F64&gt;=15),F64/15,"")</f>
        <v/>
      </c>
      <c r="G65" s="24"/>
      <c r="H65" s="24"/>
      <c r="I65" s="24"/>
      <c r="J65" s="24"/>
      <c r="K65" s="24"/>
      <c r="L65" s="24"/>
      <c r="M65" s="24"/>
      <c r="N65" s="24"/>
      <c r="O65" s="26"/>
      <c r="P65" s="26"/>
      <c r="Q65" s="26"/>
      <c r="R65" s="26"/>
      <c r="S65" s="26"/>
      <c r="T65" s="40" t="str">
        <f t="shared" ref="T65:T128" si="3">IF(AND($A65 = "Nome da disciplina:", ISTEXT($B65)), "OK", "")</f>
        <v/>
      </c>
      <c r="U65" s="24"/>
      <c r="V65" s="24"/>
      <c r="W65" s="26"/>
    </row>
    <row r="66" spans="1:23" ht="60" customHeight="1">
      <c r="A66" s="13" t="s">
        <v>101</v>
      </c>
      <c r="B66" s="83"/>
      <c r="C66" s="83"/>
      <c r="D66" s="83"/>
      <c r="E66" s="83"/>
      <c r="F66" s="83"/>
      <c r="G66" s="83"/>
      <c r="H66" s="83"/>
      <c r="I66" s="83"/>
      <c r="J66" s="83"/>
      <c r="K66" s="83"/>
      <c r="L66" s="83"/>
      <c r="M66" s="83"/>
      <c r="N66" s="24"/>
      <c r="O66" s="26"/>
      <c r="P66" s="26"/>
      <c r="Q66" s="26"/>
      <c r="R66" s="26"/>
      <c r="S66" s="26"/>
      <c r="T66" s="40" t="str">
        <f t="shared" si="3"/>
        <v/>
      </c>
      <c r="U66" s="24"/>
      <c r="V66" s="24"/>
      <c r="W66" s="26"/>
    </row>
    <row r="67" spans="1:23" ht="60" customHeight="1">
      <c r="A67" s="39" t="s">
        <v>102</v>
      </c>
      <c r="B67" s="83"/>
      <c r="C67" s="83"/>
      <c r="D67" s="83"/>
      <c r="E67" s="83"/>
      <c r="F67" s="83"/>
      <c r="G67" s="83"/>
      <c r="H67" s="83"/>
      <c r="I67" s="83"/>
      <c r="J67" s="83"/>
      <c r="K67" s="83"/>
      <c r="L67" s="83"/>
      <c r="M67" s="83"/>
      <c r="N67" s="24"/>
      <c r="O67" s="26"/>
      <c r="P67" s="26"/>
      <c r="Q67" s="26"/>
      <c r="R67" s="26"/>
      <c r="S67" s="26"/>
      <c r="T67" s="40" t="str">
        <f t="shared" si="3"/>
        <v/>
      </c>
      <c r="U67" s="24"/>
      <c r="V67" s="24"/>
      <c r="W67" s="26"/>
    </row>
    <row r="68" spans="1:23" ht="14.1">
      <c r="A68" s="13" t="s">
        <v>103</v>
      </c>
      <c r="B68" s="57"/>
      <c r="C68" s="16" t="s">
        <v>104</v>
      </c>
      <c r="D68" s="24"/>
      <c r="E68" s="24"/>
      <c r="G68" s="26"/>
      <c r="H68" s="24"/>
      <c r="I68" s="24"/>
      <c r="J68" s="24"/>
      <c r="K68" s="24"/>
      <c r="L68" s="24"/>
      <c r="M68" s="24"/>
      <c r="N68" s="24"/>
      <c r="O68" s="26"/>
      <c r="P68" s="26"/>
      <c r="Q68" s="26"/>
      <c r="R68" s="26"/>
      <c r="S68" s="26"/>
      <c r="T68" s="40" t="str">
        <f t="shared" si="3"/>
        <v/>
      </c>
      <c r="U68" s="24"/>
      <c r="V68" s="24"/>
      <c r="W68" s="26"/>
    </row>
    <row r="69" spans="1:23" ht="14.1">
      <c r="A69" s="13" t="s">
        <v>105</v>
      </c>
      <c r="B69" s="57"/>
      <c r="C69" s="16" t="s">
        <v>104</v>
      </c>
      <c r="D69" s="24"/>
      <c r="E69" s="24"/>
      <c r="G69" s="26"/>
      <c r="H69" s="24"/>
      <c r="I69" s="24"/>
      <c r="J69" s="24"/>
      <c r="K69" s="24"/>
      <c r="L69" s="24"/>
      <c r="M69" s="24"/>
      <c r="N69" s="24"/>
      <c r="O69" s="26"/>
      <c r="P69" s="26"/>
      <c r="Q69" s="26"/>
      <c r="R69" s="26"/>
      <c r="S69" s="26"/>
      <c r="T69" s="40" t="str">
        <f t="shared" si="3"/>
        <v/>
      </c>
      <c r="U69" s="24"/>
      <c r="V69" s="24"/>
      <c r="W69" s="26"/>
    </row>
    <row r="70" spans="1:23" ht="14.1">
      <c r="A70" s="99" t="s">
        <v>106</v>
      </c>
      <c r="B70" s="99"/>
      <c r="C70" s="57"/>
      <c r="D70" s="16" t="s">
        <v>104</v>
      </c>
      <c r="E70" s="24"/>
      <c r="F70" s="34"/>
      <c r="G70" s="26"/>
      <c r="H70" s="24"/>
      <c r="I70" s="24"/>
      <c r="J70" s="24"/>
      <c r="K70" s="24"/>
      <c r="L70" s="24"/>
      <c r="M70" s="24"/>
      <c r="N70" s="24"/>
      <c r="O70" s="26"/>
      <c r="P70" s="26"/>
      <c r="Q70" s="26"/>
      <c r="R70" s="26"/>
      <c r="S70" s="26"/>
      <c r="T70" s="40" t="str">
        <f t="shared" si="3"/>
        <v/>
      </c>
      <c r="U70" s="24"/>
      <c r="V70" s="24"/>
      <c r="W70" s="26"/>
    </row>
    <row r="71" spans="1:23" ht="14.1">
      <c r="A71" s="99" t="s">
        <v>107</v>
      </c>
      <c r="B71" s="99"/>
      <c r="C71" s="57"/>
      <c r="D71" s="16" t="s">
        <v>104</v>
      </c>
      <c r="E71" s="24"/>
      <c r="F71" s="34"/>
      <c r="G71" s="26"/>
      <c r="H71" s="24"/>
      <c r="I71" s="24"/>
      <c r="J71" s="24"/>
      <c r="K71" s="24"/>
      <c r="L71" s="24"/>
      <c r="M71" s="24"/>
      <c r="N71" s="24"/>
      <c r="O71" s="26"/>
      <c r="P71" s="26"/>
      <c r="Q71" s="26"/>
      <c r="R71" s="26"/>
      <c r="S71" s="26"/>
      <c r="T71" s="40" t="str">
        <f t="shared" si="3"/>
        <v/>
      </c>
      <c r="U71" s="24"/>
      <c r="V71" s="24"/>
      <c r="W71" s="26"/>
    </row>
    <row r="72" spans="1:23" ht="14.1">
      <c r="A72" s="100" t="s">
        <v>108</v>
      </c>
      <c r="B72" s="101"/>
      <c r="C72" s="102"/>
      <c r="D72" s="57"/>
      <c r="E72" s="16" t="s">
        <v>104</v>
      </c>
      <c r="G72" s="26"/>
      <c r="H72" s="24"/>
      <c r="I72" s="24"/>
      <c r="J72" s="24"/>
      <c r="K72" s="24"/>
      <c r="L72" s="24"/>
      <c r="M72" s="24"/>
      <c r="N72" s="24"/>
      <c r="O72" s="26"/>
      <c r="P72" s="26"/>
      <c r="Q72" s="26"/>
      <c r="R72" s="26"/>
      <c r="S72" s="26"/>
      <c r="T72" s="40" t="str">
        <f t="shared" si="3"/>
        <v/>
      </c>
      <c r="U72" s="24"/>
      <c r="V72" s="24"/>
      <c r="W72" s="26"/>
    </row>
    <row r="73" spans="1:23" ht="14.1">
      <c r="A73" s="103" t="s">
        <v>109</v>
      </c>
      <c r="B73" s="104"/>
      <c r="C73" s="105"/>
      <c r="D73" s="57"/>
      <c r="E73" s="16" t="s">
        <v>104</v>
      </c>
      <c r="G73" s="26"/>
      <c r="H73" s="24"/>
      <c r="I73" s="24"/>
      <c r="J73" s="24"/>
      <c r="K73" s="24"/>
      <c r="L73" s="24"/>
      <c r="M73" s="24"/>
      <c r="N73" s="24"/>
      <c r="O73" s="26"/>
      <c r="P73" s="26"/>
      <c r="Q73" s="26"/>
      <c r="R73" s="26"/>
      <c r="S73" s="26"/>
      <c r="T73" s="40" t="str">
        <f t="shared" si="3"/>
        <v/>
      </c>
      <c r="U73" s="24"/>
      <c r="V73" s="24"/>
      <c r="W73" s="26"/>
    </row>
    <row r="74" spans="1:23" ht="14.1">
      <c r="A74" s="13" t="s">
        <v>110</v>
      </c>
      <c r="B74" s="75"/>
      <c r="C74" s="75"/>
      <c r="D74" s="75"/>
      <c r="E74" s="24"/>
      <c r="F74" s="13" t="s">
        <v>111</v>
      </c>
      <c r="G74" s="27"/>
      <c r="H74" s="24"/>
      <c r="I74" s="13" t="s">
        <v>112</v>
      </c>
      <c r="J74" s="27"/>
      <c r="K74" s="24"/>
      <c r="L74" s="13" t="s">
        <v>111</v>
      </c>
      <c r="M74" s="27"/>
      <c r="N74" s="24"/>
      <c r="O74" s="13" t="str">
        <f>IF(OR(AND(NOT(ISBLANK(G74)),NOT(ISNUMBER(G74))),AND(NOT(ISBLANK(J74)),NOT(ISNUMBER(M74)))),"Digite um número na C.H.",IF(OR(COUNTIF(B74:B83,B74)&gt;1,COUNTIF(J74:J83,J74)&gt;1),"Docente repetido",""))</f>
        <v/>
      </c>
      <c r="P74" s="13">
        <f t="shared" ref="P74:P83" si="4">IF(ISBLANK(O74),"",IF(O74="",0,1))</f>
        <v>0</v>
      </c>
      <c r="Q74" s="26"/>
      <c r="R74" s="26"/>
      <c r="S74" s="26"/>
      <c r="T74" s="40" t="str">
        <f t="shared" si="3"/>
        <v/>
      </c>
      <c r="U74" s="24"/>
      <c r="V74" s="24"/>
      <c r="W74" s="26"/>
    </row>
    <row r="75" spans="1:23" ht="14.1">
      <c r="A75" s="13" t="s">
        <v>113</v>
      </c>
      <c r="B75" s="75"/>
      <c r="C75" s="75"/>
      <c r="D75" s="75"/>
      <c r="E75" s="24"/>
      <c r="F75" s="13" t="s">
        <v>111</v>
      </c>
      <c r="G75" s="27"/>
      <c r="H75" s="24"/>
      <c r="I75" s="13" t="s">
        <v>114</v>
      </c>
      <c r="J75" s="27"/>
      <c r="K75" s="24"/>
      <c r="L75" s="13" t="s">
        <v>111</v>
      </c>
      <c r="M75" s="27"/>
      <c r="N75" s="24"/>
      <c r="O75" s="13" t="str">
        <f>IF(OR(AND(NOT(ISBLANK(G75)),NOT(ISNUMBER(G75))),AND(NOT(ISBLANK(J75)),NOT(ISNUMBER(M75)))),"Digite um número na C.H.",IF(OR(COUNTIF(B74:B83,B75)&gt;1,COUNTIF(J74:J83,J75)&gt;1),"Docente repetido",""))</f>
        <v/>
      </c>
      <c r="P75" s="13">
        <f t="shared" si="4"/>
        <v>0</v>
      </c>
      <c r="Q75" s="26"/>
      <c r="R75" s="26"/>
      <c r="S75" s="26"/>
      <c r="T75" s="40" t="str">
        <f t="shared" si="3"/>
        <v/>
      </c>
      <c r="U75" s="24"/>
      <c r="V75" s="24"/>
      <c r="W75" s="26"/>
    </row>
    <row r="76" spans="1:23" ht="14.1">
      <c r="A76" s="13" t="s">
        <v>115</v>
      </c>
      <c r="B76" s="75"/>
      <c r="C76" s="75"/>
      <c r="D76" s="75"/>
      <c r="E76" s="24"/>
      <c r="F76" s="13" t="s">
        <v>111</v>
      </c>
      <c r="G76" s="27"/>
      <c r="H76" s="24"/>
      <c r="I76" s="13" t="s">
        <v>116</v>
      </c>
      <c r="J76" s="27"/>
      <c r="K76" s="24"/>
      <c r="L76" s="13" t="s">
        <v>111</v>
      </c>
      <c r="M76" s="27"/>
      <c r="N76" s="24"/>
      <c r="O76" s="13" t="str">
        <f>IF(OR(AND(NOT(ISBLANK(G76)),NOT(ISNUMBER(G76))),AND(NOT(ISBLANK(J76)),NOT(ISNUMBER(M76)))),"Digite um número na C.H.",IF(OR(COUNTIF(B74:B83,B76)&gt;1,COUNTIF(J74:J83,J76)&gt;1),"Docente repetido",""))</f>
        <v/>
      </c>
      <c r="P76" s="13">
        <f t="shared" si="4"/>
        <v>0</v>
      </c>
      <c r="Q76" s="26"/>
      <c r="R76" s="26"/>
      <c r="S76" s="26"/>
      <c r="T76" s="40" t="str">
        <f t="shared" si="3"/>
        <v/>
      </c>
      <c r="U76" s="24"/>
      <c r="V76" s="24"/>
      <c r="W76" s="26"/>
    </row>
    <row r="77" spans="1:23" ht="14.1">
      <c r="A77" s="13" t="s">
        <v>117</v>
      </c>
      <c r="B77" s="75"/>
      <c r="C77" s="75"/>
      <c r="D77" s="75"/>
      <c r="E77" s="24"/>
      <c r="F77" s="13" t="s">
        <v>111</v>
      </c>
      <c r="G77" s="27"/>
      <c r="H77" s="24"/>
      <c r="I77" s="13" t="s">
        <v>118</v>
      </c>
      <c r="J77" s="27"/>
      <c r="K77" s="24"/>
      <c r="L77" s="13" t="s">
        <v>111</v>
      </c>
      <c r="M77" s="27"/>
      <c r="N77" s="24"/>
      <c r="O77" s="13" t="str">
        <f>IF(OR(AND(NOT(ISBLANK(G77)),NOT(ISNUMBER(G77))),AND(NOT(ISBLANK(J77)),NOT(ISNUMBER(M77)))),"Digite um número na C.H.",IF(OR(COUNTIF(B74:B83,B77)&gt;1,COUNTIF(J74:J83,J77)&gt;1),"Docente repetido",""))</f>
        <v/>
      </c>
      <c r="P77" s="13">
        <f t="shared" si="4"/>
        <v>0</v>
      </c>
      <c r="Q77" s="26"/>
      <c r="R77" s="26"/>
      <c r="S77" s="26"/>
      <c r="T77" s="40" t="str">
        <f t="shared" si="3"/>
        <v/>
      </c>
      <c r="U77" s="24"/>
      <c r="V77" s="24"/>
      <c r="W77" s="26"/>
    </row>
    <row r="78" spans="1:23" ht="14.1">
      <c r="A78" s="13" t="s">
        <v>119</v>
      </c>
      <c r="B78" s="75"/>
      <c r="C78" s="75"/>
      <c r="D78" s="75"/>
      <c r="E78" s="24"/>
      <c r="F78" s="13" t="s">
        <v>111</v>
      </c>
      <c r="G78" s="27"/>
      <c r="H78" s="24"/>
      <c r="I78" s="13" t="s">
        <v>120</v>
      </c>
      <c r="J78" s="27"/>
      <c r="K78" s="24"/>
      <c r="L78" s="13" t="s">
        <v>111</v>
      </c>
      <c r="M78" s="27"/>
      <c r="N78" s="24"/>
      <c r="O78" s="13" t="str">
        <f>IF(OR(AND(NOT(ISBLANK(G78)),NOT(ISNUMBER(G78))),AND(NOT(ISBLANK(J78)),NOT(ISNUMBER(M78)))),"Digite um número na C.H.",IF(OR(COUNTIF(B74:B83,B78)&gt;1,COUNTIF(J74:J83,J78)&gt;1),"Docente repetido",""))</f>
        <v/>
      </c>
      <c r="P78" s="13">
        <f t="shared" si="4"/>
        <v>0</v>
      </c>
      <c r="Q78" s="26"/>
      <c r="R78" s="26"/>
      <c r="S78" s="26"/>
      <c r="T78" s="40" t="str">
        <f t="shared" si="3"/>
        <v/>
      </c>
      <c r="U78" s="24"/>
      <c r="V78" s="24"/>
      <c r="W78" s="26"/>
    </row>
    <row r="79" spans="1:23" ht="14.1">
      <c r="A79" s="13" t="s">
        <v>121</v>
      </c>
      <c r="B79" s="75"/>
      <c r="C79" s="75"/>
      <c r="D79" s="75"/>
      <c r="E79" s="24"/>
      <c r="F79" s="13" t="s">
        <v>111</v>
      </c>
      <c r="G79" s="27"/>
      <c r="H79" s="24"/>
      <c r="I79" s="13" t="s">
        <v>122</v>
      </c>
      <c r="J79" s="27"/>
      <c r="K79" s="24"/>
      <c r="L79" s="13" t="s">
        <v>111</v>
      </c>
      <c r="M79" s="27"/>
      <c r="N79" s="24"/>
      <c r="O79" s="13" t="str">
        <f>IF(OR(AND(NOT(ISBLANK(G79)),NOT(ISNUMBER(G79))),AND(NOT(ISBLANK(J79)),NOT(ISNUMBER(M79)))),"Digite um número na C.H.",IF(OR(COUNTIF(B74:B83,B79)&gt;1,COUNTIF(J74:J83,J79)&gt;1),"Docente repetido",""))</f>
        <v/>
      </c>
      <c r="P79" s="13">
        <f t="shared" si="4"/>
        <v>0</v>
      </c>
      <c r="Q79" s="26"/>
      <c r="R79" s="26"/>
      <c r="S79" s="26"/>
      <c r="T79" s="40" t="str">
        <f t="shared" si="3"/>
        <v/>
      </c>
      <c r="U79" s="24"/>
      <c r="V79" s="24"/>
      <c r="W79" s="26"/>
    </row>
    <row r="80" spans="1:23" ht="14.1">
      <c r="A80" s="13" t="s">
        <v>123</v>
      </c>
      <c r="B80" s="75"/>
      <c r="C80" s="75"/>
      <c r="D80" s="75"/>
      <c r="E80" s="24"/>
      <c r="F80" s="13" t="s">
        <v>111</v>
      </c>
      <c r="G80" s="27"/>
      <c r="H80" s="24"/>
      <c r="I80" s="13" t="s">
        <v>124</v>
      </c>
      <c r="J80" s="27"/>
      <c r="K80" s="24"/>
      <c r="L80" s="13" t="s">
        <v>111</v>
      </c>
      <c r="M80" s="27"/>
      <c r="N80" s="24"/>
      <c r="O80" s="13" t="str">
        <f>IF(OR(AND(NOT(ISBLANK(G80)),NOT(ISNUMBER(G80))),AND(NOT(ISBLANK(J80)),NOT(ISNUMBER(M80)))),"Digite um número na C.H.",IF(OR(COUNTIF(B74:B83,B80)&gt;1,COUNTIF(J74:J83,J80)&gt;1),"Docente repetido",""))</f>
        <v/>
      </c>
      <c r="P80" s="13">
        <f t="shared" si="4"/>
        <v>0</v>
      </c>
      <c r="Q80" s="26"/>
      <c r="R80" s="26"/>
      <c r="S80" s="26"/>
      <c r="T80" s="40" t="str">
        <f t="shared" si="3"/>
        <v/>
      </c>
      <c r="U80" s="24"/>
      <c r="V80" s="24"/>
      <c r="W80" s="26"/>
    </row>
    <row r="81" spans="1:23" ht="14.1">
      <c r="A81" s="13" t="s">
        <v>125</v>
      </c>
      <c r="B81" s="75"/>
      <c r="C81" s="75"/>
      <c r="D81" s="75"/>
      <c r="E81" s="24"/>
      <c r="F81" s="13" t="s">
        <v>111</v>
      </c>
      <c r="G81" s="27"/>
      <c r="H81" s="24"/>
      <c r="I81" s="13" t="s">
        <v>126</v>
      </c>
      <c r="J81" s="27"/>
      <c r="K81" s="24"/>
      <c r="L81" s="13" t="s">
        <v>111</v>
      </c>
      <c r="M81" s="27"/>
      <c r="N81" s="24"/>
      <c r="O81" s="13" t="str">
        <f>IF(OR(AND(NOT(ISBLANK(G81)),NOT(ISNUMBER(G81))),AND(NOT(ISBLANK(J81)),NOT(ISNUMBER(M81)))),"Digite um número na C.H.",IF(OR(COUNTIF(B74:B83,B81)&gt;1,COUNTIF(J74:J83,J81)&gt;1),"Docente repetido",""))</f>
        <v/>
      </c>
      <c r="P81" s="13">
        <f t="shared" si="4"/>
        <v>0</v>
      </c>
      <c r="Q81" s="26"/>
      <c r="R81" s="26"/>
      <c r="S81" s="26"/>
      <c r="T81" s="40" t="str">
        <f t="shared" si="3"/>
        <v/>
      </c>
      <c r="U81" s="24"/>
      <c r="V81" s="24"/>
      <c r="W81" s="26"/>
    </row>
    <row r="82" spans="1:23" ht="14.1">
      <c r="A82" s="13" t="s">
        <v>127</v>
      </c>
      <c r="B82" s="75"/>
      <c r="C82" s="75"/>
      <c r="D82" s="75"/>
      <c r="E82" s="24"/>
      <c r="F82" s="13" t="s">
        <v>111</v>
      </c>
      <c r="G82" s="27"/>
      <c r="H82" s="24"/>
      <c r="I82" s="13" t="s">
        <v>128</v>
      </c>
      <c r="J82" s="27"/>
      <c r="K82" s="24"/>
      <c r="L82" s="13" t="s">
        <v>111</v>
      </c>
      <c r="M82" s="27"/>
      <c r="N82" s="24"/>
      <c r="O82" s="13" t="str">
        <f>IF(OR(AND(NOT(ISBLANK(G82)),NOT(ISNUMBER(G82))),AND(NOT(ISBLANK(J82)),NOT(ISNUMBER(M82)))),"Digite um número na C.H.",IF(OR(COUNTIF(B74:B83,B82)&gt;1,COUNTIF(J74:J83,J82)&gt;1),"Docente repetido",""))</f>
        <v/>
      </c>
      <c r="P82" s="13">
        <f t="shared" si="4"/>
        <v>0</v>
      </c>
      <c r="Q82" s="26"/>
      <c r="R82" s="26"/>
      <c r="S82" s="26"/>
      <c r="T82" s="40" t="str">
        <f t="shared" si="3"/>
        <v/>
      </c>
      <c r="U82" s="26"/>
      <c r="V82" s="26"/>
      <c r="W82" s="26"/>
    </row>
    <row r="83" spans="1:23" ht="14.1">
      <c r="A83" s="13" t="s">
        <v>129</v>
      </c>
      <c r="B83" s="75"/>
      <c r="C83" s="75"/>
      <c r="D83" s="75"/>
      <c r="E83" s="24"/>
      <c r="F83" s="13" t="s">
        <v>111</v>
      </c>
      <c r="G83" s="27"/>
      <c r="H83" s="24"/>
      <c r="I83" s="13" t="s">
        <v>130</v>
      </c>
      <c r="J83" s="27"/>
      <c r="K83" s="24"/>
      <c r="L83" s="13" t="s">
        <v>111</v>
      </c>
      <c r="M83" s="27"/>
      <c r="N83" s="24"/>
      <c r="O83" s="13" t="str">
        <f>IF(OR(AND(NOT(ISBLANK(G83)),NOT(ISNUMBER(G83))),AND(NOT(ISBLANK(J83)),NOT(ISNUMBER(M83)))),"Digite um número na C.H.",IF(OR(COUNTIF(B74:B83,B83)&gt;1,COUNTIF(J74:J83,J83)&gt;1),"Docente repetido",""))</f>
        <v/>
      </c>
      <c r="P83" s="13">
        <f t="shared" si="4"/>
        <v>0</v>
      </c>
      <c r="Q83" s="26"/>
      <c r="R83" s="26"/>
      <c r="S83" s="26"/>
      <c r="T83" s="40" t="str">
        <f t="shared" si="3"/>
        <v/>
      </c>
      <c r="U83" s="26"/>
      <c r="V83" s="26"/>
      <c r="W83" s="26"/>
    </row>
    <row r="84" spans="1:23" ht="12.6">
      <c r="A84" s="26"/>
      <c r="B84" s="26"/>
      <c r="C84" s="26"/>
      <c r="D84" s="26"/>
      <c r="E84" s="26"/>
      <c r="F84" s="26"/>
      <c r="G84" s="26"/>
      <c r="H84" s="26"/>
      <c r="I84" s="26"/>
      <c r="J84" s="26"/>
      <c r="K84" s="26"/>
      <c r="L84" s="26"/>
      <c r="M84" s="26"/>
      <c r="N84" s="26"/>
      <c r="O84" s="26"/>
      <c r="P84" s="26"/>
      <c r="Q84" s="26"/>
      <c r="R84" s="26"/>
      <c r="S84" s="26"/>
      <c r="T84" s="40" t="str">
        <f t="shared" si="3"/>
        <v/>
      </c>
      <c r="U84" s="26"/>
      <c r="V84" s="26"/>
      <c r="W84" s="26"/>
    </row>
    <row r="85" spans="1:23" ht="15.75" customHeight="1">
      <c r="T85" s="40" t="str">
        <f t="shared" si="3"/>
        <v/>
      </c>
    </row>
    <row r="86" spans="1:23" ht="15.75" customHeight="1">
      <c r="T86" s="40" t="str">
        <f t="shared" si="3"/>
        <v/>
      </c>
    </row>
    <row r="87" spans="1:23" ht="19.5" customHeight="1">
      <c r="A87" s="22" t="s">
        <v>99</v>
      </c>
      <c r="B87" s="94"/>
      <c r="C87" s="94"/>
      <c r="D87" s="94"/>
      <c r="E87" s="94"/>
      <c r="F87" s="94"/>
      <c r="G87" s="94"/>
      <c r="H87" s="94"/>
      <c r="I87" s="94"/>
      <c r="J87" s="94"/>
      <c r="K87" s="94"/>
      <c r="L87" s="94"/>
      <c r="M87" s="94"/>
      <c r="N87" s="24"/>
      <c r="O87" s="13" t="str">
        <f>IF(AND(B87="",NOT(F88="")),"Nome da disciplina obrigatório","")</f>
        <v/>
      </c>
      <c r="P87" s="13">
        <f>IF(ISBLANK(O87),"",IF(O87="",0,1))</f>
        <v>0</v>
      </c>
      <c r="Q87" s="26"/>
      <c r="R87" s="26"/>
      <c r="S87" s="26"/>
      <c r="T87" s="40" t="str">
        <f t="shared" si="3"/>
        <v/>
      </c>
      <c r="U87" s="26"/>
      <c r="V87" s="26"/>
      <c r="W87" s="26"/>
    </row>
    <row r="88" spans="1:23" ht="32.25" customHeight="1">
      <c r="A88" s="95" t="s">
        <v>100</v>
      </c>
      <c r="B88" s="96"/>
      <c r="C88" s="96"/>
      <c r="D88" s="96"/>
      <c r="E88" s="97"/>
      <c r="F88" s="13" t="str">
        <f>IF(SUM(G98:G107)+SUM(M98:M107)=0,"",SUM(G98:G107)+SUM(M98:M107))</f>
        <v/>
      </c>
      <c r="H88" s="24"/>
      <c r="I88" s="24"/>
      <c r="J88" s="24"/>
      <c r="K88" s="24"/>
      <c r="L88" s="24"/>
      <c r="M88" s="24"/>
      <c r="N88" s="24"/>
      <c r="O88" s="13" t="str">
        <f>IF(F88="", "", IF(AND(NOT(F88=0),NOT(MOD(F88,15)=0)),"A carga horária deve ser múltiplo de 15",""))</f>
        <v/>
      </c>
      <c r="P88" s="13">
        <f>IF(ISBLANK(O88),"",IF(O88="",0,1))</f>
        <v>0</v>
      </c>
      <c r="Q88" s="26"/>
      <c r="R88" s="26"/>
      <c r="S88" s="26"/>
      <c r="T88" s="40" t="str">
        <f t="shared" si="3"/>
        <v/>
      </c>
      <c r="U88" s="24"/>
      <c r="V88" s="24"/>
      <c r="W88" s="26"/>
    </row>
    <row r="89" spans="1:23" ht="14.1">
      <c r="A89" s="98" t="s">
        <v>93</v>
      </c>
      <c r="B89" s="98"/>
      <c r="C89" s="98"/>
      <c r="D89" s="98"/>
      <c r="E89" s="98"/>
      <c r="F89" s="38" t="str">
        <f>IF(AND(NOT(ISBLANK(F88)),ISNUMBER(F88),F88&gt;=15),F88/15,"")</f>
        <v/>
      </c>
      <c r="G89" s="24"/>
      <c r="H89" s="24"/>
      <c r="I89" s="24"/>
      <c r="J89" s="24"/>
      <c r="K89" s="24"/>
      <c r="L89" s="24"/>
      <c r="M89" s="24"/>
      <c r="N89" s="24"/>
      <c r="O89" s="26"/>
      <c r="P89" s="26"/>
      <c r="Q89" s="26"/>
      <c r="R89" s="26"/>
      <c r="S89" s="26"/>
      <c r="T89" s="40" t="str">
        <f t="shared" si="3"/>
        <v/>
      </c>
      <c r="U89" s="24"/>
      <c r="V89" s="24"/>
      <c r="W89" s="26"/>
    </row>
    <row r="90" spans="1:23" ht="60" customHeight="1">
      <c r="A90" s="13" t="s">
        <v>101</v>
      </c>
      <c r="B90" s="83"/>
      <c r="C90" s="83"/>
      <c r="D90" s="83"/>
      <c r="E90" s="83"/>
      <c r="F90" s="83"/>
      <c r="G90" s="83"/>
      <c r="H90" s="83"/>
      <c r="I90" s="83"/>
      <c r="J90" s="83"/>
      <c r="K90" s="83"/>
      <c r="L90" s="83"/>
      <c r="M90" s="83"/>
      <c r="N90" s="24"/>
      <c r="O90" s="26"/>
      <c r="P90" s="26"/>
      <c r="Q90" s="26"/>
      <c r="R90" s="26"/>
      <c r="S90" s="26"/>
      <c r="T90" s="40" t="str">
        <f t="shared" si="3"/>
        <v/>
      </c>
      <c r="U90" s="24"/>
      <c r="V90" s="24"/>
      <c r="W90" s="26"/>
    </row>
    <row r="91" spans="1:23" ht="60" customHeight="1">
      <c r="A91" s="39" t="s">
        <v>102</v>
      </c>
      <c r="B91" s="83"/>
      <c r="C91" s="83"/>
      <c r="D91" s="83"/>
      <c r="E91" s="83"/>
      <c r="F91" s="83"/>
      <c r="G91" s="83"/>
      <c r="H91" s="83"/>
      <c r="I91" s="83"/>
      <c r="J91" s="83"/>
      <c r="K91" s="83"/>
      <c r="L91" s="83"/>
      <c r="M91" s="83"/>
      <c r="N91" s="24"/>
      <c r="O91" s="26"/>
      <c r="P91" s="26"/>
      <c r="Q91" s="26"/>
      <c r="R91" s="26"/>
      <c r="S91" s="26"/>
      <c r="T91" s="40" t="str">
        <f t="shared" si="3"/>
        <v/>
      </c>
      <c r="U91" s="24"/>
      <c r="V91" s="24"/>
      <c r="W91" s="26"/>
    </row>
    <row r="92" spans="1:23" ht="14.1">
      <c r="A92" s="13" t="s">
        <v>103</v>
      </c>
      <c r="B92" s="57"/>
      <c r="C92" s="16" t="s">
        <v>104</v>
      </c>
      <c r="D92" s="24"/>
      <c r="E92" s="24"/>
      <c r="G92" s="26"/>
      <c r="H92" s="24"/>
      <c r="I92" s="24"/>
      <c r="J92" s="24"/>
      <c r="K92" s="24"/>
      <c r="L92" s="24"/>
      <c r="M92" s="24"/>
      <c r="N92" s="24"/>
      <c r="O92" s="26"/>
      <c r="P92" s="26"/>
      <c r="Q92" s="26"/>
      <c r="R92" s="26"/>
      <c r="S92" s="26"/>
      <c r="T92" s="40" t="str">
        <f t="shared" si="3"/>
        <v/>
      </c>
      <c r="U92" s="24"/>
      <c r="V92" s="24"/>
      <c r="W92" s="26"/>
    </row>
    <row r="93" spans="1:23" ht="14.1">
      <c r="A93" s="13" t="s">
        <v>105</v>
      </c>
      <c r="B93" s="57"/>
      <c r="C93" s="16" t="s">
        <v>104</v>
      </c>
      <c r="D93" s="24"/>
      <c r="E93" s="24"/>
      <c r="G93" s="26"/>
      <c r="H93" s="24"/>
      <c r="I93" s="24"/>
      <c r="J93" s="24"/>
      <c r="K93" s="24"/>
      <c r="L93" s="24"/>
      <c r="M93" s="24"/>
      <c r="N93" s="24"/>
      <c r="O93" s="26"/>
      <c r="P93" s="26"/>
      <c r="Q93" s="26"/>
      <c r="R93" s="26"/>
      <c r="S93" s="26"/>
      <c r="T93" s="40" t="str">
        <f t="shared" si="3"/>
        <v/>
      </c>
      <c r="U93" s="24"/>
      <c r="V93" s="24"/>
      <c r="W93" s="26"/>
    </row>
    <row r="94" spans="1:23" ht="14.1">
      <c r="A94" s="99" t="s">
        <v>106</v>
      </c>
      <c r="B94" s="99"/>
      <c r="C94" s="57"/>
      <c r="D94" s="16" t="s">
        <v>104</v>
      </c>
      <c r="E94" s="24"/>
      <c r="F94" s="34"/>
      <c r="G94" s="26"/>
      <c r="H94" s="24"/>
      <c r="I94" s="24"/>
      <c r="J94" s="24"/>
      <c r="K94" s="24"/>
      <c r="L94" s="24"/>
      <c r="M94" s="24"/>
      <c r="N94" s="24"/>
      <c r="O94" s="26"/>
      <c r="P94" s="26"/>
      <c r="Q94" s="26"/>
      <c r="R94" s="26"/>
      <c r="S94" s="26"/>
      <c r="T94" s="40" t="str">
        <f t="shared" si="3"/>
        <v/>
      </c>
      <c r="U94" s="24"/>
      <c r="V94" s="24"/>
      <c r="W94" s="26"/>
    </row>
    <row r="95" spans="1:23" ht="14.1">
      <c r="A95" s="99" t="s">
        <v>107</v>
      </c>
      <c r="B95" s="99"/>
      <c r="C95" s="57"/>
      <c r="D95" s="16" t="s">
        <v>104</v>
      </c>
      <c r="E95" s="24"/>
      <c r="F95" s="34"/>
      <c r="G95" s="26"/>
      <c r="H95" s="24"/>
      <c r="I95" s="24"/>
      <c r="J95" s="24"/>
      <c r="K95" s="24"/>
      <c r="L95" s="24"/>
      <c r="M95" s="24"/>
      <c r="N95" s="24"/>
      <c r="O95" s="26"/>
      <c r="P95" s="26"/>
      <c r="Q95" s="26"/>
      <c r="R95" s="26"/>
      <c r="S95" s="26"/>
      <c r="T95" s="40" t="str">
        <f t="shared" si="3"/>
        <v/>
      </c>
      <c r="U95" s="24"/>
      <c r="V95" s="24"/>
      <c r="W95" s="26"/>
    </row>
    <row r="96" spans="1:23" ht="14.1">
      <c r="A96" s="100" t="s">
        <v>108</v>
      </c>
      <c r="B96" s="101"/>
      <c r="C96" s="102"/>
      <c r="D96" s="57"/>
      <c r="E96" s="16" t="s">
        <v>104</v>
      </c>
      <c r="G96" s="26"/>
      <c r="H96" s="24"/>
      <c r="I96" s="24"/>
      <c r="J96" s="24"/>
      <c r="K96" s="24"/>
      <c r="L96" s="24"/>
      <c r="M96" s="24"/>
      <c r="N96" s="24"/>
      <c r="O96" s="26"/>
      <c r="P96" s="26"/>
      <c r="Q96" s="26"/>
      <c r="R96" s="26"/>
      <c r="S96" s="26"/>
      <c r="T96" s="40" t="str">
        <f t="shared" si="3"/>
        <v/>
      </c>
      <c r="U96" s="24"/>
      <c r="V96" s="24"/>
      <c r="W96" s="26"/>
    </row>
    <row r="97" spans="1:23" ht="14.1">
      <c r="A97" s="103" t="s">
        <v>109</v>
      </c>
      <c r="B97" s="104"/>
      <c r="C97" s="105"/>
      <c r="D97" s="57"/>
      <c r="E97" s="16" t="s">
        <v>104</v>
      </c>
      <c r="G97" s="26"/>
      <c r="H97" s="24"/>
      <c r="I97" s="24"/>
      <c r="J97" s="24"/>
      <c r="K97" s="24"/>
      <c r="L97" s="24"/>
      <c r="M97" s="24"/>
      <c r="N97" s="24"/>
      <c r="O97" s="26"/>
      <c r="P97" s="26"/>
      <c r="Q97" s="26"/>
      <c r="R97" s="26"/>
      <c r="S97" s="26"/>
      <c r="T97" s="40" t="str">
        <f t="shared" si="3"/>
        <v/>
      </c>
      <c r="U97" s="24"/>
      <c r="V97" s="24"/>
      <c r="W97" s="26"/>
    </row>
    <row r="98" spans="1:23" ht="14.1">
      <c r="A98" s="13" t="s">
        <v>110</v>
      </c>
      <c r="B98" s="75"/>
      <c r="C98" s="75"/>
      <c r="D98" s="75"/>
      <c r="E98" s="24"/>
      <c r="F98" s="13" t="s">
        <v>111</v>
      </c>
      <c r="G98" s="27"/>
      <c r="H98" s="24"/>
      <c r="I98" s="13" t="s">
        <v>112</v>
      </c>
      <c r="J98" s="27"/>
      <c r="K98" s="24"/>
      <c r="L98" s="13" t="s">
        <v>111</v>
      </c>
      <c r="M98" s="27"/>
      <c r="N98" s="24"/>
      <c r="O98" s="13" t="str">
        <f>IF(OR(AND(NOT(ISBLANK(G98)),NOT(ISNUMBER(G98))),AND(NOT(ISBLANK(J98)),NOT(ISNUMBER(M98)))),"Digite um número na C.H.",IF(OR(COUNTIF(B98:B107,B98)&gt;1,COUNTIF(J98:J107,J98)&gt;1),"Docente repetido",""))</f>
        <v/>
      </c>
      <c r="P98" s="13">
        <f t="shared" ref="P98:P107" si="5">IF(ISBLANK(O98),"",IF(O98="",0,1))</f>
        <v>0</v>
      </c>
      <c r="Q98" s="26"/>
      <c r="R98" s="26"/>
      <c r="S98" s="26"/>
      <c r="T98" s="40" t="str">
        <f t="shared" si="3"/>
        <v/>
      </c>
      <c r="U98" s="24"/>
      <c r="V98" s="24"/>
      <c r="W98" s="26"/>
    </row>
    <row r="99" spans="1:23" ht="14.1">
      <c r="A99" s="13" t="s">
        <v>113</v>
      </c>
      <c r="B99" s="75"/>
      <c r="C99" s="75"/>
      <c r="D99" s="75"/>
      <c r="E99" s="24"/>
      <c r="F99" s="13" t="s">
        <v>111</v>
      </c>
      <c r="G99" s="27"/>
      <c r="H99" s="24"/>
      <c r="I99" s="13" t="s">
        <v>114</v>
      </c>
      <c r="J99" s="27"/>
      <c r="K99" s="24"/>
      <c r="L99" s="13" t="s">
        <v>111</v>
      </c>
      <c r="M99" s="27"/>
      <c r="N99" s="24"/>
      <c r="O99" s="13" t="str">
        <f>IF(OR(AND(NOT(ISBLANK(G99)),NOT(ISNUMBER(G99))),AND(NOT(ISBLANK(J99)),NOT(ISNUMBER(M99)))),"Digite um número na C.H.",IF(OR(COUNTIF(B98:B107,B99)&gt;1,COUNTIF(J98:J107,J99)&gt;1),"Docente repetido",""))</f>
        <v/>
      </c>
      <c r="P99" s="13">
        <f t="shared" si="5"/>
        <v>0</v>
      </c>
      <c r="Q99" s="26"/>
      <c r="R99" s="26"/>
      <c r="S99" s="26"/>
      <c r="T99" s="40" t="str">
        <f t="shared" si="3"/>
        <v/>
      </c>
      <c r="U99" s="24"/>
      <c r="V99" s="24"/>
      <c r="W99" s="26"/>
    </row>
    <row r="100" spans="1:23" ht="14.1">
      <c r="A100" s="13" t="s">
        <v>115</v>
      </c>
      <c r="B100" s="75"/>
      <c r="C100" s="75"/>
      <c r="D100" s="75"/>
      <c r="E100" s="24"/>
      <c r="F100" s="13" t="s">
        <v>111</v>
      </c>
      <c r="G100" s="27"/>
      <c r="H100" s="24"/>
      <c r="I100" s="13" t="s">
        <v>116</v>
      </c>
      <c r="J100" s="27"/>
      <c r="K100" s="24"/>
      <c r="L100" s="13" t="s">
        <v>111</v>
      </c>
      <c r="M100" s="27"/>
      <c r="N100" s="24"/>
      <c r="O100" s="13" t="str">
        <f>IF(OR(AND(NOT(ISBLANK(G100)),NOT(ISNUMBER(G100))),AND(NOT(ISBLANK(J100)),NOT(ISNUMBER(M100)))),"Digite um número na C.H.",IF(OR(COUNTIF(B98:B107,B100)&gt;1,COUNTIF(J98:J107,J100)&gt;1),"Docente repetido",""))</f>
        <v/>
      </c>
      <c r="P100" s="13">
        <f t="shared" si="5"/>
        <v>0</v>
      </c>
      <c r="Q100" s="26"/>
      <c r="R100" s="26"/>
      <c r="S100" s="26"/>
      <c r="T100" s="40" t="str">
        <f t="shared" si="3"/>
        <v/>
      </c>
      <c r="U100" s="24"/>
      <c r="V100" s="24"/>
      <c r="W100" s="26"/>
    </row>
    <row r="101" spans="1:23" ht="14.1">
      <c r="A101" s="13" t="s">
        <v>117</v>
      </c>
      <c r="B101" s="75"/>
      <c r="C101" s="75"/>
      <c r="D101" s="75"/>
      <c r="E101" s="24"/>
      <c r="F101" s="13" t="s">
        <v>111</v>
      </c>
      <c r="G101" s="27"/>
      <c r="H101" s="24"/>
      <c r="I101" s="13" t="s">
        <v>118</v>
      </c>
      <c r="J101" s="27"/>
      <c r="K101" s="24"/>
      <c r="L101" s="13" t="s">
        <v>111</v>
      </c>
      <c r="M101" s="27"/>
      <c r="N101" s="24"/>
      <c r="O101" s="13" t="str">
        <f>IF(OR(AND(NOT(ISBLANK(G101)),NOT(ISNUMBER(G101))),AND(NOT(ISBLANK(J101)),NOT(ISNUMBER(M101)))),"Digite um número na C.H.",IF(OR(COUNTIF(B98:B107,B101)&gt;1,COUNTIF(J98:J107,J101)&gt;1),"Docente repetido",""))</f>
        <v/>
      </c>
      <c r="P101" s="13">
        <f t="shared" si="5"/>
        <v>0</v>
      </c>
      <c r="Q101" s="26"/>
      <c r="R101" s="26"/>
      <c r="S101" s="26"/>
      <c r="T101" s="40" t="str">
        <f t="shared" si="3"/>
        <v/>
      </c>
      <c r="U101" s="24"/>
      <c r="V101" s="24"/>
      <c r="W101" s="26"/>
    </row>
    <row r="102" spans="1:23" ht="14.1">
      <c r="A102" s="13" t="s">
        <v>119</v>
      </c>
      <c r="B102" s="75"/>
      <c r="C102" s="75"/>
      <c r="D102" s="75"/>
      <c r="E102" s="24"/>
      <c r="F102" s="13" t="s">
        <v>111</v>
      </c>
      <c r="G102" s="27"/>
      <c r="H102" s="24"/>
      <c r="I102" s="13" t="s">
        <v>120</v>
      </c>
      <c r="J102" s="27"/>
      <c r="K102" s="24"/>
      <c r="L102" s="13" t="s">
        <v>111</v>
      </c>
      <c r="M102" s="27"/>
      <c r="N102" s="24"/>
      <c r="O102" s="13" t="str">
        <f>IF(OR(AND(NOT(ISBLANK(G102)),NOT(ISNUMBER(G102))),AND(NOT(ISBLANK(J102)),NOT(ISNUMBER(M102)))),"Digite um número na C.H.",IF(OR(COUNTIF(B98:B107,B102)&gt;1,COUNTIF(J98:J107,J102)&gt;1),"Docente repetido",""))</f>
        <v/>
      </c>
      <c r="P102" s="13">
        <f t="shared" si="5"/>
        <v>0</v>
      </c>
      <c r="Q102" s="26"/>
      <c r="R102" s="26"/>
      <c r="S102" s="26"/>
      <c r="T102" s="40" t="str">
        <f t="shared" si="3"/>
        <v/>
      </c>
      <c r="U102" s="24"/>
      <c r="V102" s="24"/>
      <c r="W102" s="26"/>
    </row>
    <row r="103" spans="1:23" ht="14.1">
      <c r="A103" s="13" t="s">
        <v>121</v>
      </c>
      <c r="B103" s="75"/>
      <c r="C103" s="75"/>
      <c r="D103" s="75"/>
      <c r="E103" s="24"/>
      <c r="F103" s="13" t="s">
        <v>111</v>
      </c>
      <c r="G103" s="27"/>
      <c r="H103" s="24"/>
      <c r="I103" s="13" t="s">
        <v>122</v>
      </c>
      <c r="J103" s="27"/>
      <c r="K103" s="24"/>
      <c r="L103" s="13" t="s">
        <v>111</v>
      </c>
      <c r="M103" s="27"/>
      <c r="N103" s="24"/>
      <c r="O103" s="13" t="str">
        <f>IF(OR(AND(NOT(ISBLANK(G103)),NOT(ISNUMBER(G103))),AND(NOT(ISBLANK(J103)),NOT(ISNUMBER(M103)))),"Digite um número na C.H.",IF(OR(COUNTIF(B98:B107,B103)&gt;1,COUNTIF(J98:J107,J103)&gt;1),"Docente repetido",""))</f>
        <v/>
      </c>
      <c r="P103" s="13">
        <f t="shared" si="5"/>
        <v>0</v>
      </c>
      <c r="Q103" s="26"/>
      <c r="R103" s="26"/>
      <c r="S103" s="26"/>
      <c r="T103" s="40" t="str">
        <f t="shared" si="3"/>
        <v/>
      </c>
      <c r="U103" s="24"/>
      <c r="V103" s="24"/>
      <c r="W103" s="26"/>
    </row>
    <row r="104" spans="1:23" ht="14.1">
      <c r="A104" s="13" t="s">
        <v>123</v>
      </c>
      <c r="B104" s="75"/>
      <c r="C104" s="75"/>
      <c r="D104" s="75"/>
      <c r="E104" s="24"/>
      <c r="F104" s="13" t="s">
        <v>111</v>
      </c>
      <c r="G104" s="27"/>
      <c r="H104" s="24"/>
      <c r="I104" s="13" t="s">
        <v>124</v>
      </c>
      <c r="J104" s="27"/>
      <c r="K104" s="24"/>
      <c r="L104" s="13" t="s">
        <v>111</v>
      </c>
      <c r="M104" s="27"/>
      <c r="N104" s="24"/>
      <c r="O104" s="13" t="str">
        <f>IF(OR(AND(NOT(ISBLANK(G104)),NOT(ISNUMBER(G104))),AND(NOT(ISBLANK(J104)),NOT(ISNUMBER(M104)))),"Digite um número na C.H.",IF(OR(COUNTIF(B98:B107,B104)&gt;1,COUNTIF(J98:J107,J104)&gt;1),"Docente repetido",""))</f>
        <v/>
      </c>
      <c r="P104" s="13">
        <f t="shared" si="5"/>
        <v>0</v>
      </c>
      <c r="Q104" s="26"/>
      <c r="R104" s="26"/>
      <c r="S104" s="26"/>
      <c r="T104" s="40" t="str">
        <f t="shared" si="3"/>
        <v/>
      </c>
      <c r="U104" s="24"/>
      <c r="V104" s="24"/>
      <c r="W104" s="26"/>
    </row>
    <row r="105" spans="1:23" ht="14.1">
      <c r="A105" s="13" t="s">
        <v>125</v>
      </c>
      <c r="B105" s="75"/>
      <c r="C105" s="75"/>
      <c r="D105" s="75"/>
      <c r="E105" s="24"/>
      <c r="F105" s="13" t="s">
        <v>111</v>
      </c>
      <c r="G105" s="27"/>
      <c r="H105" s="24"/>
      <c r="I105" s="13" t="s">
        <v>126</v>
      </c>
      <c r="J105" s="27"/>
      <c r="K105" s="24"/>
      <c r="L105" s="13" t="s">
        <v>111</v>
      </c>
      <c r="M105" s="27"/>
      <c r="N105" s="24"/>
      <c r="O105" s="13" t="str">
        <f>IF(OR(AND(NOT(ISBLANK(G105)),NOT(ISNUMBER(G105))),AND(NOT(ISBLANK(J105)),NOT(ISNUMBER(M105)))),"Digite um número na C.H.",IF(OR(COUNTIF(B98:B107,B105)&gt;1,COUNTIF(J98:J107,J105)&gt;1),"Docente repetido",""))</f>
        <v/>
      </c>
      <c r="P105" s="13">
        <f t="shared" si="5"/>
        <v>0</v>
      </c>
      <c r="Q105" s="26"/>
      <c r="R105" s="26"/>
      <c r="S105" s="26"/>
      <c r="T105" s="40" t="str">
        <f t="shared" si="3"/>
        <v/>
      </c>
      <c r="U105" s="24"/>
      <c r="V105" s="24"/>
      <c r="W105" s="26"/>
    </row>
    <row r="106" spans="1:23" ht="14.1">
      <c r="A106" s="13" t="s">
        <v>127</v>
      </c>
      <c r="B106" s="75"/>
      <c r="C106" s="75"/>
      <c r="D106" s="75"/>
      <c r="E106" s="24"/>
      <c r="F106" s="13" t="s">
        <v>111</v>
      </c>
      <c r="G106" s="27"/>
      <c r="H106" s="24"/>
      <c r="I106" s="13" t="s">
        <v>128</v>
      </c>
      <c r="J106" s="27"/>
      <c r="K106" s="24"/>
      <c r="L106" s="13" t="s">
        <v>111</v>
      </c>
      <c r="M106" s="27"/>
      <c r="N106" s="24"/>
      <c r="O106" s="13" t="str">
        <f>IF(OR(AND(NOT(ISBLANK(G106)),NOT(ISNUMBER(G106))),AND(NOT(ISBLANK(J106)),NOT(ISNUMBER(M106)))),"Digite um número na C.H.",IF(OR(COUNTIF(B98:B107,B106)&gt;1,COUNTIF(J98:J107,J106)&gt;1),"Docente repetido",""))</f>
        <v/>
      </c>
      <c r="P106" s="13">
        <f t="shared" si="5"/>
        <v>0</v>
      </c>
      <c r="Q106" s="26"/>
      <c r="R106" s="26"/>
      <c r="S106" s="26"/>
      <c r="T106" s="40" t="str">
        <f t="shared" si="3"/>
        <v/>
      </c>
      <c r="U106" s="26"/>
      <c r="V106" s="26"/>
      <c r="W106" s="26"/>
    </row>
    <row r="107" spans="1:23" ht="14.1">
      <c r="A107" s="13" t="s">
        <v>129</v>
      </c>
      <c r="B107" s="75"/>
      <c r="C107" s="75"/>
      <c r="D107" s="75"/>
      <c r="E107" s="24"/>
      <c r="F107" s="13" t="s">
        <v>111</v>
      </c>
      <c r="G107" s="27"/>
      <c r="H107" s="24"/>
      <c r="I107" s="13" t="s">
        <v>130</v>
      </c>
      <c r="J107" s="27"/>
      <c r="K107" s="24"/>
      <c r="L107" s="13" t="s">
        <v>111</v>
      </c>
      <c r="M107" s="27"/>
      <c r="N107" s="24"/>
      <c r="O107" s="13" t="str">
        <f>IF(OR(AND(NOT(ISBLANK(G107)),NOT(ISNUMBER(G107))),AND(NOT(ISBLANK(J107)),NOT(ISNUMBER(M107)))),"Digite um número na C.H.",IF(OR(COUNTIF(B98:B107,B107)&gt;1,COUNTIF(J98:J107,J107)&gt;1),"Docente repetido",""))</f>
        <v/>
      </c>
      <c r="P107" s="13">
        <f t="shared" si="5"/>
        <v>0</v>
      </c>
      <c r="Q107" s="26"/>
      <c r="R107" s="26"/>
      <c r="S107" s="26"/>
      <c r="T107" s="40" t="str">
        <f t="shared" si="3"/>
        <v/>
      </c>
      <c r="U107" s="26"/>
      <c r="V107" s="26"/>
      <c r="W107" s="26"/>
    </row>
    <row r="108" spans="1:23" ht="12.6">
      <c r="A108" s="26"/>
      <c r="B108" s="26"/>
      <c r="C108" s="26"/>
      <c r="D108" s="26"/>
      <c r="E108" s="26"/>
      <c r="F108" s="26"/>
      <c r="G108" s="26"/>
      <c r="H108" s="26"/>
      <c r="I108" s="26"/>
      <c r="J108" s="26"/>
      <c r="K108" s="26"/>
      <c r="L108" s="26"/>
      <c r="M108" s="26"/>
      <c r="N108" s="26"/>
      <c r="O108" s="26"/>
      <c r="P108" s="26"/>
      <c r="Q108" s="26"/>
      <c r="R108" s="26"/>
      <c r="S108" s="26"/>
      <c r="T108" s="40" t="str">
        <f t="shared" si="3"/>
        <v/>
      </c>
      <c r="U108" s="26"/>
      <c r="V108" s="26"/>
      <c r="W108" s="26"/>
    </row>
    <row r="109" spans="1:23" ht="15.75" customHeight="1">
      <c r="T109" s="40" t="str">
        <f t="shared" si="3"/>
        <v/>
      </c>
    </row>
    <row r="110" spans="1:23" ht="15.75" customHeight="1">
      <c r="T110" s="40" t="str">
        <f t="shared" si="3"/>
        <v/>
      </c>
    </row>
    <row r="111" spans="1:23" ht="19.5" customHeight="1">
      <c r="A111" s="13" t="s">
        <v>99</v>
      </c>
      <c r="B111" s="94"/>
      <c r="C111" s="94"/>
      <c r="D111" s="94"/>
      <c r="E111" s="94"/>
      <c r="F111" s="94"/>
      <c r="G111" s="94"/>
      <c r="H111" s="94"/>
      <c r="I111" s="94"/>
      <c r="J111" s="94"/>
      <c r="K111" s="94"/>
      <c r="L111" s="94"/>
      <c r="M111" s="94"/>
      <c r="N111" s="24"/>
      <c r="O111" s="13" t="str">
        <f>IF(AND(B111="",NOT(F112="")),"Nome da disciplina obrigatório","")</f>
        <v/>
      </c>
      <c r="P111" s="13">
        <f>IF(ISBLANK(O111),"",IF(O111="",0,1))</f>
        <v>0</v>
      </c>
      <c r="Q111" s="26"/>
      <c r="R111" s="26"/>
      <c r="S111" s="26"/>
      <c r="T111" s="40" t="str">
        <f t="shared" si="3"/>
        <v/>
      </c>
      <c r="U111" s="26"/>
      <c r="V111" s="26"/>
      <c r="W111" s="26"/>
    </row>
    <row r="112" spans="1:23" ht="32.25" customHeight="1">
      <c r="A112" s="95" t="s">
        <v>100</v>
      </c>
      <c r="B112" s="96"/>
      <c r="C112" s="96"/>
      <c r="D112" s="96"/>
      <c r="E112" s="97"/>
      <c r="F112" s="13" t="str">
        <f>IF(SUM(G122:G131)+SUM(M122:M131)=0,"",SUM(G122:G131)+SUM(M122:M131))</f>
        <v/>
      </c>
      <c r="H112" s="24"/>
      <c r="I112" s="24"/>
      <c r="J112" s="24"/>
      <c r="K112" s="24"/>
      <c r="L112" s="24"/>
      <c r="M112" s="24"/>
      <c r="N112" s="24"/>
      <c r="O112" s="13" t="str">
        <f>IF(F112="", "", IF(AND(NOT(F112=0),NOT(MOD(F112,15)=0)),"A carga horária deve ser múltiplo de 15",""))</f>
        <v/>
      </c>
      <c r="P112" s="13">
        <f>IF(ISBLANK(O112),"",IF(O112="",0,1))</f>
        <v>0</v>
      </c>
      <c r="Q112" s="26"/>
      <c r="R112" s="26"/>
      <c r="S112" s="26"/>
      <c r="T112" s="40" t="str">
        <f t="shared" si="3"/>
        <v/>
      </c>
      <c r="U112" s="24"/>
      <c r="V112" s="24"/>
      <c r="W112" s="26"/>
    </row>
    <row r="113" spans="1:23" ht="14.1">
      <c r="A113" s="98" t="s">
        <v>93</v>
      </c>
      <c r="B113" s="98"/>
      <c r="C113" s="98"/>
      <c r="D113" s="98"/>
      <c r="E113" s="98"/>
      <c r="F113" s="38" t="str">
        <f>IF(AND(NOT(ISBLANK(F112)),ISNUMBER(F112),F112&gt;=15),F112/15,"")</f>
        <v/>
      </c>
      <c r="G113" s="24"/>
      <c r="H113" s="24"/>
      <c r="I113" s="24"/>
      <c r="J113" s="24"/>
      <c r="K113" s="24"/>
      <c r="L113" s="24"/>
      <c r="M113" s="24"/>
      <c r="N113" s="24"/>
      <c r="O113" s="26"/>
      <c r="P113" s="26"/>
      <c r="Q113" s="26"/>
      <c r="R113" s="26"/>
      <c r="S113" s="26"/>
      <c r="T113" s="40" t="str">
        <f t="shared" si="3"/>
        <v/>
      </c>
      <c r="U113" s="24"/>
      <c r="V113" s="24"/>
      <c r="W113" s="26"/>
    </row>
    <row r="114" spans="1:23" ht="60" customHeight="1">
      <c r="A114" s="13" t="s">
        <v>101</v>
      </c>
      <c r="B114" s="83"/>
      <c r="C114" s="83"/>
      <c r="D114" s="83"/>
      <c r="E114" s="83"/>
      <c r="F114" s="83"/>
      <c r="G114" s="83"/>
      <c r="H114" s="83"/>
      <c r="I114" s="83"/>
      <c r="J114" s="83"/>
      <c r="K114" s="83"/>
      <c r="L114" s="83"/>
      <c r="M114" s="83"/>
      <c r="N114" s="24"/>
      <c r="O114" s="26"/>
      <c r="P114" s="26"/>
      <c r="Q114" s="26"/>
      <c r="R114" s="26"/>
      <c r="S114" s="26"/>
      <c r="T114" s="40" t="str">
        <f t="shared" si="3"/>
        <v/>
      </c>
      <c r="U114" s="24"/>
      <c r="V114" s="24"/>
      <c r="W114" s="26"/>
    </row>
    <row r="115" spans="1:23" ht="60" customHeight="1">
      <c r="A115" s="39" t="s">
        <v>102</v>
      </c>
      <c r="B115" s="83"/>
      <c r="C115" s="83"/>
      <c r="D115" s="83"/>
      <c r="E115" s="83"/>
      <c r="F115" s="83"/>
      <c r="G115" s="83"/>
      <c r="H115" s="83"/>
      <c r="I115" s="83"/>
      <c r="J115" s="83"/>
      <c r="K115" s="83"/>
      <c r="L115" s="83"/>
      <c r="M115" s="83"/>
      <c r="N115" s="24"/>
      <c r="O115" s="26"/>
      <c r="P115" s="26"/>
      <c r="Q115" s="26"/>
      <c r="R115" s="26"/>
      <c r="S115" s="26"/>
      <c r="T115" s="40" t="str">
        <f t="shared" si="3"/>
        <v/>
      </c>
      <c r="U115" s="24"/>
      <c r="V115" s="24"/>
      <c r="W115" s="26"/>
    </row>
    <row r="116" spans="1:23" ht="14.1">
      <c r="A116" s="13" t="s">
        <v>103</v>
      </c>
      <c r="B116" s="57"/>
      <c r="C116" s="16" t="s">
        <v>104</v>
      </c>
      <c r="D116" s="24"/>
      <c r="E116" s="24"/>
      <c r="G116" s="26"/>
      <c r="H116" s="24"/>
      <c r="I116" s="24"/>
      <c r="J116" s="24"/>
      <c r="K116" s="24"/>
      <c r="L116" s="24"/>
      <c r="M116" s="24"/>
      <c r="N116" s="24"/>
      <c r="O116" s="26"/>
      <c r="P116" s="26"/>
      <c r="Q116" s="26"/>
      <c r="R116" s="26"/>
      <c r="S116" s="26"/>
      <c r="T116" s="40" t="str">
        <f t="shared" si="3"/>
        <v/>
      </c>
      <c r="U116" s="24"/>
      <c r="V116" s="24"/>
      <c r="W116" s="26"/>
    </row>
    <row r="117" spans="1:23" ht="14.1">
      <c r="A117" s="13" t="s">
        <v>105</v>
      </c>
      <c r="B117" s="57"/>
      <c r="C117" s="16" t="s">
        <v>104</v>
      </c>
      <c r="D117" s="24"/>
      <c r="E117" s="24"/>
      <c r="G117" s="26"/>
      <c r="H117" s="24"/>
      <c r="I117" s="24"/>
      <c r="J117" s="24"/>
      <c r="K117" s="24"/>
      <c r="L117" s="24"/>
      <c r="M117" s="24"/>
      <c r="N117" s="24"/>
      <c r="O117" s="26"/>
      <c r="P117" s="26"/>
      <c r="Q117" s="26"/>
      <c r="R117" s="26"/>
      <c r="S117" s="26"/>
      <c r="T117" s="40" t="str">
        <f t="shared" si="3"/>
        <v/>
      </c>
      <c r="U117" s="24"/>
      <c r="V117" s="24"/>
      <c r="W117" s="26"/>
    </row>
    <row r="118" spans="1:23" ht="14.1">
      <c r="A118" s="99" t="s">
        <v>106</v>
      </c>
      <c r="B118" s="99"/>
      <c r="C118" s="57"/>
      <c r="D118" s="16" t="s">
        <v>104</v>
      </c>
      <c r="E118" s="24"/>
      <c r="F118" s="34"/>
      <c r="G118" s="26"/>
      <c r="H118" s="24"/>
      <c r="I118" s="24"/>
      <c r="J118" s="24"/>
      <c r="K118" s="24"/>
      <c r="L118" s="24"/>
      <c r="M118" s="24"/>
      <c r="N118" s="24"/>
      <c r="O118" s="26"/>
      <c r="P118" s="26"/>
      <c r="Q118" s="26"/>
      <c r="R118" s="26"/>
      <c r="S118" s="26"/>
      <c r="T118" s="40" t="str">
        <f t="shared" si="3"/>
        <v/>
      </c>
      <c r="U118" s="24"/>
      <c r="V118" s="24"/>
      <c r="W118" s="26"/>
    </row>
    <row r="119" spans="1:23" ht="14.1">
      <c r="A119" s="99" t="s">
        <v>107</v>
      </c>
      <c r="B119" s="99"/>
      <c r="C119" s="57"/>
      <c r="D119" s="16" t="s">
        <v>104</v>
      </c>
      <c r="E119" s="24"/>
      <c r="F119" s="34"/>
      <c r="G119" s="26"/>
      <c r="H119" s="24"/>
      <c r="I119" s="24"/>
      <c r="J119" s="24"/>
      <c r="K119" s="24"/>
      <c r="L119" s="24"/>
      <c r="M119" s="24"/>
      <c r="N119" s="24"/>
      <c r="O119" s="26"/>
      <c r="P119" s="26"/>
      <c r="Q119" s="26"/>
      <c r="R119" s="26"/>
      <c r="S119" s="26"/>
      <c r="T119" s="40" t="str">
        <f t="shared" si="3"/>
        <v/>
      </c>
      <c r="U119" s="24"/>
      <c r="V119" s="24"/>
      <c r="W119" s="26"/>
    </row>
    <row r="120" spans="1:23" ht="14.1">
      <c r="A120" s="100" t="s">
        <v>108</v>
      </c>
      <c r="B120" s="101"/>
      <c r="C120" s="102"/>
      <c r="D120" s="57"/>
      <c r="E120" s="16" t="s">
        <v>104</v>
      </c>
      <c r="G120" s="26"/>
      <c r="H120" s="24"/>
      <c r="I120" s="24"/>
      <c r="J120" s="24"/>
      <c r="K120" s="24"/>
      <c r="L120" s="24"/>
      <c r="M120" s="24"/>
      <c r="N120" s="24"/>
      <c r="O120" s="26"/>
      <c r="P120" s="26"/>
      <c r="Q120" s="26"/>
      <c r="R120" s="26"/>
      <c r="S120" s="26"/>
      <c r="T120" s="40" t="str">
        <f t="shared" si="3"/>
        <v/>
      </c>
      <c r="U120" s="24"/>
      <c r="V120" s="24"/>
      <c r="W120" s="26"/>
    </row>
    <row r="121" spans="1:23" ht="14.1">
      <c r="A121" s="103" t="s">
        <v>109</v>
      </c>
      <c r="B121" s="104"/>
      <c r="C121" s="105"/>
      <c r="D121" s="57"/>
      <c r="E121" s="16" t="s">
        <v>104</v>
      </c>
      <c r="G121" s="26"/>
      <c r="H121" s="24"/>
      <c r="I121" s="24"/>
      <c r="J121" s="24"/>
      <c r="K121" s="24"/>
      <c r="L121" s="24"/>
      <c r="M121" s="24"/>
      <c r="N121" s="24"/>
      <c r="O121" s="26"/>
      <c r="P121" s="26"/>
      <c r="Q121" s="26"/>
      <c r="R121" s="26"/>
      <c r="S121" s="26"/>
      <c r="T121" s="40" t="str">
        <f t="shared" si="3"/>
        <v/>
      </c>
      <c r="U121" s="24"/>
      <c r="V121" s="24"/>
      <c r="W121" s="26"/>
    </row>
    <row r="122" spans="1:23" ht="14.1">
      <c r="A122" s="13" t="s">
        <v>110</v>
      </c>
      <c r="B122" s="75"/>
      <c r="C122" s="75"/>
      <c r="D122" s="75"/>
      <c r="E122" s="24"/>
      <c r="F122" s="13" t="s">
        <v>111</v>
      </c>
      <c r="G122" s="27"/>
      <c r="H122" s="24"/>
      <c r="I122" s="13" t="s">
        <v>112</v>
      </c>
      <c r="J122" s="27"/>
      <c r="K122" s="24"/>
      <c r="L122" s="13" t="s">
        <v>111</v>
      </c>
      <c r="M122" s="27"/>
      <c r="N122" s="24"/>
      <c r="O122" s="13" t="str">
        <f>IF(OR(AND(NOT(ISBLANK(G122)),NOT(ISNUMBER(G122))),AND(NOT(ISBLANK(J122)),NOT(ISNUMBER(M122)))),"Digite um número na C.H.",IF(OR(COUNTIF(B122:B131,B122)&gt;1,COUNTIF(J122:J131,J122)&gt;1),"Docente repetido",""))</f>
        <v/>
      </c>
      <c r="P122" s="13">
        <f t="shared" ref="P122:P131" si="6">IF(ISBLANK(O122),"",IF(O122="",0,1))</f>
        <v>0</v>
      </c>
      <c r="Q122" s="26"/>
      <c r="R122" s="26"/>
      <c r="S122" s="26"/>
      <c r="T122" s="40" t="str">
        <f t="shared" si="3"/>
        <v/>
      </c>
      <c r="U122" s="24"/>
      <c r="V122" s="24"/>
      <c r="W122" s="26"/>
    </row>
    <row r="123" spans="1:23" ht="14.1">
      <c r="A123" s="13" t="s">
        <v>113</v>
      </c>
      <c r="B123" s="75"/>
      <c r="C123" s="75"/>
      <c r="D123" s="75"/>
      <c r="E123" s="24"/>
      <c r="F123" s="13" t="s">
        <v>111</v>
      </c>
      <c r="G123" s="27"/>
      <c r="H123" s="24"/>
      <c r="I123" s="13" t="s">
        <v>114</v>
      </c>
      <c r="J123" s="27"/>
      <c r="K123" s="24"/>
      <c r="L123" s="13" t="s">
        <v>111</v>
      </c>
      <c r="M123" s="27"/>
      <c r="N123" s="24"/>
      <c r="O123" s="13" t="str">
        <f>IF(OR(AND(NOT(ISBLANK(G123)),NOT(ISNUMBER(G123))),AND(NOT(ISBLANK(J123)),NOT(ISNUMBER(M123)))),"Digite um número na C.H.",IF(OR(COUNTIF(B122:B131,B123)&gt;1,COUNTIF(J122:J131,J123)&gt;1),"Docente repetido",""))</f>
        <v/>
      </c>
      <c r="P123" s="13">
        <f t="shared" si="6"/>
        <v>0</v>
      </c>
      <c r="Q123" s="26"/>
      <c r="R123" s="26"/>
      <c r="S123" s="26"/>
      <c r="T123" s="40" t="str">
        <f t="shared" si="3"/>
        <v/>
      </c>
      <c r="U123" s="24"/>
      <c r="V123" s="24"/>
      <c r="W123" s="26"/>
    </row>
    <row r="124" spans="1:23" ht="14.1">
      <c r="A124" s="13" t="s">
        <v>115</v>
      </c>
      <c r="B124" s="75"/>
      <c r="C124" s="75"/>
      <c r="D124" s="75"/>
      <c r="E124" s="24"/>
      <c r="F124" s="13" t="s">
        <v>111</v>
      </c>
      <c r="G124" s="27"/>
      <c r="H124" s="24"/>
      <c r="I124" s="13" t="s">
        <v>116</v>
      </c>
      <c r="J124" s="27"/>
      <c r="K124" s="24"/>
      <c r="L124" s="13" t="s">
        <v>111</v>
      </c>
      <c r="M124" s="27"/>
      <c r="N124" s="24"/>
      <c r="O124" s="13" t="str">
        <f>IF(OR(AND(NOT(ISBLANK(G124)),NOT(ISNUMBER(G124))),AND(NOT(ISBLANK(J124)),NOT(ISNUMBER(M124)))),"Digite um número na C.H.",IF(OR(COUNTIF(B122:B131,B124)&gt;1,COUNTIF(J122:J131,J124)&gt;1),"Docente repetido",""))</f>
        <v/>
      </c>
      <c r="P124" s="13">
        <f t="shared" si="6"/>
        <v>0</v>
      </c>
      <c r="Q124" s="26"/>
      <c r="R124" s="26"/>
      <c r="S124" s="26"/>
      <c r="T124" s="40" t="str">
        <f t="shared" si="3"/>
        <v/>
      </c>
      <c r="U124" s="24"/>
      <c r="V124" s="24"/>
      <c r="W124" s="26"/>
    </row>
    <row r="125" spans="1:23" ht="14.1">
      <c r="A125" s="13" t="s">
        <v>117</v>
      </c>
      <c r="B125" s="75"/>
      <c r="C125" s="75"/>
      <c r="D125" s="75"/>
      <c r="E125" s="24"/>
      <c r="F125" s="13" t="s">
        <v>111</v>
      </c>
      <c r="G125" s="27"/>
      <c r="H125" s="24"/>
      <c r="I125" s="13" t="s">
        <v>118</v>
      </c>
      <c r="J125" s="27"/>
      <c r="K125" s="24"/>
      <c r="L125" s="13" t="s">
        <v>111</v>
      </c>
      <c r="M125" s="27"/>
      <c r="N125" s="24"/>
      <c r="O125" s="13" t="str">
        <f>IF(OR(AND(NOT(ISBLANK(G125)),NOT(ISNUMBER(G125))),AND(NOT(ISBLANK(J125)),NOT(ISNUMBER(M125)))),"Digite um número na C.H.",IF(OR(COUNTIF(B122:B131,B125)&gt;1,COUNTIF(J122:J131,J125)&gt;1),"Docente repetido",""))</f>
        <v/>
      </c>
      <c r="P125" s="13">
        <f t="shared" si="6"/>
        <v>0</v>
      </c>
      <c r="Q125" s="26"/>
      <c r="R125" s="26"/>
      <c r="S125" s="26"/>
      <c r="T125" s="40" t="str">
        <f t="shared" si="3"/>
        <v/>
      </c>
      <c r="U125" s="24"/>
      <c r="V125" s="24"/>
      <c r="W125" s="26"/>
    </row>
    <row r="126" spans="1:23" ht="14.1">
      <c r="A126" s="13" t="s">
        <v>119</v>
      </c>
      <c r="B126" s="75"/>
      <c r="C126" s="75"/>
      <c r="D126" s="75"/>
      <c r="E126" s="24"/>
      <c r="F126" s="13" t="s">
        <v>111</v>
      </c>
      <c r="G126" s="27"/>
      <c r="H126" s="24"/>
      <c r="I126" s="13" t="s">
        <v>120</v>
      </c>
      <c r="J126" s="27"/>
      <c r="K126" s="24"/>
      <c r="L126" s="13" t="s">
        <v>111</v>
      </c>
      <c r="M126" s="27"/>
      <c r="N126" s="24"/>
      <c r="O126" s="13" t="str">
        <f>IF(OR(AND(NOT(ISBLANK(G126)),NOT(ISNUMBER(G126))),AND(NOT(ISBLANK(J126)),NOT(ISNUMBER(M126)))),"Digite um número na C.H.",IF(OR(COUNTIF(B122:B131,B126)&gt;1,COUNTIF(J122:J131,J126)&gt;1),"Docente repetido",""))</f>
        <v/>
      </c>
      <c r="P126" s="13">
        <f t="shared" si="6"/>
        <v>0</v>
      </c>
      <c r="Q126" s="26"/>
      <c r="R126" s="26"/>
      <c r="S126" s="26"/>
      <c r="T126" s="40" t="str">
        <f t="shared" si="3"/>
        <v/>
      </c>
      <c r="U126" s="24"/>
      <c r="V126" s="24"/>
      <c r="W126" s="26"/>
    </row>
    <row r="127" spans="1:23" ht="14.1">
      <c r="A127" s="13" t="s">
        <v>121</v>
      </c>
      <c r="B127" s="75"/>
      <c r="C127" s="75"/>
      <c r="D127" s="75"/>
      <c r="E127" s="24"/>
      <c r="F127" s="13" t="s">
        <v>111</v>
      </c>
      <c r="G127" s="27"/>
      <c r="H127" s="24"/>
      <c r="I127" s="13" t="s">
        <v>122</v>
      </c>
      <c r="J127" s="27"/>
      <c r="K127" s="24"/>
      <c r="L127" s="13" t="s">
        <v>111</v>
      </c>
      <c r="M127" s="27"/>
      <c r="N127" s="24"/>
      <c r="O127" s="13" t="str">
        <f>IF(OR(AND(NOT(ISBLANK(G127)),NOT(ISNUMBER(G127))),AND(NOT(ISBLANK(J127)),NOT(ISNUMBER(M127)))),"Digite um número na C.H.",IF(OR(COUNTIF(B122:B131,B127)&gt;1,COUNTIF(J122:J131,J127)&gt;1),"Docente repetido",""))</f>
        <v/>
      </c>
      <c r="P127" s="13">
        <f t="shared" si="6"/>
        <v>0</v>
      </c>
      <c r="Q127" s="26"/>
      <c r="R127" s="26"/>
      <c r="S127" s="26"/>
      <c r="T127" s="40" t="str">
        <f t="shared" si="3"/>
        <v/>
      </c>
      <c r="U127" s="24"/>
      <c r="V127" s="24"/>
      <c r="W127" s="26"/>
    </row>
    <row r="128" spans="1:23" ht="14.1">
      <c r="A128" s="13" t="s">
        <v>123</v>
      </c>
      <c r="B128" s="75"/>
      <c r="C128" s="75"/>
      <c r="D128" s="75"/>
      <c r="E128" s="24"/>
      <c r="F128" s="13" t="s">
        <v>111</v>
      </c>
      <c r="G128" s="27"/>
      <c r="H128" s="24"/>
      <c r="I128" s="13" t="s">
        <v>124</v>
      </c>
      <c r="J128" s="27"/>
      <c r="K128" s="24"/>
      <c r="L128" s="13" t="s">
        <v>111</v>
      </c>
      <c r="M128" s="27"/>
      <c r="N128" s="24"/>
      <c r="O128" s="13" t="str">
        <f>IF(OR(AND(NOT(ISBLANK(G128)),NOT(ISNUMBER(G128))),AND(NOT(ISBLANK(J128)),NOT(ISNUMBER(M128)))),"Digite um número na C.H.",IF(OR(COUNTIF(B122:B131,B128)&gt;1,COUNTIF(J122:J131,J128)&gt;1),"Docente repetido",""))</f>
        <v/>
      </c>
      <c r="P128" s="13">
        <f t="shared" si="6"/>
        <v>0</v>
      </c>
      <c r="Q128" s="26"/>
      <c r="R128" s="26"/>
      <c r="S128" s="26"/>
      <c r="T128" s="40" t="str">
        <f t="shared" si="3"/>
        <v/>
      </c>
      <c r="U128" s="24"/>
      <c r="V128" s="24"/>
      <c r="W128" s="26"/>
    </row>
    <row r="129" spans="1:23" ht="14.1">
      <c r="A129" s="13" t="s">
        <v>125</v>
      </c>
      <c r="B129" s="75"/>
      <c r="C129" s="75"/>
      <c r="D129" s="75"/>
      <c r="E129" s="24"/>
      <c r="F129" s="13" t="s">
        <v>111</v>
      </c>
      <c r="G129" s="27"/>
      <c r="H129" s="24"/>
      <c r="I129" s="13" t="s">
        <v>126</v>
      </c>
      <c r="J129" s="27"/>
      <c r="K129" s="24"/>
      <c r="L129" s="13" t="s">
        <v>111</v>
      </c>
      <c r="M129" s="27"/>
      <c r="N129" s="24"/>
      <c r="O129" s="13" t="str">
        <f>IF(OR(AND(NOT(ISBLANK(G129)),NOT(ISNUMBER(G129))),AND(NOT(ISBLANK(J129)),NOT(ISNUMBER(M129)))),"Digite um número na C.H.",IF(OR(COUNTIF(B122:B131,B129)&gt;1,COUNTIF(J122:J131,J129)&gt;1),"Docente repetido",""))</f>
        <v/>
      </c>
      <c r="P129" s="13">
        <f t="shared" si="6"/>
        <v>0</v>
      </c>
      <c r="Q129" s="26"/>
      <c r="R129" s="26"/>
      <c r="S129" s="26"/>
      <c r="T129" s="40" t="str">
        <f t="shared" ref="T129:T192" si="7">IF(AND($A129 = "Nome da disciplina:", ISTEXT($B129)), "OK", "")</f>
        <v/>
      </c>
      <c r="U129" s="24"/>
      <c r="V129" s="24"/>
      <c r="W129" s="26"/>
    </row>
    <row r="130" spans="1:23" ht="14.1">
      <c r="A130" s="13" t="s">
        <v>127</v>
      </c>
      <c r="B130" s="75"/>
      <c r="C130" s="75"/>
      <c r="D130" s="75"/>
      <c r="E130" s="24"/>
      <c r="F130" s="13" t="s">
        <v>111</v>
      </c>
      <c r="G130" s="27"/>
      <c r="H130" s="24"/>
      <c r="I130" s="13" t="s">
        <v>128</v>
      </c>
      <c r="J130" s="27"/>
      <c r="K130" s="24"/>
      <c r="L130" s="13" t="s">
        <v>111</v>
      </c>
      <c r="M130" s="27"/>
      <c r="N130" s="24"/>
      <c r="O130" s="13" t="str">
        <f>IF(OR(AND(NOT(ISBLANK(G130)),NOT(ISNUMBER(G130))),AND(NOT(ISBLANK(J130)),NOT(ISNUMBER(M130)))),"Digite um número na C.H.",IF(OR(COUNTIF(B122:B131,B130)&gt;1,COUNTIF(J122:J131,J130)&gt;1),"Docente repetido",""))</f>
        <v/>
      </c>
      <c r="P130" s="13">
        <f t="shared" si="6"/>
        <v>0</v>
      </c>
      <c r="Q130" s="26"/>
      <c r="R130" s="26"/>
      <c r="S130" s="26"/>
      <c r="T130" s="40" t="str">
        <f t="shared" si="7"/>
        <v/>
      </c>
      <c r="U130" s="26"/>
      <c r="V130" s="26"/>
      <c r="W130" s="26"/>
    </row>
    <row r="131" spans="1:23" ht="14.1">
      <c r="A131" s="13" t="s">
        <v>129</v>
      </c>
      <c r="B131" s="75"/>
      <c r="C131" s="75"/>
      <c r="D131" s="75"/>
      <c r="E131" s="24"/>
      <c r="F131" s="13" t="s">
        <v>111</v>
      </c>
      <c r="G131" s="27"/>
      <c r="H131" s="24"/>
      <c r="I131" s="13" t="s">
        <v>130</v>
      </c>
      <c r="J131" s="27"/>
      <c r="K131" s="24"/>
      <c r="L131" s="13" t="s">
        <v>111</v>
      </c>
      <c r="M131" s="27"/>
      <c r="N131" s="24"/>
      <c r="O131" s="13" t="str">
        <f>IF(OR(AND(NOT(ISBLANK(G131)),NOT(ISNUMBER(G131))),AND(NOT(ISBLANK(J131)),NOT(ISNUMBER(M131)))),"Digite um número na C.H.",IF(OR(COUNTIF(B122:B131,B131)&gt;1,COUNTIF(J122:J131,J131)&gt;1),"Docente repetido",""))</f>
        <v/>
      </c>
      <c r="P131" s="13">
        <f t="shared" si="6"/>
        <v>0</v>
      </c>
      <c r="Q131" s="26"/>
      <c r="R131" s="26"/>
      <c r="S131" s="26"/>
      <c r="T131" s="40" t="str">
        <f t="shared" si="7"/>
        <v/>
      </c>
      <c r="U131" s="26"/>
      <c r="V131" s="26"/>
      <c r="W131" s="26"/>
    </row>
    <row r="132" spans="1:23" ht="12.6">
      <c r="A132" s="26"/>
      <c r="B132" s="26"/>
      <c r="C132" s="26"/>
      <c r="D132" s="26"/>
      <c r="E132" s="26"/>
      <c r="F132" s="40"/>
      <c r="G132" s="26"/>
      <c r="H132" s="26"/>
      <c r="I132" s="26"/>
      <c r="J132" s="26"/>
      <c r="K132" s="26"/>
      <c r="L132" s="26"/>
      <c r="M132" s="26"/>
      <c r="N132" s="26"/>
      <c r="O132" s="26"/>
      <c r="P132" s="26"/>
      <c r="Q132" s="26"/>
      <c r="R132" s="26"/>
      <c r="S132" s="26"/>
      <c r="T132" s="40" t="str">
        <f t="shared" si="7"/>
        <v/>
      </c>
      <c r="U132" s="26"/>
      <c r="V132" s="26"/>
      <c r="W132" s="26"/>
    </row>
    <row r="133" spans="1:23" ht="15.75" customHeight="1">
      <c r="T133" s="40" t="str">
        <f t="shared" si="7"/>
        <v/>
      </c>
    </row>
    <row r="134" spans="1:23" ht="15.75" customHeight="1">
      <c r="T134" s="40" t="str">
        <f t="shared" si="7"/>
        <v/>
      </c>
    </row>
    <row r="135" spans="1:23" ht="19.5" customHeight="1">
      <c r="A135" s="13" t="s">
        <v>99</v>
      </c>
      <c r="B135" s="94"/>
      <c r="C135" s="94"/>
      <c r="D135" s="94"/>
      <c r="E135" s="94"/>
      <c r="F135" s="94"/>
      <c r="G135" s="94"/>
      <c r="H135" s="94"/>
      <c r="I135" s="94"/>
      <c r="J135" s="94"/>
      <c r="K135" s="94"/>
      <c r="L135" s="94"/>
      <c r="M135" s="94"/>
      <c r="N135" s="24"/>
      <c r="O135" s="13" t="str">
        <f>IF(AND(B135="",NOT(F136="")),"Nome da disciplina obrigatório","")</f>
        <v/>
      </c>
      <c r="P135" s="13">
        <f>IF(ISBLANK(O135),"",IF(O135="",0,1))</f>
        <v>0</v>
      </c>
      <c r="Q135" s="26"/>
      <c r="R135" s="26"/>
      <c r="S135" s="26"/>
      <c r="T135" s="40" t="str">
        <f t="shared" si="7"/>
        <v/>
      </c>
      <c r="U135" s="26"/>
      <c r="V135" s="26"/>
      <c r="W135" s="26"/>
    </row>
    <row r="136" spans="1:23" ht="32.25" customHeight="1">
      <c r="A136" s="95" t="s">
        <v>100</v>
      </c>
      <c r="B136" s="96"/>
      <c r="C136" s="96"/>
      <c r="D136" s="96"/>
      <c r="E136" s="97"/>
      <c r="F136" s="13" t="str">
        <f>IF(SUM(G146:G155)+SUM(M146:M155)=0,"",SUM(G146:G155)+SUM(M146:M155))</f>
        <v/>
      </c>
      <c r="H136" s="24"/>
      <c r="I136" s="24"/>
      <c r="J136" s="24"/>
      <c r="K136" s="24"/>
      <c r="L136" s="24"/>
      <c r="M136" s="24"/>
      <c r="N136" s="24"/>
      <c r="O136" s="13" t="str">
        <f>IF(F136="", "", IF(AND(NOT(F136=0),NOT(MOD(F136,15)=0)),"A carga horária deve ser múltiplo de 15",""))</f>
        <v/>
      </c>
      <c r="P136" s="13">
        <f>IF(ISBLANK(O136),"",IF(O136="",0,1))</f>
        <v>0</v>
      </c>
      <c r="Q136" s="26"/>
      <c r="R136" s="26"/>
      <c r="S136" s="26"/>
      <c r="T136" s="40" t="str">
        <f t="shared" si="7"/>
        <v/>
      </c>
      <c r="U136" s="24"/>
      <c r="V136" s="24"/>
      <c r="W136" s="26"/>
    </row>
    <row r="137" spans="1:23" ht="14.1">
      <c r="A137" s="98" t="s">
        <v>93</v>
      </c>
      <c r="B137" s="98"/>
      <c r="C137" s="98"/>
      <c r="D137" s="98"/>
      <c r="E137" s="98"/>
      <c r="F137" s="38" t="str">
        <f>IF(AND(NOT(ISBLANK(F136)),ISNUMBER(F136),F136&gt;=15),F136/15,"")</f>
        <v/>
      </c>
      <c r="G137" s="24"/>
      <c r="H137" s="24"/>
      <c r="I137" s="24"/>
      <c r="J137" s="24"/>
      <c r="K137" s="24"/>
      <c r="L137" s="24"/>
      <c r="M137" s="24"/>
      <c r="N137" s="24"/>
      <c r="O137" s="26"/>
      <c r="P137" s="26"/>
      <c r="Q137" s="26"/>
      <c r="R137" s="26"/>
      <c r="S137" s="26"/>
      <c r="T137" s="40" t="str">
        <f t="shared" si="7"/>
        <v/>
      </c>
      <c r="U137" s="24"/>
      <c r="V137" s="24"/>
      <c r="W137" s="26"/>
    </row>
    <row r="138" spans="1:23" ht="60" customHeight="1">
      <c r="A138" s="13" t="s">
        <v>101</v>
      </c>
      <c r="B138" s="83"/>
      <c r="C138" s="83"/>
      <c r="D138" s="83"/>
      <c r="E138" s="83"/>
      <c r="F138" s="83"/>
      <c r="G138" s="83"/>
      <c r="H138" s="83"/>
      <c r="I138" s="83"/>
      <c r="J138" s="83"/>
      <c r="K138" s="83"/>
      <c r="L138" s="83"/>
      <c r="M138" s="83"/>
      <c r="N138" s="24"/>
      <c r="O138" s="26"/>
      <c r="P138" s="26"/>
      <c r="Q138" s="26"/>
      <c r="R138" s="26"/>
      <c r="S138" s="26"/>
      <c r="T138" s="40" t="str">
        <f t="shared" si="7"/>
        <v/>
      </c>
      <c r="U138" s="24"/>
      <c r="V138" s="24"/>
      <c r="W138" s="26"/>
    </row>
    <row r="139" spans="1:23" ht="60" customHeight="1">
      <c r="A139" s="39" t="s">
        <v>102</v>
      </c>
      <c r="B139" s="83"/>
      <c r="C139" s="83"/>
      <c r="D139" s="83"/>
      <c r="E139" s="83"/>
      <c r="F139" s="83"/>
      <c r="G139" s="83"/>
      <c r="H139" s="83"/>
      <c r="I139" s="83"/>
      <c r="J139" s="83"/>
      <c r="K139" s="83"/>
      <c r="L139" s="83"/>
      <c r="M139" s="83"/>
      <c r="N139" s="24"/>
      <c r="O139" s="26"/>
      <c r="P139" s="26"/>
      <c r="Q139" s="26"/>
      <c r="R139" s="26"/>
      <c r="S139" s="26"/>
      <c r="T139" s="40" t="str">
        <f t="shared" si="7"/>
        <v/>
      </c>
      <c r="U139" s="24"/>
      <c r="V139" s="24"/>
      <c r="W139" s="26"/>
    </row>
    <row r="140" spans="1:23" ht="14.1">
      <c r="A140" s="13" t="s">
        <v>103</v>
      </c>
      <c r="B140" s="57"/>
      <c r="C140" s="16" t="s">
        <v>104</v>
      </c>
      <c r="D140" s="24"/>
      <c r="E140" s="24"/>
      <c r="G140" s="26"/>
      <c r="H140" s="24"/>
      <c r="I140" s="24"/>
      <c r="J140" s="24"/>
      <c r="K140" s="24"/>
      <c r="L140" s="24"/>
      <c r="M140" s="24"/>
      <c r="N140" s="24"/>
      <c r="O140" s="26"/>
      <c r="P140" s="26"/>
      <c r="Q140" s="26"/>
      <c r="R140" s="26"/>
      <c r="S140" s="26"/>
      <c r="T140" s="40" t="str">
        <f t="shared" si="7"/>
        <v/>
      </c>
      <c r="U140" s="24"/>
      <c r="V140" s="24"/>
      <c r="W140" s="26"/>
    </row>
    <row r="141" spans="1:23" ht="14.1">
      <c r="A141" s="13" t="s">
        <v>105</v>
      </c>
      <c r="B141" s="57"/>
      <c r="C141" s="16" t="s">
        <v>104</v>
      </c>
      <c r="D141" s="24"/>
      <c r="E141" s="24"/>
      <c r="G141" s="26"/>
      <c r="H141" s="24"/>
      <c r="I141" s="24"/>
      <c r="J141" s="24"/>
      <c r="K141" s="24"/>
      <c r="L141" s="24"/>
      <c r="M141" s="24"/>
      <c r="N141" s="24"/>
      <c r="O141" s="26"/>
      <c r="P141" s="26"/>
      <c r="Q141" s="26"/>
      <c r="R141" s="26"/>
      <c r="S141" s="26"/>
      <c r="T141" s="40" t="str">
        <f t="shared" si="7"/>
        <v/>
      </c>
      <c r="U141" s="24"/>
      <c r="V141" s="24"/>
      <c r="W141" s="26"/>
    </row>
    <row r="142" spans="1:23" ht="14.1">
      <c r="A142" s="99" t="s">
        <v>106</v>
      </c>
      <c r="B142" s="99"/>
      <c r="C142" s="57"/>
      <c r="D142" s="16" t="s">
        <v>104</v>
      </c>
      <c r="E142" s="24"/>
      <c r="F142" s="34"/>
      <c r="G142" s="26"/>
      <c r="H142" s="24"/>
      <c r="I142" s="24"/>
      <c r="J142" s="24"/>
      <c r="K142" s="24"/>
      <c r="L142" s="24"/>
      <c r="M142" s="24"/>
      <c r="N142" s="24"/>
      <c r="O142" s="26"/>
      <c r="P142" s="26"/>
      <c r="Q142" s="26"/>
      <c r="R142" s="26"/>
      <c r="S142" s="26"/>
      <c r="T142" s="40" t="str">
        <f t="shared" si="7"/>
        <v/>
      </c>
      <c r="U142" s="24"/>
      <c r="V142" s="24"/>
      <c r="W142" s="26"/>
    </row>
    <row r="143" spans="1:23" ht="14.1">
      <c r="A143" s="99" t="s">
        <v>107</v>
      </c>
      <c r="B143" s="99"/>
      <c r="C143" s="57"/>
      <c r="D143" s="16" t="s">
        <v>104</v>
      </c>
      <c r="E143" s="24"/>
      <c r="F143" s="34"/>
      <c r="G143" s="26"/>
      <c r="H143" s="24"/>
      <c r="I143" s="24"/>
      <c r="J143" s="24"/>
      <c r="K143" s="24"/>
      <c r="L143" s="24"/>
      <c r="M143" s="24"/>
      <c r="N143" s="24"/>
      <c r="O143" s="26"/>
      <c r="P143" s="26"/>
      <c r="Q143" s="26"/>
      <c r="R143" s="26"/>
      <c r="S143" s="26"/>
      <c r="T143" s="40" t="str">
        <f t="shared" si="7"/>
        <v/>
      </c>
      <c r="U143" s="24"/>
      <c r="V143" s="24"/>
      <c r="W143" s="26"/>
    </row>
    <row r="144" spans="1:23" ht="14.1">
      <c r="A144" s="100" t="s">
        <v>108</v>
      </c>
      <c r="B144" s="101"/>
      <c r="C144" s="102"/>
      <c r="D144" s="57"/>
      <c r="E144" s="16" t="s">
        <v>104</v>
      </c>
      <c r="G144" s="26"/>
      <c r="H144" s="24"/>
      <c r="I144" s="24"/>
      <c r="J144" s="24"/>
      <c r="K144" s="24"/>
      <c r="L144" s="24"/>
      <c r="M144" s="24"/>
      <c r="N144" s="24"/>
      <c r="O144" s="26"/>
      <c r="P144" s="26"/>
      <c r="Q144" s="26"/>
      <c r="R144" s="26"/>
      <c r="S144" s="26"/>
      <c r="T144" s="40" t="str">
        <f t="shared" si="7"/>
        <v/>
      </c>
      <c r="U144" s="24"/>
      <c r="V144" s="24"/>
      <c r="W144" s="26"/>
    </row>
    <row r="145" spans="1:23" ht="14.1">
      <c r="A145" s="109" t="s">
        <v>109</v>
      </c>
      <c r="B145" s="110"/>
      <c r="C145" s="111"/>
      <c r="D145" s="57"/>
      <c r="E145" s="16" t="s">
        <v>104</v>
      </c>
      <c r="G145" s="26"/>
      <c r="H145" s="24"/>
      <c r="I145" s="24"/>
      <c r="J145" s="24"/>
      <c r="K145" s="24"/>
      <c r="L145" s="24"/>
      <c r="M145" s="24"/>
      <c r="N145" s="24"/>
      <c r="O145" s="26"/>
      <c r="P145" s="26"/>
      <c r="Q145" s="26"/>
      <c r="R145" s="26"/>
      <c r="S145" s="26"/>
      <c r="T145" s="40" t="str">
        <f t="shared" si="7"/>
        <v/>
      </c>
      <c r="U145" s="24"/>
      <c r="V145" s="24"/>
      <c r="W145" s="26"/>
    </row>
    <row r="146" spans="1:23" ht="14.1">
      <c r="A146" s="55" t="s">
        <v>110</v>
      </c>
      <c r="B146" s="106"/>
      <c r="C146" s="106"/>
      <c r="D146" s="75"/>
      <c r="E146" s="24"/>
      <c r="F146" s="13" t="s">
        <v>111</v>
      </c>
      <c r="G146" s="27"/>
      <c r="H146" s="24"/>
      <c r="I146" s="13" t="s">
        <v>112</v>
      </c>
      <c r="J146" s="27"/>
      <c r="K146" s="24"/>
      <c r="L146" s="13" t="s">
        <v>111</v>
      </c>
      <c r="M146" s="27"/>
      <c r="N146" s="24"/>
      <c r="O146" s="13" t="str">
        <f>IF(OR(AND(NOT(ISBLANK(G146)),NOT(ISNUMBER(G146))),AND(NOT(ISBLANK(J146)),NOT(ISNUMBER(M146)))),"Digite um número na C.H.",IF(OR(COUNTIF(B146:B155,B146)&gt;1,COUNTIF(J146:J155,J146)&gt;1),"Docente repetido",""))</f>
        <v/>
      </c>
      <c r="P146" s="13">
        <f t="shared" ref="P146:P155" si="8">IF(ISBLANK(O146),"",IF(O146="",0,1))</f>
        <v>0</v>
      </c>
      <c r="Q146" s="26"/>
      <c r="R146" s="26"/>
      <c r="S146" s="26"/>
      <c r="T146" s="40" t="str">
        <f t="shared" si="7"/>
        <v/>
      </c>
      <c r="U146" s="24"/>
      <c r="V146" s="24"/>
      <c r="W146" s="26"/>
    </row>
    <row r="147" spans="1:23" ht="14.1">
      <c r="A147" s="13" t="s">
        <v>113</v>
      </c>
      <c r="B147" s="75"/>
      <c r="C147" s="75"/>
      <c r="D147" s="75"/>
      <c r="E147" s="24"/>
      <c r="F147" s="13" t="s">
        <v>111</v>
      </c>
      <c r="G147" s="27"/>
      <c r="H147" s="24"/>
      <c r="I147" s="13" t="s">
        <v>114</v>
      </c>
      <c r="J147" s="27"/>
      <c r="K147" s="24"/>
      <c r="L147" s="13" t="s">
        <v>111</v>
      </c>
      <c r="M147" s="27"/>
      <c r="N147" s="24"/>
      <c r="O147" s="13" t="str">
        <f>IF(OR(AND(NOT(ISBLANK(G147)),NOT(ISNUMBER(G147))),AND(NOT(ISBLANK(J147)),NOT(ISNUMBER(M147)))),"Digite um número na C.H.",IF(OR(COUNTIF(B146:B155,B147)&gt;1,COUNTIF(J146:J155,J147)&gt;1),"Docente repetido",""))</f>
        <v/>
      </c>
      <c r="P147" s="13">
        <f t="shared" si="8"/>
        <v>0</v>
      </c>
      <c r="Q147" s="26"/>
      <c r="R147" s="26"/>
      <c r="S147" s="26"/>
      <c r="T147" s="40" t="str">
        <f t="shared" si="7"/>
        <v/>
      </c>
      <c r="U147" s="24"/>
      <c r="V147" s="24"/>
      <c r="W147" s="26"/>
    </row>
    <row r="148" spans="1:23" ht="14.1">
      <c r="A148" s="13" t="s">
        <v>115</v>
      </c>
      <c r="B148" s="75"/>
      <c r="C148" s="75"/>
      <c r="D148" s="75"/>
      <c r="E148" s="24"/>
      <c r="F148" s="13" t="s">
        <v>111</v>
      </c>
      <c r="G148" s="27"/>
      <c r="H148" s="24"/>
      <c r="I148" s="13" t="s">
        <v>116</v>
      </c>
      <c r="J148" s="27"/>
      <c r="K148" s="24"/>
      <c r="L148" s="13" t="s">
        <v>111</v>
      </c>
      <c r="M148" s="27"/>
      <c r="N148" s="24"/>
      <c r="O148" s="13" t="str">
        <f>IF(OR(AND(NOT(ISBLANK(G148)),NOT(ISNUMBER(G148))),AND(NOT(ISBLANK(J148)),NOT(ISNUMBER(M148)))),"Digite um número na C.H.",IF(OR(COUNTIF(B146:B155,B148)&gt;1,COUNTIF(J146:J155,J148)&gt;1),"Docente repetido",""))</f>
        <v/>
      </c>
      <c r="P148" s="13">
        <f t="shared" si="8"/>
        <v>0</v>
      </c>
      <c r="Q148" s="26"/>
      <c r="R148" s="26"/>
      <c r="S148" s="26"/>
      <c r="T148" s="40" t="str">
        <f t="shared" si="7"/>
        <v/>
      </c>
      <c r="U148" s="24"/>
      <c r="V148" s="24"/>
      <c r="W148" s="26"/>
    </row>
    <row r="149" spans="1:23" ht="14.1">
      <c r="A149" s="13" t="s">
        <v>117</v>
      </c>
      <c r="B149" s="75"/>
      <c r="C149" s="75"/>
      <c r="D149" s="75"/>
      <c r="E149" s="24"/>
      <c r="F149" s="13" t="s">
        <v>111</v>
      </c>
      <c r="G149" s="27"/>
      <c r="H149" s="24"/>
      <c r="I149" s="13" t="s">
        <v>118</v>
      </c>
      <c r="J149" s="27"/>
      <c r="K149" s="24"/>
      <c r="L149" s="13" t="s">
        <v>111</v>
      </c>
      <c r="M149" s="27"/>
      <c r="N149" s="24"/>
      <c r="O149" s="13" t="str">
        <f>IF(OR(AND(NOT(ISBLANK(G149)),NOT(ISNUMBER(G149))),AND(NOT(ISBLANK(J149)),NOT(ISNUMBER(M149)))),"Digite um número na C.H.",IF(OR(COUNTIF(B146:B155,B149)&gt;1,COUNTIF(J146:J155,J149)&gt;1),"Docente repetido",""))</f>
        <v/>
      </c>
      <c r="P149" s="13">
        <f t="shared" si="8"/>
        <v>0</v>
      </c>
      <c r="Q149" s="26"/>
      <c r="R149" s="26"/>
      <c r="S149" s="26"/>
      <c r="T149" s="40" t="str">
        <f t="shared" si="7"/>
        <v/>
      </c>
      <c r="U149" s="24"/>
      <c r="V149" s="24"/>
      <c r="W149" s="26"/>
    </row>
    <row r="150" spans="1:23" ht="14.1">
      <c r="A150" s="13" t="s">
        <v>119</v>
      </c>
      <c r="B150" s="75"/>
      <c r="C150" s="75"/>
      <c r="D150" s="75"/>
      <c r="E150" s="24"/>
      <c r="F150" s="13" t="s">
        <v>111</v>
      </c>
      <c r="G150" s="27"/>
      <c r="H150" s="24"/>
      <c r="I150" s="13" t="s">
        <v>120</v>
      </c>
      <c r="J150" s="27"/>
      <c r="K150" s="24"/>
      <c r="L150" s="13" t="s">
        <v>111</v>
      </c>
      <c r="M150" s="27"/>
      <c r="N150" s="24"/>
      <c r="O150" s="13" t="str">
        <f>IF(OR(AND(NOT(ISBLANK(G150)),NOT(ISNUMBER(G150))),AND(NOT(ISBLANK(J150)),NOT(ISNUMBER(M150)))),"Digite um número na C.H.",IF(OR(COUNTIF(B146:B155,B150)&gt;1,COUNTIF(J146:J155,J150)&gt;1),"Docente repetido",""))</f>
        <v/>
      </c>
      <c r="P150" s="13">
        <f t="shared" si="8"/>
        <v>0</v>
      </c>
      <c r="Q150" s="26"/>
      <c r="R150" s="26"/>
      <c r="S150" s="26"/>
      <c r="T150" s="40" t="str">
        <f t="shared" si="7"/>
        <v/>
      </c>
      <c r="U150" s="24"/>
      <c r="V150" s="24"/>
      <c r="W150" s="26"/>
    </row>
    <row r="151" spans="1:23" ht="14.1">
      <c r="A151" s="13" t="s">
        <v>121</v>
      </c>
      <c r="B151" s="75"/>
      <c r="C151" s="75"/>
      <c r="D151" s="75"/>
      <c r="E151" s="24"/>
      <c r="F151" s="13" t="s">
        <v>111</v>
      </c>
      <c r="G151" s="27"/>
      <c r="H151" s="24"/>
      <c r="I151" s="13" t="s">
        <v>122</v>
      </c>
      <c r="J151" s="27"/>
      <c r="K151" s="24"/>
      <c r="L151" s="13" t="s">
        <v>111</v>
      </c>
      <c r="M151" s="27"/>
      <c r="N151" s="24"/>
      <c r="O151" s="13" t="str">
        <f>IF(OR(AND(NOT(ISBLANK(G151)),NOT(ISNUMBER(G151))),AND(NOT(ISBLANK(J151)),NOT(ISNUMBER(M151)))),"Digite um número na C.H.",IF(OR(COUNTIF(B146:B155,B151)&gt;1,COUNTIF(J146:J155,J151)&gt;1),"Docente repetido",""))</f>
        <v/>
      </c>
      <c r="P151" s="13">
        <f t="shared" si="8"/>
        <v>0</v>
      </c>
      <c r="Q151" s="26"/>
      <c r="R151" s="26"/>
      <c r="S151" s="26"/>
      <c r="T151" s="40" t="str">
        <f t="shared" si="7"/>
        <v/>
      </c>
      <c r="U151" s="24"/>
      <c r="V151" s="24"/>
      <c r="W151" s="26"/>
    </row>
    <row r="152" spans="1:23" ht="14.1">
      <c r="A152" s="13" t="s">
        <v>123</v>
      </c>
      <c r="B152" s="75"/>
      <c r="C152" s="75"/>
      <c r="D152" s="75"/>
      <c r="E152" s="24"/>
      <c r="F152" s="13" t="s">
        <v>111</v>
      </c>
      <c r="G152" s="27"/>
      <c r="H152" s="24"/>
      <c r="I152" s="13" t="s">
        <v>124</v>
      </c>
      <c r="J152" s="27"/>
      <c r="K152" s="24"/>
      <c r="L152" s="13" t="s">
        <v>111</v>
      </c>
      <c r="M152" s="27"/>
      <c r="N152" s="24"/>
      <c r="O152" s="13" t="str">
        <f>IF(OR(AND(NOT(ISBLANK(G152)),NOT(ISNUMBER(G152))),AND(NOT(ISBLANK(J152)),NOT(ISNUMBER(M152)))),"Digite um número na C.H.",IF(OR(COUNTIF(B146:B155,B152)&gt;1,COUNTIF(J146:J155,J152)&gt;1),"Docente repetido",""))</f>
        <v/>
      </c>
      <c r="P152" s="13">
        <f t="shared" si="8"/>
        <v>0</v>
      </c>
      <c r="Q152" s="26"/>
      <c r="R152" s="26"/>
      <c r="S152" s="26"/>
      <c r="T152" s="40" t="str">
        <f t="shared" si="7"/>
        <v/>
      </c>
      <c r="U152" s="24"/>
      <c r="V152" s="24"/>
      <c r="W152" s="26"/>
    </row>
    <row r="153" spans="1:23" ht="14.1">
      <c r="A153" s="13" t="s">
        <v>125</v>
      </c>
      <c r="B153" s="75"/>
      <c r="C153" s="75"/>
      <c r="D153" s="75"/>
      <c r="E153" s="24"/>
      <c r="F153" s="13" t="s">
        <v>111</v>
      </c>
      <c r="G153" s="27"/>
      <c r="H153" s="24"/>
      <c r="I153" s="13" t="s">
        <v>126</v>
      </c>
      <c r="J153" s="27"/>
      <c r="K153" s="24"/>
      <c r="L153" s="13" t="s">
        <v>111</v>
      </c>
      <c r="M153" s="27"/>
      <c r="N153" s="24"/>
      <c r="O153" s="13" t="str">
        <f>IF(OR(AND(NOT(ISBLANK(G153)),NOT(ISNUMBER(G153))),AND(NOT(ISBLANK(J153)),NOT(ISNUMBER(M153)))),"Digite um número na C.H.",IF(OR(COUNTIF(B146:B155,B153)&gt;1,COUNTIF(J146:J155,J153)&gt;1),"Docente repetido",""))</f>
        <v/>
      </c>
      <c r="P153" s="13">
        <f t="shared" si="8"/>
        <v>0</v>
      </c>
      <c r="Q153" s="26"/>
      <c r="R153" s="26"/>
      <c r="S153" s="26"/>
      <c r="T153" s="40" t="str">
        <f t="shared" si="7"/>
        <v/>
      </c>
      <c r="U153" s="24"/>
      <c r="V153" s="24"/>
      <c r="W153" s="26"/>
    </row>
    <row r="154" spans="1:23" ht="14.1">
      <c r="A154" s="13" t="s">
        <v>127</v>
      </c>
      <c r="B154" s="75"/>
      <c r="C154" s="75"/>
      <c r="D154" s="75"/>
      <c r="E154" s="24"/>
      <c r="F154" s="13" t="s">
        <v>111</v>
      </c>
      <c r="G154" s="27"/>
      <c r="H154" s="24"/>
      <c r="I154" s="13" t="s">
        <v>128</v>
      </c>
      <c r="J154" s="27"/>
      <c r="K154" s="24"/>
      <c r="L154" s="13" t="s">
        <v>111</v>
      </c>
      <c r="M154" s="27"/>
      <c r="N154" s="24"/>
      <c r="O154" s="13" t="str">
        <f>IF(OR(AND(NOT(ISBLANK(G154)),NOT(ISNUMBER(G154))),AND(NOT(ISBLANK(J154)),NOT(ISNUMBER(M154)))),"Digite um número na C.H.",IF(OR(COUNTIF(B146:B155,B154)&gt;1,COUNTIF(J146:J155,J154)&gt;1),"Docente repetido",""))</f>
        <v/>
      </c>
      <c r="P154" s="13">
        <f t="shared" si="8"/>
        <v>0</v>
      </c>
      <c r="Q154" s="26"/>
      <c r="R154" s="26"/>
      <c r="S154" s="26"/>
      <c r="T154" s="40" t="str">
        <f t="shared" si="7"/>
        <v/>
      </c>
      <c r="U154" s="26"/>
      <c r="V154" s="26"/>
      <c r="W154" s="26"/>
    </row>
    <row r="155" spans="1:23" ht="14.1">
      <c r="A155" s="13" t="s">
        <v>129</v>
      </c>
      <c r="B155" s="75"/>
      <c r="C155" s="75"/>
      <c r="D155" s="75"/>
      <c r="E155" s="24"/>
      <c r="F155" s="13" t="s">
        <v>111</v>
      </c>
      <c r="G155" s="27"/>
      <c r="H155" s="24"/>
      <c r="I155" s="13" t="s">
        <v>130</v>
      </c>
      <c r="J155" s="27"/>
      <c r="K155" s="24"/>
      <c r="L155" s="13" t="s">
        <v>111</v>
      </c>
      <c r="M155" s="27"/>
      <c r="N155" s="24"/>
      <c r="O155" s="13" t="str">
        <f>IF(OR(AND(NOT(ISBLANK(G155)),NOT(ISNUMBER(G155))),AND(NOT(ISBLANK(J155)),NOT(ISNUMBER(M155)))),"Digite um número na C.H.",IF(OR(COUNTIF(B146:B155,B155)&gt;1,COUNTIF(J146:J155,J155)&gt;1),"Docente repetido",""))</f>
        <v/>
      </c>
      <c r="P155" s="13">
        <f t="shared" si="8"/>
        <v>0</v>
      </c>
      <c r="Q155" s="26"/>
      <c r="R155" s="26"/>
      <c r="S155" s="26"/>
      <c r="T155" s="40" t="str">
        <f t="shared" si="7"/>
        <v/>
      </c>
      <c r="U155" s="26"/>
      <c r="V155" s="26"/>
      <c r="W155" s="26"/>
    </row>
    <row r="156" spans="1:23" ht="12.6">
      <c r="A156" s="26"/>
      <c r="B156" s="26"/>
      <c r="C156" s="26"/>
      <c r="D156" s="26"/>
      <c r="E156" s="26"/>
      <c r="F156" s="26"/>
      <c r="G156" s="26"/>
      <c r="H156" s="26"/>
      <c r="I156" s="26"/>
      <c r="J156" s="26"/>
      <c r="K156" s="26"/>
      <c r="L156" s="26"/>
      <c r="M156" s="26"/>
      <c r="N156" s="26"/>
      <c r="O156" s="26"/>
      <c r="P156" s="26"/>
      <c r="Q156" s="26"/>
      <c r="R156" s="26"/>
      <c r="S156" s="26"/>
      <c r="T156" s="40" t="str">
        <f t="shared" si="7"/>
        <v/>
      </c>
      <c r="U156" s="26"/>
      <c r="V156" s="26"/>
      <c r="W156" s="26"/>
    </row>
    <row r="157" spans="1:23" ht="15.75" customHeight="1">
      <c r="T157" s="40" t="str">
        <f t="shared" si="7"/>
        <v/>
      </c>
    </row>
    <row r="158" spans="1:23" ht="15.75" customHeight="1">
      <c r="T158" s="40" t="str">
        <f t="shared" si="7"/>
        <v/>
      </c>
    </row>
    <row r="159" spans="1:23" ht="19.5" customHeight="1">
      <c r="A159" s="13" t="s">
        <v>99</v>
      </c>
      <c r="B159" s="94"/>
      <c r="C159" s="94"/>
      <c r="D159" s="94"/>
      <c r="E159" s="94"/>
      <c r="F159" s="94"/>
      <c r="G159" s="94"/>
      <c r="H159" s="94"/>
      <c r="I159" s="94"/>
      <c r="J159" s="94"/>
      <c r="K159" s="94"/>
      <c r="L159" s="94"/>
      <c r="M159" s="94"/>
      <c r="N159" s="24"/>
      <c r="O159" s="13" t="str">
        <f>IF(AND(B159="",NOT(F160="")),"Nome da disciplina obrigatório","")</f>
        <v/>
      </c>
      <c r="P159" s="13">
        <f>IF(ISBLANK(O159),"",IF(O159="",0,1))</f>
        <v>0</v>
      </c>
      <c r="Q159" s="26"/>
      <c r="R159" s="26"/>
      <c r="S159" s="26"/>
      <c r="T159" s="40" t="str">
        <f t="shared" si="7"/>
        <v/>
      </c>
      <c r="U159" s="26"/>
      <c r="V159" s="26"/>
      <c r="W159" s="26"/>
    </row>
    <row r="160" spans="1:23" ht="32.25" customHeight="1">
      <c r="A160" s="95" t="s">
        <v>100</v>
      </c>
      <c r="B160" s="96"/>
      <c r="C160" s="96"/>
      <c r="D160" s="96"/>
      <c r="E160" s="97"/>
      <c r="F160" s="13" t="str">
        <f>IF(SUM(G170:G179)+SUM(M170:M179)=0,"",SUM(G170:G179)+SUM(M170:M179))</f>
        <v/>
      </c>
      <c r="H160" s="24"/>
      <c r="I160" s="24"/>
      <c r="J160" s="24"/>
      <c r="K160" s="24"/>
      <c r="L160" s="24"/>
      <c r="M160" s="24"/>
      <c r="N160" s="24"/>
      <c r="O160" s="13" t="str">
        <f>IF(F160="", "", IF(AND(NOT(F160=0),NOT(MOD(F160,15)=0)),"A carga horária deve ser múltiplo de 15",""))</f>
        <v/>
      </c>
      <c r="P160" s="13">
        <f>IF(ISBLANK(O160),"",IF(O160="",0,1))</f>
        <v>0</v>
      </c>
      <c r="Q160" s="26"/>
      <c r="R160" s="26"/>
      <c r="S160" s="26"/>
      <c r="T160" s="40" t="str">
        <f t="shared" si="7"/>
        <v/>
      </c>
      <c r="U160" s="24"/>
      <c r="V160" s="24"/>
      <c r="W160" s="26"/>
    </row>
    <row r="161" spans="1:23" ht="14.1">
      <c r="A161" s="98" t="s">
        <v>93</v>
      </c>
      <c r="B161" s="98"/>
      <c r="C161" s="98"/>
      <c r="D161" s="98"/>
      <c r="E161" s="98"/>
      <c r="F161" s="38" t="str">
        <f>IF(AND(NOT(ISBLANK(F160)),ISNUMBER(F160),F160&gt;=15),F160/15,"")</f>
        <v/>
      </c>
      <c r="G161" s="24"/>
      <c r="H161" s="24"/>
      <c r="I161" s="24"/>
      <c r="J161" s="24"/>
      <c r="K161" s="24"/>
      <c r="L161" s="24"/>
      <c r="M161" s="24"/>
      <c r="N161" s="24"/>
      <c r="O161" s="26"/>
      <c r="P161" s="26"/>
      <c r="Q161" s="26"/>
      <c r="R161" s="26"/>
      <c r="S161" s="26"/>
      <c r="T161" s="40" t="str">
        <f t="shared" si="7"/>
        <v/>
      </c>
      <c r="U161" s="24"/>
      <c r="V161" s="24"/>
      <c r="W161" s="26"/>
    </row>
    <row r="162" spans="1:23" ht="60" customHeight="1">
      <c r="A162" s="13" t="s">
        <v>101</v>
      </c>
      <c r="B162" s="83"/>
      <c r="C162" s="83"/>
      <c r="D162" s="83"/>
      <c r="E162" s="83"/>
      <c r="F162" s="83"/>
      <c r="G162" s="83"/>
      <c r="H162" s="83"/>
      <c r="I162" s="83"/>
      <c r="J162" s="83"/>
      <c r="K162" s="83"/>
      <c r="L162" s="83"/>
      <c r="M162" s="83"/>
      <c r="N162" s="24"/>
      <c r="O162" s="26"/>
      <c r="P162" s="26"/>
      <c r="Q162" s="26"/>
      <c r="R162" s="26"/>
      <c r="S162" s="26"/>
      <c r="T162" s="40" t="str">
        <f t="shared" si="7"/>
        <v/>
      </c>
      <c r="U162" s="24"/>
      <c r="V162" s="24"/>
      <c r="W162" s="26"/>
    </row>
    <row r="163" spans="1:23" ht="60" customHeight="1">
      <c r="A163" s="39" t="s">
        <v>102</v>
      </c>
      <c r="B163" s="83"/>
      <c r="C163" s="83"/>
      <c r="D163" s="83"/>
      <c r="E163" s="83"/>
      <c r="F163" s="83"/>
      <c r="G163" s="83"/>
      <c r="H163" s="83"/>
      <c r="I163" s="83"/>
      <c r="J163" s="83"/>
      <c r="K163" s="83"/>
      <c r="L163" s="83"/>
      <c r="M163" s="83"/>
      <c r="N163" s="24"/>
      <c r="O163" s="26"/>
      <c r="P163" s="26"/>
      <c r="Q163" s="26"/>
      <c r="R163" s="26"/>
      <c r="S163" s="26"/>
      <c r="T163" s="40" t="str">
        <f t="shared" si="7"/>
        <v/>
      </c>
      <c r="U163" s="24"/>
      <c r="V163" s="24"/>
      <c r="W163" s="26"/>
    </row>
    <row r="164" spans="1:23" ht="14.1">
      <c r="A164" s="13" t="s">
        <v>103</v>
      </c>
      <c r="B164" s="57"/>
      <c r="C164" s="16" t="s">
        <v>104</v>
      </c>
      <c r="D164" s="24"/>
      <c r="E164" s="24"/>
      <c r="G164" s="26"/>
      <c r="H164" s="24"/>
      <c r="I164" s="24"/>
      <c r="J164" s="24"/>
      <c r="K164" s="24"/>
      <c r="L164" s="24"/>
      <c r="M164" s="24"/>
      <c r="N164" s="24"/>
      <c r="O164" s="26"/>
      <c r="P164" s="26"/>
      <c r="Q164" s="26"/>
      <c r="R164" s="26"/>
      <c r="S164" s="26"/>
      <c r="T164" s="40" t="str">
        <f t="shared" si="7"/>
        <v/>
      </c>
      <c r="U164" s="24"/>
      <c r="V164" s="24"/>
      <c r="W164" s="26"/>
    </row>
    <row r="165" spans="1:23" ht="14.1">
      <c r="A165" s="13" t="s">
        <v>105</v>
      </c>
      <c r="B165" s="57"/>
      <c r="C165" s="16" t="s">
        <v>104</v>
      </c>
      <c r="D165" s="24"/>
      <c r="E165" s="24"/>
      <c r="G165" s="26"/>
      <c r="H165" s="24"/>
      <c r="I165" s="24"/>
      <c r="J165" s="24"/>
      <c r="K165" s="24"/>
      <c r="L165" s="24"/>
      <c r="M165" s="24"/>
      <c r="N165" s="24"/>
      <c r="O165" s="26"/>
      <c r="P165" s="26"/>
      <c r="Q165" s="26"/>
      <c r="R165" s="26"/>
      <c r="S165" s="26"/>
      <c r="T165" s="40" t="str">
        <f t="shared" si="7"/>
        <v/>
      </c>
      <c r="U165" s="24"/>
      <c r="V165" s="24"/>
      <c r="W165" s="26"/>
    </row>
    <row r="166" spans="1:23" ht="14.1">
      <c r="A166" s="99" t="s">
        <v>106</v>
      </c>
      <c r="B166" s="99"/>
      <c r="C166" s="57"/>
      <c r="D166" s="16" t="s">
        <v>104</v>
      </c>
      <c r="E166" s="24"/>
      <c r="F166" s="34"/>
      <c r="G166" s="26"/>
      <c r="H166" s="24"/>
      <c r="I166" s="24"/>
      <c r="J166" s="24"/>
      <c r="K166" s="24"/>
      <c r="L166" s="24"/>
      <c r="M166" s="24"/>
      <c r="N166" s="24"/>
      <c r="O166" s="26"/>
      <c r="P166" s="26"/>
      <c r="Q166" s="26"/>
      <c r="R166" s="26"/>
      <c r="S166" s="26"/>
      <c r="T166" s="40" t="str">
        <f t="shared" si="7"/>
        <v/>
      </c>
      <c r="U166" s="24"/>
      <c r="V166" s="24"/>
      <c r="W166" s="26"/>
    </row>
    <row r="167" spans="1:23" ht="14.1">
      <c r="A167" s="99" t="s">
        <v>107</v>
      </c>
      <c r="B167" s="99"/>
      <c r="C167" s="57"/>
      <c r="D167" s="16" t="s">
        <v>104</v>
      </c>
      <c r="E167" s="24"/>
      <c r="F167" s="34"/>
      <c r="G167" s="26"/>
      <c r="H167" s="24"/>
      <c r="I167" s="24"/>
      <c r="J167" s="24"/>
      <c r="K167" s="24"/>
      <c r="L167" s="24"/>
      <c r="M167" s="24"/>
      <c r="N167" s="24"/>
      <c r="O167" s="26"/>
      <c r="P167" s="26"/>
      <c r="Q167" s="26"/>
      <c r="R167" s="26"/>
      <c r="S167" s="26"/>
      <c r="T167" s="40" t="str">
        <f t="shared" si="7"/>
        <v/>
      </c>
      <c r="U167" s="24"/>
      <c r="V167" s="24"/>
      <c r="W167" s="26"/>
    </row>
    <row r="168" spans="1:23" ht="14.1">
      <c r="A168" s="100" t="s">
        <v>108</v>
      </c>
      <c r="B168" s="101"/>
      <c r="C168" s="102"/>
      <c r="D168" s="57"/>
      <c r="E168" s="16" t="s">
        <v>104</v>
      </c>
      <c r="G168" s="26"/>
      <c r="H168" s="24"/>
      <c r="I168" s="24"/>
      <c r="J168" s="24"/>
      <c r="K168" s="24"/>
      <c r="L168" s="24"/>
      <c r="M168" s="24"/>
      <c r="N168" s="24"/>
      <c r="O168" s="26"/>
      <c r="P168" s="26"/>
      <c r="Q168" s="26"/>
      <c r="R168" s="26"/>
      <c r="S168" s="26"/>
      <c r="T168" s="40" t="str">
        <f t="shared" si="7"/>
        <v/>
      </c>
      <c r="U168" s="24"/>
      <c r="V168" s="24"/>
      <c r="W168" s="26"/>
    </row>
    <row r="169" spans="1:23" ht="14.1">
      <c r="A169" s="100" t="s">
        <v>109</v>
      </c>
      <c r="B169" s="101"/>
      <c r="C169" s="102"/>
      <c r="D169" s="57"/>
      <c r="E169" s="16" t="s">
        <v>104</v>
      </c>
      <c r="G169" s="26"/>
      <c r="H169" s="24"/>
      <c r="I169" s="24"/>
      <c r="J169" s="24"/>
      <c r="K169" s="24"/>
      <c r="L169" s="24"/>
      <c r="M169" s="24"/>
      <c r="N169" s="24"/>
      <c r="O169" s="26"/>
      <c r="P169" s="26"/>
      <c r="Q169" s="26"/>
      <c r="R169" s="26"/>
      <c r="S169" s="26"/>
      <c r="T169" s="40" t="str">
        <f t="shared" si="7"/>
        <v/>
      </c>
      <c r="U169" s="24"/>
      <c r="V169" s="24"/>
      <c r="W169" s="26"/>
    </row>
    <row r="170" spans="1:23" ht="14.1">
      <c r="A170" s="13" t="s">
        <v>110</v>
      </c>
      <c r="B170" s="75"/>
      <c r="C170" s="75"/>
      <c r="D170" s="75"/>
      <c r="E170" s="24"/>
      <c r="F170" s="13" t="s">
        <v>111</v>
      </c>
      <c r="G170" s="27"/>
      <c r="H170" s="24"/>
      <c r="I170" s="13" t="s">
        <v>112</v>
      </c>
      <c r="J170" s="27"/>
      <c r="K170" s="24"/>
      <c r="L170" s="13" t="s">
        <v>111</v>
      </c>
      <c r="M170" s="27"/>
      <c r="N170" s="24"/>
      <c r="O170" s="13" t="str">
        <f>IF(OR(AND(NOT(ISBLANK(G170)),NOT(ISNUMBER(G170))),AND(NOT(ISBLANK(J170)),NOT(ISNUMBER(M170)))),"Digite um número na C.H.",IF(OR(COUNTIF(B170:B179,B170)&gt;1,COUNTIF(J170:J179,J170)&gt;1),"Docente repetido",""))</f>
        <v/>
      </c>
      <c r="P170" s="13">
        <f t="shared" ref="P170:P179" si="9">IF(ISBLANK(O170),"",IF(O170="",0,1))</f>
        <v>0</v>
      </c>
      <c r="Q170" s="26"/>
      <c r="R170" s="26"/>
      <c r="S170" s="26"/>
      <c r="T170" s="40" t="str">
        <f t="shared" si="7"/>
        <v/>
      </c>
      <c r="U170" s="24"/>
      <c r="V170" s="24"/>
      <c r="W170" s="26"/>
    </row>
    <row r="171" spans="1:23" ht="14.1">
      <c r="A171" s="13" t="s">
        <v>113</v>
      </c>
      <c r="B171" s="75"/>
      <c r="C171" s="75"/>
      <c r="D171" s="75"/>
      <c r="E171" s="24"/>
      <c r="F171" s="13" t="s">
        <v>111</v>
      </c>
      <c r="G171" s="27"/>
      <c r="H171" s="24"/>
      <c r="I171" s="13" t="s">
        <v>114</v>
      </c>
      <c r="J171" s="27"/>
      <c r="K171" s="24"/>
      <c r="L171" s="13" t="s">
        <v>111</v>
      </c>
      <c r="M171" s="27"/>
      <c r="N171" s="24"/>
      <c r="O171" s="13" t="str">
        <f>IF(OR(AND(NOT(ISBLANK(G171)),NOT(ISNUMBER(G171))),AND(NOT(ISBLANK(J171)),NOT(ISNUMBER(M171)))),"Digite um número na C.H.",IF(OR(COUNTIF(B170:B179,B171)&gt;1,COUNTIF(J170:J179,J171)&gt;1),"Docente repetido",""))</f>
        <v/>
      </c>
      <c r="P171" s="13">
        <f t="shared" si="9"/>
        <v>0</v>
      </c>
      <c r="Q171" s="26"/>
      <c r="R171" s="26"/>
      <c r="S171" s="26"/>
      <c r="T171" s="40" t="str">
        <f t="shared" si="7"/>
        <v/>
      </c>
      <c r="U171" s="24"/>
      <c r="V171" s="24"/>
      <c r="W171" s="26"/>
    </row>
    <row r="172" spans="1:23" ht="14.1">
      <c r="A172" s="13" t="s">
        <v>115</v>
      </c>
      <c r="B172" s="75"/>
      <c r="C172" s="75"/>
      <c r="D172" s="75"/>
      <c r="E172" s="24"/>
      <c r="F172" s="13" t="s">
        <v>111</v>
      </c>
      <c r="G172" s="27"/>
      <c r="H172" s="24"/>
      <c r="I172" s="13" t="s">
        <v>116</v>
      </c>
      <c r="J172" s="27"/>
      <c r="K172" s="24"/>
      <c r="L172" s="13" t="s">
        <v>111</v>
      </c>
      <c r="M172" s="27"/>
      <c r="N172" s="24"/>
      <c r="O172" s="13" t="str">
        <f>IF(OR(AND(NOT(ISBLANK(G172)),NOT(ISNUMBER(G172))),AND(NOT(ISBLANK(J172)),NOT(ISNUMBER(M172)))),"Digite um número na C.H.",IF(OR(COUNTIF(B170:B179,B172)&gt;1,COUNTIF(J170:J179,J172)&gt;1),"Docente repetido",""))</f>
        <v/>
      </c>
      <c r="P172" s="13">
        <f t="shared" si="9"/>
        <v>0</v>
      </c>
      <c r="Q172" s="26"/>
      <c r="R172" s="26"/>
      <c r="S172" s="26"/>
      <c r="T172" s="40" t="str">
        <f t="shared" si="7"/>
        <v/>
      </c>
      <c r="U172" s="24"/>
      <c r="V172" s="24"/>
      <c r="W172" s="26"/>
    </row>
    <row r="173" spans="1:23" ht="14.1">
      <c r="A173" s="13" t="s">
        <v>117</v>
      </c>
      <c r="B173" s="75"/>
      <c r="C173" s="75"/>
      <c r="D173" s="75"/>
      <c r="E173" s="24"/>
      <c r="F173" s="13" t="s">
        <v>111</v>
      </c>
      <c r="G173" s="27"/>
      <c r="H173" s="24"/>
      <c r="I173" s="13" t="s">
        <v>118</v>
      </c>
      <c r="J173" s="27"/>
      <c r="K173" s="24"/>
      <c r="L173" s="13" t="s">
        <v>111</v>
      </c>
      <c r="M173" s="27"/>
      <c r="N173" s="24"/>
      <c r="O173" s="13" t="str">
        <f>IF(OR(AND(NOT(ISBLANK(G173)),NOT(ISNUMBER(G173))),AND(NOT(ISBLANK(J173)),NOT(ISNUMBER(M173)))),"Digite um número na C.H.",IF(OR(COUNTIF(B170:B179,B173)&gt;1,COUNTIF(J170:J179,J173)&gt;1),"Docente repetido",""))</f>
        <v/>
      </c>
      <c r="P173" s="13">
        <f t="shared" si="9"/>
        <v>0</v>
      </c>
      <c r="Q173" s="26"/>
      <c r="R173" s="26"/>
      <c r="S173" s="26"/>
      <c r="T173" s="40" t="str">
        <f t="shared" si="7"/>
        <v/>
      </c>
      <c r="U173" s="24"/>
      <c r="V173" s="24"/>
      <c r="W173" s="26"/>
    </row>
    <row r="174" spans="1:23" ht="14.1">
      <c r="A174" s="13" t="s">
        <v>119</v>
      </c>
      <c r="B174" s="75"/>
      <c r="C174" s="75"/>
      <c r="D174" s="75"/>
      <c r="E174" s="24"/>
      <c r="F174" s="13" t="s">
        <v>111</v>
      </c>
      <c r="G174" s="27"/>
      <c r="H174" s="24"/>
      <c r="I174" s="13" t="s">
        <v>120</v>
      </c>
      <c r="J174" s="27"/>
      <c r="K174" s="24"/>
      <c r="L174" s="13" t="s">
        <v>111</v>
      </c>
      <c r="M174" s="27"/>
      <c r="N174" s="24"/>
      <c r="O174" s="13" t="str">
        <f>IF(OR(AND(NOT(ISBLANK(G174)),NOT(ISNUMBER(G174))),AND(NOT(ISBLANK(J174)),NOT(ISNUMBER(M174)))),"Digite um número na C.H.",IF(OR(COUNTIF(B170:B179,B174)&gt;1,COUNTIF(J170:J179,J174)&gt;1),"Docente repetido",""))</f>
        <v/>
      </c>
      <c r="P174" s="13">
        <f t="shared" si="9"/>
        <v>0</v>
      </c>
      <c r="Q174" s="26"/>
      <c r="R174" s="26"/>
      <c r="S174" s="26"/>
      <c r="T174" s="40" t="str">
        <f t="shared" si="7"/>
        <v/>
      </c>
      <c r="U174" s="24"/>
      <c r="V174" s="24"/>
      <c r="W174" s="26"/>
    </row>
    <row r="175" spans="1:23" ht="14.1">
      <c r="A175" s="13" t="s">
        <v>121</v>
      </c>
      <c r="B175" s="75"/>
      <c r="C175" s="75"/>
      <c r="D175" s="75"/>
      <c r="E175" s="24"/>
      <c r="F175" s="13" t="s">
        <v>111</v>
      </c>
      <c r="G175" s="27"/>
      <c r="H175" s="24"/>
      <c r="I175" s="13" t="s">
        <v>122</v>
      </c>
      <c r="J175" s="27"/>
      <c r="K175" s="24"/>
      <c r="L175" s="13" t="s">
        <v>111</v>
      </c>
      <c r="M175" s="27"/>
      <c r="N175" s="24"/>
      <c r="O175" s="13" t="str">
        <f>IF(OR(AND(NOT(ISBLANK(G175)),NOT(ISNUMBER(G175))),AND(NOT(ISBLANK(J175)),NOT(ISNUMBER(M175)))),"Digite um número na C.H.",IF(OR(COUNTIF(B170:B179,B175)&gt;1,COUNTIF(J170:J179,J175)&gt;1),"Docente repetido",""))</f>
        <v/>
      </c>
      <c r="P175" s="13">
        <f t="shared" si="9"/>
        <v>0</v>
      </c>
      <c r="Q175" s="26"/>
      <c r="R175" s="26"/>
      <c r="S175" s="26"/>
      <c r="T175" s="40" t="str">
        <f t="shared" si="7"/>
        <v/>
      </c>
      <c r="U175" s="24"/>
      <c r="V175" s="24"/>
      <c r="W175" s="26"/>
    </row>
    <row r="176" spans="1:23" ht="14.1">
      <c r="A176" s="13" t="s">
        <v>123</v>
      </c>
      <c r="B176" s="75"/>
      <c r="C176" s="75"/>
      <c r="D176" s="75"/>
      <c r="E176" s="24"/>
      <c r="F176" s="13" t="s">
        <v>111</v>
      </c>
      <c r="G176" s="27"/>
      <c r="H176" s="24"/>
      <c r="I176" s="13" t="s">
        <v>124</v>
      </c>
      <c r="J176" s="27"/>
      <c r="K176" s="24"/>
      <c r="L176" s="13" t="s">
        <v>111</v>
      </c>
      <c r="M176" s="27"/>
      <c r="N176" s="24"/>
      <c r="O176" s="13" t="str">
        <f>IF(OR(AND(NOT(ISBLANK(G176)),NOT(ISNUMBER(G176))),AND(NOT(ISBLANK(J176)),NOT(ISNUMBER(M176)))),"Digite um número na C.H.",IF(OR(COUNTIF(B170:B179,B176)&gt;1,COUNTIF(J170:J179,J176)&gt;1),"Docente repetido",""))</f>
        <v/>
      </c>
      <c r="P176" s="13">
        <f t="shared" si="9"/>
        <v>0</v>
      </c>
      <c r="Q176" s="26"/>
      <c r="R176" s="26"/>
      <c r="S176" s="26"/>
      <c r="T176" s="40" t="str">
        <f t="shared" si="7"/>
        <v/>
      </c>
      <c r="U176" s="24"/>
      <c r="V176" s="24"/>
      <c r="W176" s="26"/>
    </row>
    <row r="177" spans="1:23" ht="14.1">
      <c r="A177" s="13" t="s">
        <v>125</v>
      </c>
      <c r="B177" s="75"/>
      <c r="C177" s="75"/>
      <c r="D177" s="75"/>
      <c r="E177" s="24"/>
      <c r="F177" s="13" t="s">
        <v>111</v>
      </c>
      <c r="G177" s="27"/>
      <c r="H177" s="24"/>
      <c r="I177" s="13" t="s">
        <v>126</v>
      </c>
      <c r="J177" s="27"/>
      <c r="K177" s="24"/>
      <c r="L177" s="13" t="s">
        <v>111</v>
      </c>
      <c r="M177" s="27"/>
      <c r="N177" s="24"/>
      <c r="O177" s="13" t="str">
        <f>IF(OR(AND(NOT(ISBLANK(G177)),NOT(ISNUMBER(G177))),AND(NOT(ISBLANK(J177)),NOT(ISNUMBER(M177)))),"Digite um número na C.H.",IF(OR(COUNTIF(B170:B179,B177)&gt;1,COUNTIF(J170:J179,J177)&gt;1),"Docente repetido",""))</f>
        <v/>
      </c>
      <c r="P177" s="13">
        <f t="shared" si="9"/>
        <v>0</v>
      </c>
      <c r="Q177" s="26"/>
      <c r="R177" s="26"/>
      <c r="S177" s="26"/>
      <c r="T177" s="40" t="str">
        <f t="shared" si="7"/>
        <v/>
      </c>
      <c r="U177" s="24"/>
      <c r="V177" s="24"/>
      <c r="W177" s="26"/>
    </row>
    <row r="178" spans="1:23" ht="14.1">
      <c r="A178" s="13" t="s">
        <v>127</v>
      </c>
      <c r="B178" s="75"/>
      <c r="C178" s="75"/>
      <c r="D178" s="75"/>
      <c r="E178" s="24"/>
      <c r="F178" s="13" t="s">
        <v>111</v>
      </c>
      <c r="G178" s="27"/>
      <c r="H178" s="24"/>
      <c r="I178" s="13" t="s">
        <v>128</v>
      </c>
      <c r="J178" s="27"/>
      <c r="K178" s="24"/>
      <c r="L178" s="13" t="s">
        <v>111</v>
      </c>
      <c r="M178" s="27"/>
      <c r="N178" s="24"/>
      <c r="O178" s="13" t="str">
        <f>IF(OR(AND(NOT(ISBLANK(G178)),NOT(ISNUMBER(G178))),AND(NOT(ISBLANK(J178)),NOT(ISNUMBER(M178)))),"Digite um número na C.H.",IF(OR(COUNTIF(B170:B179,B178)&gt;1,COUNTIF(J170:J179,J178)&gt;1),"Docente repetido",""))</f>
        <v/>
      </c>
      <c r="P178" s="13">
        <f t="shared" si="9"/>
        <v>0</v>
      </c>
      <c r="Q178" s="26"/>
      <c r="R178" s="26"/>
      <c r="S178" s="26"/>
      <c r="T178" s="40" t="str">
        <f t="shared" si="7"/>
        <v/>
      </c>
      <c r="U178" s="26"/>
      <c r="V178" s="26"/>
      <c r="W178" s="26"/>
    </row>
    <row r="179" spans="1:23" ht="14.1">
      <c r="A179" s="13" t="s">
        <v>129</v>
      </c>
      <c r="B179" s="75"/>
      <c r="C179" s="75"/>
      <c r="D179" s="75"/>
      <c r="E179" s="24"/>
      <c r="F179" s="13" t="s">
        <v>111</v>
      </c>
      <c r="G179" s="27"/>
      <c r="H179" s="24"/>
      <c r="I179" s="13" t="s">
        <v>130</v>
      </c>
      <c r="J179" s="27"/>
      <c r="K179" s="24"/>
      <c r="L179" s="13" t="s">
        <v>111</v>
      </c>
      <c r="M179" s="27"/>
      <c r="N179" s="24"/>
      <c r="O179" s="13" t="str">
        <f>IF(OR(AND(NOT(ISBLANK(G179)),NOT(ISNUMBER(G179))),AND(NOT(ISBLANK(J179)),NOT(ISNUMBER(M179)))),"Digite um número na C.H.",IF(OR(COUNTIF(B170:B179,B179)&gt;1,COUNTIF(J170:J179,J179)&gt;1),"Docente repetido",""))</f>
        <v/>
      </c>
      <c r="P179" s="13">
        <f t="shared" si="9"/>
        <v>0</v>
      </c>
      <c r="Q179" s="26"/>
      <c r="R179" s="26"/>
      <c r="S179" s="26"/>
      <c r="T179" s="40" t="str">
        <f t="shared" si="7"/>
        <v/>
      </c>
      <c r="U179" s="26"/>
      <c r="V179" s="26"/>
      <c r="W179" s="26"/>
    </row>
    <row r="180" spans="1:23" ht="12.6">
      <c r="A180" s="26"/>
      <c r="B180" s="26"/>
      <c r="C180" s="26"/>
      <c r="D180" s="26"/>
      <c r="E180" s="26"/>
      <c r="F180" s="26"/>
      <c r="G180" s="26"/>
      <c r="H180" s="26"/>
      <c r="I180" s="26"/>
      <c r="J180" s="26"/>
      <c r="K180" s="26"/>
      <c r="L180" s="26"/>
      <c r="M180" s="26"/>
      <c r="N180" s="26"/>
      <c r="O180" s="26"/>
      <c r="P180" s="26"/>
      <c r="Q180" s="26"/>
      <c r="R180" s="26"/>
      <c r="S180" s="26"/>
      <c r="T180" s="40" t="str">
        <f t="shared" si="7"/>
        <v/>
      </c>
      <c r="U180" s="26"/>
      <c r="V180" s="26"/>
      <c r="W180" s="26"/>
    </row>
    <row r="181" spans="1:23" ht="15.75" customHeight="1">
      <c r="T181" s="40" t="str">
        <f t="shared" si="7"/>
        <v/>
      </c>
    </row>
    <row r="182" spans="1:23" ht="15.75" customHeight="1">
      <c r="T182" s="40" t="str">
        <f t="shared" si="7"/>
        <v/>
      </c>
    </row>
    <row r="183" spans="1:23" ht="19.5" customHeight="1">
      <c r="A183" s="13" t="s">
        <v>99</v>
      </c>
      <c r="B183" s="94"/>
      <c r="C183" s="94"/>
      <c r="D183" s="94"/>
      <c r="E183" s="94"/>
      <c r="F183" s="94"/>
      <c r="G183" s="94"/>
      <c r="H183" s="94"/>
      <c r="I183" s="94"/>
      <c r="J183" s="94"/>
      <c r="K183" s="94"/>
      <c r="L183" s="94"/>
      <c r="M183" s="94"/>
      <c r="N183" s="24"/>
      <c r="O183" s="13" t="str">
        <f>IF(AND(B183="",NOT(F184="")),"Nome da disciplina obrigatório","")</f>
        <v/>
      </c>
      <c r="P183" s="13">
        <f>IF(ISBLANK(O183),"",IF(O183="",0,1))</f>
        <v>0</v>
      </c>
      <c r="Q183" s="26"/>
      <c r="R183" s="26"/>
      <c r="S183" s="26"/>
      <c r="T183" s="40" t="str">
        <f t="shared" si="7"/>
        <v/>
      </c>
      <c r="U183" s="26"/>
      <c r="V183" s="26"/>
      <c r="W183" s="26"/>
    </row>
    <row r="184" spans="1:23" ht="32.25" customHeight="1">
      <c r="A184" s="95" t="s">
        <v>100</v>
      </c>
      <c r="B184" s="96"/>
      <c r="C184" s="96"/>
      <c r="D184" s="96"/>
      <c r="E184" s="97"/>
      <c r="F184" s="13" t="str">
        <f>IF(SUM(G194:G203)+SUM(M194:M203)=0,"",SUM(G194:G203)+SUM(M194:M203))</f>
        <v/>
      </c>
      <c r="H184" s="24"/>
      <c r="I184" s="24"/>
      <c r="J184" s="24"/>
      <c r="K184" s="24"/>
      <c r="L184" s="24"/>
      <c r="M184" s="24"/>
      <c r="N184" s="24"/>
      <c r="O184" s="13" t="str">
        <f>IF(F184="", "", IF(AND(NOT(F184=0),NOT(MOD(F184,15)=0)),"A carga horária deve ser múltiplo de 15",""))</f>
        <v/>
      </c>
      <c r="P184" s="13">
        <f>IF(ISBLANK(O184),"",IF(O184="",0,1))</f>
        <v>0</v>
      </c>
      <c r="Q184" s="26"/>
      <c r="R184" s="26"/>
      <c r="S184" s="26"/>
      <c r="T184" s="40" t="str">
        <f t="shared" si="7"/>
        <v/>
      </c>
      <c r="U184" s="24"/>
      <c r="V184" s="24"/>
      <c r="W184" s="26"/>
    </row>
    <row r="185" spans="1:23" ht="14.1">
      <c r="A185" s="98" t="s">
        <v>93</v>
      </c>
      <c r="B185" s="98"/>
      <c r="C185" s="98"/>
      <c r="D185" s="98"/>
      <c r="E185" s="98"/>
      <c r="F185" s="38" t="str">
        <f>IF(AND(NOT(ISBLANK(F184)),ISNUMBER(F184),F184&gt;=15),F184/15,"")</f>
        <v/>
      </c>
      <c r="G185" s="24"/>
      <c r="H185" s="24"/>
      <c r="I185" s="24"/>
      <c r="J185" s="24"/>
      <c r="K185" s="24"/>
      <c r="L185" s="24"/>
      <c r="M185" s="24"/>
      <c r="N185" s="24"/>
      <c r="O185" s="26"/>
      <c r="P185" s="26"/>
      <c r="Q185" s="26"/>
      <c r="R185" s="26"/>
      <c r="S185" s="26"/>
      <c r="T185" s="40" t="str">
        <f t="shared" si="7"/>
        <v/>
      </c>
      <c r="U185" s="24"/>
      <c r="V185" s="24"/>
      <c r="W185" s="26"/>
    </row>
    <row r="186" spans="1:23" ht="60" customHeight="1">
      <c r="A186" s="13" t="s">
        <v>101</v>
      </c>
      <c r="B186" s="83"/>
      <c r="C186" s="83"/>
      <c r="D186" s="83"/>
      <c r="E186" s="83"/>
      <c r="F186" s="83"/>
      <c r="G186" s="83"/>
      <c r="H186" s="83"/>
      <c r="I186" s="83"/>
      <c r="J186" s="83"/>
      <c r="K186" s="83"/>
      <c r="L186" s="83"/>
      <c r="M186" s="83"/>
      <c r="N186" s="24"/>
      <c r="O186" s="26"/>
      <c r="P186" s="26"/>
      <c r="Q186" s="26"/>
      <c r="R186" s="26"/>
      <c r="S186" s="26"/>
      <c r="T186" s="40" t="str">
        <f t="shared" si="7"/>
        <v/>
      </c>
      <c r="U186" s="24"/>
      <c r="V186" s="24"/>
      <c r="W186" s="26"/>
    </row>
    <row r="187" spans="1:23" ht="60" customHeight="1">
      <c r="A187" s="39" t="s">
        <v>102</v>
      </c>
      <c r="B187" s="83"/>
      <c r="C187" s="83"/>
      <c r="D187" s="83"/>
      <c r="E187" s="83"/>
      <c r="F187" s="83"/>
      <c r="G187" s="83"/>
      <c r="H187" s="83"/>
      <c r="I187" s="83"/>
      <c r="J187" s="83"/>
      <c r="K187" s="83"/>
      <c r="L187" s="83"/>
      <c r="M187" s="83"/>
      <c r="N187" s="24"/>
      <c r="O187" s="26"/>
      <c r="P187" s="26"/>
      <c r="Q187" s="26"/>
      <c r="R187" s="26"/>
      <c r="S187" s="26"/>
      <c r="T187" s="40" t="str">
        <f t="shared" si="7"/>
        <v/>
      </c>
      <c r="U187" s="24"/>
      <c r="V187" s="24"/>
      <c r="W187" s="26"/>
    </row>
    <row r="188" spans="1:23" ht="14.1">
      <c r="A188" s="13" t="s">
        <v>103</v>
      </c>
      <c r="B188" s="57"/>
      <c r="C188" s="16" t="s">
        <v>104</v>
      </c>
      <c r="D188" s="24"/>
      <c r="E188" s="24"/>
      <c r="G188" s="26"/>
      <c r="H188" s="24"/>
      <c r="I188" s="24"/>
      <c r="J188" s="24"/>
      <c r="K188" s="24"/>
      <c r="L188" s="24"/>
      <c r="M188" s="24"/>
      <c r="N188" s="24"/>
      <c r="O188" s="26"/>
      <c r="P188" s="26"/>
      <c r="Q188" s="26"/>
      <c r="R188" s="26"/>
      <c r="S188" s="26"/>
      <c r="T188" s="40" t="str">
        <f t="shared" si="7"/>
        <v/>
      </c>
      <c r="U188" s="24"/>
      <c r="V188" s="24"/>
      <c r="W188" s="26"/>
    </row>
    <row r="189" spans="1:23" ht="14.1">
      <c r="A189" s="13" t="s">
        <v>105</v>
      </c>
      <c r="B189" s="57"/>
      <c r="C189" s="16" t="s">
        <v>104</v>
      </c>
      <c r="D189" s="24"/>
      <c r="E189" s="24"/>
      <c r="G189" s="26"/>
      <c r="H189" s="24"/>
      <c r="I189" s="24"/>
      <c r="J189" s="24"/>
      <c r="K189" s="24"/>
      <c r="L189" s="24"/>
      <c r="M189" s="24"/>
      <c r="N189" s="24"/>
      <c r="O189" s="26"/>
      <c r="P189" s="26"/>
      <c r="Q189" s="26"/>
      <c r="R189" s="26"/>
      <c r="S189" s="26"/>
      <c r="T189" s="40" t="str">
        <f t="shared" si="7"/>
        <v/>
      </c>
      <c r="U189" s="24"/>
      <c r="V189" s="24"/>
      <c r="W189" s="26"/>
    </row>
    <row r="190" spans="1:23" ht="14.1">
      <c r="A190" s="99" t="s">
        <v>106</v>
      </c>
      <c r="B190" s="99"/>
      <c r="C190" s="57"/>
      <c r="D190" s="16" t="s">
        <v>104</v>
      </c>
      <c r="E190" s="24"/>
      <c r="F190" s="34"/>
      <c r="G190" s="26"/>
      <c r="H190" s="24"/>
      <c r="I190" s="24"/>
      <c r="J190" s="24"/>
      <c r="K190" s="24"/>
      <c r="L190" s="24"/>
      <c r="M190" s="24"/>
      <c r="N190" s="24"/>
      <c r="O190" s="26"/>
      <c r="P190" s="26"/>
      <c r="Q190" s="26"/>
      <c r="R190" s="26"/>
      <c r="S190" s="26"/>
      <c r="T190" s="40" t="str">
        <f t="shared" si="7"/>
        <v/>
      </c>
      <c r="U190" s="24"/>
      <c r="V190" s="24"/>
      <c r="W190" s="26"/>
    </row>
    <row r="191" spans="1:23" ht="14.1">
      <c r="A191" s="99" t="s">
        <v>107</v>
      </c>
      <c r="B191" s="99"/>
      <c r="C191" s="57"/>
      <c r="D191" s="16" t="s">
        <v>104</v>
      </c>
      <c r="E191" s="24"/>
      <c r="F191" s="34"/>
      <c r="G191" s="26"/>
      <c r="H191" s="24"/>
      <c r="I191" s="24"/>
      <c r="J191" s="24"/>
      <c r="K191" s="24"/>
      <c r="L191" s="24"/>
      <c r="M191" s="24"/>
      <c r="N191" s="24"/>
      <c r="O191" s="26"/>
      <c r="P191" s="26"/>
      <c r="Q191" s="26"/>
      <c r="R191" s="26"/>
      <c r="S191" s="26"/>
      <c r="T191" s="40" t="str">
        <f t="shared" si="7"/>
        <v/>
      </c>
      <c r="U191" s="24"/>
      <c r="V191" s="24"/>
      <c r="W191" s="26"/>
    </row>
    <row r="192" spans="1:23" ht="14.1">
      <c r="A192" s="100" t="s">
        <v>108</v>
      </c>
      <c r="B192" s="101"/>
      <c r="C192" s="102"/>
      <c r="D192" s="57"/>
      <c r="E192" s="16" t="s">
        <v>104</v>
      </c>
      <c r="G192" s="26"/>
      <c r="H192" s="24"/>
      <c r="I192" s="24"/>
      <c r="J192" s="24"/>
      <c r="K192" s="24"/>
      <c r="L192" s="24"/>
      <c r="M192" s="24"/>
      <c r="N192" s="24"/>
      <c r="O192" s="26"/>
      <c r="P192" s="26"/>
      <c r="Q192" s="26"/>
      <c r="R192" s="26"/>
      <c r="S192" s="26"/>
      <c r="T192" s="40" t="str">
        <f t="shared" si="7"/>
        <v/>
      </c>
      <c r="U192" s="24"/>
      <c r="V192" s="24"/>
      <c r="W192" s="26"/>
    </row>
    <row r="193" spans="1:23" ht="14.1">
      <c r="A193" s="103" t="s">
        <v>109</v>
      </c>
      <c r="B193" s="104"/>
      <c r="C193" s="105"/>
      <c r="D193" s="57"/>
      <c r="E193" s="16" t="s">
        <v>104</v>
      </c>
      <c r="G193" s="26"/>
      <c r="H193" s="24"/>
      <c r="I193" s="24"/>
      <c r="J193" s="24"/>
      <c r="K193" s="24"/>
      <c r="L193" s="24"/>
      <c r="M193" s="24"/>
      <c r="N193" s="24"/>
      <c r="O193" s="26"/>
      <c r="P193" s="26"/>
      <c r="Q193" s="26"/>
      <c r="R193" s="26"/>
      <c r="S193" s="26"/>
      <c r="T193" s="40" t="str">
        <f t="shared" ref="T193:T256" si="10">IF(AND($A193 = "Nome da disciplina:", ISTEXT($B193)), "OK", "")</f>
        <v/>
      </c>
      <c r="U193" s="24"/>
      <c r="V193" s="24"/>
      <c r="W193" s="26"/>
    </row>
    <row r="194" spans="1:23" ht="14.1">
      <c r="A194" s="13" t="s">
        <v>110</v>
      </c>
      <c r="B194" s="75"/>
      <c r="C194" s="75"/>
      <c r="D194" s="75"/>
      <c r="E194" s="24"/>
      <c r="F194" s="13" t="s">
        <v>111</v>
      </c>
      <c r="G194" s="27"/>
      <c r="H194" s="24"/>
      <c r="I194" s="13" t="s">
        <v>112</v>
      </c>
      <c r="J194" s="27"/>
      <c r="K194" s="24"/>
      <c r="L194" s="13" t="s">
        <v>111</v>
      </c>
      <c r="M194" s="27"/>
      <c r="N194" s="24"/>
      <c r="O194" s="13" t="str">
        <f>IF(OR(AND(NOT(ISBLANK(G194)),NOT(ISNUMBER(G194))),AND(NOT(ISBLANK(J194)),NOT(ISNUMBER(M194)))),"Digite um número na C.H.",IF(OR(COUNTIF(B194:B203,B194)&gt;1,COUNTIF(J194:J203,J194)&gt;1),"Docente repetido",""))</f>
        <v/>
      </c>
      <c r="P194" s="13">
        <f t="shared" ref="P194:P203" si="11">IF(ISBLANK(O194),"",IF(O194="",0,1))</f>
        <v>0</v>
      </c>
      <c r="Q194" s="26"/>
      <c r="R194" s="26"/>
      <c r="S194" s="26"/>
      <c r="T194" s="40" t="str">
        <f t="shared" si="10"/>
        <v/>
      </c>
      <c r="U194" s="24"/>
      <c r="V194" s="24"/>
      <c r="W194" s="26"/>
    </row>
    <row r="195" spans="1:23" ht="14.1">
      <c r="A195" s="13" t="s">
        <v>113</v>
      </c>
      <c r="B195" s="75"/>
      <c r="C195" s="75"/>
      <c r="D195" s="75"/>
      <c r="E195" s="24"/>
      <c r="F195" s="13" t="s">
        <v>111</v>
      </c>
      <c r="G195" s="27"/>
      <c r="H195" s="24"/>
      <c r="I195" s="13" t="s">
        <v>114</v>
      </c>
      <c r="J195" s="27"/>
      <c r="K195" s="24"/>
      <c r="L195" s="13" t="s">
        <v>111</v>
      </c>
      <c r="M195" s="27"/>
      <c r="N195" s="24"/>
      <c r="O195" s="13" t="str">
        <f>IF(OR(AND(NOT(ISBLANK(G195)),NOT(ISNUMBER(G195))),AND(NOT(ISBLANK(J195)),NOT(ISNUMBER(M195)))),"Digite um número na C.H.",IF(OR(COUNTIF(B194:B203,B195)&gt;1,COUNTIF(J194:J203,J195)&gt;1),"Docente repetido",""))</f>
        <v/>
      </c>
      <c r="P195" s="13">
        <f t="shared" si="11"/>
        <v>0</v>
      </c>
      <c r="Q195" s="26"/>
      <c r="R195" s="26"/>
      <c r="S195" s="26"/>
      <c r="T195" s="40" t="str">
        <f t="shared" si="10"/>
        <v/>
      </c>
      <c r="U195" s="24"/>
      <c r="V195" s="24"/>
      <c r="W195" s="26"/>
    </row>
    <row r="196" spans="1:23" ht="14.1">
      <c r="A196" s="13" t="s">
        <v>115</v>
      </c>
      <c r="B196" s="75"/>
      <c r="C196" s="75"/>
      <c r="D196" s="75"/>
      <c r="E196" s="24"/>
      <c r="F196" s="13" t="s">
        <v>111</v>
      </c>
      <c r="G196" s="27"/>
      <c r="H196" s="24"/>
      <c r="I196" s="13" t="s">
        <v>116</v>
      </c>
      <c r="J196" s="27"/>
      <c r="K196" s="24"/>
      <c r="L196" s="13" t="s">
        <v>111</v>
      </c>
      <c r="M196" s="27"/>
      <c r="N196" s="24"/>
      <c r="O196" s="13" t="str">
        <f>IF(OR(AND(NOT(ISBLANK(G196)),NOT(ISNUMBER(G196))),AND(NOT(ISBLANK(J196)),NOT(ISNUMBER(M196)))),"Digite um número na C.H.",IF(OR(COUNTIF(B194:B203,B196)&gt;1,COUNTIF(J194:J203,J196)&gt;1),"Docente repetido",""))</f>
        <v/>
      </c>
      <c r="P196" s="13">
        <f t="shared" si="11"/>
        <v>0</v>
      </c>
      <c r="Q196" s="26"/>
      <c r="R196" s="26"/>
      <c r="S196" s="26"/>
      <c r="T196" s="40" t="str">
        <f t="shared" si="10"/>
        <v/>
      </c>
      <c r="U196" s="24"/>
      <c r="V196" s="24"/>
      <c r="W196" s="26"/>
    </row>
    <row r="197" spans="1:23" ht="14.1">
      <c r="A197" s="13" t="s">
        <v>117</v>
      </c>
      <c r="B197" s="75"/>
      <c r="C197" s="75"/>
      <c r="D197" s="75"/>
      <c r="E197" s="24"/>
      <c r="F197" s="13" t="s">
        <v>111</v>
      </c>
      <c r="G197" s="27"/>
      <c r="H197" s="24"/>
      <c r="I197" s="13" t="s">
        <v>118</v>
      </c>
      <c r="J197" s="27"/>
      <c r="K197" s="24"/>
      <c r="L197" s="13" t="s">
        <v>111</v>
      </c>
      <c r="M197" s="27"/>
      <c r="N197" s="24"/>
      <c r="O197" s="13" t="str">
        <f>IF(OR(AND(NOT(ISBLANK(G197)),NOT(ISNUMBER(G197))),AND(NOT(ISBLANK(J197)),NOT(ISNUMBER(M197)))),"Digite um número na C.H.",IF(OR(COUNTIF(B194:B203,B197)&gt;1,COUNTIF(J194:J203,J197)&gt;1),"Docente repetido",""))</f>
        <v/>
      </c>
      <c r="P197" s="13">
        <f t="shared" si="11"/>
        <v>0</v>
      </c>
      <c r="Q197" s="26"/>
      <c r="R197" s="26"/>
      <c r="S197" s="26"/>
      <c r="T197" s="40" t="str">
        <f t="shared" si="10"/>
        <v/>
      </c>
      <c r="U197" s="24"/>
      <c r="V197" s="24"/>
      <c r="W197" s="26"/>
    </row>
    <row r="198" spans="1:23" ht="14.1">
      <c r="A198" s="13" t="s">
        <v>119</v>
      </c>
      <c r="B198" s="75"/>
      <c r="C198" s="75"/>
      <c r="D198" s="75"/>
      <c r="E198" s="24"/>
      <c r="F198" s="13" t="s">
        <v>111</v>
      </c>
      <c r="G198" s="27"/>
      <c r="H198" s="24"/>
      <c r="I198" s="13" t="s">
        <v>120</v>
      </c>
      <c r="J198" s="27"/>
      <c r="K198" s="24"/>
      <c r="L198" s="13" t="s">
        <v>111</v>
      </c>
      <c r="M198" s="27"/>
      <c r="N198" s="24"/>
      <c r="O198" s="13" t="str">
        <f>IF(OR(AND(NOT(ISBLANK(G198)),NOT(ISNUMBER(G198))),AND(NOT(ISBLANK(J198)),NOT(ISNUMBER(M198)))),"Digite um número na C.H.",IF(OR(COUNTIF(B194:B203,B198)&gt;1,COUNTIF(J194:J203,J198)&gt;1),"Docente repetido",""))</f>
        <v/>
      </c>
      <c r="P198" s="13">
        <f t="shared" si="11"/>
        <v>0</v>
      </c>
      <c r="Q198" s="26"/>
      <c r="R198" s="26"/>
      <c r="S198" s="26"/>
      <c r="T198" s="40" t="str">
        <f t="shared" si="10"/>
        <v/>
      </c>
      <c r="U198" s="24"/>
      <c r="V198" s="24"/>
      <c r="W198" s="26"/>
    </row>
    <row r="199" spans="1:23" ht="14.1">
      <c r="A199" s="13" t="s">
        <v>121</v>
      </c>
      <c r="B199" s="75"/>
      <c r="C199" s="75"/>
      <c r="D199" s="75"/>
      <c r="E199" s="24"/>
      <c r="F199" s="13" t="s">
        <v>111</v>
      </c>
      <c r="G199" s="27"/>
      <c r="H199" s="24"/>
      <c r="I199" s="13" t="s">
        <v>122</v>
      </c>
      <c r="J199" s="27"/>
      <c r="K199" s="24"/>
      <c r="L199" s="13" t="s">
        <v>111</v>
      </c>
      <c r="M199" s="27"/>
      <c r="N199" s="24"/>
      <c r="O199" s="13" t="str">
        <f>IF(OR(AND(NOT(ISBLANK(G199)),NOT(ISNUMBER(G199))),AND(NOT(ISBLANK(J199)),NOT(ISNUMBER(M199)))),"Digite um número na C.H.",IF(OR(COUNTIF(B194:B203,B199)&gt;1,COUNTIF(J194:J203,J199)&gt;1),"Docente repetido",""))</f>
        <v/>
      </c>
      <c r="P199" s="13">
        <f t="shared" si="11"/>
        <v>0</v>
      </c>
      <c r="Q199" s="26"/>
      <c r="R199" s="26"/>
      <c r="S199" s="26"/>
      <c r="T199" s="40" t="str">
        <f t="shared" si="10"/>
        <v/>
      </c>
      <c r="U199" s="24"/>
      <c r="V199" s="24"/>
      <c r="W199" s="26"/>
    </row>
    <row r="200" spans="1:23" ht="14.1">
      <c r="A200" s="13" t="s">
        <v>123</v>
      </c>
      <c r="B200" s="75"/>
      <c r="C200" s="75"/>
      <c r="D200" s="75"/>
      <c r="E200" s="24"/>
      <c r="F200" s="13" t="s">
        <v>111</v>
      </c>
      <c r="G200" s="27"/>
      <c r="H200" s="24"/>
      <c r="I200" s="13" t="s">
        <v>124</v>
      </c>
      <c r="J200" s="27"/>
      <c r="K200" s="24"/>
      <c r="L200" s="13" t="s">
        <v>111</v>
      </c>
      <c r="M200" s="27"/>
      <c r="N200" s="24"/>
      <c r="O200" s="13" t="str">
        <f>IF(OR(AND(NOT(ISBLANK(G200)),NOT(ISNUMBER(G200))),AND(NOT(ISBLANK(J200)),NOT(ISNUMBER(M200)))),"Digite um número na C.H.",IF(OR(COUNTIF(B194:B203,B200)&gt;1,COUNTIF(J194:J203,J200)&gt;1),"Docente repetido",""))</f>
        <v/>
      </c>
      <c r="P200" s="13">
        <f t="shared" si="11"/>
        <v>0</v>
      </c>
      <c r="Q200" s="26"/>
      <c r="R200" s="26"/>
      <c r="S200" s="26"/>
      <c r="T200" s="40" t="str">
        <f t="shared" si="10"/>
        <v/>
      </c>
      <c r="U200" s="24"/>
      <c r="V200" s="24"/>
      <c r="W200" s="26"/>
    </row>
    <row r="201" spans="1:23" ht="14.1">
      <c r="A201" s="13" t="s">
        <v>125</v>
      </c>
      <c r="B201" s="75"/>
      <c r="C201" s="75"/>
      <c r="D201" s="75"/>
      <c r="E201" s="24"/>
      <c r="F201" s="13" t="s">
        <v>111</v>
      </c>
      <c r="G201" s="27"/>
      <c r="H201" s="24"/>
      <c r="I201" s="13" t="s">
        <v>126</v>
      </c>
      <c r="J201" s="27"/>
      <c r="K201" s="24"/>
      <c r="L201" s="13" t="s">
        <v>111</v>
      </c>
      <c r="M201" s="27"/>
      <c r="N201" s="24"/>
      <c r="O201" s="13" t="str">
        <f>IF(OR(AND(NOT(ISBLANK(G201)),NOT(ISNUMBER(G201))),AND(NOT(ISBLANK(J201)),NOT(ISNUMBER(M201)))),"Digite um número na C.H.",IF(OR(COUNTIF(B194:B203,B201)&gt;1,COUNTIF(J194:J203,J201)&gt;1),"Docente repetido",""))</f>
        <v/>
      </c>
      <c r="P201" s="13">
        <f t="shared" si="11"/>
        <v>0</v>
      </c>
      <c r="Q201" s="26"/>
      <c r="R201" s="26"/>
      <c r="S201" s="26"/>
      <c r="T201" s="40" t="str">
        <f t="shared" si="10"/>
        <v/>
      </c>
      <c r="U201" s="24"/>
      <c r="V201" s="24"/>
      <c r="W201" s="26"/>
    </row>
    <row r="202" spans="1:23" ht="14.1">
      <c r="A202" s="13" t="s">
        <v>127</v>
      </c>
      <c r="B202" s="75"/>
      <c r="C202" s="75"/>
      <c r="D202" s="75"/>
      <c r="E202" s="24"/>
      <c r="F202" s="13" t="s">
        <v>111</v>
      </c>
      <c r="G202" s="27"/>
      <c r="H202" s="24"/>
      <c r="I202" s="13" t="s">
        <v>128</v>
      </c>
      <c r="J202" s="27"/>
      <c r="K202" s="24"/>
      <c r="L202" s="13" t="s">
        <v>111</v>
      </c>
      <c r="M202" s="27"/>
      <c r="N202" s="24"/>
      <c r="O202" s="13" t="str">
        <f>IF(OR(AND(NOT(ISBLANK(G202)),NOT(ISNUMBER(G202))),AND(NOT(ISBLANK(J202)),NOT(ISNUMBER(M202)))),"Digite um número na C.H.",IF(OR(COUNTIF(B194:B203,B202)&gt;1,COUNTIF(J194:J203,J202)&gt;1),"Docente repetido",""))</f>
        <v/>
      </c>
      <c r="P202" s="13">
        <f t="shared" si="11"/>
        <v>0</v>
      </c>
      <c r="Q202" s="26"/>
      <c r="R202" s="26"/>
      <c r="S202" s="26"/>
      <c r="T202" s="40" t="str">
        <f t="shared" si="10"/>
        <v/>
      </c>
      <c r="U202" s="26"/>
      <c r="V202" s="26"/>
      <c r="W202" s="26"/>
    </row>
    <row r="203" spans="1:23" ht="14.1">
      <c r="A203" s="13" t="s">
        <v>129</v>
      </c>
      <c r="B203" s="75"/>
      <c r="C203" s="75"/>
      <c r="D203" s="75"/>
      <c r="E203" s="24"/>
      <c r="F203" s="13" t="s">
        <v>111</v>
      </c>
      <c r="G203" s="27"/>
      <c r="H203" s="24"/>
      <c r="I203" s="13" t="s">
        <v>130</v>
      </c>
      <c r="J203" s="27"/>
      <c r="K203" s="24"/>
      <c r="L203" s="13" t="s">
        <v>111</v>
      </c>
      <c r="M203" s="27"/>
      <c r="N203" s="24"/>
      <c r="O203" s="13" t="str">
        <f>IF(OR(AND(NOT(ISBLANK(G203)),NOT(ISNUMBER(G203))),AND(NOT(ISBLANK(J203)),NOT(ISNUMBER(M203)))),"Digite um número na C.H.",IF(OR(COUNTIF(B194:B203,B203)&gt;1,COUNTIF(J194:J203,J203)&gt;1),"Docente repetido",""))</f>
        <v/>
      </c>
      <c r="P203" s="13">
        <f t="shared" si="11"/>
        <v>0</v>
      </c>
      <c r="Q203" s="26"/>
      <c r="R203" s="26"/>
      <c r="S203" s="26"/>
      <c r="T203" s="40" t="str">
        <f t="shared" si="10"/>
        <v/>
      </c>
      <c r="U203" s="26"/>
      <c r="V203" s="26"/>
      <c r="W203" s="26"/>
    </row>
    <row r="204" spans="1:23" ht="12.6">
      <c r="A204" s="26"/>
      <c r="B204" s="26"/>
      <c r="C204" s="26"/>
      <c r="D204" s="26"/>
      <c r="E204" s="26"/>
      <c r="F204" s="26"/>
      <c r="G204" s="26"/>
      <c r="H204" s="26"/>
      <c r="I204" s="26"/>
      <c r="J204" s="26"/>
      <c r="K204" s="26"/>
      <c r="L204" s="26"/>
      <c r="M204" s="26"/>
      <c r="N204" s="26"/>
      <c r="O204" s="26"/>
      <c r="P204" s="26"/>
      <c r="Q204" s="26"/>
      <c r="R204" s="26"/>
      <c r="S204" s="26"/>
      <c r="T204" s="40" t="str">
        <f t="shared" si="10"/>
        <v/>
      </c>
      <c r="U204" s="26"/>
      <c r="V204" s="26"/>
      <c r="W204" s="26"/>
    </row>
    <row r="205" spans="1:23" ht="15.75" customHeight="1">
      <c r="T205" s="40" t="str">
        <f t="shared" si="10"/>
        <v/>
      </c>
    </row>
    <row r="206" spans="1:23" ht="15.75" customHeight="1">
      <c r="T206" s="40" t="str">
        <f t="shared" si="10"/>
        <v/>
      </c>
    </row>
    <row r="207" spans="1:23" ht="19.5" customHeight="1">
      <c r="A207" s="13" t="s">
        <v>99</v>
      </c>
      <c r="B207" s="94"/>
      <c r="C207" s="94"/>
      <c r="D207" s="94"/>
      <c r="E207" s="94"/>
      <c r="F207" s="94"/>
      <c r="G207" s="94"/>
      <c r="H207" s="94"/>
      <c r="I207" s="94"/>
      <c r="J207" s="94"/>
      <c r="K207" s="94"/>
      <c r="L207" s="94"/>
      <c r="M207" s="94"/>
      <c r="N207" s="24"/>
      <c r="O207" s="13" t="str">
        <f>IF(AND(B207="",NOT(F208="")),"Nome da disciplina obrigatório","")</f>
        <v/>
      </c>
      <c r="P207" s="13">
        <f>IF(ISBLANK(O207),"",IF(O207="",0,1))</f>
        <v>0</v>
      </c>
      <c r="Q207" s="26"/>
      <c r="R207" s="26"/>
      <c r="S207" s="26"/>
      <c r="T207" s="40" t="str">
        <f t="shared" si="10"/>
        <v/>
      </c>
      <c r="U207" s="26"/>
      <c r="V207" s="26"/>
      <c r="W207" s="26"/>
    </row>
    <row r="208" spans="1:23" ht="32.25" customHeight="1">
      <c r="A208" s="95" t="s">
        <v>100</v>
      </c>
      <c r="B208" s="96"/>
      <c r="C208" s="96"/>
      <c r="D208" s="96"/>
      <c r="E208" s="97"/>
      <c r="F208" s="13" t="str">
        <f>IF(SUM(G218:G227)+SUM(M218:M227)=0,"",SUM(G218:G227)+SUM(M218:M227))</f>
        <v/>
      </c>
      <c r="H208" s="24"/>
      <c r="I208" s="24"/>
      <c r="J208" s="24"/>
      <c r="K208" s="24"/>
      <c r="L208" s="24"/>
      <c r="M208" s="24"/>
      <c r="N208" s="24"/>
      <c r="O208" s="13" t="str">
        <f>IF(F208="", "", IF(AND(NOT(F208=0),NOT(MOD(F208,15)=0)),"A carga horária deve ser múltiplo de 15",""))</f>
        <v/>
      </c>
      <c r="P208" s="13">
        <f>IF(ISBLANK(O208),"",IF(O208="",0,1))</f>
        <v>0</v>
      </c>
      <c r="Q208" s="26"/>
      <c r="R208" s="26"/>
      <c r="S208" s="26"/>
      <c r="T208" s="40" t="str">
        <f t="shared" si="10"/>
        <v/>
      </c>
      <c r="U208" s="24"/>
      <c r="V208" s="24"/>
      <c r="W208" s="26"/>
    </row>
    <row r="209" spans="1:23" ht="14.1">
      <c r="A209" s="98" t="s">
        <v>93</v>
      </c>
      <c r="B209" s="98"/>
      <c r="C209" s="98"/>
      <c r="D209" s="98"/>
      <c r="E209" s="98"/>
      <c r="F209" s="38" t="str">
        <f>IF(AND(NOT(ISBLANK(F208)),ISNUMBER(F208),F208&gt;=15),F208/15,"")</f>
        <v/>
      </c>
      <c r="G209" s="24"/>
      <c r="H209" s="24"/>
      <c r="I209" s="24"/>
      <c r="J209" s="24"/>
      <c r="K209" s="24"/>
      <c r="L209" s="24"/>
      <c r="M209" s="24"/>
      <c r="N209" s="24"/>
      <c r="O209" s="26"/>
      <c r="P209" s="26"/>
      <c r="Q209" s="26"/>
      <c r="R209" s="26"/>
      <c r="S209" s="26"/>
      <c r="T209" s="40" t="str">
        <f t="shared" si="10"/>
        <v/>
      </c>
      <c r="U209" s="24"/>
      <c r="V209" s="24"/>
      <c r="W209" s="26"/>
    </row>
    <row r="210" spans="1:23" ht="60" customHeight="1">
      <c r="A210" s="13" t="s">
        <v>101</v>
      </c>
      <c r="B210" s="83"/>
      <c r="C210" s="83"/>
      <c r="D210" s="83"/>
      <c r="E210" s="83"/>
      <c r="F210" s="83"/>
      <c r="G210" s="83"/>
      <c r="H210" s="83"/>
      <c r="I210" s="83"/>
      <c r="J210" s="83"/>
      <c r="K210" s="83"/>
      <c r="L210" s="83"/>
      <c r="M210" s="83"/>
      <c r="N210" s="24"/>
      <c r="O210" s="26"/>
      <c r="P210" s="26"/>
      <c r="Q210" s="26"/>
      <c r="R210" s="26"/>
      <c r="S210" s="26"/>
      <c r="T210" s="40" t="str">
        <f t="shared" si="10"/>
        <v/>
      </c>
      <c r="U210" s="24"/>
      <c r="V210" s="24"/>
      <c r="W210" s="26"/>
    </row>
    <row r="211" spans="1:23" ht="60" customHeight="1">
      <c r="A211" s="39" t="s">
        <v>102</v>
      </c>
      <c r="B211" s="83"/>
      <c r="C211" s="83"/>
      <c r="D211" s="83"/>
      <c r="E211" s="83"/>
      <c r="F211" s="83"/>
      <c r="G211" s="83"/>
      <c r="H211" s="83"/>
      <c r="I211" s="83"/>
      <c r="J211" s="83"/>
      <c r="K211" s="83"/>
      <c r="L211" s="83"/>
      <c r="M211" s="83"/>
      <c r="N211" s="24"/>
      <c r="O211" s="26"/>
      <c r="P211" s="26"/>
      <c r="Q211" s="26"/>
      <c r="R211" s="26"/>
      <c r="S211" s="26"/>
      <c r="T211" s="40" t="str">
        <f t="shared" si="10"/>
        <v/>
      </c>
      <c r="U211" s="24"/>
      <c r="V211" s="24"/>
      <c r="W211" s="26"/>
    </row>
    <row r="212" spans="1:23" ht="14.1">
      <c r="A212" s="13" t="s">
        <v>103</v>
      </c>
      <c r="B212" s="57"/>
      <c r="C212" s="16" t="s">
        <v>104</v>
      </c>
      <c r="D212" s="24"/>
      <c r="E212" s="24"/>
      <c r="G212" s="26"/>
      <c r="H212" s="24"/>
      <c r="I212" s="24"/>
      <c r="J212" s="24"/>
      <c r="K212" s="24"/>
      <c r="L212" s="24"/>
      <c r="M212" s="24"/>
      <c r="N212" s="24"/>
      <c r="O212" s="26"/>
      <c r="P212" s="26"/>
      <c r="Q212" s="26"/>
      <c r="R212" s="26"/>
      <c r="S212" s="26"/>
      <c r="T212" s="40" t="str">
        <f t="shared" si="10"/>
        <v/>
      </c>
      <c r="U212" s="24"/>
      <c r="V212" s="24"/>
      <c r="W212" s="26"/>
    </row>
    <row r="213" spans="1:23" ht="14.1">
      <c r="A213" s="13" t="s">
        <v>105</v>
      </c>
      <c r="B213" s="57"/>
      <c r="C213" s="16" t="s">
        <v>104</v>
      </c>
      <c r="D213" s="24"/>
      <c r="E213" s="24"/>
      <c r="G213" s="26"/>
      <c r="H213" s="24"/>
      <c r="I213" s="24"/>
      <c r="J213" s="24"/>
      <c r="K213" s="24"/>
      <c r="L213" s="24"/>
      <c r="M213" s="24"/>
      <c r="N213" s="24"/>
      <c r="O213" s="26"/>
      <c r="P213" s="26"/>
      <c r="Q213" s="26"/>
      <c r="R213" s="26"/>
      <c r="S213" s="26"/>
      <c r="T213" s="40" t="str">
        <f t="shared" si="10"/>
        <v/>
      </c>
      <c r="U213" s="24"/>
      <c r="V213" s="24"/>
      <c r="W213" s="26"/>
    </row>
    <row r="214" spans="1:23" ht="14.1">
      <c r="A214" s="99" t="s">
        <v>106</v>
      </c>
      <c r="B214" s="99"/>
      <c r="C214" s="57"/>
      <c r="D214" s="16" t="s">
        <v>104</v>
      </c>
      <c r="E214" s="24"/>
      <c r="F214" s="34"/>
      <c r="G214" s="26"/>
      <c r="H214" s="24"/>
      <c r="I214" s="24"/>
      <c r="J214" s="24"/>
      <c r="K214" s="24"/>
      <c r="L214" s="24"/>
      <c r="M214" s="24"/>
      <c r="N214" s="24"/>
      <c r="O214" s="26"/>
      <c r="P214" s="26"/>
      <c r="Q214" s="26"/>
      <c r="R214" s="26"/>
      <c r="S214" s="26"/>
      <c r="T214" s="40" t="str">
        <f t="shared" si="10"/>
        <v/>
      </c>
      <c r="U214" s="24"/>
      <c r="V214" s="24"/>
      <c r="W214" s="26"/>
    </row>
    <row r="215" spans="1:23" ht="14.1">
      <c r="A215" s="99" t="s">
        <v>107</v>
      </c>
      <c r="B215" s="99"/>
      <c r="C215" s="57"/>
      <c r="D215" s="16" t="s">
        <v>104</v>
      </c>
      <c r="E215" s="24"/>
      <c r="F215" s="34"/>
      <c r="G215" s="26"/>
      <c r="H215" s="24"/>
      <c r="I215" s="24"/>
      <c r="J215" s="24"/>
      <c r="K215" s="24"/>
      <c r="L215" s="24"/>
      <c r="M215" s="24"/>
      <c r="N215" s="24"/>
      <c r="O215" s="26"/>
      <c r="P215" s="26"/>
      <c r="Q215" s="26"/>
      <c r="R215" s="26"/>
      <c r="S215" s="26"/>
      <c r="T215" s="40" t="str">
        <f t="shared" si="10"/>
        <v/>
      </c>
      <c r="U215" s="24"/>
      <c r="V215" s="24"/>
      <c r="W215" s="26"/>
    </row>
    <row r="216" spans="1:23" ht="14.1">
      <c r="A216" s="100" t="s">
        <v>108</v>
      </c>
      <c r="B216" s="101"/>
      <c r="C216" s="102"/>
      <c r="D216" s="57"/>
      <c r="E216" s="16" t="s">
        <v>104</v>
      </c>
      <c r="G216" s="26"/>
      <c r="H216" s="24"/>
      <c r="I216" s="24"/>
      <c r="J216" s="24"/>
      <c r="K216" s="24"/>
      <c r="L216" s="24"/>
      <c r="M216" s="24"/>
      <c r="N216" s="24"/>
      <c r="O216" s="26"/>
      <c r="P216" s="26"/>
      <c r="Q216" s="26"/>
      <c r="R216" s="26"/>
      <c r="S216" s="26"/>
      <c r="T216" s="40" t="str">
        <f t="shared" si="10"/>
        <v/>
      </c>
      <c r="U216" s="24"/>
      <c r="V216" s="24"/>
      <c r="W216" s="26"/>
    </row>
    <row r="217" spans="1:23" ht="14.1">
      <c r="A217" s="103" t="s">
        <v>109</v>
      </c>
      <c r="B217" s="104"/>
      <c r="C217" s="105"/>
      <c r="D217" s="57"/>
      <c r="E217" s="16" t="s">
        <v>104</v>
      </c>
      <c r="G217" s="26"/>
      <c r="H217" s="24"/>
      <c r="I217" s="24"/>
      <c r="J217" s="24"/>
      <c r="K217" s="24"/>
      <c r="L217" s="24"/>
      <c r="M217" s="24"/>
      <c r="N217" s="24"/>
      <c r="O217" s="26"/>
      <c r="P217" s="26"/>
      <c r="Q217" s="26"/>
      <c r="R217" s="26"/>
      <c r="S217" s="26"/>
      <c r="T217" s="40" t="str">
        <f t="shared" si="10"/>
        <v/>
      </c>
      <c r="U217" s="24"/>
      <c r="V217" s="24"/>
      <c r="W217" s="26"/>
    </row>
    <row r="218" spans="1:23" ht="14.1">
      <c r="A218" s="13" t="s">
        <v>110</v>
      </c>
      <c r="B218" s="75"/>
      <c r="C218" s="75"/>
      <c r="D218" s="75"/>
      <c r="E218" s="24"/>
      <c r="F218" s="13" t="s">
        <v>111</v>
      </c>
      <c r="G218" s="27"/>
      <c r="H218" s="24"/>
      <c r="I218" s="13" t="s">
        <v>112</v>
      </c>
      <c r="J218" s="27"/>
      <c r="K218" s="24"/>
      <c r="L218" s="13" t="s">
        <v>111</v>
      </c>
      <c r="M218" s="27"/>
      <c r="N218" s="24"/>
      <c r="O218" s="13" t="str">
        <f>IF(OR(AND(NOT(ISBLANK(G218)),NOT(ISNUMBER(G218))),AND(NOT(ISBLANK(J218)),NOT(ISNUMBER(M218)))),"Digite um número na C.H.",IF(OR(COUNTIF(B218:B227,B218)&gt;1,COUNTIF(J218:J227,J218)&gt;1),"Docente repetido",""))</f>
        <v/>
      </c>
      <c r="P218" s="13">
        <f t="shared" ref="P218:P227" si="12">IF(ISBLANK(O218),"",IF(O218="",0,1))</f>
        <v>0</v>
      </c>
      <c r="Q218" s="26"/>
      <c r="R218" s="26"/>
      <c r="S218" s="26"/>
      <c r="T218" s="40" t="str">
        <f t="shared" si="10"/>
        <v/>
      </c>
      <c r="U218" s="24"/>
      <c r="V218" s="24"/>
      <c r="W218" s="26"/>
    </row>
    <row r="219" spans="1:23" ht="14.1">
      <c r="A219" s="13" t="s">
        <v>113</v>
      </c>
      <c r="B219" s="75"/>
      <c r="C219" s="75"/>
      <c r="D219" s="75"/>
      <c r="E219" s="24"/>
      <c r="F219" s="13" t="s">
        <v>111</v>
      </c>
      <c r="G219" s="27"/>
      <c r="H219" s="24"/>
      <c r="I219" s="13" t="s">
        <v>114</v>
      </c>
      <c r="J219" s="27"/>
      <c r="K219" s="24"/>
      <c r="L219" s="13" t="s">
        <v>111</v>
      </c>
      <c r="M219" s="27"/>
      <c r="N219" s="24"/>
      <c r="O219" s="13" t="str">
        <f>IF(OR(AND(NOT(ISBLANK(G219)),NOT(ISNUMBER(G219))),AND(NOT(ISBLANK(J219)),NOT(ISNUMBER(M219)))),"Digite um número na C.H.",IF(OR(COUNTIF(B218:B227,B219)&gt;1,COUNTIF(J218:J227,J219)&gt;1),"Docente repetido",""))</f>
        <v/>
      </c>
      <c r="P219" s="13">
        <f t="shared" si="12"/>
        <v>0</v>
      </c>
      <c r="Q219" s="26"/>
      <c r="R219" s="26"/>
      <c r="S219" s="26"/>
      <c r="T219" s="40" t="str">
        <f t="shared" si="10"/>
        <v/>
      </c>
      <c r="U219" s="24"/>
      <c r="V219" s="24"/>
      <c r="W219" s="26"/>
    </row>
    <row r="220" spans="1:23" ht="14.1">
      <c r="A220" s="13" t="s">
        <v>115</v>
      </c>
      <c r="B220" s="75"/>
      <c r="C220" s="75"/>
      <c r="D220" s="75"/>
      <c r="E220" s="24"/>
      <c r="F220" s="13" t="s">
        <v>111</v>
      </c>
      <c r="G220" s="27"/>
      <c r="H220" s="24"/>
      <c r="I220" s="13" t="s">
        <v>116</v>
      </c>
      <c r="J220" s="27"/>
      <c r="K220" s="24"/>
      <c r="L220" s="13" t="s">
        <v>111</v>
      </c>
      <c r="M220" s="27"/>
      <c r="N220" s="24"/>
      <c r="O220" s="13" t="str">
        <f>IF(OR(AND(NOT(ISBLANK(G220)),NOT(ISNUMBER(G220))),AND(NOT(ISBLANK(J220)),NOT(ISNUMBER(M220)))),"Digite um número na C.H.",IF(OR(COUNTIF(B218:B227,B220)&gt;1,COUNTIF(J218:J227,J220)&gt;1),"Docente repetido",""))</f>
        <v/>
      </c>
      <c r="P220" s="13">
        <f t="shared" si="12"/>
        <v>0</v>
      </c>
      <c r="Q220" s="26"/>
      <c r="R220" s="26"/>
      <c r="S220" s="26"/>
      <c r="T220" s="40" t="str">
        <f t="shared" si="10"/>
        <v/>
      </c>
      <c r="U220" s="24"/>
      <c r="V220" s="24"/>
      <c r="W220" s="26"/>
    </row>
    <row r="221" spans="1:23" ht="14.1">
      <c r="A221" s="13" t="s">
        <v>117</v>
      </c>
      <c r="B221" s="75"/>
      <c r="C221" s="75"/>
      <c r="D221" s="75"/>
      <c r="E221" s="24"/>
      <c r="F221" s="13" t="s">
        <v>111</v>
      </c>
      <c r="G221" s="27"/>
      <c r="H221" s="24"/>
      <c r="I221" s="13" t="s">
        <v>118</v>
      </c>
      <c r="J221" s="27"/>
      <c r="K221" s="24"/>
      <c r="L221" s="13" t="s">
        <v>111</v>
      </c>
      <c r="M221" s="27"/>
      <c r="N221" s="24"/>
      <c r="O221" s="13" t="str">
        <f>IF(OR(AND(NOT(ISBLANK(G221)),NOT(ISNUMBER(G221))),AND(NOT(ISBLANK(J221)),NOT(ISNUMBER(M221)))),"Digite um número na C.H.",IF(OR(COUNTIF(B218:B227,B221)&gt;1,COUNTIF(J218:J227,J221)&gt;1),"Docente repetido",""))</f>
        <v/>
      </c>
      <c r="P221" s="13">
        <f t="shared" si="12"/>
        <v>0</v>
      </c>
      <c r="Q221" s="26"/>
      <c r="R221" s="26"/>
      <c r="S221" s="26"/>
      <c r="T221" s="40" t="str">
        <f t="shared" si="10"/>
        <v/>
      </c>
      <c r="U221" s="24"/>
      <c r="V221" s="24"/>
      <c r="W221" s="26"/>
    </row>
    <row r="222" spans="1:23" ht="14.1">
      <c r="A222" s="13" t="s">
        <v>119</v>
      </c>
      <c r="B222" s="75"/>
      <c r="C222" s="75"/>
      <c r="D222" s="75"/>
      <c r="E222" s="24"/>
      <c r="F222" s="13" t="s">
        <v>111</v>
      </c>
      <c r="G222" s="27"/>
      <c r="H222" s="24"/>
      <c r="I222" s="13" t="s">
        <v>120</v>
      </c>
      <c r="J222" s="27"/>
      <c r="K222" s="24"/>
      <c r="L222" s="13" t="s">
        <v>111</v>
      </c>
      <c r="M222" s="27"/>
      <c r="N222" s="24"/>
      <c r="O222" s="13" t="str">
        <f>IF(OR(AND(NOT(ISBLANK(G222)),NOT(ISNUMBER(G222))),AND(NOT(ISBLANK(J222)),NOT(ISNUMBER(M222)))),"Digite um número na C.H.",IF(OR(COUNTIF(B218:B227,B222)&gt;1,COUNTIF(J218:J227,J222)&gt;1),"Docente repetido",""))</f>
        <v/>
      </c>
      <c r="P222" s="13">
        <f t="shared" si="12"/>
        <v>0</v>
      </c>
      <c r="Q222" s="26"/>
      <c r="R222" s="26"/>
      <c r="S222" s="26"/>
      <c r="T222" s="40" t="str">
        <f t="shared" si="10"/>
        <v/>
      </c>
      <c r="U222" s="24"/>
      <c r="V222" s="24"/>
      <c r="W222" s="26"/>
    </row>
    <row r="223" spans="1:23" ht="14.1">
      <c r="A223" s="13" t="s">
        <v>121</v>
      </c>
      <c r="B223" s="75"/>
      <c r="C223" s="75"/>
      <c r="D223" s="75"/>
      <c r="E223" s="24"/>
      <c r="F223" s="13" t="s">
        <v>111</v>
      </c>
      <c r="G223" s="27"/>
      <c r="H223" s="24"/>
      <c r="I223" s="13" t="s">
        <v>122</v>
      </c>
      <c r="J223" s="27"/>
      <c r="K223" s="24"/>
      <c r="L223" s="13" t="s">
        <v>111</v>
      </c>
      <c r="M223" s="27"/>
      <c r="N223" s="24"/>
      <c r="O223" s="13" t="str">
        <f>IF(OR(AND(NOT(ISBLANK(G223)),NOT(ISNUMBER(G223))),AND(NOT(ISBLANK(J223)),NOT(ISNUMBER(M223)))),"Digite um número na C.H.",IF(OR(COUNTIF(B218:B227,B223)&gt;1,COUNTIF(J218:J227,J223)&gt;1),"Docente repetido",""))</f>
        <v/>
      </c>
      <c r="P223" s="13">
        <f t="shared" si="12"/>
        <v>0</v>
      </c>
      <c r="Q223" s="26"/>
      <c r="R223" s="26"/>
      <c r="S223" s="26"/>
      <c r="T223" s="40" t="str">
        <f t="shared" si="10"/>
        <v/>
      </c>
      <c r="U223" s="24"/>
      <c r="V223" s="24"/>
      <c r="W223" s="26"/>
    </row>
    <row r="224" spans="1:23" ht="14.1">
      <c r="A224" s="13" t="s">
        <v>123</v>
      </c>
      <c r="B224" s="75"/>
      <c r="C224" s="75"/>
      <c r="D224" s="75"/>
      <c r="E224" s="24"/>
      <c r="F224" s="13" t="s">
        <v>111</v>
      </c>
      <c r="G224" s="27"/>
      <c r="H224" s="24"/>
      <c r="I224" s="13" t="s">
        <v>124</v>
      </c>
      <c r="J224" s="27"/>
      <c r="K224" s="24"/>
      <c r="L224" s="13" t="s">
        <v>111</v>
      </c>
      <c r="M224" s="27"/>
      <c r="N224" s="24"/>
      <c r="O224" s="13" t="str">
        <f>IF(OR(AND(NOT(ISBLANK(G224)),NOT(ISNUMBER(G224))),AND(NOT(ISBLANK(J224)),NOT(ISNUMBER(M224)))),"Digite um número na C.H.",IF(OR(COUNTIF(B218:B227,B224)&gt;1,COUNTIF(J218:J227,J224)&gt;1),"Docente repetido",""))</f>
        <v/>
      </c>
      <c r="P224" s="13">
        <f t="shared" si="12"/>
        <v>0</v>
      </c>
      <c r="Q224" s="26"/>
      <c r="R224" s="26"/>
      <c r="S224" s="26"/>
      <c r="T224" s="40" t="str">
        <f t="shared" si="10"/>
        <v/>
      </c>
      <c r="U224" s="24"/>
      <c r="V224" s="24"/>
      <c r="W224" s="26"/>
    </row>
    <row r="225" spans="1:23" ht="14.1">
      <c r="A225" s="13" t="s">
        <v>125</v>
      </c>
      <c r="B225" s="75"/>
      <c r="C225" s="75"/>
      <c r="D225" s="75"/>
      <c r="E225" s="24"/>
      <c r="F225" s="13" t="s">
        <v>111</v>
      </c>
      <c r="G225" s="27"/>
      <c r="H225" s="24"/>
      <c r="I225" s="13" t="s">
        <v>126</v>
      </c>
      <c r="J225" s="27"/>
      <c r="K225" s="24"/>
      <c r="L225" s="13" t="s">
        <v>111</v>
      </c>
      <c r="M225" s="27"/>
      <c r="N225" s="24"/>
      <c r="O225" s="13" t="str">
        <f>IF(OR(AND(NOT(ISBLANK(G225)),NOT(ISNUMBER(G225))),AND(NOT(ISBLANK(J225)),NOT(ISNUMBER(M225)))),"Digite um número na C.H.",IF(OR(COUNTIF(B218:B227,B225)&gt;1,COUNTIF(J218:J227,J225)&gt;1),"Docente repetido",""))</f>
        <v/>
      </c>
      <c r="P225" s="13">
        <f t="shared" si="12"/>
        <v>0</v>
      </c>
      <c r="Q225" s="26"/>
      <c r="R225" s="26"/>
      <c r="S225" s="26"/>
      <c r="T225" s="40" t="str">
        <f t="shared" si="10"/>
        <v/>
      </c>
      <c r="U225" s="24"/>
      <c r="V225" s="24"/>
      <c r="W225" s="26"/>
    </row>
    <row r="226" spans="1:23" ht="14.1">
      <c r="A226" s="13" t="s">
        <v>127</v>
      </c>
      <c r="B226" s="75"/>
      <c r="C226" s="75"/>
      <c r="D226" s="75"/>
      <c r="E226" s="24"/>
      <c r="F226" s="13" t="s">
        <v>111</v>
      </c>
      <c r="G226" s="27"/>
      <c r="H226" s="24"/>
      <c r="I226" s="13" t="s">
        <v>128</v>
      </c>
      <c r="J226" s="27"/>
      <c r="K226" s="24"/>
      <c r="L226" s="13" t="s">
        <v>111</v>
      </c>
      <c r="M226" s="27"/>
      <c r="N226" s="24"/>
      <c r="O226" s="13" t="str">
        <f>IF(OR(AND(NOT(ISBLANK(G226)),NOT(ISNUMBER(G226))),AND(NOT(ISBLANK(J226)),NOT(ISNUMBER(M226)))),"Digite um número na C.H.",IF(OR(COUNTIF(B218:B227,B226)&gt;1,COUNTIF(J218:J227,J226)&gt;1),"Docente repetido",""))</f>
        <v/>
      </c>
      <c r="P226" s="13">
        <f t="shared" si="12"/>
        <v>0</v>
      </c>
      <c r="Q226" s="26"/>
      <c r="R226" s="26"/>
      <c r="S226" s="26"/>
      <c r="T226" s="40" t="str">
        <f t="shared" si="10"/>
        <v/>
      </c>
      <c r="U226" s="26"/>
      <c r="V226" s="26"/>
      <c r="W226" s="26"/>
    </row>
    <row r="227" spans="1:23" ht="14.1">
      <c r="A227" s="13" t="s">
        <v>129</v>
      </c>
      <c r="B227" s="75"/>
      <c r="C227" s="75"/>
      <c r="D227" s="75"/>
      <c r="E227" s="24"/>
      <c r="F227" s="13" t="s">
        <v>111</v>
      </c>
      <c r="G227" s="27"/>
      <c r="H227" s="24"/>
      <c r="I227" s="13" t="s">
        <v>130</v>
      </c>
      <c r="J227" s="27"/>
      <c r="K227" s="24"/>
      <c r="L227" s="13" t="s">
        <v>111</v>
      </c>
      <c r="M227" s="27"/>
      <c r="N227" s="24"/>
      <c r="O227" s="13" t="str">
        <f>IF(OR(AND(NOT(ISBLANK(G227)),NOT(ISNUMBER(G227))),AND(NOT(ISBLANK(J227)),NOT(ISNUMBER(M227)))),"Digite um número na C.H.",IF(OR(COUNTIF(B218:B227,B227)&gt;1,COUNTIF(J218:J227,J227)&gt;1),"Docente repetido",""))</f>
        <v/>
      </c>
      <c r="P227" s="13">
        <f t="shared" si="12"/>
        <v>0</v>
      </c>
      <c r="Q227" s="26"/>
      <c r="R227" s="26"/>
      <c r="S227" s="26"/>
      <c r="T227" s="40" t="str">
        <f t="shared" si="10"/>
        <v/>
      </c>
      <c r="U227" s="26"/>
      <c r="V227" s="26"/>
      <c r="W227" s="26"/>
    </row>
    <row r="228" spans="1:23" ht="12.6">
      <c r="A228" s="26"/>
      <c r="B228" s="26"/>
      <c r="C228" s="26"/>
      <c r="D228" s="26"/>
      <c r="E228" s="26"/>
      <c r="F228" s="26"/>
      <c r="G228" s="26"/>
      <c r="H228" s="26"/>
      <c r="I228" s="26"/>
      <c r="J228" s="26"/>
      <c r="K228" s="26"/>
      <c r="L228" s="26"/>
      <c r="M228" s="26"/>
      <c r="N228" s="26"/>
      <c r="O228" s="26"/>
      <c r="P228" s="26"/>
      <c r="Q228" s="26"/>
      <c r="R228" s="26"/>
      <c r="S228" s="26"/>
      <c r="T228" s="40" t="str">
        <f t="shared" si="10"/>
        <v/>
      </c>
      <c r="U228" s="26"/>
      <c r="V228" s="26"/>
      <c r="W228" s="26"/>
    </row>
    <row r="229" spans="1:23" ht="15.75" customHeight="1">
      <c r="T229" s="40" t="str">
        <f t="shared" si="10"/>
        <v/>
      </c>
    </row>
    <row r="230" spans="1:23" ht="15.75" customHeight="1">
      <c r="T230" s="40" t="str">
        <f t="shared" si="10"/>
        <v/>
      </c>
    </row>
    <row r="231" spans="1:23" ht="19.5" customHeight="1">
      <c r="A231" s="13" t="s">
        <v>99</v>
      </c>
      <c r="B231" s="94"/>
      <c r="C231" s="94"/>
      <c r="D231" s="94"/>
      <c r="E231" s="94"/>
      <c r="F231" s="94"/>
      <c r="G231" s="94"/>
      <c r="H231" s="94"/>
      <c r="I231" s="94"/>
      <c r="J231" s="94"/>
      <c r="K231" s="94"/>
      <c r="L231" s="94"/>
      <c r="M231" s="94"/>
      <c r="N231" s="24"/>
      <c r="O231" s="13" t="str">
        <f>IF(AND(B231="",NOT(F232="")),"Nome da disciplina obrigatório","")</f>
        <v/>
      </c>
      <c r="P231" s="13">
        <f>IF(ISBLANK(O231),"",IF(O231="",0,1))</f>
        <v>0</v>
      </c>
      <c r="Q231" s="26"/>
      <c r="R231" s="26"/>
      <c r="S231" s="26"/>
      <c r="T231" s="40" t="str">
        <f t="shared" si="10"/>
        <v/>
      </c>
      <c r="U231" s="26"/>
      <c r="V231" s="26"/>
      <c r="W231" s="26"/>
    </row>
    <row r="232" spans="1:23" ht="32.25" customHeight="1">
      <c r="A232" s="95" t="s">
        <v>100</v>
      </c>
      <c r="B232" s="96"/>
      <c r="C232" s="96"/>
      <c r="D232" s="96"/>
      <c r="E232" s="97"/>
      <c r="F232" s="13" t="str">
        <f>IF(SUM(G242:G251)+SUM(M242:M251)=0,"",SUM(G242:G251)+SUM(M242:M251))</f>
        <v/>
      </c>
      <c r="H232" s="24"/>
      <c r="I232" s="24"/>
      <c r="J232" s="24"/>
      <c r="K232" s="24"/>
      <c r="L232" s="24"/>
      <c r="M232" s="24"/>
      <c r="N232" s="24"/>
      <c r="O232" s="13" t="str">
        <f>IF(F232="", "", IF(AND(NOT(F232=0),NOT(MOD(F232,15)=0)),"A carga horária deve ser múltiplo de 15",""))</f>
        <v/>
      </c>
      <c r="P232" s="13">
        <f>IF(ISBLANK(O232),"",IF(O232="",0,1))</f>
        <v>0</v>
      </c>
      <c r="Q232" s="26"/>
      <c r="R232" s="26"/>
      <c r="S232" s="26"/>
      <c r="T232" s="40" t="str">
        <f t="shared" si="10"/>
        <v/>
      </c>
      <c r="U232" s="24"/>
      <c r="V232" s="24"/>
      <c r="W232" s="26"/>
    </row>
    <row r="233" spans="1:23" ht="14.1">
      <c r="A233" s="98" t="s">
        <v>93</v>
      </c>
      <c r="B233" s="98"/>
      <c r="C233" s="98"/>
      <c r="D233" s="98"/>
      <c r="E233" s="98"/>
      <c r="F233" s="38" t="str">
        <f>IF(AND(NOT(ISBLANK(F232)),ISNUMBER(F232),F232&gt;=15),F232/15,"")</f>
        <v/>
      </c>
      <c r="G233" s="24"/>
      <c r="H233" s="24"/>
      <c r="I233" s="24"/>
      <c r="J233" s="24"/>
      <c r="K233" s="24"/>
      <c r="L233" s="24"/>
      <c r="M233" s="24"/>
      <c r="N233" s="24"/>
      <c r="O233" s="26"/>
      <c r="P233" s="26"/>
      <c r="Q233" s="26"/>
      <c r="R233" s="26"/>
      <c r="S233" s="26"/>
      <c r="T233" s="40" t="str">
        <f t="shared" si="10"/>
        <v/>
      </c>
      <c r="U233" s="24"/>
      <c r="V233" s="24"/>
      <c r="W233" s="26"/>
    </row>
    <row r="234" spans="1:23" ht="60" customHeight="1">
      <c r="A234" s="13" t="s">
        <v>101</v>
      </c>
      <c r="B234" s="83"/>
      <c r="C234" s="83"/>
      <c r="D234" s="83"/>
      <c r="E234" s="83"/>
      <c r="F234" s="83"/>
      <c r="G234" s="83"/>
      <c r="H234" s="83"/>
      <c r="I234" s="83"/>
      <c r="J234" s="83"/>
      <c r="K234" s="83"/>
      <c r="L234" s="83"/>
      <c r="M234" s="83"/>
      <c r="N234" s="24"/>
      <c r="O234" s="26"/>
      <c r="P234" s="26"/>
      <c r="Q234" s="26"/>
      <c r="R234" s="26"/>
      <c r="S234" s="26"/>
      <c r="T234" s="40" t="str">
        <f t="shared" si="10"/>
        <v/>
      </c>
      <c r="U234" s="24"/>
      <c r="V234" s="24"/>
      <c r="W234" s="26"/>
    </row>
    <row r="235" spans="1:23" ht="60" customHeight="1">
      <c r="A235" s="39" t="s">
        <v>102</v>
      </c>
      <c r="B235" s="83"/>
      <c r="C235" s="83"/>
      <c r="D235" s="83"/>
      <c r="E235" s="83"/>
      <c r="F235" s="83"/>
      <c r="G235" s="83"/>
      <c r="H235" s="83"/>
      <c r="I235" s="83"/>
      <c r="J235" s="83"/>
      <c r="K235" s="83"/>
      <c r="L235" s="83"/>
      <c r="M235" s="83"/>
      <c r="N235" s="24"/>
      <c r="O235" s="26"/>
      <c r="P235" s="26"/>
      <c r="Q235" s="26"/>
      <c r="R235" s="26"/>
      <c r="S235" s="26"/>
      <c r="T235" s="40" t="str">
        <f t="shared" si="10"/>
        <v/>
      </c>
      <c r="U235" s="24"/>
      <c r="V235" s="24"/>
      <c r="W235" s="26"/>
    </row>
    <row r="236" spans="1:23" ht="14.1">
      <c r="A236" s="13" t="s">
        <v>103</v>
      </c>
      <c r="B236" s="57"/>
      <c r="C236" s="16" t="s">
        <v>104</v>
      </c>
      <c r="D236" s="24"/>
      <c r="E236" s="24"/>
      <c r="G236" s="26"/>
      <c r="H236" s="24"/>
      <c r="I236" s="24"/>
      <c r="J236" s="24"/>
      <c r="K236" s="24"/>
      <c r="L236" s="24"/>
      <c r="M236" s="24"/>
      <c r="N236" s="24"/>
      <c r="O236" s="26"/>
      <c r="P236" s="26"/>
      <c r="Q236" s="26"/>
      <c r="R236" s="26"/>
      <c r="S236" s="26"/>
      <c r="T236" s="40" t="str">
        <f t="shared" si="10"/>
        <v/>
      </c>
      <c r="U236" s="24"/>
      <c r="V236" s="24"/>
      <c r="W236" s="26"/>
    </row>
    <row r="237" spans="1:23" ht="14.1">
      <c r="A237" s="13" t="s">
        <v>105</v>
      </c>
      <c r="B237" s="57"/>
      <c r="C237" s="16" t="s">
        <v>104</v>
      </c>
      <c r="D237" s="24"/>
      <c r="E237" s="24"/>
      <c r="G237" s="26"/>
      <c r="H237" s="24"/>
      <c r="I237" s="24"/>
      <c r="J237" s="24"/>
      <c r="K237" s="24"/>
      <c r="L237" s="24"/>
      <c r="M237" s="24"/>
      <c r="N237" s="24"/>
      <c r="O237" s="26"/>
      <c r="P237" s="26"/>
      <c r="Q237" s="26"/>
      <c r="R237" s="26"/>
      <c r="S237" s="26"/>
      <c r="T237" s="40" t="str">
        <f t="shared" si="10"/>
        <v/>
      </c>
      <c r="U237" s="24"/>
      <c r="V237" s="24"/>
      <c r="W237" s="26"/>
    </row>
    <row r="238" spans="1:23" ht="14.1">
      <c r="A238" s="99" t="s">
        <v>106</v>
      </c>
      <c r="B238" s="99"/>
      <c r="C238" s="57"/>
      <c r="D238" s="16" t="s">
        <v>104</v>
      </c>
      <c r="E238" s="24"/>
      <c r="F238" s="34"/>
      <c r="G238" s="26"/>
      <c r="H238" s="24"/>
      <c r="I238" s="24"/>
      <c r="J238" s="24"/>
      <c r="K238" s="24"/>
      <c r="L238" s="24"/>
      <c r="M238" s="24"/>
      <c r="N238" s="24"/>
      <c r="O238" s="26"/>
      <c r="P238" s="26"/>
      <c r="Q238" s="26"/>
      <c r="R238" s="26"/>
      <c r="S238" s="26"/>
      <c r="T238" s="40" t="str">
        <f t="shared" si="10"/>
        <v/>
      </c>
      <c r="U238" s="24"/>
      <c r="V238" s="24"/>
      <c r="W238" s="26"/>
    </row>
    <row r="239" spans="1:23" ht="14.1">
      <c r="A239" s="99" t="s">
        <v>107</v>
      </c>
      <c r="B239" s="99"/>
      <c r="C239" s="57"/>
      <c r="D239" s="16" t="s">
        <v>104</v>
      </c>
      <c r="E239" s="24"/>
      <c r="F239" s="34"/>
      <c r="G239" s="26"/>
      <c r="H239" s="24"/>
      <c r="I239" s="24"/>
      <c r="J239" s="24"/>
      <c r="K239" s="24"/>
      <c r="L239" s="24"/>
      <c r="M239" s="24"/>
      <c r="N239" s="24"/>
      <c r="O239" s="26"/>
      <c r="P239" s="26"/>
      <c r="Q239" s="26"/>
      <c r="R239" s="26"/>
      <c r="S239" s="26"/>
      <c r="T239" s="40" t="str">
        <f t="shared" si="10"/>
        <v/>
      </c>
      <c r="U239" s="24"/>
      <c r="V239" s="24"/>
      <c r="W239" s="26"/>
    </row>
    <row r="240" spans="1:23" ht="14.1">
      <c r="A240" s="100" t="s">
        <v>108</v>
      </c>
      <c r="B240" s="101"/>
      <c r="C240" s="102"/>
      <c r="D240" s="57"/>
      <c r="E240" s="16" t="s">
        <v>104</v>
      </c>
      <c r="G240" s="26"/>
      <c r="H240" s="24"/>
      <c r="I240" s="24"/>
      <c r="J240" s="24"/>
      <c r="K240" s="24"/>
      <c r="L240" s="24"/>
      <c r="M240" s="24"/>
      <c r="N240" s="24"/>
      <c r="O240" s="26"/>
      <c r="P240" s="26"/>
      <c r="Q240" s="26"/>
      <c r="R240" s="26"/>
      <c r="S240" s="26"/>
      <c r="T240" s="40" t="str">
        <f t="shared" si="10"/>
        <v/>
      </c>
      <c r="U240" s="24"/>
      <c r="V240" s="24"/>
      <c r="W240" s="26"/>
    </row>
    <row r="241" spans="1:23" ht="14.1">
      <c r="A241" s="103" t="s">
        <v>109</v>
      </c>
      <c r="B241" s="104"/>
      <c r="C241" s="105"/>
      <c r="D241" s="57"/>
      <c r="E241" s="16" t="s">
        <v>104</v>
      </c>
      <c r="G241" s="26"/>
      <c r="H241" s="24"/>
      <c r="I241" s="24"/>
      <c r="J241" s="24"/>
      <c r="K241" s="24"/>
      <c r="L241" s="24"/>
      <c r="M241" s="24"/>
      <c r="N241" s="24"/>
      <c r="O241" s="26"/>
      <c r="P241" s="26"/>
      <c r="Q241" s="26"/>
      <c r="R241" s="26"/>
      <c r="S241" s="26"/>
      <c r="T241" s="40" t="str">
        <f t="shared" si="10"/>
        <v/>
      </c>
      <c r="U241" s="24"/>
      <c r="V241" s="24"/>
      <c r="W241" s="26"/>
    </row>
    <row r="242" spans="1:23" ht="14.1">
      <c r="A242" s="13" t="s">
        <v>110</v>
      </c>
      <c r="B242" s="75"/>
      <c r="C242" s="75"/>
      <c r="D242" s="75"/>
      <c r="E242" s="24"/>
      <c r="F242" s="13" t="s">
        <v>111</v>
      </c>
      <c r="G242" s="27"/>
      <c r="H242" s="24"/>
      <c r="I242" s="13" t="s">
        <v>112</v>
      </c>
      <c r="J242" s="27"/>
      <c r="K242" s="24"/>
      <c r="L242" s="13" t="s">
        <v>111</v>
      </c>
      <c r="M242" s="27"/>
      <c r="N242" s="24"/>
      <c r="O242" s="13" t="str">
        <f>IF(OR(AND(NOT(ISBLANK(G242)),NOT(ISNUMBER(G242))),AND(NOT(ISBLANK(J242)),NOT(ISNUMBER(M242)))),"Digite um número na C.H.",IF(OR(COUNTIF(B242:B251,B242)&gt;1,COUNTIF(J242:J251,J242)&gt;1),"Docente repetido",""))</f>
        <v/>
      </c>
      <c r="P242" s="13">
        <f t="shared" ref="P242:P251" si="13">IF(ISBLANK(O242),"",IF(O242="",0,1))</f>
        <v>0</v>
      </c>
      <c r="Q242" s="26"/>
      <c r="R242" s="26"/>
      <c r="S242" s="26"/>
      <c r="T242" s="40" t="str">
        <f t="shared" si="10"/>
        <v/>
      </c>
      <c r="U242" s="24"/>
      <c r="V242" s="24"/>
      <c r="W242" s="26"/>
    </row>
    <row r="243" spans="1:23" ht="14.1">
      <c r="A243" s="13" t="s">
        <v>113</v>
      </c>
      <c r="B243" s="75"/>
      <c r="C243" s="75"/>
      <c r="D243" s="75"/>
      <c r="E243" s="24"/>
      <c r="F243" s="13" t="s">
        <v>111</v>
      </c>
      <c r="G243" s="27"/>
      <c r="H243" s="24"/>
      <c r="I243" s="13" t="s">
        <v>114</v>
      </c>
      <c r="J243" s="27"/>
      <c r="K243" s="24"/>
      <c r="L243" s="13" t="s">
        <v>111</v>
      </c>
      <c r="M243" s="27"/>
      <c r="N243" s="24"/>
      <c r="O243" s="13" t="str">
        <f>IF(OR(AND(NOT(ISBLANK(G243)),NOT(ISNUMBER(G243))),AND(NOT(ISBLANK(J243)),NOT(ISNUMBER(M243)))),"Digite um número na C.H.",IF(OR(COUNTIF(B242:B251,B243)&gt;1,COUNTIF(J242:J251,J243)&gt;1),"Docente repetido",""))</f>
        <v/>
      </c>
      <c r="P243" s="13">
        <f t="shared" si="13"/>
        <v>0</v>
      </c>
      <c r="Q243" s="26"/>
      <c r="R243" s="26"/>
      <c r="S243" s="26"/>
      <c r="T243" s="40" t="str">
        <f t="shared" si="10"/>
        <v/>
      </c>
      <c r="U243" s="24"/>
      <c r="V243" s="24"/>
      <c r="W243" s="26"/>
    </row>
    <row r="244" spans="1:23" ht="14.1">
      <c r="A244" s="13" t="s">
        <v>115</v>
      </c>
      <c r="B244" s="75"/>
      <c r="C244" s="75"/>
      <c r="D244" s="75"/>
      <c r="E244" s="24"/>
      <c r="F244" s="13" t="s">
        <v>111</v>
      </c>
      <c r="G244" s="27"/>
      <c r="H244" s="24"/>
      <c r="I244" s="13" t="s">
        <v>116</v>
      </c>
      <c r="J244" s="27"/>
      <c r="K244" s="24"/>
      <c r="L244" s="13" t="s">
        <v>111</v>
      </c>
      <c r="M244" s="27"/>
      <c r="N244" s="24"/>
      <c r="O244" s="13" t="str">
        <f>IF(OR(AND(NOT(ISBLANK(G244)),NOT(ISNUMBER(G244))),AND(NOT(ISBLANK(J244)),NOT(ISNUMBER(M244)))),"Digite um número na C.H.",IF(OR(COUNTIF(B242:B251,B244)&gt;1,COUNTIF(J242:J251,J244)&gt;1),"Docente repetido",""))</f>
        <v/>
      </c>
      <c r="P244" s="13">
        <f t="shared" si="13"/>
        <v>0</v>
      </c>
      <c r="Q244" s="26"/>
      <c r="R244" s="26"/>
      <c r="S244" s="26"/>
      <c r="T244" s="40" t="str">
        <f t="shared" si="10"/>
        <v/>
      </c>
      <c r="U244" s="24"/>
      <c r="V244" s="24"/>
      <c r="W244" s="26"/>
    </row>
    <row r="245" spans="1:23" ht="14.1">
      <c r="A245" s="13" t="s">
        <v>117</v>
      </c>
      <c r="B245" s="75"/>
      <c r="C245" s="75"/>
      <c r="D245" s="75"/>
      <c r="E245" s="24"/>
      <c r="F245" s="13" t="s">
        <v>111</v>
      </c>
      <c r="G245" s="27"/>
      <c r="H245" s="24"/>
      <c r="I245" s="13" t="s">
        <v>118</v>
      </c>
      <c r="J245" s="27"/>
      <c r="K245" s="24"/>
      <c r="L245" s="13" t="s">
        <v>111</v>
      </c>
      <c r="M245" s="27"/>
      <c r="N245" s="24"/>
      <c r="O245" s="13" t="str">
        <f>IF(OR(AND(NOT(ISBLANK(G245)),NOT(ISNUMBER(G245))),AND(NOT(ISBLANK(J245)),NOT(ISNUMBER(M245)))),"Digite um número na C.H.",IF(OR(COUNTIF(B242:B251,B245)&gt;1,COUNTIF(J242:J251,J245)&gt;1),"Docente repetido",""))</f>
        <v/>
      </c>
      <c r="P245" s="13">
        <f t="shared" si="13"/>
        <v>0</v>
      </c>
      <c r="Q245" s="26"/>
      <c r="R245" s="26"/>
      <c r="S245" s="26"/>
      <c r="T245" s="40" t="str">
        <f t="shared" si="10"/>
        <v/>
      </c>
      <c r="U245" s="24"/>
      <c r="V245" s="24"/>
      <c r="W245" s="26"/>
    </row>
    <row r="246" spans="1:23" ht="14.1">
      <c r="A246" s="13" t="s">
        <v>119</v>
      </c>
      <c r="B246" s="75"/>
      <c r="C246" s="75"/>
      <c r="D246" s="75"/>
      <c r="E246" s="24"/>
      <c r="F246" s="13" t="s">
        <v>111</v>
      </c>
      <c r="G246" s="27"/>
      <c r="H246" s="24"/>
      <c r="I246" s="13" t="s">
        <v>120</v>
      </c>
      <c r="J246" s="27"/>
      <c r="K246" s="24"/>
      <c r="L246" s="13" t="s">
        <v>111</v>
      </c>
      <c r="M246" s="27"/>
      <c r="N246" s="24"/>
      <c r="O246" s="13" t="str">
        <f>IF(OR(AND(NOT(ISBLANK(G246)),NOT(ISNUMBER(G246))),AND(NOT(ISBLANK(J246)),NOT(ISNUMBER(M246)))),"Digite um número na C.H.",IF(OR(COUNTIF(B242:B251,B246)&gt;1,COUNTIF(J242:J251,J246)&gt;1),"Docente repetido",""))</f>
        <v/>
      </c>
      <c r="P246" s="13">
        <f t="shared" si="13"/>
        <v>0</v>
      </c>
      <c r="Q246" s="26"/>
      <c r="R246" s="26"/>
      <c r="S246" s="26"/>
      <c r="T246" s="40" t="str">
        <f t="shared" si="10"/>
        <v/>
      </c>
      <c r="U246" s="24"/>
      <c r="V246" s="24"/>
      <c r="W246" s="26"/>
    </row>
    <row r="247" spans="1:23" ht="14.1">
      <c r="A247" s="13" t="s">
        <v>121</v>
      </c>
      <c r="B247" s="75"/>
      <c r="C247" s="75"/>
      <c r="D247" s="75"/>
      <c r="E247" s="24"/>
      <c r="F247" s="13" t="s">
        <v>111</v>
      </c>
      <c r="G247" s="27"/>
      <c r="H247" s="24"/>
      <c r="I247" s="13" t="s">
        <v>122</v>
      </c>
      <c r="J247" s="27"/>
      <c r="K247" s="24"/>
      <c r="L247" s="13" t="s">
        <v>111</v>
      </c>
      <c r="M247" s="27"/>
      <c r="N247" s="24"/>
      <c r="O247" s="13" t="str">
        <f>IF(OR(AND(NOT(ISBLANK(G247)),NOT(ISNUMBER(G247))),AND(NOT(ISBLANK(J247)),NOT(ISNUMBER(M247)))),"Digite um número na C.H.",IF(OR(COUNTIF(B242:B251,B247)&gt;1,COUNTIF(J242:J251,J247)&gt;1),"Docente repetido",""))</f>
        <v/>
      </c>
      <c r="P247" s="13">
        <f t="shared" si="13"/>
        <v>0</v>
      </c>
      <c r="Q247" s="26"/>
      <c r="R247" s="26"/>
      <c r="S247" s="26"/>
      <c r="T247" s="40" t="str">
        <f t="shared" si="10"/>
        <v/>
      </c>
      <c r="U247" s="24"/>
      <c r="V247" s="24"/>
      <c r="W247" s="26"/>
    </row>
    <row r="248" spans="1:23" ht="14.1">
      <c r="A248" s="13" t="s">
        <v>123</v>
      </c>
      <c r="B248" s="75"/>
      <c r="C248" s="75"/>
      <c r="D248" s="75"/>
      <c r="E248" s="24"/>
      <c r="F248" s="13" t="s">
        <v>111</v>
      </c>
      <c r="G248" s="27"/>
      <c r="H248" s="24"/>
      <c r="I248" s="13" t="s">
        <v>124</v>
      </c>
      <c r="J248" s="27"/>
      <c r="K248" s="24"/>
      <c r="L248" s="13" t="s">
        <v>111</v>
      </c>
      <c r="M248" s="27"/>
      <c r="N248" s="24"/>
      <c r="O248" s="13" t="str">
        <f>IF(OR(AND(NOT(ISBLANK(G248)),NOT(ISNUMBER(G248))),AND(NOT(ISBLANK(J248)),NOT(ISNUMBER(M248)))),"Digite um número na C.H.",IF(OR(COUNTIF(B242:B251,B248)&gt;1,COUNTIF(J242:J251,J248)&gt;1),"Docente repetido",""))</f>
        <v/>
      </c>
      <c r="P248" s="13">
        <f t="shared" si="13"/>
        <v>0</v>
      </c>
      <c r="Q248" s="26"/>
      <c r="R248" s="26"/>
      <c r="S248" s="26"/>
      <c r="T248" s="40" t="str">
        <f t="shared" si="10"/>
        <v/>
      </c>
      <c r="U248" s="24"/>
      <c r="V248" s="24"/>
      <c r="W248" s="26"/>
    </row>
    <row r="249" spans="1:23" ht="14.1">
      <c r="A249" s="13" t="s">
        <v>125</v>
      </c>
      <c r="B249" s="75"/>
      <c r="C249" s="75"/>
      <c r="D249" s="75"/>
      <c r="E249" s="24"/>
      <c r="F249" s="13" t="s">
        <v>111</v>
      </c>
      <c r="G249" s="27"/>
      <c r="H249" s="24"/>
      <c r="I249" s="13" t="s">
        <v>126</v>
      </c>
      <c r="J249" s="27"/>
      <c r="K249" s="24"/>
      <c r="L249" s="13" t="s">
        <v>111</v>
      </c>
      <c r="M249" s="27"/>
      <c r="N249" s="24"/>
      <c r="O249" s="13" t="str">
        <f>IF(OR(AND(NOT(ISBLANK(G249)),NOT(ISNUMBER(G249))),AND(NOT(ISBLANK(J249)),NOT(ISNUMBER(M249)))),"Digite um número na C.H.",IF(OR(COUNTIF(B242:B251,B249)&gt;1,COUNTIF(J242:J251,J249)&gt;1),"Docente repetido",""))</f>
        <v/>
      </c>
      <c r="P249" s="13">
        <f t="shared" si="13"/>
        <v>0</v>
      </c>
      <c r="Q249" s="26"/>
      <c r="R249" s="26"/>
      <c r="S249" s="26"/>
      <c r="T249" s="40" t="str">
        <f t="shared" si="10"/>
        <v/>
      </c>
      <c r="U249" s="24"/>
      <c r="V249" s="24"/>
      <c r="W249" s="26"/>
    </row>
    <row r="250" spans="1:23" ht="14.1">
      <c r="A250" s="13" t="s">
        <v>127</v>
      </c>
      <c r="B250" s="75"/>
      <c r="C250" s="75"/>
      <c r="D250" s="75"/>
      <c r="E250" s="24"/>
      <c r="F250" s="13" t="s">
        <v>111</v>
      </c>
      <c r="G250" s="27"/>
      <c r="H250" s="24"/>
      <c r="I250" s="13" t="s">
        <v>128</v>
      </c>
      <c r="J250" s="27"/>
      <c r="K250" s="24"/>
      <c r="L250" s="13" t="s">
        <v>111</v>
      </c>
      <c r="M250" s="27"/>
      <c r="N250" s="24"/>
      <c r="O250" s="13" t="str">
        <f>IF(OR(AND(NOT(ISBLANK(G250)),NOT(ISNUMBER(G250))),AND(NOT(ISBLANK(J250)),NOT(ISNUMBER(M250)))),"Digite um número na C.H.",IF(OR(COUNTIF(B242:B251,B250)&gt;1,COUNTIF(J242:J251,J250)&gt;1),"Docente repetido",""))</f>
        <v/>
      </c>
      <c r="P250" s="13">
        <f t="shared" si="13"/>
        <v>0</v>
      </c>
      <c r="Q250" s="26"/>
      <c r="R250" s="26"/>
      <c r="S250" s="26"/>
      <c r="T250" s="40" t="str">
        <f t="shared" si="10"/>
        <v/>
      </c>
      <c r="U250" s="26"/>
      <c r="V250" s="26"/>
      <c r="W250" s="26"/>
    </row>
    <row r="251" spans="1:23" ht="14.1">
      <c r="A251" s="13" t="s">
        <v>129</v>
      </c>
      <c r="B251" s="75"/>
      <c r="C251" s="75"/>
      <c r="D251" s="75"/>
      <c r="E251" s="24"/>
      <c r="F251" s="13" t="s">
        <v>111</v>
      </c>
      <c r="G251" s="27"/>
      <c r="H251" s="24"/>
      <c r="I251" s="13" t="s">
        <v>130</v>
      </c>
      <c r="J251" s="27"/>
      <c r="K251" s="24"/>
      <c r="L251" s="13" t="s">
        <v>111</v>
      </c>
      <c r="M251" s="27"/>
      <c r="N251" s="24"/>
      <c r="O251" s="13" t="str">
        <f>IF(OR(AND(NOT(ISBLANK(G251)),NOT(ISNUMBER(G251))),AND(NOT(ISBLANK(J251)),NOT(ISNUMBER(M251)))),"Digite um número na C.H.",IF(OR(COUNTIF(B242:B251,B251)&gt;1,COUNTIF(J242:J251,J251)&gt;1),"Docente repetido",""))</f>
        <v/>
      </c>
      <c r="P251" s="13">
        <f t="shared" si="13"/>
        <v>0</v>
      </c>
      <c r="Q251" s="26"/>
      <c r="R251" s="26"/>
      <c r="S251" s="26"/>
      <c r="T251" s="40" t="str">
        <f t="shared" si="10"/>
        <v/>
      </c>
      <c r="U251" s="26"/>
      <c r="V251" s="26"/>
      <c r="W251" s="26"/>
    </row>
    <row r="252" spans="1:23" ht="12.6">
      <c r="A252" s="26"/>
      <c r="B252" s="26"/>
      <c r="C252" s="26"/>
      <c r="D252" s="26"/>
      <c r="E252" s="26"/>
      <c r="F252" s="26"/>
      <c r="G252" s="26"/>
      <c r="H252" s="26"/>
      <c r="I252" s="26"/>
      <c r="J252" s="26"/>
      <c r="K252" s="26"/>
      <c r="L252" s="26"/>
      <c r="M252" s="26"/>
      <c r="N252" s="26"/>
      <c r="O252" s="26"/>
      <c r="P252" s="26"/>
      <c r="Q252" s="26"/>
      <c r="R252" s="26"/>
      <c r="S252" s="26"/>
      <c r="T252" s="40" t="str">
        <f t="shared" si="10"/>
        <v/>
      </c>
      <c r="U252" s="26"/>
      <c r="V252" s="26"/>
      <c r="W252" s="26"/>
    </row>
    <row r="253" spans="1:23" ht="15.75" customHeight="1">
      <c r="T253" s="40" t="str">
        <f t="shared" si="10"/>
        <v/>
      </c>
    </row>
    <row r="254" spans="1:23" ht="15.75" customHeight="1">
      <c r="T254" s="40" t="str">
        <f t="shared" si="10"/>
        <v/>
      </c>
    </row>
    <row r="255" spans="1:23" ht="19.5" customHeight="1">
      <c r="A255" s="13" t="s">
        <v>99</v>
      </c>
      <c r="B255" s="94"/>
      <c r="C255" s="94"/>
      <c r="D255" s="94"/>
      <c r="E255" s="94"/>
      <c r="F255" s="94"/>
      <c r="G255" s="94"/>
      <c r="H255" s="94"/>
      <c r="I255" s="94"/>
      <c r="J255" s="94"/>
      <c r="K255" s="94"/>
      <c r="L255" s="94"/>
      <c r="M255" s="94"/>
      <c r="N255" s="24"/>
      <c r="O255" s="13" t="str">
        <f>IF(AND(B255="",NOT(F256="")),"Nome da disciplina obrigatório","")</f>
        <v/>
      </c>
      <c r="P255" s="13">
        <f>IF(ISBLANK(O255),"",IF(O255="",0,1))</f>
        <v>0</v>
      </c>
      <c r="Q255" s="26"/>
      <c r="R255" s="26"/>
      <c r="S255" s="26"/>
      <c r="T255" s="40" t="str">
        <f t="shared" si="10"/>
        <v/>
      </c>
      <c r="U255" s="26"/>
      <c r="V255" s="26"/>
      <c r="W255" s="26"/>
    </row>
    <row r="256" spans="1:23" ht="32.25" customHeight="1">
      <c r="A256" s="95" t="s">
        <v>100</v>
      </c>
      <c r="B256" s="96"/>
      <c r="C256" s="96"/>
      <c r="D256" s="96"/>
      <c r="E256" s="97"/>
      <c r="F256" s="13" t="str">
        <f>IF(SUM(G266:G275)+SUM(M266:M275)=0,"",SUM(G266:G275)+SUM(M266:M275))</f>
        <v/>
      </c>
      <c r="H256" s="24"/>
      <c r="I256" s="24"/>
      <c r="J256" s="24"/>
      <c r="K256" s="24"/>
      <c r="L256" s="24"/>
      <c r="M256" s="24"/>
      <c r="N256" s="24"/>
      <c r="O256" s="13" t="str">
        <f>IF(F256="", "", IF(AND(NOT(F256=0),NOT(MOD(F256,15)=0)),"A carga horária deve ser múltiplo de 15",""))</f>
        <v/>
      </c>
      <c r="P256" s="13">
        <f>IF(ISBLANK(O256),"",IF(O256="",0,1))</f>
        <v>0</v>
      </c>
      <c r="Q256" s="26"/>
      <c r="R256" s="26"/>
      <c r="S256" s="26"/>
      <c r="T256" s="40" t="str">
        <f t="shared" si="10"/>
        <v/>
      </c>
      <c r="U256" s="24"/>
      <c r="V256" s="24"/>
      <c r="W256" s="26"/>
    </row>
    <row r="257" spans="1:23" ht="14.1">
      <c r="A257" s="98" t="s">
        <v>93</v>
      </c>
      <c r="B257" s="98"/>
      <c r="C257" s="98"/>
      <c r="D257" s="98"/>
      <c r="E257" s="98"/>
      <c r="F257" s="38" t="str">
        <f>IF(AND(NOT(ISBLANK(F256)),ISNUMBER(F256),F256&gt;=15),F256/15,"")</f>
        <v/>
      </c>
      <c r="G257" s="24"/>
      <c r="H257" s="24"/>
      <c r="I257" s="24"/>
      <c r="J257" s="24"/>
      <c r="K257" s="24"/>
      <c r="L257" s="24"/>
      <c r="M257" s="24"/>
      <c r="N257" s="24"/>
      <c r="O257" s="26"/>
      <c r="P257" s="26"/>
      <c r="Q257" s="26"/>
      <c r="R257" s="26"/>
      <c r="S257" s="26"/>
      <c r="T257" s="40" t="str">
        <f t="shared" ref="T257:T320" si="14">IF(AND($A257 = "Nome da disciplina:", ISTEXT($B257)), "OK", "")</f>
        <v/>
      </c>
      <c r="U257" s="24"/>
      <c r="V257" s="24"/>
      <c r="W257" s="26"/>
    </row>
    <row r="258" spans="1:23" ht="60" customHeight="1">
      <c r="A258" s="13" t="s">
        <v>101</v>
      </c>
      <c r="B258" s="83"/>
      <c r="C258" s="83"/>
      <c r="D258" s="83"/>
      <c r="E258" s="83"/>
      <c r="F258" s="83"/>
      <c r="G258" s="83"/>
      <c r="H258" s="83"/>
      <c r="I258" s="83"/>
      <c r="J258" s="83"/>
      <c r="K258" s="83"/>
      <c r="L258" s="83"/>
      <c r="M258" s="83"/>
      <c r="N258" s="24"/>
      <c r="O258" s="26"/>
      <c r="P258" s="26"/>
      <c r="Q258" s="26"/>
      <c r="R258" s="26"/>
      <c r="S258" s="26"/>
      <c r="T258" s="40" t="str">
        <f t="shared" si="14"/>
        <v/>
      </c>
      <c r="U258" s="24"/>
      <c r="V258" s="24"/>
      <c r="W258" s="26"/>
    </row>
    <row r="259" spans="1:23" ht="60" customHeight="1">
      <c r="A259" s="39" t="s">
        <v>102</v>
      </c>
      <c r="B259" s="83"/>
      <c r="C259" s="83"/>
      <c r="D259" s="83"/>
      <c r="E259" s="83"/>
      <c r="F259" s="83"/>
      <c r="G259" s="83"/>
      <c r="H259" s="83"/>
      <c r="I259" s="83"/>
      <c r="J259" s="83"/>
      <c r="K259" s="83"/>
      <c r="L259" s="83"/>
      <c r="M259" s="83"/>
      <c r="N259" s="24"/>
      <c r="O259" s="26"/>
      <c r="P259" s="26"/>
      <c r="Q259" s="26"/>
      <c r="R259" s="26"/>
      <c r="S259" s="26"/>
      <c r="T259" s="40" t="str">
        <f t="shared" si="14"/>
        <v/>
      </c>
      <c r="U259" s="24"/>
      <c r="V259" s="24"/>
      <c r="W259" s="26"/>
    </row>
    <row r="260" spans="1:23" ht="14.1">
      <c r="A260" s="13" t="s">
        <v>103</v>
      </c>
      <c r="B260" s="57"/>
      <c r="C260" s="16" t="s">
        <v>104</v>
      </c>
      <c r="D260" s="24"/>
      <c r="E260" s="24"/>
      <c r="G260" s="26"/>
      <c r="H260" s="24"/>
      <c r="I260" s="24"/>
      <c r="J260" s="24"/>
      <c r="K260" s="24"/>
      <c r="L260" s="24"/>
      <c r="M260" s="24"/>
      <c r="N260" s="24"/>
      <c r="O260" s="26"/>
      <c r="P260" s="26"/>
      <c r="Q260" s="26"/>
      <c r="R260" s="26"/>
      <c r="S260" s="26"/>
      <c r="T260" s="40" t="str">
        <f t="shared" si="14"/>
        <v/>
      </c>
      <c r="U260" s="24"/>
      <c r="V260" s="24"/>
      <c r="W260" s="26"/>
    </row>
    <row r="261" spans="1:23" ht="14.1">
      <c r="A261" s="13" t="s">
        <v>105</v>
      </c>
      <c r="B261" s="57"/>
      <c r="C261" s="16" t="s">
        <v>104</v>
      </c>
      <c r="D261" s="24"/>
      <c r="E261" s="24"/>
      <c r="G261" s="26"/>
      <c r="H261" s="24"/>
      <c r="I261" s="24"/>
      <c r="J261" s="24"/>
      <c r="K261" s="24"/>
      <c r="L261" s="24"/>
      <c r="M261" s="24"/>
      <c r="N261" s="24"/>
      <c r="O261" s="26"/>
      <c r="P261" s="26"/>
      <c r="Q261" s="26"/>
      <c r="R261" s="26"/>
      <c r="S261" s="26"/>
      <c r="T261" s="40" t="str">
        <f t="shared" si="14"/>
        <v/>
      </c>
      <c r="U261" s="24"/>
      <c r="V261" s="24"/>
      <c r="W261" s="26"/>
    </row>
    <row r="262" spans="1:23" ht="14.1">
      <c r="A262" s="99" t="s">
        <v>106</v>
      </c>
      <c r="B262" s="99"/>
      <c r="C262" s="57"/>
      <c r="D262" s="16" t="s">
        <v>104</v>
      </c>
      <c r="E262" s="24"/>
      <c r="F262" s="34"/>
      <c r="G262" s="26"/>
      <c r="H262" s="24"/>
      <c r="I262" s="24"/>
      <c r="J262" s="24"/>
      <c r="K262" s="24"/>
      <c r="L262" s="24"/>
      <c r="M262" s="24"/>
      <c r="N262" s="24"/>
      <c r="O262" s="26"/>
      <c r="P262" s="26"/>
      <c r="Q262" s="26"/>
      <c r="R262" s="26"/>
      <c r="S262" s="26"/>
      <c r="T262" s="40" t="str">
        <f t="shared" si="14"/>
        <v/>
      </c>
      <c r="U262" s="24"/>
      <c r="V262" s="24"/>
      <c r="W262" s="26"/>
    </row>
    <row r="263" spans="1:23" ht="14.1">
      <c r="A263" s="99" t="s">
        <v>107</v>
      </c>
      <c r="B263" s="99"/>
      <c r="C263" s="57"/>
      <c r="D263" s="16" t="s">
        <v>104</v>
      </c>
      <c r="E263" s="24"/>
      <c r="F263" s="34"/>
      <c r="G263" s="26"/>
      <c r="H263" s="24"/>
      <c r="I263" s="24"/>
      <c r="J263" s="24"/>
      <c r="K263" s="24"/>
      <c r="L263" s="24"/>
      <c r="M263" s="24"/>
      <c r="N263" s="24"/>
      <c r="O263" s="26"/>
      <c r="P263" s="26"/>
      <c r="Q263" s="26"/>
      <c r="R263" s="26"/>
      <c r="S263" s="26"/>
      <c r="T263" s="40" t="str">
        <f t="shared" si="14"/>
        <v/>
      </c>
      <c r="U263" s="24"/>
      <c r="V263" s="24"/>
      <c r="W263" s="26"/>
    </row>
    <row r="264" spans="1:23" ht="14.1">
      <c r="A264" s="100" t="s">
        <v>108</v>
      </c>
      <c r="B264" s="101"/>
      <c r="C264" s="102"/>
      <c r="D264" s="57"/>
      <c r="E264" s="16" t="s">
        <v>104</v>
      </c>
      <c r="G264" s="26"/>
      <c r="H264" s="24"/>
      <c r="I264" s="24"/>
      <c r="J264" s="24"/>
      <c r="K264" s="24"/>
      <c r="L264" s="24"/>
      <c r="M264" s="24"/>
      <c r="N264" s="24"/>
      <c r="O264" s="26"/>
      <c r="P264" s="26"/>
      <c r="Q264" s="26"/>
      <c r="R264" s="26"/>
      <c r="S264" s="26"/>
      <c r="T264" s="40" t="str">
        <f t="shared" si="14"/>
        <v/>
      </c>
      <c r="U264" s="24"/>
      <c r="V264" s="24"/>
      <c r="W264" s="26"/>
    </row>
    <row r="265" spans="1:23" ht="14.1">
      <c r="A265" s="103" t="s">
        <v>109</v>
      </c>
      <c r="B265" s="104"/>
      <c r="C265" s="105"/>
      <c r="D265" s="57"/>
      <c r="E265" s="16" t="s">
        <v>104</v>
      </c>
      <c r="G265" s="26"/>
      <c r="H265" s="24"/>
      <c r="I265" s="24"/>
      <c r="J265" s="24"/>
      <c r="K265" s="24"/>
      <c r="L265" s="24"/>
      <c r="M265" s="24"/>
      <c r="N265" s="24"/>
      <c r="O265" s="26"/>
      <c r="P265" s="26"/>
      <c r="Q265" s="26"/>
      <c r="R265" s="26"/>
      <c r="S265" s="26"/>
      <c r="T265" s="40" t="str">
        <f t="shared" si="14"/>
        <v/>
      </c>
      <c r="U265" s="24"/>
      <c r="V265" s="24"/>
      <c r="W265" s="26"/>
    </row>
    <row r="266" spans="1:23" ht="14.1">
      <c r="A266" s="13" t="s">
        <v>110</v>
      </c>
      <c r="B266" s="75"/>
      <c r="C266" s="75"/>
      <c r="D266" s="75"/>
      <c r="E266" s="24"/>
      <c r="F266" s="13" t="s">
        <v>111</v>
      </c>
      <c r="G266" s="27"/>
      <c r="H266" s="24"/>
      <c r="I266" s="13" t="s">
        <v>112</v>
      </c>
      <c r="J266" s="27"/>
      <c r="K266" s="24"/>
      <c r="L266" s="13" t="s">
        <v>111</v>
      </c>
      <c r="M266" s="27"/>
      <c r="N266" s="24"/>
      <c r="O266" s="13" t="str">
        <f>IF(OR(AND(NOT(ISBLANK(G266)),NOT(ISNUMBER(G266))),AND(NOT(ISBLANK(J266)),NOT(ISNUMBER(M266)))),"Digite um número na C.H.",IF(OR(COUNTIF(B266:B275,B266)&gt;1,COUNTIF(J266:J275,J266)&gt;1),"Docente repetido",""))</f>
        <v/>
      </c>
      <c r="P266" s="13">
        <f t="shared" ref="P266:P275" si="15">IF(ISBLANK(O266),"",IF(O266="",0,1))</f>
        <v>0</v>
      </c>
      <c r="Q266" s="26"/>
      <c r="R266" s="26"/>
      <c r="S266" s="26"/>
      <c r="T266" s="40" t="str">
        <f t="shared" si="14"/>
        <v/>
      </c>
      <c r="U266" s="24"/>
      <c r="V266" s="24"/>
      <c r="W266" s="26"/>
    </row>
    <row r="267" spans="1:23" ht="14.1">
      <c r="A267" s="13" t="s">
        <v>113</v>
      </c>
      <c r="B267" s="75"/>
      <c r="C267" s="75"/>
      <c r="D267" s="75"/>
      <c r="E267" s="24"/>
      <c r="F267" s="13" t="s">
        <v>111</v>
      </c>
      <c r="G267" s="27"/>
      <c r="H267" s="24"/>
      <c r="I267" s="13" t="s">
        <v>114</v>
      </c>
      <c r="J267" s="27"/>
      <c r="K267" s="24"/>
      <c r="L267" s="13" t="s">
        <v>111</v>
      </c>
      <c r="M267" s="27"/>
      <c r="N267" s="24"/>
      <c r="O267" s="13" t="str">
        <f>IF(OR(AND(NOT(ISBLANK(G267)),NOT(ISNUMBER(G267))),AND(NOT(ISBLANK(J267)),NOT(ISNUMBER(M267)))),"Digite um número na C.H.",IF(OR(COUNTIF(B266:B275,B267)&gt;1,COUNTIF(J266:J275,J267)&gt;1),"Docente repetido",""))</f>
        <v/>
      </c>
      <c r="P267" s="13">
        <f t="shared" si="15"/>
        <v>0</v>
      </c>
      <c r="Q267" s="26"/>
      <c r="R267" s="26"/>
      <c r="S267" s="26"/>
      <c r="T267" s="40" t="str">
        <f t="shared" si="14"/>
        <v/>
      </c>
      <c r="U267" s="24"/>
      <c r="V267" s="24"/>
      <c r="W267" s="26"/>
    </row>
    <row r="268" spans="1:23" ht="14.1">
      <c r="A268" s="13" t="s">
        <v>115</v>
      </c>
      <c r="B268" s="75"/>
      <c r="C268" s="75"/>
      <c r="D268" s="75"/>
      <c r="E268" s="24"/>
      <c r="F268" s="13" t="s">
        <v>111</v>
      </c>
      <c r="G268" s="27"/>
      <c r="H268" s="24"/>
      <c r="I268" s="13" t="s">
        <v>116</v>
      </c>
      <c r="J268" s="27"/>
      <c r="K268" s="24"/>
      <c r="L268" s="13" t="s">
        <v>111</v>
      </c>
      <c r="M268" s="27"/>
      <c r="N268" s="24"/>
      <c r="O268" s="13" t="str">
        <f>IF(OR(AND(NOT(ISBLANK(G268)),NOT(ISNUMBER(G268))),AND(NOT(ISBLANK(J268)),NOT(ISNUMBER(M268)))),"Digite um número na C.H.",IF(OR(COUNTIF(B266:B275,B268)&gt;1,COUNTIF(J266:J275,J268)&gt;1),"Docente repetido",""))</f>
        <v/>
      </c>
      <c r="P268" s="13">
        <f t="shared" si="15"/>
        <v>0</v>
      </c>
      <c r="Q268" s="26"/>
      <c r="R268" s="26"/>
      <c r="S268" s="26"/>
      <c r="T268" s="40" t="str">
        <f t="shared" si="14"/>
        <v/>
      </c>
      <c r="U268" s="24"/>
      <c r="V268" s="24"/>
      <c r="W268" s="26"/>
    </row>
    <row r="269" spans="1:23" ht="14.1">
      <c r="A269" s="13" t="s">
        <v>117</v>
      </c>
      <c r="B269" s="75"/>
      <c r="C269" s="75"/>
      <c r="D269" s="75"/>
      <c r="E269" s="24"/>
      <c r="F269" s="13" t="s">
        <v>111</v>
      </c>
      <c r="G269" s="27"/>
      <c r="H269" s="24"/>
      <c r="I269" s="13" t="s">
        <v>118</v>
      </c>
      <c r="J269" s="27"/>
      <c r="K269" s="24"/>
      <c r="L269" s="13" t="s">
        <v>111</v>
      </c>
      <c r="M269" s="27"/>
      <c r="N269" s="24"/>
      <c r="O269" s="13" t="str">
        <f>IF(OR(AND(NOT(ISBLANK(G269)),NOT(ISNUMBER(G269))),AND(NOT(ISBLANK(J269)),NOT(ISNUMBER(M269)))),"Digite um número na C.H.",IF(OR(COUNTIF(B266:B275,B269)&gt;1,COUNTIF(J266:J275,J269)&gt;1),"Docente repetido",""))</f>
        <v/>
      </c>
      <c r="P269" s="13">
        <f t="shared" si="15"/>
        <v>0</v>
      </c>
      <c r="Q269" s="26"/>
      <c r="R269" s="26"/>
      <c r="S269" s="26"/>
      <c r="T269" s="40" t="str">
        <f t="shared" si="14"/>
        <v/>
      </c>
      <c r="U269" s="24"/>
      <c r="V269" s="24"/>
      <c r="W269" s="26"/>
    </row>
    <row r="270" spans="1:23" ht="14.1">
      <c r="A270" s="13" t="s">
        <v>119</v>
      </c>
      <c r="B270" s="75"/>
      <c r="C270" s="75"/>
      <c r="D270" s="75"/>
      <c r="E270" s="24"/>
      <c r="F270" s="13" t="s">
        <v>111</v>
      </c>
      <c r="G270" s="27"/>
      <c r="H270" s="24"/>
      <c r="I270" s="13" t="s">
        <v>120</v>
      </c>
      <c r="J270" s="27"/>
      <c r="K270" s="24"/>
      <c r="L270" s="13" t="s">
        <v>111</v>
      </c>
      <c r="M270" s="27"/>
      <c r="N270" s="24"/>
      <c r="O270" s="13" t="str">
        <f>IF(OR(AND(NOT(ISBLANK(G270)),NOT(ISNUMBER(G270))),AND(NOT(ISBLANK(J270)),NOT(ISNUMBER(M270)))),"Digite um número na C.H.",IF(OR(COUNTIF(B266:B275,B270)&gt;1,COUNTIF(J266:J275,J270)&gt;1),"Docente repetido",""))</f>
        <v/>
      </c>
      <c r="P270" s="13">
        <f t="shared" si="15"/>
        <v>0</v>
      </c>
      <c r="Q270" s="26"/>
      <c r="R270" s="26"/>
      <c r="S270" s="26"/>
      <c r="T270" s="40" t="str">
        <f t="shared" si="14"/>
        <v/>
      </c>
      <c r="U270" s="24"/>
      <c r="V270" s="24"/>
      <c r="W270" s="26"/>
    </row>
    <row r="271" spans="1:23" ht="14.1">
      <c r="A271" s="13" t="s">
        <v>121</v>
      </c>
      <c r="B271" s="75"/>
      <c r="C271" s="75"/>
      <c r="D271" s="75"/>
      <c r="E271" s="24"/>
      <c r="F271" s="13" t="s">
        <v>111</v>
      </c>
      <c r="G271" s="27"/>
      <c r="H271" s="24"/>
      <c r="I271" s="13" t="s">
        <v>122</v>
      </c>
      <c r="J271" s="27"/>
      <c r="K271" s="24"/>
      <c r="L271" s="13" t="s">
        <v>111</v>
      </c>
      <c r="M271" s="27"/>
      <c r="N271" s="24"/>
      <c r="O271" s="13" t="str">
        <f>IF(OR(AND(NOT(ISBLANK(G271)),NOT(ISNUMBER(G271))),AND(NOT(ISBLANK(J271)),NOT(ISNUMBER(M271)))),"Digite um número na C.H.",IF(OR(COUNTIF(B266:B275,B271)&gt;1,COUNTIF(J266:J275,J271)&gt;1),"Docente repetido",""))</f>
        <v/>
      </c>
      <c r="P271" s="13">
        <f t="shared" si="15"/>
        <v>0</v>
      </c>
      <c r="Q271" s="26"/>
      <c r="R271" s="26"/>
      <c r="S271" s="26"/>
      <c r="T271" s="40" t="str">
        <f t="shared" si="14"/>
        <v/>
      </c>
      <c r="U271" s="24"/>
      <c r="V271" s="24"/>
      <c r="W271" s="26"/>
    </row>
    <row r="272" spans="1:23" ht="14.1">
      <c r="A272" s="13" t="s">
        <v>123</v>
      </c>
      <c r="B272" s="75"/>
      <c r="C272" s="75"/>
      <c r="D272" s="75"/>
      <c r="E272" s="24"/>
      <c r="F272" s="13" t="s">
        <v>111</v>
      </c>
      <c r="G272" s="27"/>
      <c r="H272" s="24"/>
      <c r="I272" s="13" t="s">
        <v>124</v>
      </c>
      <c r="J272" s="27"/>
      <c r="K272" s="24"/>
      <c r="L272" s="13" t="s">
        <v>111</v>
      </c>
      <c r="M272" s="27"/>
      <c r="N272" s="24"/>
      <c r="O272" s="13" t="str">
        <f>IF(OR(AND(NOT(ISBLANK(G272)),NOT(ISNUMBER(G272))),AND(NOT(ISBLANK(J272)),NOT(ISNUMBER(M272)))),"Digite um número na C.H.",IF(OR(COUNTIF(B266:B275,B272)&gt;1,COUNTIF(J266:J275,J272)&gt;1),"Docente repetido",""))</f>
        <v/>
      </c>
      <c r="P272" s="13">
        <f t="shared" si="15"/>
        <v>0</v>
      </c>
      <c r="Q272" s="26"/>
      <c r="R272" s="26"/>
      <c r="S272" s="26"/>
      <c r="T272" s="40" t="str">
        <f t="shared" si="14"/>
        <v/>
      </c>
      <c r="U272" s="24"/>
      <c r="V272" s="24"/>
      <c r="W272" s="26"/>
    </row>
    <row r="273" spans="1:23" ht="14.1">
      <c r="A273" s="13" t="s">
        <v>125</v>
      </c>
      <c r="B273" s="75"/>
      <c r="C273" s="75"/>
      <c r="D273" s="75"/>
      <c r="E273" s="24"/>
      <c r="F273" s="13" t="s">
        <v>111</v>
      </c>
      <c r="G273" s="27"/>
      <c r="H273" s="24"/>
      <c r="I273" s="13" t="s">
        <v>126</v>
      </c>
      <c r="J273" s="27"/>
      <c r="K273" s="24"/>
      <c r="L273" s="13" t="s">
        <v>111</v>
      </c>
      <c r="M273" s="27"/>
      <c r="N273" s="24"/>
      <c r="O273" s="13" t="str">
        <f>IF(OR(AND(NOT(ISBLANK(G273)),NOT(ISNUMBER(G273))),AND(NOT(ISBLANK(J273)),NOT(ISNUMBER(M273)))),"Digite um número na C.H.",IF(OR(COUNTIF(B266:B275,B273)&gt;1,COUNTIF(J266:J275,J273)&gt;1),"Docente repetido",""))</f>
        <v/>
      </c>
      <c r="P273" s="13">
        <f t="shared" si="15"/>
        <v>0</v>
      </c>
      <c r="Q273" s="26"/>
      <c r="R273" s="26"/>
      <c r="S273" s="26"/>
      <c r="T273" s="40" t="str">
        <f t="shared" si="14"/>
        <v/>
      </c>
      <c r="U273" s="24"/>
      <c r="V273" s="24"/>
      <c r="W273" s="26"/>
    </row>
    <row r="274" spans="1:23" ht="14.1">
      <c r="A274" s="13" t="s">
        <v>127</v>
      </c>
      <c r="B274" s="75"/>
      <c r="C274" s="75"/>
      <c r="D274" s="75"/>
      <c r="E274" s="24"/>
      <c r="F274" s="13" t="s">
        <v>111</v>
      </c>
      <c r="G274" s="27"/>
      <c r="H274" s="24"/>
      <c r="I274" s="13" t="s">
        <v>128</v>
      </c>
      <c r="J274" s="27"/>
      <c r="K274" s="24"/>
      <c r="L274" s="13" t="s">
        <v>111</v>
      </c>
      <c r="M274" s="27"/>
      <c r="N274" s="24"/>
      <c r="O274" s="13" t="str">
        <f>IF(OR(AND(NOT(ISBLANK(G274)),NOT(ISNUMBER(G274))),AND(NOT(ISBLANK(J274)),NOT(ISNUMBER(M274)))),"Digite um número na C.H.",IF(OR(COUNTIF(B266:B275,B274)&gt;1,COUNTIF(J266:J275,J274)&gt;1),"Docente repetido",""))</f>
        <v/>
      </c>
      <c r="P274" s="13">
        <f t="shared" si="15"/>
        <v>0</v>
      </c>
      <c r="Q274" s="26"/>
      <c r="R274" s="26"/>
      <c r="S274" s="26"/>
      <c r="T274" s="40" t="str">
        <f t="shared" si="14"/>
        <v/>
      </c>
      <c r="U274" s="26"/>
      <c r="V274" s="26"/>
      <c r="W274" s="26"/>
    </row>
    <row r="275" spans="1:23" ht="14.1">
      <c r="A275" s="13" t="s">
        <v>129</v>
      </c>
      <c r="B275" s="75"/>
      <c r="C275" s="75"/>
      <c r="D275" s="75"/>
      <c r="E275" s="24"/>
      <c r="F275" s="13" t="s">
        <v>111</v>
      </c>
      <c r="G275" s="27"/>
      <c r="H275" s="24"/>
      <c r="I275" s="13" t="s">
        <v>130</v>
      </c>
      <c r="J275" s="27"/>
      <c r="K275" s="24"/>
      <c r="L275" s="13" t="s">
        <v>111</v>
      </c>
      <c r="M275" s="27"/>
      <c r="N275" s="24"/>
      <c r="O275" s="13" t="str">
        <f>IF(OR(AND(NOT(ISBLANK(G275)),NOT(ISNUMBER(G275))),AND(NOT(ISBLANK(J275)),NOT(ISNUMBER(M275)))),"Digite um número na C.H.",IF(OR(COUNTIF(B266:B275,B275)&gt;1,COUNTIF(J266:J275,J275)&gt;1),"Docente repetido",""))</f>
        <v/>
      </c>
      <c r="P275" s="13">
        <f t="shared" si="15"/>
        <v>0</v>
      </c>
      <c r="Q275" s="26"/>
      <c r="R275" s="26"/>
      <c r="S275" s="26"/>
      <c r="T275" s="40" t="str">
        <f t="shared" si="14"/>
        <v/>
      </c>
      <c r="U275" s="26"/>
      <c r="V275" s="26"/>
      <c r="W275" s="26"/>
    </row>
    <row r="276" spans="1:23" ht="12.6">
      <c r="A276" s="26"/>
      <c r="B276" s="26"/>
      <c r="C276" s="26"/>
      <c r="D276" s="26"/>
      <c r="E276" s="26"/>
      <c r="F276" s="26"/>
      <c r="G276" s="26"/>
      <c r="H276" s="26"/>
      <c r="I276" s="26"/>
      <c r="J276" s="26"/>
      <c r="K276" s="26"/>
      <c r="L276" s="26"/>
      <c r="M276" s="26"/>
      <c r="N276" s="26"/>
      <c r="O276" s="26"/>
      <c r="P276" s="26"/>
      <c r="Q276" s="26"/>
      <c r="R276" s="26"/>
      <c r="S276" s="26"/>
      <c r="T276" s="40" t="str">
        <f t="shared" si="14"/>
        <v/>
      </c>
      <c r="U276" s="26"/>
      <c r="V276" s="26"/>
      <c r="W276" s="26"/>
    </row>
    <row r="277" spans="1:23" ht="15.75" customHeight="1">
      <c r="T277" s="40" t="str">
        <f t="shared" si="14"/>
        <v/>
      </c>
    </row>
    <row r="278" spans="1:23" ht="15.75" customHeight="1">
      <c r="T278" s="40" t="str">
        <f t="shared" si="14"/>
        <v/>
      </c>
    </row>
    <row r="279" spans="1:23" ht="19.5" customHeight="1">
      <c r="A279" s="13" t="s">
        <v>99</v>
      </c>
      <c r="B279" s="94"/>
      <c r="C279" s="94"/>
      <c r="D279" s="94"/>
      <c r="E279" s="94"/>
      <c r="F279" s="94"/>
      <c r="G279" s="94"/>
      <c r="H279" s="94"/>
      <c r="I279" s="94"/>
      <c r="J279" s="94"/>
      <c r="K279" s="94"/>
      <c r="L279" s="94"/>
      <c r="M279" s="94"/>
      <c r="N279" s="24"/>
      <c r="O279" s="13" t="str">
        <f>IF(AND(B279="",NOT(F280="")),"Nome da disciplina obrigatório","")</f>
        <v/>
      </c>
      <c r="P279" s="13">
        <f>IF(ISBLANK(O279),"",IF(O279="",0,1))</f>
        <v>0</v>
      </c>
      <c r="Q279" s="26"/>
      <c r="R279" s="26"/>
      <c r="S279" s="26"/>
      <c r="T279" s="40" t="str">
        <f t="shared" si="14"/>
        <v/>
      </c>
      <c r="U279" s="26"/>
      <c r="V279" s="26"/>
      <c r="W279" s="26"/>
    </row>
    <row r="280" spans="1:23" ht="32.25" customHeight="1">
      <c r="A280" s="95" t="s">
        <v>100</v>
      </c>
      <c r="B280" s="96"/>
      <c r="C280" s="96"/>
      <c r="D280" s="96"/>
      <c r="E280" s="97"/>
      <c r="F280" s="13" t="str">
        <f>IF(SUM(G290:G299)+SUM(M290:M299)=0,"",SUM(G290:G299)+SUM(M290:M299))</f>
        <v/>
      </c>
      <c r="H280" s="24"/>
      <c r="I280" s="24"/>
      <c r="J280" s="24"/>
      <c r="K280" s="24"/>
      <c r="L280" s="24"/>
      <c r="M280" s="24"/>
      <c r="N280" s="24"/>
      <c r="O280" s="13" t="str">
        <f>IF(F280="", "", IF(AND(NOT(F280=0),NOT(MOD(F280,15)=0)),"A carga horária deve ser múltiplo de 15",""))</f>
        <v/>
      </c>
      <c r="P280" s="13">
        <f>IF(ISBLANK(O280),"",IF(O280="",0,1))</f>
        <v>0</v>
      </c>
      <c r="Q280" s="26"/>
      <c r="R280" s="26"/>
      <c r="S280" s="26"/>
      <c r="T280" s="40" t="str">
        <f t="shared" si="14"/>
        <v/>
      </c>
      <c r="U280" s="24"/>
      <c r="V280" s="24"/>
      <c r="W280" s="26"/>
    </row>
    <row r="281" spans="1:23" ht="14.1">
      <c r="A281" s="98" t="s">
        <v>93</v>
      </c>
      <c r="B281" s="98"/>
      <c r="C281" s="98"/>
      <c r="D281" s="98"/>
      <c r="E281" s="98"/>
      <c r="F281" s="38" t="str">
        <f>IF(AND(NOT(ISBLANK(F280)),ISNUMBER(F280),F280&gt;=15),F280/15,"")</f>
        <v/>
      </c>
      <c r="G281" s="24"/>
      <c r="H281" s="24"/>
      <c r="I281" s="24"/>
      <c r="J281" s="24"/>
      <c r="K281" s="24"/>
      <c r="L281" s="24"/>
      <c r="M281" s="24"/>
      <c r="N281" s="24"/>
      <c r="O281" s="26"/>
      <c r="P281" s="26"/>
      <c r="Q281" s="26"/>
      <c r="R281" s="26"/>
      <c r="S281" s="26"/>
      <c r="T281" s="40" t="str">
        <f t="shared" si="14"/>
        <v/>
      </c>
      <c r="U281" s="24"/>
      <c r="V281" s="24"/>
      <c r="W281" s="26"/>
    </row>
    <row r="282" spans="1:23" ht="60" customHeight="1">
      <c r="A282" s="13" t="s">
        <v>101</v>
      </c>
      <c r="B282" s="83"/>
      <c r="C282" s="83"/>
      <c r="D282" s="83"/>
      <c r="E282" s="83"/>
      <c r="F282" s="83"/>
      <c r="G282" s="83"/>
      <c r="H282" s="83"/>
      <c r="I282" s="83"/>
      <c r="J282" s="83"/>
      <c r="K282" s="83"/>
      <c r="L282" s="83"/>
      <c r="M282" s="83"/>
      <c r="N282" s="24"/>
      <c r="O282" s="26"/>
      <c r="P282" s="26"/>
      <c r="Q282" s="26"/>
      <c r="R282" s="26"/>
      <c r="S282" s="26"/>
      <c r="T282" s="40" t="str">
        <f t="shared" si="14"/>
        <v/>
      </c>
      <c r="U282" s="24"/>
      <c r="V282" s="24"/>
      <c r="W282" s="26"/>
    </row>
    <row r="283" spans="1:23" ht="60" customHeight="1">
      <c r="A283" s="39" t="s">
        <v>102</v>
      </c>
      <c r="B283" s="83"/>
      <c r="C283" s="83"/>
      <c r="D283" s="83"/>
      <c r="E283" s="83"/>
      <c r="F283" s="83"/>
      <c r="G283" s="83"/>
      <c r="H283" s="83"/>
      <c r="I283" s="83"/>
      <c r="J283" s="83"/>
      <c r="K283" s="83"/>
      <c r="L283" s="83"/>
      <c r="M283" s="83"/>
      <c r="N283" s="24"/>
      <c r="O283" s="26"/>
      <c r="P283" s="26"/>
      <c r="Q283" s="26"/>
      <c r="R283" s="26"/>
      <c r="S283" s="26"/>
      <c r="T283" s="40" t="str">
        <f t="shared" si="14"/>
        <v/>
      </c>
      <c r="U283" s="24"/>
      <c r="V283" s="24"/>
      <c r="W283" s="26"/>
    </row>
    <row r="284" spans="1:23" ht="14.1">
      <c r="A284" s="13" t="s">
        <v>103</v>
      </c>
      <c r="B284" s="57"/>
      <c r="C284" s="16" t="s">
        <v>104</v>
      </c>
      <c r="D284" s="24"/>
      <c r="E284" s="24"/>
      <c r="G284" s="26"/>
      <c r="H284" s="24"/>
      <c r="I284" s="24"/>
      <c r="J284" s="24"/>
      <c r="K284" s="24"/>
      <c r="L284" s="24"/>
      <c r="M284" s="24"/>
      <c r="N284" s="24"/>
      <c r="O284" s="26"/>
      <c r="P284" s="26"/>
      <c r="Q284" s="26"/>
      <c r="R284" s="26"/>
      <c r="S284" s="26"/>
      <c r="T284" s="40" t="str">
        <f t="shared" si="14"/>
        <v/>
      </c>
      <c r="U284" s="24"/>
      <c r="V284" s="24"/>
      <c r="W284" s="26"/>
    </row>
    <row r="285" spans="1:23" ht="14.1">
      <c r="A285" s="13" t="s">
        <v>105</v>
      </c>
      <c r="B285" s="57"/>
      <c r="C285" s="16" t="s">
        <v>104</v>
      </c>
      <c r="D285" s="24"/>
      <c r="E285" s="24"/>
      <c r="G285" s="26"/>
      <c r="H285" s="24"/>
      <c r="I285" s="24"/>
      <c r="J285" s="24"/>
      <c r="K285" s="24"/>
      <c r="L285" s="24"/>
      <c r="M285" s="24"/>
      <c r="N285" s="24"/>
      <c r="O285" s="26"/>
      <c r="P285" s="26"/>
      <c r="Q285" s="26"/>
      <c r="R285" s="26"/>
      <c r="S285" s="26"/>
      <c r="T285" s="40" t="str">
        <f t="shared" si="14"/>
        <v/>
      </c>
      <c r="U285" s="24"/>
      <c r="V285" s="24"/>
      <c r="W285" s="26"/>
    </row>
    <row r="286" spans="1:23" ht="14.1">
      <c r="A286" s="99" t="s">
        <v>106</v>
      </c>
      <c r="B286" s="99"/>
      <c r="C286" s="57"/>
      <c r="D286" s="16" t="s">
        <v>104</v>
      </c>
      <c r="E286" s="24"/>
      <c r="F286" s="34"/>
      <c r="G286" s="26"/>
      <c r="H286" s="24"/>
      <c r="I286" s="24"/>
      <c r="J286" s="24"/>
      <c r="K286" s="24"/>
      <c r="L286" s="24"/>
      <c r="M286" s="24"/>
      <c r="N286" s="24"/>
      <c r="O286" s="26"/>
      <c r="P286" s="26"/>
      <c r="Q286" s="26"/>
      <c r="R286" s="26"/>
      <c r="S286" s="26"/>
      <c r="T286" s="40" t="str">
        <f t="shared" si="14"/>
        <v/>
      </c>
      <c r="U286" s="24"/>
      <c r="V286" s="24"/>
      <c r="W286" s="26"/>
    </row>
    <row r="287" spans="1:23" ht="14.1">
      <c r="A287" s="99" t="s">
        <v>107</v>
      </c>
      <c r="B287" s="99"/>
      <c r="C287" s="57"/>
      <c r="D287" s="16" t="s">
        <v>104</v>
      </c>
      <c r="E287" s="24"/>
      <c r="F287" s="34"/>
      <c r="G287" s="26"/>
      <c r="H287" s="24"/>
      <c r="I287" s="24"/>
      <c r="J287" s="24"/>
      <c r="K287" s="24"/>
      <c r="L287" s="24"/>
      <c r="M287" s="24"/>
      <c r="N287" s="24"/>
      <c r="O287" s="26"/>
      <c r="P287" s="26"/>
      <c r="Q287" s="26"/>
      <c r="R287" s="26"/>
      <c r="S287" s="26"/>
      <c r="T287" s="40" t="str">
        <f t="shared" si="14"/>
        <v/>
      </c>
      <c r="U287" s="24"/>
      <c r="V287" s="24"/>
      <c r="W287" s="26"/>
    </row>
    <row r="288" spans="1:23" ht="14.1">
      <c r="A288" s="100" t="s">
        <v>108</v>
      </c>
      <c r="B288" s="101"/>
      <c r="C288" s="102"/>
      <c r="D288" s="57"/>
      <c r="E288" s="16" t="s">
        <v>104</v>
      </c>
      <c r="G288" s="26"/>
      <c r="H288" s="24"/>
      <c r="I288" s="24"/>
      <c r="J288" s="24"/>
      <c r="K288" s="24"/>
      <c r="L288" s="24"/>
      <c r="M288" s="24"/>
      <c r="N288" s="24"/>
      <c r="O288" s="26"/>
      <c r="P288" s="26"/>
      <c r="Q288" s="26"/>
      <c r="R288" s="26"/>
      <c r="S288" s="26"/>
      <c r="T288" s="40" t="str">
        <f t="shared" si="14"/>
        <v/>
      </c>
      <c r="U288" s="24"/>
      <c r="V288" s="24"/>
      <c r="W288" s="26"/>
    </row>
    <row r="289" spans="1:23" ht="14.1">
      <c r="A289" s="103" t="s">
        <v>109</v>
      </c>
      <c r="B289" s="104"/>
      <c r="C289" s="105"/>
      <c r="D289" s="57"/>
      <c r="E289" s="16" t="s">
        <v>104</v>
      </c>
      <c r="G289" s="26"/>
      <c r="H289" s="24"/>
      <c r="I289" s="24"/>
      <c r="J289" s="24"/>
      <c r="K289" s="24"/>
      <c r="L289" s="24"/>
      <c r="M289" s="24"/>
      <c r="N289" s="24"/>
      <c r="O289" s="26"/>
      <c r="P289" s="26"/>
      <c r="Q289" s="26"/>
      <c r="R289" s="26"/>
      <c r="S289" s="26"/>
      <c r="T289" s="40" t="str">
        <f t="shared" si="14"/>
        <v/>
      </c>
      <c r="U289" s="24"/>
      <c r="V289" s="24"/>
      <c r="W289" s="26"/>
    </row>
    <row r="290" spans="1:23" ht="14.1">
      <c r="A290" s="22" t="s">
        <v>110</v>
      </c>
      <c r="B290" s="75"/>
      <c r="C290" s="75"/>
      <c r="D290" s="75"/>
      <c r="E290" s="24"/>
      <c r="F290" s="22" t="s">
        <v>111</v>
      </c>
      <c r="G290" s="27"/>
      <c r="H290" s="24"/>
      <c r="I290" s="22" t="s">
        <v>112</v>
      </c>
      <c r="J290" s="27"/>
      <c r="K290" s="24"/>
      <c r="L290" s="22" t="s">
        <v>111</v>
      </c>
      <c r="M290" s="27"/>
      <c r="N290" s="24"/>
      <c r="O290" s="22" t="str">
        <f>IF(OR(AND(NOT(ISBLANK(G290)),NOT(ISNUMBER(G290))),AND(NOT(ISBLANK(J290)),NOT(ISNUMBER(M290)))),"Digite um número na C.H.",IF(OR(COUNTIF(B290:B299,B290)&gt;1,COUNTIF(J290:J299,J290)&gt;1),"Docente repetido",""))</f>
        <v/>
      </c>
      <c r="P290" s="22">
        <f t="shared" ref="P290:P299" si="16">IF(ISBLANK(O290),"",IF(O290="",0,1))</f>
        <v>0</v>
      </c>
      <c r="Q290" s="26"/>
      <c r="R290" s="26"/>
      <c r="S290" s="26"/>
      <c r="T290" s="40" t="str">
        <f t="shared" si="14"/>
        <v/>
      </c>
      <c r="U290" s="24"/>
      <c r="V290" s="24"/>
      <c r="W290" s="26"/>
    </row>
    <row r="291" spans="1:23" ht="14.1">
      <c r="A291" s="22" t="s">
        <v>113</v>
      </c>
      <c r="B291" s="75"/>
      <c r="C291" s="75"/>
      <c r="D291" s="75"/>
      <c r="E291" s="24"/>
      <c r="F291" s="22" t="s">
        <v>111</v>
      </c>
      <c r="G291" s="27"/>
      <c r="H291" s="24"/>
      <c r="I291" s="22" t="s">
        <v>114</v>
      </c>
      <c r="J291" s="27"/>
      <c r="K291" s="24"/>
      <c r="L291" s="22" t="s">
        <v>111</v>
      </c>
      <c r="M291" s="27"/>
      <c r="N291" s="24"/>
      <c r="O291" s="22" t="str">
        <f>IF(OR(AND(NOT(ISBLANK(G291)),NOT(ISNUMBER(G291))),AND(NOT(ISBLANK(J291)),NOT(ISNUMBER(M291)))),"Digite um número na C.H.",IF(OR(COUNTIF(B290:B299,B291)&gt;1,COUNTIF(J290:J299,J291)&gt;1),"Docente repetido",""))</f>
        <v/>
      </c>
      <c r="P291" s="22">
        <f t="shared" si="16"/>
        <v>0</v>
      </c>
      <c r="Q291" s="26"/>
      <c r="R291" s="26"/>
      <c r="S291" s="26"/>
      <c r="T291" s="40" t="str">
        <f t="shared" si="14"/>
        <v/>
      </c>
      <c r="U291" s="24"/>
      <c r="V291" s="24"/>
      <c r="W291" s="26"/>
    </row>
    <row r="292" spans="1:23" ht="14.1">
      <c r="A292" s="22" t="s">
        <v>115</v>
      </c>
      <c r="B292" s="75"/>
      <c r="C292" s="75"/>
      <c r="D292" s="75"/>
      <c r="E292" s="24"/>
      <c r="F292" s="22" t="s">
        <v>111</v>
      </c>
      <c r="G292" s="27"/>
      <c r="H292" s="24"/>
      <c r="I292" s="22" t="s">
        <v>116</v>
      </c>
      <c r="J292" s="27"/>
      <c r="K292" s="24"/>
      <c r="L292" s="22" t="s">
        <v>111</v>
      </c>
      <c r="M292" s="27"/>
      <c r="N292" s="24"/>
      <c r="O292" s="22" t="str">
        <f>IF(OR(AND(NOT(ISBLANK(G292)),NOT(ISNUMBER(G292))),AND(NOT(ISBLANK(J292)),NOT(ISNUMBER(M292)))),"Digite um número na C.H.",IF(OR(COUNTIF(B290:B299,B292)&gt;1,COUNTIF(J290:J299,J292)&gt;1),"Docente repetido",""))</f>
        <v/>
      </c>
      <c r="P292" s="22">
        <f t="shared" si="16"/>
        <v>0</v>
      </c>
      <c r="Q292" s="26"/>
      <c r="R292" s="26"/>
      <c r="S292" s="26"/>
      <c r="T292" s="40" t="str">
        <f t="shared" si="14"/>
        <v/>
      </c>
      <c r="U292" s="24"/>
      <c r="V292" s="24"/>
      <c r="W292" s="26"/>
    </row>
    <row r="293" spans="1:23" ht="14.1">
      <c r="A293" s="22" t="s">
        <v>117</v>
      </c>
      <c r="B293" s="75"/>
      <c r="C293" s="75"/>
      <c r="D293" s="75"/>
      <c r="E293" s="24"/>
      <c r="F293" s="22" t="s">
        <v>111</v>
      </c>
      <c r="G293" s="27"/>
      <c r="H293" s="24"/>
      <c r="I293" s="22" t="s">
        <v>118</v>
      </c>
      <c r="J293" s="27"/>
      <c r="K293" s="24"/>
      <c r="L293" s="22" t="s">
        <v>111</v>
      </c>
      <c r="M293" s="27"/>
      <c r="N293" s="24"/>
      <c r="O293" s="22" t="str">
        <f>IF(OR(AND(NOT(ISBLANK(G293)),NOT(ISNUMBER(G293))),AND(NOT(ISBLANK(J293)),NOT(ISNUMBER(M293)))),"Digite um número na C.H.",IF(OR(COUNTIF(B290:B299,B293)&gt;1,COUNTIF(J290:J299,J293)&gt;1),"Docente repetido",""))</f>
        <v/>
      </c>
      <c r="P293" s="22">
        <f t="shared" si="16"/>
        <v>0</v>
      </c>
      <c r="Q293" s="26"/>
      <c r="R293" s="26"/>
      <c r="S293" s="26"/>
      <c r="T293" s="40" t="str">
        <f t="shared" si="14"/>
        <v/>
      </c>
      <c r="U293" s="24"/>
      <c r="V293" s="24"/>
      <c r="W293" s="26"/>
    </row>
    <row r="294" spans="1:23" ht="14.1">
      <c r="A294" s="22" t="s">
        <v>119</v>
      </c>
      <c r="B294" s="75"/>
      <c r="C294" s="75"/>
      <c r="D294" s="75"/>
      <c r="E294" s="24"/>
      <c r="F294" s="22" t="s">
        <v>111</v>
      </c>
      <c r="G294" s="27"/>
      <c r="H294" s="24"/>
      <c r="I294" s="22" t="s">
        <v>120</v>
      </c>
      <c r="J294" s="27"/>
      <c r="K294" s="24"/>
      <c r="L294" s="22" t="s">
        <v>111</v>
      </c>
      <c r="M294" s="27"/>
      <c r="N294" s="24"/>
      <c r="O294" s="22" t="str">
        <f>IF(OR(AND(NOT(ISBLANK(G294)),NOT(ISNUMBER(G294))),AND(NOT(ISBLANK(J294)),NOT(ISNUMBER(M294)))),"Digite um número na C.H.",IF(OR(COUNTIF(B290:B299,B294)&gt;1,COUNTIF(J290:J299,J294)&gt;1),"Docente repetido",""))</f>
        <v/>
      </c>
      <c r="P294" s="22">
        <f t="shared" si="16"/>
        <v>0</v>
      </c>
      <c r="Q294" s="26"/>
      <c r="R294" s="26"/>
      <c r="S294" s="26"/>
      <c r="T294" s="40" t="str">
        <f t="shared" si="14"/>
        <v/>
      </c>
      <c r="U294" s="24"/>
      <c r="V294" s="24"/>
      <c r="W294" s="26"/>
    </row>
    <row r="295" spans="1:23" ht="14.1">
      <c r="A295" s="22" t="s">
        <v>121</v>
      </c>
      <c r="B295" s="75"/>
      <c r="C295" s="75"/>
      <c r="D295" s="75"/>
      <c r="E295" s="24"/>
      <c r="F295" s="22" t="s">
        <v>111</v>
      </c>
      <c r="G295" s="27"/>
      <c r="H295" s="24"/>
      <c r="I295" s="22" t="s">
        <v>122</v>
      </c>
      <c r="J295" s="27"/>
      <c r="K295" s="24"/>
      <c r="L295" s="22" t="s">
        <v>111</v>
      </c>
      <c r="M295" s="27"/>
      <c r="N295" s="24"/>
      <c r="O295" s="22" t="str">
        <f>IF(OR(AND(NOT(ISBLANK(G295)),NOT(ISNUMBER(G295))),AND(NOT(ISBLANK(J295)),NOT(ISNUMBER(M295)))),"Digite um número na C.H.",IF(OR(COUNTIF(B290:B299,B295)&gt;1,COUNTIF(J290:J299,J295)&gt;1),"Docente repetido",""))</f>
        <v/>
      </c>
      <c r="P295" s="22">
        <f t="shared" si="16"/>
        <v>0</v>
      </c>
      <c r="Q295" s="26"/>
      <c r="R295" s="26"/>
      <c r="S295" s="26"/>
      <c r="T295" s="40" t="str">
        <f t="shared" si="14"/>
        <v/>
      </c>
      <c r="U295" s="24"/>
      <c r="V295" s="24"/>
      <c r="W295" s="26"/>
    </row>
    <row r="296" spans="1:23" ht="14.1">
      <c r="A296" s="22" t="s">
        <v>123</v>
      </c>
      <c r="B296" s="75"/>
      <c r="C296" s="75"/>
      <c r="D296" s="75"/>
      <c r="E296" s="24"/>
      <c r="F296" s="22" t="s">
        <v>111</v>
      </c>
      <c r="G296" s="27"/>
      <c r="H296" s="24"/>
      <c r="I296" s="22" t="s">
        <v>124</v>
      </c>
      <c r="J296" s="27"/>
      <c r="K296" s="24"/>
      <c r="L296" s="22" t="s">
        <v>111</v>
      </c>
      <c r="M296" s="27"/>
      <c r="N296" s="24"/>
      <c r="O296" s="22" t="str">
        <f>IF(OR(AND(NOT(ISBLANK(G296)),NOT(ISNUMBER(G296))),AND(NOT(ISBLANK(J296)),NOT(ISNUMBER(M296)))),"Digite um número na C.H.",IF(OR(COUNTIF(B290:B299,B296)&gt;1,COUNTIF(J290:J299,J296)&gt;1),"Docente repetido",""))</f>
        <v/>
      </c>
      <c r="P296" s="22">
        <f t="shared" si="16"/>
        <v>0</v>
      </c>
      <c r="Q296" s="26"/>
      <c r="R296" s="26"/>
      <c r="S296" s="26"/>
      <c r="T296" s="40" t="str">
        <f t="shared" si="14"/>
        <v/>
      </c>
      <c r="U296" s="24"/>
      <c r="V296" s="24"/>
      <c r="W296" s="26"/>
    </row>
    <row r="297" spans="1:23" ht="14.1">
      <c r="A297" s="22" t="s">
        <v>125</v>
      </c>
      <c r="B297" s="75"/>
      <c r="C297" s="75"/>
      <c r="D297" s="75"/>
      <c r="E297" s="24"/>
      <c r="F297" s="22" t="s">
        <v>111</v>
      </c>
      <c r="G297" s="27"/>
      <c r="H297" s="24"/>
      <c r="I297" s="22" t="s">
        <v>126</v>
      </c>
      <c r="J297" s="27"/>
      <c r="K297" s="24"/>
      <c r="L297" s="22" t="s">
        <v>111</v>
      </c>
      <c r="M297" s="27"/>
      <c r="N297" s="24"/>
      <c r="O297" s="22" t="str">
        <f>IF(OR(AND(NOT(ISBLANK(G297)),NOT(ISNUMBER(G297))),AND(NOT(ISBLANK(J297)),NOT(ISNUMBER(M297)))),"Digite um número na C.H.",IF(OR(COUNTIF(B290:B299,B297)&gt;1,COUNTIF(J290:J299,J297)&gt;1),"Docente repetido",""))</f>
        <v/>
      </c>
      <c r="P297" s="22">
        <f t="shared" si="16"/>
        <v>0</v>
      </c>
      <c r="Q297" s="26"/>
      <c r="R297" s="26"/>
      <c r="S297" s="26"/>
      <c r="T297" s="40" t="str">
        <f t="shared" si="14"/>
        <v/>
      </c>
      <c r="U297" s="24"/>
      <c r="V297" s="24"/>
      <c r="W297" s="26"/>
    </row>
    <row r="298" spans="1:23" ht="14.1">
      <c r="A298" s="22" t="s">
        <v>127</v>
      </c>
      <c r="B298" s="75"/>
      <c r="C298" s="75"/>
      <c r="D298" s="75"/>
      <c r="E298" s="24"/>
      <c r="F298" s="22" t="s">
        <v>111</v>
      </c>
      <c r="G298" s="27"/>
      <c r="H298" s="24"/>
      <c r="I298" s="22" t="s">
        <v>128</v>
      </c>
      <c r="J298" s="27"/>
      <c r="K298" s="24"/>
      <c r="L298" s="22" t="s">
        <v>111</v>
      </c>
      <c r="M298" s="27"/>
      <c r="N298" s="24"/>
      <c r="O298" s="22" t="str">
        <f>IF(OR(AND(NOT(ISBLANK(G298)),NOT(ISNUMBER(G298))),AND(NOT(ISBLANK(J298)),NOT(ISNUMBER(M298)))),"Digite um número na C.H.",IF(OR(COUNTIF(B290:B299,B298)&gt;1,COUNTIF(J290:J299,J298)&gt;1),"Docente repetido",""))</f>
        <v/>
      </c>
      <c r="P298" s="22">
        <f t="shared" si="16"/>
        <v>0</v>
      </c>
      <c r="Q298" s="26"/>
      <c r="R298" s="26"/>
      <c r="S298" s="26"/>
      <c r="T298" s="40" t="str">
        <f t="shared" si="14"/>
        <v/>
      </c>
      <c r="U298" s="26"/>
      <c r="V298" s="26"/>
      <c r="W298" s="26"/>
    </row>
    <row r="299" spans="1:23" ht="14.1">
      <c r="A299" s="22" t="s">
        <v>129</v>
      </c>
      <c r="B299" s="75"/>
      <c r="C299" s="75"/>
      <c r="D299" s="75"/>
      <c r="E299" s="24"/>
      <c r="F299" s="22" t="s">
        <v>111</v>
      </c>
      <c r="G299" s="27"/>
      <c r="H299" s="24"/>
      <c r="I299" s="22" t="s">
        <v>130</v>
      </c>
      <c r="J299" s="27"/>
      <c r="K299" s="24"/>
      <c r="L299" s="22" t="s">
        <v>111</v>
      </c>
      <c r="M299" s="27"/>
      <c r="N299" s="24"/>
      <c r="O299" s="22" t="str">
        <f>IF(OR(AND(NOT(ISBLANK(G299)),NOT(ISNUMBER(G299))),AND(NOT(ISBLANK(J299)),NOT(ISNUMBER(M299)))),"Digite um número na C.H.",IF(OR(COUNTIF(B290:B299,B299)&gt;1,COUNTIF(J290:J299,J299)&gt;1),"Docente repetido",""))</f>
        <v/>
      </c>
      <c r="P299" s="22">
        <f t="shared" si="16"/>
        <v>0</v>
      </c>
      <c r="Q299" s="26"/>
      <c r="R299" s="26"/>
      <c r="S299" s="26"/>
      <c r="T299" s="40" t="str">
        <f t="shared" si="14"/>
        <v/>
      </c>
      <c r="U299" s="26"/>
      <c r="V299" s="26"/>
      <c r="W299" s="26"/>
    </row>
    <row r="300" spans="1:23" ht="12.6">
      <c r="A300" s="26"/>
      <c r="B300" s="26"/>
      <c r="C300" s="26"/>
      <c r="D300" s="26"/>
      <c r="E300" s="26"/>
      <c r="F300" s="26"/>
      <c r="G300" s="26"/>
      <c r="H300" s="26"/>
      <c r="I300" s="26"/>
      <c r="J300" s="26"/>
      <c r="K300" s="26"/>
      <c r="L300" s="26"/>
      <c r="M300" s="26"/>
      <c r="N300" s="26"/>
      <c r="O300" s="26"/>
      <c r="P300" s="26"/>
      <c r="Q300" s="26"/>
      <c r="R300" s="26"/>
      <c r="S300" s="26"/>
      <c r="T300" s="40" t="str">
        <f t="shared" si="14"/>
        <v/>
      </c>
      <c r="U300" s="26"/>
      <c r="V300" s="26"/>
      <c r="W300" s="26"/>
    </row>
    <row r="301" spans="1:23" ht="15.75" customHeight="1">
      <c r="T301" s="40" t="str">
        <f t="shared" si="14"/>
        <v/>
      </c>
    </row>
    <row r="302" spans="1:23" ht="15.75" customHeight="1">
      <c r="T302" s="40" t="str">
        <f t="shared" si="14"/>
        <v/>
      </c>
    </row>
    <row r="303" spans="1:23" ht="19.5" customHeight="1">
      <c r="A303" s="13" t="s">
        <v>99</v>
      </c>
      <c r="B303" s="94"/>
      <c r="C303" s="94"/>
      <c r="D303" s="94"/>
      <c r="E303" s="94"/>
      <c r="F303" s="94"/>
      <c r="G303" s="94"/>
      <c r="H303" s="94"/>
      <c r="I303" s="94"/>
      <c r="J303" s="94"/>
      <c r="K303" s="94"/>
      <c r="L303" s="94"/>
      <c r="M303" s="94"/>
      <c r="N303" s="24"/>
      <c r="O303" s="13" t="str">
        <f>IF(AND(B303="",NOT(F304="")),"Nome da disciplina obrigatório","")</f>
        <v/>
      </c>
      <c r="P303" s="13">
        <f>IF(ISBLANK(O303),"",IF(O303="",0,1))</f>
        <v>0</v>
      </c>
      <c r="Q303" s="26"/>
      <c r="R303" s="26"/>
      <c r="S303" s="26"/>
      <c r="T303" s="40" t="str">
        <f t="shared" si="14"/>
        <v/>
      </c>
      <c r="U303" s="26"/>
      <c r="V303" s="26"/>
      <c r="W303" s="26"/>
    </row>
    <row r="304" spans="1:23" ht="32.25" customHeight="1">
      <c r="A304" s="95" t="s">
        <v>100</v>
      </c>
      <c r="B304" s="96"/>
      <c r="C304" s="96"/>
      <c r="D304" s="96"/>
      <c r="E304" s="97"/>
      <c r="F304" s="13" t="str">
        <f>IF(SUM(G314:G323)+SUM(M314:M323)=0,"",SUM(G314:G323)+SUM(M314:M323))</f>
        <v/>
      </c>
      <c r="H304" s="24"/>
      <c r="I304" s="24"/>
      <c r="J304" s="24"/>
      <c r="K304" s="24"/>
      <c r="L304" s="24"/>
      <c r="M304" s="24"/>
      <c r="N304" s="24"/>
      <c r="O304" s="13" t="str">
        <f>IF(F304="", "", IF(AND(NOT(F304=0),NOT(MOD(F304,15)=0)),"A carga horária deve ser múltiplo de 15",""))</f>
        <v/>
      </c>
      <c r="P304" s="13">
        <f>IF(ISBLANK(O304),"",IF(O304="",0,1))</f>
        <v>0</v>
      </c>
      <c r="Q304" s="26"/>
      <c r="R304" s="26"/>
      <c r="S304" s="26"/>
      <c r="T304" s="40" t="str">
        <f t="shared" si="14"/>
        <v/>
      </c>
      <c r="U304" s="24"/>
      <c r="V304" s="24"/>
      <c r="W304" s="26"/>
    </row>
    <row r="305" spans="1:23" ht="14.1">
      <c r="A305" s="98" t="s">
        <v>93</v>
      </c>
      <c r="B305" s="98"/>
      <c r="C305" s="98"/>
      <c r="D305" s="98"/>
      <c r="E305" s="98"/>
      <c r="F305" s="38" t="str">
        <f>IF(AND(NOT(ISBLANK(F304)),ISNUMBER(F304),F304&gt;=15),F304/15,"")</f>
        <v/>
      </c>
      <c r="G305" s="24"/>
      <c r="H305" s="24"/>
      <c r="I305" s="24"/>
      <c r="J305" s="24"/>
      <c r="K305" s="24"/>
      <c r="L305" s="24"/>
      <c r="M305" s="24"/>
      <c r="N305" s="24"/>
      <c r="O305" s="26"/>
      <c r="P305" s="26"/>
      <c r="Q305" s="26"/>
      <c r="R305" s="26"/>
      <c r="S305" s="26"/>
      <c r="T305" s="40" t="str">
        <f t="shared" si="14"/>
        <v/>
      </c>
      <c r="U305" s="24"/>
      <c r="V305" s="24"/>
      <c r="W305" s="26"/>
    </row>
    <row r="306" spans="1:23" ht="60" customHeight="1">
      <c r="A306" s="13" t="s">
        <v>101</v>
      </c>
      <c r="B306" s="83"/>
      <c r="C306" s="83"/>
      <c r="D306" s="83"/>
      <c r="E306" s="83"/>
      <c r="F306" s="83"/>
      <c r="G306" s="83"/>
      <c r="H306" s="83"/>
      <c r="I306" s="83"/>
      <c r="J306" s="83"/>
      <c r="K306" s="83"/>
      <c r="L306" s="83"/>
      <c r="M306" s="83"/>
      <c r="N306" s="24"/>
      <c r="O306" s="26"/>
      <c r="P306" s="26"/>
      <c r="Q306" s="26"/>
      <c r="R306" s="26"/>
      <c r="S306" s="26"/>
      <c r="T306" s="40" t="str">
        <f t="shared" si="14"/>
        <v/>
      </c>
      <c r="U306" s="24"/>
      <c r="V306" s="24"/>
      <c r="W306" s="26"/>
    </row>
    <row r="307" spans="1:23" ht="60" customHeight="1">
      <c r="A307" s="39" t="s">
        <v>102</v>
      </c>
      <c r="B307" s="83"/>
      <c r="C307" s="83"/>
      <c r="D307" s="83"/>
      <c r="E307" s="83"/>
      <c r="F307" s="83"/>
      <c r="G307" s="83"/>
      <c r="H307" s="83"/>
      <c r="I307" s="83"/>
      <c r="J307" s="83"/>
      <c r="K307" s="83"/>
      <c r="L307" s="83"/>
      <c r="M307" s="83"/>
      <c r="N307" s="24"/>
      <c r="O307" s="26"/>
      <c r="P307" s="26"/>
      <c r="Q307" s="26"/>
      <c r="R307" s="26"/>
      <c r="S307" s="26"/>
      <c r="T307" s="40" t="str">
        <f t="shared" si="14"/>
        <v/>
      </c>
      <c r="U307" s="24"/>
      <c r="V307" s="24"/>
      <c r="W307" s="26"/>
    </row>
    <row r="308" spans="1:23" ht="14.1">
      <c r="A308" s="13" t="s">
        <v>103</v>
      </c>
      <c r="B308" s="57"/>
      <c r="C308" s="16" t="s">
        <v>104</v>
      </c>
      <c r="D308" s="24"/>
      <c r="E308" s="24"/>
      <c r="G308" s="26"/>
      <c r="H308" s="24"/>
      <c r="I308" s="24"/>
      <c r="J308" s="24"/>
      <c r="K308" s="24"/>
      <c r="L308" s="24"/>
      <c r="M308" s="24"/>
      <c r="N308" s="24"/>
      <c r="O308" s="26"/>
      <c r="P308" s="26"/>
      <c r="Q308" s="26"/>
      <c r="R308" s="26"/>
      <c r="S308" s="26"/>
      <c r="T308" s="40" t="str">
        <f t="shared" si="14"/>
        <v/>
      </c>
      <c r="U308" s="24"/>
      <c r="V308" s="24"/>
      <c r="W308" s="26"/>
    </row>
    <row r="309" spans="1:23" ht="14.1">
      <c r="A309" s="13" t="s">
        <v>105</v>
      </c>
      <c r="B309" s="57"/>
      <c r="C309" s="16" t="s">
        <v>104</v>
      </c>
      <c r="D309" s="24"/>
      <c r="E309" s="24"/>
      <c r="G309" s="26"/>
      <c r="H309" s="24"/>
      <c r="I309" s="24"/>
      <c r="J309" s="24"/>
      <c r="K309" s="24"/>
      <c r="L309" s="24"/>
      <c r="M309" s="24"/>
      <c r="N309" s="24"/>
      <c r="O309" s="26"/>
      <c r="P309" s="26"/>
      <c r="Q309" s="26"/>
      <c r="R309" s="26"/>
      <c r="S309" s="26"/>
      <c r="T309" s="40" t="str">
        <f t="shared" si="14"/>
        <v/>
      </c>
      <c r="U309" s="24"/>
      <c r="V309" s="24"/>
      <c r="W309" s="26"/>
    </row>
    <row r="310" spans="1:23" ht="14.1">
      <c r="A310" s="99" t="s">
        <v>106</v>
      </c>
      <c r="B310" s="99"/>
      <c r="C310" s="57"/>
      <c r="D310" s="16" t="s">
        <v>104</v>
      </c>
      <c r="E310" s="24"/>
      <c r="F310" s="34"/>
      <c r="G310" s="26"/>
      <c r="H310" s="24"/>
      <c r="I310" s="24"/>
      <c r="J310" s="24"/>
      <c r="K310" s="24"/>
      <c r="L310" s="24"/>
      <c r="M310" s="24"/>
      <c r="N310" s="24"/>
      <c r="O310" s="26"/>
      <c r="P310" s="26"/>
      <c r="Q310" s="26"/>
      <c r="R310" s="26"/>
      <c r="S310" s="26"/>
      <c r="T310" s="40" t="str">
        <f t="shared" si="14"/>
        <v/>
      </c>
      <c r="U310" s="24"/>
      <c r="V310" s="24"/>
      <c r="W310" s="26"/>
    </row>
    <row r="311" spans="1:23" ht="14.1">
      <c r="A311" s="99" t="s">
        <v>107</v>
      </c>
      <c r="B311" s="99"/>
      <c r="C311" s="57"/>
      <c r="D311" s="16" t="s">
        <v>104</v>
      </c>
      <c r="E311" s="24"/>
      <c r="F311" s="34"/>
      <c r="G311" s="26"/>
      <c r="H311" s="24"/>
      <c r="I311" s="24"/>
      <c r="J311" s="24"/>
      <c r="K311" s="24"/>
      <c r="L311" s="24"/>
      <c r="M311" s="24"/>
      <c r="N311" s="24"/>
      <c r="O311" s="26"/>
      <c r="P311" s="26"/>
      <c r="Q311" s="26"/>
      <c r="R311" s="26"/>
      <c r="S311" s="26"/>
      <c r="T311" s="40" t="str">
        <f t="shared" si="14"/>
        <v/>
      </c>
      <c r="U311" s="24"/>
      <c r="V311" s="24"/>
      <c r="W311" s="26"/>
    </row>
    <row r="312" spans="1:23" ht="14.1">
      <c r="A312" s="100" t="s">
        <v>108</v>
      </c>
      <c r="B312" s="101"/>
      <c r="C312" s="102"/>
      <c r="D312" s="57"/>
      <c r="E312" s="16" t="s">
        <v>104</v>
      </c>
      <c r="G312" s="26"/>
      <c r="H312" s="24"/>
      <c r="I312" s="24"/>
      <c r="J312" s="24"/>
      <c r="K312" s="24"/>
      <c r="L312" s="24"/>
      <c r="M312" s="24"/>
      <c r="N312" s="24"/>
      <c r="O312" s="26"/>
      <c r="P312" s="26"/>
      <c r="Q312" s="26"/>
      <c r="R312" s="26"/>
      <c r="S312" s="26"/>
      <c r="T312" s="40" t="str">
        <f t="shared" si="14"/>
        <v/>
      </c>
      <c r="U312" s="24"/>
      <c r="V312" s="24"/>
      <c r="W312" s="26"/>
    </row>
    <row r="313" spans="1:23" ht="14.1">
      <c r="A313" s="103" t="s">
        <v>109</v>
      </c>
      <c r="B313" s="104"/>
      <c r="C313" s="105"/>
      <c r="D313" s="57"/>
      <c r="E313" s="16" t="s">
        <v>104</v>
      </c>
      <c r="G313" s="26"/>
      <c r="H313" s="24"/>
      <c r="I313" s="24"/>
      <c r="J313" s="24"/>
      <c r="K313" s="24"/>
      <c r="L313" s="24"/>
      <c r="M313" s="24"/>
      <c r="N313" s="24"/>
      <c r="O313" s="26"/>
      <c r="P313" s="26"/>
      <c r="Q313" s="26"/>
      <c r="R313" s="26"/>
      <c r="S313" s="26"/>
      <c r="T313" s="40" t="str">
        <f t="shared" si="14"/>
        <v/>
      </c>
      <c r="U313" s="24"/>
      <c r="V313" s="24"/>
      <c r="W313" s="26"/>
    </row>
    <row r="314" spans="1:23" ht="14.1">
      <c r="A314" s="22" t="s">
        <v>110</v>
      </c>
      <c r="B314" s="75"/>
      <c r="C314" s="75"/>
      <c r="D314" s="75"/>
      <c r="E314" s="24"/>
      <c r="F314" s="22" t="s">
        <v>111</v>
      </c>
      <c r="G314" s="27"/>
      <c r="H314" s="24"/>
      <c r="I314" s="22" t="s">
        <v>112</v>
      </c>
      <c r="J314" s="27"/>
      <c r="K314" s="24"/>
      <c r="L314" s="22" t="s">
        <v>111</v>
      </c>
      <c r="M314" s="27"/>
      <c r="N314" s="24"/>
      <c r="O314" s="22" t="str">
        <f>IF(OR(AND(NOT(ISBLANK(G314)),NOT(ISNUMBER(G314))),AND(NOT(ISBLANK(J314)),NOT(ISNUMBER(M314)))),"Digite um número na C.H.",IF(OR(COUNTIF(B314:B323,B314)&gt;1,COUNTIF(J314:J323,J314)&gt;1),"Docente repetido",""))</f>
        <v/>
      </c>
      <c r="P314" s="22">
        <f t="shared" ref="P314:P323" si="17">IF(ISBLANK(O314),"",IF(O314="",0,1))</f>
        <v>0</v>
      </c>
      <c r="Q314" s="26"/>
      <c r="R314" s="26"/>
      <c r="S314" s="26"/>
      <c r="T314" s="40" t="str">
        <f t="shared" si="14"/>
        <v/>
      </c>
      <c r="U314" s="24"/>
      <c r="V314" s="24"/>
      <c r="W314" s="26"/>
    </row>
    <row r="315" spans="1:23" ht="14.1">
      <c r="A315" s="22" t="s">
        <v>113</v>
      </c>
      <c r="B315" s="75"/>
      <c r="C315" s="75"/>
      <c r="D315" s="75"/>
      <c r="E315" s="24"/>
      <c r="F315" s="22" t="s">
        <v>111</v>
      </c>
      <c r="G315" s="27"/>
      <c r="H315" s="24"/>
      <c r="I315" s="22" t="s">
        <v>114</v>
      </c>
      <c r="J315" s="27"/>
      <c r="K315" s="24"/>
      <c r="L315" s="22" t="s">
        <v>111</v>
      </c>
      <c r="M315" s="27"/>
      <c r="N315" s="24"/>
      <c r="O315" s="22" t="str">
        <f>IF(OR(AND(NOT(ISBLANK(G315)),NOT(ISNUMBER(G315))),AND(NOT(ISBLANK(J315)),NOT(ISNUMBER(M315)))),"Digite um número na C.H.",IF(OR(COUNTIF(B314:B323,B315)&gt;1,COUNTIF(J314:J323,J315)&gt;1),"Docente repetido",""))</f>
        <v/>
      </c>
      <c r="P315" s="22">
        <f t="shared" si="17"/>
        <v>0</v>
      </c>
      <c r="Q315" s="26"/>
      <c r="R315" s="26"/>
      <c r="S315" s="26"/>
      <c r="T315" s="40" t="str">
        <f t="shared" si="14"/>
        <v/>
      </c>
      <c r="U315" s="24"/>
      <c r="V315" s="24"/>
      <c r="W315" s="26"/>
    </row>
    <row r="316" spans="1:23" ht="14.1">
      <c r="A316" s="22" t="s">
        <v>115</v>
      </c>
      <c r="B316" s="75"/>
      <c r="C316" s="75"/>
      <c r="D316" s="75"/>
      <c r="E316" s="24"/>
      <c r="F316" s="22" t="s">
        <v>111</v>
      </c>
      <c r="G316" s="27"/>
      <c r="H316" s="24"/>
      <c r="I316" s="22" t="s">
        <v>116</v>
      </c>
      <c r="J316" s="27"/>
      <c r="K316" s="24"/>
      <c r="L316" s="22" t="s">
        <v>111</v>
      </c>
      <c r="M316" s="27"/>
      <c r="N316" s="24"/>
      <c r="O316" s="22" t="str">
        <f>IF(OR(AND(NOT(ISBLANK(G316)),NOT(ISNUMBER(G316))),AND(NOT(ISBLANK(J316)),NOT(ISNUMBER(M316)))),"Digite um número na C.H.",IF(OR(COUNTIF(B314:B323,B316)&gt;1,COUNTIF(J314:J323,J316)&gt;1),"Docente repetido",""))</f>
        <v/>
      </c>
      <c r="P316" s="22">
        <f t="shared" si="17"/>
        <v>0</v>
      </c>
      <c r="Q316" s="26"/>
      <c r="R316" s="26"/>
      <c r="S316" s="26"/>
      <c r="T316" s="40" t="str">
        <f t="shared" si="14"/>
        <v/>
      </c>
      <c r="U316" s="24"/>
      <c r="V316" s="24"/>
      <c r="W316" s="26"/>
    </row>
    <row r="317" spans="1:23" ht="14.1">
      <c r="A317" s="22" t="s">
        <v>117</v>
      </c>
      <c r="B317" s="75"/>
      <c r="C317" s="75"/>
      <c r="D317" s="75"/>
      <c r="E317" s="24"/>
      <c r="F317" s="22" t="s">
        <v>111</v>
      </c>
      <c r="G317" s="27"/>
      <c r="H317" s="24"/>
      <c r="I317" s="22" t="s">
        <v>118</v>
      </c>
      <c r="J317" s="27"/>
      <c r="K317" s="24"/>
      <c r="L317" s="22" t="s">
        <v>111</v>
      </c>
      <c r="M317" s="27"/>
      <c r="N317" s="24"/>
      <c r="O317" s="22" t="str">
        <f>IF(OR(AND(NOT(ISBLANK(G317)),NOT(ISNUMBER(G317))),AND(NOT(ISBLANK(J317)),NOT(ISNUMBER(M317)))),"Digite um número na C.H.",IF(OR(COUNTIF(B314:B323,B317)&gt;1,COUNTIF(J314:J323,J317)&gt;1),"Docente repetido",""))</f>
        <v/>
      </c>
      <c r="P317" s="22">
        <f t="shared" si="17"/>
        <v>0</v>
      </c>
      <c r="Q317" s="26"/>
      <c r="R317" s="26"/>
      <c r="S317" s="26"/>
      <c r="T317" s="40" t="str">
        <f t="shared" si="14"/>
        <v/>
      </c>
      <c r="U317" s="24"/>
      <c r="V317" s="24"/>
      <c r="W317" s="26"/>
    </row>
    <row r="318" spans="1:23" ht="14.1">
      <c r="A318" s="22" t="s">
        <v>119</v>
      </c>
      <c r="B318" s="75"/>
      <c r="C318" s="75"/>
      <c r="D318" s="75"/>
      <c r="E318" s="24"/>
      <c r="F318" s="22" t="s">
        <v>111</v>
      </c>
      <c r="G318" s="27"/>
      <c r="H318" s="24"/>
      <c r="I318" s="22" t="s">
        <v>120</v>
      </c>
      <c r="J318" s="27"/>
      <c r="K318" s="24"/>
      <c r="L318" s="22" t="s">
        <v>111</v>
      </c>
      <c r="M318" s="27"/>
      <c r="N318" s="24"/>
      <c r="O318" s="22" t="str">
        <f>IF(OR(AND(NOT(ISBLANK(G318)),NOT(ISNUMBER(G318))),AND(NOT(ISBLANK(J318)),NOT(ISNUMBER(M318)))),"Digite um número na C.H.",IF(OR(COUNTIF(B314:B323,B318)&gt;1,COUNTIF(J314:J323,J318)&gt;1),"Docente repetido",""))</f>
        <v/>
      </c>
      <c r="P318" s="22">
        <f t="shared" si="17"/>
        <v>0</v>
      </c>
      <c r="Q318" s="26"/>
      <c r="R318" s="26"/>
      <c r="S318" s="26"/>
      <c r="T318" s="40" t="str">
        <f t="shared" si="14"/>
        <v/>
      </c>
      <c r="U318" s="24"/>
      <c r="V318" s="24"/>
      <c r="W318" s="26"/>
    </row>
    <row r="319" spans="1:23" ht="14.1">
      <c r="A319" s="22" t="s">
        <v>121</v>
      </c>
      <c r="B319" s="75"/>
      <c r="C319" s="75"/>
      <c r="D319" s="75"/>
      <c r="E319" s="24"/>
      <c r="F319" s="22" t="s">
        <v>111</v>
      </c>
      <c r="G319" s="27"/>
      <c r="H319" s="24"/>
      <c r="I319" s="22" t="s">
        <v>122</v>
      </c>
      <c r="J319" s="27"/>
      <c r="K319" s="24"/>
      <c r="L319" s="22" t="s">
        <v>111</v>
      </c>
      <c r="M319" s="27"/>
      <c r="N319" s="24"/>
      <c r="O319" s="22" t="str">
        <f>IF(OR(AND(NOT(ISBLANK(G319)),NOT(ISNUMBER(G319))),AND(NOT(ISBLANK(J319)),NOT(ISNUMBER(M319)))),"Digite um número na C.H.",IF(OR(COUNTIF(B314:B323,B319)&gt;1,COUNTIF(J314:J323,J319)&gt;1),"Docente repetido",""))</f>
        <v/>
      </c>
      <c r="P319" s="22">
        <f t="shared" si="17"/>
        <v>0</v>
      </c>
      <c r="Q319" s="26"/>
      <c r="R319" s="26"/>
      <c r="S319" s="26"/>
      <c r="T319" s="40" t="str">
        <f t="shared" si="14"/>
        <v/>
      </c>
      <c r="U319" s="24"/>
      <c r="V319" s="24"/>
      <c r="W319" s="26"/>
    </row>
    <row r="320" spans="1:23" ht="14.1">
      <c r="A320" s="22" t="s">
        <v>123</v>
      </c>
      <c r="B320" s="75"/>
      <c r="C320" s="75"/>
      <c r="D320" s="75"/>
      <c r="E320" s="24"/>
      <c r="F320" s="22" t="s">
        <v>111</v>
      </c>
      <c r="G320" s="27"/>
      <c r="H320" s="24"/>
      <c r="I320" s="22" t="s">
        <v>124</v>
      </c>
      <c r="J320" s="27"/>
      <c r="K320" s="24"/>
      <c r="L320" s="22" t="s">
        <v>111</v>
      </c>
      <c r="M320" s="27"/>
      <c r="N320" s="24"/>
      <c r="O320" s="22" t="str">
        <f>IF(OR(AND(NOT(ISBLANK(G320)),NOT(ISNUMBER(G320))),AND(NOT(ISBLANK(J320)),NOT(ISNUMBER(M320)))),"Digite um número na C.H.",IF(OR(COUNTIF(B314:B323,B320)&gt;1,COUNTIF(J314:J323,J320)&gt;1),"Docente repetido",""))</f>
        <v/>
      </c>
      <c r="P320" s="22">
        <f t="shared" si="17"/>
        <v>0</v>
      </c>
      <c r="Q320" s="26"/>
      <c r="R320" s="26"/>
      <c r="S320" s="26"/>
      <c r="T320" s="40" t="str">
        <f t="shared" si="14"/>
        <v/>
      </c>
      <c r="U320" s="24"/>
      <c r="V320" s="24"/>
      <c r="W320" s="26"/>
    </row>
    <row r="321" spans="1:23" ht="14.1">
      <c r="A321" s="22" t="s">
        <v>125</v>
      </c>
      <c r="B321" s="75"/>
      <c r="C321" s="75"/>
      <c r="D321" s="75"/>
      <c r="E321" s="24"/>
      <c r="F321" s="22" t="s">
        <v>111</v>
      </c>
      <c r="G321" s="27"/>
      <c r="H321" s="24"/>
      <c r="I321" s="22" t="s">
        <v>126</v>
      </c>
      <c r="J321" s="27"/>
      <c r="K321" s="24"/>
      <c r="L321" s="22" t="s">
        <v>111</v>
      </c>
      <c r="M321" s="27"/>
      <c r="N321" s="24"/>
      <c r="O321" s="22" t="str">
        <f>IF(OR(AND(NOT(ISBLANK(G321)),NOT(ISNUMBER(G321))),AND(NOT(ISBLANK(J321)),NOT(ISNUMBER(M321)))),"Digite um número na C.H.",IF(OR(COUNTIF(B314:B323,B321)&gt;1,COUNTIF(J314:J323,J321)&gt;1),"Docente repetido",""))</f>
        <v/>
      </c>
      <c r="P321" s="22">
        <f t="shared" si="17"/>
        <v>0</v>
      </c>
      <c r="Q321" s="26"/>
      <c r="R321" s="26"/>
      <c r="S321" s="26"/>
      <c r="T321" s="40" t="str">
        <f t="shared" ref="T321:T384" si="18">IF(AND($A321 = "Nome da disciplina:", ISTEXT($B321)), "OK", "")</f>
        <v/>
      </c>
      <c r="U321" s="24"/>
      <c r="V321" s="24"/>
      <c r="W321" s="26"/>
    </row>
    <row r="322" spans="1:23" ht="14.1">
      <c r="A322" s="22" t="s">
        <v>127</v>
      </c>
      <c r="B322" s="75"/>
      <c r="C322" s="75"/>
      <c r="D322" s="75"/>
      <c r="E322" s="24"/>
      <c r="F322" s="22" t="s">
        <v>111</v>
      </c>
      <c r="G322" s="27"/>
      <c r="H322" s="24"/>
      <c r="I322" s="22" t="s">
        <v>128</v>
      </c>
      <c r="J322" s="27"/>
      <c r="K322" s="24"/>
      <c r="L322" s="22" t="s">
        <v>111</v>
      </c>
      <c r="M322" s="27"/>
      <c r="N322" s="24"/>
      <c r="O322" s="22" t="str">
        <f>IF(OR(AND(NOT(ISBLANK(G322)),NOT(ISNUMBER(G322))),AND(NOT(ISBLANK(J322)),NOT(ISNUMBER(M322)))),"Digite um número na C.H.",IF(OR(COUNTIF(B314:B323,B322)&gt;1,COUNTIF(J314:J323,J322)&gt;1),"Docente repetido",""))</f>
        <v/>
      </c>
      <c r="P322" s="22">
        <f t="shared" si="17"/>
        <v>0</v>
      </c>
      <c r="Q322" s="26"/>
      <c r="R322" s="26"/>
      <c r="S322" s="26"/>
      <c r="T322" s="40" t="str">
        <f t="shared" si="18"/>
        <v/>
      </c>
      <c r="U322" s="26"/>
      <c r="V322" s="26"/>
      <c r="W322" s="26"/>
    </row>
    <row r="323" spans="1:23" ht="14.1">
      <c r="A323" s="22" t="s">
        <v>129</v>
      </c>
      <c r="B323" s="75"/>
      <c r="C323" s="75"/>
      <c r="D323" s="75"/>
      <c r="E323" s="24"/>
      <c r="F323" s="22" t="s">
        <v>111</v>
      </c>
      <c r="G323" s="27"/>
      <c r="H323" s="24"/>
      <c r="I323" s="22" t="s">
        <v>130</v>
      </c>
      <c r="J323" s="27"/>
      <c r="K323" s="24"/>
      <c r="L323" s="22" t="s">
        <v>111</v>
      </c>
      <c r="M323" s="27"/>
      <c r="N323" s="24"/>
      <c r="O323" s="22" t="str">
        <f>IF(OR(AND(NOT(ISBLANK(G323)),NOT(ISNUMBER(G323))),AND(NOT(ISBLANK(J323)),NOT(ISNUMBER(M323)))),"Digite um número na C.H.",IF(OR(COUNTIF(B314:B323,B323)&gt;1,COUNTIF(J314:J323,J323)&gt;1),"Docente repetido",""))</f>
        <v/>
      </c>
      <c r="P323" s="22">
        <f t="shared" si="17"/>
        <v>0</v>
      </c>
      <c r="Q323" s="26"/>
      <c r="R323" s="26"/>
      <c r="S323" s="26"/>
      <c r="T323" s="40" t="str">
        <f t="shared" si="18"/>
        <v/>
      </c>
      <c r="U323" s="26"/>
      <c r="V323" s="26"/>
      <c r="W323" s="26"/>
    </row>
    <row r="324" spans="1:23" ht="12.6">
      <c r="A324" s="26"/>
      <c r="B324" s="26"/>
      <c r="C324" s="26"/>
      <c r="D324" s="26"/>
      <c r="E324" s="26"/>
      <c r="F324" s="26"/>
      <c r="G324" s="26"/>
      <c r="H324" s="26"/>
      <c r="I324" s="26"/>
      <c r="J324" s="26"/>
      <c r="K324" s="26"/>
      <c r="L324" s="26"/>
      <c r="M324" s="26"/>
      <c r="N324" s="26"/>
      <c r="O324" s="26"/>
      <c r="P324" s="26"/>
      <c r="Q324" s="26"/>
      <c r="R324" s="26"/>
      <c r="S324" s="26"/>
      <c r="T324" s="40" t="str">
        <f t="shared" si="18"/>
        <v/>
      </c>
      <c r="U324" s="26"/>
      <c r="V324" s="26"/>
      <c r="W324" s="26"/>
    </row>
    <row r="325" spans="1:23" ht="15.75" customHeight="1">
      <c r="T325" s="40" t="str">
        <f t="shared" si="18"/>
        <v/>
      </c>
    </row>
    <row r="326" spans="1:23" ht="15.75" customHeight="1">
      <c r="T326" s="40" t="str">
        <f t="shared" si="18"/>
        <v/>
      </c>
    </row>
    <row r="327" spans="1:23" ht="19.5" customHeight="1">
      <c r="A327" s="13" t="s">
        <v>99</v>
      </c>
      <c r="B327" s="94"/>
      <c r="C327" s="94"/>
      <c r="D327" s="94"/>
      <c r="E327" s="94"/>
      <c r="F327" s="94"/>
      <c r="G327" s="94"/>
      <c r="H327" s="94"/>
      <c r="I327" s="94"/>
      <c r="J327" s="94"/>
      <c r="K327" s="94"/>
      <c r="L327" s="94"/>
      <c r="M327" s="94"/>
      <c r="N327" s="24"/>
      <c r="O327" s="13" t="str">
        <f>IF(AND(B327="",NOT(F328="")),"Nome da disciplina obrigatório","")</f>
        <v/>
      </c>
      <c r="P327" s="13">
        <f>IF(ISBLANK(O327),"",IF(O327="",0,1))</f>
        <v>0</v>
      </c>
      <c r="Q327" s="26"/>
      <c r="R327" s="26"/>
      <c r="S327" s="26"/>
      <c r="T327" s="40" t="str">
        <f t="shared" si="18"/>
        <v/>
      </c>
      <c r="U327" s="26"/>
      <c r="V327" s="26"/>
      <c r="W327" s="26"/>
    </row>
    <row r="328" spans="1:23" ht="32.25" customHeight="1">
      <c r="A328" s="95" t="s">
        <v>100</v>
      </c>
      <c r="B328" s="96"/>
      <c r="C328" s="96"/>
      <c r="D328" s="96"/>
      <c r="E328" s="97"/>
      <c r="F328" s="13" t="str">
        <f>IF(SUM(G338:G347)+SUM(M338:M347)=0,"",SUM(G338:G347)+SUM(M338:M347))</f>
        <v/>
      </c>
      <c r="H328" s="24"/>
      <c r="I328" s="24"/>
      <c r="J328" s="24"/>
      <c r="K328" s="24"/>
      <c r="L328" s="24"/>
      <c r="M328" s="24"/>
      <c r="N328" s="24"/>
      <c r="O328" s="13" t="str">
        <f>IF(F328="", "", IF(AND(NOT(F328=0),NOT(MOD(F328,15)=0)),"A carga horária deve ser múltiplo de 15",""))</f>
        <v/>
      </c>
      <c r="P328" s="13">
        <f>IF(ISBLANK(O328),"",IF(O328="",0,1))</f>
        <v>0</v>
      </c>
      <c r="Q328" s="26"/>
      <c r="R328" s="26"/>
      <c r="S328" s="26"/>
      <c r="T328" s="40" t="str">
        <f t="shared" si="18"/>
        <v/>
      </c>
      <c r="U328" s="24"/>
      <c r="V328" s="24"/>
      <c r="W328" s="26"/>
    </row>
    <row r="329" spans="1:23" ht="14.1">
      <c r="A329" s="98" t="s">
        <v>93</v>
      </c>
      <c r="B329" s="98"/>
      <c r="C329" s="98"/>
      <c r="D329" s="98"/>
      <c r="E329" s="98"/>
      <c r="F329" s="38" t="str">
        <f>IF(AND(NOT(ISBLANK(F328)),ISNUMBER(F328),F328&gt;=15),F328/15,"")</f>
        <v/>
      </c>
      <c r="G329" s="24"/>
      <c r="H329" s="24"/>
      <c r="I329" s="24"/>
      <c r="J329" s="24"/>
      <c r="K329" s="24"/>
      <c r="L329" s="24"/>
      <c r="M329" s="24"/>
      <c r="N329" s="24"/>
      <c r="O329" s="26"/>
      <c r="P329" s="26"/>
      <c r="Q329" s="26"/>
      <c r="R329" s="26"/>
      <c r="S329" s="26"/>
      <c r="T329" s="40" t="str">
        <f t="shared" si="18"/>
        <v/>
      </c>
      <c r="U329" s="24"/>
      <c r="V329" s="24"/>
      <c r="W329" s="26"/>
    </row>
    <row r="330" spans="1:23" ht="60" customHeight="1">
      <c r="A330" s="13" t="s">
        <v>101</v>
      </c>
      <c r="B330" s="83"/>
      <c r="C330" s="83"/>
      <c r="D330" s="83"/>
      <c r="E330" s="83"/>
      <c r="F330" s="83"/>
      <c r="G330" s="83"/>
      <c r="H330" s="83"/>
      <c r="I330" s="83"/>
      <c r="J330" s="83"/>
      <c r="K330" s="83"/>
      <c r="L330" s="83"/>
      <c r="M330" s="83"/>
      <c r="N330" s="24"/>
      <c r="O330" s="26"/>
      <c r="P330" s="26"/>
      <c r="Q330" s="26"/>
      <c r="R330" s="26"/>
      <c r="S330" s="26"/>
      <c r="T330" s="40" t="str">
        <f t="shared" si="18"/>
        <v/>
      </c>
      <c r="U330" s="24"/>
      <c r="V330" s="24"/>
      <c r="W330" s="26"/>
    </row>
    <row r="331" spans="1:23" ht="60" customHeight="1">
      <c r="A331" s="39" t="s">
        <v>102</v>
      </c>
      <c r="B331" s="83"/>
      <c r="C331" s="83"/>
      <c r="D331" s="83"/>
      <c r="E331" s="83"/>
      <c r="F331" s="83"/>
      <c r="G331" s="83"/>
      <c r="H331" s="83"/>
      <c r="I331" s="83"/>
      <c r="J331" s="83"/>
      <c r="K331" s="83"/>
      <c r="L331" s="83"/>
      <c r="M331" s="83"/>
      <c r="N331" s="24"/>
      <c r="O331" s="26"/>
      <c r="P331" s="26"/>
      <c r="Q331" s="26"/>
      <c r="R331" s="26"/>
      <c r="S331" s="26"/>
      <c r="T331" s="40" t="str">
        <f t="shared" si="18"/>
        <v/>
      </c>
      <c r="U331" s="24"/>
      <c r="V331" s="24"/>
      <c r="W331" s="26"/>
    </row>
    <row r="332" spans="1:23" ht="14.1">
      <c r="A332" s="13" t="s">
        <v>103</v>
      </c>
      <c r="B332" s="57"/>
      <c r="C332" s="16" t="s">
        <v>104</v>
      </c>
      <c r="D332" s="24"/>
      <c r="E332" s="24"/>
      <c r="G332" s="26"/>
      <c r="H332" s="24"/>
      <c r="I332" s="24"/>
      <c r="J332" s="24"/>
      <c r="K332" s="24"/>
      <c r="L332" s="24"/>
      <c r="M332" s="24"/>
      <c r="N332" s="24"/>
      <c r="O332" s="26"/>
      <c r="P332" s="26"/>
      <c r="Q332" s="26"/>
      <c r="R332" s="26"/>
      <c r="S332" s="26"/>
      <c r="T332" s="40" t="str">
        <f t="shared" si="18"/>
        <v/>
      </c>
      <c r="U332" s="24"/>
      <c r="V332" s="24"/>
      <c r="W332" s="26"/>
    </row>
    <row r="333" spans="1:23" ht="14.1">
      <c r="A333" s="13" t="s">
        <v>105</v>
      </c>
      <c r="B333" s="57"/>
      <c r="C333" s="16" t="s">
        <v>104</v>
      </c>
      <c r="D333" s="24"/>
      <c r="E333" s="24"/>
      <c r="G333" s="26"/>
      <c r="H333" s="24"/>
      <c r="I333" s="24"/>
      <c r="J333" s="24"/>
      <c r="K333" s="24"/>
      <c r="L333" s="24"/>
      <c r="M333" s="24"/>
      <c r="N333" s="24"/>
      <c r="O333" s="26"/>
      <c r="P333" s="26"/>
      <c r="Q333" s="26"/>
      <c r="R333" s="26"/>
      <c r="S333" s="26"/>
      <c r="T333" s="40" t="str">
        <f t="shared" si="18"/>
        <v/>
      </c>
      <c r="U333" s="24"/>
      <c r="V333" s="24"/>
      <c r="W333" s="26"/>
    </row>
    <row r="334" spans="1:23" ht="14.1">
      <c r="A334" s="99" t="s">
        <v>106</v>
      </c>
      <c r="B334" s="99"/>
      <c r="C334" s="57"/>
      <c r="D334" s="16" t="s">
        <v>104</v>
      </c>
      <c r="E334" s="24"/>
      <c r="F334" s="34"/>
      <c r="G334" s="26"/>
      <c r="H334" s="24"/>
      <c r="I334" s="24"/>
      <c r="J334" s="24"/>
      <c r="K334" s="24"/>
      <c r="L334" s="24"/>
      <c r="M334" s="24"/>
      <c r="N334" s="24"/>
      <c r="O334" s="26"/>
      <c r="P334" s="26"/>
      <c r="Q334" s="26"/>
      <c r="R334" s="26"/>
      <c r="S334" s="26"/>
      <c r="T334" s="40" t="str">
        <f t="shared" si="18"/>
        <v/>
      </c>
      <c r="U334" s="24"/>
      <c r="V334" s="24"/>
      <c r="W334" s="26"/>
    </row>
    <row r="335" spans="1:23" ht="14.1">
      <c r="A335" s="99" t="s">
        <v>107</v>
      </c>
      <c r="B335" s="99"/>
      <c r="C335" s="57"/>
      <c r="D335" s="16" t="s">
        <v>104</v>
      </c>
      <c r="E335" s="24"/>
      <c r="F335" s="34"/>
      <c r="G335" s="26"/>
      <c r="H335" s="24"/>
      <c r="I335" s="24"/>
      <c r="J335" s="24"/>
      <c r="K335" s="24"/>
      <c r="L335" s="24"/>
      <c r="M335" s="24"/>
      <c r="N335" s="24"/>
      <c r="O335" s="26"/>
      <c r="P335" s="26"/>
      <c r="Q335" s="26"/>
      <c r="R335" s="26"/>
      <c r="S335" s="26"/>
      <c r="T335" s="40" t="str">
        <f t="shared" si="18"/>
        <v/>
      </c>
      <c r="U335" s="24"/>
      <c r="V335" s="24"/>
      <c r="W335" s="26"/>
    </row>
    <row r="336" spans="1:23" ht="14.1">
      <c r="A336" s="100" t="s">
        <v>108</v>
      </c>
      <c r="B336" s="101"/>
      <c r="C336" s="102"/>
      <c r="D336" s="57"/>
      <c r="E336" s="16" t="s">
        <v>104</v>
      </c>
      <c r="G336" s="26"/>
      <c r="H336" s="24"/>
      <c r="I336" s="24"/>
      <c r="J336" s="24"/>
      <c r="K336" s="24"/>
      <c r="L336" s="24"/>
      <c r="M336" s="24"/>
      <c r="N336" s="24"/>
      <c r="O336" s="26"/>
      <c r="P336" s="26"/>
      <c r="Q336" s="26"/>
      <c r="R336" s="26"/>
      <c r="S336" s="26"/>
      <c r="T336" s="40" t="str">
        <f t="shared" si="18"/>
        <v/>
      </c>
      <c r="U336" s="24"/>
      <c r="V336" s="24"/>
      <c r="W336" s="26"/>
    </row>
    <row r="337" spans="1:23" ht="14.1">
      <c r="A337" s="103" t="s">
        <v>109</v>
      </c>
      <c r="B337" s="104"/>
      <c r="C337" s="105"/>
      <c r="D337" s="57"/>
      <c r="E337" s="16" t="s">
        <v>104</v>
      </c>
      <c r="G337" s="26"/>
      <c r="H337" s="24"/>
      <c r="I337" s="24"/>
      <c r="J337" s="24"/>
      <c r="K337" s="24"/>
      <c r="L337" s="24"/>
      <c r="M337" s="24"/>
      <c r="N337" s="24"/>
      <c r="O337" s="26"/>
      <c r="P337" s="26"/>
      <c r="Q337" s="26"/>
      <c r="R337" s="26"/>
      <c r="S337" s="26"/>
      <c r="T337" s="40" t="str">
        <f t="shared" si="18"/>
        <v/>
      </c>
      <c r="U337" s="24"/>
      <c r="V337" s="24"/>
      <c r="W337" s="26"/>
    </row>
    <row r="338" spans="1:23" ht="14.1">
      <c r="A338" s="22" t="s">
        <v>110</v>
      </c>
      <c r="B338" s="75"/>
      <c r="C338" s="75"/>
      <c r="D338" s="75"/>
      <c r="E338" s="24"/>
      <c r="F338" s="22" t="s">
        <v>111</v>
      </c>
      <c r="G338" s="27"/>
      <c r="H338" s="24"/>
      <c r="I338" s="22" t="s">
        <v>112</v>
      </c>
      <c r="J338" s="27"/>
      <c r="K338" s="24"/>
      <c r="L338" s="22" t="s">
        <v>111</v>
      </c>
      <c r="M338" s="27"/>
      <c r="N338" s="24"/>
      <c r="O338" s="22" t="str">
        <f>IF(OR(AND(NOT(ISBLANK(G338)),NOT(ISNUMBER(G338))),AND(NOT(ISBLANK(J338)),NOT(ISNUMBER(M338)))),"Digite um número na C.H.",IF(OR(COUNTIF(B338:B347,B338)&gt;1,COUNTIF(J338:J347,J338)&gt;1),"Docente repetido",""))</f>
        <v/>
      </c>
      <c r="P338" s="22">
        <f t="shared" ref="P338:P347" si="19">IF(ISBLANK(O338),"",IF(O338="",0,1))</f>
        <v>0</v>
      </c>
      <c r="Q338" s="26"/>
      <c r="R338" s="26"/>
      <c r="S338" s="26"/>
      <c r="T338" s="40" t="str">
        <f t="shared" si="18"/>
        <v/>
      </c>
      <c r="U338" s="24"/>
      <c r="V338" s="24"/>
      <c r="W338" s="26"/>
    </row>
    <row r="339" spans="1:23" ht="14.1">
      <c r="A339" s="22" t="s">
        <v>113</v>
      </c>
      <c r="B339" s="75"/>
      <c r="C339" s="75"/>
      <c r="D339" s="75"/>
      <c r="E339" s="24"/>
      <c r="F339" s="22" t="s">
        <v>111</v>
      </c>
      <c r="G339" s="27"/>
      <c r="H339" s="24"/>
      <c r="I339" s="22" t="s">
        <v>114</v>
      </c>
      <c r="J339" s="27"/>
      <c r="K339" s="24"/>
      <c r="L339" s="22" t="s">
        <v>111</v>
      </c>
      <c r="M339" s="27"/>
      <c r="N339" s="24"/>
      <c r="O339" s="22" t="str">
        <f>IF(OR(AND(NOT(ISBLANK(G339)),NOT(ISNUMBER(G339))),AND(NOT(ISBLANK(J339)),NOT(ISNUMBER(M339)))),"Digite um número na C.H.",IF(OR(COUNTIF(B338:B347,B339)&gt;1,COUNTIF(J338:J347,J339)&gt;1),"Docente repetido",""))</f>
        <v/>
      </c>
      <c r="P339" s="22">
        <f t="shared" si="19"/>
        <v>0</v>
      </c>
      <c r="Q339" s="26"/>
      <c r="R339" s="26"/>
      <c r="S339" s="26"/>
      <c r="T339" s="40" t="str">
        <f t="shared" si="18"/>
        <v/>
      </c>
      <c r="U339" s="24"/>
      <c r="V339" s="24"/>
      <c r="W339" s="26"/>
    </row>
    <row r="340" spans="1:23" ht="14.1">
      <c r="A340" s="22" t="s">
        <v>115</v>
      </c>
      <c r="B340" s="75"/>
      <c r="C340" s="75"/>
      <c r="D340" s="75"/>
      <c r="E340" s="24"/>
      <c r="F340" s="22" t="s">
        <v>111</v>
      </c>
      <c r="G340" s="27"/>
      <c r="H340" s="24"/>
      <c r="I340" s="22" t="s">
        <v>116</v>
      </c>
      <c r="J340" s="27"/>
      <c r="K340" s="24"/>
      <c r="L340" s="22" t="s">
        <v>111</v>
      </c>
      <c r="M340" s="27"/>
      <c r="N340" s="24"/>
      <c r="O340" s="22" t="str">
        <f>IF(OR(AND(NOT(ISBLANK(G340)),NOT(ISNUMBER(G340))),AND(NOT(ISBLANK(J340)),NOT(ISNUMBER(M340)))),"Digite um número na C.H.",IF(OR(COUNTIF(B338:B347,B340)&gt;1,COUNTIF(J338:J347,J340)&gt;1),"Docente repetido",""))</f>
        <v/>
      </c>
      <c r="P340" s="22">
        <f t="shared" si="19"/>
        <v>0</v>
      </c>
      <c r="Q340" s="26"/>
      <c r="R340" s="26"/>
      <c r="S340" s="26"/>
      <c r="T340" s="40" t="str">
        <f t="shared" si="18"/>
        <v/>
      </c>
      <c r="U340" s="24"/>
      <c r="V340" s="24"/>
      <c r="W340" s="26"/>
    </row>
    <row r="341" spans="1:23" ht="14.1">
      <c r="A341" s="22" t="s">
        <v>117</v>
      </c>
      <c r="B341" s="75"/>
      <c r="C341" s="75"/>
      <c r="D341" s="75"/>
      <c r="E341" s="24"/>
      <c r="F341" s="22" t="s">
        <v>111</v>
      </c>
      <c r="G341" s="27"/>
      <c r="H341" s="24"/>
      <c r="I341" s="22" t="s">
        <v>118</v>
      </c>
      <c r="J341" s="27"/>
      <c r="K341" s="24"/>
      <c r="L341" s="22" t="s">
        <v>111</v>
      </c>
      <c r="M341" s="27"/>
      <c r="N341" s="24"/>
      <c r="O341" s="22" t="str">
        <f>IF(OR(AND(NOT(ISBLANK(G341)),NOT(ISNUMBER(G341))),AND(NOT(ISBLANK(J341)),NOT(ISNUMBER(M341)))),"Digite um número na C.H.",IF(OR(COUNTIF(B338:B347,B341)&gt;1,COUNTIF(J338:J347,J341)&gt;1),"Docente repetido",""))</f>
        <v/>
      </c>
      <c r="P341" s="22">
        <f t="shared" si="19"/>
        <v>0</v>
      </c>
      <c r="Q341" s="26"/>
      <c r="R341" s="26"/>
      <c r="S341" s="26"/>
      <c r="T341" s="40" t="str">
        <f t="shared" si="18"/>
        <v/>
      </c>
      <c r="U341" s="24"/>
      <c r="V341" s="24"/>
      <c r="W341" s="26"/>
    </row>
    <row r="342" spans="1:23" ht="14.1">
      <c r="A342" s="22" t="s">
        <v>119</v>
      </c>
      <c r="B342" s="75"/>
      <c r="C342" s="75"/>
      <c r="D342" s="75"/>
      <c r="E342" s="24"/>
      <c r="F342" s="22" t="s">
        <v>111</v>
      </c>
      <c r="G342" s="27"/>
      <c r="H342" s="24"/>
      <c r="I342" s="22" t="s">
        <v>120</v>
      </c>
      <c r="J342" s="27"/>
      <c r="K342" s="24"/>
      <c r="L342" s="22" t="s">
        <v>111</v>
      </c>
      <c r="M342" s="27"/>
      <c r="N342" s="24"/>
      <c r="O342" s="22" t="str">
        <f>IF(OR(AND(NOT(ISBLANK(G342)),NOT(ISNUMBER(G342))),AND(NOT(ISBLANK(J342)),NOT(ISNUMBER(M342)))),"Digite um número na C.H.",IF(OR(COUNTIF(B338:B347,B342)&gt;1,COUNTIF(J338:J347,J342)&gt;1),"Docente repetido",""))</f>
        <v/>
      </c>
      <c r="P342" s="22">
        <f t="shared" si="19"/>
        <v>0</v>
      </c>
      <c r="Q342" s="26"/>
      <c r="R342" s="26"/>
      <c r="S342" s="26"/>
      <c r="T342" s="40" t="str">
        <f t="shared" si="18"/>
        <v/>
      </c>
      <c r="U342" s="24"/>
      <c r="V342" s="24"/>
      <c r="W342" s="26"/>
    </row>
    <row r="343" spans="1:23" ht="14.1">
      <c r="A343" s="22" t="s">
        <v>121</v>
      </c>
      <c r="B343" s="75"/>
      <c r="C343" s="75"/>
      <c r="D343" s="75"/>
      <c r="E343" s="24"/>
      <c r="F343" s="22" t="s">
        <v>111</v>
      </c>
      <c r="G343" s="27"/>
      <c r="H343" s="24"/>
      <c r="I343" s="22" t="s">
        <v>122</v>
      </c>
      <c r="J343" s="27"/>
      <c r="K343" s="24"/>
      <c r="L343" s="22" t="s">
        <v>111</v>
      </c>
      <c r="M343" s="27"/>
      <c r="N343" s="24"/>
      <c r="O343" s="22" t="str">
        <f>IF(OR(AND(NOT(ISBLANK(G343)),NOT(ISNUMBER(G343))),AND(NOT(ISBLANK(J343)),NOT(ISNUMBER(M343)))),"Digite um número na C.H.",IF(OR(COUNTIF(B338:B347,B343)&gt;1,COUNTIF(J338:J347,J343)&gt;1),"Docente repetido",""))</f>
        <v/>
      </c>
      <c r="P343" s="22">
        <f t="shared" si="19"/>
        <v>0</v>
      </c>
      <c r="Q343" s="26"/>
      <c r="R343" s="26"/>
      <c r="S343" s="26"/>
      <c r="T343" s="40" t="str">
        <f t="shared" si="18"/>
        <v/>
      </c>
      <c r="U343" s="24"/>
      <c r="V343" s="24"/>
      <c r="W343" s="26"/>
    </row>
    <row r="344" spans="1:23" ht="14.1">
      <c r="A344" s="22" t="s">
        <v>123</v>
      </c>
      <c r="B344" s="75"/>
      <c r="C344" s="75"/>
      <c r="D344" s="75"/>
      <c r="E344" s="24"/>
      <c r="F344" s="22" t="s">
        <v>111</v>
      </c>
      <c r="G344" s="27"/>
      <c r="H344" s="24"/>
      <c r="I344" s="22" t="s">
        <v>124</v>
      </c>
      <c r="J344" s="27"/>
      <c r="K344" s="24"/>
      <c r="L344" s="22" t="s">
        <v>111</v>
      </c>
      <c r="M344" s="27"/>
      <c r="N344" s="24"/>
      <c r="O344" s="22" t="str">
        <f>IF(OR(AND(NOT(ISBLANK(G344)),NOT(ISNUMBER(G344))),AND(NOT(ISBLANK(J344)),NOT(ISNUMBER(M344)))),"Digite um número na C.H.",IF(OR(COUNTIF(B338:B347,B344)&gt;1,COUNTIF(J338:J347,J344)&gt;1),"Docente repetido",""))</f>
        <v/>
      </c>
      <c r="P344" s="22">
        <f t="shared" si="19"/>
        <v>0</v>
      </c>
      <c r="Q344" s="26"/>
      <c r="R344" s="26"/>
      <c r="S344" s="26"/>
      <c r="T344" s="40" t="str">
        <f t="shared" si="18"/>
        <v/>
      </c>
      <c r="U344" s="24"/>
      <c r="V344" s="24"/>
      <c r="W344" s="26"/>
    </row>
    <row r="345" spans="1:23" ht="14.1">
      <c r="A345" s="22" t="s">
        <v>125</v>
      </c>
      <c r="B345" s="75"/>
      <c r="C345" s="75"/>
      <c r="D345" s="75"/>
      <c r="E345" s="24"/>
      <c r="F345" s="22" t="s">
        <v>111</v>
      </c>
      <c r="G345" s="27"/>
      <c r="H345" s="24"/>
      <c r="I345" s="22" t="s">
        <v>126</v>
      </c>
      <c r="J345" s="27"/>
      <c r="K345" s="24"/>
      <c r="L345" s="22" t="s">
        <v>111</v>
      </c>
      <c r="M345" s="27"/>
      <c r="N345" s="24"/>
      <c r="O345" s="22" t="str">
        <f>IF(OR(AND(NOT(ISBLANK(G345)),NOT(ISNUMBER(G345))),AND(NOT(ISBLANK(J345)),NOT(ISNUMBER(M345)))),"Digite um número na C.H.",IF(OR(COUNTIF(B338:B347,B345)&gt;1,COUNTIF(J338:J347,J345)&gt;1),"Docente repetido",""))</f>
        <v/>
      </c>
      <c r="P345" s="22">
        <f t="shared" si="19"/>
        <v>0</v>
      </c>
      <c r="Q345" s="26"/>
      <c r="R345" s="26"/>
      <c r="S345" s="26"/>
      <c r="T345" s="40" t="str">
        <f t="shared" si="18"/>
        <v/>
      </c>
      <c r="U345" s="24"/>
      <c r="V345" s="24"/>
      <c r="W345" s="26"/>
    </row>
    <row r="346" spans="1:23" ht="14.1">
      <c r="A346" s="22" t="s">
        <v>127</v>
      </c>
      <c r="B346" s="75"/>
      <c r="C346" s="75"/>
      <c r="D346" s="75"/>
      <c r="E346" s="24"/>
      <c r="F346" s="22" t="s">
        <v>111</v>
      </c>
      <c r="G346" s="27"/>
      <c r="H346" s="24"/>
      <c r="I346" s="22" t="s">
        <v>128</v>
      </c>
      <c r="J346" s="27"/>
      <c r="K346" s="24"/>
      <c r="L346" s="22" t="s">
        <v>111</v>
      </c>
      <c r="M346" s="27"/>
      <c r="N346" s="24"/>
      <c r="O346" s="22" t="str">
        <f>IF(OR(AND(NOT(ISBLANK(G346)),NOT(ISNUMBER(G346))),AND(NOT(ISBLANK(J346)),NOT(ISNUMBER(M346)))),"Digite um número na C.H.",IF(OR(COUNTIF(B338:B347,B346)&gt;1,COUNTIF(J338:J347,J346)&gt;1),"Docente repetido",""))</f>
        <v/>
      </c>
      <c r="P346" s="22">
        <f t="shared" si="19"/>
        <v>0</v>
      </c>
      <c r="Q346" s="26"/>
      <c r="R346" s="26"/>
      <c r="S346" s="26"/>
      <c r="T346" s="40" t="str">
        <f t="shared" si="18"/>
        <v/>
      </c>
      <c r="U346" s="26"/>
      <c r="V346" s="26"/>
      <c r="W346" s="26"/>
    </row>
    <row r="347" spans="1:23" ht="14.1">
      <c r="A347" s="22" t="s">
        <v>129</v>
      </c>
      <c r="B347" s="75"/>
      <c r="C347" s="75"/>
      <c r="D347" s="75"/>
      <c r="E347" s="24"/>
      <c r="F347" s="22" t="s">
        <v>111</v>
      </c>
      <c r="G347" s="27"/>
      <c r="H347" s="24"/>
      <c r="I347" s="22" t="s">
        <v>130</v>
      </c>
      <c r="J347" s="27"/>
      <c r="K347" s="24"/>
      <c r="L347" s="22" t="s">
        <v>111</v>
      </c>
      <c r="M347" s="27"/>
      <c r="N347" s="24"/>
      <c r="O347" s="22" t="str">
        <f>IF(OR(AND(NOT(ISBLANK(G347)),NOT(ISNUMBER(G347))),AND(NOT(ISBLANK(J347)),NOT(ISNUMBER(M347)))),"Digite um número na C.H.",IF(OR(COUNTIF(B338:B347,B347)&gt;1,COUNTIF(J338:J347,J347)&gt;1),"Docente repetido",""))</f>
        <v/>
      </c>
      <c r="P347" s="22">
        <f t="shared" si="19"/>
        <v>0</v>
      </c>
      <c r="Q347" s="26"/>
      <c r="R347" s="26"/>
      <c r="S347" s="26"/>
      <c r="T347" s="40" t="str">
        <f t="shared" si="18"/>
        <v/>
      </c>
      <c r="U347" s="26"/>
      <c r="V347" s="26"/>
      <c r="W347" s="26"/>
    </row>
    <row r="348" spans="1:23" ht="12.6">
      <c r="A348" s="26"/>
      <c r="B348" s="26"/>
      <c r="C348" s="26"/>
      <c r="D348" s="26"/>
      <c r="E348" s="26"/>
      <c r="F348" s="26"/>
      <c r="G348" s="26"/>
      <c r="H348" s="26"/>
      <c r="I348" s="26"/>
      <c r="J348" s="26"/>
      <c r="K348" s="26"/>
      <c r="L348" s="26"/>
      <c r="M348" s="26"/>
      <c r="N348" s="26"/>
      <c r="O348" s="26"/>
      <c r="P348" s="26"/>
      <c r="Q348" s="26"/>
      <c r="R348" s="26"/>
      <c r="S348" s="26"/>
      <c r="T348" s="40" t="str">
        <f t="shared" si="18"/>
        <v/>
      </c>
      <c r="U348" s="26"/>
      <c r="V348" s="26"/>
      <c r="W348" s="26"/>
    </row>
    <row r="349" spans="1:23" ht="15.75" customHeight="1">
      <c r="T349" s="40" t="str">
        <f t="shared" si="18"/>
        <v/>
      </c>
    </row>
    <row r="350" spans="1:23" ht="15.75" customHeight="1">
      <c r="T350" s="40" t="str">
        <f t="shared" si="18"/>
        <v/>
      </c>
    </row>
    <row r="351" spans="1:23" ht="19.5" customHeight="1">
      <c r="A351" s="13" t="s">
        <v>99</v>
      </c>
      <c r="B351" s="94"/>
      <c r="C351" s="94"/>
      <c r="D351" s="94"/>
      <c r="E351" s="94"/>
      <c r="F351" s="94"/>
      <c r="G351" s="94"/>
      <c r="H351" s="94"/>
      <c r="I351" s="94"/>
      <c r="J351" s="94"/>
      <c r="K351" s="94"/>
      <c r="L351" s="94"/>
      <c r="M351" s="94"/>
      <c r="N351" s="24"/>
      <c r="O351" s="13" t="str">
        <f>IF(AND(B351="",NOT(F352="")),"Nome da disciplina obrigatório","")</f>
        <v/>
      </c>
      <c r="P351" s="13">
        <f>IF(ISBLANK(O351),"",IF(O351="",0,1))</f>
        <v>0</v>
      </c>
      <c r="Q351" s="26"/>
      <c r="R351" s="26"/>
      <c r="S351" s="26"/>
      <c r="T351" s="40" t="str">
        <f t="shared" si="18"/>
        <v/>
      </c>
      <c r="U351" s="26"/>
      <c r="V351" s="26"/>
      <c r="W351" s="26"/>
    </row>
    <row r="352" spans="1:23" ht="32.25" customHeight="1">
      <c r="A352" s="95" t="s">
        <v>100</v>
      </c>
      <c r="B352" s="96"/>
      <c r="C352" s="96"/>
      <c r="D352" s="96"/>
      <c r="E352" s="97"/>
      <c r="F352" s="13" t="str">
        <f>IF(SUM(G362:G371)+SUM(M362:M371)=0,"",SUM(G362:G371)+SUM(M362:M371))</f>
        <v/>
      </c>
      <c r="H352" s="24"/>
      <c r="I352" s="24"/>
      <c r="J352" s="24"/>
      <c r="K352" s="24"/>
      <c r="L352" s="24"/>
      <c r="M352" s="24"/>
      <c r="N352" s="24"/>
      <c r="O352" s="13" t="str">
        <f>IF(F352="", "", IF(AND(NOT(F352=0),NOT(MOD(F352,15)=0)),"A carga horária deve ser múltiplo de 15",""))</f>
        <v/>
      </c>
      <c r="P352" s="13">
        <f>IF(ISBLANK(O352),"",IF(O352="",0,1))</f>
        <v>0</v>
      </c>
      <c r="Q352" s="26"/>
      <c r="R352" s="26"/>
      <c r="S352" s="26"/>
      <c r="T352" s="40" t="str">
        <f t="shared" si="18"/>
        <v/>
      </c>
      <c r="U352" s="24"/>
      <c r="V352" s="24"/>
      <c r="W352" s="26"/>
    </row>
    <row r="353" spans="1:23" ht="14.1">
      <c r="A353" s="98" t="s">
        <v>93</v>
      </c>
      <c r="B353" s="98"/>
      <c r="C353" s="98"/>
      <c r="D353" s="98"/>
      <c r="E353" s="98"/>
      <c r="F353" s="38" t="str">
        <f>IF(AND(NOT(ISBLANK(F352)),ISNUMBER(F352),F352&gt;=15),F352/15,"")</f>
        <v/>
      </c>
      <c r="G353" s="24"/>
      <c r="H353" s="24"/>
      <c r="I353" s="24"/>
      <c r="J353" s="24"/>
      <c r="K353" s="24"/>
      <c r="L353" s="24"/>
      <c r="M353" s="24"/>
      <c r="N353" s="24"/>
      <c r="O353" s="26"/>
      <c r="P353" s="26"/>
      <c r="Q353" s="26"/>
      <c r="R353" s="26"/>
      <c r="S353" s="26"/>
      <c r="T353" s="40" t="str">
        <f t="shared" si="18"/>
        <v/>
      </c>
      <c r="U353" s="24"/>
      <c r="V353" s="24"/>
      <c r="W353" s="26"/>
    </row>
    <row r="354" spans="1:23" ht="60" customHeight="1">
      <c r="A354" s="13" t="s">
        <v>101</v>
      </c>
      <c r="B354" s="83"/>
      <c r="C354" s="83"/>
      <c r="D354" s="83"/>
      <c r="E354" s="83"/>
      <c r="F354" s="83"/>
      <c r="G354" s="83"/>
      <c r="H354" s="83"/>
      <c r="I354" s="83"/>
      <c r="J354" s="83"/>
      <c r="K354" s="83"/>
      <c r="L354" s="83"/>
      <c r="M354" s="83"/>
      <c r="N354" s="24"/>
      <c r="O354" s="26"/>
      <c r="P354" s="26"/>
      <c r="Q354" s="26"/>
      <c r="R354" s="26"/>
      <c r="S354" s="26"/>
      <c r="T354" s="40" t="str">
        <f t="shared" si="18"/>
        <v/>
      </c>
      <c r="U354" s="24"/>
      <c r="V354" s="24"/>
      <c r="W354" s="26"/>
    </row>
    <row r="355" spans="1:23" ht="60" customHeight="1">
      <c r="A355" s="39" t="s">
        <v>102</v>
      </c>
      <c r="B355" s="83"/>
      <c r="C355" s="83"/>
      <c r="D355" s="83"/>
      <c r="E355" s="83"/>
      <c r="F355" s="83"/>
      <c r="G355" s="83"/>
      <c r="H355" s="83"/>
      <c r="I355" s="83"/>
      <c r="J355" s="83"/>
      <c r="K355" s="83"/>
      <c r="L355" s="83"/>
      <c r="M355" s="83"/>
      <c r="N355" s="24"/>
      <c r="O355" s="26"/>
      <c r="P355" s="26"/>
      <c r="Q355" s="26"/>
      <c r="R355" s="26"/>
      <c r="S355" s="26"/>
      <c r="T355" s="40" t="str">
        <f t="shared" si="18"/>
        <v/>
      </c>
      <c r="U355" s="24"/>
      <c r="V355" s="24"/>
      <c r="W355" s="26"/>
    </row>
    <row r="356" spans="1:23" ht="14.1">
      <c r="A356" s="13" t="s">
        <v>103</v>
      </c>
      <c r="B356" s="57"/>
      <c r="C356" s="16" t="s">
        <v>104</v>
      </c>
      <c r="D356" s="24"/>
      <c r="E356" s="24"/>
      <c r="G356" s="26"/>
      <c r="H356" s="24"/>
      <c r="I356" s="24"/>
      <c r="J356" s="24"/>
      <c r="K356" s="24"/>
      <c r="L356" s="24"/>
      <c r="M356" s="24"/>
      <c r="N356" s="24"/>
      <c r="O356" s="26"/>
      <c r="P356" s="26"/>
      <c r="Q356" s="26"/>
      <c r="R356" s="26"/>
      <c r="S356" s="26"/>
      <c r="T356" s="40" t="str">
        <f t="shared" si="18"/>
        <v/>
      </c>
      <c r="U356" s="24"/>
      <c r="V356" s="24"/>
      <c r="W356" s="26"/>
    </row>
    <row r="357" spans="1:23" ht="14.1">
      <c r="A357" s="13" t="s">
        <v>105</v>
      </c>
      <c r="B357" s="57"/>
      <c r="C357" s="16" t="s">
        <v>104</v>
      </c>
      <c r="D357" s="24"/>
      <c r="E357" s="24"/>
      <c r="G357" s="26"/>
      <c r="H357" s="24"/>
      <c r="I357" s="24"/>
      <c r="J357" s="24"/>
      <c r="K357" s="24"/>
      <c r="L357" s="24"/>
      <c r="M357" s="24"/>
      <c r="N357" s="24"/>
      <c r="O357" s="26"/>
      <c r="P357" s="26"/>
      <c r="Q357" s="26"/>
      <c r="R357" s="26"/>
      <c r="S357" s="26"/>
      <c r="T357" s="40" t="str">
        <f t="shared" si="18"/>
        <v/>
      </c>
      <c r="U357" s="24"/>
      <c r="V357" s="24"/>
      <c r="W357" s="26"/>
    </row>
    <row r="358" spans="1:23" ht="14.1">
      <c r="A358" s="99" t="s">
        <v>106</v>
      </c>
      <c r="B358" s="99"/>
      <c r="C358" s="57"/>
      <c r="D358" s="16" t="s">
        <v>104</v>
      </c>
      <c r="E358" s="24"/>
      <c r="F358" s="34"/>
      <c r="G358" s="26"/>
      <c r="H358" s="24"/>
      <c r="I358" s="24"/>
      <c r="J358" s="24"/>
      <c r="K358" s="24"/>
      <c r="L358" s="24"/>
      <c r="M358" s="24"/>
      <c r="N358" s="24"/>
      <c r="O358" s="26"/>
      <c r="P358" s="26"/>
      <c r="Q358" s="26"/>
      <c r="R358" s="26"/>
      <c r="S358" s="26"/>
      <c r="T358" s="40" t="str">
        <f t="shared" si="18"/>
        <v/>
      </c>
      <c r="U358" s="24"/>
      <c r="V358" s="24"/>
      <c r="W358" s="26"/>
    </row>
    <row r="359" spans="1:23" ht="14.1">
      <c r="A359" s="99" t="s">
        <v>107</v>
      </c>
      <c r="B359" s="99"/>
      <c r="C359" s="57"/>
      <c r="D359" s="16" t="s">
        <v>104</v>
      </c>
      <c r="E359" s="24"/>
      <c r="F359" s="34"/>
      <c r="G359" s="26"/>
      <c r="H359" s="24"/>
      <c r="I359" s="24"/>
      <c r="J359" s="24"/>
      <c r="K359" s="24"/>
      <c r="L359" s="24"/>
      <c r="M359" s="24"/>
      <c r="N359" s="24"/>
      <c r="O359" s="26"/>
      <c r="P359" s="26"/>
      <c r="Q359" s="26"/>
      <c r="R359" s="26"/>
      <c r="S359" s="26"/>
      <c r="T359" s="40" t="str">
        <f t="shared" si="18"/>
        <v/>
      </c>
      <c r="U359" s="24"/>
      <c r="V359" s="24"/>
      <c r="W359" s="26"/>
    </row>
    <row r="360" spans="1:23" ht="14.1">
      <c r="A360" s="100" t="s">
        <v>108</v>
      </c>
      <c r="B360" s="101"/>
      <c r="C360" s="102"/>
      <c r="D360" s="57"/>
      <c r="E360" s="16" t="s">
        <v>104</v>
      </c>
      <c r="G360" s="26"/>
      <c r="H360" s="24"/>
      <c r="I360" s="24"/>
      <c r="J360" s="24"/>
      <c r="K360" s="24"/>
      <c r="L360" s="24"/>
      <c r="M360" s="24"/>
      <c r="N360" s="24"/>
      <c r="O360" s="26"/>
      <c r="P360" s="26"/>
      <c r="Q360" s="26"/>
      <c r="R360" s="26"/>
      <c r="S360" s="26"/>
      <c r="T360" s="40" t="str">
        <f t="shared" si="18"/>
        <v/>
      </c>
      <c r="U360" s="24"/>
      <c r="V360" s="24"/>
      <c r="W360" s="26"/>
    </row>
    <row r="361" spans="1:23" ht="14.1">
      <c r="A361" s="103" t="s">
        <v>109</v>
      </c>
      <c r="B361" s="104"/>
      <c r="C361" s="105"/>
      <c r="D361" s="57"/>
      <c r="E361" s="16" t="s">
        <v>104</v>
      </c>
      <c r="G361" s="26"/>
      <c r="H361" s="24"/>
      <c r="I361" s="24"/>
      <c r="J361" s="24"/>
      <c r="K361" s="24"/>
      <c r="L361" s="24"/>
      <c r="M361" s="24"/>
      <c r="N361" s="24"/>
      <c r="O361" s="26"/>
      <c r="P361" s="26"/>
      <c r="Q361" s="26"/>
      <c r="R361" s="26"/>
      <c r="S361" s="26"/>
      <c r="T361" s="40" t="str">
        <f t="shared" si="18"/>
        <v/>
      </c>
      <c r="U361" s="24"/>
      <c r="V361" s="24"/>
      <c r="W361" s="26"/>
    </row>
    <row r="362" spans="1:23" ht="14.1">
      <c r="A362" s="13" t="s">
        <v>110</v>
      </c>
      <c r="B362" s="75"/>
      <c r="C362" s="75"/>
      <c r="D362" s="75"/>
      <c r="E362" s="24"/>
      <c r="F362" s="13" t="s">
        <v>111</v>
      </c>
      <c r="G362" s="27"/>
      <c r="H362" s="24"/>
      <c r="I362" s="13" t="s">
        <v>112</v>
      </c>
      <c r="J362" s="27"/>
      <c r="K362" s="24"/>
      <c r="L362" s="13" t="s">
        <v>111</v>
      </c>
      <c r="M362" s="27"/>
      <c r="N362" s="24"/>
      <c r="O362" s="13" t="str">
        <f>IF(OR(AND(NOT(ISBLANK(G362)),NOT(ISNUMBER(G362))),AND(NOT(ISBLANK(J362)),NOT(ISNUMBER(M362)))),"Digite um número na C.H.",IF(OR(COUNTIF(B362:B371,B362)&gt;1,COUNTIF(J362:J371,J362)&gt;1),"Docente repetido",""))</f>
        <v/>
      </c>
      <c r="P362" s="13">
        <f t="shared" ref="P362:P371" si="20">IF(ISBLANK(O362),"",IF(O362="",0,1))</f>
        <v>0</v>
      </c>
      <c r="Q362" s="26"/>
      <c r="R362" s="26"/>
      <c r="S362" s="26"/>
      <c r="T362" s="40" t="str">
        <f t="shared" si="18"/>
        <v/>
      </c>
      <c r="U362" s="24"/>
      <c r="V362" s="24"/>
      <c r="W362" s="26"/>
    </row>
    <row r="363" spans="1:23" ht="14.1">
      <c r="A363" s="13" t="s">
        <v>113</v>
      </c>
      <c r="B363" s="75"/>
      <c r="C363" s="75"/>
      <c r="D363" s="75"/>
      <c r="E363" s="24"/>
      <c r="F363" s="13" t="s">
        <v>111</v>
      </c>
      <c r="G363" s="27"/>
      <c r="H363" s="24"/>
      <c r="I363" s="13" t="s">
        <v>114</v>
      </c>
      <c r="J363" s="27"/>
      <c r="K363" s="24"/>
      <c r="L363" s="13" t="s">
        <v>111</v>
      </c>
      <c r="M363" s="27"/>
      <c r="N363" s="24"/>
      <c r="O363" s="13" t="str">
        <f>IF(OR(AND(NOT(ISBLANK(G363)),NOT(ISNUMBER(G363))),AND(NOT(ISBLANK(J363)),NOT(ISNUMBER(M363)))),"Digite um número na C.H.",IF(OR(COUNTIF(B362:B371,B363)&gt;1,COUNTIF(J362:J371,J363)&gt;1),"Docente repetido",""))</f>
        <v/>
      </c>
      <c r="P363" s="13">
        <f t="shared" si="20"/>
        <v>0</v>
      </c>
      <c r="Q363" s="26"/>
      <c r="R363" s="26"/>
      <c r="S363" s="26"/>
      <c r="T363" s="40" t="str">
        <f t="shared" si="18"/>
        <v/>
      </c>
      <c r="U363" s="24"/>
      <c r="V363" s="24"/>
      <c r="W363" s="26"/>
    </row>
    <row r="364" spans="1:23" ht="14.1">
      <c r="A364" s="13" t="s">
        <v>115</v>
      </c>
      <c r="B364" s="75"/>
      <c r="C364" s="75"/>
      <c r="D364" s="75"/>
      <c r="E364" s="24"/>
      <c r="F364" s="13" t="s">
        <v>111</v>
      </c>
      <c r="G364" s="27"/>
      <c r="H364" s="24"/>
      <c r="I364" s="13" t="s">
        <v>116</v>
      </c>
      <c r="J364" s="27"/>
      <c r="K364" s="24"/>
      <c r="L364" s="13" t="s">
        <v>111</v>
      </c>
      <c r="M364" s="27"/>
      <c r="N364" s="24"/>
      <c r="O364" s="13" t="str">
        <f>IF(OR(AND(NOT(ISBLANK(G364)),NOT(ISNUMBER(G364))),AND(NOT(ISBLANK(J364)),NOT(ISNUMBER(M364)))),"Digite um número na C.H.",IF(OR(COUNTIF(B362:B371,B364)&gt;1,COUNTIF(J362:J371,J364)&gt;1),"Docente repetido",""))</f>
        <v/>
      </c>
      <c r="P364" s="13">
        <f t="shared" si="20"/>
        <v>0</v>
      </c>
      <c r="Q364" s="26"/>
      <c r="R364" s="26"/>
      <c r="S364" s="26"/>
      <c r="T364" s="40" t="str">
        <f t="shared" si="18"/>
        <v/>
      </c>
      <c r="U364" s="24"/>
      <c r="V364" s="24"/>
      <c r="W364" s="26"/>
    </row>
    <row r="365" spans="1:23" ht="14.1">
      <c r="A365" s="13" t="s">
        <v>117</v>
      </c>
      <c r="B365" s="75"/>
      <c r="C365" s="75"/>
      <c r="D365" s="75"/>
      <c r="E365" s="24"/>
      <c r="F365" s="13" t="s">
        <v>111</v>
      </c>
      <c r="G365" s="27"/>
      <c r="H365" s="24"/>
      <c r="I365" s="13" t="s">
        <v>118</v>
      </c>
      <c r="J365" s="27"/>
      <c r="K365" s="24"/>
      <c r="L365" s="13" t="s">
        <v>111</v>
      </c>
      <c r="M365" s="27"/>
      <c r="N365" s="24"/>
      <c r="O365" s="13" t="str">
        <f>IF(OR(AND(NOT(ISBLANK(G365)),NOT(ISNUMBER(G365))),AND(NOT(ISBLANK(J365)),NOT(ISNUMBER(M365)))),"Digite um número na C.H.",IF(OR(COUNTIF(B362:B371,B365)&gt;1,COUNTIF(J362:J371,J365)&gt;1),"Docente repetido",""))</f>
        <v/>
      </c>
      <c r="P365" s="13">
        <f t="shared" si="20"/>
        <v>0</v>
      </c>
      <c r="Q365" s="26"/>
      <c r="R365" s="26"/>
      <c r="S365" s="26"/>
      <c r="T365" s="40" t="str">
        <f t="shared" si="18"/>
        <v/>
      </c>
      <c r="U365" s="24"/>
      <c r="V365" s="24"/>
      <c r="W365" s="26"/>
    </row>
    <row r="366" spans="1:23" ht="14.1">
      <c r="A366" s="13" t="s">
        <v>119</v>
      </c>
      <c r="B366" s="75"/>
      <c r="C366" s="75"/>
      <c r="D366" s="75"/>
      <c r="E366" s="24"/>
      <c r="F366" s="13" t="s">
        <v>111</v>
      </c>
      <c r="G366" s="27"/>
      <c r="H366" s="24"/>
      <c r="I366" s="13" t="s">
        <v>120</v>
      </c>
      <c r="J366" s="27"/>
      <c r="K366" s="24"/>
      <c r="L366" s="13" t="s">
        <v>111</v>
      </c>
      <c r="M366" s="27"/>
      <c r="N366" s="24"/>
      <c r="O366" s="13" t="str">
        <f>IF(OR(AND(NOT(ISBLANK(G366)),NOT(ISNUMBER(G366))),AND(NOT(ISBLANK(J366)),NOT(ISNUMBER(M366)))),"Digite um número na C.H.",IF(OR(COUNTIF(B362:B371,B366)&gt;1,COUNTIF(J362:J371,J366)&gt;1),"Docente repetido",""))</f>
        <v/>
      </c>
      <c r="P366" s="13">
        <f t="shared" si="20"/>
        <v>0</v>
      </c>
      <c r="Q366" s="26"/>
      <c r="R366" s="26"/>
      <c r="S366" s="26"/>
      <c r="T366" s="40" t="str">
        <f t="shared" si="18"/>
        <v/>
      </c>
      <c r="U366" s="24"/>
      <c r="V366" s="24"/>
      <c r="W366" s="26"/>
    </row>
    <row r="367" spans="1:23" ht="14.1">
      <c r="A367" s="13" t="s">
        <v>121</v>
      </c>
      <c r="B367" s="75"/>
      <c r="C367" s="75"/>
      <c r="D367" s="75"/>
      <c r="E367" s="24"/>
      <c r="F367" s="13" t="s">
        <v>111</v>
      </c>
      <c r="G367" s="27"/>
      <c r="H367" s="24"/>
      <c r="I367" s="13" t="s">
        <v>122</v>
      </c>
      <c r="J367" s="27"/>
      <c r="K367" s="24"/>
      <c r="L367" s="13" t="s">
        <v>111</v>
      </c>
      <c r="M367" s="27"/>
      <c r="N367" s="24"/>
      <c r="O367" s="13" t="str">
        <f>IF(OR(AND(NOT(ISBLANK(G367)),NOT(ISNUMBER(G367))),AND(NOT(ISBLANK(J367)),NOT(ISNUMBER(M367)))),"Digite um número na C.H.",IF(OR(COUNTIF(B362:B371,B367)&gt;1,COUNTIF(J362:J371,J367)&gt;1),"Docente repetido",""))</f>
        <v/>
      </c>
      <c r="P367" s="13">
        <f t="shared" si="20"/>
        <v>0</v>
      </c>
      <c r="Q367" s="26"/>
      <c r="R367" s="26"/>
      <c r="S367" s="26"/>
      <c r="T367" s="40" t="str">
        <f t="shared" si="18"/>
        <v/>
      </c>
      <c r="U367" s="24"/>
      <c r="V367" s="24"/>
      <c r="W367" s="26"/>
    </row>
    <row r="368" spans="1:23" ht="14.1">
      <c r="A368" s="13" t="s">
        <v>123</v>
      </c>
      <c r="B368" s="75"/>
      <c r="C368" s="75"/>
      <c r="D368" s="75"/>
      <c r="E368" s="24"/>
      <c r="F368" s="13" t="s">
        <v>111</v>
      </c>
      <c r="G368" s="27"/>
      <c r="H368" s="24"/>
      <c r="I368" s="13" t="s">
        <v>124</v>
      </c>
      <c r="J368" s="27"/>
      <c r="K368" s="24"/>
      <c r="L368" s="13" t="s">
        <v>111</v>
      </c>
      <c r="M368" s="27"/>
      <c r="N368" s="24"/>
      <c r="O368" s="13" t="str">
        <f>IF(OR(AND(NOT(ISBLANK(G368)),NOT(ISNUMBER(G368))),AND(NOT(ISBLANK(J368)),NOT(ISNUMBER(M368)))),"Digite um número na C.H.",IF(OR(COUNTIF(B362:B371,B368)&gt;1,COUNTIF(J362:J371,J368)&gt;1),"Docente repetido",""))</f>
        <v/>
      </c>
      <c r="P368" s="13">
        <f t="shared" si="20"/>
        <v>0</v>
      </c>
      <c r="Q368" s="26"/>
      <c r="R368" s="26"/>
      <c r="S368" s="26"/>
      <c r="T368" s="40" t="str">
        <f t="shared" si="18"/>
        <v/>
      </c>
      <c r="U368" s="24"/>
      <c r="V368" s="24"/>
      <c r="W368" s="26"/>
    </row>
    <row r="369" spans="1:23" ht="14.1">
      <c r="A369" s="13" t="s">
        <v>125</v>
      </c>
      <c r="B369" s="75"/>
      <c r="C369" s="75"/>
      <c r="D369" s="75"/>
      <c r="E369" s="24"/>
      <c r="F369" s="13" t="s">
        <v>111</v>
      </c>
      <c r="G369" s="27"/>
      <c r="H369" s="24"/>
      <c r="I369" s="13" t="s">
        <v>126</v>
      </c>
      <c r="J369" s="27"/>
      <c r="K369" s="24"/>
      <c r="L369" s="13" t="s">
        <v>111</v>
      </c>
      <c r="M369" s="27"/>
      <c r="N369" s="24"/>
      <c r="O369" s="13" t="str">
        <f>IF(OR(AND(NOT(ISBLANK(G369)),NOT(ISNUMBER(G369))),AND(NOT(ISBLANK(J369)),NOT(ISNUMBER(M369)))),"Digite um número na C.H.",IF(OR(COUNTIF(B362:B371,B369)&gt;1,COUNTIF(J362:J371,J369)&gt;1),"Docente repetido",""))</f>
        <v/>
      </c>
      <c r="P369" s="13">
        <f t="shared" si="20"/>
        <v>0</v>
      </c>
      <c r="Q369" s="26"/>
      <c r="R369" s="26"/>
      <c r="S369" s="26"/>
      <c r="T369" s="40" t="str">
        <f t="shared" si="18"/>
        <v/>
      </c>
      <c r="U369" s="24"/>
      <c r="V369" s="24"/>
      <c r="W369" s="26"/>
    </row>
    <row r="370" spans="1:23" ht="14.1">
      <c r="A370" s="13" t="s">
        <v>127</v>
      </c>
      <c r="B370" s="75"/>
      <c r="C370" s="75"/>
      <c r="D370" s="75"/>
      <c r="E370" s="24"/>
      <c r="F370" s="13" t="s">
        <v>111</v>
      </c>
      <c r="G370" s="27"/>
      <c r="H370" s="24"/>
      <c r="I370" s="13" t="s">
        <v>128</v>
      </c>
      <c r="J370" s="27"/>
      <c r="K370" s="24"/>
      <c r="L370" s="13" t="s">
        <v>111</v>
      </c>
      <c r="M370" s="27"/>
      <c r="N370" s="24"/>
      <c r="O370" s="13" t="str">
        <f>IF(OR(AND(NOT(ISBLANK(G370)),NOT(ISNUMBER(G370))),AND(NOT(ISBLANK(J370)),NOT(ISNUMBER(M370)))),"Digite um número na C.H.",IF(OR(COUNTIF(B362:B371,B370)&gt;1,COUNTIF(J362:J371,J370)&gt;1),"Docente repetido",""))</f>
        <v/>
      </c>
      <c r="P370" s="13">
        <f t="shared" si="20"/>
        <v>0</v>
      </c>
      <c r="Q370" s="26"/>
      <c r="R370" s="26"/>
      <c r="S370" s="26"/>
      <c r="T370" s="40" t="str">
        <f t="shared" si="18"/>
        <v/>
      </c>
      <c r="U370" s="26"/>
      <c r="V370" s="26"/>
      <c r="W370" s="26"/>
    </row>
    <row r="371" spans="1:23" ht="14.1">
      <c r="A371" s="13" t="s">
        <v>129</v>
      </c>
      <c r="B371" s="75"/>
      <c r="C371" s="75"/>
      <c r="D371" s="75"/>
      <c r="E371" s="24"/>
      <c r="F371" s="13" t="s">
        <v>111</v>
      </c>
      <c r="G371" s="27"/>
      <c r="H371" s="24"/>
      <c r="I371" s="13" t="s">
        <v>130</v>
      </c>
      <c r="J371" s="27"/>
      <c r="K371" s="24"/>
      <c r="L371" s="13" t="s">
        <v>111</v>
      </c>
      <c r="M371" s="27"/>
      <c r="N371" s="24"/>
      <c r="O371" s="13" t="str">
        <f>IF(OR(AND(NOT(ISBLANK(G371)),NOT(ISNUMBER(G371))),AND(NOT(ISBLANK(J371)),NOT(ISNUMBER(M371)))),"Digite um número na C.H.",IF(OR(COUNTIF(B362:B371,B371)&gt;1,COUNTIF(J362:J371,J371)&gt;1),"Docente repetido",""))</f>
        <v/>
      </c>
      <c r="P371" s="13">
        <f t="shared" si="20"/>
        <v>0</v>
      </c>
      <c r="Q371" s="26"/>
      <c r="R371" s="26"/>
      <c r="S371" s="26"/>
      <c r="T371" s="40" t="str">
        <f t="shared" si="18"/>
        <v/>
      </c>
      <c r="U371" s="26"/>
      <c r="V371" s="26"/>
      <c r="W371" s="26"/>
    </row>
    <row r="372" spans="1:23" ht="12.6">
      <c r="A372" s="26"/>
      <c r="B372" s="26"/>
      <c r="C372" s="26"/>
      <c r="D372" s="26"/>
      <c r="E372" s="26"/>
      <c r="F372" s="26"/>
      <c r="G372" s="26"/>
      <c r="H372" s="26"/>
      <c r="I372" s="26"/>
      <c r="J372" s="26"/>
      <c r="K372" s="26"/>
      <c r="L372" s="26"/>
      <c r="M372" s="26"/>
      <c r="N372" s="26"/>
      <c r="O372" s="26"/>
      <c r="P372" s="26"/>
      <c r="Q372" s="26"/>
      <c r="R372" s="26"/>
      <c r="S372" s="26"/>
      <c r="T372" s="40" t="str">
        <f t="shared" si="18"/>
        <v/>
      </c>
      <c r="U372" s="26"/>
      <c r="V372" s="26"/>
      <c r="W372" s="26"/>
    </row>
    <row r="373" spans="1:23" ht="15.75" customHeight="1">
      <c r="T373" s="40" t="str">
        <f t="shared" si="18"/>
        <v/>
      </c>
    </row>
    <row r="374" spans="1:23" ht="15.75" customHeight="1">
      <c r="T374" s="40" t="str">
        <f t="shared" si="18"/>
        <v/>
      </c>
    </row>
    <row r="375" spans="1:23" ht="19.5" customHeight="1">
      <c r="A375" s="13" t="s">
        <v>99</v>
      </c>
      <c r="B375" s="94"/>
      <c r="C375" s="94"/>
      <c r="D375" s="94"/>
      <c r="E375" s="94"/>
      <c r="F375" s="94"/>
      <c r="G375" s="94"/>
      <c r="H375" s="94"/>
      <c r="I375" s="94"/>
      <c r="J375" s="94"/>
      <c r="K375" s="94"/>
      <c r="L375" s="94"/>
      <c r="M375" s="94"/>
      <c r="N375" s="24"/>
      <c r="O375" s="13" t="str">
        <f>IF(AND(B375="",NOT(F376="")),"Nome da disciplina obrigatório","")</f>
        <v/>
      </c>
      <c r="P375" s="13">
        <f>IF(ISBLANK(O375),"",IF(O375="",0,1))</f>
        <v>0</v>
      </c>
      <c r="Q375" s="26"/>
      <c r="R375" s="26"/>
      <c r="S375" s="26"/>
      <c r="T375" s="40" t="str">
        <f t="shared" si="18"/>
        <v/>
      </c>
      <c r="U375" s="26"/>
      <c r="V375" s="26"/>
      <c r="W375" s="26"/>
    </row>
    <row r="376" spans="1:23" ht="32.25" customHeight="1">
      <c r="A376" s="95" t="s">
        <v>100</v>
      </c>
      <c r="B376" s="96"/>
      <c r="C376" s="96"/>
      <c r="D376" s="96"/>
      <c r="E376" s="97"/>
      <c r="F376" s="13" t="str">
        <f>IF(SUM(G386:G395)+SUM(M386:M395)=0,"",SUM(G386:G395)+SUM(M386:M395))</f>
        <v/>
      </c>
      <c r="H376" s="24"/>
      <c r="I376" s="24"/>
      <c r="J376" s="24"/>
      <c r="K376" s="24"/>
      <c r="L376" s="24"/>
      <c r="M376" s="24"/>
      <c r="N376" s="24"/>
      <c r="O376" s="13" t="str">
        <f>IF(F376="", "", IF(AND(NOT(F376=0),NOT(MOD(F376,15)=0)),"A carga horária deve ser múltiplo de 15",""))</f>
        <v/>
      </c>
      <c r="P376" s="13">
        <f>IF(ISBLANK(O376),"",IF(O376="",0,1))</f>
        <v>0</v>
      </c>
      <c r="Q376" s="26"/>
      <c r="R376" s="26"/>
      <c r="S376" s="26"/>
      <c r="T376" s="40" t="str">
        <f t="shared" si="18"/>
        <v/>
      </c>
      <c r="U376" s="24"/>
      <c r="V376" s="24"/>
      <c r="W376" s="26"/>
    </row>
    <row r="377" spans="1:23" ht="14.1">
      <c r="A377" s="98" t="s">
        <v>93</v>
      </c>
      <c r="B377" s="98"/>
      <c r="C377" s="98"/>
      <c r="D377" s="98"/>
      <c r="E377" s="98"/>
      <c r="F377" s="38" t="str">
        <f>IF(AND(NOT(ISBLANK(F376)),ISNUMBER(F376),F376&gt;=15),F376/15,"")</f>
        <v/>
      </c>
      <c r="G377" s="24"/>
      <c r="H377" s="24"/>
      <c r="I377" s="24"/>
      <c r="J377" s="24"/>
      <c r="K377" s="24"/>
      <c r="L377" s="24"/>
      <c r="M377" s="24"/>
      <c r="N377" s="24"/>
      <c r="O377" s="26"/>
      <c r="P377" s="26"/>
      <c r="Q377" s="26"/>
      <c r="R377" s="26"/>
      <c r="S377" s="26"/>
      <c r="T377" s="40" t="str">
        <f t="shared" si="18"/>
        <v/>
      </c>
      <c r="U377" s="24"/>
      <c r="V377" s="24"/>
      <c r="W377" s="26"/>
    </row>
    <row r="378" spans="1:23" ht="60" customHeight="1">
      <c r="A378" s="13" t="s">
        <v>101</v>
      </c>
      <c r="B378" s="83"/>
      <c r="C378" s="83"/>
      <c r="D378" s="83"/>
      <c r="E378" s="83"/>
      <c r="F378" s="83"/>
      <c r="G378" s="83"/>
      <c r="H378" s="83"/>
      <c r="I378" s="83"/>
      <c r="J378" s="83"/>
      <c r="K378" s="83"/>
      <c r="L378" s="83"/>
      <c r="M378" s="83"/>
      <c r="N378" s="24"/>
      <c r="O378" s="26"/>
      <c r="P378" s="26"/>
      <c r="Q378" s="26"/>
      <c r="R378" s="26"/>
      <c r="S378" s="26"/>
      <c r="T378" s="40" t="str">
        <f t="shared" si="18"/>
        <v/>
      </c>
      <c r="U378" s="24"/>
      <c r="V378" s="24"/>
      <c r="W378" s="26"/>
    </row>
    <row r="379" spans="1:23" ht="60" customHeight="1">
      <c r="A379" s="39" t="s">
        <v>102</v>
      </c>
      <c r="B379" s="83"/>
      <c r="C379" s="83"/>
      <c r="D379" s="83"/>
      <c r="E379" s="83"/>
      <c r="F379" s="83"/>
      <c r="G379" s="83"/>
      <c r="H379" s="83"/>
      <c r="I379" s="83"/>
      <c r="J379" s="83"/>
      <c r="K379" s="83"/>
      <c r="L379" s="83"/>
      <c r="M379" s="83"/>
      <c r="N379" s="24"/>
      <c r="O379" s="26"/>
      <c r="P379" s="26"/>
      <c r="Q379" s="26"/>
      <c r="R379" s="26"/>
      <c r="S379" s="26"/>
      <c r="T379" s="40" t="str">
        <f t="shared" si="18"/>
        <v/>
      </c>
      <c r="U379" s="24"/>
      <c r="V379" s="24"/>
      <c r="W379" s="26"/>
    </row>
    <row r="380" spans="1:23" ht="14.1">
      <c r="A380" s="13" t="s">
        <v>103</v>
      </c>
      <c r="B380" s="57"/>
      <c r="C380" s="16" t="s">
        <v>104</v>
      </c>
      <c r="D380" s="24"/>
      <c r="E380" s="24"/>
      <c r="G380" s="26"/>
      <c r="H380" s="24"/>
      <c r="I380" s="24"/>
      <c r="J380" s="24"/>
      <c r="K380" s="24"/>
      <c r="L380" s="24"/>
      <c r="M380" s="24"/>
      <c r="N380" s="24"/>
      <c r="O380" s="26"/>
      <c r="P380" s="26"/>
      <c r="Q380" s="26"/>
      <c r="R380" s="26"/>
      <c r="S380" s="26"/>
      <c r="T380" s="40" t="str">
        <f t="shared" si="18"/>
        <v/>
      </c>
      <c r="U380" s="24"/>
      <c r="V380" s="24"/>
      <c r="W380" s="26"/>
    </row>
    <row r="381" spans="1:23" ht="14.1">
      <c r="A381" s="13" t="s">
        <v>105</v>
      </c>
      <c r="B381" s="57"/>
      <c r="C381" s="16" t="s">
        <v>104</v>
      </c>
      <c r="D381" s="24"/>
      <c r="E381" s="24"/>
      <c r="G381" s="26"/>
      <c r="H381" s="24"/>
      <c r="I381" s="24"/>
      <c r="J381" s="24"/>
      <c r="K381" s="24"/>
      <c r="L381" s="24"/>
      <c r="M381" s="24"/>
      <c r="N381" s="24"/>
      <c r="O381" s="26"/>
      <c r="P381" s="26"/>
      <c r="Q381" s="26"/>
      <c r="R381" s="26"/>
      <c r="S381" s="26"/>
      <c r="T381" s="40" t="str">
        <f t="shared" si="18"/>
        <v/>
      </c>
      <c r="U381" s="24"/>
      <c r="V381" s="24"/>
      <c r="W381" s="26"/>
    </row>
    <row r="382" spans="1:23" ht="14.1">
      <c r="A382" s="99" t="s">
        <v>106</v>
      </c>
      <c r="B382" s="99"/>
      <c r="C382" s="57"/>
      <c r="D382" s="16" t="s">
        <v>104</v>
      </c>
      <c r="E382" s="24"/>
      <c r="F382" s="34"/>
      <c r="G382" s="26"/>
      <c r="H382" s="24"/>
      <c r="I382" s="24"/>
      <c r="J382" s="24"/>
      <c r="K382" s="24"/>
      <c r="L382" s="24"/>
      <c r="M382" s="24"/>
      <c r="N382" s="24"/>
      <c r="O382" s="26"/>
      <c r="P382" s="26"/>
      <c r="Q382" s="26"/>
      <c r="R382" s="26"/>
      <c r="S382" s="26"/>
      <c r="T382" s="40" t="str">
        <f t="shared" si="18"/>
        <v/>
      </c>
      <c r="U382" s="24"/>
      <c r="V382" s="24"/>
      <c r="W382" s="26"/>
    </row>
    <row r="383" spans="1:23" ht="14.1">
      <c r="A383" s="99" t="s">
        <v>107</v>
      </c>
      <c r="B383" s="99"/>
      <c r="C383" s="57"/>
      <c r="D383" s="16" t="s">
        <v>104</v>
      </c>
      <c r="E383" s="24"/>
      <c r="F383" s="34"/>
      <c r="G383" s="26"/>
      <c r="H383" s="24"/>
      <c r="I383" s="24"/>
      <c r="J383" s="24"/>
      <c r="K383" s="24"/>
      <c r="L383" s="24"/>
      <c r="M383" s="24"/>
      <c r="N383" s="24"/>
      <c r="O383" s="26"/>
      <c r="P383" s="26"/>
      <c r="Q383" s="26"/>
      <c r="R383" s="26"/>
      <c r="S383" s="26"/>
      <c r="T383" s="40" t="str">
        <f t="shared" si="18"/>
        <v/>
      </c>
      <c r="U383" s="24"/>
      <c r="V383" s="24"/>
      <c r="W383" s="26"/>
    </row>
    <row r="384" spans="1:23" ht="14.1">
      <c r="A384" s="100" t="s">
        <v>108</v>
      </c>
      <c r="B384" s="101"/>
      <c r="C384" s="102"/>
      <c r="D384" s="57"/>
      <c r="E384" s="16" t="s">
        <v>104</v>
      </c>
      <c r="G384" s="26"/>
      <c r="H384" s="24"/>
      <c r="I384" s="24"/>
      <c r="J384" s="24"/>
      <c r="K384" s="24"/>
      <c r="L384" s="24"/>
      <c r="M384" s="24"/>
      <c r="N384" s="24"/>
      <c r="O384" s="26"/>
      <c r="P384" s="26"/>
      <c r="Q384" s="26"/>
      <c r="R384" s="26"/>
      <c r="S384" s="26"/>
      <c r="T384" s="40" t="str">
        <f t="shared" si="18"/>
        <v/>
      </c>
      <c r="U384" s="24"/>
      <c r="V384" s="24"/>
      <c r="W384" s="26"/>
    </row>
    <row r="385" spans="1:23" ht="14.1">
      <c r="A385" s="103" t="s">
        <v>109</v>
      </c>
      <c r="B385" s="104"/>
      <c r="C385" s="105"/>
      <c r="D385" s="57"/>
      <c r="E385" s="16" t="s">
        <v>104</v>
      </c>
      <c r="G385" s="26"/>
      <c r="H385" s="24"/>
      <c r="I385" s="24"/>
      <c r="J385" s="24"/>
      <c r="K385" s="24"/>
      <c r="L385" s="24"/>
      <c r="M385" s="24"/>
      <c r="N385" s="24"/>
      <c r="O385" s="26"/>
      <c r="P385" s="26"/>
      <c r="Q385" s="26"/>
      <c r="R385" s="26"/>
      <c r="S385" s="26"/>
      <c r="T385" s="40" t="str">
        <f t="shared" ref="T385:T448" si="21">IF(AND($A385 = "Nome da disciplina:", ISTEXT($B385)), "OK", "")</f>
        <v/>
      </c>
      <c r="U385" s="24"/>
      <c r="V385" s="24"/>
      <c r="W385" s="26"/>
    </row>
    <row r="386" spans="1:23" ht="14.1">
      <c r="A386" s="13" t="s">
        <v>110</v>
      </c>
      <c r="B386" s="75"/>
      <c r="C386" s="75"/>
      <c r="D386" s="75"/>
      <c r="E386" s="24"/>
      <c r="F386" s="13" t="s">
        <v>111</v>
      </c>
      <c r="G386" s="27"/>
      <c r="H386" s="24"/>
      <c r="I386" s="13" t="s">
        <v>112</v>
      </c>
      <c r="J386" s="27"/>
      <c r="K386" s="24"/>
      <c r="L386" s="13" t="s">
        <v>111</v>
      </c>
      <c r="M386" s="27"/>
      <c r="N386" s="24"/>
      <c r="O386" s="13" t="str">
        <f>IF(OR(AND(NOT(ISBLANK(G386)),NOT(ISNUMBER(G386))),AND(NOT(ISBLANK(J386)),NOT(ISNUMBER(M386)))),"Digite um número na C.H.",IF(OR(COUNTIF(B386:B395,B386)&gt;1,COUNTIF(J386:J395,J386)&gt;1),"Docente repetido",""))</f>
        <v/>
      </c>
      <c r="P386" s="13">
        <f t="shared" ref="P386:P395" si="22">IF(ISBLANK(O386),"",IF(O386="",0,1))</f>
        <v>0</v>
      </c>
      <c r="Q386" s="26"/>
      <c r="R386" s="26"/>
      <c r="S386" s="26"/>
      <c r="T386" s="40" t="str">
        <f t="shared" si="21"/>
        <v/>
      </c>
      <c r="U386" s="24"/>
      <c r="V386" s="24"/>
      <c r="W386" s="26"/>
    </row>
    <row r="387" spans="1:23" ht="14.1">
      <c r="A387" s="13" t="s">
        <v>113</v>
      </c>
      <c r="B387" s="75"/>
      <c r="C387" s="75"/>
      <c r="D387" s="75"/>
      <c r="E387" s="24"/>
      <c r="F387" s="13" t="s">
        <v>111</v>
      </c>
      <c r="G387" s="27"/>
      <c r="H387" s="24"/>
      <c r="I387" s="13" t="s">
        <v>114</v>
      </c>
      <c r="J387" s="27"/>
      <c r="K387" s="24"/>
      <c r="L387" s="13" t="s">
        <v>111</v>
      </c>
      <c r="M387" s="27"/>
      <c r="N387" s="24"/>
      <c r="O387" s="13" t="str">
        <f>IF(OR(AND(NOT(ISBLANK(G387)),NOT(ISNUMBER(G387))),AND(NOT(ISBLANK(J387)),NOT(ISNUMBER(M387)))),"Digite um número na C.H.",IF(OR(COUNTIF(B386:B395,B387)&gt;1,COUNTIF(J386:J395,J387)&gt;1),"Docente repetido",""))</f>
        <v/>
      </c>
      <c r="P387" s="13">
        <f t="shared" si="22"/>
        <v>0</v>
      </c>
      <c r="Q387" s="26"/>
      <c r="R387" s="26"/>
      <c r="S387" s="26"/>
      <c r="T387" s="40" t="str">
        <f t="shared" si="21"/>
        <v/>
      </c>
      <c r="U387" s="24"/>
      <c r="V387" s="24"/>
      <c r="W387" s="26"/>
    </row>
    <row r="388" spans="1:23" ht="14.1">
      <c r="A388" s="13" t="s">
        <v>115</v>
      </c>
      <c r="B388" s="75"/>
      <c r="C388" s="75"/>
      <c r="D388" s="75"/>
      <c r="E388" s="24"/>
      <c r="F388" s="13" t="s">
        <v>111</v>
      </c>
      <c r="G388" s="27"/>
      <c r="H388" s="24"/>
      <c r="I388" s="13" t="s">
        <v>116</v>
      </c>
      <c r="J388" s="27"/>
      <c r="K388" s="24"/>
      <c r="L388" s="13" t="s">
        <v>111</v>
      </c>
      <c r="M388" s="27"/>
      <c r="N388" s="24"/>
      <c r="O388" s="13" t="str">
        <f>IF(OR(AND(NOT(ISBLANK(G388)),NOT(ISNUMBER(G388))),AND(NOT(ISBLANK(J388)),NOT(ISNUMBER(M388)))),"Digite um número na C.H.",IF(OR(COUNTIF(B386:B395,B388)&gt;1,COUNTIF(J386:J395,J388)&gt;1),"Docente repetido",""))</f>
        <v/>
      </c>
      <c r="P388" s="13">
        <f t="shared" si="22"/>
        <v>0</v>
      </c>
      <c r="Q388" s="26"/>
      <c r="R388" s="26"/>
      <c r="S388" s="26"/>
      <c r="T388" s="40" t="str">
        <f t="shared" si="21"/>
        <v/>
      </c>
      <c r="U388" s="24"/>
      <c r="V388" s="24"/>
      <c r="W388" s="26"/>
    </row>
    <row r="389" spans="1:23" ht="14.1">
      <c r="A389" s="13" t="s">
        <v>117</v>
      </c>
      <c r="B389" s="75"/>
      <c r="C389" s="75"/>
      <c r="D389" s="75"/>
      <c r="E389" s="24"/>
      <c r="F389" s="13" t="s">
        <v>111</v>
      </c>
      <c r="G389" s="27"/>
      <c r="H389" s="24"/>
      <c r="I389" s="13" t="s">
        <v>118</v>
      </c>
      <c r="J389" s="27"/>
      <c r="K389" s="24"/>
      <c r="L389" s="13" t="s">
        <v>111</v>
      </c>
      <c r="M389" s="27"/>
      <c r="N389" s="24"/>
      <c r="O389" s="13" t="str">
        <f>IF(OR(AND(NOT(ISBLANK(G389)),NOT(ISNUMBER(G389))),AND(NOT(ISBLANK(J389)),NOT(ISNUMBER(M389)))),"Digite um número na C.H.",IF(OR(COUNTIF(B386:B395,B389)&gt;1,COUNTIF(J386:J395,J389)&gt;1),"Docente repetido",""))</f>
        <v/>
      </c>
      <c r="P389" s="13">
        <f t="shared" si="22"/>
        <v>0</v>
      </c>
      <c r="Q389" s="26"/>
      <c r="R389" s="26"/>
      <c r="S389" s="26"/>
      <c r="T389" s="40" t="str">
        <f t="shared" si="21"/>
        <v/>
      </c>
      <c r="U389" s="24"/>
      <c r="V389" s="24"/>
      <c r="W389" s="26"/>
    </row>
    <row r="390" spans="1:23" ht="14.1">
      <c r="A390" s="13" t="s">
        <v>119</v>
      </c>
      <c r="B390" s="75"/>
      <c r="C390" s="75"/>
      <c r="D390" s="75"/>
      <c r="E390" s="24"/>
      <c r="F390" s="13" t="s">
        <v>111</v>
      </c>
      <c r="G390" s="27"/>
      <c r="H390" s="24"/>
      <c r="I390" s="13" t="s">
        <v>120</v>
      </c>
      <c r="J390" s="27"/>
      <c r="K390" s="24"/>
      <c r="L390" s="13" t="s">
        <v>111</v>
      </c>
      <c r="M390" s="27"/>
      <c r="N390" s="24"/>
      <c r="O390" s="13" t="str">
        <f>IF(OR(AND(NOT(ISBLANK(G390)),NOT(ISNUMBER(G390))),AND(NOT(ISBLANK(J390)),NOT(ISNUMBER(M390)))),"Digite um número na C.H.",IF(OR(COUNTIF(B386:B395,B390)&gt;1,COUNTIF(J386:J395,J390)&gt;1),"Docente repetido",""))</f>
        <v/>
      </c>
      <c r="P390" s="13">
        <f t="shared" si="22"/>
        <v>0</v>
      </c>
      <c r="Q390" s="26"/>
      <c r="R390" s="26"/>
      <c r="S390" s="26"/>
      <c r="T390" s="40" t="str">
        <f t="shared" si="21"/>
        <v/>
      </c>
      <c r="U390" s="24"/>
      <c r="V390" s="24"/>
      <c r="W390" s="26"/>
    </row>
    <row r="391" spans="1:23" ht="14.1">
      <c r="A391" s="13" t="s">
        <v>121</v>
      </c>
      <c r="B391" s="75"/>
      <c r="C391" s="75"/>
      <c r="D391" s="75"/>
      <c r="E391" s="24"/>
      <c r="F391" s="13" t="s">
        <v>111</v>
      </c>
      <c r="G391" s="27"/>
      <c r="H391" s="24"/>
      <c r="I391" s="13" t="s">
        <v>122</v>
      </c>
      <c r="J391" s="27"/>
      <c r="K391" s="24"/>
      <c r="L391" s="13" t="s">
        <v>111</v>
      </c>
      <c r="M391" s="27"/>
      <c r="N391" s="24"/>
      <c r="O391" s="13" t="str">
        <f>IF(OR(AND(NOT(ISBLANK(G391)),NOT(ISNUMBER(G391))),AND(NOT(ISBLANK(J391)),NOT(ISNUMBER(M391)))),"Digite um número na C.H.",IF(OR(COUNTIF(B386:B395,B391)&gt;1,COUNTIF(J386:J395,J391)&gt;1),"Docente repetido",""))</f>
        <v/>
      </c>
      <c r="P391" s="13">
        <f t="shared" si="22"/>
        <v>0</v>
      </c>
      <c r="Q391" s="26"/>
      <c r="R391" s="26"/>
      <c r="S391" s="26"/>
      <c r="T391" s="40" t="str">
        <f t="shared" si="21"/>
        <v/>
      </c>
      <c r="U391" s="24"/>
      <c r="V391" s="24"/>
      <c r="W391" s="26"/>
    </row>
    <row r="392" spans="1:23" ht="14.1">
      <c r="A392" s="13" t="s">
        <v>123</v>
      </c>
      <c r="B392" s="75"/>
      <c r="C392" s="75"/>
      <c r="D392" s="75"/>
      <c r="E392" s="24"/>
      <c r="F392" s="13" t="s">
        <v>111</v>
      </c>
      <c r="G392" s="27"/>
      <c r="H392" s="24"/>
      <c r="I392" s="13" t="s">
        <v>124</v>
      </c>
      <c r="J392" s="27"/>
      <c r="K392" s="24"/>
      <c r="L392" s="13" t="s">
        <v>111</v>
      </c>
      <c r="M392" s="27"/>
      <c r="N392" s="24"/>
      <c r="O392" s="13" t="str">
        <f>IF(OR(AND(NOT(ISBLANK(G392)),NOT(ISNUMBER(G392))),AND(NOT(ISBLANK(J392)),NOT(ISNUMBER(M392)))),"Digite um número na C.H.",IF(OR(COUNTIF(B386:B395,B392)&gt;1,COUNTIF(J386:J395,J392)&gt;1),"Docente repetido",""))</f>
        <v/>
      </c>
      <c r="P392" s="13">
        <f t="shared" si="22"/>
        <v>0</v>
      </c>
      <c r="Q392" s="26"/>
      <c r="R392" s="26"/>
      <c r="S392" s="26"/>
      <c r="T392" s="40" t="str">
        <f t="shared" si="21"/>
        <v/>
      </c>
      <c r="U392" s="24"/>
      <c r="V392" s="24"/>
      <c r="W392" s="26"/>
    </row>
    <row r="393" spans="1:23" ht="14.1">
      <c r="A393" s="13" t="s">
        <v>125</v>
      </c>
      <c r="B393" s="75"/>
      <c r="C393" s="75"/>
      <c r="D393" s="75"/>
      <c r="E393" s="24"/>
      <c r="F393" s="13" t="s">
        <v>111</v>
      </c>
      <c r="G393" s="27"/>
      <c r="H393" s="24"/>
      <c r="I393" s="13" t="s">
        <v>126</v>
      </c>
      <c r="J393" s="27"/>
      <c r="K393" s="24"/>
      <c r="L393" s="13" t="s">
        <v>111</v>
      </c>
      <c r="M393" s="27"/>
      <c r="N393" s="24"/>
      <c r="O393" s="13" t="str">
        <f>IF(OR(AND(NOT(ISBLANK(G393)),NOT(ISNUMBER(G393))),AND(NOT(ISBLANK(J393)),NOT(ISNUMBER(M393)))),"Digite um número na C.H.",IF(OR(COUNTIF(B386:B395,B393)&gt;1,COUNTIF(J386:J395,J393)&gt;1),"Docente repetido",""))</f>
        <v/>
      </c>
      <c r="P393" s="13">
        <f t="shared" si="22"/>
        <v>0</v>
      </c>
      <c r="Q393" s="26"/>
      <c r="R393" s="26"/>
      <c r="S393" s="26"/>
      <c r="T393" s="40" t="str">
        <f t="shared" si="21"/>
        <v/>
      </c>
      <c r="U393" s="24"/>
      <c r="V393" s="24"/>
      <c r="W393" s="26"/>
    </row>
    <row r="394" spans="1:23" ht="14.1">
      <c r="A394" s="13" t="s">
        <v>127</v>
      </c>
      <c r="B394" s="75"/>
      <c r="C394" s="75"/>
      <c r="D394" s="75"/>
      <c r="E394" s="24"/>
      <c r="F394" s="13" t="s">
        <v>111</v>
      </c>
      <c r="G394" s="27"/>
      <c r="H394" s="24"/>
      <c r="I394" s="13" t="s">
        <v>128</v>
      </c>
      <c r="J394" s="27"/>
      <c r="K394" s="24"/>
      <c r="L394" s="13" t="s">
        <v>111</v>
      </c>
      <c r="M394" s="27"/>
      <c r="N394" s="24"/>
      <c r="O394" s="13" t="str">
        <f>IF(OR(AND(NOT(ISBLANK(G394)),NOT(ISNUMBER(G394))),AND(NOT(ISBLANK(J394)),NOT(ISNUMBER(M394)))),"Digite um número na C.H.",IF(OR(COUNTIF(B386:B395,B394)&gt;1,COUNTIF(J386:J395,J394)&gt;1),"Docente repetido",""))</f>
        <v/>
      </c>
      <c r="P394" s="13">
        <f t="shared" si="22"/>
        <v>0</v>
      </c>
      <c r="Q394" s="26"/>
      <c r="R394" s="26"/>
      <c r="S394" s="26"/>
      <c r="T394" s="40" t="str">
        <f t="shared" si="21"/>
        <v/>
      </c>
      <c r="U394" s="26"/>
      <c r="V394" s="26"/>
      <c r="W394" s="26"/>
    </row>
    <row r="395" spans="1:23" ht="14.1">
      <c r="A395" s="13" t="s">
        <v>129</v>
      </c>
      <c r="B395" s="75"/>
      <c r="C395" s="75"/>
      <c r="D395" s="75"/>
      <c r="E395" s="24"/>
      <c r="F395" s="13" t="s">
        <v>111</v>
      </c>
      <c r="G395" s="27"/>
      <c r="H395" s="24"/>
      <c r="I395" s="13" t="s">
        <v>130</v>
      </c>
      <c r="J395" s="27"/>
      <c r="K395" s="24"/>
      <c r="L395" s="13" t="s">
        <v>111</v>
      </c>
      <c r="M395" s="27"/>
      <c r="N395" s="24"/>
      <c r="O395" s="13" t="str">
        <f>IF(OR(AND(NOT(ISBLANK(G395)),NOT(ISNUMBER(G395))),AND(NOT(ISBLANK(J395)),NOT(ISNUMBER(M395)))),"Digite um número na C.H.",IF(OR(COUNTIF(B386:B395,B395)&gt;1,COUNTIF(J386:J395,J395)&gt;1),"Docente repetido",""))</f>
        <v/>
      </c>
      <c r="P395" s="13">
        <f t="shared" si="22"/>
        <v>0</v>
      </c>
      <c r="Q395" s="26"/>
      <c r="R395" s="26"/>
      <c r="S395" s="26"/>
      <c r="T395" s="40" t="str">
        <f t="shared" si="21"/>
        <v/>
      </c>
      <c r="U395" s="26"/>
      <c r="V395" s="26"/>
      <c r="W395" s="26"/>
    </row>
    <row r="396" spans="1:23" ht="12.6">
      <c r="A396" s="26"/>
      <c r="B396" s="26"/>
      <c r="C396" s="26"/>
      <c r="D396" s="26"/>
      <c r="E396" s="26"/>
      <c r="F396" s="26"/>
      <c r="G396" s="26"/>
      <c r="H396" s="26"/>
      <c r="I396" s="26"/>
      <c r="J396" s="26"/>
      <c r="K396" s="26"/>
      <c r="L396" s="26"/>
      <c r="M396" s="26"/>
      <c r="N396" s="26"/>
      <c r="O396" s="26"/>
      <c r="P396" s="26"/>
      <c r="Q396" s="26"/>
      <c r="R396" s="26"/>
      <c r="S396" s="26"/>
      <c r="T396" s="40" t="str">
        <f t="shared" si="21"/>
        <v/>
      </c>
      <c r="U396" s="26"/>
      <c r="V396" s="26"/>
      <c r="W396" s="26"/>
    </row>
    <row r="397" spans="1:23" ht="15.75" customHeight="1">
      <c r="T397" s="40" t="str">
        <f t="shared" si="21"/>
        <v/>
      </c>
    </row>
    <row r="398" spans="1:23" ht="15.75" customHeight="1">
      <c r="T398" s="40" t="str">
        <f t="shared" si="21"/>
        <v/>
      </c>
    </row>
    <row r="399" spans="1:23" ht="19.5" customHeight="1">
      <c r="A399" s="13" t="s">
        <v>99</v>
      </c>
      <c r="B399" s="94"/>
      <c r="C399" s="94"/>
      <c r="D399" s="94"/>
      <c r="E399" s="94"/>
      <c r="F399" s="94"/>
      <c r="G399" s="94"/>
      <c r="H399" s="94"/>
      <c r="I399" s="94"/>
      <c r="J399" s="94"/>
      <c r="K399" s="94"/>
      <c r="L399" s="94"/>
      <c r="M399" s="94"/>
      <c r="N399" s="24"/>
      <c r="O399" s="13" t="str">
        <f>IF(AND(B399="",NOT(F400="")),"Nome da disciplina obrigatório","")</f>
        <v/>
      </c>
      <c r="P399" s="13">
        <f>IF(ISBLANK(O399),"",IF(O399="",0,1))</f>
        <v>0</v>
      </c>
      <c r="Q399" s="26"/>
      <c r="R399" s="26"/>
      <c r="S399" s="26"/>
      <c r="T399" s="40" t="str">
        <f t="shared" si="21"/>
        <v/>
      </c>
      <c r="U399" s="26"/>
      <c r="V399" s="26"/>
      <c r="W399" s="26"/>
    </row>
    <row r="400" spans="1:23" ht="32.25" customHeight="1">
      <c r="A400" s="95" t="s">
        <v>100</v>
      </c>
      <c r="B400" s="96"/>
      <c r="C400" s="96"/>
      <c r="D400" s="96"/>
      <c r="E400" s="97"/>
      <c r="F400" s="13" t="str">
        <f>IF(SUM(G410:G419)+SUM(M410:M419)=0,"",SUM(G410:G419)+SUM(M410:M419))</f>
        <v/>
      </c>
      <c r="H400" s="24"/>
      <c r="I400" s="24"/>
      <c r="J400" s="24"/>
      <c r="K400" s="24"/>
      <c r="L400" s="24"/>
      <c r="M400" s="24"/>
      <c r="N400" s="24"/>
      <c r="O400" s="13" t="str">
        <f>IF(F400="", "", IF(AND(NOT(F400=0),NOT(MOD(F400,15)=0)),"A carga horária deve ser múltiplo de 15",""))</f>
        <v/>
      </c>
      <c r="P400" s="13">
        <f>IF(ISBLANK(O400),"",IF(O400="",0,1))</f>
        <v>0</v>
      </c>
      <c r="Q400" s="26"/>
      <c r="R400" s="26"/>
      <c r="S400" s="26"/>
      <c r="T400" s="40" t="str">
        <f t="shared" si="21"/>
        <v/>
      </c>
      <c r="U400" s="24"/>
      <c r="V400" s="24"/>
      <c r="W400" s="26"/>
    </row>
    <row r="401" spans="1:23" ht="14.1">
      <c r="A401" s="98" t="s">
        <v>93</v>
      </c>
      <c r="B401" s="98"/>
      <c r="C401" s="98"/>
      <c r="D401" s="98"/>
      <c r="E401" s="98"/>
      <c r="F401" s="38" t="str">
        <f>IF(AND(NOT(ISBLANK(F400)),ISNUMBER(F400),F400&gt;=15),F400/15,"")</f>
        <v/>
      </c>
      <c r="G401" s="24"/>
      <c r="H401" s="24"/>
      <c r="I401" s="24"/>
      <c r="J401" s="24"/>
      <c r="K401" s="24"/>
      <c r="L401" s="24"/>
      <c r="M401" s="24"/>
      <c r="N401" s="24"/>
      <c r="O401" s="26"/>
      <c r="P401" s="26"/>
      <c r="Q401" s="26"/>
      <c r="R401" s="26"/>
      <c r="S401" s="26"/>
      <c r="T401" s="40" t="str">
        <f t="shared" si="21"/>
        <v/>
      </c>
      <c r="U401" s="24"/>
      <c r="V401" s="24"/>
      <c r="W401" s="26"/>
    </row>
    <row r="402" spans="1:23" ht="60" customHeight="1">
      <c r="A402" s="13" t="s">
        <v>101</v>
      </c>
      <c r="B402" s="83"/>
      <c r="C402" s="83"/>
      <c r="D402" s="83"/>
      <c r="E402" s="83"/>
      <c r="F402" s="83"/>
      <c r="G402" s="83"/>
      <c r="H402" s="83"/>
      <c r="I402" s="83"/>
      <c r="J402" s="83"/>
      <c r="K402" s="83"/>
      <c r="L402" s="83"/>
      <c r="M402" s="83"/>
      <c r="N402" s="24"/>
      <c r="O402" s="26"/>
      <c r="P402" s="26"/>
      <c r="Q402" s="26"/>
      <c r="R402" s="26"/>
      <c r="S402" s="26"/>
      <c r="T402" s="40" t="str">
        <f t="shared" si="21"/>
        <v/>
      </c>
      <c r="U402" s="24"/>
      <c r="V402" s="24"/>
      <c r="W402" s="26"/>
    </row>
    <row r="403" spans="1:23" ht="60" customHeight="1">
      <c r="A403" s="39" t="s">
        <v>102</v>
      </c>
      <c r="B403" s="83"/>
      <c r="C403" s="83"/>
      <c r="D403" s="83"/>
      <c r="E403" s="83"/>
      <c r="F403" s="83"/>
      <c r="G403" s="83"/>
      <c r="H403" s="83"/>
      <c r="I403" s="83"/>
      <c r="J403" s="83"/>
      <c r="K403" s="83"/>
      <c r="L403" s="83"/>
      <c r="M403" s="83"/>
      <c r="N403" s="24"/>
      <c r="O403" s="26"/>
      <c r="P403" s="26"/>
      <c r="Q403" s="26"/>
      <c r="R403" s="26"/>
      <c r="S403" s="26"/>
      <c r="T403" s="40" t="str">
        <f t="shared" si="21"/>
        <v/>
      </c>
      <c r="U403" s="24"/>
      <c r="V403" s="24"/>
      <c r="W403" s="26"/>
    </row>
    <row r="404" spans="1:23" ht="14.1">
      <c r="A404" s="13" t="s">
        <v>103</v>
      </c>
      <c r="B404" s="57"/>
      <c r="C404" s="16" t="s">
        <v>104</v>
      </c>
      <c r="D404" s="24"/>
      <c r="E404" s="24"/>
      <c r="G404" s="26"/>
      <c r="H404" s="24"/>
      <c r="I404" s="24"/>
      <c r="J404" s="24"/>
      <c r="K404" s="24"/>
      <c r="L404" s="24"/>
      <c r="M404" s="24"/>
      <c r="N404" s="24"/>
      <c r="O404" s="26"/>
      <c r="P404" s="26"/>
      <c r="Q404" s="26"/>
      <c r="R404" s="26"/>
      <c r="S404" s="26"/>
      <c r="T404" s="40" t="str">
        <f t="shared" si="21"/>
        <v/>
      </c>
      <c r="U404" s="24"/>
      <c r="V404" s="24"/>
      <c r="W404" s="26"/>
    </row>
    <row r="405" spans="1:23" ht="14.1">
      <c r="A405" s="13" t="s">
        <v>105</v>
      </c>
      <c r="B405" s="57"/>
      <c r="C405" s="16" t="s">
        <v>104</v>
      </c>
      <c r="D405" s="24"/>
      <c r="E405" s="24"/>
      <c r="G405" s="26"/>
      <c r="H405" s="24"/>
      <c r="I405" s="24"/>
      <c r="J405" s="24"/>
      <c r="K405" s="24"/>
      <c r="L405" s="24"/>
      <c r="M405" s="24"/>
      <c r="N405" s="24"/>
      <c r="O405" s="26"/>
      <c r="P405" s="26"/>
      <c r="Q405" s="26"/>
      <c r="R405" s="26"/>
      <c r="S405" s="26"/>
      <c r="T405" s="40" t="str">
        <f t="shared" si="21"/>
        <v/>
      </c>
      <c r="U405" s="24"/>
      <c r="V405" s="24"/>
      <c r="W405" s="26"/>
    </row>
    <row r="406" spans="1:23" ht="14.1">
      <c r="A406" s="99" t="s">
        <v>106</v>
      </c>
      <c r="B406" s="99"/>
      <c r="C406" s="57"/>
      <c r="D406" s="16" t="s">
        <v>104</v>
      </c>
      <c r="E406" s="24"/>
      <c r="F406" s="34"/>
      <c r="G406" s="26"/>
      <c r="H406" s="24"/>
      <c r="I406" s="24"/>
      <c r="J406" s="24"/>
      <c r="K406" s="24"/>
      <c r="L406" s="24"/>
      <c r="M406" s="24"/>
      <c r="N406" s="24"/>
      <c r="O406" s="26"/>
      <c r="P406" s="26"/>
      <c r="Q406" s="26"/>
      <c r="R406" s="26"/>
      <c r="S406" s="26"/>
      <c r="T406" s="40" t="str">
        <f t="shared" si="21"/>
        <v/>
      </c>
      <c r="U406" s="24"/>
      <c r="V406" s="24"/>
      <c r="W406" s="26"/>
    </row>
    <row r="407" spans="1:23" ht="14.1">
      <c r="A407" s="99" t="s">
        <v>107</v>
      </c>
      <c r="B407" s="99"/>
      <c r="C407" s="57"/>
      <c r="D407" s="16" t="s">
        <v>104</v>
      </c>
      <c r="E407" s="24"/>
      <c r="F407" s="34"/>
      <c r="G407" s="26"/>
      <c r="H407" s="24"/>
      <c r="I407" s="24"/>
      <c r="J407" s="24"/>
      <c r="K407" s="24"/>
      <c r="L407" s="24"/>
      <c r="M407" s="24"/>
      <c r="N407" s="24"/>
      <c r="O407" s="26"/>
      <c r="P407" s="26"/>
      <c r="Q407" s="26"/>
      <c r="R407" s="26"/>
      <c r="S407" s="26"/>
      <c r="T407" s="40" t="str">
        <f t="shared" si="21"/>
        <v/>
      </c>
      <c r="U407" s="24"/>
      <c r="V407" s="24"/>
      <c r="W407" s="26"/>
    </row>
    <row r="408" spans="1:23" ht="14.1">
      <c r="A408" s="100" t="s">
        <v>108</v>
      </c>
      <c r="B408" s="101"/>
      <c r="C408" s="102"/>
      <c r="D408" s="57"/>
      <c r="E408" s="16" t="s">
        <v>104</v>
      </c>
      <c r="G408" s="26"/>
      <c r="H408" s="24"/>
      <c r="I408" s="24"/>
      <c r="J408" s="24"/>
      <c r="K408" s="24"/>
      <c r="L408" s="24"/>
      <c r="M408" s="24"/>
      <c r="N408" s="24"/>
      <c r="O408" s="26"/>
      <c r="P408" s="26"/>
      <c r="Q408" s="26"/>
      <c r="R408" s="26"/>
      <c r="S408" s="26"/>
      <c r="T408" s="40" t="str">
        <f t="shared" si="21"/>
        <v/>
      </c>
      <c r="U408" s="24"/>
      <c r="V408" s="24"/>
      <c r="W408" s="26"/>
    </row>
    <row r="409" spans="1:23" ht="14.1">
      <c r="A409" s="103" t="s">
        <v>109</v>
      </c>
      <c r="B409" s="104"/>
      <c r="C409" s="105"/>
      <c r="D409" s="57"/>
      <c r="E409" s="16" t="s">
        <v>104</v>
      </c>
      <c r="G409" s="26"/>
      <c r="H409" s="24"/>
      <c r="I409" s="24"/>
      <c r="J409" s="24"/>
      <c r="K409" s="24"/>
      <c r="L409" s="24"/>
      <c r="M409" s="24"/>
      <c r="N409" s="24"/>
      <c r="O409" s="26"/>
      <c r="P409" s="26"/>
      <c r="Q409" s="26"/>
      <c r="R409" s="26"/>
      <c r="S409" s="26"/>
      <c r="T409" s="40" t="str">
        <f t="shared" si="21"/>
        <v/>
      </c>
      <c r="U409" s="24"/>
      <c r="V409" s="24"/>
      <c r="W409" s="26"/>
    </row>
    <row r="410" spans="1:23" ht="14.1">
      <c r="A410" s="13" t="s">
        <v>110</v>
      </c>
      <c r="B410" s="75"/>
      <c r="C410" s="75"/>
      <c r="D410" s="75"/>
      <c r="E410" s="24"/>
      <c r="F410" s="13" t="s">
        <v>111</v>
      </c>
      <c r="G410" s="27"/>
      <c r="H410" s="24"/>
      <c r="I410" s="13" t="s">
        <v>112</v>
      </c>
      <c r="J410" s="27"/>
      <c r="K410" s="24"/>
      <c r="L410" s="13" t="s">
        <v>111</v>
      </c>
      <c r="M410" s="27"/>
      <c r="N410" s="24"/>
      <c r="O410" s="13" t="str">
        <f>IF(OR(AND(NOT(ISBLANK(G410)),NOT(ISNUMBER(G410))),AND(NOT(ISBLANK(J410)),NOT(ISNUMBER(M410)))),"Digite um número na C.H.",IF(OR(COUNTIF(B410:B419,B410)&gt;1,COUNTIF(J410:J419,J410)&gt;1),"Docente repetido",""))</f>
        <v/>
      </c>
      <c r="P410" s="13">
        <f t="shared" ref="P410:P419" si="23">IF(ISBLANK(O410),"",IF(O410="",0,1))</f>
        <v>0</v>
      </c>
      <c r="Q410" s="26"/>
      <c r="R410" s="26"/>
      <c r="S410" s="26"/>
      <c r="T410" s="40" t="str">
        <f t="shared" si="21"/>
        <v/>
      </c>
      <c r="U410" s="24"/>
      <c r="V410" s="24"/>
      <c r="W410" s="26"/>
    </row>
    <row r="411" spans="1:23" ht="14.1">
      <c r="A411" s="13" t="s">
        <v>113</v>
      </c>
      <c r="B411" s="75"/>
      <c r="C411" s="75"/>
      <c r="D411" s="75"/>
      <c r="E411" s="24"/>
      <c r="F411" s="13" t="s">
        <v>111</v>
      </c>
      <c r="G411" s="27"/>
      <c r="H411" s="24"/>
      <c r="I411" s="13" t="s">
        <v>114</v>
      </c>
      <c r="J411" s="27"/>
      <c r="K411" s="24"/>
      <c r="L411" s="13" t="s">
        <v>111</v>
      </c>
      <c r="M411" s="27"/>
      <c r="N411" s="24"/>
      <c r="O411" s="13" t="str">
        <f>IF(OR(AND(NOT(ISBLANK(G411)),NOT(ISNUMBER(G411))),AND(NOT(ISBLANK(J411)),NOT(ISNUMBER(M411)))),"Digite um número na C.H.",IF(OR(COUNTIF(B410:B419,B411)&gt;1,COUNTIF(J410:J419,J411)&gt;1),"Docente repetido",""))</f>
        <v/>
      </c>
      <c r="P411" s="13">
        <f t="shared" si="23"/>
        <v>0</v>
      </c>
      <c r="Q411" s="26"/>
      <c r="R411" s="26"/>
      <c r="S411" s="26"/>
      <c r="T411" s="40" t="str">
        <f t="shared" si="21"/>
        <v/>
      </c>
      <c r="U411" s="24"/>
      <c r="V411" s="24"/>
      <c r="W411" s="26"/>
    </row>
    <row r="412" spans="1:23" ht="14.1">
      <c r="A412" s="13" t="s">
        <v>115</v>
      </c>
      <c r="B412" s="75"/>
      <c r="C412" s="75"/>
      <c r="D412" s="75"/>
      <c r="E412" s="24"/>
      <c r="F412" s="13" t="s">
        <v>111</v>
      </c>
      <c r="G412" s="27"/>
      <c r="H412" s="24"/>
      <c r="I412" s="13" t="s">
        <v>116</v>
      </c>
      <c r="J412" s="27"/>
      <c r="K412" s="24"/>
      <c r="L412" s="13" t="s">
        <v>111</v>
      </c>
      <c r="M412" s="27"/>
      <c r="N412" s="24"/>
      <c r="O412" s="13" t="str">
        <f>IF(OR(AND(NOT(ISBLANK(G412)),NOT(ISNUMBER(G412))),AND(NOT(ISBLANK(J412)),NOT(ISNUMBER(M412)))),"Digite um número na C.H.",IF(OR(COUNTIF(B410:B419,B412)&gt;1,COUNTIF(J410:J419,J412)&gt;1),"Docente repetido",""))</f>
        <v/>
      </c>
      <c r="P412" s="13">
        <f t="shared" si="23"/>
        <v>0</v>
      </c>
      <c r="Q412" s="26"/>
      <c r="R412" s="26"/>
      <c r="S412" s="26"/>
      <c r="T412" s="40" t="str">
        <f t="shared" si="21"/>
        <v/>
      </c>
      <c r="U412" s="24"/>
      <c r="V412" s="24"/>
      <c r="W412" s="26"/>
    </row>
    <row r="413" spans="1:23" ht="14.1">
      <c r="A413" s="13" t="s">
        <v>117</v>
      </c>
      <c r="B413" s="75"/>
      <c r="C413" s="75"/>
      <c r="D413" s="75"/>
      <c r="E413" s="24"/>
      <c r="F413" s="13" t="s">
        <v>111</v>
      </c>
      <c r="G413" s="27"/>
      <c r="H413" s="24"/>
      <c r="I413" s="13" t="s">
        <v>118</v>
      </c>
      <c r="J413" s="27"/>
      <c r="K413" s="24"/>
      <c r="L413" s="13" t="s">
        <v>111</v>
      </c>
      <c r="M413" s="27"/>
      <c r="N413" s="24"/>
      <c r="O413" s="13" t="str">
        <f>IF(OR(AND(NOT(ISBLANK(G413)),NOT(ISNUMBER(G413))),AND(NOT(ISBLANK(J413)),NOT(ISNUMBER(M413)))),"Digite um número na C.H.",IF(OR(COUNTIF(B410:B419,B413)&gt;1,COUNTIF(J410:J419,J413)&gt;1),"Docente repetido",""))</f>
        <v/>
      </c>
      <c r="P413" s="13">
        <f t="shared" si="23"/>
        <v>0</v>
      </c>
      <c r="Q413" s="26"/>
      <c r="R413" s="26"/>
      <c r="S413" s="26"/>
      <c r="T413" s="40" t="str">
        <f t="shared" si="21"/>
        <v/>
      </c>
      <c r="U413" s="24"/>
      <c r="V413" s="24"/>
      <c r="W413" s="26"/>
    </row>
    <row r="414" spans="1:23" ht="14.1">
      <c r="A414" s="13" t="s">
        <v>119</v>
      </c>
      <c r="B414" s="75"/>
      <c r="C414" s="75"/>
      <c r="D414" s="75"/>
      <c r="E414" s="24"/>
      <c r="F414" s="13" t="s">
        <v>111</v>
      </c>
      <c r="G414" s="27"/>
      <c r="H414" s="24"/>
      <c r="I414" s="13" t="s">
        <v>120</v>
      </c>
      <c r="J414" s="27"/>
      <c r="K414" s="24"/>
      <c r="L414" s="13" t="s">
        <v>111</v>
      </c>
      <c r="M414" s="27"/>
      <c r="N414" s="24"/>
      <c r="O414" s="13" t="str">
        <f>IF(OR(AND(NOT(ISBLANK(G414)),NOT(ISNUMBER(G414))),AND(NOT(ISBLANK(J414)),NOT(ISNUMBER(M414)))),"Digite um número na C.H.",IF(OR(COUNTIF(B410:B419,B414)&gt;1,COUNTIF(J410:J419,J414)&gt;1),"Docente repetido",""))</f>
        <v/>
      </c>
      <c r="P414" s="13">
        <f t="shared" si="23"/>
        <v>0</v>
      </c>
      <c r="Q414" s="26"/>
      <c r="R414" s="26"/>
      <c r="S414" s="26"/>
      <c r="T414" s="40" t="str">
        <f t="shared" si="21"/>
        <v/>
      </c>
      <c r="U414" s="24"/>
      <c r="V414" s="24"/>
      <c r="W414" s="26"/>
    </row>
    <row r="415" spans="1:23" ht="14.1">
      <c r="A415" s="13" t="s">
        <v>121</v>
      </c>
      <c r="B415" s="75"/>
      <c r="C415" s="75"/>
      <c r="D415" s="75"/>
      <c r="E415" s="24"/>
      <c r="F415" s="13" t="s">
        <v>111</v>
      </c>
      <c r="G415" s="27"/>
      <c r="H415" s="24"/>
      <c r="I415" s="13" t="s">
        <v>122</v>
      </c>
      <c r="J415" s="27"/>
      <c r="K415" s="24"/>
      <c r="L415" s="13" t="s">
        <v>111</v>
      </c>
      <c r="M415" s="27"/>
      <c r="N415" s="24"/>
      <c r="O415" s="13" t="str">
        <f>IF(OR(AND(NOT(ISBLANK(G415)),NOT(ISNUMBER(G415))),AND(NOT(ISBLANK(J415)),NOT(ISNUMBER(M415)))),"Digite um número na C.H.",IF(OR(COUNTIF(B410:B419,B415)&gt;1,COUNTIF(J410:J419,J415)&gt;1),"Docente repetido",""))</f>
        <v/>
      </c>
      <c r="P415" s="13">
        <f t="shared" si="23"/>
        <v>0</v>
      </c>
      <c r="Q415" s="26"/>
      <c r="R415" s="26"/>
      <c r="S415" s="26"/>
      <c r="T415" s="40" t="str">
        <f t="shared" si="21"/>
        <v/>
      </c>
      <c r="U415" s="24"/>
      <c r="V415" s="24"/>
      <c r="W415" s="26"/>
    </row>
    <row r="416" spans="1:23" ht="14.1">
      <c r="A416" s="13" t="s">
        <v>123</v>
      </c>
      <c r="B416" s="75"/>
      <c r="C416" s="75"/>
      <c r="D416" s="75"/>
      <c r="E416" s="24"/>
      <c r="F416" s="13" t="s">
        <v>111</v>
      </c>
      <c r="G416" s="27"/>
      <c r="H416" s="24"/>
      <c r="I416" s="13" t="s">
        <v>124</v>
      </c>
      <c r="J416" s="27"/>
      <c r="K416" s="24"/>
      <c r="L416" s="13" t="s">
        <v>111</v>
      </c>
      <c r="M416" s="27"/>
      <c r="N416" s="24"/>
      <c r="O416" s="13" t="str">
        <f>IF(OR(AND(NOT(ISBLANK(G416)),NOT(ISNUMBER(G416))),AND(NOT(ISBLANK(J416)),NOT(ISNUMBER(M416)))),"Digite um número na C.H.",IF(OR(COUNTIF(B410:B419,B416)&gt;1,COUNTIF(J410:J419,J416)&gt;1),"Docente repetido",""))</f>
        <v/>
      </c>
      <c r="P416" s="13">
        <f t="shared" si="23"/>
        <v>0</v>
      </c>
      <c r="Q416" s="26"/>
      <c r="R416" s="26"/>
      <c r="S416" s="26"/>
      <c r="T416" s="40" t="str">
        <f t="shared" si="21"/>
        <v/>
      </c>
      <c r="U416" s="24"/>
      <c r="V416" s="24"/>
      <c r="W416" s="26"/>
    </row>
    <row r="417" spans="1:23" ht="14.1">
      <c r="A417" s="13" t="s">
        <v>125</v>
      </c>
      <c r="B417" s="75"/>
      <c r="C417" s="75"/>
      <c r="D417" s="75"/>
      <c r="E417" s="24"/>
      <c r="F417" s="13" t="s">
        <v>111</v>
      </c>
      <c r="G417" s="27"/>
      <c r="H417" s="24"/>
      <c r="I417" s="13" t="s">
        <v>126</v>
      </c>
      <c r="J417" s="27"/>
      <c r="K417" s="24"/>
      <c r="L417" s="13" t="s">
        <v>111</v>
      </c>
      <c r="M417" s="27"/>
      <c r="N417" s="24"/>
      <c r="O417" s="13" t="str">
        <f>IF(OR(AND(NOT(ISBLANK(G417)),NOT(ISNUMBER(G417))),AND(NOT(ISBLANK(J417)),NOT(ISNUMBER(M417)))),"Digite um número na C.H.",IF(OR(COUNTIF(B410:B419,B417)&gt;1,COUNTIF(J410:J419,J417)&gt;1),"Docente repetido",""))</f>
        <v/>
      </c>
      <c r="P417" s="13">
        <f t="shared" si="23"/>
        <v>0</v>
      </c>
      <c r="Q417" s="26"/>
      <c r="R417" s="26"/>
      <c r="S417" s="26"/>
      <c r="T417" s="40" t="str">
        <f t="shared" si="21"/>
        <v/>
      </c>
      <c r="U417" s="24"/>
      <c r="V417" s="24"/>
      <c r="W417" s="26"/>
    </row>
    <row r="418" spans="1:23" ht="14.1">
      <c r="A418" s="13" t="s">
        <v>127</v>
      </c>
      <c r="B418" s="75"/>
      <c r="C418" s="75"/>
      <c r="D418" s="75"/>
      <c r="E418" s="24"/>
      <c r="F418" s="13" t="s">
        <v>111</v>
      </c>
      <c r="G418" s="27"/>
      <c r="H418" s="24"/>
      <c r="I418" s="13" t="s">
        <v>128</v>
      </c>
      <c r="J418" s="27"/>
      <c r="K418" s="24"/>
      <c r="L418" s="13" t="s">
        <v>111</v>
      </c>
      <c r="M418" s="27"/>
      <c r="N418" s="24"/>
      <c r="O418" s="13" t="str">
        <f>IF(OR(AND(NOT(ISBLANK(G418)),NOT(ISNUMBER(G418))),AND(NOT(ISBLANK(J418)),NOT(ISNUMBER(M418)))),"Digite um número na C.H.",IF(OR(COUNTIF(B410:B419,B418)&gt;1,COUNTIF(J410:J419,J418)&gt;1),"Docente repetido",""))</f>
        <v/>
      </c>
      <c r="P418" s="13">
        <f t="shared" si="23"/>
        <v>0</v>
      </c>
      <c r="Q418" s="26"/>
      <c r="R418" s="26"/>
      <c r="S418" s="26"/>
      <c r="T418" s="40" t="str">
        <f t="shared" si="21"/>
        <v/>
      </c>
      <c r="U418" s="26"/>
      <c r="V418" s="26"/>
      <c r="W418" s="26"/>
    </row>
    <row r="419" spans="1:23" ht="14.1">
      <c r="A419" s="13" t="s">
        <v>129</v>
      </c>
      <c r="B419" s="75"/>
      <c r="C419" s="75"/>
      <c r="D419" s="75"/>
      <c r="E419" s="24"/>
      <c r="F419" s="13" t="s">
        <v>111</v>
      </c>
      <c r="G419" s="27"/>
      <c r="H419" s="24"/>
      <c r="I419" s="13" t="s">
        <v>130</v>
      </c>
      <c r="J419" s="27"/>
      <c r="K419" s="24"/>
      <c r="L419" s="13" t="s">
        <v>111</v>
      </c>
      <c r="M419" s="27"/>
      <c r="N419" s="24"/>
      <c r="O419" s="13" t="str">
        <f>IF(OR(AND(NOT(ISBLANK(G419)),NOT(ISNUMBER(G419))),AND(NOT(ISBLANK(J419)),NOT(ISNUMBER(M419)))),"Digite um número na C.H.",IF(OR(COUNTIF(B410:B419,B419)&gt;1,COUNTIF(J410:J419,J419)&gt;1),"Docente repetido",""))</f>
        <v/>
      </c>
      <c r="P419" s="13">
        <f t="shared" si="23"/>
        <v>0</v>
      </c>
      <c r="Q419" s="26"/>
      <c r="R419" s="26"/>
      <c r="S419" s="26"/>
      <c r="T419" s="40" t="str">
        <f t="shared" si="21"/>
        <v/>
      </c>
      <c r="U419" s="26"/>
      <c r="V419" s="26"/>
      <c r="W419" s="26"/>
    </row>
    <row r="420" spans="1:23" ht="12.6">
      <c r="A420" s="26"/>
      <c r="B420" s="26"/>
      <c r="C420" s="26"/>
      <c r="D420" s="26"/>
      <c r="E420" s="26"/>
      <c r="F420" s="26"/>
      <c r="G420" s="26"/>
      <c r="H420" s="26"/>
      <c r="I420" s="26"/>
      <c r="J420" s="26"/>
      <c r="K420" s="26"/>
      <c r="L420" s="26"/>
      <c r="M420" s="26"/>
      <c r="N420" s="26"/>
      <c r="O420" s="26"/>
      <c r="P420" s="26"/>
      <c r="Q420" s="26"/>
      <c r="R420" s="26"/>
      <c r="S420" s="26"/>
      <c r="T420" s="40" t="str">
        <f t="shared" si="21"/>
        <v/>
      </c>
      <c r="U420" s="26"/>
      <c r="V420" s="26"/>
      <c r="W420" s="26"/>
    </row>
    <row r="421" spans="1:23" ht="15.75" customHeight="1">
      <c r="T421" s="40" t="str">
        <f t="shared" si="21"/>
        <v/>
      </c>
    </row>
    <row r="422" spans="1:23" ht="15.75" customHeight="1">
      <c r="T422" s="40" t="str">
        <f t="shared" si="21"/>
        <v/>
      </c>
    </row>
    <row r="423" spans="1:23" ht="19.5" customHeight="1">
      <c r="A423" s="13" t="s">
        <v>99</v>
      </c>
      <c r="B423" s="94"/>
      <c r="C423" s="94"/>
      <c r="D423" s="94"/>
      <c r="E423" s="94"/>
      <c r="F423" s="94"/>
      <c r="G423" s="94"/>
      <c r="H423" s="94"/>
      <c r="I423" s="94"/>
      <c r="J423" s="94"/>
      <c r="K423" s="94"/>
      <c r="L423" s="94"/>
      <c r="M423" s="94"/>
      <c r="N423" s="24"/>
      <c r="O423" s="13" t="str">
        <f>IF(AND(B423="",NOT(F424="")),"Nome da disciplina obrigatório","")</f>
        <v/>
      </c>
      <c r="P423" s="13">
        <f>IF(ISBLANK(O423),"",IF(O423="",0,1))</f>
        <v>0</v>
      </c>
      <c r="Q423" s="26"/>
      <c r="R423" s="26"/>
      <c r="S423" s="26"/>
      <c r="T423" s="40" t="str">
        <f t="shared" si="21"/>
        <v/>
      </c>
      <c r="U423" s="26"/>
      <c r="V423" s="26"/>
      <c r="W423" s="26"/>
    </row>
    <row r="424" spans="1:23" ht="32.25" customHeight="1">
      <c r="A424" s="95" t="s">
        <v>100</v>
      </c>
      <c r="B424" s="96"/>
      <c r="C424" s="96"/>
      <c r="D424" s="96"/>
      <c r="E424" s="97"/>
      <c r="F424" s="13" t="str">
        <f>IF(SUM(G434:G443)+SUM(M434:M443)=0,"",SUM(G434:G443)+SUM(M434:M443))</f>
        <v/>
      </c>
      <c r="H424" s="24"/>
      <c r="I424" s="24"/>
      <c r="J424" s="24"/>
      <c r="K424" s="24"/>
      <c r="L424" s="24"/>
      <c r="M424" s="24"/>
      <c r="N424" s="24"/>
      <c r="O424" s="13" t="str">
        <f>IF(F424="", "", IF(AND(NOT(F424=0),NOT(MOD(F424,15)=0)),"A carga horária deve ser múltiplo de 15",""))</f>
        <v/>
      </c>
      <c r="P424" s="13">
        <f>IF(ISBLANK(O424),"",IF(O424="",0,1))</f>
        <v>0</v>
      </c>
      <c r="Q424" s="26"/>
      <c r="R424" s="26"/>
      <c r="S424" s="26"/>
      <c r="T424" s="40" t="str">
        <f t="shared" si="21"/>
        <v/>
      </c>
      <c r="U424" s="24"/>
      <c r="V424" s="24"/>
      <c r="W424" s="26"/>
    </row>
    <row r="425" spans="1:23" ht="14.1">
      <c r="A425" s="98" t="s">
        <v>93</v>
      </c>
      <c r="B425" s="98"/>
      <c r="C425" s="98"/>
      <c r="D425" s="98"/>
      <c r="E425" s="98"/>
      <c r="F425" s="38" t="str">
        <f>IF(AND(NOT(ISBLANK(F424)),ISNUMBER(F424),F424&gt;=15),F424/15,"")</f>
        <v/>
      </c>
      <c r="G425" s="24"/>
      <c r="H425" s="24"/>
      <c r="I425" s="24"/>
      <c r="J425" s="24"/>
      <c r="K425" s="24"/>
      <c r="L425" s="24"/>
      <c r="M425" s="24"/>
      <c r="N425" s="24"/>
      <c r="O425" s="26"/>
      <c r="P425" s="26"/>
      <c r="Q425" s="26"/>
      <c r="R425" s="26"/>
      <c r="S425" s="26"/>
      <c r="T425" s="40" t="str">
        <f t="shared" si="21"/>
        <v/>
      </c>
      <c r="U425" s="24"/>
      <c r="V425" s="24"/>
      <c r="W425" s="26"/>
    </row>
    <row r="426" spans="1:23" ht="60" customHeight="1">
      <c r="A426" s="13" t="s">
        <v>101</v>
      </c>
      <c r="B426" s="83"/>
      <c r="C426" s="83"/>
      <c r="D426" s="83"/>
      <c r="E426" s="83"/>
      <c r="F426" s="83"/>
      <c r="G426" s="83"/>
      <c r="H426" s="83"/>
      <c r="I426" s="83"/>
      <c r="J426" s="83"/>
      <c r="K426" s="83"/>
      <c r="L426" s="83"/>
      <c r="M426" s="83"/>
      <c r="N426" s="24"/>
      <c r="O426" s="26"/>
      <c r="P426" s="26"/>
      <c r="Q426" s="26"/>
      <c r="R426" s="26"/>
      <c r="S426" s="26"/>
      <c r="T426" s="40" t="str">
        <f t="shared" si="21"/>
        <v/>
      </c>
      <c r="U426" s="24"/>
      <c r="V426" s="24"/>
      <c r="W426" s="26"/>
    </row>
    <row r="427" spans="1:23" ht="60" customHeight="1">
      <c r="A427" s="39" t="s">
        <v>102</v>
      </c>
      <c r="B427" s="83"/>
      <c r="C427" s="83"/>
      <c r="D427" s="83"/>
      <c r="E427" s="83"/>
      <c r="F427" s="83"/>
      <c r="G427" s="83"/>
      <c r="H427" s="83"/>
      <c r="I427" s="83"/>
      <c r="J427" s="83"/>
      <c r="K427" s="83"/>
      <c r="L427" s="83"/>
      <c r="M427" s="83"/>
      <c r="N427" s="24"/>
      <c r="O427" s="26"/>
      <c r="P427" s="26"/>
      <c r="Q427" s="26"/>
      <c r="R427" s="26"/>
      <c r="S427" s="26"/>
      <c r="T427" s="40" t="str">
        <f t="shared" si="21"/>
        <v/>
      </c>
      <c r="U427" s="24"/>
      <c r="V427" s="24"/>
      <c r="W427" s="26"/>
    </row>
    <row r="428" spans="1:23" ht="14.1">
      <c r="A428" s="13" t="s">
        <v>103</v>
      </c>
      <c r="B428" s="57"/>
      <c r="C428" s="16" t="s">
        <v>104</v>
      </c>
      <c r="D428" s="24"/>
      <c r="E428" s="24"/>
      <c r="G428" s="26"/>
      <c r="H428" s="24"/>
      <c r="I428" s="24"/>
      <c r="J428" s="24"/>
      <c r="K428" s="24"/>
      <c r="L428" s="24"/>
      <c r="M428" s="24"/>
      <c r="N428" s="24"/>
      <c r="O428" s="26"/>
      <c r="P428" s="26"/>
      <c r="Q428" s="26"/>
      <c r="R428" s="26"/>
      <c r="S428" s="26"/>
      <c r="T428" s="40" t="str">
        <f t="shared" si="21"/>
        <v/>
      </c>
      <c r="U428" s="24"/>
      <c r="V428" s="24"/>
      <c r="W428" s="26"/>
    </row>
    <row r="429" spans="1:23" ht="14.1">
      <c r="A429" s="13" t="s">
        <v>105</v>
      </c>
      <c r="B429" s="57"/>
      <c r="C429" s="16" t="s">
        <v>104</v>
      </c>
      <c r="D429" s="24"/>
      <c r="E429" s="24"/>
      <c r="G429" s="26"/>
      <c r="H429" s="24"/>
      <c r="I429" s="24"/>
      <c r="J429" s="24"/>
      <c r="K429" s="24"/>
      <c r="L429" s="24"/>
      <c r="M429" s="24"/>
      <c r="N429" s="24"/>
      <c r="O429" s="26"/>
      <c r="P429" s="26"/>
      <c r="Q429" s="26"/>
      <c r="R429" s="26"/>
      <c r="S429" s="26"/>
      <c r="T429" s="40" t="str">
        <f t="shared" si="21"/>
        <v/>
      </c>
      <c r="U429" s="24"/>
      <c r="V429" s="24"/>
      <c r="W429" s="26"/>
    </row>
    <row r="430" spans="1:23" ht="14.1">
      <c r="A430" s="99" t="s">
        <v>106</v>
      </c>
      <c r="B430" s="99"/>
      <c r="C430" s="57"/>
      <c r="D430" s="16" t="s">
        <v>104</v>
      </c>
      <c r="E430" s="24"/>
      <c r="F430" s="34"/>
      <c r="G430" s="26"/>
      <c r="H430" s="24"/>
      <c r="I430" s="24"/>
      <c r="J430" s="24"/>
      <c r="K430" s="24"/>
      <c r="L430" s="24"/>
      <c r="M430" s="24"/>
      <c r="N430" s="24"/>
      <c r="O430" s="26"/>
      <c r="P430" s="26"/>
      <c r="Q430" s="26"/>
      <c r="R430" s="26"/>
      <c r="S430" s="26"/>
      <c r="T430" s="40" t="str">
        <f t="shared" si="21"/>
        <v/>
      </c>
      <c r="U430" s="24"/>
      <c r="V430" s="24"/>
      <c r="W430" s="26"/>
    </row>
    <row r="431" spans="1:23" ht="14.1">
      <c r="A431" s="99" t="s">
        <v>107</v>
      </c>
      <c r="B431" s="99"/>
      <c r="C431" s="57"/>
      <c r="D431" s="16" t="s">
        <v>104</v>
      </c>
      <c r="E431" s="24"/>
      <c r="F431" s="34"/>
      <c r="G431" s="26"/>
      <c r="H431" s="24"/>
      <c r="I431" s="24"/>
      <c r="J431" s="24"/>
      <c r="K431" s="24"/>
      <c r="L431" s="24"/>
      <c r="M431" s="24"/>
      <c r="N431" s="24"/>
      <c r="O431" s="26"/>
      <c r="P431" s="26"/>
      <c r="Q431" s="26"/>
      <c r="R431" s="26"/>
      <c r="S431" s="26"/>
      <c r="T431" s="40" t="str">
        <f t="shared" si="21"/>
        <v/>
      </c>
      <c r="U431" s="24"/>
      <c r="V431" s="24"/>
      <c r="W431" s="26"/>
    </row>
    <row r="432" spans="1:23" ht="14.1">
      <c r="A432" s="100" t="s">
        <v>108</v>
      </c>
      <c r="B432" s="101"/>
      <c r="C432" s="102"/>
      <c r="D432" s="57"/>
      <c r="E432" s="16" t="s">
        <v>104</v>
      </c>
      <c r="G432" s="26"/>
      <c r="H432" s="24"/>
      <c r="I432" s="24"/>
      <c r="J432" s="24"/>
      <c r="K432" s="24"/>
      <c r="L432" s="24"/>
      <c r="M432" s="24"/>
      <c r="N432" s="24"/>
      <c r="O432" s="26"/>
      <c r="P432" s="26"/>
      <c r="Q432" s="26"/>
      <c r="R432" s="26"/>
      <c r="S432" s="26"/>
      <c r="T432" s="40" t="str">
        <f t="shared" si="21"/>
        <v/>
      </c>
      <c r="U432" s="24"/>
      <c r="V432" s="24"/>
      <c r="W432" s="26"/>
    </row>
    <row r="433" spans="1:23" ht="14.1">
      <c r="A433" s="103" t="s">
        <v>109</v>
      </c>
      <c r="B433" s="104"/>
      <c r="C433" s="105"/>
      <c r="D433" s="57"/>
      <c r="E433" s="16" t="s">
        <v>104</v>
      </c>
      <c r="G433" s="26"/>
      <c r="H433" s="24"/>
      <c r="I433" s="24"/>
      <c r="J433" s="24"/>
      <c r="K433" s="24"/>
      <c r="L433" s="24"/>
      <c r="M433" s="24"/>
      <c r="N433" s="24"/>
      <c r="O433" s="26"/>
      <c r="P433" s="26"/>
      <c r="Q433" s="26"/>
      <c r="R433" s="26"/>
      <c r="S433" s="26"/>
      <c r="T433" s="40" t="str">
        <f t="shared" si="21"/>
        <v/>
      </c>
      <c r="U433" s="24"/>
      <c r="V433" s="24"/>
      <c r="W433" s="26"/>
    </row>
    <row r="434" spans="1:23" ht="14.1">
      <c r="A434" s="13" t="s">
        <v>110</v>
      </c>
      <c r="B434" s="75"/>
      <c r="C434" s="75"/>
      <c r="D434" s="75"/>
      <c r="E434" s="24"/>
      <c r="F434" s="13" t="s">
        <v>111</v>
      </c>
      <c r="G434" s="27"/>
      <c r="H434" s="24"/>
      <c r="I434" s="13" t="s">
        <v>112</v>
      </c>
      <c r="J434" s="27"/>
      <c r="K434" s="24"/>
      <c r="L434" s="13" t="s">
        <v>111</v>
      </c>
      <c r="M434" s="27"/>
      <c r="N434" s="24"/>
      <c r="O434" s="13" t="str">
        <f>IF(OR(AND(NOT(ISBLANK(G434)),NOT(ISNUMBER(G434))),AND(NOT(ISBLANK(J434)),NOT(ISNUMBER(M434)))),"Digite um número na C.H.",IF(OR(COUNTIF(B434:B443,B434)&gt;1,COUNTIF(J434:J443,J434)&gt;1),"Docente repetido",""))</f>
        <v/>
      </c>
      <c r="P434" s="13">
        <f t="shared" ref="P434:P443" si="24">IF(ISBLANK(O434),"",IF(O434="",0,1))</f>
        <v>0</v>
      </c>
      <c r="Q434" s="26"/>
      <c r="R434" s="26"/>
      <c r="S434" s="26"/>
      <c r="T434" s="40" t="str">
        <f t="shared" si="21"/>
        <v/>
      </c>
      <c r="U434" s="24"/>
      <c r="V434" s="24"/>
      <c r="W434" s="26"/>
    </row>
    <row r="435" spans="1:23" ht="14.1">
      <c r="A435" s="13" t="s">
        <v>113</v>
      </c>
      <c r="B435" s="75"/>
      <c r="C435" s="75"/>
      <c r="D435" s="75"/>
      <c r="E435" s="24"/>
      <c r="F435" s="13" t="s">
        <v>111</v>
      </c>
      <c r="G435" s="27"/>
      <c r="H435" s="24"/>
      <c r="I435" s="13" t="s">
        <v>114</v>
      </c>
      <c r="J435" s="27"/>
      <c r="K435" s="24"/>
      <c r="L435" s="13" t="s">
        <v>111</v>
      </c>
      <c r="M435" s="27"/>
      <c r="N435" s="24"/>
      <c r="O435" s="13" t="str">
        <f>IF(OR(AND(NOT(ISBLANK(G435)),NOT(ISNUMBER(G435))),AND(NOT(ISBLANK(J435)),NOT(ISNUMBER(M435)))),"Digite um número na C.H.",IF(OR(COUNTIF(B434:B443,B435)&gt;1,COUNTIF(J434:J443,J435)&gt;1),"Docente repetido",""))</f>
        <v/>
      </c>
      <c r="P435" s="13">
        <f t="shared" si="24"/>
        <v>0</v>
      </c>
      <c r="Q435" s="26"/>
      <c r="R435" s="26"/>
      <c r="S435" s="26"/>
      <c r="T435" s="40" t="str">
        <f t="shared" si="21"/>
        <v/>
      </c>
      <c r="U435" s="24"/>
      <c r="V435" s="24"/>
      <c r="W435" s="26"/>
    </row>
    <row r="436" spans="1:23" ht="14.1">
      <c r="A436" s="13" t="s">
        <v>115</v>
      </c>
      <c r="B436" s="75"/>
      <c r="C436" s="75"/>
      <c r="D436" s="75"/>
      <c r="E436" s="24"/>
      <c r="F436" s="13" t="s">
        <v>111</v>
      </c>
      <c r="G436" s="27"/>
      <c r="H436" s="24"/>
      <c r="I436" s="13" t="s">
        <v>116</v>
      </c>
      <c r="J436" s="27"/>
      <c r="K436" s="24"/>
      <c r="L436" s="13" t="s">
        <v>111</v>
      </c>
      <c r="M436" s="27"/>
      <c r="N436" s="24"/>
      <c r="O436" s="13" t="str">
        <f>IF(OR(AND(NOT(ISBLANK(G436)),NOT(ISNUMBER(G436))),AND(NOT(ISBLANK(J436)),NOT(ISNUMBER(M436)))),"Digite um número na C.H.",IF(OR(COUNTIF(B434:B443,B436)&gt;1,COUNTIF(J434:J443,J436)&gt;1),"Docente repetido",""))</f>
        <v/>
      </c>
      <c r="P436" s="13">
        <f t="shared" si="24"/>
        <v>0</v>
      </c>
      <c r="Q436" s="26"/>
      <c r="R436" s="26"/>
      <c r="S436" s="26"/>
      <c r="T436" s="40" t="str">
        <f t="shared" si="21"/>
        <v/>
      </c>
      <c r="U436" s="24"/>
      <c r="V436" s="24"/>
      <c r="W436" s="26"/>
    </row>
    <row r="437" spans="1:23" ht="14.1">
      <c r="A437" s="13" t="s">
        <v>117</v>
      </c>
      <c r="B437" s="75"/>
      <c r="C437" s="75"/>
      <c r="D437" s="75"/>
      <c r="E437" s="24"/>
      <c r="F437" s="13" t="s">
        <v>111</v>
      </c>
      <c r="G437" s="27"/>
      <c r="H437" s="24"/>
      <c r="I437" s="13" t="s">
        <v>118</v>
      </c>
      <c r="J437" s="27"/>
      <c r="K437" s="24"/>
      <c r="L437" s="13" t="s">
        <v>111</v>
      </c>
      <c r="M437" s="27"/>
      <c r="N437" s="24"/>
      <c r="O437" s="13" t="str">
        <f>IF(OR(AND(NOT(ISBLANK(G437)),NOT(ISNUMBER(G437))),AND(NOT(ISBLANK(J437)),NOT(ISNUMBER(M437)))),"Digite um número na C.H.",IF(OR(COUNTIF(B434:B443,B437)&gt;1,COUNTIF(J434:J443,J437)&gt;1),"Docente repetido",""))</f>
        <v/>
      </c>
      <c r="P437" s="13">
        <f t="shared" si="24"/>
        <v>0</v>
      </c>
      <c r="Q437" s="26"/>
      <c r="R437" s="26"/>
      <c r="S437" s="26"/>
      <c r="T437" s="40" t="str">
        <f t="shared" si="21"/>
        <v/>
      </c>
      <c r="U437" s="24"/>
      <c r="V437" s="24"/>
      <c r="W437" s="26"/>
    </row>
    <row r="438" spans="1:23" ht="14.1">
      <c r="A438" s="13" t="s">
        <v>119</v>
      </c>
      <c r="B438" s="75"/>
      <c r="C438" s="75"/>
      <c r="D438" s="75"/>
      <c r="E438" s="24"/>
      <c r="F438" s="13" t="s">
        <v>111</v>
      </c>
      <c r="G438" s="27"/>
      <c r="H438" s="24"/>
      <c r="I438" s="13" t="s">
        <v>120</v>
      </c>
      <c r="J438" s="27"/>
      <c r="K438" s="24"/>
      <c r="L438" s="13" t="s">
        <v>111</v>
      </c>
      <c r="M438" s="27"/>
      <c r="N438" s="24"/>
      <c r="O438" s="13" t="str">
        <f>IF(OR(AND(NOT(ISBLANK(G438)),NOT(ISNUMBER(G438))),AND(NOT(ISBLANK(J438)),NOT(ISNUMBER(M438)))),"Digite um número na C.H.",IF(OR(COUNTIF(B434:B443,B438)&gt;1,COUNTIF(J434:J443,J438)&gt;1),"Docente repetido",""))</f>
        <v/>
      </c>
      <c r="P438" s="13">
        <f t="shared" si="24"/>
        <v>0</v>
      </c>
      <c r="Q438" s="26"/>
      <c r="R438" s="26"/>
      <c r="S438" s="26"/>
      <c r="T438" s="40" t="str">
        <f t="shared" si="21"/>
        <v/>
      </c>
      <c r="U438" s="24"/>
      <c r="V438" s="24"/>
      <c r="W438" s="26"/>
    </row>
    <row r="439" spans="1:23" ht="14.1">
      <c r="A439" s="13" t="s">
        <v>121</v>
      </c>
      <c r="B439" s="75"/>
      <c r="C439" s="75"/>
      <c r="D439" s="75"/>
      <c r="E439" s="24"/>
      <c r="F439" s="13" t="s">
        <v>111</v>
      </c>
      <c r="G439" s="27"/>
      <c r="H439" s="24"/>
      <c r="I439" s="13" t="s">
        <v>122</v>
      </c>
      <c r="J439" s="27"/>
      <c r="K439" s="24"/>
      <c r="L439" s="13" t="s">
        <v>111</v>
      </c>
      <c r="M439" s="27"/>
      <c r="N439" s="24"/>
      <c r="O439" s="13" t="str">
        <f>IF(OR(AND(NOT(ISBLANK(G439)),NOT(ISNUMBER(G439))),AND(NOT(ISBLANK(J439)),NOT(ISNUMBER(M439)))),"Digite um número na C.H.",IF(OR(COUNTIF(B434:B443,B439)&gt;1,COUNTIF(J434:J443,J439)&gt;1),"Docente repetido",""))</f>
        <v/>
      </c>
      <c r="P439" s="13">
        <f t="shared" si="24"/>
        <v>0</v>
      </c>
      <c r="Q439" s="26"/>
      <c r="R439" s="26"/>
      <c r="S439" s="26"/>
      <c r="T439" s="40" t="str">
        <f t="shared" si="21"/>
        <v/>
      </c>
      <c r="U439" s="24"/>
      <c r="V439" s="24"/>
      <c r="W439" s="26"/>
    </row>
    <row r="440" spans="1:23" ht="14.1">
      <c r="A440" s="13" t="s">
        <v>123</v>
      </c>
      <c r="B440" s="75"/>
      <c r="C440" s="75"/>
      <c r="D440" s="75"/>
      <c r="E440" s="24"/>
      <c r="F440" s="13" t="s">
        <v>111</v>
      </c>
      <c r="G440" s="27"/>
      <c r="H440" s="24"/>
      <c r="I440" s="13" t="s">
        <v>124</v>
      </c>
      <c r="J440" s="27"/>
      <c r="K440" s="24"/>
      <c r="L440" s="13" t="s">
        <v>111</v>
      </c>
      <c r="M440" s="27"/>
      <c r="N440" s="24"/>
      <c r="O440" s="13" t="str">
        <f>IF(OR(AND(NOT(ISBLANK(G440)),NOT(ISNUMBER(G440))),AND(NOT(ISBLANK(J440)),NOT(ISNUMBER(M440)))),"Digite um número na C.H.",IF(OR(COUNTIF(B434:B443,B440)&gt;1,COUNTIF(J434:J443,J440)&gt;1),"Docente repetido",""))</f>
        <v/>
      </c>
      <c r="P440" s="13">
        <f t="shared" si="24"/>
        <v>0</v>
      </c>
      <c r="Q440" s="26"/>
      <c r="R440" s="26"/>
      <c r="S440" s="26"/>
      <c r="T440" s="40" t="str">
        <f t="shared" si="21"/>
        <v/>
      </c>
      <c r="U440" s="24"/>
      <c r="V440" s="24"/>
      <c r="W440" s="26"/>
    </row>
    <row r="441" spans="1:23" ht="14.1">
      <c r="A441" s="13" t="s">
        <v>125</v>
      </c>
      <c r="B441" s="75"/>
      <c r="C441" s="75"/>
      <c r="D441" s="75"/>
      <c r="E441" s="24"/>
      <c r="F441" s="13" t="s">
        <v>111</v>
      </c>
      <c r="G441" s="27"/>
      <c r="H441" s="24"/>
      <c r="I441" s="13" t="s">
        <v>126</v>
      </c>
      <c r="J441" s="27"/>
      <c r="K441" s="24"/>
      <c r="L441" s="13" t="s">
        <v>111</v>
      </c>
      <c r="M441" s="27"/>
      <c r="N441" s="24"/>
      <c r="O441" s="13" t="str">
        <f>IF(OR(AND(NOT(ISBLANK(G441)),NOT(ISNUMBER(G441))),AND(NOT(ISBLANK(J441)),NOT(ISNUMBER(M441)))),"Digite um número na C.H.",IF(OR(COUNTIF(B434:B443,B441)&gt;1,COUNTIF(J434:J443,J441)&gt;1),"Docente repetido",""))</f>
        <v/>
      </c>
      <c r="P441" s="13">
        <f t="shared" si="24"/>
        <v>0</v>
      </c>
      <c r="Q441" s="26"/>
      <c r="R441" s="26"/>
      <c r="S441" s="26"/>
      <c r="T441" s="40" t="str">
        <f t="shared" si="21"/>
        <v/>
      </c>
      <c r="U441" s="24"/>
      <c r="V441" s="24"/>
      <c r="W441" s="26"/>
    </row>
    <row r="442" spans="1:23" ht="14.1">
      <c r="A442" s="13" t="s">
        <v>127</v>
      </c>
      <c r="B442" s="75"/>
      <c r="C442" s="75"/>
      <c r="D442" s="75"/>
      <c r="E442" s="24"/>
      <c r="F442" s="13" t="s">
        <v>111</v>
      </c>
      <c r="G442" s="27"/>
      <c r="H442" s="24"/>
      <c r="I442" s="13" t="s">
        <v>128</v>
      </c>
      <c r="J442" s="27"/>
      <c r="K442" s="24"/>
      <c r="L442" s="13" t="s">
        <v>111</v>
      </c>
      <c r="M442" s="27"/>
      <c r="N442" s="24"/>
      <c r="O442" s="13" t="str">
        <f>IF(OR(AND(NOT(ISBLANK(G442)),NOT(ISNUMBER(G442))),AND(NOT(ISBLANK(J442)),NOT(ISNUMBER(M442)))),"Digite um número na C.H.",IF(OR(COUNTIF(B434:B443,B442)&gt;1,COUNTIF(J434:J443,J442)&gt;1),"Docente repetido",""))</f>
        <v/>
      </c>
      <c r="P442" s="13">
        <f t="shared" si="24"/>
        <v>0</v>
      </c>
      <c r="Q442" s="26"/>
      <c r="R442" s="26"/>
      <c r="S442" s="26"/>
      <c r="T442" s="40" t="str">
        <f t="shared" si="21"/>
        <v/>
      </c>
      <c r="U442" s="26"/>
      <c r="V442" s="26"/>
      <c r="W442" s="26"/>
    </row>
    <row r="443" spans="1:23" ht="14.1">
      <c r="A443" s="13" t="s">
        <v>129</v>
      </c>
      <c r="B443" s="75"/>
      <c r="C443" s="75"/>
      <c r="D443" s="75"/>
      <c r="E443" s="24"/>
      <c r="F443" s="13" t="s">
        <v>111</v>
      </c>
      <c r="G443" s="27"/>
      <c r="H443" s="24"/>
      <c r="I443" s="13" t="s">
        <v>130</v>
      </c>
      <c r="J443" s="27"/>
      <c r="K443" s="24"/>
      <c r="L443" s="13" t="s">
        <v>111</v>
      </c>
      <c r="M443" s="27"/>
      <c r="N443" s="24"/>
      <c r="O443" s="13" t="str">
        <f>IF(OR(AND(NOT(ISBLANK(G443)),NOT(ISNUMBER(G443))),AND(NOT(ISBLANK(J443)),NOT(ISNUMBER(M443)))),"Digite um número na C.H.",IF(OR(COUNTIF(B434:B443,B443)&gt;1,COUNTIF(J434:J443,J443)&gt;1),"Docente repetido",""))</f>
        <v/>
      </c>
      <c r="P443" s="13">
        <f t="shared" si="24"/>
        <v>0</v>
      </c>
      <c r="Q443" s="26"/>
      <c r="R443" s="26"/>
      <c r="S443" s="26"/>
      <c r="T443" s="40" t="str">
        <f t="shared" si="21"/>
        <v/>
      </c>
      <c r="U443" s="26"/>
      <c r="V443" s="26"/>
      <c r="W443" s="26"/>
    </row>
    <row r="444" spans="1:23" ht="12.6">
      <c r="A444" s="26"/>
      <c r="B444" s="26"/>
      <c r="C444" s="26"/>
      <c r="D444" s="26"/>
      <c r="E444" s="26"/>
      <c r="F444" s="26"/>
      <c r="G444" s="26"/>
      <c r="H444" s="26"/>
      <c r="I444" s="26"/>
      <c r="J444" s="26"/>
      <c r="K444" s="26"/>
      <c r="L444" s="26"/>
      <c r="M444" s="26"/>
      <c r="N444" s="26"/>
      <c r="O444" s="26"/>
      <c r="P444" s="26"/>
      <c r="Q444" s="26"/>
      <c r="R444" s="26"/>
      <c r="S444" s="26"/>
      <c r="T444" s="40" t="str">
        <f t="shared" si="21"/>
        <v/>
      </c>
      <c r="U444" s="26"/>
      <c r="V444" s="26"/>
      <c r="W444" s="26"/>
    </row>
    <row r="445" spans="1:23" ht="15.75" customHeight="1">
      <c r="T445" s="40" t="str">
        <f t="shared" si="21"/>
        <v/>
      </c>
    </row>
    <row r="446" spans="1:23" ht="15.75" customHeight="1">
      <c r="T446" s="40" t="str">
        <f t="shared" si="21"/>
        <v/>
      </c>
    </row>
    <row r="447" spans="1:23" ht="19.5" customHeight="1">
      <c r="A447" s="13" t="s">
        <v>99</v>
      </c>
      <c r="B447" s="94"/>
      <c r="C447" s="94"/>
      <c r="D447" s="94"/>
      <c r="E447" s="94"/>
      <c r="F447" s="94"/>
      <c r="G447" s="94"/>
      <c r="H447" s="94"/>
      <c r="I447" s="94"/>
      <c r="J447" s="94"/>
      <c r="K447" s="94"/>
      <c r="L447" s="94"/>
      <c r="M447" s="94"/>
      <c r="N447" s="24"/>
      <c r="O447" s="13" t="str">
        <f>IF(AND(B447="",NOT(F448="")),"Nome da disciplina obrigatório","")</f>
        <v/>
      </c>
      <c r="P447" s="13">
        <f>IF(ISBLANK(O447),"",IF(O447="",0,1))</f>
        <v>0</v>
      </c>
      <c r="Q447" s="26"/>
      <c r="R447" s="26"/>
      <c r="S447" s="26"/>
      <c r="T447" s="40" t="str">
        <f t="shared" si="21"/>
        <v/>
      </c>
      <c r="U447" s="26"/>
      <c r="V447" s="26"/>
      <c r="W447" s="26"/>
    </row>
    <row r="448" spans="1:23" ht="32.25" customHeight="1">
      <c r="A448" s="95" t="s">
        <v>100</v>
      </c>
      <c r="B448" s="96"/>
      <c r="C448" s="96"/>
      <c r="D448" s="96"/>
      <c r="E448" s="97"/>
      <c r="F448" s="13" t="str">
        <f>IF(SUM(G458:G467)+SUM(M458:M467)=0,"",SUM(G458:G467)+SUM(M458:M467))</f>
        <v/>
      </c>
      <c r="H448" s="24"/>
      <c r="I448" s="24"/>
      <c r="J448" s="24"/>
      <c r="K448" s="24"/>
      <c r="L448" s="24"/>
      <c r="M448" s="24"/>
      <c r="N448" s="24"/>
      <c r="O448" s="13" t="str">
        <f>IF(F448="", "", IF(AND(NOT(F448=0),NOT(MOD(F448,15)=0)),"A carga horária deve ser múltiplo de 15",""))</f>
        <v/>
      </c>
      <c r="P448" s="13">
        <f>IF(ISBLANK(O448),"",IF(O448="",0,1))</f>
        <v>0</v>
      </c>
      <c r="Q448" s="26"/>
      <c r="R448" s="26"/>
      <c r="S448" s="26"/>
      <c r="T448" s="40" t="str">
        <f t="shared" si="21"/>
        <v/>
      </c>
      <c r="U448" s="24"/>
      <c r="V448" s="24"/>
      <c r="W448" s="26"/>
    </row>
    <row r="449" spans="1:23" ht="14.1">
      <c r="A449" s="98" t="s">
        <v>93</v>
      </c>
      <c r="B449" s="98"/>
      <c r="C449" s="98"/>
      <c r="D449" s="98"/>
      <c r="E449" s="98"/>
      <c r="F449" s="38" t="str">
        <f>IF(AND(NOT(ISBLANK(F448)),ISNUMBER(F448),F448&gt;=15),F448/15,"")</f>
        <v/>
      </c>
      <c r="G449" s="24"/>
      <c r="H449" s="24"/>
      <c r="I449" s="24"/>
      <c r="J449" s="24"/>
      <c r="K449" s="24"/>
      <c r="L449" s="24"/>
      <c r="M449" s="24"/>
      <c r="N449" s="24"/>
      <c r="O449" s="26"/>
      <c r="P449" s="26"/>
      <c r="Q449" s="26"/>
      <c r="R449" s="26"/>
      <c r="S449" s="26"/>
      <c r="T449" s="40" t="str">
        <f t="shared" ref="T449:T512" si="25">IF(AND($A449 = "Nome da disciplina:", ISTEXT($B449)), "OK", "")</f>
        <v/>
      </c>
      <c r="U449" s="24"/>
      <c r="V449" s="24"/>
      <c r="W449" s="26"/>
    </row>
    <row r="450" spans="1:23" ht="60" customHeight="1">
      <c r="A450" s="13" t="s">
        <v>101</v>
      </c>
      <c r="B450" s="83"/>
      <c r="C450" s="83"/>
      <c r="D450" s="83"/>
      <c r="E450" s="83"/>
      <c r="F450" s="83"/>
      <c r="G450" s="83"/>
      <c r="H450" s="83"/>
      <c r="I450" s="83"/>
      <c r="J450" s="83"/>
      <c r="K450" s="83"/>
      <c r="L450" s="83"/>
      <c r="M450" s="83"/>
      <c r="N450" s="24"/>
      <c r="O450" s="26"/>
      <c r="P450" s="26"/>
      <c r="Q450" s="26"/>
      <c r="R450" s="26"/>
      <c r="S450" s="26"/>
      <c r="T450" s="40" t="str">
        <f t="shared" si="25"/>
        <v/>
      </c>
      <c r="U450" s="24"/>
      <c r="V450" s="24"/>
      <c r="W450" s="26"/>
    </row>
    <row r="451" spans="1:23" ht="60" customHeight="1">
      <c r="A451" s="39" t="s">
        <v>102</v>
      </c>
      <c r="B451" s="83"/>
      <c r="C451" s="83"/>
      <c r="D451" s="83"/>
      <c r="E451" s="83"/>
      <c r="F451" s="83"/>
      <c r="G451" s="83"/>
      <c r="H451" s="83"/>
      <c r="I451" s="83"/>
      <c r="J451" s="83"/>
      <c r="K451" s="83"/>
      <c r="L451" s="83"/>
      <c r="M451" s="83"/>
      <c r="N451" s="24"/>
      <c r="O451" s="26"/>
      <c r="P451" s="26"/>
      <c r="Q451" s="26"/>
      <c r="R451" s="26"/>
      <c r="S451" s="26"/>
      <c r="T451" s="40" t="str">
        <f t="shared" si="25"/>
        <v/>
      </c>
      <c r="U451" s="24"/>
      <c r="V451" s="24"/>
      <c r="W451" s="26"/>
    </row>
    <row r="452" spans="1:23" ht="14.1">
      <c r="A452" s="13" t="s">
        <v>103</v>
      </c>
      <c r="B452" s="57"/>
      <c r="C452" s="16" t="s">
        <v>104</v>
      </c>
      <c r="D452" s="24"/>
      <c r="E452" s="24"/>
      <c r="G452" s="26"/>
      <c r="H452" s="24"/>
      <c r="I452" s="24"/>
      <c r="J452" s="24"/>
      <c r="K452" s="24"/>
      <c r="L452" s="24"/>
      <c r="M452" s="24"/>
      <c r="N452" s="24"/>
      <c r="O452" s="26"/>
      <c r="P452" s="26"/>
      <c r="Q452" s="26"/>
      <c r="R452" s="26"/>
      <c r="S452" s="26"/>
      <c r="T452" s="40" t="str">
        <f t="shared" si="25"/>
        <v/>
      </c>
      <c r="U452" s="24"/>
      <c r="V452" s="24"/>
      <c r="W452" s="26"/>
    </row>
    <row r="453" spans="1:23" ht="14.1">
      <c r="A453" s="13" t="s">
        <v>105</v>
      </c>
      <c r="B453" s="57"/>
      <c r="C453" s="16" t="s">
        <v>104</v>
      </c>
      <c r="D453" s="24"/>
      <c r="E453" s="24"/>
      <c r="G453" s="26"/>
      <c r="H453" s="24"/>
      <c r="I453" s="24"/>
      <c r="J453" s="24"/>
      <c r="K453" s="24"/>
      <c r="L453" s="24"/>
      <c r="M453" s="24"/>
      <c r="N453" s="24"/>
      <c r="O453" s="26"/>
      <c r="P453" s="26"/>
      <c r="Q453" s="26"/>
      <c r="R453" s="26"/>
      <c r="S453" s="26"/>
      <c r="T453" s="40" t="str">
        <f t="shared" si="25"/>
        <v/>
      </c>
      <c r="U453" s="24"/>
      <c r="V453" s="24"/>
      <c r="W453" s="26"/>
    </row>
    <row r="454" spans="1:23" ht="14.1">
      <c r="A454" s="99" t="s">
        <v>106</v>
      </c>
      <c r="B454" s="99"/>
      <c r="C454" s="57"/>
      <c r="D454" s="16" t="s">
        <v>104</v>
      </c>
      <c r="E454" s="24"/>
      <c r="F454" s="34"/>
      <c r="G454" s="26"/>
      <c r="H454" s="24"/>
      <c r="I454" s="24"/>
      <c r="J454" s="24"/>
      <c r="K454" s="24"/>
      <c r="L454" s="24"/>
      <c r="M454" s="24"/>
      <c r="N454" s="24"/>
      <c r="O454" s="26"/>
      <c r="P454" s="26"/>
      <c r="Q454" s="26"/>
      <c r="R454" s="26"/>
      <c r="S454" s="26"/>
      <c r="T454" s="40" t="str">
        <f t="shared" si="25"/>
        <v/>
      </c>
      <c r="U454" s="24"/>
      <c r="V454" s="24"/>
      <c r="W454" s="26"/>
    </row>
    <row r="455" spans="1:23" ht="14.1">
      <c r="A455" s="99" t="s">
        <v>107</v>
      </c>
      <c r="B455" s="99"/>
      <c r="C455" s="57"/>
      <c r="D455" s="16" t="s">
        <v>104</v>
      </c>
      <c r="E455" s="24"/>
      <c r="F455" s="34"/>
      <c r="G455" s="26"/>
      <c r="H455" s="24"/>
      <c r="I455" s="24"/>
      <c r="J455" s="24"/>
      <c r="K455" s="24"/>
      <c r="L455" s="24"/>
      <c r="M455" s="24"/>
      <c r="N455" s="24"/>
      <c r="O455" s="26"/>
      <c r="P455" s="26"/>
      <c r="Q455" s="26"/>
      <c r="R455" s="26"/>
      <c r="S455" s="26"/>
      <c r="T455" s="40" t="str">
        <f t="shared" si="25"/>
        <v/>
      </c>
      <c r="U455" s="24"/>
      <c r="V455" s="24"/>
      <c r="W455" s="26"/>
    </row>
    <row r="456" spans="1:23" ht="14.1">
      <c r="A456" s="100" t="s">
        <v>108</v>
      </c>
      <c r="B456" s="101"/>
      <c r="C456" s="102"/>
      <c r="D456" s="57"/>
      <c r="E456" s="16" t="s">
        <v>104</v>
      </c>
      <c r="G456" s="26"/>
      <c r="H456" s="24"/>
      <c r="I456" s="24"/>
      <c r="J456" s="24"/>
      <c r="K456" s="24"/>
      <c r="L456" s="24"/>
      <c r="M456" s="24"/>
      <c r="N456" s="24"/>
      <c r="O456" s="26"/>
      <c r="P456" s="26"/>
      <c r="Q456" s="26"/>
      <c r="R456" s="26"/>
      <c r="S456" s="26"/>
      <c r="T456" s="40" t="str">
        <f t="shared" si="25"/>
        <v/>
      </c>
      <c r="U456" s="24"/>
      <c r="V456" s="24"/>
      <c r="W456" s="26"/>
    </row>
    <row r="457" spans="1:23" ht="14.1">
      <c r="A457" s="103" t="s">
        <v>109</v>
      </c>
      <c r="B457" s="104"/>
      <c r="C457" s="105"/>
      <c r="D457" s="57"/>
      <c r="E457" s="16" t="s">
        <v>104</v>
      </c>
      <c r="G457" s="26"/>
      <c r="H457" s="24"/>
      <c r="I457" s="24"/>
      <c r="J457" s="24"/>
      <c r="K457" s="24"/>
      <c r="L457" s="24"/>
      <c r="M457" s="24"/>
      <c r="N457" s="24"/>
      <c r="O457" s="26"/>
      <c r="P457" s="26"/>
      <c r="Q457" s="26"/>
      <c r="R457" s="26"/>
      <c r="S457" s="26"/>
      <c r="T457" s="40" t="str">
        <f t="shared" si="25"/>
        <v/>
      </c>
      <c r="U457" s="24"/>
      <c r="V457" s="24"/>
      <c r="W457" s="26"/>
    </row>
    <row r="458" spans="1:23" ht="14.1">
      <c r="A458" s="13" t="s">
        <v>110</v>
      </c>
      <c r="B458" s="75"/>
      <c r="C458" s="75"/>
      <c r="D458" s="75"/>
      <c r="E458" s="24"/>
      <c r="F458" s="13" t="s">
        <v>111</v>
      </c>
      <c r="G458" s="27"/>
      <c r="H458" s="24"/>
      <c r="I458" s="13" t="s">
        <v>112</v>
      </c>
      <c r="J458" s="27"/>
      <c r="K458" s="24"/>
      <c r="L458" s="13" t="s">
        <v>111</v>
      </c>
      <c r="M458" s="27"/>
      <c r="N458" s="24"/>
      <c r="O458" s="13" t="str">
        <f>IF(OR(AND(NOT(ISBLANK(G458)),NOT(ISNUMBER(G458))),AND(NOT(ISBLANK(J458)),NOT(ISNUMBER(M458)))),"Digite um número na C.H.",IF(OR(COUNTIF(B458:B467,B458)&gt;1,COUNTIF(J458:J467,J458)&gt;1),"Docente repetido",""))</f>
        <v/>
      </c>
      <c r="P458" s="13">
        <f t="shared" ref="P458:P467" si="26">IF(ISBLANK(O458),"",IF(O458="",0,1))</f>
        <v>0</v>
      </c>
      <c r="Q458" s="26"/>
      <c r="R458" s="26"/>
      <c r="S458" s="26"/>
      <c r="T458" s="40" t="str">
        <f t="shared" si="25"/>
        <v/>
      </c>
      <c r="U458" s="24"/>
      <c r="V458" s="24"/>
      <c r="W458" s="26"/>
    </row>
    <row r="459" spans="1:23" ht="14.1">
      <c r="A459" s="13" t="s">
        <v>113</v>
      </c>
      <c r="B459" s="75"/>
      <c r="C459" s="75"/>
      <c r="D459" s="75"/>
      <c r="E459" s="24"/>
      <c r="F459" s="13" t="s">
        <v>111</v>
      </c>
      <c r="G459" s="27"/>
      <c r="H459" s="24"/>
      <c r="I459" s="13" t="s">
        <v>114</v>
      </c>
      <c r="J459" s="27"/>
      <c r="K459" s="24"/>
      <c r="L459" s="13" t="s">
        <v>111</v>
      </c>
      <c r="M459" s="27"/>
      <c r="N459" s="24"/>
      <c r="O459" s="13" t="str">
        <f>IF(OR(AND(NOT(ISBLANK(G459)),NOT(ISNUMBER(G459))),AND(NOT(ISBLANK(J459)),NOT(ISNUMBER(M459)))),"Digite um número na C.H.",IF(OR(COUNTIF(B458:B467,B459)&gt;1,COUNTIF(J458:J467,J459)&gt;1),"Docente repetido",""))</f>
        <v/>
      </c>
      <c r="P459" s="13">
        <f t="shared" si="26"/>
        <v>0</v>
      </c>
      <c r="Q459" s="26"/>
      <c r="R459" s="26"/>
      <c r="S459" s="26"/>
      <c r="T459" s="40" t="str">
        <f t="shared" si="25"/>
        <v/>
      </c>
      <c r="U459" s="24"/>
      <c r="V459" s="24"/>
      <c r="W459" s="26"/>
    </row>
    <row r="460" spans="1:23" ht="14.1">
      <c r="A460" s="13" t="s">
        <v>115</v>
      </c>
      <c r="B460" s="75"/>
      <c r="C460" s="75"/>
      <c r="D460" s="75"/>
      <c r="E460" s="24"/>
      <c r="F460" s="13" t="s">
        <v>111</v>
      </c>
      <c r="G460" s="27"/>
      <c r="H460" s="24"/>
      <c r="I460" s="13" t="s">
        <v>116</v>
      </c>
      <c r="J460" s="27"/>
      <c r="K460" s="24"/>
      <c r="L460" s="13" t="s">
        <v>111</v>
      </c>
      <c r="M460" s="27"/>
      <c r="N460" s="24"/>
      <c r="O460" s="13" t="str">
        <f>IF(OR(AND(NOT(ISBLANK(G460)),NOT(ISNUMBER(G460))),AND(NOT(ISBLANK(J460)),NOT(ISNUMBER(M460)))),"Digite um número na C.H.",IF(OR(COUNTIF(B458:B467,B460)&gt;1,COUNTIF(J458:J467,J460)&gt;1),"Docente repetido",""))</f>
        <v/>
      </c>
      <c r="P460" s="13">
        <f t="shared" si="26"/>
        <v>0</v>
      </c>
      <c r="Q460" s="26"/>
      <c r="R460" s="26"/>
      <c r="S460" s="26"/>
      <c r="T460" s="40" t="str">
        <f t="shared" si="25"/>
        <v/>
      </c>
      <c r="U460" s="24"/>
      <c r="V460" s="24"/>
      <c r="W460" s="26"/>
    </row>
    <row r="461" spans="1:23" ht="14.1">
      <c r="A461" s="13" t="s">
        <v>117</v>
      </c>
      <c r="B461" s="75"/>
      <c r="C461" s="75"/>
      <c r="D461" s="75"/>
      <c r="E461" s="24"/>
      <c r="F461" s="13" t="s">
        <v>111</v>
      </c>
      <c r="G461" s="27"/>
      <c r="H461" s="24"/>
      <c r="I461" s="13" t="s">
        <v>118</v>
      </c>
      <c r="J461" s="27"/>
      <c r="K461" s="24"/>
      <c r="L461" s="13" t="s">
        <v>111</v>
      </c>
      <c r="M461" s="27"/>
      <c r="N461" s="24"/>
      <c r="O461" s="13" t="str">
        <f>IF(OR(AND(NOT(ISBLANK(G461)),NOT(ISNUMBER(G461))),AND(NOT(ISBLANK(J461)),NOT(ISNUMBER(M461)))),"Digite um número na C.H.",IF(OR(COUNTIF(B458:B467,B461)&gt;1,COUNTIF(J458:J467,J461)&gt;1),"Docente repetido",""))</f>
        <v/>
      </c>
      <c r="P461" s="13">
        <f t="shared" si="26"/>
        <v>0</v>
      </c>
      <c r="Q461" s="26"/>
      <c r="R461" s="26"/>
      <c r="S461" s="26"/>
      <c r="T461" s="40" t="str">
        <f t="shared" si="25"/>
        <v/>
      </c>
      <c r="U461" s="24"/>
      <c r="V461" s="24"/>
      <c r="W461" s="26"/>
    </row>
    <row r="462" spans="1:23" ht="14.1">
      <c r="A462" s="13" t="s">
        <v>119</v>
      </c>
      <c r="B462" s="75"/>
      <c r="C462" s="75"/>
      <c r="D462" s="75"/>
      <c r="E462" s="24"/>
      <c r="F462" s="13" t="s">
        <v>111</v>
      </c>
      <c r="G462" s="27"/>
      <c r="H462" s="24"/>
      <c r="I462" s="13" t="s">
        <v>120</v>
      </c>
      <c r="J462" s="27"/>
      <c r="K462" s="24"/>
      <c r="L462" s="13" t="s">
        <v>111</v>
      </c>
      <c r="M462" s="27"/>
      <c r="N462" s="24"/>
      <c r="O462" s="13" t="str">
        <f>IF(OR(AND(NOT(ISBLANK(G462)),NOT(ISNUMBER(G462))),AND(NOT(ISBLANK(J462)),NOT(ISNUMBER(M462)))),"Digite um número na C.H.",IF(OR(COUNTIF(B458:B467,B462)&gt;1,COUNTIF(J458:J467,J462)&gt;1),"Docente repetido",""))</f>
        <v/>
      </c>
      <c r="P462" s="13">
        <f t="shared" si="26"/>
        <v>0</v>
      </c>
      <c r="Q462" s="26"/>
      <c r="R462" s="26"/>
      <c r="S462" s="26"/>
      <c r="T462" s="40" t="str">
        <f t="shared" si="25"/>
        <v/>
      </c>
      <c r="U462" s="24"/>
      <c r="V462" s="24"/>
      <c r="W462" s="26"/>
    </row>
    <row r="463" spans="1:23" ht="14.1">
      <c r="A463" s="13" t="s">
        <v>121</v>
      </c>
      <c r="B463" s="75"/>
      <c r="C463" s="75"/>
      <c r="D463" s="75"/>
      <c r="E463" s="24"/>
      <c r="F463" s="13" t="s">
        <v>111</v>
      </c>
      <c r="G463" s="27"/>
      <c r="H463" s="24"/>
      <c r="I463" s="13" t="s">
        <v>122</v>
      </c>
      <c r="J463" s="27"/>
      <c r="K463" s="24"/>
      <c r="L463" s="13" t="s">
        <v>111</v>
      </c>
      <c r="M463" s="27"/>
      <c r="N463" s="24"/>
      <c r="O463" s="13" t="str">
        <f>IF(OR(AND(NOT(ISBLANK(G463)),NOT(ISNUMBER(G463))),AND(NOT(ISBLANK(J463)),NOT(ISNUMBER(M463)))),"Digite um número na C.H.",IF(OR(COUNTIF(B458:B467,B463)&gt;1,COUNTIF(J458:J467,J463)&gt;1),"Docente repetido",""))</f>
        <v/>
      </c>
      <c r="P463" s="13">
        <f t="shared" si="26"/>
        <v>0</v>
      </c>
      <c r="Q463" s="26"/>
      <c r="R463" s="26"/>
      <c r="S463" s="26"/>
      <c r="T463" s="40" t="str">
        <f t="shared" si="25"/>
        <v/>
      </c>
      <c r="U463" s="24"/>
      <c r="V463" s="24"/>
      <c r="W463" s="26"/>
    </row>
    <row r="464" spans="1:23" ht="14.1">
      <c r="A464" s="13" t="s">
        <v>123</v>
      </c>
      <c r="B464" s="75"/>
      <c r="C464" s="75"/>
      <c r="D464" s="75"/>
      <c r="E464" s="24"/>
      <c r="F464" s="13" t="s">
        <v>111</v>
      </c>
      <c r="G464" s="27"/>
      <c r="H464" s="24"/>
      <c r="I464" s="13" t="s">
        <v>124</v>
      </c>
      <c r="J464" s="27"/>
      <c r="K464" s="24"/>
      <c r="L464" s="13" t="s">
        <v>111</v>
      </c>
      <c r="M464" s="27"/>
      <c r="N464" s="24"/>
      <c r="O464" s="13" t="str">
        <f>IF(OR(AND(NOT(ISBLANK(G464)),NOT(ISNUMBER(G464))),AND(NOT(ISBLANK(J464)),NOT(ISNUMBER(M464)))),"Digite um número na C.H.",IF(OR(COUNTIF(B458:B467,B464)&gt;1,COUNTIF(J458:J467,J464)&gt;1),"Docente repetido",""))</f>
        <v/>
      </c>
      <c r="P464" s="13">
        <f t="shared" si="26"/>
        <v>0</v>
      </c>
      <c r="Q464" s="26"/>
      <c r="R464" s="26"/>
      <c r="S464" s="26"/>
      <c r="T464" s="40" t="str">
        <f t="shared" si="25"/>
        <v/>
      </c>
      <c r="U464" s="24"/>
      <c r="V464" s="24"/>
      <c r="W464" s="26"/>
    </row>
    <row r="465" spans="1:23" ht="14.1">
      <c r="A465" s="13" t="s">
        <v>125</v>
      </c>
      <c r="B465" s="75"/>
      <c r="C465" s="75"/>
      <c r="D465" s="75"/>
      <c r="E465" s="24"/>
      <c r="F465" s="13" t="s">
        <v>111</v>
      </c>
      <c r="G465" s="27"/>
      <c r="H465" s="24"/>
      <c r="I465" s="13" t="s">
        <v>126</v>
      </c>
      <c r="J465" s="27"/>
      <c r="K465" s="24"/>
      <c r="L465" s="13" t="s">
        <v>111</v>
      </c>
      <c r="M465" s="27"/>
      <c r="N465" s="24"/>
      <c r="O465" s="13" t="str">
        <f>IF(OR(AND(NOT(ISBLANK(G465)),NOT(ISNUMBER(G465))),AND(NOT(ISBLANK(J465)),NOT(ISNUMBER(M465)))),"Digite um número na C.H.",IF(OR(COUNTIF(B458:B467,B465)&gt;1,COUNTIF(J458:J467,J465)&gt;1),"Docente repetido",""))</f>
        <v/>
      </c>
      <c r="P465" s="13">
        <f t="shared" si="26"/>
        <v>0</v>
      </c>
      <c r="Q465" s="26"/>
      <c r="R465" s="26"/>
      <c r="S465" s="26"/>
      <c r="T465" s="40" t="str">
        <f t="shared" si="25"/>
        <v/>
      </c>
      <c r="U465" s="24"/>
      <c r="V465" s="24"/>
      <c r="W465" s="26"/>
    </row>
    <row r="466" spans="1:23" ht="14.1">
      <c r="A466" s="13" t="s">
        <v>127</v>
      </c>
      <c r="B466" s="75"/>
      <c r="C466" s="75"/>
      <c r="D466" s="75"/>
      <c r="E466" s="24"/>
      <c r="F466" s="13" t="s">
        <v>111</v>
      </c>
      <c r="G466" s="27"/>
      <c r="H466" s="24"/>
      <c r="I466" s="13" t="s">
        <v>128</v>
      </c>
      <c r="J466" s="27"/>
      <c r="K466" s="24"/>
      <c r="L466" s="13" t="s">
        <v>111</v>
      </c>
      <c r="M466" s="27"/>
      <c r="N466" s="24"/>
      <c r="O466" s="13" t="str">
        <f>IF(OR(AND(NOT(ISBLANK(G466)),NOT(ISNUMBER(G466))),AND(NOT(ISBLANK(J466)),NOT(ISNUMBER(M466)))),"Digite um número na C.H.",IF(OR(COUNTIF(B458:B467,B466)&gt;1,COUNTIF(J458:J467,J466)&gt;1),"Docente repetido",""))</f>
        <v/>
      </c>
      <c r="P466" s="13">
        <f t="shared" si="26"/>
        <v>0</v>
      </c>
      <c r="Q466" s="26"/>
      <c r="R466" s="26"/>
      <c r="S466" s="26"/>
      <c r="T466" s="40" t="str">
        <f t="shared" si="25"/>
        <v/>
      </c>
      <c r="U466" s="26"/>
      <c r="V466" s="26"/>
      <c r="W466" s="26"/>
    </row>
    <row r="467" spans="1:23" ht="14.1">
      <c r="A467" s="13" t="s">
        <v>129</v>
      </c>
      <c r="B467" s="75"/>
      <c r="C467" s="75"/>
      <c r="D467" s="75"/>
      <c r="E467" s="24"/>
      <c r="F467" s="13" t="s">
        <v>111</v>
      </c>
      <c r="G467" s="27"/>
      <c r="H467" s="24"/>
      <c r="I467" s="13" t="s">
        <v>130</v>
      </c>
      <c r="J467" s="27"/>
      <c r="K467" s="24"/>
      <c r="L467" s="13" t="s">
        <v>111</v>
      </c>
      <c r="M467" s="27"/>
      <c r="N467" s="24"/>
      <c r="O467" s="13" t="str">
        <f>IF(OR(AND(NOT(ISBLANK(G467)),NOT(ISNUMBER(G467))),AND(NOT(ISBLANK(J467)),NOT(ISNUMBER(M467)))),"Digite um número na C.H.",IF(OR(COUNTIF(B458:B467,B467)&gt;1,COUNTIF(J458:J467,J467)&gt;1),"Docente repetido",""))</f>
        <v/>
      </c>
      <c r="P467" s="13">
        <f t="shared" si="26"/>
        <v>0</v>
      </c>
      <c r="Q467" s="26"/>
      <c r="R467" s="26"/>
      <c r="S467" s="26"/>
      <c r="T467" s="40" t="str">
        <f t="shared" si="25"/>
        <v/>
      </c>
      <c r="U467" s="26"/>
      <c r="V467" s="26"/>
      <c r="W467" s="26"/>
    </row>
    <row r="468" spans="1:23" ht="12.6">
      <c r="A468" s="26"/>
      <c r="B468" s="26"/>
      <c r="C468" s="26"/>
      <c r="D468" s="26"/>
      <c r="E468" s="26"/>
      <c r="F468" s="26"/>
      <c r="G468" s="26"/>
      <c r="H468" s="26"/>
      <c r="I468" s="26"/>
      <c r="J468" s="26"/>
      <c r="K468" s="26"/>
      <c r="L468" s="26"/>
      <c r="M468" s="26"/>
      <c r="N468" s="26"/>
      <c r="O468" s="26"/>
      <c r="P468" s="26"/>
      <c r="Q468" s="26"/>
      <c r="R468" s="26"/>
      <c r="S468" s="26"/>
      <c r="T468" s="40" t="str">
        <f t="shared" si="25"/>
        <v/>
      </c>
      <c r="U468" s="26"/>
      <c r="V468" s="26"/>
      <c r="W468" s="26"/>
    </row>
    <row r="469" spans="1:23" ht="15.75" customHeight="1">
      <c r="T469" s="40" t="str">
        <f t="shared" si="25"/>
        <v/>
      </c>
    </row>
    <row r="470" spans="1:23" ht="15.75" customHeight="1">
      <c r="T470" s="40" t="str">
        <f t="shared" si="25"/>
        <v/>
      </c>
    </row>
    <row r="471" spans="1:23" ht="19.5" customHeight="1">
      <c r="A471" s="13" t="s">
        <v>99</v>
      </c>
      <c r="B471" s="94"/>
      <c r="C471" s="94"/>
      <c r="D471" s="94"/>
      <c r="E471" s="94"/>
      <c r="F471" s="94"/>
      <c r="G471" s="94"/>
      <c r="H471" s="94"/>
      <c r="I471" s="94"/>
      <c r="J471" s="94"/>
      <c r="K471" s="94"/>
      <c r="L471" s="94"/>
      <c r="M471" s="94"/>
      <c r="N471" s="24"/>
      <c r="O471" s="13" t="str">
        <f>IF(AND(B471="",NOT(F472="")),"Nome da disciplina obrigatório","")</f>
        <v/>
      </c>
      <c r="P471" s="13">
        <f>IF(ISBLANK(O471),"",IF(O471="",0,1))</f>
        <v>0</v>
      </c>
      <c r="Q471" s="26"/>
      <c r="R471" s="26"/>
      <c r="S471" s="26"/>
      <c r="T471" s="40" t="str">
        <f t="shared" si="25"/>
        <v/>
      </c>
      <c r="U471" s="26"/>
      <c r="V471" s="26"/>
      <c r="W471" s="26"/>
    </row>
    <row r="472" spans="1:23" ht="32.25" customHeight="1">
      <c r="A472" s="95" t="s">
        <v>100</v>
      </c>
      <c r="B472" s="96"/>
      <c r="C472" s="96"/>
      <c r="D472" s="96"/>
      <c r="E472" s="97"/>
      <c r="F472" s="13" t="str">
        <f>IF(SUM(G482:G491)+SUM(M482:M491)=0,"",SUM(G482:G491)+SUM(M482:M491))</f>
        <v/>
      </c>
      <c r="H472" s="24"/>
      <c r="I472" s="24"/>
      <c r="J472" s="24"/>
      <c r="K472" s="24"/>
      <c r="L472" s="24"/>
      <c r="M472" s="24"/>
      <c r="N472" s="24"/>
      <c r="O472" s="13" t="str">
        <f>IF(F472="", "", IF(AND(NOT(F472=0),NOT(MOD(F472,15)=0)),"A carga horária deve ser múltiplo de 15",""))</f>
        <v/>
      </c>
      <c r="P472" s="13">
        <f>IF(ISBLANK(O472),"",IF(O472="",0,1))</f>
        <v>0</v>
      </c>
      <c r="Q472" s="26"/>
      <c r="R472" s="26"/>
      <c r="S472" s="26"/>
      <c r="T472" s="40" t="str">
        <f t="shared" si="25"/>
        <v/>
      </c>
      <c r="U472" s="24"/>
      <c r="V472" s="24"/>
      <c r="W472" s="26"/>
    </row>
    <row r="473" spans="1:23" ht="14.1">
      <c r="A473" s="98" t="s">
        <v>93</v>
      </c>
      <c r="B473" s="98"/>
      <c r="C473" s="98"/>
      <c r="D473" s="98"/>
      <c r="E473" s="98"/>
      <c r="F473" s="38" t="str">
        <f>IF(AND(NOT(ISBLANK(F472)),ISNUMBER(F472),F472&gt;=15),F472/15,"")</f>
        <v/>
      </c>
      <c r="G473" s="24"/>
      <c r="H473" s="24"/>
      <c r="I473" s="24"/>
      <c r="J473" s="24"/>
      <c r="K473" s="24"/>
      <c r="L473" s="24"/>
      <c r="M473" s="24"/>
      <c r="N473" s="24"/>
      <c r="O473" s="26"/>
      <c r="P473" s="26"/>
      <c r="Q473" s="26"/>
      <c r="R473" s="26"/>
      <c r="S473" s="26"/>
      <c r="T473" s="40" t="str">
        <f t="shared" si="25"/>
        <v/>
      </c>
      <c r="U473" s="24"/>
      <c r="V473" s="24"/>
      <c r="W473" s="26"/>
    </row>
    <row r="474" spans="1:23" ht="60" customHeight="1">
      <c r="A474" s="13" t="s">
        <v>101</v>
      </c>
      <c r="B474" s="83"/>
      <c r="C474" s="83"/>
      <c r="D474" s="83"/>
      <c r="E474" s="83"/>
      <c r="F474" s="83"/>
      <c r="G474" s="83"/>
      <c r="H474" s="83"/>
      <c r="I474" s="83"/>
      <c r="J474" s="83"/>
      <c r="K474" s="83"/>
      <c r="L474" s="83"/>
      <c r="M474" s="83"/>
      <c r="N474" s="24"/>
      <c r="O474" s="26"/>
      <c r="P474" s="26"/>
      <c r="Q474" s="26"/>
      <c r="R474" s="26"/>
      <c r="S474" s="26"/>
      <c r="T474" s="40" t="str">
        <f t="shared" si="25"/>
        <v/>
      </c>
      <c r="U474" s="24"/>
      <c r="V474" s="24"/>
      <c r="W474" s="26"/>
    </row>
    <row r="475" spans="1:23" ht="60" customHeight="1">
      <c r="A475" s="39" t="s">
        <v>102</v>
      </c>
      <c r="B475" s="83"/>
      <c r="C475" s="83"/>
      <c r="D475" s="83"/>
      <c r="E475" s="83"/>
      <c r="F475" s="83"/>
      <c r="G475" s="83"/>
      <c r="H475" s="83"/>
      <c r="I475" s="83"/>
      <c r="J475" s="83"/>
      <c r="K475" s="83"/>
      <c r="L475" s="83"/>
      <c r="M475" s="83"/>
      <c r="N475" s="24"/>
      <c r="O475" s="26"/>
      <c r="P475" s="26"/>
      <c r="Q475" s="26"/>
      <c r="R475" s="26"/>
      <c r="S475" s="26"/>
      <c r="T475" s="40" t="str">
        <f t="shared" si="25"/>
        <v/>
      </c>
      <c r="U475" s="24"/>
      <c r="V475" s="24"/>
      <c r="W475" s="26"/>
    </row>
    <row r="476" spans="1:23" ht="14.1">
      <c r="A476" s="13" t="s">
        <v>103</v>
      </c>
      <c r="B476" s="57"/>
      <c r="C476" s="16" t="s">
        <v>104</v>
      </c>
      <c r="D476" s="24"/>
      <c r="E476" s="24"/>
      <c r="G476" s="26"/>
      <c r="H476" s="24"/>
      <c r="I476" s="24"/>
      <c r="J476" s="24"/>
      <c r="K476" s="24"/>
      <c r="L476" s="24"/>
      <c r="M476" s="24"/>
      <c r="N476" s="24"/>
      <c r="O476" s="26"/>
      <c r="P476" s="26"/>
      <c r="Q476" s="26"/>
      <c r="R476" s="26"/>
      <c r="S476" s="26"/>
      <c r="T476" s="40" t="str">
        <f t="shared" si="25"/>
        <v/>
      </c>
      <c r="U476" s="24"/>
      <c r="V476" s="24"/>
      <c r="W476" s="26"/>
    </row>
    <row r="477" spans="1:23" ht="14.1">
      <c r="A477" s="13" t="s">
        <v>105</v>
      </c>
      <c r="B477" s="57"/>
      <c r="C477" s="16" t="s">
        <v>104</v>
      </c>
      <c r="D477" s="24"/>
      <c r="E477" s="24"/>
      <c r="G477" s="26"/>
      <c r="H477" s="24"/>
      <c r="I477" s="24"/>
      <c r="J477" s="24"/>
      <c r="K477" s="24"/>
      <c r="L477" s="24"/>
      <c r="M477" s="24"/>
      <c r="N477" s="24"/>
      <c r="O477" s="26"/>
      <c r="P477" s="26"/>
      <c r="Q477" s="26"/>
      <c r="R477" s="26"/>
      <c r="S477" s="26"/>
      <c r="T477" s="40" t="str">
        <f t="shared" si="25"/>
        <v/>
      </c>
      <c r="U477" s="24"/>
      <c r="V477" s="24"/>
      <c r="W477" s="26"/>
    </row>
    <row r="478" spans="1:23" ht="14.1">
      <c r="A478" s="99" t="s">
        <v>106</v>
      </c>
      <c r="B478" s="99"/>
      <c r="C478" s="57"/>
      <c r="D478" s="16" t="s">
        <v>104</v>
      </c>
      <c r="E478" s="24"/>
      <c r="F478" s="34"/>
      <c r="G478" s="26"/>
      <c r="H478" s="24"/>
      <c r="I478" s="24"/>
      <c r="J478" s="24"/>
      <c r="K478" s="24"/>
      <c r="L478" s="24"/>
      <c r="M478" s="24"/>
      <c r="N478" s="24"/>
      <c r="O478" s="26"/>
      <c r="P478" s="26"/>
      <c r="Q478" s="26"/>
      <c r="R478" s="26"/>
      <c r="S478" s="26"/>
      <c r="T478" s="40" t="str">
        <f t="shared" si="25"/>
        <v/>
      </c>
      <c r="U478" s="24"/>
      <c r="V478" s="24"/>
      <c r="W478" s="26"/>
    </row>
    <row r="479" spans="1:23" ht="14.1">
      <c r="A479" s="99" t="s">
        <v>107</v>
      </c>
      <c r="B479" s="99"/>
      <c r="C479" s="57"/>
      <c r="D479" s="16" t="s">
        <v>104</v>
      </c>
      <c r="E479" s="24"/>
      <c r="F479" s="34"/>
      <c r="G479" s="26"/>
      <c r="H479" s="24"/>
      <c r="I479" s="24"/>
      <c r="J479" s="24"/>
      <c r="K479" s="24"/>
      <c r="L479" s="24"/>
      <c r="M479" s="24"/>
      <c r="N479" s="24"/>
      <c r="O479" s="26"/>
      <c r="P479" s="26"/>
      <c r="Q479" s="26"/>
      <c r="R479" s="26"/>
      <c r="S479" s="26"/>
      <c r="T479" s="40" t="str">
        <f t="shared" si="25"/>
        <v/>
      </c>
      <c r="U479" s="24"/>
      <c r="V479" s="24"/>
      <c r="W479" s="26"/>
    </row>
    <row r="480" spans="1:23" ht="14.1">
      <c r="A480" s="100" t="s">
        <v>108</v>
      </c>
      <c r="B480" s="101"/>
      <c r="C480" s="102"/>
      <c r="D480" s="57"/>
      <c r="E480" s="16" t="s">
        <v>104</v>
      </c>
      <c r="G480" s="26"/>
      <c r="H480" s="24"/>
      <c r="I480" s="24"/>
      <c r="J480" s="24"/>
      <c r="K480" s="24"/>
      <c r="L480" s="24"/>
      <c r="M480" s="24"/>
      <c r="N480" s="24"/>
      <c r="O480" s="26"/>
      <c r="P480" s="26"/>
      <c r="Q480" s="26"/>
      <c r="R480" s="26"/>
      <c r="S480" s="26"/>
      <c r="T480" s="40" t="str">
        <f t="shared" si="25"/>
        <v/>
      </c>
      <c r="U480" s="24"/>
      <c r="V480" s="24"/>
      <c r="W480" s="26"/>
    </row>
    <row r="481" spans="1:23" ht="14.1">
      <c r="A481" s="103" t="s">
        <v>109</v>
      </c>
      <c r="B481" s="104"/>
      <c r="C481" s="105"/>
      <c r="D481" s="57"/>
      <c r="E481" s="16" t="s">
        <v>104</v>
      </c>
      <c r="G481" s="26"/>
      <c r="H481" s="24"/>
      <c r="I481" s="24"/>
      <c r="J481" s="24"/>
      <c r="K481" s="24"/>
      <c r="L481" s="24"/>
      <c r="M481" s="24"/>
      <c r="N481" s="24"/>
      <c r="O481" s="26"/>
      <c r="P481" s="26"/>
      <c r="Q481" s="26"/>
      <c r="R481" s="26"/>
      <c r="S481" s="26"/>
      <c r="T481" s="40" t="str">
        <f t="shared" si="25"/>
        <v/>
      </c>
      <c r="U481" s="24"/>
      <c r="V481" s="24"/>
      <c r="W481" s="26"/>
    </row>
    <row r="482" spans="1:23" ht="14.1">
      <c r="A482" s="13" t="s">
        <v>110</v>
      </c>
      <c r="B482" s="75"/>
      <c r="C482" s="75"/>
      <c r="D482" s="75"/>
      <c r="E482" s="24"/>
      <c r="F482" s="13" t="s">
        <v>111</v>
      </c>
      <c r="G482" s="27"/>
      <c r="H482" s="24"/>
      <c r="I482" s="13" t="s">
        <v>112</v>
      </c>
      <c r="J482" s="27"/>
      <c r="K482" s="24"/>
      <c r="L482" s="13" t="s">
        <v>111</v>
      </c>
      <c r="M482" s="27"/>
      <c r="N482" s="24"/>
      <c r="O482" s="13" t="str">
        <f>IF(OR(AND(NOT(ISBLANK(G482)),NOT(ISNUMBER(G482))),AND(NOT(ISBLANK(J482)),NOT(ISNUMBER(M482)))),"Digite um número na C.H.",IF(OR(COUNTIF(B482:B491,B482)&gt;1,COUNTIF(J482:J491,J482)&gt;1),"Docente repetido",""))</f>
        <v/>
      </c>
      <c r="P482" s="13">
        <f t="shared" ref="P482:P491" si="27">IF(ISBLANK(O482),"",IF(O482="",0,1))</f>
        <v>0</v>
      </c>
      <c r="Q482" s="26"/>
      <c r="R482" s="26"/>
      <c r="S482" s="26"/>
      <c r="T482" s="40" t="str">
        <f t="shared" si="25"/>
        <v/>
      </c>
      <c r="U482" s="24"/>
      <c r="V482" s="24"/>
      <c r="W482" s="26"/>
    </row>
    <row r="483" spans="1:23" ht="14.1">
      <c r="A483" s="13" t="s">
        <v>113</v>
      </c>
      <c r="B483" s="75"/>
      <c r="C483" s="75"/>
      <c r="D483" s="75"/>
      <c r="E483" s="24"/>
      <c r="F483" s="13" t="s">
        <v>111</v>
      </c>
      <c r="G483" s="27"/>
      <c r="H483" s="24"/>
      <c r="I483" s="13" t="s">
        <v>114</v>
      </c>
      <c r="J483" s="27"/>
      <c r="K483" s="24"/>
      <c r="L483" s="13" t="s">
        <v>111</v>
      </c>
      <c r="M483" s="27"/>
      <c r="N483" s="24"/>
      <c r="O483" s="13" t="str">
        <f>IF(OR(AND(NOT(ISBLANK(G483)),NOT(ISNUMBER(G483))),AND(NOT(ISBLANK(J483)),NOT(ISNUMBER(M483)))),"Digite um número na C.H.",IF(OR(COUNTIF(B482:B491,B483)&gt;1,COUNTIF(J482:J491,J483)&gt;1),"Docente repetido",""))</f>
        <v/>
      </c>
      <c r="P483" s="13">
        <f t="shared" si="27"/>
        <v>0</v>
      </c>
      <c r="Q483" s="26"/>
      <c r="R483" s="26"/>
      <c r="S483" s="26"/>
      <c r="T483" s="40" t="str">
        <f t="shared" si="25"/>
        <v/>
      </c>
      <c r="U483" s="24"/>
      <c r="V483" s="24"/>
      <c r="W483" s="26"/>
    </row>
    <row r="484" spans="1:23" ht="14.1">
      <c r="A484" s="13" t="s">
        <v>115</v>
      </c>
      <c r="B484" s="75"/>
      <c r="C484" s="75"/>
      <c r="D484" s="75"/>
      <c r="E484" s="24"/>
      <c r="F484" s="13" t="s">
        <v>111</v>
      </c>
      <c r="G484" s="27"/>
      <c r="H484" s="24"/>
      <c r="I484" s="13" t="s">
        <v>116</v>
      </c>
      <c r="J484" s="27"/>
      <c r="K484" s="24"/>
      <c r="L484" s="13" t="s">
        <v>111</v>
      </c>
      <c r="M484" s="27"/>
      <c r="N484" s="24"/>
      <c r="O484" s="13" t="str">
        <f>IF(OR(AND(NOT(ISBLANK(G484)),NOT(ISNUMBER(G484))),AND(NOT(ISBLANK(J484)),NOT(ISNUMBER(M484)))),"Digite um número na C.H.",IF(OR(COUNTIF(B482:B491,B484)&gt;1,COUNTIF(J482:J491,J484)&gt;1),"Docente repetido",""))</f>
        <v/>
      </c>
      <c r="P484" s="13">
        <f t="shared" si="27"/>
        <v>0</v>
      </c>
      <c r="Q484" s="26"/>
      <c r="R484" s="26"/>
      <c r="S484" s="26"/>
      <c r="T484" s="40" t="str">
        <f t="shared" si="25"/>
        <v/>
      </c>
      <c r="U484" s="24"/>
      <c r="V484" s="24"/>
      <c r="W484" s="26"/>
    </row>
    <row r="485" spans="1:23" ht="14.1">
      <c r="A485" s="13" t="s">
        <v>117</v>
      </c>
      <c r="B485" s="75"/>
      <c r="C485" s="75"/>
      <c r="D485" s="75"/>
      <c r="E485" s="24"/>
      <c r="F485" s="13" t="s">
        <v>111</v>
      </c>
      <c r="G485" s="27"/>
      <c r="H485" s="24"/>
      <c r="I485" s="13" t="s">
        <v>118</v>
      </c>
      <c r="J485" s="27"/>
      <c r="K485" s="24"/>
      <c r="L485" s="13" t="s">
        <v>111</v>
      </c>
      <c r="M485" s="27"/>
      <c r="N485" s="24"/>
      <c r="O485" s="13" t="str">
        <f>IF(OR(AND(NOT(ISBLANK(G485)),NOT(ISNUMBER(G485))),AND(NOT(ISBLANK(J485)),NOT(ISNUMBER(M485)))),"Digite um número na C.H.",IF(OR(COUNTIF(B482:B491,B485)&gt;1,COUNTIF(J482:J491,J485)&gt;1),"Docente repetido",""))</f>
        <v/>
      </c>
      <c r="P485" s="13">
        <f t="shared" si="27"/>
        <v>0</v>
      </c>
      <c r="Q485" s="26"/>
      <c r="R485" s="26"/>
      <c r="S485" s="26"/>
      <c r="T485" s="40" t="str">
        <f t="shared" si="25"/>
        <v/>
      </c>
      <c r="U485" s="24"/>
      <c r="V485" s="24"/>
      <c r="W485" s="26"/>
    </row>
    <row r="486" spans="1:23" ht="14.1">
      <c r="A486" s="13" t="s">
        <v>119</v>
      </c>
      <c r="B486" s="75"/>
      <c r="C486" s="75"/>
      <c r="D486" s="75"/>
      <c r="E486" s="24"/>
      <c r="F486" s="13" t="s">
        <v>111</v>
      </c>
      <c r="G486" s="27"/>
      <c r="H486" s="24"/>
      <c r="I486" s="13" t="s">
        <v>120</v>
      </c>
      <c r="J486" s="27"/>
      <c r="K486" s="24"/>
      <c r="L486" s="13" t="s">
        <v>111</v>
      </c>
      <c r="M486" s="27"/>
      <c r="N486" s="24"/>
      <c r="O486" s="13" t="str">
        <f>IF(OR(AND(NOT(ISBLANK(G486)),NOT(ISNUMBER(G486))),AND(NOT(ISBLANK(J486)),NOT(ISNUMBER(M486)))),"Digite um número na C.H.",IF(OR(COUNTIF(B482:B491,B486)&gt;1,COUNTIF(J482:J491,J486)&gt;1),"Docente repetido",""))</f>
        <v/>
      </c>
      <c r="P486" s="13">
        <f t="shared" si="27"/>
        <v>0</v>
      </c>
      <c r="Q486" s="26"/>
      <c r="R486" s="26"/>
      <c r="S486" s="26"/>
      <c r="T486" s="40" t="str">
        <f t="shared" si="25"/>
        <v/>
      </c>
      <c r="U486" s="24"/>
      <c r="V486" s="24"/>
      <c r="W486" s="26"/>
    </row>
    <row r="487" spans="1:23" ht="14.1">
      <c r="A487" s="13" t="s">
        <v>121</v>
      </c>
      <c r="B487" s="75"/>
      <c r="C487" s="75"/>
      <c r="D487" s="75"/>
      <c r="E487" s="24"/>
      <c r="F487" s="13" t="s">
        <v>111</v>
      </c>
      <c r="G487" s="27"/>
      <c r="H487" s="24"/>
      <c r="I487" s="13" t="s">
        <v>122</v>
      </c>
      <c r="J487" s="27"/>
      <c r="K487" s="24"/>
      <c r="L487" s="13" t="s">
        <v>111</v>
      </c>
      <c r="M487" s="27"/>
      <c r="N487" s="24"/>
      <c r="O487" s="13" t="str">
        <f>IF(OR(AND(NOT(ISBLANK(G487)),NOT(ISNUMBER(G487))),AND(NOT(ISBLANK(J487)),NOT(ISNUMBER(M487)))),"Digite um número na C.H.",IF(OR(COUNTIF(B482:B491,B487)&gt;1,COUNTIF(J482:J491,J487)&gt;1),"Docente repetido",""))</f>
        <v/>
      </c>
      <c r="P487" s="13">
        <f t="shared" si="27"/>
        <v>0</v>
      </c>
      <c r="Q487" s="26"/>
      <c r="R487" s="26"/>
      <c r="S487" s="26"/>
      <c r="T487" s="40" t="str">
        <f t="shared" si="25"/>
        <v/>
      </c>
      <c r="U487" s="24"/>
      <c r="V487" s="24"/>
      <c r="W487" s="26"/>
    </row>
    <row r="488" spans="1:23" ht="14.1">
      <c r="A488" s="13" t="s">
        <v>123</v>
      </c>
      <c r="B488" s="75"/>
      <c r="C488" s="75"/>
      <c r="D488" s="75"/>
      <c r="E488" s="24"/>
      <c r="F488" s="13" t="s">
        <v>111</v>
      </c>
      <c r="G488" s="27"/>
      <c r="H488" s="24"/>
      <c r="I488" s="13" t="s">
        <v>124</v>
      </c>
      <c r="J488" s="27"/>
      <c r="K488" s="24"/>
      <c r="L488" s="13" t="s">
        <v>111</v>
      </c>
      <c r="M488" s="27"/>
      <c r="N488" s="24"/>
      <c r="O488" s="13" t="str">
        <f>IF(OR(AND(NOT(ISBLANK(G488)),NOT(ISNUMBER(G488))),AND(NOT(ISBLANK(J488)),NOT(ISNUMBER(M488)))),"Digite um número na C.H.",IF(OR(COUNTIF(B482:B491,B488)&gt;1,COUNTIF(J482:J491,J488)&gt;1),"Docente repetido",""))</f>
        <v/>
      </c>
      <c r="P488" s="13">
        <f t="shared" si="27"/>
        <v>0</v>
      </c>
      <c r="Q488" s="26"/>
      <c r="R488" s="26"/>
      <c r="S488" s="26"/>
      <c r="T488" s="40" t="str">
        <f t="shared" si="25"/>
        <v/>
      </c>
      <c r="U488" s="24"/>
      <c r="V488" s="24"/>
      <c r="W488" s="26"/>
    </row>
    <row r="489" spans="1:23" ht="14.1">
      <c r="A489" s="13" t="s">
        <v>125</v>
      </c>
      <c r="B489" s="75"/>
      <c r="C489" s="75"/>
      <c r="D489" s="75"/>
      <c r="E489" s="24"/>
      <c r="F489" s="13" t="s">
        <v>111</v>
      </c>
      <c r="G489" s="27"/>
      <c r="H489" s="24"/>
      <c r="I489" s="13" t="s">
        <v>126</v>
      </c>
      <c r="J489" s="27"/>
      <c r="K489" s="24"/>
      <c r="L489" s="13" t="s">
        <v>111</v>
      </c>
      <c r="M489" s="27"/>
      <c r="N489" s="24"/>
      <c r="O489" s="13" t="str">
        <f>IF(OR(AND(NOT(ISBLANK(G489)),NOT(ISNUMBER(G489))),AND(NOT(ISBLANK(J489)),NOT(ISNUMBER(M489)))),"Digite um número na C.H.",IF(OR(COUNTIF(B482:B491,B489)&gt;1,COUNTIF(J482:J491,J489)&gt;1),"Docente repetido",""))</f>
        <v/>
      </c>
      <c r="P489" s="13">
        <f t="shared" si="27"/>
        <v>0</v>
      </c>
      <c r="Q489" s="26"/>
      <c r="R489" s="26"/>
      <c r="S489" s="26"/>
      <c r="T489" s="40" t="str">
        <f t="shared" si="25"/>
        <v/>
      </c>
      <c r="U489" s="24"/>
      <c r="V489" s="24"/>
      <c r="W489" s="26"/>
    </row>
    <row r="490" spans="1:23" ht="14.1">
      <c r="A490" s="13" t="s">
        <v>127</v>
      </c>
      <c r="B490" s="75"/>
      <c r="C490" s="75"/>
      <c r="D490" s="75"/>
      <c r="E490" s="24"/>
      <c r="F490" s="13" t="s">
        <v>111</v>
      </c>
      <c r="G490" s="27"/>
      <c r="H490" s="24"/>
      <c r="I490" s="13" t="s">
        <v>128</v>
      </c>
      <c r="J490" s="27"/>
      <c r="K490" s="24"/>
      <c r="L490" s="13" t="s">
        <v>111</v>
      </c>
      <c r="M490" s="27"/>
      <c r="N490" s="24"/>
      <c r="O490" s="13" t="str">
        <f>IF(OR(AND(NOT(ISBLANK(G490)),NOT(ISNUMBER(G490))),AND(NOT(ISBLANK(J490)),NOT(ISNUMBER(M490)))),"Digite um número na C.H.",IF(OR(COUNTIF(B482:B491,B490)&gt;1,COUNTIF(J482:J491,J490)&gt;1),"Docente repetido",""))</f>
        <v/>
      </c>
      <c r="P490" s="13">
        <f t="shared" si="27"/>
        <v>0</v>
      </c>
      <c r="Q490" s="26"/>
      <c r="R490" s="26"/>
      <c r="S490" s="26"/>
      <c r="T490" s="40" t="str">
        <f t="shared" si="25"/>
        <v/>
      </c>
      <c r="U490" s="26"/>
      <c r="V490" s="26"/>
      <c r="W490" s="26"/>
    </row>
    <row r="491" spans="1:23" ht="14.1">
      <c r="A491" s="13" t="s">
        <v>129</v>
      </c>
      <c r="B491" s="75"/>
      <c r="C491" s="75"/>
      <c r="D491" s="75"/>
      <c r="E491" s="24"/>
      <c r="F491" s="13" t="s">
        <v>111</v>
      </c>
      <c r="G491" s="27"/>
      <c r="H491" s="24"/>
      <c r="I491" s="13" t="s">
        <v>130</v>
      </c>
      <c r="J491" s="27"/>
      <c r="K491" s="24"/>
      <c r="L491" s="13" t="s">
        <v>111</v>
      </c>
      <c r="M491" s="27"/>
      <c r="N491" s="24"/>
      <c r="O491" s="13" t="str">
        <f>IF(OR(AND(NOT(ISBLANK(G491)),NOT(ISNUMBER(G491))),AND(NOT(ISBLANK(J491)),NOT(ISNUMBER(M491)))),"Digite um número na C.H.",IF(OR(COUNTIF(B482:B491,B491)&gt;1,COUNTIF(J482:J491,J491)&gt;1),"Docente repetido",""))</f>
        <v/>
      </c>
      <c r="P491" s="13">
        <f t="shared" si="27"/>
        <v>0</v>
      </c>
      <c r="Q491" s="26"/>
      <c r="R491" s="26"/>
      <c r="S491" s="26"/>
      <c r="T491" s="40" t="str">
        <f t="shared" si="25"/>
        <v/>
      </c>
      <c r="U491" s="26"/>
      <c r="V491" s="26"/>
      <c r="W491" s="26"/>
    </row>
    <row r="492" spans="1:23" ht="12.6">
      <c r="A492" s="26"/>
      <c r="B492" s="26"/>
      <c r="C492" s="26"/>
      <c r="D492" s="26"/>
      <c r="E492" s="26"/>
      <c r="F492" s="26"/>
      <c r="G492" s="26"/>
      <c r="H492" s="26"/>
      <c r="I492" s="26"/>
      <c r="J492" s="26"/>
      <c r="K492" s="26"/>
      <c r="L492" s="26"/>
      <c r="M492" s="26"/>
      <c r="N492" s="26"/>
      <c r="O492" s="26"/>
      <c r="P492" s="26"/>
      <c r="Q492" s="26"/>
      <c r="R492" s="26"/>
      <c r="S492" s="26"/>
      <c r="T492" s="40" t="str">
        <f t="shared" si="25"/>
        <v/>
      </c>
      <c r="U492" s="26"/>
      <c r="V492" s="26"/>
      <c r="W492" s="26"/>
    </row>
    <row r="493" spans="1:23" ht="15.75" customHeight="1">
      <c r="T493" s="40" t="str">
        <f t="shared" si="25"/>
        <v/>
      </c>
    </row>
    <row r="494" spans="1:23" ht="15.75" customHeight="1">
      <c r="T494" s="40" t="str">
        <f t="shared" si="25"/>
        <v/>
      </c>
    </row>
    <row r="495" spans="1:23" ht="19.5" customHeight="1">
      <c r="A495" s="13" t="s">
        <v>99</v>
      </c>
      <c r="B495" s="94"/>
      <c r="C495" s="94"/>
      <c r="D495" s="94"/>
      <c r="E495" s="94"/>
      <c r="F495" s="94"/>
      <c r="G495" s="94"/>
      <c r="H495" s="94"/>
      <c r="I495" s="94"/>
      <c r="J495" s="94"/>
      <c r="K495" s="94"/>
      <c r="L495" s="94"/>
      <c r="M495" s="94"/>
      <c r="N495" s="24"/>
      <c r="O495" s="13" t="str">
        <f>IF(AND(B495="",NOT(F496="")),"Nome da disciplina obrigatório","")</f>
        <v/>
      </c>
      <c r="P495" s="13">
        <f>IF(ISBLANK(O495),"",IF(O495="",0,1))</f>
        <v>0</v>
      </c>
      <c r="Q495" s="26"/>
      <c r="R495" s="26"/>
      <c r="S495" s="26"/>
      <c r="T495" s="40" t="str">
        <f t="shared" si="25"/>
        <v/>
      </c>
      <c r="U495" s="26"/>
      <c r="V495" s="26"/>
      <c r="W495" s="26"/>
    </row>
    <row r="496" spans="1:23" ht="32.25" customHeight="1">
      <c r="A496" s="95" t="s">
        <v>100</v>
      </c>
      <c r="B496" s="96"/>
      <c r="C496" s="96"/>
      <c r="D496" s="96"/>
      <c r="E496" s="97"/>
      <c r="F496" s="13" t="str">
        <f>IF(SUM(G506:G515)+SUM(M506:M515)=0,"",SUM(G506:G515)+SUM(M506:M515))</f>
        <v/>
      </c>
      <c r="H496" s="24"/>
      <c r="I496" s="24"/>
      <c r="J496" s="24"/>
      <c r="K496" s="24"/>
      <c r="L496" s="24"/>
      <c r="M496" s="24"/>
      <c r="N496" s="24"/>
      <c r="O496" s="13" t="str">
        <f>IF(F496="", "", IF(AND(NOT(F496=0),NOT(MOD(F496,15)=0)),"A carga horária deve ser múltiplo de 15",""))</f>
        <v/>
      </c>
      <c r="P496" s="13">
        <f>IF(ISBLANK(O496),"",IF(O496="",0,1))</f>
        <v>0</v>
      </c>
      <c r="Q496" s="26"/>
      <c r="R496" s="26"/>
      <c r="S496" s="26"/>
      <c r="T496" s="40" t="str">
        <f t="shared" si="25"/>
        <v/>
      </c>
      <c r="U496" s="24"/>
      <c r="V496" s="24"/>
      <c r="W496" s="26"/>
    </row>
    <row r="497" spans="1:23" ht="14.1">
      <c r="A497" s="98" t="s">
        <v>93</v>
      </c>
      <c r="B497" s="98"/>
      <c r="C497" s="98"/>
      <c r="D497" s="98"/>
      <c r="E497" s="98"/>
      <c r="F497" s="38" t="str">
        <f>IF(AND(NOT(ISBLANK(F496)),ISNUMBER(F496),F496&gt;=15),F496/15,"")</f>
        <v/>
      </c>
      <c r="G497" s="24"/>
      <c r="H497" s="24"/>
      <c r="I497" s="24"/>
      <c r="J497" s="24"/>
      <c r="K497" s="24"/>
      <c r="L497" s="24"/>
      <c r="M497" s="24"/>
      <c r="N497" s="24"/>
      <c r="O497" s="26"/>
      <c r="P497" s="26"/>
      <c r="Q497" s="26"/>
      <c r="R497" s="26"/>
      <c r="S497" s="26"/>
      <c r="T497" s="40" t="str">
        <f t="shared" si="25"/>
        <v/>
      </c>
      <c r="U497" s="24"/>
      <c r="V497" s="24"/>
      <c r="W497" s="26"/>
    </row>
    <row r="498" spans="1:23" ht="60" customHeight="1">
      <c r="A498" s="13" t="s">
        <v>101</v>
      </c>
      <c r="B498" s="83"/>
      <c r="C498" s="83"/>
      <c r="D498" s="83"/>
      <c r="E498" s="83"/>
      <c r="F498" s="83"/>
      <c r="G498" s="83"/>
      <c r="H498" s="83"/>
      <c r="I498" s="83"/>
      <c r="J498" s="83"/>
      <c r="K498" s="83"/>
      <c r="L498" s="83"/>
      <c r="M498" s="83"/>
      <c r="N498" s="24"/>
      <c r="O498" s="26"/>
      <c r="P498" s="26"/>
      <c r="Q498" s="26"/>
      <c r="R498" s="26"/>
      <c r="S498" s="26"/>
      <c r="T498" s="40" t="str">
        <f t="shared" si="25"/>
        <v/>
      </c>
      <c r="U498" s="24"/>
      <c r="V498" s="24"/>
      <c r="W498" s="26"/>
    </row>
    <row r="499" spans="1:23" ht="60" customHeight="1">
      <c r="A499" s="39" t="s">
        <v>102</v>
      </c>
      <c r="B499" s="83"/>
      <c r="C499" s="83"/>
      <c r="D499" s="83"/>
      <c r="E499" s="83"/>
      <c r="F499" s="83"/>
      <c r="G499" s="83"/>
      <c r="H499" s="83"/>
      <c r="I499" s="83"/>
      <c r="J499" s="83"/>
      <c r="K499" s="83"/>
      <c r="L499" s="83"/>
      <c r="M499" s="83"/>
      <c r="N499" s="24"/>
      <c r="O499" s="26"/>
      <c r="P499" s="26"/>
      <c r="Q499" s="26"/>
      <c r="R499" s="26"/>
      <c r="S499" s="26"/>
      <c r="T499" s="40" t="str">
        <f t="shared" si="25"/>
        <v/>
      </c>
      <c r="U499" s="24"/>
      <c r="V499" s="24"/>
      <c r="W499" s="26"/>
    </row>
    <row r="500" spans="1:23" ht="14.1">
      <c r="A500" s="13" t="s">
        <v>103</v>
      </c>
      <c r="B500" s="57"/>
      <c r="C500" s="16" t="s">
        <v>104</v>
      </c>
      <c r="D500" s="24"/>
      <c r="E500" s="24"/>
      <c r="G500" s="26"/>
      <c r="H500" s="24"/>
      <c r="I500" s="24"/>
      <c r="J500" s="24"/>
      <c r="K500" s="24"/>
      <c r="L500" s="24"/>
      <c r="M500" s="24"/>
      <c r="N500" s="24"/>
      <c r="O500" s="26"/>
      <c r="P500" s="26"/>
      <c r="Q500" s="26"/>
      <c r="R500" s="26"/>
      <c r="S500" s="26"/>
      <c r="T500" s="40" t="str">
        <f t="shared" si="25"/>
        <v/>
      </c>
      <c r="U500" s="24"/>
      <c r="V500" s="24"/>
      <c r="W500" s="26"/>
    </row>
    <row r="501" spans="1:23" ht="14.1">
      <c r="A501" s="13" t="s">
        <v>105</v>
      </c>
      <c r="B501" s="57"/>
      <c r="C501" s="16" t="s">
        <v>104</v>
      </c>
      <c r="D501" s="24"/>
      <c r="E501" s="24"/>
      <c r="G501" s="26"/>
      <c r="H501" s="24"/>
      <c r="I501" s="24"/>
      <c r="J501" s="24"/>
      <c r="K501" s="24"/>
      <c r="L501" s="24"/>
      <c r="M501" s="24"/>
      <c r="N501" s="24"/>
      <c r="O501" s="26"/>
      <c r="P501" s="26"/>
      <c r="Q501" s="26"/>
      <c r="R501" s="26"/>
      <c r="S501" s="26"/>
      <c r="T501" s="40" t="str">
        <f t="shared" si="25"/>
        <v/>
      </c>
      <c r="U501" s="24"/>
      <c r="V501" s="24"/>
      <c r="W501" s="26"/>
    </row>
    <row r="502" spans="1:23" ht="14.1">
      <c r="A502" s="99" t="s">
        <v>106</v>
      </c>
      <c r="B502" s="99"/>
      <c r="C502" s="57"/>
      <c r="D502" s="16" t="s">
        <v>104</v>
      </c>
      <c r="E502" s="24"/>
      <c r="F502" s="34"/>
      <c r="G502" s="26"/>
      <c r="H502" s="24"/>
      <c r="I502" s="24"/>
      <c r="J502" s="24"/>
      <c r="K502" s="24"/>
      <c r="L502" s="24"/>
      <c r="M502" s="24"/>
      <c r="N502" s="24"/>
      <c r="O502" s="26"/>
      <c r="P502" s="26"/>
      <c r="Q502" s="26"/>
      <c r="R502" s="26"/>
      <c r="S502" s="26"/>
      <c r="T502" s="40" t="str">
        <f t="shared" si="25"/>
        <v/>
      </c>
      <c r="U502" s="24"/>
      <c r="V502" s="24"/>
      <c r="W502" s="26"/>
    </row>
    <row r="503" spans="1:23" ht="14.1">
      <c r="A503" s="99" t="s">
        <v>107</v>
      </c>
      <c r="B503" s="99"/>
      <c r="C503" s="57"/>
      <c r="D503" s="16" t="s">
        <v>104</v>
      </c>
      <c r="E503" s="24"/>
      <c r="F503" s="34"/>
      <c r="G503" s="26"/>
      <c r="H503" s="24"/>
      <c r="I503" s="24"/>
      <c r="J503" s="24"/>
      <c r="K503" s="24"/>
      <c r="L503" s="24"/>
      <c r="M503" s="24"/>
      <c r="N503" s="24"/>
      <c r="O503" s="26"/>
      <c r="P503" s="26"/>
      <c r="Q503" s="26"/>
      <c r="R503" s="26"/>
      <c r="S503" s="26"/>
      <c r="T503" s="40" t="str">
        <f t="shared" si="25"/>
        <v/>
      </c>
      <c r="U503" s="24"/>
      <c r="V503" s="24"/>
      <c r="W503" s="26"/>
    </row>
    <row r="504" spans="1:23" ht="14.1">
      <c r="A504" s="100" t="s">
        <v>108</v>
      </c>
      <c r="B504" s="101"/>
      <c r="C504" s="102"/>
      <c r="D504" s="57"/>
      <c r="E504" s="16" t="s">
        <v>104</v>
      </c>
      <c r="G504" s="26"/>
      <c r="H504" s="24"/>
      <c r="I504" s="24"/>
      <c r="J504" s="24"/>
      <c r="K504" s="24"/>
      <c r="L504" s="24"/>
      <c r="M504" s="24"/>
      <c r="N504" s="24"/>
      <c r="O504" s="26"/>
      <c r="P504" s="26"/>
      <c r="Q504" s="26"/>
      <c r="R504" s="26"/>
      <c r="S504" s="26"/>
      <c r="T504" s="40" t="str">
        <f t="shared" si="25"/>
        <v/>
      </c>
      <c r="U504" s="24"/>
      <c r="V504" s="24"/>
      <c r="W504" s="26"/>
    </row>
    <row r="505" spans="1:23" ht="14.1">
      <c r="A505" s="103" t="s">
        <v>109</v>
      </c>
      <c r="B505" s="104"/>
      <c r="C505" s="105"/>
      <c r="D505" s="57"/>
      <c r="E505" s="16" t="s">
        <v>104</v>
      </c>
      <c r="G505" s="26"/>
      <c r="H505" s="24"/>
      <c r="I505" s="24"/>
      <c r="J505" s="24"/>
      <c r="K505" s="24"/>
      <c r="L505" s="24"/>
      <c r="M505" s="24"/>
      <c r="N505" s="24"/>
      <c r="O505" s="26"/>
      <c r="P505" s="26"/>
      <c r="Q505" s="26"/>
      <c r="R505" s="26"/>
      <c r="S505" s="26"/>
      <c r="T505" s="40" t="str">
        <f t="shared" si="25"/>
        <v/>
      </c>
      <c r="U505" s="24"/>
      <c r="V505" s="24"/>
      <c r="W505" s="26"/>
    </row>
    <row r="506" spans="1:23" ht="14.1">
      <c r="A506" s="13" t="s">
        <v>110</v>
      </c>
      <c r="B506" s="75"/>
      <c r="C506" s="75"/>
      <c r="D506" s="75"/>
      <c r="E506" s="24"/>
      <c r="F506" s="13" t="s">
        <v>111</v>
      </c>
      <c r="G506" s="27"/>
      <c r="H506" s="24"/>
      <c r="I506" s="13" t="s">
        <v>112</v>
      </c>
      <c r="J506" s="27"/>
      <c r="K506" s="24"/>
      <c r="L506" s="13" t="s">
        <v>111</v>
      </c>
      <c r="M506" s="27"/>
      <c r="N506" s="24"/>
      <c r="O506" s="13" t="str">
        <f>IF(OR(AND(NOT(ISBLANK(G506)),NOT(ISNUMBER(G506))),AND(NOT(ISBLANK(J506)),NOT(ISNUMBER(M506)))),"Digite um número na C.H.",IF(OR(COUNTIF(B506:B515,B506)&gt;1,COUNTIF(J506:J515,J506)&gt;1),"Docente repetido",""))</f>
        <v/>
      </c>
      <c r="P506" s="13">
        <f t="shared" ref="P506:P515" si="28">IF(ISBLANK(O506),"",IF(O506="",0,1))</f>
        <v>0</v>
      </c>
      <c r="Q506" s="26"/>
      <c r="R506" s="26"/>
      <c r="S506" s="26"/>
      <c r="T506" s="40" t="str">
        <f t="shared" si="25"/>
        <v/>
      </c>
      <c r="U506" s="24"/>
      <c r="V506" s="24"/>
      <c r="W506" s="26"/>
    </row>
    <row r="507" spans="1:23" ht="14.1">
      <c r="A507" s="13" t="s">
        <v>113</v>
      </c>
      <c r="B507" s="75"/>
      <c r="C507" s="75"/>
      <c r="D507" s="75"/>
      <c r="E507" s="24"/>
      <c r="F507" s="13" t="s">
        <v>111</v>
      </c>
      <c r="G507" s="27"/>
      <c r="H507" s="24"/>
      <c r="I507" s="13" t="s">
        <v>114</v>
      </c>
      <c r="J507" s="27"/>
      <c r="K507" s="24"/>
      <c r="L507" s="13" t="s">
        <v>111</v>
      </c>
      <c r="M507" s="27"/>
      <c r="N507" s="24"/>
      <c r="O507" s="13" t="str">
        <f>IF(OR(AND(NOT(ISBLANK(G507)),NOT(ISNUMBER(G507))),AND(NOT(ISBLANK(J507)),NOT(ISNUMBER(M507)))),"Digite um número na C.H.",IF(OR(COUNTIF(B506:B515,B507)&gt;1,COUNTIF(J506:J515,J507)&gt;1),"Docente repetido",""))</f>
        <v/>
      </c>
      <c r="P507" s="13">
        <f t="shared" si="28"/>
        <v>0</v>
      </c>
      <c r="Q507" s="26"/>
      <c r="R507" s="26"/>
      <c r="S507" s="26"/>
      <c r="T507" s="40" t="str">
        <f t="shared" si="25"/>
        <v/>
      </c>
      <c r="U507" s="24"/>
      <c r="V507" s="24"/>
      <c r="W507" s="26"/>
    </row>
    <row r="508" spans="1:23" ht="14.1">
      <c r="A508" s="13" t="s">
        <v>115</v>
      </c>
      <c r="B508" s="75"/>
      <c r="C508" s="75"/>
      <c r="D508" s="75"/>
      <c r="E508" s="24"/>
      <c r="F508" s="13" t="s">
        <v>111</v>
      </c>
      <c r="G508" s="27"/>
      <c r="H508" s="24"/>
      <c r="I508" s="13" t="s">
        <v>116</v>
      </c>
      <c r="J508" s="27"/>
      <c r="K508" s="24"/>
      <c r="L508" s="13" t="s">
        <v>111</v>
      </c>
      <c r="M508" s="27"/>
      <c r="N508" s="24"/>
      <c r="O508" s="13" t="str">
        <f>IF(OR(AND(NOT(ISBLANK(G508)),NOT(ISNUMBER(G508))),AND(NOT(ISBLANK(J508)),NOT(ISNUMBER(M508)))),"Digite um número na C.H.",IF(OR(COUNTIF(B506:B515,B508)&gt;1,COUNTIF(J506:J515,J508)&gt;1),"Docente repetido",""))</f>
        <v/>
      </c>
      <c r="P508" s="13">
        <f t="shared" si="28"/>
        <v>0</v>
      </c>
      <c r="Q508" s="26"/>
      <c r="R508" s="26"/>
      <c r="S508" s="26"/>
      <c r="T508" s="40" t="str">
        <f t="shared" si="25"/>
        <v/>
      </c>
      <c r="U508" s="24"/>
      <c r="V508" s="24"/>
      <c r="W508" s="26"/>
    </row>
    <row r="509" spans="1:23" ht="14.1">
      <c r="A509" s="13" t="s">
        <v>117</v>
      </c>
      <c r="B509" s="75"/>
      <c r="C509" s="75"/>
      <c r="D509" s="75"/>
      <c r="E509" s="24"/>
      <c r="F509" s="13" t="s">
        <v>111</v>
      </c>
      <c r="G509" s="27"/>
      <c r="H509" s="24"/>
      <c r="I509" s="13" t="s">
        <v>118</v>
      </c>
      <c r="J509" s="27"/>
      <c r="K509" s="24"/>
      <c r="L509" s="13" t="s">
        <v>111</v>
      </c>
      <c r="M509" s="27"/>
      <c r="N509" s="24"/>
      <c r="O509" s="13" t="str">
        <f>IF(OR(AND(NOT(ISBLANK(G509)),NOT(ISNUMBER(G509))),AND(NOT(ISBLANK(J509)),NOT(ISNUMBER(M509)))),"Digite um número na C.H.",IF(OR(COUNTIF(B506:B515,B509)&gt;1,COUNTIF(J506:J515,J509)&gt;1),"Docente repetido",""))</f>
        <v/>
      </c>
      <c r="P509" s="13">
        <f t="shared" si="28"/>
        <v>0</v>
      </c>
      <c r="Q509" s="26"/>
      <c r="R509" s="26"/>
      <c r="S509" s="26"/>
      <c r="T509" s="40" t="str">
        <f t="shared" si="25"/>
        <v/>
      </c>
      <c r="U509" s="24"/>
      <c r="V509" s="24"/>
      <c r="W509" s="26"/>
    </row>
    <row r="510" spans="1:23" ht="14.1">
      <c r="A510" s="13" t="s">
        <v>119</v>
      </c>
      <c r="B510" s="75"/>
      <c r="C510" s="75"/>
      <c r="D510" s="75"/>
      <c r="E510" s="24"/>
      <c r="F510" s="13" t="s">
        <v>111</v>
      </c>
      <c r="G510" s="27"/>
      <c r="H510" s="24"/>
      <c r="I510" s="13" t="s">
        <v>120</v>
      </c>
      <c r="J510" s="27"/>
      <c r="K510" s="24"/>
      <c r="L510" s="13" t="s">
        <v>111</v>
      </c>
      <c r="M510" s="27"/>
      <c r="N510" s="24"/>
      <c r="O510" s="13" t="str">
        <f>IF(OR(AND(NOT(ISBLANK(G510)),NOT(ISNUMBER(G510))),AND(NOT(ISBLANK(J510)),NOT(ISNUMBER(M510)))),"Digite um número na C.H.",IF(OR(COUNTIF(B506:B515,B510)&gt;1,COUNTIF(J506:J515,J510)&gt;1),"Docente repetido",""))</f>
        <v/>
      </c>
      <c r="P510" s="13">
        <f t="shared" si="28"/>
        <v>0</v>
      </c>
      <c r="Q510" s="26"/>
      <c r="R510" s="26"/>
      <c r="S510" s="26"/>
      <c r="T510" s="40" t="str">
        <f t="shared" si="25"/>
        <v/>
      </c>
      <c r="U510" s="24"/>
      <c r="V510" s="24"/>
      <c r="W510" s="26"/>
    </row>
    <row r="511" spans="1:23" ht="14.1">
      <c r="A511" s="13" t="s">
        <v>121</v>
      </c>
      <c r="B511" s="75"/>
      <c r="C511" s="75"/>
      <c r="D511" s="75"/>
      <c r="E511" s="24"/>
      <c r="F511" s="13" t="s">
        <v>111</v>
      </c>
      <c r="G511" s="27"/>
      <c r="H511" s="24"/>
      <c r="I511" s="13" t="s">
        <v>122</v>
      </c>
      <c r="J511" s="27"/>
      <c r="K511" s="24"/>
      <c r="L511" s="13" t="s">
        <v>111</v>
      </c>
      <c r="M511" s="27"/>
      <c r="N511" s="24"/>
      <c r="O511" s="13" t="str">
        <f>IF(OR(AND(NOT(ISBLANK(G511)),NOT(ISNUMBER(G511))),AND(NOT(ISBLANK(J511)),NOT(ISNUMBER(M511)))),"Digite um número na C.H.",IF(OR(COUNTIF(B506:B515,B511)&gt;1,COUNTIF(J506:J515,J511)&gt;1),"Docente repetido",""))</f>
        <v/>
      </c>
      <c r="P511" s="13">
        <f t="shared" si="28"/>
        <v>0</v>
      </c>
      <c r="Q511" s="26"/>
      <c r="R511" s="26"/>
      <c r="S511" s="26"/>
      <c r="T511" s="40" t="str">
        <f t="shared" si="25"/>
        <v/>
      </c>
      <c r="U511" s="24"/>
      <c r="V511" s="24"/>
      <c r="W511" s="26"/>
    </row>
    <row r="512" spans="1:23" ht="14.1">
      <c r="A512" s="13" t="s">
        <v>123</v>
      </c>
      <c r="B512" s="75"/>
      <c r="C512" s="75"/>
      <c r="D512" s="75"/>
      <c r="E512" s="24"/>
      <c r="F512" s="13" t="s">
        <v>111</v>
      </c>
      <c r="G512" s="27"/>
      <c r="H512" s="24"/>
      <c r="I512" s="13" t="s">
        <v>124</v>
      </c>
      <c r="J512" s="27"/>
      <c r="K512" s="24"/>
      <c r="L512" s="13" t="s">
        <v>111</v>
      </c>
      <c r="M512" s="27"/>
      <c r="N512" s="24"/>
      <c r="O512" s="13" t="str">
        <f>IF(OR(AND(NOT(ISBLANK(G512)),NOT(ISNUMBER(G512))),AND(NOT(ISBLANK(J512)),NOT(ISNUMBER(M512)))),"Digite um número na C.H.",IF(OR(COUNTIF(B506:B515,B512)&gt;1,COUNTIF(J506:J515,J512)&gt;1),"Docente repetido",""))</f>
        <v/>
      </c>
      <c r="P512" s="13">
        <f t="shared" si="28"/>
        <v>0</v>
      </c>
      <c r="Q512" s="26"/>
      <c r="R512" s="26"/>
      <c r="S512" s="26"/>
      <c r="T512" s="40" t="str">
        <f t="shared" si="25"/>
        <v/>
      </c>
      <c r="U512" s="24"/>
      <c r="V512" s="24"/>
      <c r="W512" s="26"/>
    </row>
    <row r="513" spans="1:23" ht="14.1">
      <c r="A513" s="13" t="s">
        <v>125</v>
      </c>
      <c r="B513" s="75"/>
      <c r="C513" s="75"/>
      <c r="D513" s="75"/>
      <c r="E513" s="24"/>
      <c r="F513" s="13" t="s">
        <v>111</v>
      </c>
      <c r="G513" s="27"/>
      <c r="H513" s="24"/>
      <c r="I513" s="13" t="s">
        <v>126</v>
      </c>
      <c r="J513" s="27"/>
      <c r="K513" s="24"/>
      <c r="L513" s="13" t="s">
        <v>111</v>
      </c>
      <c r="M513" s="27"/>
      <c r="N513" s="24"/>
      <c r="O513" s="13" t="str">
        <f>IF(OR(AND(NOT(ISBLANK(G513)),NOT(ISNUMBER(G513))),AND(NOT(ISBLANK(J513)),NOT(ISNUMBER(M513)))),"Digite um número na C.H.",IF(OR(COUNTIF(B506:B515,B513)&gt;1,COUNTIF(J506:J515,J513)&gt;1),"Docente repetido",""))</f>
        <v/>
      </c>
      <c r="P513" s="13">
        <f t="shared" si="28"/>
        <v>0</v>
      </c>
      <c r="Q513" s="26"/>
      <c r="R513" s="26"/>
      <c r="S513" s="26"/>
      <c r="T513" s="40" t="str">
        <f t="shared" ref="T513:T576" si="29">IF(AND($A513 = "Nome da disciplina:", ISTEXT($B513)), "OK", "")</f>
        <v/>
      </c>
      <c r="U513" s="24"/>
      <c r="V513" s="24"/>
      <c r="W513" s="26"/>
    </row>
    <row r="514" spans="1:23" ht="14.1">
      <c r="A514" s="13" t="s">
        <v>127</v>
      </c>
      <c r="B514" s="75"/>
      <c r="C514" s="75"/>
      <c r="D514" s="75"/>
      <c r="E514" s="24"/>
      <c r="F514" s="13" t="s">
        <v>111</v>
      </c>
      <c r="G514" s="27"/>
      <c r="H514" s="24"/>
      <c r="I514" s="13" t="s">
        <v>128</v>
      </c>
      <c r="J514" s="27"/>
      <c r="K514" s="24"/>
      <c r="L514" s="13" t="s">
        <v>111</v>
      </c>
      <c r="M514" s="27"/>
      <c r="N514" s="24"/>
      <c r="O514" s="13" t="str">
        <f>IF(OR(AND(NOT(ISBLANK(G514)),NOT(ISNUMBER(G514))),AND(NOT(ISBLANK(J514)),NOT(ISNUMBER(M514)))),"Digite um número na C.H.",IF(OR(COUNTIF(B506:B515,B514)&gt;1,COUNTIF(J506:J515,J514)&gt;1),"Docente repetido",""))</f>
        <v/>
      </c>
      <c r="P514" s="13">
        <f t="shared" si="28"/>
        <v>0</v>
      </c>
      <c r="Q514" s="26"/>
      <c r="R514" s="26"/>
      <c r="S514" s="26"/>
      <c r="T514" s="40" t="str">
        <f t="shared" si="29"/>
        <v/>
      </c>
      <c r="U514" s="26"/>
      <c r="V514" s="26"/>
      <c r="W514" s="26"/>
    </row>
    <row r="515" spans="1:23" ht="14.1">
      <c r="A515" s="13" t="s">
        <v>129</v>
      </c>
      <c r="B515" s="75"/>
      <c r="C515" s="75"/>
      <c r="D515" s="75"/>
      <c r="E515" s="24"/>
      <c r="F515" s="13" t="s">
        <v>111</v>
      </c>
      <c r="G515" s="27"/>
      <c r="H515" s="24"/>
      <c r="I515" s="13" t="s">
        <v>130</v>
      </c>
      <c r="J515" s="27"/>
      <c r="K515" s="24"/>
      <c r="L515" s="13" t="s">
        <v>111</v>
      </c>
      <c r="M515" s="27"/>
      <c r="N515" s="24"/>
      <c r="O515" s="13" t="str">
        <f>IF(OR(AND(NOT(ISBLANK(G515)),NOT(ISNUMBER(G515))),AND(NOT(ISBLANK(J515)),NOT(ISNUMBER(M515)))),"Digite um número na C.H.",IF(OR(COUNTIF(B506:B515,B515)&gt;1,COUNTIF(J506:J515,J515)&gt;1),"Docente repetido",""))</f>
        <v/>
      </c>
      <c r="P515" s="13">
        <f t="shared" si="28"/>
        <v>0</v>
      </c>
      <c r="Q515" s="26"/>
      <c r="R515" s="26"/>
      <c r="S515" s="26"/>
      <c r="T515" s="40" t="str">
        <f t="shared" si="29"/>
        <v/>
      </c>
      <c r="U515" s="26"/>
      <c r="V515" s="26"/>
      <c r="W515" s="26"/>
    </row>
    <row r="516" spans="1:23" ht="12.6">
      <c r="A516" s="26"/>
      <c r="B516" s="26"/>
      <c r="C516" s="26"/>
      <c r="D516" s="26"/>
      <c r="E516" s="26"/>
      <c r="F516" s="26"/>
      <c r="G516" s="26"/>
      <c r="H516" s="26"/>
      <c r="I516" s="26"/>
      <c r="J516" s="26"/>
      <c r="K516" s="26"/>
      <c r="L516" s="26"/>
      <c r="M516" s="26"/>
      <c r="N516" s="26"/>
      <c r="O516" s="26"/>
      <c r="P516" s="26"/>
      <c r="Q516" s="26"/>
      <c r="R516" s="26"/>
      <c r="S516" s="26"/>
      <c r="T516" s="40" t="str">
        <f t="shared" si="29"/>
        <v/>
      </c>
      <c r="U516" s="26"/>
      <c r="V516" s="26"/>
      <c r="W516" s="26"/>
    </row>
    <row r="517" spans="1:23" ht="15.75" customHeight="1">
      <c r="T517" s="40" t="str">
        <f t="shared" si="29"/>
        <v/>
      </c>
    </row>
    <row r="518" spans="1:23" ht="15.75" customHeight="1">
      <c r="T518" s="40" t="str">
        <f t="shared" si="29"/>
        <v/>
      </c>
    </row>
    <row r="519" spans="1:23" ht="19.5" customHeight="1">
      <c r="A519" s="13" t="s">
        <v>99</v>
      </c>
      <c r="B519" s="94"/>
      <c r="C519" s="94"/>
      <c r="D519" s="94"/>
      <c r="E519" s="94"/>
      <c r="F519" s="94"/>
      <c r="G519" s="94"/>
      <c r="H519" s="94"/>
      <c r="I519" s="94"/>
      <c r="J519" s="94"/>
      <c r="K519" s="94"/>
      <c r="L519" s="94"/>
      <c r="M519" s="94"/>
      <c r="N519" s="24"/>
      <c r="O519" s="13" t="str">
        <f>IF(AND(B519="",NOT(F520="")),"Nome da disciplina obrigatório","")</f>
        <v/>
      </c>
      <c r="P519" s="13">
        <f>IF(ISBLANK(O519),"",IF(O519="",0,1))</f>
        <v>0</v>
      </c>
      <c r="Q519" s="26"/>
      <c r="R519" s="26"/>
      <c r="S519" s="26"/>
      <c r="T519" s="40" t="str">
        <f t="shared" si="29"/>
        <v/>
      </c>
      <c r="U519" s="26"/>
      <c r="V519" s="26"/>
      <c r="W519" s="26"/>
    </row>
    <row r="520" spans="1:23" ht="32.25" customHeight="1">
      <c r="A520" s="95" t="s">
        <v>100</v>
      </c>
      <c r="B520" s="96"/>
      <c r="C520" s="96"/>
      <c r="D520" s="96"/>
      <c r="E520" s="97"/>
      <c r="F520" s="13" t="str">
        <f>IF(SUM(G530:G539)+SUM(M530:M539)=0,"",SUM(G530:G539)+SUM(M530:M539))</f>
        <v/>
      </c>
      <c r="H520" s="24"/>
      <c r="I520" s="24"/>
      <c r="J520" s="24"/>
      <c r="K520" s="24"/>
      <c r="L520" s="24"/>
      <c r="M520" s="24"/>
      <c r="N520" s="24"/>
      <c r="O520" s="13" t="str">
        <f>IF(F520="", "", IF(AND(NOT(F520=0),NOT(MOD(F520,15)=0)),"A carga horária deve ser múltiplo de 15",""))</f>
        <v/>
      </c>
      <c r="P520" s="13">
        <f>IF(ISBLANK(O520),"",IF(O520="",0,1))</f>
        <v>0</v>
      </c>
      <c r="Q520" s="26"/>
      <c r="R520" s="26"/>
      <c r="S520" s="26"/>
      <c r="T520" s="40" t="str">
        <f t="shared" si="29"/>
        <v/>
      </c>
      <c r="U520" s="24"/>
      <c r="V520" s="24"/>
      <c r="W520" s="26"/>
    </row>
    <row r="521" spans="1:23" ht="14.1">
      <c r="A521" s="98" t="s">
        <v>93</v>
      </c>
      <c r="B521" s="98"/>
      <c r="C521" s="98"/>
      <c r="D521" s="98"/>
      <c r="E521" s="98"/>
      <c r="F521" s="38" t="str">
        <f>IF(AND(NOT(ISBLANK(F520)),ISNUMBER(F520),F520&gt;=15),F520/15,"")</f>
        <v/>
      </c>
      <c r="G521" s="24"/>
      <c r="H521" s="24"/>
      <c r="I521" s="24"/>
      <c r="J521" s="24"/>
      <c r="K521" s="24"/>
      <c r="L521" s="24"/>
      <c r="M521" s="24"/>
      <c r="N521" s="24"/>
      <c r="O521" s="26"/>
      <c r="P521" s="26"/>
      <c r="Q521" s="26"/>
      <c r="R521" s="26"/>
      <c r="S521" s="26"/>
      <c r="T521" s="40" t="str">
        <f t="shared" si="29"/>
        <v/>
      </c>
      <c r="U521" s="24"/>
      <c r="V521" s="24"/>
      <c r="W521" s="26"/>
    </row>
    <row r="522" spans="1:23" ht="60" customHeight="1">
      <c r="A522" s="13" t="s">
        <v>101</v>
      </c>
      <c r="B522" s="83"/>
      <c r="C522" s="83"/>
      <c r="D522" s="83"/>
      <c r="E522" s="83"/>
      <c r="F522" s="83"/>
      <c r="G522" s="83"/>
      <c r="H522" s="83"/>
      <c r="I522" s="83"/>
      <c r="J522" s="83"/>
      <c r="K522" s="83"/>
      <c r="L522" s="83"/>
      <c r="M522" s="83"/>
      <c r="N522" s="24"/>
      <c r="O522" s="26"/>
      <c r="P522" s="26"/>
      <c r="Q522" s="26"/>
      <c r="R522" s="26"/>
      <c r="S522" s="26"/>
      <c r="T522" s="40" t="str">
        <f t="shared" si="29"/>
        <v/>
      </c>
      <c r="U522" s="24"/>
      <c r="V522" s="24"/>
      <c r="W522" s="26"/>
    </row>
    <row r="523" spans="1:23" ht="60" customHeight="1">
      <c r="A523" s="39" t="s">
        <v>102</v>
      </c>
      <c r="B523" s="83"/>
      <c r="C523" s="83"/>
      <c r="D523" s="83"/>
      <c r="E523" s="83"/>
      <c r="F523" s="83"/>
      <c r="G523" s="83"/>
      <c r="H523" s="83"/>
      <c r="I523" s="83"/>
      <c r="J523" s="83"/>
      <c r="K523" s="83"/>
      <c r="L523" s="83"/>
      <c r="M523" s="83"/>
      <c r="N523" s="24"/>
      <c r="O523" s="26"/>
      <c r="P523" s="26"/>
      <c r="Q523" s="26"/>
      <c r="R523" s="26"/>
      <c r="S523" s="26"/>
      <c r="T523" s="40" t="str">
        <f t="shared" si="29"/>
        <v/>
      </c>
      <c r="U523" s="24"/>
      <c r="V523" s="24"/>
      <c r="W523" s="26"/>
    </row>
    <row r="524" spans="1:23" ht="14.1">
      <c r="A524" s="13" t="s">
        <v>103</v>
      </c>
      <c r="B524" s="57"/>
      <c r="C524" s="16" t="s">
        <v>104</v>
      </c>
      <c r="D524" s="24"/>
      <c r="E524" s="24"/>
      <c r="G524" s="26"/>
      <c r="H524" s="24"/>
      <c r="I524" s="24"/>
      <c r="J524" s="24"/>
      <c r="K524" s="24"/>
      <c r="L524" s="24"/>
      <c r="M524" s="24"/>
      <c r="N524" s="24"/>
      <c r="O524" s="26"/>
      <c r="P524" s="26"/>
      <c r="Q524" s="26"/>
      <c r="R524" s="26"/>
      <c r="S524" s="26"/>
      <c r="T524" s="40" t="str">
        <f t="shared" si="29"/>
        <v/>
      </c>
      <c r="U524" s="24"/>
      <c r="V524" s="24"/>
      <c r="W524" s="26"/>
    </row>
    <row r="525" spans="1:23" ht="14.1">
      <c r="A525" s="13" t="s">
        <v>105</v>
      </c>
      <c r="B525" s="57"/>
      <c r="C525" s="16" t="s">
        <v>104</v>
      </c>
      <c r="D525" s="24"/>
      <c r="E525" s="24"/>
      <c r="G525" s="26"/>
      <c r="H525" s="24"/>
      <c r="I525" s="24"/>
      <c r="J525" s="24"/>
      <c r="K525" s="24"/>
      <c r="L525" s="24"/>
      <c r="M525" s="24"/>
      <c r="N525" s="24"/>
      <c r="O525" s="26"/>
      <c r="P525" s="26"/>
      <c r="Q525" s="26"/>
      <c r="R525" s="26"/>
      <c r="S525" s="26"/>
      <c r="T525" s="40" t="str">
        <f t="shared" si="29"/>
        <v/>
      </c>
      <c r="U525" s="24"/>
      <c r="V525" s="24"/>
      <c r="W525" s="26"/>
    </row>
    <row r="526" spans="1:23" ht="14.1">
      <c r="A526" s="99" t="s">
        <v>106</v>
      </c>
      <c r="B526" s="99"/>
      <c r="C526" s="57"/>
      <c r="D526" s="16" t="s">
        <v>104</v>
      </c>
      <c r="E526" s="24"/>
      <c r="F526" s="34"/>
      <c r="G526" s="26"/>
      <c r="H526" s="24"/>
      <c r="I526" s="24"/>
      <c r="J526" s="24"/>
      <c r="K526" s="24"/>
      <c r="L526" s="24"/>
      <c r="M526" s="24"/>
      <c r="N526" s="24"/>
      <c r="O526" s="26"/>
      <c r="P526" s="26"/>
      <c r="Q526" s="26"/>
      <c r="R526" s="26"/>
      <c r="S526" s="26"/>
      <c r="T526" s="40" t="str">
        <f t="shared" si="29"/>
        <v/>
      </c>
      <c r="U526" s="24"/>
      <c r="V526" s="24"/>
      <c r="W526" s="26"/>
    </row>
    <row r="527" spans="1:23" ht="14.1">
      <c r="A527" s="99" t="s">
        <v>107</v>
      </c>
      <c r="B527" s="99"/>
      <c r="C527" s="57"/>
      <c r="D527" s="16" t="s">
        <v>104</v>
      </c>
      <c r="E527" s="24"/>
      <c r="F527" s="34"/>
      <c r="G527" s="26"/>
      <c r="H527" s="24"/>
      <c r="I527" s="24"/>
      <c r="J527" s="24"/>
      <c r="K527" s="24"/>
      <c r="L527" s="24"/>
      <c r="M527" s="24"/>
      <c r="N527" s="24"/>
      <c r="O527" s="26"/>
      <c r="P527" s="26"/>
      <c r="Q527" s="26"/>
      <c r="R527" s="26"/>
      <c r="S527" s="26"/>
      <c r="T527" s="40" t="str">
        <f t="shared" si="29"/>
        <v/>
      </c>
      <c r="U527" s="24"/>
      <c r="V527" s="24"/>
      <c r="W527" s="26"/>
    </row>
    <row r="528" spans="1:23" ht="14.1">
      <c r="A528" s="100" t="s">
        <v>108</v>
      </c>
      <c r="B528" s="101"/>
      <c r="C528" s="102"/>
      <c r="D528" s="57"/>
      <c r="E528" s="16" t="s">
        <v>104</v>
      </c>
      <c r="G528" s="26"/>
      <c r="H528" s="24"/>
      <c r="I528" s="24"/>
      <c r="J528" s="24"/>
      <c r="K528" s="24"/>
      <c r="L528" s="24"/>
      <c r="M528" s="24"/>
      <c r="N528" s="24"/>
      <c r="O528" s="26"/>
      <c r="P528" s="26"/>
      <c r="Q528" s="26"/>
      <c r="R528" s="26"/>
      <c r="S528" s="26"/>
      <c r="T528" s="40" t="str">
        <f t="shared" si="29"/>
        <v/>
      </c>
      <c r="U528" s="24"/>
      <c r="V528" s="24"/>
      <c r="W528" s="26"/>
    </row>
    <row r="529" spans="1:23" ht="14.1">
      <c r="A529" s="103" t="s">
        <v>109</v>
      </c>
      <c r="B529" s="104"/>
      <c r="C529" s="105"/>
      <c r="D529" s="57"/>
      <c r="E529" s="16" t="s">
        <v>104</v>
      </c>
      <c r="G529" s="26"/>
      <c r="H529" s="24"/>
      <c r="I529" s="24"/>
      <c r="J529" s="24"/>
      <c r="K529" s="24"/>
      <c r="L529" s="24"/>
      <c r="M529" s="24"/>
      <c r="N529" s="24"/>
      <c r="O529" s="26"/>
      <c r="P529" s="26"/>
      <c r="Q529" s="26"/>
      <c r="R529" s="26"/>
      <c r="S529" s="26"/>
      <c r="T529" s="40" t="str">
        <f t="shared" si="29"/>
        <v/>
      </c>
      <c r="U529" s="24"/>
      <c r="V529" s="24"/>
      <c r="W529" s="26"/>
    </row>
    <row r="530" spans="1:23" ht="14.1">
      <c r="A530" s="13" t="s">
        <v>110</v>
      </c>
      <c r="B530" s="75"/>
      <c r="C530" s="75"/>
      <c r="D530" s="75"/>
      <c r="E530" s="24"/>
      <c r="F530" s="13" t="s">
        <v>111</v>
      </c>
      <c r="G530" s="27"/>
      <c r="H530" s="24"/>
      <c r="I530" s="13" t="s">
        <v>112</v>
      </c>
      <c r="J530" s="27"/>
      <c r="K530" s="24"/>
      <c r="L530" s="13" t="s">
        <v>111</v>
      </c>
      <c r="M530" s="27"/>
      <c r="N530" s="24"/>
      <c r="O530" s="13" t="str">
        <f>IF(OR(AND(NOT(ISBLANK(G530)),NOT(ISNUMBER(G530))),AND(NOT(ISBLANK(J530)),NOT(ISNUMBER(M530)))),"Digite um número na C.H.",IF(OR(COUNTIF(B530:B539,B530)&gt;1,COUNTIF(J530:J539,J530)&gt;1),"Docente repetido",""))</f>
        <v/>
      </c>
      <c r="P530" s="13">
        <f t="shared" ref="P530:P539" si="30">IF(ISBLANK(O530),"",IF(O530="",0,1))</f>
        <v>0</v>
      </c>
      <c r="Q530" s="26"/>
      <c r="R530" s="26"/>
      <c r="S530" s="26"/>
      <c r="T530" s="40" t="str">
        <f t="shared" si="29"/>
        <v/>
      </c>
      <c r="U530" s="24"/>
      <c r="V530" s="24"/>
      <c r="W530" s="26"/>
    </row>
    <row r="531" spans="1:23" ht="14.1">
      <c r="A531" s="13" t="s">
        <v>113</v>
      </c>
      <c r="B531" s="75"/>
      <c r="C531" s="75"/>
      <c r="D531" s="75"/>
      <c r="E531" s="24"/>
      <c r="F531" s="13" t="s">
        <v>111</v>
      </c>
      <c r="G531" s="27"/>
      <c r="H531" s="24"/>
      <c r="I531" s="13" t="s">
        <v>114</v>
      </c>
      <c r="J531" s="27"/>
      <c r="K531" s="24"/>
      <c r="L531" s="13" t="s">
        <v>111</v>
      </c>
      <c r="M531" s="27"/>
      <c r="N531" s="24"/>
      <c r="O531" s="13" t="str">
        <f>IF(OR(AND(NOT(ISBLANK(G531)),NOT(ISNUMBER(G531))),AND(NOT(ISBLANK(J531)),NOT(ISNUMBER(M531)))),"Digite um número na C.H.",IF(OR(COUNTIF(B530:B539,B531)&gt;1,COUNTIF(J530:J539,J531)&gt;1),"Docente repetido",""))</f>
        <v/>
      </c>
      <c r="P531" s="13">
        <f t="shared" si="30"/>
        <v>0</v>
      </c>
      <c r="Q531" s="26"/>
      <c r="R531" s="26"/>
      <c r="S531" s="26"/>
      <c r="T531" s="40" t="str">
        <f t="shared" si="29"/>
        <v/>
      </c>
      <c r="U531" s="24"/>
      <c r="V531" s="24"/>
      <c r="W531" s="26"/>
    </row>
    <row r="532" spans="1:23" ht="14.1">
      <c r="A532" s="13" t="s">
        <v>115</v>
      </c>
      <c r="B532" s="75"/>
      <c r="C532" s="75"/>
      <c r="D532" s="75"/>
      <c r="E532" s="24"/>
      <c r="F532" s="13" t="s">
        <v>111</v>
      </c>
      <c r="G532" s="27"/>
      <c r="H532" s="24"/>
      <c r="I532" s="13" t="s">
        <v>116</v>
      </c>
      <c r="J532" s="27"/>
      <c r="K532" s="24"/>
      <c r="L532" s="13" t="s">
        <v>111</v>
      </c>
      <c r="M532" s="27"/>
      <c r="N532" s="24"/>
      <c r="O532" s="13" t="str">
        <f>IF(OR(AND(NOT(ISBLANK(G532)),NOT(ISNUMBER(G532))),AND(NOT(ISBLANK(J532)),NOT(ISNUMBER(M532)))),"Digite um número na C.H.",IF(OR(COUNTIF(B530:B539,B532)&gt;1,COUNTIF(J530:J539,J532)&gt;1),"Docente repetido",""))</f>
        <v/>
      </c>
      <c r="P532" s="13">
        <f t="shared" si="30"/>
        <v>0</v>
      </c>
      <c r="Q532" s="26"/>
      <c r="R532" s="26"/>
      <c r="S532" s="26"/>
      <c r="T532" s="40" t="str">
        <f t="shared" si="29"/>
        <v/>
      </c>
      <c r="U532" s="24"/>
      <c r="V532" s="24"/>
      <c r="W532" s="26"/>
    </row>
    <row r="533" spans="1:23" ht="14.1">
      <c r="A533" s="13" t="s">
        <v>117</v>
      </c>
      <c r="B533" s="75"/>
      <c r="C533" s="75"/>
      <c r="D533" s="75"/>
      <c r="E533" s="24"/>
      <c r="F533" s="13" t="s">
        <v>111</v>
      </c>
      <c r="G533" s="27"/>
      <c r="H533" s="24"/>
      <c r="I533" s="13" t="s">
        <v>118</v>
      </c>
      <c r="J533" s="27"/>
      <c r="K533" s="24"/>
      <c r="L533" s="13" t="s">
        <v>111</v>
      </c>
      <c r="M533" s="27"/>
      <c r="N533" s="24"/>
      <c r="O533" s="13" t="str">
        <f>IF(OR(AND(NOT(ISBLANK(G533)),NOT(ISNUMBER(G533))),AND(NOT(ISBLANK(J533)),NOT(ISNUMBER(M533)))),"Digite um número na C.H.",IF(OR(COUNTIF(B530:B539,B533)&gt;1,COUNTIF(J530:J539,J533)&gt;1),"Docente repetido",""))</f>
        <v/>
      </c>
      <c r="P533" s="13">
        <f t="shared" si="30"/>
        <v>0</v>
      </c>
      <c r="Q533" s="26"/>
      <c r="R533" s="26"/>
      <c r="S533" s="26"/>
      <c r="T533" s="40" t="str">
        <f t="shared" si="29"/>
        <v/>
      </c>
      <c r="U533" s="24"/>
      <c r="V533" s="24"/>
      <c r="W533" s="26"/>
    </row>
    <row r="534" spans="1:23" ht="14.1">
      <c r="A534" s="13" t="s">
        <v>119</v>
      </c>
      <c r="B534" s="75"/>
      <c r="C534" s="75"/>
      <c r="D534" s="75"/>
      <c r="E534" s="24"/>
      <c r="F534" s="13" t="s">
        <v>111</v>
      </c>
      <c r="G534" s="27"/>
      <c r="H534" s="24"/>
      <c r="I534" s="13" t="s">
        <v>120</v>
      </c>
      <c r="J534" s="27"/>
      <c r="K534" s="24"/>
      <c r="L534" s="13" t="s">
        <v>111</v>
      </c>
      <c r="M534" s="27"/>
      <c r="N534" s="24"/>
      <c r="O534" s="13" t="str">
        <f>IF(OR(AND(NOT(ISBLANK(G534)),NOT(ISNUMBER(G534))),AND(NOT(ISBLANK(J534)),NOT(ISNUMBER(M534)))),"Digite um número na C.H.",IF(OR(COUNTIF(B530:B539,B534)&gt;1,COUNTIF(J530:J539,J534)&gt;1),"Docente repetido",""))</f>
        <v/>
      </c>
      <c r="P534" s="13">
        <f t="shared" si="30"/>
        <v>0</v>
      </c>
      <c r="Q534" s="26"/>
      <c r="R534" s="26"/>
      <c r="S534" s="26"/>
      <c r="T534" s="40" t="str">
        <f t="shared" si="29"/>
        <v/>
      </c>
      <c r="U534" s="24"/>
      <c r="V534" s="24"/>
      <c r="W534" s="26"/>
    </row>
    <row r="535" spans="1:23" ht="14.1">
      <c r="A535" s="13" t="s">
        <v>121</v>
      </c>
      <c r="B535" s="75"/>
      <c r="C535" s="75"/>
      <c r="D535" s="75"/>
      <c r="E535" s="24"/>
      <c r="F535" s="13" t="s">
        <v>111</v>
      </c>
      <c r="G535" s="27"/>
      <c r="H535" s="24"/>
      <c r="I535" s="13" t="s">
        <v>122</v>
      </c>
      <c r="J535" s="27"/>
      <c r="K535" s="24"/>
      <c r="L535" s="13" t="s">
        <v>111</v>
      </c>
      <c r="M535" s="27"/>
      <c r="N535" s="24"/>
      <c r="O535" s="13" t="str">
        <f>IF(OR(AND(NOT(ISBLANK(G535)),NOT(ISNUMBER(G535))),AND(NOT(ISBLANK(J535)),NOT(ISNUMBER(M535)))),"Digite um número na C.H.",IF(OR(COUNTIF(B530:B539,B535)&gt;1,COUNTIF(J530:J539,J535)&gt;1),"Docente repetido",""))</f>
        <v/>
      </c>
      <c r="P535" s="13">
        <f t="shared" si="30"/>
        <v>0</v>
      </c>
      <c r="Q535" s="26"/>
      <c r="R535" s="26"/>
      <c r="S535" s="26"/>
      <c r="T535" s="40" t="str">
        <f t="shared" si="29"/>
        <v/>
      </c>
      <c r="U535" s="24"/>
      <c r="V535" s="24"/>
      <c r="W535" s="26"/>
    </row>
    <row r="536" spans="1:23" ht="14.1">
      <c r="A536" s="13" t="s">
        <v>123</v>
      </c>
      <c r="B536" s="75"/>
      <c r="C536" s="75"/>
      <c r="D536" s="75"/>
      <c r="E536" s="24"/>
      <c r="F536" s="13" t="s">
        <v>111</v>
      </c>
      <c r="G536" s="27"/>
      <c r="H536" s="24"/>
      <c r="I536" s="13" t="s">
        <v>124</v>
      </c>
      <c r="J536" s="27"/>
      <c r="K536" s="24"/>
      <c r="L536" s="13" t="s">
        <v>111</v>
      </c>
      <c r="M536" s="27"/>
      <c r="N536" s="24"/>
      <c r="O536" s="13" t="str">
        <f>IF(OR(AND(NOT(ISBLANK(G536)),NOT(ISNUMBER(G536))),AND(NOT(ISBLANK(J536)),NOT(ISNUMBER(M536)))),"Digite um número na C.H.",IF(OR(COUNTIF(B530:B539,B536)&gt;1,COUNTIF(J530:J539,J536)&gt;1),"Docente repetido",""))</f>
        <v/>
      </c>
      <c r="P536" s="13">
        <f t="shared" si="30"/>
        <v>0</v>
      </c>
      <c r="Q536" s="26"/>
      <c r="R536" s="26"/>
      <c r="S536" s="26"/>
      <c r="T536" s="40" t="str">
        <f t="shared" si="29"/>
        <v/>
      </c>
      <c r="U536" s="24"/>
      <c r="V536" s="24"/>
      <c r="W536" s="26"/>
    </row>
    <row r="537" spans="1:23" ht="14.1">
      <c r="A537" s="13" t="s">
        <v>125</v>
      </c>
      <c r="B537" s="75"/>
      <c r="C537" s="75"/>
      <c r="D537" s="75"/>
      <c r="E537" s="24"/>
      <c r="F537" s="13" t="s">
        <v>111</v>
      </c>
      <c r="G537" s="27"/>
      <c r="H537" s="24"/>
      <c r="I537" s="13" t="s">
        <v>126</v>
      </c>
      <c r="J537" s="27"/>
      <c r="K537" s="24"/>
      <c r="L537" s="13" t="s">
        <v>111</v>
      </c>
      <c r="M537" s="27"/>
      <c r="N537" s="24"/>
      <c r="O537" s="13" t="str">
        <f>IF(OR(AND(NOT(ISBLANK(G537)),NOT(ISNUMBER(G537))),AND(NOT(ISBLANK(J537)),NOT(ISNUMBER(M537)))),"Digite um número na C.H.",IF(OR(COUNTIF(B530:B539,B537)&gt;1,COUNTIF(J530:J539,J537)&gt;1),"Docente repetido",""))</f>
        <v/>
      </c>
      <c r="P537" s="13">
        <f t="shared" si="30"/>
        <v>0</v>
      </c>
      <c r="Q537" s="26"/>
      <c r="R537" s="26"/>
      <c r="S537" s="26"/>
      <c r="T537" s="40" t="str">
        <f t="shared" si="29"/>
        <v/>
      </c>
      <c r="U537" s="24"/>
      <c r="V537" s="24"/>
      <c r="W537" s="26"/>
    </row>
    <row r="538" spans="1:23" ht="14.1">
      <c r="A538" s="13" t="s">
        <v>127</v>
      </c>
      <c r="B538" s="75"/>
      <c r="C538" s="75"/>
      <c r="D538" s="75"/>
      <c r="E538" s="24"/>
      <c r="F538" s="13" t="s">
        <v>111</v>
      </c>
      <c r="G538" s="27"/>
      <c r="H538" s="24"/>
      <c r="I538" s="13" t="s">
        <v>128</v>
      </c>
      <c r="J538" s="27"/>
      <c r="K538" s="24"/>
      <c r="L538" s="13" t="s">
        <v>111</v>
      </c>
      <c r="M538" s="27"/>
      <c r="N538" s="24"/>
      <c r="O538" s="13" t="str">
        <f>IF(OR(AND(NOT(ISBLANK(G538)),NOT(ISNUMBER(G538))),AND(NOT(ISBLANK(J538)),NOT(ISNUMBER(M538)))),"Digite um número na C.H.",IF(OR(COUNTIF(B530:B539,B538)&gt;1,COUNTIF(J530:J539,J538)&gt;1),"Docente repetido",""))</f>
        <v/>
      </c>
      <c r="P538" s="13">
        <f t="shared" si="30"/>
        <v>0</v>
      </c>
      <c r="Q538" s="26"/>
      <c r="R538" s="26"/>
      <c r="S538" s="26"/>
      <c r="T538" s="40" t="str">
        <f t="shared" si="29"/>
        <v/>
      </c>
      <c r="U538" s="26"/>
      <c r="V538" s="26"/>
      <c r="W538" s="26"/>
    </row>
    <row r="539" spans="1:23" ht="14.1">
      <c r="A539" s="13" t="s">
        <v>129</v>
      </c>
      <c r="B539" s="75"/>
      <c r="C539" s="75"/>
      <c r="D539" s="75"/>
      <c r="E539" s="24"/>
      <c r="F539" s="13" t="s">
        <v>111</v>
      </c>
      <c r="G539" s="27"/>
      <c r="H539" s="24"/>
      <c r="I539" s="13" t="s">
        <v>130</v>
      </c>
      <c r="J539" s="27"/>
      <c r="K539" s="24"/>
      <c r="L539" s="13" t="s">
        <v>111</v>
      </c>
      <c r="M539" s="27"/>
      <c r="N539" s="24"/>
      <c r="O539" s="13" t="str">
        <f>IF(OR(AND(NOT(ISBLANK(G539)),NOT(ISNUMBER(G539))),AND(NOT(ISBLANK(J539)),NOT(ISNUMBER(M539)))),"Digite um número na C.H.",IF(OR(COUNTIF(B530:B539,B539)&gt;1,COUNTIF(J530:J539,J539)&gt;1),"Docente repetido",""))</f>
        <v/>
      </c>
      <c r="P539" s="13">
        <f t="shared" si="30"/>
        <v>0</v>
      </c>
      <c r="Q539" s="26"/>
      <c r="R539" s="26"/>
      <c r="S539" s="26"/>
      <c r="T539" s="40" t="str">
        <f t="shared" si="29"/>
        <v/>
      </c>
      <c r="U539" s="26"/>
      <c r="V539" s="26"/>
      <c r="W539" s="26"/>
    </row>
    <row r="540" spans="1:23" ht="12.6">
      <c r="A540" s="26"/>
      <c r="B540" s="26"/>
      <c r="C540" s="26"/>
      <c r="D540" s="26"/>
      <c r="E540" s="26"/>
      <c r="F540" s="26"/>
      <c r="G540" s="26"/>
      <c r="H540" s="26"/>
      <c r="I540" s="26"/>
      <c r="J540" s="26"/>
      <c r="K540" s="26"/>
      <c r="L540" s="26"/>
      <c r="M540" s="26"/>
      <c r="N540" s="26"/>
      <c r="O540" s="26"/>
      <c r="P540" s="26"/>
      <c r="Q540" s="26"/>
      <c r="R540" s="26"/>
      <c r="S540" s="26"/>
      <c r="T540" s="40" t="str">
        <f t="shared" si="29"/>
        <v/>
      </c>
      <c r="U540" s="26"/>
      <c r="V540" s="26"/>
      <c r="W540" s="26"/>
    </row>
    <row r="541" spans="1:23" ht="15.75" customHeight="1">
      <c r="T541" s="40" t="str">
        <f t="shared" si="29"/>
        <v/>
      </c>
    </row>
    <row r="542" spans="1:23" ht="15.75" customHeight="1">
      <c r="T542" s="40" t="str">
        <f t="shared" si="29"/>
        <v/>
      </c>
    </row>
    <row r="543" spans="1:23" ht="19.5" customHeight="1">
      <c r="A543" s="13" t="s">
        <v>99</v>
      </c>
      <c r="B543" s="94"/>
      <c r="C543" s="94"/>
      <c r="D543" s="94"/>
      <c r="E543" s="94"/>
      <c r="F543" s="94"/>
      <c r="G543" s="94"/>
      <c r="H543" s="94"/>
      <c r="I543" s="94"/>
      <c r="J543" s="94"/>
      <c r="K543" s="94"/>
      <c r="L543" s="94"/>
      <c r="M543" s="94"/>
      <c r="N543" s="24"/>
      <c r="O543" s="13" t="str">
        <f>IF(AND(B543="",NOT(F544="")),"Nome da disciplina obrigatório","")</f>
        <v/>
      </c>
      <c r="P543" s="13">
        <f>IF(ISBLANK(O543),"",IF(O543="",0,1))</f>
        <v>0</v>
      </c>
      <c r="Q543" s="26"/>
      <c r="R543" s="26"/>
      <c r="S543" s="26"/>
      <c r="T543" s="40" t="str">
        <f t="shared" si="29"/>
        <v/>
      </c>
      <c r="U543" s="26"/>
      <c r="V543" s="26"/>
      <c r="W543" s="26"/>
    </row>
    <row r="544" spans="1:23" ht="32.25" customHeight="1">
      <c r="A544" s="95" t="s">
        <v>100</v>
      </c>
      <c r="B544" s="96"/>
      <c r="C544" s="96"/>
      <c r="D544" s="96"/>
      <c r="E544" s="97"/>
      <c r="F544" s="13" t="str">
        <f>IF(SUM(G554:G563)+SUM(M554:M563)=0,"",SUM(G554:G563)+SUM(M554:M563))</f>
        <v/>
      </c>
      <c r="H544" s="24"/>
      <c r="I544" s="24"/>
      <c r="J544" s="24"/>
      <c r="K544" s="24"/>
      <c r="L544" s="24"/>
      <c r="M544" s="24"/>
      <c r="N544" s="24"/>
      <c r="O544" s="13" t="str">
        <f>IF(F544="", "", IF(AND(NOT(F544=0),NOT(MOD(F544,15)=0)),"A carga horária deve ser múltiplo de 15",""))</f>
        <v/>
      </c>
      <c r="P544" s="13">
        <f>IF(ISBLANK(O544),"",IF(O544="",0,1))</f>
        <v>0</v>
      </c>
      <c r="Q544" s="26"/>
      <c r="R544" s="26"/>
      <c r="S544" s="26"/>
      <c r="T544" s="40" t="str">
        <f t="shared" si="29"/>
        <v/>
      </c>
      <c r="U544" s="24"/>
      <c r="V544" s="24"/>
      <c r="W544" s="26"/>
    </row>
    <row r="545" spans="1:23" ht="14.1">
      <c r="A545" s="98" t="s">
        <v>93</v>
      </c>
      <c r="B545" s="98"/>
      <c r="C545" s="98"/>
      <c r="D545" s="98"/>
      <c r="E545" s="98"/>
      <c r="F545" s="38" t="str">
        <f>IF(AND(NOT(ISBLANK(F544)),ISNUMBER(F544),F544&gt;=15),F544/15,"")</f>
        <v/>
      </c>
      <c r="G545" s="24"/>
      <c r="H545" s="24"/>
      <c r="I545" s="24"/>
      <c r="J545" s="24"/>
      <c r="K545" s="24"/>
      <c r="L545" s="24"/>
      <c r="M545" s="24"/>
      <c r="N545" s="24"/>
      <c r="O545" s="26"/>
      <c r="P545" s="26"/>
      <c r="Q545" s="26"/>
      <c r="R545" s="26"/>
      <c r="S545" s="26"/>
      <c r="T545" s="40" t="str">
        <f t="shared" si="29"/>
        <v/>
      </c>
      <c r="U545" s="24"/>
      <c r="V545" s="24"/>
      <c r="W545" s="26"/>
    </row>
    <row r="546" spans="1:23" ht="60" customHeight="1">
      <c r="A546" s="13" t="s">
        <v>101</v>
      </c>
      <c r="B546" s="83"/>
      <c r="C546" s="83"/>
      <c r="D546" s="83"/>
      <c r="E546" s="83"/>
      <c r="F546" s="83"/>
      <c r="G546" s="83"/>
      <c r="H546" s="83"/>
      <c r="I546" s="83"/>
      <c r="J546" s="83"/>
      <c r="K546" s="83"/>
      <c r="L546" s="83"/>
      <c r="M546" s="83"/>
      <c r="N546" s="24"/>
      <c r="O546" s="26"/>
      <c r="P546" s="26"/>
      <c r="Q546" s="26"/>
      <c r="R546" s="26"/>
      <c r="S546" s="26"/>
      <c r="T546" s="40" t="str">
        <f t="shared" si="29"/>
        <v/>
      </c>
      <c r="U546" s="24"/>
      <c r="V546" s="24"/>
      <c r="W546" s="26"/>
    </row>
    <row r="547" spans="1:23" ht="60" customHeight="1">
      <c r="A547" s="39" t="s">
        <v>102</v>
      </c>
      <c r="B547" s="83"/>
      <c r="C547" s="83"/>
      <c r="D547" s="83"/>
      <c r="E547" s="83"/>
      <c r="F547" s="83"/>
      <c r="G547" s="83"/>
      <c r="H547" s="83"/>
      <c r="I547" s="83"/>
      <c r="J547" s="83"/>
      <c r="K547" s="83"/>
      <c r="L547" s="83"/>
      <c r="M547" s="83"/>
      <c r="N547" s="24"/>
      <c r="O547" s="26"/>
      <c r="P547" s="26"/>
      <c r="Q547" s="26"/>
      <c r="R547" s="26"/>
      <c r="S547" s="26"/>
      <c r="T547" s="40" t="str">
        <f t="shared" si="29"/>
        <v/>
      </c>
      <c r="U547" s="24"/>
      <c r="V547" s="24"/>
      <c r="W547" s="26"/>
    </row>
    <row r="548" spans="1:23" ht="14.1">
      <c r="A548" s="13" t="s">
        <v>103</v>
      </c>
      <c r="B548" s="57"/>
      <c r="C548" s="16" t="s">
        <v>104</v>
      </c>
      <c r="D548" s="24"/>
      <c r="E548" s="24"/>
      <c r="G548" s="26"/>
      <c r="H548" s="24"/>
      <c r="I548" s="24"/>
      <c r="J548" s="24"/>
      <c r="K548" s="24"/>
      <c r="L548" s="24"/>
      <c r="M548" s="24"/>
      <c r="N548" s="24"/>
      <c r="O548" s="26"/>
      <c r="P548" s="26"/>
      <c r="Q548" s="26"/>
      <c r="R548" s="26"/>
      <c r="S548" s="26"/>
      <c r="T548" s="40" t="str">
        <f t="shared" si="29"/>
        <v/>
      </c>
      <c r="U548" s="24"/>
      <c r="V548" s="24"/>
      <c r="W548" s="26"/>
    </row>
    <row r="549" spans="1:23" ht="14.1">
      <c r="A549" s="13" t="s">
        <v>105</v>
      </c>
      <c r="B549" s="57"/>
      <c r="C549" s="16" t="s">
        <v>104</v>
      </c>
      <c r="D549" s="24"/>
      <c r="E549" s="24"/>
      <c r="G549" s="26"/>
      <c r="H549" s="24"/>
      <c r="I549" s="24"/>
      <c r="J549" s="24"/>
      <c r="K549" s="24"/>
      <c r="L549" s="24"/>
      <c r="M549" s="24"/>
      <c r="N549" s="24"/>
      <c r="O549" s="26"/>
      <c r="P549" s="26"/>
      <c r="Q549" s="26"/>
      <c r="R549" s="26"/>
      <c r="S549" s="26"/>
      <c r="T549" s="40" t="str">
        <f t="shared" si="29"/>
        <v/>
      </c>
      <c r="U549" s="24"/>
      <c r="V549" s="24"/>
      <c r="W549" s="26"/>
    </row>
    <row r="550" spans="1:23" ht="14.1">
      <c r="A550" s="99" t="s">
        <v>106</v>
      </c>
      <c r="B550" s="99"/>
      <c r="C550" s="57"/>
      <c r="D550" s="16" t="s">
        <v>104</v>
      </c>
      <c r="E550" s="24"/>
      <c r="F550" s="34"/>
      <c r="G550" s="26"/>
      <c r="H550" s="24"/>
      <c r="I550" s="24"/>
      <c r="J550" s="24"/>
      <c r="K550" s="24"/>
      <c r="L550" s="24"/>
      <c r="M550" s="24"/>
      <c r="N550" s="24"/>
      <c r="O550" s="26"/>
      <c r="P550" s="26"/>
      <c r="Q550" s="26"/>
      <c r="R550" s="26"/>
      <c r="S550" s="26"/>
      <c r="T550" s="40" t="str">
        <f t="shared" si="29"/>
        <v/>
      </c>
      <c r="U550" s="24"/>
      <c r="V550" s="24"/>
      <c r="W550" s="26"/>
    </row>
    <row r="551" spans="1:23" ht="14.1">
      <c r="A551" s="99" t="s">
        <v>107</v>
      </c>
      <c r="B551" s="99"/>
      <c r="C551" s="57"/>
      <c r="D551" s="16" t="s">
        <v>104</v>
      </c>
      <c r="E551" s="24"/>
      <c r="F551" s="34"/>
      <c r="G551" s="26"/>
      <c r="H551" s="24"/>
      <c r="I551" s="24"/>
      <c r="J551" s="24"/>
      <c r="K551" s="24"/>
      <c r="L551" s="24"/>
      <c r="M551" s="24"/>
      <c r="N551" s="24"/>
      <c r="O551" s="26"/>
      <c r="P551" s="26"/>
      <c r="Q551" s="26"/>
      <c r="R551" s="26"/>
      <c r="S551" s="26"/>
      <c r="T551" s="40" t="str">
        <f t="shared" si="29"/>
        <v/>
      </c>
      <c r="U551" s="24"/>
      <c r="V551" s="24"/>
      <c r="W551" s="26"/>
    </row>
    <row r="552" spans="1:23" ht="14.1">
      <c r="A552" s="100" t="s">
        <v>108</v>
      </c>
      <c r="B552" s="101"/>
      <c r="C552" s="102"/>
      <c r="D552" s="57"/>
      <c r="E552" s="16" t="s">
        <v>104</v>
      </c>
      <c r="G552" s="26"/>
      <c r="H552" s="24"/>
      <c r="I552" s="24"/>
      <c r="J552" s="24"/>
      <c r="K552" s="24"/>
      <c r="L552" s="24"/>
      <c r="M552" s="24"/>
      <c r="N552" s="24"/>
      <c r="O552" s="26"/>
      <c r="P552" s="26"/>
      <c r="Q552" s="26"/>
      <c r="R552" s="26"/>
      <c r="S552" s="26"/>
      <c r="T552" s="40" t="str">
        <f t="shared" si="29"/>
        <v/>
      </c>
      <c r="U552" s="24"/>
      <c r="V552" s="24"/>
      <c r="W552" s="26"/>
    </row>
    <row r="553" spans="1:23" ht="14.1">
      <c r="A553" s="103" t="s">
        <v>109</v>
      </c>
      <c r="B553" s="104"/>
      <c r="C553" s="105"/>
      <c r="D553" s="57"/>
      <c r="E553" s="16" t="s">
        <v>104</v>
      </c>
      <c r="G553" s="26"/>
      <c r="H553" s="24"/>
      <c r="I553" s="24"/>
      <c r="J553" s="24"/>
      <c r="K553" s="24"/>
      <c r="L553" s="24"/>
      <c r="M553" s="24"/>
      <c r="N553" s="24"/>
      <c r="O553" s="26"/>
      <c r="P553" s="26"/>
      <c r="Q553" s="26"/>
      <c r="R553" s="26"/>
      <c r="S553" s="26"/>
      <c r="T553" s="40" t="str">
        <f t="shared" si="29"/>
        <v/>
      </c>
      <c r="U553" s="24"/>
      <c r="V553" s="24"/>
      <c r="W553" s="26"/>
    </row>
    <row r="554" spans="1:23" ht="14.1">
      <c r="A554" s="13" t="s">
        <v>110</v>
      </c>
      <c r="B554" s="75"/>
      <c r="C554" s="75"/>
      <c r="D554" s="75"/>
      <c r="E554" s="24"/>
      <c r="F554" s="13" t="s">
        <v>111</v>
      </c>
      <c r="G554" s="27"/>
      <c r="H554" s="24"/>
      <c r="I554" s="13" t="s">
        <v>112</v>
      </c>
      <c r="J554" s="27"/>
      <c r="K554" s="24"/>
      <c r="L554" s="13" t="s">
        <v>111</v>
      </c>
      <c r="M554" s="27"/>
      <c r="N554" s="24"/>
      <c r="O554" s="13" t="str">
        <f>IF(OR(AND(NOT(ISBLANK(G554)),NOT(ISNUMBER(G554))),AND(NOT(ISBLANK(J554)),NOT(ISNUMBER(M554)))),"Digite um número na C.H.",IF(OR(COUNTIF(B554:B563,B554)&gt;1,COUNTIF(J554:J563,J554)&gt;1),"Docente repetido",""))</f>
        <v/>
      </c>
      <c r="P554" s="13">
        <f t="shared" ref="P554:P563" si="31">IF(ISBLANK(O554),"",IF(O554="",0,1))</f>
        <v>0</v>
      </c>
      <c r="Q554" s="26"/>
      <c r="R554" s="26"/>
      <c r="S554" s="26"/>
      <c r="T554" s="40" t="str">
        <f t="shared" si="29"/>
        <v/>
      </c>
      <c r="U554" s="24"/>
      <c r="V554" s="24"/>
      <c r="W554" s="26"/>
    </row>
    <row r="555" spans="1:23" ht="14.1">
      <c r="A555" s="13" t="s">
        <v>113</v>
      </c>
      <c r="B555" s="75"/>
      <c r="C555" s="75"/>
      <c r="D555" s="75"/>
      <c r="E555" s="24"/>
      <c r="F555" s="13" t="s">
        <v>111</v>
      </c>
      <c r="G555" s="27"/>
      <c r="H555" s="24"/>
      <c r="I555" s="13" t="s">
        <v>114</v>
      </c>
      <c r="J555" s="27"/>
      <c r="K555" s="24"/>
      <c r="L555" s="13" t="s">
        <v>111</v>
      </c>
      <c r="M555" s="27"/>
      <c r="N555" s="24"/>
      <c r="O555" s="13" t="str">
        <f>IF(OR(AND(NOT(ISBLANK(G555)),NOT(ISNUMBER(G555))),AND(NOT(ISBLANK(J555)),NOT(ISNUMBER(M555)))),"Digite um número na C.H.",IF(OR(COUNTIF(B554:B563,B555)&gt;1,COUNTIF(J554:J563,J555)&gt;1),"Docente repetido",""))</f>
        <v/>
      </c>
      <c r="P555" s="13">
        <f t="shared" si="31"/>
        <v>0</v>
      </c>
      <c r="Q555" s="26"/>
      <c r="R555" s="26"/>
      <c r="S555" s="26"/>
      <c r="T555" s="40" t="str">
        <f t="shared" si="29"/>
        <v/>
      </c>
      <c r="U555" s="24"/>
      <c r="V555" s="24"/>
      <c r="W555" s="26"/>
    </row>
    <row r="556" spans="1:23" ht="14.1">
      <c r="A556" s="13" t="s">
        <v>115</v>
      </c>
      <c r="B556" s="75"/>
      <c r="C556" s="75"/>
      <c r="D556" s="75"/>
      <c r="E556" s="24"/>
      <c r="F556" s="13" t="s">
        <v>111</v>
      </c>
      <c r="G556" s="27"/>
      <c r="H556" s="24"/>
      <c r="I556" s="13" t="s">
        <v>116</v>
      </c>
      <c r="J556" s="27"/>
      <c r="K556" s="24"/>
      <c r="L556" s="13" t="s">
        <v>111</v>
      </c>
      <c r="M556" s="27"/>
      <c r="N556" s="24"/>
      <c r="O556" s="13" t="str">
        <f>IF(OR(AND(NOT(ISBLANK(G556)),NOT(ISNUMBER(G556))),AND(NOT(ISBLANK(J556)),NOT(ISNUMBER(M556)))),"Digite um número na C.H.",IF(OR(COUNTIF(B554:B563,B556)&gt;1,COUNTIF(J554:J563,J556)&gt;1),"Docente repetido",""))</f>
        <v/>
      </c>
      <c r="P556" s="13">
        <f t="shared" si="31"/>
        <v>0</v>
      </c>
      <c r="Q556" s="26"/>
      <c r="R556" s="26"/>
      <c r="S556" s="26"/>
      <c r="T556" s="40" t="str">
        <f t="shared" si="29"/>
        <v/>
      </c>
      <c r="U556" s="24"/>
      <c r="V556" s="24"/>
      <c r="W556" s="26"/>
    </row>
    <row r="557" spans="1:23" ht="14.1">
      <c r="A557" s="13" t="s">
        <v>117</v>
      </c>
      <c r="B557" s="75"/>
      <c r="C557" s="75"/>
      <c r="D557" s="75"/>
      <c r="E557" s="24"/>
      <c r="F557" s="13" t="s">
        <v>111</v>
      </c>
      <c r="G557" s="27"/>
      <c r="H557" s="24"/>
      <c r="I557" s="13" t="s">
        <v>118</v>
      </c>
      <c r="J557" s="27"/>
      <c r="K557" s="24"/>
      <c r="L557" s="13" t="s">
        <v>111</v>
      </c>
      <c r="M557" s="27"/>
      <c r="N557" s="24"/>
      <c r="O557" s="13" t="str">
        <f>IF(OR(AND(NOT(ISBLANK(G557)),NOT(ISNUMBER(G557))),AND(NOT(ISBLANK(J557)),NOT(ISNUMBER(M557)))),"Digite um número na C.H.",IF(OR(COUNTIF(B554:B563,B557)&gt;1,COUNTIF(J554:J563,J557)&gt;1),"Docente repetido",""))</f>
        <v/>
      </c>
      <c r="P557" s="13">
        <f t="shared" si="31"/>
        <v>0</v>
      </c>
      <c r="Q557" s="26"/>
      <c r="R557" s="26"/>
      <c r="S557" s="26"/>
      <c r="T557" s="40" t="str">
        <f t="shared" si="29"/>
        <v/>
      </c>
      <c r="U557" s="24"/>
      <c r="V557" s="24"/>
      <c r="W557" s="26"/>
    </row>
    <row r="558" spans="1:23" ht="14.1">
      <c r="A558" s="13" t="s">
        <v>119</v>
      </c>
      <c r="B558" s="75"/>
      <c r="C558" s="75"/>
      <c r="D558" s="75"/>
      <c r="E558" s="24"/>
      <c r="F558" s="13" t="s">
        <v>111</v>
      </c>
      <c r="G558" s="27"/>
      <c r="H558" s="24"/>
      <c r="I558" s="13" t="s">
        <v>120</v>
      </c>
      <c r="J558" s="27"/>
      <c r="K558" s="24"/>
      <c r="L558" s="13" t="s">
        <v>111</v>
      </c>
      <c r="M558" s="27"/>
      <c r="N558" s="24"/>
      <c r="O558" s="13" t="str">
        <f>IF(OR(AND(NOT(ISBLANK(G558)),NOT(ISNUMBER(G558))),AND(NOT(ISBLANK(J558)),NOT(ISNUMBER(M558)))),"Digite um número na C.H.",IF(OR(COUNTIF(B554:B563,B558)&gt;1,COUNTIF(J554:J563,J558)&gt;1),"Docente repetido",""))</f>
        <v/>
      </c>
      <c r="P558" s="13">
        <f t="shared" si="31"/>
        <v>0</v>
      </c>
      <c r="Q558" s="26"/>
      <c r="R558" s="26"/>
      <c r="S558" s="26"/>
      <c r="T558" s="40" t="str">
        <f t="shared" si="29"/>
        <v/>
      </c>
      <c r="U558" s="24"/>
      <c r="V558" s="24"/>
      <c r="W558" s="26"/>
    </row>
    <row r="559" spans="1:23" ht="14.1">
      <c r="A559" s="13" t="s">
        <v>121</v>
      </c>
      <c r="B559" s="75"/>
      <c r="C559" s="75"/>
      <c r="D559" s="75"/>
      <c r="E559" s="24"/>
      <c r="F559" s="13" t="s">
        <v>111</v>
      </c>
      <c r="G559" s="27"/>
      <c r="H559" s="24"/>
      <c r="I559" s="13" t="s">
        <v>122</v>
      </c>
      <c r="J559" s="27"/>
      <c r="K559" s="24"/>
      <c r="L559" s="13" t="s">
        <v>111</v>
      </c>
      <c r="M559" s="27"/>
      <c r="N559" s="24"/>
      <c r="O559" s="13" t="str">
        <f>IF(OR(AND(NOT(ISBLANK(G559)),NOT(ISNUMBER(G559))),AND(NOT(ISBLANK(J559)),NOT(ISNUMBER(M559)))),"Digite um número na C.H.",IF(OR(COUNTIF(B554:B563,B559)&gt;1,COUNTIF(J554:J563,J559)&gt;1),"Docente repetido",""))</f>
        <v/>
      </c>
      <c r="P559" s="13">
        <f t="shared" si="31"/>
        <v>0</v>
      </c>
      <c r="Q559" s="26"/>
      <c r="R559" s="26"/>
      <c r="S559" s="26"/>
      <c r="T559" s="40" t="str">
        <f t="shared" si="29"/>
        <v/>
      </c>
      <c r="U559" s="24"/>
      <c r="V559" s="24"/>
      <c r="W559" s="26"/>
    </row>
    <row r="560" spans="1:23" ht="14.1">
      <c r="A560" s="13" t="s">
        <v>123</v>
      </c>
      <c r="B560" s="75"/>
      <c r="C560" s="75"/>
      <c r="D560" s="75"/>
      <c r="E560" s="24"/>
      <c r="F560" s="13" t="s">
        <v>111</v>
      </c>
      <c r="G560" s="27"/>
      <c r="H560" s="24"/>
      <c r="I560" s="13" t="s">
        <v>124</v>
      </c>
      <c r="J560" s="27"/>
      <c r="K560" s="24"/>
      <c r="L560" s="13" t="s">
        <v>111</v>
      </c>
      <c r="M560" s="27"/>
      <c r="N560" s="24"/>
      <c r="O560" s="13" t="str">
        <f>IF(OR(AND(NOT(ISBLANK(G560)),NOT(ISNUMBER(G560))),AND(NOT(ISBLANK(J560)),NOT(ISNUMBER(M560)))),"Digite um número na C.H.",IF(OR(COUNTIF(B554:B563,B560)&gt;1,COUNTIF(J554:J563,J560)&gt;1),"Docente repetido",""))</f>
        <v/>
      </c>
      <c r="P560" s="13">
        <f t="shared" si="31"/>
        <v>0</v>
      </c>
      <c r="Q560" s="26"/>
      <c r="R560" s="26"/>
      <c r="S560" s="26"/>
      <c r="T560" s="40" t="str">
        <f t="shared" si="29"/>
        <v/>
      </c>
      <c r="U560" s="24"/>
      <c r="V560" s="24"/>
      <c r="W560" s="26"/>
    </row>
    <row r="561" spans="1:23" ht="14.1">
      <c r="A561" s="13" t="s">
        <v>125</v>
      </c>
      <c r="B561" s="75"/>
      <c r="C561" s="75"/>
      <c r="D561" s="75"/>
      <c r="E561" s="24"/>
      <c r="F561" s="13" t="s">
        <v>111</v>
      </c>
      <c r="G561" s="27"/>
      <c r="H561" s="24"/>
      <c r="I561" s="13" t="s">
        <v>126</v>
      </c>
      <c r="J561" s="27"/>
      <c r="K561" s="24"/>
      <c r="L561" s="13" t="s">
        <v>111</v>
      </c>
      <c r="M561" s="27"/>
      <c r="N561" s="24"/>
      <c r="O561" s="13" t="str">
        <f>IF(OR(AND(NOT(ISBLANK(G561)),NOT(ISNUMBER(G561))),AND(NOT(ISBLANK(J561)),NOT(ISNUMBER(M561)))),"Digite um número na C.H.",IF(OR(COUNTIF(B554:B563,B561)&gt;1,COUNTIF(J554:J563,J561)&gt;1),"Docente repetido",""))</f>
        <v/>
      </c>
      <c r="P561" s="13">
        <f t="shared" si="31"/>
        <v>0</v>
      </c>
      <c r="Q561" s="26"/>
      <c r="R561" s="26"/>
      <c r="S561" s="26"/>
      <c r="T561" s="40" t="str">
        <f t="shared" si="29"/>
        <v/>
      </c>
      <c r="U561" s="24"/>
      <c r="V561" s="24"/>
      <c r="W561" s="26"/>
    </row>
    <row r="562" spans="1:23" ht="14.1">
      <c r="A562" s="13" t="s">
        <v>127</v>
      </c>
      <c r="B562" s="75"/>
      <c r="C562" s="75"/>
      <c r="D562" s="75"/>
      <c r="E562" s="24"/>
      <c r="F562" s="13" t="s">
        <v>111</v>
      </c>
      <c r="G562" s="27"/>
      <c r="H562" s="24"/>
      <c r="I562" s="13" t="s">
        <v>128</v>
      </c>
      <c r="J562" s="27"/>
      <c r="K562" s="24"/>
      <c r="L562" s="13" t="s">
        <v>111</v>
      </c>
      <c r="M562" s="27"/>
      <c r="N562" s="24"/>
      <c r="O562" s="13" t="str">
        <f>IF(OR(AND(NOT(ISBLANK(G562)),NOT(ISNUMBER(G562))),AND(NOT(ISBLANK(J562)),NOT(ISNUMBER(M562)))),"Digite um número na C.H.",IF(OR(COUNTIF(B554:B563,B562)&gt;1,COUNTIF(J554:J563,J562)&gt;1),"Docente repetido",""))</f>
        <v/>
      </c>
      <c r="P562" s="13">
        <f t="shared" si="31"/>
        <v>0</v>
      </c>
      <c r="Q562" s="26"/>
      <c r="R562" s="26"/>
      <c r="S562" s="26"/>
      <c r="T562" s="40" t="str">
        <f t="shared" si="29"/>
        <v/>
      </c>
      <c r="U562" s="26"/>
      <c r="V562" s="26"/>
      <c r="W562" s="26"/>
    </row>
    <row r="563" spans="1:23" ht="14.1">
      <c r="A563" s="13" t="s">
        <v>129</v>
      </c>
      <c r="B563" s="75"/>
      <c r="C563" s="75"/>
      <c r="D563" s="75"/>
      <c r="E563" s="24"/>
      <c r="F563" s="13" t="s">
        <v>111</v>
      </c>
      <c r="G563" s="27"/>
      <c r="H563" s="24"/>
      <c r="I563" s="13" t="s">
        <v>130</v>
      </c>
      <c r="J563" s="27"/>
      <c r="K563" s="24"/>
      <c r="L563" s="13" t="s">
        <v>111</v>
      </c>
      <c r="M563" s="27"/>
      <c r="N563" s="24"/>
      <c r="O563" s="13" t="str">
        <f>IF(OR(AND(NOT(ISBLANK(G563)),NOT(ISNUMBER(G563))),AND(NOT(ISBLANK(J563)),NOT(ISNUMBER(M563)))),"Digite um número na C.H.",IF(OR(COUNTIF(B554:B563,B563)&gt;1,COUNTIF(J554:J563,J563)&gt;1),"Docente repetido",""))</f>
        <v/>
      </c>
      <c r="P563" s="13">
        <f t="shared" si="31"/>
        <v>0</v>
      </c>
      <c r="Q563" s="26"/>
      <c r="R563" s="26"/>
      <c r="S563" s="26"/>
      <c r="T563" s="40" t="str">
        <f t="shared" si="29"/>
        <v/>
      </c>
      <c r="U563" s="26"/>
      <c r="V563" s="26"/>
      <c r="W563" s="26"/>
    </row>
    <row r="564" spans="1:23" ht="12.6">
      <c r="A564" s="26"/>
      <c r="B564" s="26"/>
      <c r="C564" s="26"/>
      <c r="D564" s="26"/>
      <c r="E564" s="26"/>
      <c r="F564" s="26"/>
      <c r="G564" s="26"/>
      <c r="H564" s="26"/>
      <c r="I564" s="26"/>
      <c r="J564" s="26"/>
      <c r="K564" s="26"/>
      <c r="L564" s="26"/>
      <c r="M564" s="26"/>
      <c r="N564" s="26"/>
      <c r="O564" s="26"/>
      <c r="P564" s="26"/>
      <c r="Q564" s="26"/>
      <c r="R564" s="26"/>
      <c r="S564" s="26"/>
      <c r="T564" s="40" t="str">
        <f t="shared" si="29"/>
        <v/>
      </c>
      <c r="U564" s="26"/>
      <c r="V564" s="26"/>
      <c r="W564" s="26"/>
    </row>
    <row r="565" spans="1:23" ht="15.75" customHeight="1">
      <c r="T565" s="40" t="str">
        <f t="shared" si="29"/>
        <v/>
      </c>
    </row>
    <row r="566" spans="1:23" ht="15.75" customHeight="1">
      <c r="T566" s="40" t="str">
        <f t="shared" si="29"/>
        <v/>
      </c>
    </row>
    <row r="567" spans="1:23" ht="19.5" customHeight="1">
      <c r="A567" s="13" t="s">
        <v>99</v>
      </c>
      <c r="B567" s="94"/>
      <c r="C567" s="94"/>
      <c r="D567" s="94"/>
      <c r="E567" s="94"/>
      <c r="F567" s="94"/>
      <c r="G567" s="94"/>
      <c r="H567" s="94"/>
      <c r="I567" s="94"/>
      <c r="J567" s="94"/>
      <c r="K567" s="94"/>
      <c r="L567" s="94"/>
      <c r="M567" s="94"/>
      <c r="N567" s="24"/>
      <c r="O567" s="13" t="str">
        <f>IF(AND(B567="",NOT(F568="")),"Nome da disciplina obrigatório","")</f>
        <v/>
      </c>
      <c r="P567" s="13">
        <f>IF(ISBLANK(O567),"",IF(O567="",0,1))</f>
        <v>0</v>
      </c>
      <c r="Q567" s="26"/>
      <c r="R567" s="26"/>
      <c r="S567" s="26"/>
      <c r="T567" s="40" t="str">
        <f t="shared" si="29"/>
        <v/>
      </c>
      <c r="U567" s="26"/>
      <c r="V567" s="26"/>
      <c r="W567" s="26"/>
    </row>
    <row r="568" spans="1:23" ht="32.25" customHeight="1">
      <c r="A568" s="95" t="s">
        <v>100</v>
      </c>
      <c r="B568" s="96"/>
      <c r="C568" s="96"/>
      <c r="D568" s="96"/>
      <c r="E568" s="97"/>
      <c r="F568" s="13" t="str">
        <f>IF(SUM(G578:G587)+SUM(M578:M587)=0,"",SUM(G578:G587)+SUM(M578:M587))</f>
        <v/>
      </c>
      <c r="H568" s="24"/>
      <c r="I568" s="24"/>
      <c r="J568" s="24"/>
      <c r="K568" s="24"/>
      <c r="L568" s="24"/>
      <c r="M568" s="24"/>
      <c r="N568" s="24"/>
      <c r="O568" s="13" t="str">
        <f>IF(F568="", "", IF(AND(NOT(F568=0),NOT(MOD(F568,15)=0)),"A carga horária deve ser múltiplo de 15",""))</f>
        <v/>
      </c>
      <c r="P568" s="13">
        <f>IF(ISBLANK(O568),"",IF(O568="",0,1))</f>
        <v>0</v>
      </c>
      <c r="Q568" s="26"/>
      <c r="R568" s="26"/>
      <c r="S568" s="26"/>
      <c r="T568" s="40" t="str">
        <f t="shared" si="29"/>
        <v/>
      </c>
      <c r="U568" s="24"/>
      <c r="V568" s="24"/>
      <c r="W568" s="26"/>
    </row>
    <row r="569" spans="1:23" ht="14.1">
      <c r="A569" s="98" t="s">
        <v>93</v>
      </c>
      <c r="B569" s="98"/>
      <c r="C569" s="98"/>
      <c r="D569" s="98"/>
      <c r="E569" s="98"/>
      <c r="F569" s="38" t="str">
        <f>IF(AND(NOT(ISBLANK(F568)),ISNUMBER(F568),F568&gt;=15),F568/15,"")</f>
        <v/>
      </c>
      <c r="G569" s="24"/>
      <c r="H569" s="24"/>
      <c r="I569" s="24"/>
      <c r="J569" s="24"/>
      <c r="K569" s="24"/>
      <c r="L569" s="24"/>
      <c r="M569" s="24"/>
      <c r="N569" s="24"/>
      <c r="O569" s="26"/>
      <c r="P569" s="26"/>
      <c r="Q569" s="26"/>
      <c r="R569" s="26"/>
      <c r="S569" s="26"/>
      <c r="T569" s="40" t="str">
        <f t="shared" si="29"/>
        <v/>
      </c>
      <c r="U569" s="24"/>
      <c r="V569" s="24"/>
      <c r="W569" s="26"/>
    </row>
    <row r="570" spans="1:23" ht="60" customHeight="1">
      <c r="A570" s="13" t="s">
        <v>101</v>
      </c>
      <c r="B570" s="83"/>
      <c r="C570" s="83"/>
      <c r="D570" s="83"/>
      <c r="E570" s="83"/>
      <c r="F570" s="83"/>
      <c r="G570" s="83"/>
      <c r="H570" s="83"/>
      <c r="I570" s="83"/>
      <c r="J570" s="83"/>
      <c r="K570" s="83"/>
      <c r="L570" s="83"/>
      <c r="M570" s="83"/>
      <c r="N570" s="24"/>
      <c r="O570" s="26"/>
      <c r="P570" s="26"/>
      <c r="Q570" s="26"/>
      <c r="R570" s="26"/>
      <c r="S570" s="26"/>
      <c r="T570" s="40" t="str">
        <f t="shared" si="29"/>
        <v/>
      </c>
      <c r="U570" s="24"/>
      <c r="V570" s="24"/>
      <c r="W570" s="26"/>
    </row>
    <row r="571" spans="1:23" ht="60" customHeight="1">
      <c r="A571" s="39" t="s">
        <v>102</v>
      </c>
      <c r="B571" s="83"/>
      <c r="C571" s="83"/>
      <c r="D571" s="83"/>
      <c r="E571" s="83"/>
      <c r="F571" s="83"/>
      <c r="G571" s="83"/>
      <c r="H571" s="83"/>
      <c r="I571" s="83"/>
      <c r="J571" s="83"/>
      <c r="K571" s="83"/>
      <c r="L571" s="83"/>
      <c r="M571" s="83"/>
      <c r="N571" s="24"/>
      <c r="O571" s="26"/>
      <c r="P571" s="26"/>
      <c r="Q571" s="26"/>
      <c r="R571" s="26"/>
      <c r="S571" s="26"/>
      <c r="T571" s="40" t="str">
        <f t="shared" si="29"/>
        <v/>
      </c>
      <c r="U571" s="24"/>
      <c r="V571" s="24"/>
      <c r="W571" s="26"/>
    </row>
    <row r="572" spans="1:23" ht="14.1">
      <c r="A572" s="13" t="s">
        <v>103</v>
      </c>
      <c r="B572" s="57"/>
      <c r="C572" s="16" t="s">
        <v>104</v>
      </c>
      <c r="D572" s="24"/>
      <c r="E572" s="24"/>
      <c r="G572" s="26"/>
      <c r="H572" s="24"/>
      <c r="I572" s="24"/>
      <c r="J572" s="24"/>
      <c r="K572" s="24"/>
      <c r="L572" s="24"/>
      <c r="M572" s="24"/>
      <c r="N572" s="24"/>
      <c r="O572" s="26"/>
      <c r="P572" s="26"/>
      <c r="Q572" s="26"/>
      <c r="R572" s="26"/>
      <c r="S572" s="26"/>
      <c r="T572" s="40" t="str">
        <f t="shared" si="29"/>
        <v/>
      </c>
      <c r="U572" s="24"/>
      <c r="V572" s="24"/>
      <c r="W572" s="26"/>
    </row>
    <row r="573" spans="1:23" ht="14.1">
      <c r="A573" s="13" t="s">
        <v>105</v>
      </c>
      <c r="B573" s="57"/>
      <c r="C573" s="16" t="s">
        <v>104</v>
      </c>
      <c r="D573" s="24"/>
      <c r="E573" s="24"/>
      <c r="G573" s="26"/>
      <c r="H573" s="24"/>
      <c r="I573" s="24"/>
      <c r="J573" s="24"/>
      <c r="K573" s="24"/>
      <c r="L573" s="24"/>
      <c r="M573" s="24"/>
      <c r="N573" s="24"/>
      <c r="O573" s="26"/>
      <c r="P573" s="26"/>
      <c r="Q573" s="26"/>
      <c r="R573" s="26"/>
      <c r="S573" s="26"/>
      <c r="T573" s="40" t="str">
        <f t="shared" si="29"/>
        <v/>
      </c>
      <c r="U573" s="24"/>
      <c r="V573" s="24"/>
      <c r="W573" s="26"/>
    </row>
    <row r="574" spans="1:23" ht="14.1">
      <c r="A574" s="99" t="s">
        <v>106</v>
      </c>
      <c r="B574" s="99"/>
      <c r="C574" s="57"/>
      <c r="D574" s="16" t="s">
        <v>104</v>
      </c>
      <c r="E574" s="24"/>
      <c r="F574" s="34"/>
      <c r="G574" s="26"/>
      <c r="H574" s="24"/>
      <c r="I574" s="24"/>
      <c r="J574" s="24"/>
      <c r="K574" s="24"/>
      <c r="L574" s="24"/>
      <c r="M574" s="24"/>
      <c r="N574" s="24"/>
      <c r="O574" s="26"/>
      <c r="P574" s="26"/>
      <c r="Q574" s="26"/>
      <c r="R574" s="26"/>
      <c r="S574" s="26"/>
      <c r="T574" s="40" t="str">
        <f t="shared" si="29"/>
        <v/>
      </c>
      <c r="U574" s="24"/>
      <c r="V574" s="24"/>
      <c r="W574" s="26"/>
    </row>
    <row r="575" spans="1:23" ht="14.1">
      <c r="A575" s="99" t="s">
        <v>107</v>
      </c>
      <c r="B575" s="99"/>
      <c r="C575" s="57"/>
      <c r="D575" s="16" t="s">
        <v>104</v>
      </c>
      <c r="E575" s="24"/>
      <c r="F575" s="34"/>
      <c r="G575" s="26"/>
      <c r="H575" s="24"/>
      <c r="I575" s="24"/>
      <c r="J575" s="24"/>
      <c r="K575" s="24"/>
      <c r="L575" s="24"/>
      <c r="M575" s="24"/>
      <c r="N575" s="24"/>
      <c r="O575" s="26"/>
      <c r="P575" s="26"/>
      <c r="Q575" s="26"/>
      <c r="R575" s="26"/>
      <c r="S575" s="26"/>
      <c r="T575" s="40" t="str">
        <f t="shared" si="29"/>
        <v/>
      </c>
      <c r="U575" s="24"/>
      <c r="V575" s="24"/>
      <c r="W575" s="26"/>
    </row>
    <row r="576" spans="1:23" ht="14.1">
      <c r="A576" s="100" t="s">
        <v>108</v>
      </c>
      <c r="B576" s="101"/>
      <c r="C576" s="102"/>
      <c r="D576" s="57"/>
      <c r="E576" s="16" t="s">
        <v>104</v>
      </c>
      <c r="G576" s="26"/>
      <c r="H576" s="24"/>
      <c r="I576" s="24"/>
      <c r="J576" s="24"/>
      <c r="K576" s="24"/>
      <c r="L576" s="24"/>
      <c r="M576" s="24"/>
      <c r="N576" s="24"/>
      <c r="O576" s="26"/>
      <c r="P576" s="26"/>
      <c r="Q576" s="26"/>
      <c r="R576" s="26"/>
      <c r="S576" s="26"/>
      <c r="T576" s="40" t="str">
        <f t="shared" si="29"/>
        <v/>
      </c>
      <c r="U576" s="24"/>
      <c r="V576" s="24"/>
      <c r="W576" s="26"/>
    </row>
    <row r="577" spans="1:23" ht="14.1">
      <c r="A577" s="103" t="s">
        <v>109</v>
      </c>
      <c r="B577" s="104"/>
      <c r="C577" s="105"/>
      <c r="D577" s="57"/>
      <c r="E577" s="16" t="s">
        <v>104</v>
      </c>
      <c r="G577" s="26"/>
      <c r="H577" s="24"/>
      <c r="I577" s="24"/>
      <c r="J577" s="24"/>
      <c r="K577" s="24"/>
      <c r="L577" s="24"/>
      <c r="M577" s="24"/>
      <c r="N577" s="24"/>
      <c r="O577" s="26"/>
      <c r="P577" s="26"/>
      <c r="Q577" s="26"/>
      <c r="R577" s="26"/>
      <c r="S577" s="26"/>
      <c r="T577" s="40" t="str">
        <f t="shared" ref="T577:T640" si="32">IF(AND($A577 = "Nome da disciplina:", ISTEXT($B577)), "OK", "")</f>
        <v/>
      </c>
      <c r="U577" s="24"/>
      <c r="V577" s="24"/>
      <c r="W577" s="26"/>
    </row>
    <row r="578" spans="1:23" ht="14.1">
      <c r="A578" s="13" t="s">
        <v>110</v>
      </c>
      <c r="B578" s="75"/>
      <c r="C578" s="75"/>
      <c r="D578" s="75"/>
      <c r="E578" s="24"/>
      <c r="F578" s="13" t="s">
        <v>111</v>
      </c>
      <c r="G578" s="27"/>
      <c r="H578" s="24"/>
      <c r="I578" s="13" t="s">
        <v>112</v>
      </c>
      <c r="J578" s="27"/>
      <c r="K578" s="24"/>
      <c r="L578" s="13" t="s">
        <v>111</v>
      </c>
      <c r="M578" s="27"/>
      <c r="N578" s="24"/>
      <c r="O578" s="13" t="str">
        <f>IF(OR(AND(NOT(ISBLANK(G578)),NOT(ISNUMBER(G578))),AND(NOT(ISBLANK(J578)),NOT(ISNUMBER(M578)))),"Digite um número na C.H.",IF(OR(COUNTIF(B578:B587,B578)&gt;1,COUNTIF(J578:J587,J578)&gt;1),"Docente repetido",""))</f>
        <v/>
      </c>
      <c r="P578" s="13">
        <f t="shared" ref="P578:P587" si="33">IF(ISBLANK(O578),"",IF(O578="",0,1))</f>
        <v>0</v>
      </c>
      <c r="Q578" s="26"/>
      <c r="R578" s="26"/>
      <c r="S578" s="26"/>
      <c r="T578" s="40" t="str">
        <f t="shared" si="32"/>
        <v/>
      </c>
      <c r="U578" s="24"/>
      <c r="V578" s="24"/>
      <c r="W578" s="26"/>
    </row>
    <row r="579" spans="1:23" ht="14.1">
      <c r="A579" s="13" t="s">
        <v>113</v>
      </c>
      <c r="B579" s="75"/>
      <c r="C579" s="75"/>
      <c r="D579" s="75"/>
      <c r="E579" s="24"/>
      <c r="F579" s="13" t="s">
        <v>111</v>
      </c>
      <c r="G579" s="27"/>
      <c r="H579" s="24"/>
      <c r="I579" s="13" t="s">
        <v>114</v>
      </c>
      <c r="J579" s="27"/>
      <c r="K579" s="24"/>
      <c r="L579" s="13" t="s">
        <v>111</v>
      </c>
      <c r="M579" s="27"/>
      <c r="N579" s="24"/>
      <c r="O579" s="13" t="str">
        <f>IF(OR(AND(NOT(ISBLANK(G579)),NOT(ISNUMBER(G579))),AND(NOT(ISBLANK(J579)),NOT(ISNUMBER(M579)))),"Digite um número na C.H.",IF(OR(COUNTIF(B578:B587,B579)&gt;1,COUNTIF(J578:J587,J579)&gt;1),"Docente repetido",""))</f>
        <v/>
      </c>
      <c r="P579" s="13">
        <f t="shared" si="33"/>
        <v>0</v>
      </c>
      <c r="Q579" s="26"/>
      <c r="R579" s="26"/>
      <c r="S579" s="26"/>
      <c r="T579" s="40" t="str">
        <f t="shared" si="32"/>
        <v/>
      </c>
      <c r="U579" s="24"/>
      <c r="V579" s="24"/>
      <c r="W579" s="26"/>
    </row>
    <row r="580" spans="1:23" ht="14.1">
      <c r="A580" s="13" t="s">
        <v>115</v>
      </c>
      <c r="B580" s="75"/>
      <c r="C580" s="75"/>
      <c r="D580" s="75"/>
      <c r="E580" s="24"/>
      <c r="F580" s="13" t="s">
        <v>111</v>
      </c>
      <c r="G580" s="27"/>
      <c r="H580" s="24"/>
      <c r="I580" s="13" t="s">
        <v>116</v>
      </c>
      <c r="J580" s="27"/>
      <c r="K580" s="24"/>
      <c r="L580" s="13" t="s">
        <v>111</v>
      </c>
      <c r="M580" s="27"/>
      <c r="N580" s="24"/>
      <c r="O580" s="13" t="str">
        <f>IF(OR(AND(NOT(ISBLANK(G580)),NOT(ISNUMBER(G580))),AND(NOT(ISBLANK(J580)),NOT(ISNUMBER(M580)))),"Digite um número na C.H.",IF(OR(COUNTIF(B578:B587,B580)&gt;1,COUNTIF(J578:J587,J580)&gt;1),"Docente repetido",""))</f>
        <v/>
      </c>
      <c r="P580" s="13">
        <f t="shared" si="33"/>
        <v>0</v>
      </c>
      <c r="Q580" s="26"/>
      <c r="R580" s="26"/>
      <c r="S580" s="26"/>
      <c r="T580" s="40" t="str">
        <f t="shared" si="32"/>
        <v/>
      </c>
      <c r="U580" s="24"/>
      <c r="V580" s="24"/>
      <c r="W580" s="26"/>
    </row>
    <row r="581" spans="1:23" ht="14.1">
      <c r="A581" s="13" t="s">
        <v>117</v>
      </c>
      <c r="B581" s="75"/>
      <c r="C581" s="75"/>
      <c r="D581" s="75"/>
      <c r="E581" s="24"/>
      <c r="F581" s="13" t="s">
        <v>111</v>
      </c>
      <c r="G581" s="27"/>
      <c r="H581" s="24"/>
      <c r="I581" s="13" t="s">
        <v>118</v>
      </c>
      <c r="J581" s="27"/>
      <c r="K581" s="24"/>
      <c r="L581" s="13" t="s">
        <v>111</v>
      </c>
      <c r="M581" s="27"/>
      <c r="N581" s="24"/>
      <c r="O581" s="13" t="str">
        <f>IF(OR(AND(NOT(ISBLANK(G581)),NOT(ISNUMBER(G581))),AND(NOT(ISBLANK(J581)),NOT(ISNUMBER(M581)))),"Digite um número na C.H.",IF(OR(COUNTIF(B578:B587,B581)&gt;1,COUNTIF(J578:J587,J581)&gt;1),"Docente repetido",""))</f>
        <v/>
      </c>
      <c r="P581" s="13">
        <f t="shared" si="33"/>
        <v>0</v>
      </c>
      <c r="Q581" s="26"/>
      <c r="R581" s="26"/>
      <c r="S581" s="26"/>
      <c r="T581" s="40" t="str">
        <f t="shared" si="32"/>
        <v/>
      </c>
      <c r="U581" s="24"/>
      <c r="V581" s="24"/>
      <c r="W581" s="26"/>
    </row>
    <row r="582" spans="1:23" ht="14.1">
      <c r="A582" s="13" t="s">
        <v>119</v>
      </c>
      <c r="B582" s="75"/>
      <c r="C582" s="75"/>
      <c r="D582" s="75"/>
      <c r="E582" s="24"/>
      <c r="F582" s="13" t="s">
        <v>111</v>
      </c>
      <c r="G582" s="27"/>
      <c r="H582" s="24"/>
      <c r="I582" s="13" t="s">
        <v>120</v>
      </c>
      <c r="J582" s="27"/>
      <c r="K582" s="24"/>
      <c r="L582" s="13" t="s">
        <v>111</v>
      </c>
      <c r="M582" s="27"/>
      <c r="N582" s="24"/>
      <c r="O582" s="13" t="str">
        <f>IF(OR(AND(NOT(ISBLANK(G582)),NOT(ISNUMBER(G582))),AND(NOT(ISBLANK(J582)),NOT(ISNUMBER(M582)))),"Digite um número na C.H.",IF(OR(COUNTIF(B578:B587,B582)&gt;1,COUNTIF(J578:J587,J582)&gt;1),"Docente repetido",""))</f>
        <v/>
      </c>
      <c r="P582" s="13">
        <f t="shared" si="33"/>
        <v>0</v>
      </c>
      <c r="Q582" s="26"/>
      <c r="R582" s="26"/>
      <c r="S582" s="26"/>
      <c r="T582" s="40" t="str">
        <f t="shared" si="32"/>
        <v/>
      </c>
      <c r="U582" s="24"/>
      <c r="V582" s="24"/>
      <c r="W582" s="26"/>
    </row>
    <row r="583" spans="1:23" ht="14.1">
      <c r="A583" s="13" t="s">
        <v>121</v>
      </c>
      <c r="B583" s="75"/>
      <c r="C583" s="75"/>
      <c r="D583" s="75"/>
      <c r="E583" s="24"/>
      <c r="F583" s="13" t="s">
        <v>111</v>
      </c>
      <c r="G583" s="27"/>
      <c r="H583" s="24"/>
      <c r="I583" s="13" t="s">
        <v>122</v>
      </c>
      <c r="J583" s="27"/>
      <c r="K583" s="24"/>
      <c r="L583" s="13" t="s">
        <v>111</v>
      </c>
      <c r="M583" s="27"/>
      <c r="N583" s="24"/>
      <c r="O583" s="13" t="str">
        <f>IF(OR(AND(NOT(ISBLANK(G583)),NOT(ISNUMBER(G583))),AND(NOT(ISBLANK(J583)),NOT(ISNUMBER(M583)))),"Digite um número na C.H.",IF(OR(COUNTIF(B578:B587,B583)&gt;1,COUNTIF(J578:J587,J583)&gt;1),"Docente repetido",""))</f>
        <v/>
      </c>
      <c r="P583" s="13">
        <f t="shared" si="33"/>
        <v>0</v>
      </c>
      <c r="Q583" s="26"/>
      <c r="R583" s="26"/>
      <c r="S583" s="26"/>
      <c r="T583" s="40" t="str">
        <f t="shared" si="32"/>
        <v/>
      </c>
      <c r="U583" s="24"/>
      <c r="V583" s="24"/>
      <c r="W583" s="26"/>
    </row>
    <row r="584" spans="1:23" ht="14.1">
      <c r="A584" s="13" t="s">
        <v>123</v>
      </c>
      <c r="B584" s="75"/>
      <c r="C584" s="75"/>
      <c r="D584" s="75"/>
      <c r="E584" s="24"/>
      <c r="F584" s="13" t="s">
        <v>111</v>
      </c>
      <c r="G584" s="27"/>
      <c r="H584" s="24"/>
      <c r="I584" s="13" t="s">
        <v>124</v>
      </c>
      <c r="J584" s="27"/>
      <c r="K584" s="24"/>
      <c r="L584" s="13" t="s">
        <v>111</v>
      </c>
      <c r="M584" s="27"/>
      <c r="N584" s="24"/>
      <c r="O584" s="13" t="str">
        <f>IF(OR(AND(NOT(ISBLANK(G584)),NOT(ISNUMBER(G584))),AND(NOT(ISBLANK(J584)),NOT(ISNUMBER(M584)))),"Digite um número na C.H.",IF(OR(COUNTIF(B578:B587,B584)&gt;1,COUNTIF(J578:J587,J584)&gt;1),"Docente repetido",""))</f>
        <v/>
      </c>
      <c r="P584" s="13">
        <f t="shared" si="33"/>
        <v>0</v>
      </c>
      <c r="Q584" s="26"/>
      <c r="R584" s="26"/>
      <c r="S584" s="26"/>
      <c r="T584" s="40" t="str">
        <f t="shared" si="32"/>
        <v/>
      </c>
      <c r="U584" s="24"/>
      <c r="V584" s="24"/>
      <c r="W584" s="26"/>
    </row>
    <row r="585" spans="1:23" ht="14.1">
      <c r="A585" s="13" t="s">
        <v>125</v>
      </c>
      <c r="B585" s="75"/>
      <c r="C585" s="75"/>
      <c r="D585" s="75"/>
      <c r="E585" s="24"/>
      <c r="F585" s="13" t="s">
        <v>111</v>
      </c>
      <c r="G585" s="27"/>
      <c r="H585" s="24"/>
      <c r="I585" s="13" t="s">
        <v>126</v>
      </c>
      <c r="J585" s="27"/>
      <c r="K585" s="24"/>
      <c r="L585" s="13" t="s">
        <v>111</v>
      </c>
      <c r="M585" s="27"/>
      <c r="N585" s="24"/>
      <c r="O585" s="13" t="str">
        <f>IF(OR(AND(NOT(ISBLANK(G585)),NOT(ISNUMBER(G585))),AND(NOT(ISBLANK(J585)),NOT(ISNUMBER(M585)))),"Digite um número na C.H.",IF(OR(COUNTIF(B578:B587,B585)&gt;1,COUNTIF(J578:J587,J585)&gt;1),"Docente repetido",""))</f>
        <v/>
      </c>
      <c r="P585" s="13">
        <f t="shared" si="33"/>
        <v>0</v>
      </c>
      <c r="Q585" s="26"/>
      <c r="R585" s="26"/>
      <c r="S585" s="26"/>
      <c r="T585" s="40" t="str">
        <f t="shared" si="32"/>
        <v/>
      </c>
      <c r="U585" s="24"/>
      <c r="V585" s="24"/>
      <c r="W585" s="26"/>
    </row>
    <row r="586" spans="1:23" ht="14.1">
      <c r="A586" s="13" t="s">
        <v>127</v>
      </c>
      <c r="B586" s="75"/>
      <c r="C586" s="75"/>
      <c r="D586" s="75"/>
      <c r="E586" s="24"/>
      <c r="F586" s="13" t="s">
        <v>111</v>
      </c>
      <c r="G586" s="27"/>
      <c r="H586" s="24"/>
      <c r="I586" s="13" t="s">
        <v>128</v>
      </c>
      <c r="J586" s="27"/>
      <c r="K586" s="24"/>
      <c r="L586" s="13" t="s">
        <v>111</v>
      </c>
      <c r="M586" s="27"/>
      <c r="N586" s="24"/>
      <c r="O586" s="13" t="str">
        <f>IF(OR(AND(NOT(ISBLANK(G586)),NOT(ISNUMBER(G586))),AND(NOT(ISBLANK(J586)),NOT(ISNUMBER(M586)))),"Digite um número na C.H.",IF(OR(COUNTIF(B578:B587,B586)&gt;1,COUNTIF(J578:J587,J586)&gt;1),"Docente repetido",""))</f>
        <v/>
      </c>
      <c r="P586" s="13">
        <f t="shared" si="33"/>
        <v>0</v>
      </c>
      <c r="Q586" s="26"/>
      <c r="R586" s="26"/>
      <c r="S586" s="26"/>
      <c r="T586" s="40" t="str">
        <f t="shared" si="32"/>
        <v/>
      </c>
      <c r="U586" s="26"/>
      <c r="V586" s="26"/>
      <c r="W586" s="26"/>
    </row>
    <row r="587" spans="1:23" ht="14.1">
      <c r="A587" s="13" t="s">
        <v>129</v>
      </c>
      <c r="B587" s="75"/>
      <c r="C587" s="75"/>
      <c r="D587" s="75"/>
      <c r="E587" s="24"/>
      <c r="F587" s="13" t="s">
        <v>111</v>
      </c>
      <c r="G587" s="27"/>
      <c r="H587" s="24"/>
      <c r="I587" s="13" t="s">
        <v>130</v>
      </c>
      <c r="J587" s="27"/>
      <c r="K587" s="24"/>
      <c r="L587" s="13" t="s">
        <v>111</v>
      </c>
      <c r="M587" s="27"/>
      <c r="N587" s="24"/>
      <c r="O587" s="13" t="str">
        <f>IF(OR(AND(NOT(ISBLANK(G587)),NOT(ISNUMBER(G587))),AND(NOT(ISBLANK(J587)),NOT(ISNUMBER(M587)))),"Digite um número na C.H.",IF(OR(COUNTIF(B578:B587,B587)&gt;1,COUNTIF(J578:J587,J587)&gt;1),"Docente repetido",""))</f>
        <v/>
      </c>
      <c r="P587" s="13">
        <f t="shared" si="33"/>
        <v>0</v>
      </c>
      <c r="Q587" s="26"/>
      <c r="R587" s="26"/>
      <c r="S587" s="26"/>
      <c r="T587" s="40" t="str">
        <f t="shared" si="32"/>
        <v/>
      </c>
      <c r="U587" s="26"/>
      <c r="V587" s="26"/>
      <c r="W587" s="26"/>
    </row>
    <row r="588" spans="1:23" ht="12.6">
      <c r="A588" s="26"/>
      <c r="B588" s="26"/>
      <c r="C588" s="26"/>
      <c r="D588" s="26"/>
      <c r="E588" s="26"/>
      <c r="F588" s="26"/>
      <c r="G588" s="26"/>
      <c r="H588" s="26"/>
      <c r="I588" s="26"/>
      <c r="J588" s="26"/>
      <c r="K588" s="26"/>
      <c r="L588" s="26"/>
      <c r="M588" s="26"/>
      <c r="N588" s="26"/>
      <c r="O588" s="26"/>
      <c r="P588" s="26"/>
      <c r="Q588" s="26"/>
      <c r="R588" s="26"/>
      <c r="S588" s="26"/>
      <c r="T588" s="40" t="str">
        <f t="shared" si="32"/>
        <v/>
      </c>
      <c r="U588" s="26"/>
      <c r="V588" s="26"/>
      <c r="W588" s="26"/>
    </row>
    <row r="589" spans="1:23" ht="15.75" customHeight="1">
      <c r="T589" s="40" t="str">
        <f t="shared" si="32"/>
        <v/>
      </c>
    </row>
    <row r="590" spans="1:23" ht="15.75" customHeight="1">
      <c r="T590" s="40" t="str">
        <f t="shared" si="32"/>
        <v/>
      </c>
    </row>
    <row r="591" spans="1:23" ht="19.5" customHeight="1">
      <c r="A591" s="13" t="s">
        <v>99</v>
      </c>
      <c r="B591" s="94"/>
      <c r="C591" s="94"/>
      <c r="D591" s="94"/>
      <c r="E591" s="94"/>
      <c r="F591" s="94"/>
      <c r="G591" s="94"/>
      <c r="H591" s="94"/>
      <c r="I591" s="94"/>
      <c r="J591" s="94"/>
      <c r="K591" s="94"/>
      <c r="L591" s="94"/>
      <c r="M591" s="94"/>
      <c r="N591" s="24"/>
      <c r="O591" s="13" t="str">
        <f>IF(AND(B591="",NOT(F592="")),"Nome da disciplina obrigatório","")</f>
        <v/>
      </c>
      <c r="P591" s="13">
        <f>IF(ISBLANK(O591),"",IF(O591="",0,1))</f>
        <v>0</v>
      </c>
      <c r="Q591" s="26"/>
      <c r="R591" s="26"/>
      <c r="S591" s="26"/>
      <c r="T591" s="40" t="str">
        <f t="shared" si="32"/>
        <v/>
      </c>
      <c r="U591" s="26"/>
      <c r="V591" s="26"/>
      <c r="W591" s="26"/>
    </row>
    <row r="592" spans="1:23" ht="32.25" customHeight="1">
      <c r="A592" s="95" t="s">
        <v>100</v>
      </c>
      <c r="B592" s="96"/>
      <c r="C592" s="96"/>
      <c r="D592" s="96"/>
      <c r="E592" s="97"/>
      <c r="F592" s="13" t="str">
        <f>IF(SUM(G602:G611)+SUM(M602:M611)=0,"",SUM(G602:G611)+SUM(M602:M611))</f>
        <v/>
      </c>
      <c r="H592" s="24"/>
      <c r="I592" s="24"/>
      <c r="J592" s="24"/>
      <c r="K592" s="24"/>
      <c r="L592" s="24"/>
      <c r="M592" s="24"/>
      <c r="N592" s="24"/>
      <c r="O592" s="13" t="str">
        <f>IF(F592="", "", IF(AND(NOT(F592=0),NOT(MOD(F592,15)=0)),"A carga horária deve ser múltiplo de 15",""))</f>
        <v/>
      </c>
      <c r="P592" s="13">
        <f>IF(ISBLANK(O592),"",IF(O592="",0,1))</f>
        <v>0</v>
      </c>
      <c r="Q592" s="26"/>
      <c r="R592" s="26"/>
      <c r="S592" s="26"/>
      <c r="T592" s="40" t="str">
        <f t="shared" si="32"/>
        <v/>
      </c>
      <c r="U592" s="24"/>
      <c r="V592" s="24"/>
      <c r="W592" s="26"/>
    </row>
    <row r="593" spans="1:23" ht="14.1">
      <c r="A593" s="98" t="s">
        <v>93</v>
      </c>
      <c r="B593" s="98"/>
      <c r="C593" s="98"/>
      <c r="D593" s="98"/>
      <c r="E593" s="98"/>
      <c r="F593" s="38" t="str">
        <f>IF(AND(NOT(ISBLANK(F592)),ISNUMBER(F592),F592&gt;=15),F592/15,"")</f>
        <v/>
      </c>
      <c r="G593" s="24"/>
      <c r="H593" s="24"/>
      <c r="I593" s="24"/>
      <c r="J593" s="24"/>
      <c r="K593" s="24"/>
      <c r="L593" s="24"/>
      <c r="M593" s="24"/>
      <c r="N593" s="24"/>
      <c r="O593" s="26"/>
      <c r="P593" s="26"/>
      <c r="Q593" s="26"/>
      <c r="R593" s="26"/>
      <c r="S593" s="26"/>
      <c r="T593" s="40" t="str">
        <f t="shared" si="32"/>
        <v/>
      </c>
      <c r="U593" s="24"/>
      <c r="V593" s="24"/>
      <c r="W593" s="26"/>
    </row>
    <row r="594" spans="1:23" ht="60" customHeight="1">
      <c r="A594" s="13" t="s">
        <v>101</v>
      </c>
      <c r="B594" s="83"/>
      <c r="C594" s="83"/>
      <c r="D594" s="83"/>
      <c r="E594" s="83"/>
      <c r="F594" s="83"/>
      <c r="G594" s="83"/>
      <c r="H594" s="83"/>
      <c r="I594" s="83"/>
      <c r="J594" s="83"/>
      <c r="K594" s="83"/>
      <c r="L594" s="83"/>
      <c r="M594" s="83"/>
      <c r="N594" s="24"/>
      <c r="O594" s="26"/>
      <c r="P594" s="26"/>
      <c r="Q594" s="26"/>
      <c r="R594" s="26"/>
      <c r="S594" s="26"/>
      <c r="T594" s="40" t="str">
        <f t="shared" si="32"/>
        <v/>
      </c>
      <c r="U594" s="24"/>
      <c r="V594" s="24"/>
      <c r="W594" s="26"/>
    </row>
    <row r="595" spans="1:23" ht="60" customHeight="1">
      <c r="A595" s="39" t="s">
        <v>102</v>
      </c>
      <c r="B595" s="83"/>
      <c r="C595" s="83"/>
      <c r="D595" s="83"/>
      <c r="E595" s="83"/>
      <c r="F595" s="83"/>
      <c r="G595" s="83"/>
      <c r="H595" s="83"/>
      <c r="I595" s="83"/>
      <c r="J595" s="83"/>
      <c r="K595" s="83"/>
      <c r="L595" s="83"/>
      <c r="M595" s="83"/>
      <c r="N595" s="24"/>
      <c r="O595" s="26"/>
      <c r="P595" s="26"/>
      <c r="Q595" s="26"/>
      <c r="R595" s="26"/>
      <c r="S595" s="26"/>
      <c r="T595" s="40" t="str">
        <f t="shared" si="32"/>
        <v/>
      </c>
      <c r="U595" s="24"/>
      <c r="V595" s="24"/>
      <c r="W595" s="26"/>
    </row>
    <row r="596" spans="1:23" ht="14.1">
      <c r="A596" s="13" t="s">
        <v>103</v>
      </c>
      <c r="B596" s="57"/>
      <c r="C596" s="16" t="s">
        <v>104</v>
      </c>
      <c r="D596" s="24"/>
      <c r="E596" s="24"/>
      <c r="G596" s="26"/>
      <c r="H596" s="24"/>
      <c r="I596" s="24"/>
      <c r="J596" s="24"/>
      <c r="K596" s="24"/>
      <c r="L596" s="24"/>
      <c r="M596" s="24"/>
      <c r="N596" s="24"/>
      <c r="O596" s="26"/>
      <c r="P596" s="26"/>
      <c r="Q596" s="26"/>
      <c r="R596" s="26"/>
      <c r="S596" s="26"/>
      <c r="T596" s="40" t="str">
        <f t="shared" si="32"/>
        <v/>
      </c>
      <c r="U596" s="24"/>
      <c r="V596" s="24"/>
      <c r="W596" s="26"/>
    </row>
    <row r="597" spans="1:23" ht="14.1">
      <c r="A597" s="13" t="s">
        <v>105</v>
      </c>
      <c r="B597" s="57"/>
      <c r="C597" s="16" t="s">
        <v>104</v>
      </c>
      <c r="D597" s="24"/>
      <c r="E597" s="24"/>
      <c r="G597" s="26"/>
      <c r="H597" s="24"/>
      <c r="I597" s="24"/>
      <c r="J597" s="24"/>
      <c r="K597" s="24"/>
      <c r="L597" s="24"/>
      <c r="M597" s="24"/>
      <c r="N597" s="24"/>
      <c r="O597" s="26"/>
      <c r="P597" s="26"/>
      <c r="Q597" s="26"/>
      <c r="R597" s="26"/>
      <c r="S597" s="26"/>
      <c r="T597" s="40" t="str">
        <f t="shared" si="32"/>
        <v/>
      </c>
      <c r="U597" s="24"/>
      <c r="V597" s="24"/>
      <c r="W597" s="26"/>
    </row>
    <row r="598" spans="1:23" ht="14.1">
      <c r="A598" s="99" t="s">
        <v>106</v>
      </c>
      <c r="B598" s="99"/>
      <c r="C598" s="57"/>
      <c r="D598" s="16" t="s">
        <v>104</v>
      </c>
      <c r="E598" s="24"/>
      <c r="F598" s="34"/>
      <c r="G598" s="26"/>
      <c r="H598" s="24"/>
      <c r="I598" s="24"/>
      <c r="J598" s="24"/>
      <c r="K598" s="24"/>
      <c r="L598" s="24"/>
      <c r="M598" s="24"/>
      <c r="N598" s="24"/>
      <c r="O598" s="26"/>
      <c r="P598" s="26"/>
      <c r="Q598" s="26"/>
      <c r="R598" s="26"/>
      <c r="S598" s="26"/>
      <c r="T598" s="40" t="str">
        <f t="shared" si="32"/>
        <v/>
      </c>
      <c r="U598" s="24"/>
      <c r="V598" s="24"/>
      <c r="W598" s="26"/>
    </row>
    <row r="599" spans="1:23" ht="14.1">
      <c r="A599" s="99" t="s">
        <v>107</v>
      </c>
      <c r="B599" s="99"/>
      <c r="C599" s="57"/>
      <c r="D599" s="16" t="s">
        <v>104</v>
      </c>
      <c r="E599" s="24"/>
      <c r="F599" s="34"/>
      <c r="G599" s="26"/>
      <c r="H599" s="24"/>
      <c r="I599" s="24"/>
      <c r="J599" s="24"/>
      <c r="K599" s="24"/>
      <c r="L599" s="24"/>
      <c r="M599" s="24"/>
      <c r="N599" s="24"/>
      <c r="O599" s="26"/>
      <c r="P599" s="26"/>
      <c r="Q599" s="26"/>
      <c r="R599" s="26"/>
      <c r="S599" s="26"/>
      <c r="T599" s="40" t="str">
        <f t="shared" si="32"/>
        <v/>
      </c>
      <c r="U599" s="24"/>
      <c r="V599" s="24"/>
      <c r="W599" s="26"/>
    </row>
    <row r="600" spans="1:23" ht="14.1">
      <c r="A600" s="100" t="s">
        <v>108</v>
      </c>
      <c r="B600" s="101"/>
      <c r="C600" s="102"/>
      <c r="D600" s="57"/>
      <c r="E600" s="16" t="s">
        <v>104</v>
      </c>
      <c r="G600" s="26"/>
      <c r="H600" s="24"/>
      <c r="I600" s="24"/>
      <c r="J600" s="24"/>
      <c r="K600" s="24"/>
      <c r="L600" s="24"/>
      <c r="M600" s="24"/>
      <c r="N600" s="24"/>
      <c r="O600" s="26"/>
      <c r="P600" s="26"/>
      <c r="Q600" s="26"/>
      <c r="R600" s="26"/>
      <c r="S600" s="26"/>
      <c r="T600" s="40" t="str">
        <f t="shared" si="32"/>
        <v/>
      </c>
      <c r="U600" s="24"/>
      <c r="V600" s="24"/>
      <c r="W600" s="26"/>
    </row>
    <row r="601" spans="1:23" ht="14.1">
      <c r="A601" s="103" t="s">
        <v>109</v>
      </c>
      <c r="B601" s="104"/>
      <c r="C601" s="105"/>
      <c r="D601" s="57"/>
      <c r="E601" s="16" t="s">
        <v>104</v>
      </c>
      <c r="G601" s="26"/>
      <c r="H601" s="24"/>
      <c r="I601" s="24"/>
      <c r="J601" s="24"/>
      <c r="K601" s="24"/>
      <c r="L601" s="24"/>
      <c r="M601" s="24"/>
      <c r="N601" s="24"/>
      <c r="O601" s="26"/>
      <c r="P601" s="26"/>
      <c r="Q601" s="26"/>
      <c r="R601" s="26"/>
      <c r="S601" s="26"/>
      <c r="T601" s="40" t="str">
        <f t="shared" si="32"/>
        <v/>
      </c>
      <c r="U601" s="24"/>
      <c r="V601" s="24"/>
      <c r="W601" s="26"/>
    </row>
    <row r="602" spans="1:23" ht="14.1">
      <c r="A602" s="13" t="s">
        <v>110</v>
      </c>
      <c r="B602" s="75"/>
      <c r="C602" s="75"/>
      <c r="D602" s="75"/>
      <c r="E602" s="24"/>
      <c r="F602" s="13" t="s">
        <v>111</v>
      </c>
      <c r="G602" s="27"/>
      <c r="H602" s="24"/>
      <c r="I602" s="13" t="s">
        <v>112</v>
      </c>
      <c r="J602" s="27"/>
      <c r="K602" s="24"/>
      <c r="L602" s="13" t="s">
        <v>111</v>
      </c>
      <c r="M602" s="27"/>
      <c r="N602" s="24"/>
      <c r="O602" s="13" t="str">
        <f>IF(OR(AND(NOT(ISBLANK(G602)),NOT(ISNUMBER(G602))),AND(NOT(ISBLANK(J602)),NOT(ISNUMBER(M602)))),"Digite um número na C.H.",IF(OR(COUNTIF(B602:B611,B602)&gt;1,COUNTIF(J602:J611,J602)&gt;1),"Docente repetido",""))</f>
        <v/>
      </c>
      <c r="P602" s="13">
        <f t="shared" ref="P602:P611" si="34">IF(ISBLANK(O602),"",IF(O602="",0,1))</f>
        <v>0</v>
      </c>
      <c r="Q602" s="26"/>
      <c r="R602" s="26"/>
      <c r="S602" s="26"/>
      <c r="T602" s="40" t="str">
        <f t="shared" si="32"/>
        <v/>
      </c>
      <c r="U602" s="24"/>
      <c r="V602" s="24"/>
      <c r="W602" s="26"/>
    </row>
    <row r="603" spans="1:23" ht="14.1">
      <c r="A603" s="13" t="s">
        <v>113</v>
      </c>
      <c r="B603" s="75"/>
      <c r="C603" s="75"/>
      <c r="D603" s="75"/>
      <c r="E603" s="24"/>
      <c r="F603" s="13" t="s">
        <v>111</v>
      </c>
      <c r="G603" s="27"/>
      <c r="H603" s="24"/>
      <c r="I603" s="13" t="s">
        <v>114</v>
      </c>
      <c r="J603" s="27"/>
      <c r="K603" s="24"/>
      <c r="L603" s="13" t="s">
        <v>111</v>
      </c>
      <c r="M603" s="27"/>
      <c r="N603" s="24"/>
      <c r="O603" s="13" t="str">
        <f>IF(OR(AND(NOT(ISBLANK(G603)),NOT(ISNUMBER(G603))),AND(NOT(ISBLANK(J603)),NOT(ISNUMBER(M603)))),"Digite um número na C.H.",IF(OR(COUNTIF(B602:B611,B603)&gt;1,COUNTIF(J602:J611,J603)&gt;1),"Docente repetido",""))</f>
        <v/>
      </c>
      <c r="P603" s="13">
        <f t="shared" si="34"/>
        <v>0</v>
      </c>
      <c r="Q603" s="26"/>
      <c r="R603" s="26"/>
      <c r="S603" s="26"/>
      <c r="T603" s="40" t="str">
        <f t="shared" si="32"/>
        <v/>
      </c>
      <c r="U603" s="24"/>
      <c r="V603" s="24"/>
      <c r="W603" s="26"/>
    </row>
    <row r="604" spans="1:23" ht="14.1">
      <c r="A604" s="13" t="s">
        <v>115</v>
      </c>
      <c r="B604" s="75"/>
      <c r="C604" s="75"/>
      <c r="D604" s="75"/>
      <c r="E604" s="24"/>
      <c r="F604" s="13" t="s">
        <v>111</v>
      </c>
      <c r="G604" s="27"/>
      <c r="H604" s="24"/>
      <c r="I604" s="13" t="s">
        <v>116</v>
      </c>
      <c r="J604" s="27"/>
      <c r="K604" s="24"/>
      <c r="L604" s="13" t="s">
        <v>111</v>
      </c>
      <c r="M604" s="27"/>
      <c r="N604" s="24"/>
      <c r="O604" s="13" t="str">
        <f>IF(OR(AND(NOT(ISBLANK(G604)),NOT(ISNUMBER(G604))),AND(NOT(ISBLANK(J604)),NOT(ISNUMBER(M604)))),"Digite um número na C.H.",IF(OR(COUNTIF(B602:B611,B604)&gt;1,COUNTIF(J602:J611,J604)&gt;1),"Docente repetido",""))</f>
        <v/>
      </c>
      <c r="P604" s="13">
        <f t="shared" si="34"/>
        <v>0</v>
      </c>
      <c r="Q604" s="26"/>
      <c r="R604" s="26"/>
      <c r="S604" s="26"/>
      <c r="T604" s="40" t="str">
        <f t="shared" si="32"/>
        <v/>
      </c>
      <c r="U604" s="24"/>
      <c r="V604" s="24"/>
      <c r="W604" s="26"/>
    </row>
    <row r="605" spans="1:23" ht="14.1">
      <c r="A605" s="13" t="s">
        <v>117</v>
      </c>
      <c r="B605" s="75"/>
      <c r="C605" s="75"/>
      <c r="D605" s="75"/>
      <c r="E605" s="24"/>
      <c r="F605" s="13" t="s">
        <v>111</v>
      </c>
      <c r="G605" s="27"/>
      <c r="H605" s="24"/>
      <c r="I605" s="13" t="s">
        <v>118</v>
      </c>
      <c r="J605" s="27"/>
      <c r="K605" s="24"/>
      <c r="L605" s="13" t="s">
        <v>111</v>
      </c>
      <c r="M605" s="27"/>
      <c r="N605" s="24"/>
      <c r="O605" s="13" t="str">
        <f>IF(OR(AND(NOT(ISBLANK(G605)),NOT(ISNUMBER(G605))),AND(NOT(ISBLANK(J605)),NOT(ISNUMBER(M605)))),"Digite um número na C.H.",IF(OR(COUNTIF(B602:B611,B605)&gt;1,COUNTIF(J602:J611,J605)&gt;1),"Docente repetido",""))</f>
        <v/>
      </c>
      <c r="P605" s="13">
        <f t="shared" si="34"/>
        <v>0</v>
      </c>
      <c r="Q605" s="26"/>
      <c r="R605" s="26"/>
      <c r="S605" s="26"/>
      <c r="T605" s="40" t="str">
        <f t="shared" si="32"/>
        <v/>
      </c>
      <c r="U605" s="24"/>
      <c r="V605" s="24"/>
      <c r="W605" s="26"/>
    </row>
    <row r="606" spans="1:23" ht="14.1">
      <c r="A606" s="13" t="s">
        <v>119</v>
      </c>
      <c r="B606" s="75"/>
      <c r="C606" s="75"/>
      <c r="D606" s="75"/>
      <c r="E606" s="24"/>
      <c r="F606" s="13" t="s">
        <v>111</v>
      </c>
      <c r="G606" s="27"/>
      <c r="H606" s="24"/>
      <c r="I606" s="13" t="s">
        <v>120</v>
      </c>
      <c r="J606" s="27"/>
      <c r="K606" s="24"/>
      <c r="L606" s="13" t="s">
        <v>111</v>
      </c>
      <c r="M606" s="27"/>
      <c r="N606" s="24"/>
      <c r="O606" s="13" t="str">
        <f>IF(OR(AND(NOT(ISBLANK(G606)),NOT(ISNUMBER(G606))),AND(NOT(ISBLANK(J606)),NOT(ISNUMBER(M606)))),"Digite um número na C.H.",IF(OR(COUNTIF(B602:B611,B606)&gt;1,COUNTIF(J602:J611,J606)&gt;1),"Docente repetido",""))</f>
        <v/>
      </c>
      <c r="P606" s="13">
        <f t="shared" si="34"/>
        <v>0</v>
      </c>
      <c r="Q606" s="26"/>
      <c r="R606" s="26"/>
      <c r="S606" s="26"/>
      <c r="T606" s="40" t="str">
        <f t="shared" si="32"/>
        <v/>
      </c>
      <c r="U606" s="24"/>
      <c r="V606" s="24"/>
      <c r="W606" s="26"/>
    </row>
    <row r="607" spans="1:23" ht="14.1">
      <c r="A607" s="13" t="s">
        <v>121</v>
      </c>
      <c r="B607" s="75"/>
      <c r="C607" s="75"/>
      <c r="D607" s="75"/>
      <c r="E607" s="24"/>
      <c r="F607" s="13" t="s">
        <v>111</v>
      </c>
      <c r="G607" s="27"/>
      <c r="H607" s="24"/>
      <c r="I607" s="13" t="s">
        <v>122</v>
      </c>
      <c r="J607" s="27"/>
      <c r="K607" s="24"/>
      <c r="L607" s="13" t="s">
        <v>111</v>
      </c>
      <c r="M607" s="27"/>
      <c r="N607" s="24"/>
      <c r="O607" s="13" t="str">
        <f>IF(OR(AND(NOT(ISBLANK(G607)),NOT(ISNUMBER(G607))),AND(NOT(ISBLANK(J607)),NOT(ISNUMBER(M607)))),"Digite um número na C.H.",IF(OR(COUNTIF(B602:B611,B607)&gt;1,COUNTIF(J602:J611,J607)&gt;1),"Docente repetido",""))</f>
        <v/>
      </c>
      <c r="P607" s="13">
        <f t="shared" si="34"/>
        <v>0</v>
      </c>
      <c r="Q607" s="26"/>
      <c r="R607" s="26"/>
      <c r="S607" s="26"/>
      <c r="T607" s="40" t="str">
        <f t="shared" si="32"/>
        <v/>
      </c>
      <c r="U607" s="24"/>
      <c r="V607" s="24"/>
      <c r="W607" s="26"/>
    </row>
    <row r="608" spans="1:23" ht="14.1">
      <c r="A608" s="13" t="s">
        <v>123</v>
      </c>
      <c r="B608" s="75"/>
      <c r="C608" s="75"/>
      <c r="D608" s="75"/>
      <c r="E608" s="24"/>
      <c r="F608" s="13" t="s">
        <v>111</v>
      </c>
      <c r="G608" s="27"/>
      <c r="H608" s="24"/>
      <c r="I608" s="13" t="s">
        <v>124</v>
      </c>
      <c r="J608" s="27"/>
      <c r="K608" s="24"/>
      <c r="L608" s="13" t="s">
        <v>111</v>
      </c>
      <c r="M608" s="27"/>
      <c r="N608" s="24"/>
      <c r="O608" s="13" t="str">
        <f>IF(OR(AND(NOT(ISBLANK(G608)),NOT(ISNUMBER(G608))),AND(NOT(ISBLANK(J608)),NOT(ISNUMBER(M608)))),"Digite um número na C.H.",IF(OR(COUNTIF(B602:B611,B608)&gt;1,COUNTIF(J602:J611,J608)&gt;1),"Docente repetido",""))</f>
        <v/>
      </c>
      <c r="P608" s="13">
        <f t="shared" si="34"/>
        <v>0</v>
      </c>
      <c r="Q608" s="26"/>
      <c r="R608" s="26"/>
      <c r="S608" s="26"/>
      <c r="T608" s="40" t="str">
        <f t="shared" si="32"/>
        <v/>
      </c>
      <c r="U608" s="24"/>
      <c r="V608" s="24"/>
      <c r="W608" s="26"/>
    </row>
    <row r="609" spans="1:23" ht="14.1">
      <c r="A609" s="13" t="s">
        <v>125</v>
      </c>
      <c r="B609" s="75"/>
      <c r="C609" s="75"/>
      <c r="D609" s="75"/>
      <c r="E609" s="24"/>
      <c r="F609" s="13" t="s">
        <v>111</v>
      </c>
      <c r="G609" s="27"/>
      <c r="H609" s="24"/>
      <c r="I609" s="13" t="s">
        <v>126</v>
      </c>
      <c r="J609" s="27"/>
      <c r="K609" s="24"/>
      <c r="L609" s="13" t="s">
        <v>111</v>
      </c>
      <c r="M609" s="27"/>
      <c r="N609" s="24"/>
      <c r="O609" s="13" t="str">
        <f>IF(OR(AND(NOT(ISBLANK(G609)),NOT(ISNUMBER(G609))),AND(NOT(ISBLANK(J609)),NOT(ISNUMBER(M609)))),"Digite um número na C.H.",IF(OR(COUNTIF(B602:B611,B609)&gt;1,COUNTIF(J602:J611,J609)&gt;1),"Docente repetido",""))</f>
        <v/>
      </c>
      <c r="P609" s="13">
        <f t="shared" si="34"/>
        <v>0</v>
      </c>
      <c r="Q609" s="26"/>
      <c r="R609" s="26"/>
      <c r="S609" s="26"/>
      <c r="T609" s="40" t="str">
        <f t="shared" si="32"/>
        <v/>
      </c>
      <c r="U609" s="24"/>
      <c r="V609" s="24"/>
      <c r="W609" s="26"/>
    </row>
    <row r="610" spans="1:23" ht="14.1">
      <c r="A610" s="13" t="s">
        <v>127</v>
      </c>
      <c r="B610" s="75"/>
      <c r="C610" s="75"/>
      <c r="D610" s="75"/>
      <c r="E610" s="24"/>
      <c r="F610" s="13" t="s">
        <v>111</v>
      </c>
      <c r="G610" s="27"/>
      <c r="H610" s="24"/>
      <c r="I610" s="13" t="s">
        <v>128</v>
      </c>
      <c r="J610" s="27"/>
      <c r="K610" s="24"/>
      <c r="L610" s="13" t="s">
        <v>111</v>
      </c>
      <c r="M610" s="27"/>
      <c r="N610" s="24"/>
      <c r="O610" s="13" t="str">
        <f>IF(OR(AND(NOT(ISBLANK(G610)),NOT(ISNUMBER(G610))),AND(NOT(ISBLANK(J610)),NOT(ISNUMBER(M610)))),"Digite um número na C.H.",IF(OR(COUNTIF(B602:B611,B610)&gt;1,COUNTIF(J602:J611,J610)&gt;1),"Docente repetido",""))</f>
        <v/>
      </c>
      <c r="P610" s="13">
        <f t="shared" si="34"/>
        <v>0</v>
      </c>
      <c r="Q610" s="26"/>
      <c r="R610" s="26"/>
      <c r="S610" s="26"/>
      <c r="T610" s="40" t="str">
        <f t="shared" si="32"/>
        <v/>
      </c>
      <c r="U610" s="26"/>
      <c r="V610" s="26"/>
      <c r="W610" s="26"/>
    </row>
    <row r="611" spans="1:23" ht="14.1">
      <c r="A611" s="13" t="s">
        <v>129</v>
      </c>
      <c r="B611" s="75"/>
      <c r="C611" s="75"/>
      <c r="D611" s="75"/>
      <c r="E611" s="24"/>
      <c r="F611" s="13" t="s">
        <v>111</v>
      </c>
      <c r="G611" s="27"/>
      <c r="H611" s="24"/>
      <c r="I611" s="13" t="s">
        <v>130</v>
      </c>
      <c r="J611" s="27"/>
      <c r="K611" s="24"/>
      <c r="L611" s="13" t="s">
        <v>111</v>
      </c>
      <c r="M611" s="27"/>
      <c r="N611" s="24"/>
      <c r="O611" s="13" t="str">
        <f>IF(OR(AND(NOT(ISBLANK(G611)),NOT(ISNUMBER(G611))),AND(NOT(ISBLANK(J611)),NOT(ISNUMBER(M611)))),"Digite um número na C.H.",IF(OR(COUNTIF(B602:B611,B611)&gt;1,COUNTIF(J602:J611,J611)&gt;1),"Docente repetido",""))</f>
        <v/>
      </c>
      <c r="P611" s="13">
        <f t="shared" si="34"/>
        <v>0</v>
      </c>
      <c r="Q611" s="26"/>
      <c r="R611" s="26"/>
      <c r="S611" s="26"/>
      <c r="T611" s="40" t="str">
        <f t="shared" si="32"/>
        <v/>
      </c>
      <c r="U611" s="26"/>
      <c r="V611" s="26"/>
      <c r="W611" s="26"/>
    </row>
    <row r="612" spans="1:23" ht="12.6">
      <c r="A612" s="26"/>
      <c r="B612" s="26"/>
      <c r="C612" s="26"/>
      <c r="D612" s="26"/>
      <c r="E612" s="26"/>
      <c r="F612" s="26"/>
      <c r="G612" s="26"/>
      <c r="H612" s="26"/>
      <c r="I612" s="26"/>
      <c r="J612" s="26"/>
      <c r="K612" s="26"/>
      <c r="L612" s="26"/>
      <c r="M612" s="26"/>
      <c r="N612" s="26"/>
      <c r="O612" s="26"/>
      <c r="P612" s="26"/>
      <c r="Q612" s="26"/>
      <c r="R612" s="26"/>
      <c r="S612" s="26"/>
      <c r="T612" s="40" t="str">
        <f t="shared" si="32"/>
        <v/>
      </c>
      <c r="U612" s="26"/>
      <c r="V612" s="26"/>
      <c r="W612" s="26"/>
    </row>
    <row r="613" spans="1:23" ht="15.75" customHeight="1">
      <c r="T613" s="40" t="str">
        <f t="shared" si="32"/>
        <v/>
      </c>
    </row>
    <row r="614" spans="1:23" ht="15.75" customHeight="1">
      <c r="T614" s="40" t="str">
        <f t="shared" si="32"/>
        <v/>
      </c>
    </row>
    <row r="615" spans="1:23" ht="19.5" customHeight="1">
      <c r="A615" s="13" t="s">
        <v>99</v>
      </c>
      <c r="B615" s="94"/>
      <c r="C615" s="94"/>
      <c r="D615" s="94"/>
      <c r="E615" s="94"/>
      <c r="F615" s="94"/>
      <c r="G615" s="94"/>
      <c r="H615" s="94"/>
      <c r="I615" s="94"/>
      <c r="J615" s="94"/>
      <c r="K615" s="94"/>
      <c r="L615" s="94"/>
      <c r="M615" s="94"/>
      <c r="N615" s="24"/>
      <c r="O615" s="13" t="str">
        <f>IF(AND(B615="",NOT(F616="")),"Nome da disciplina obrigatório","")</f>
        <v/>
      </c>
      <c r="P615" s="13">
        <f>IF(ISBLANK(O615),"",IF(O615="",0,1))</f>
        <v>0</v>
      </c>
      <c r="Q615" s="26"/>
      <c r="R615" s="26"/>
      <c r="S615" s="26"/>
      <c r="T615" s="40" t="str">
        <f t="shared" si="32"/>
        <v/>
      </c>
      <c r="U615" s="26"/>
      <c r="V615" s="26"/>
      <c r="W615" s="26"/>
    </row>
    <row r="616" spans="1:23" ht="32.25" customHeight="1">
      <c r="A616" s="95" t="s">
        <v>100</v>
      </c>
      <c r="B616" s="96"/>
      <c r="C616" s="96"/>
      <c r="D616" s="96"/>
      <c r="E616" s="97"/>
      <c r="F616" s="13" t="str">
        <f>IF(SUM(G626:G635)+SUM(M626:M635)=0,"",SUM(G626:G635)+SUM(M626:M635))</f>
        <v/>
      </c>
      <c r="H616" s="24"/>
      <c r="I616" s="24"/>
      <c r="J616" s="24"/>
      <c r="K616" s="24"/>
      <c r="L616" s="24"/>
      <c r="M616" s="24"/>
      <c r="N616" s="24"/>
      <c r="O616" s="13" t="str">
        <f>IF(F616="", "", IF(AND(NOT(F616=0),NOT(MOD(F616,15)=0)),"A carga horária deve ser múltiplo de 15",""))</f>
        <v/>
      </c>
      <c r="P616" s="13">
        <f>IF(ISBLANK(O616),"",IF(O616="",0,1))</f>
        <v>0</v>
      </c>
      <c r="Q616" s="26"/>
      <c r="R616" s="26"/>
      <c r="S616" s="26"/>
      <c r="T616" s="40" t="str">
        <f t="shared" si="32"/>
        <v/>
      </c>
      <c r="U616" s="24"/>
      <c r="V616" s="24"/>
      <c r="W616" s="26"/>
    </row>
    <row r="617" spans="1:23" ht="14.1">
      <c r="A617" s="98" t="s">
        <v>93</v>
      </c>
      <c r="B617" s="98"/>
      <c r="C617" s="98"/>
      <c r="D617" s="98"/>
      <c r="E617" s="98"/>
      <c r="F617" s="38" t="str">
        <f>IF(AND(NOT(ISBLANK(F616)),ISNUMBER(F616),F616&gt;=15),F616/15,"")</f>
        <v/>
      </c>
      <c r="G617" s="24"/>
      <c r="H617" s="24"/>
      <c r="I617" s="24"/>
      <c r="J617" s="24"/>
      <c r="K617" s="24"/>
      <c r="L617" s="24"/>
      <c r="M617" s="24"/>
      <c r="N617" s="24"/>
      <c r="O617" s="26"/>
      <c r="P617" s="26"/>
      <c r="Q617" s="26"/>
      <c r="R617" s="26"/>
      <c r="S617" s="26"/>
      <c r="T617" s="40" t="str">
        <f t="shared" si="32"/>
        <v/>
      </c>
      <c r="U617" s="24"/>
      <c r="V617" s="24"/>
      <c r="W617" s="26"/>
    </row>
    <row r="618" spans="1:23" ht="60" customHeight="1">
      <c r="A618" s="13" t="s">
        <v>101</v>
      </c>
      <c r="B618" s="83"/>
      <c r="C618" s="83"/>
      <c r="D618" s="83"/>
      <c r="E618" s="83"/>
      <c r="F618" s="83"/>
      <c r="G618" s="83"/>
      <c r="H618" s="83"/>
      <c r="I618" s="83"/>
      <c r="J618" s="83"/>
      <c r="K618" s="83"/>
      <c r="L618" s="83"/>
      <c r="M618" s="83"/>
      <c r="N618" s="24"/>
      <c r="O618" s="26"/>
      <c r="P618" s="26"/>
      <c r="Q618" s="26"/>
      <c r="R618" s="26"/>
      <c r="S618" s="26"/>
      <c r="T618" s="40" t="str">
        <f t="shared" si="32"/>
        <v/>
      </c>
      <c r="U618" s="24"/>
      <c r="V618" s="24"/>
      <c r="W618" s="26"/>
    </row>
    <row r="619" spans="1:23" ht="60" customHeight="1">
      <c r="A619" s="39" t="s">
        <v>102</v>
      </c>
      <c r="B619" s="83"/>
      <c r="C619" s="83"/>
      <c r="D619" s="83"/>
      <c r="E619" s="83"/>
      <c r="F619" s="83"/>
      <c r="G619" s="83"/>
      <c r="H619" s="83"/>
      <c r="I619" s="83"/>
      <c r="J619" s="83"/>
      <c r="K619" s="83"/>
      <c r="L619" s="83"/>
      <c r="M619" s="83"/>
      <c r="N619" s="24"/>
      <c r="O619" s="26"/>
      <c r="P619" s="26"/>
      <c r="Q619" s="26"/>
      <c r="R619" s="26"/>
      <c r="S619" s="26"/>
      <c r="T619" s="40" t="str">
        <f t="shared" si="32"/>
        <v/>
      </c>
      <c r="U619" s="24"/>
      <c r="V619" s="24"/>
      <c r="W619" s="26"/>
    </row>
    <row r="620" spans="1:23" ht="14.1">
      <c r="A620" s="13" t="s">
        <v>103</v>
      </c>
      <c r="B620" s="32"/>
      <c r="C620" s="16" t="s">
        <v>104</v>
      </c>
      <c r="D620" s="24"/>
      <c r="E620" s="24"/>
      <c r="G620" s="26"/>
      <c r="H620" s="24"/>
      <c r="I620" s="24"/>
      <c r="J620" s="24"/>
      <c r="K620" s="24"/>
      <c r="L620" s="24"/>
      <c r="M620" s="24"/>
      <c r="N620" s="24"/>
      <c r="O620" s="26"/>
      <c r="P620" s="26"/>
      <c r="Q620" s="26"/>
      <c r="R620" s="26"/>
      <c r="S620" s="26"/>
      <c r="T620" s="40" t="str">
        <f t="shared" si="32"/>
        <v/>
      </c>
      <c r="U620" s="24"/>
      <c r="V620" s="24"/>
      <c r="W620" s="26"/>
    </row>
    <row r="621" spans="1:23" ht="14.1">
      <c r="A621" s="13" t="s">
        <v>105</v>
      </c>
      <c r="B621" s="32"/>
      <c r="C621" s="16" t="s">
        <v>104</v>
      </c>
      <c r="D621" s="24"/>
      <c r="E621" s="24"/>
      <c r="G621" s="26"/>
      <c r="H621" s="24"/>
      <c r="I621" s="24"/>
      <c r="J621" s="24"/>
      <c r="K621" s="24"/>
      <c r="L621" s="24"/>
      <c r="M621" s="24"/>
      <c r="N621" s="24"/>
      <c r="O621" s="26"/>
      <c r="P621" s="26"/>
      <c r="Q621" s="26"/>
      <c r="R621" s="26"/>
      <c r="S621" s="26"/>
      <c r="T621" s="40" t="str">
        <f t="shared" si="32"/>
        <v/>
      </c>
      <c r="U621" s="24"/>
      <c r="V621" s="24"/>
      <c r="W621" s="26"/>
    </row>
    <row r="622" spans="1:23" ht="14.1">
      <c r="A622" s="99" t="s">
        <v>106</v>
      </c>
      <c r="B622" s="99"/>
      <c r="C622" s="33"/>
      <c r="D622" s="16" t="s">
        <v>104</v>
      </c>
      <c r="E622" s="24"/>
      <c r="F622" s="34"/>
      <c r="G622" s="26"/>
      <c r="H622" s="24"/>
      <c r="I622" s="24"/>
      <c r="J622" s="24"/>
      <c r="K622" s="24"/>
      <c r="L622" s="24"/>
      <c r="M622" s="24"/>
      <c r="N622" s="24"/>
      <c r="O622" s="26"/>
      <c r="P622" s="26"/>
      <c r="Q622" s="26"/>
      <c r="R622" s="26"/>
      <c r="S622" s="26"/>
      <c r="T622" s="40" t="str">
        <f t="shared" si="32"/>
        <v/>
      </c>
      <c r="U622" s="24"/>
      <c r="V622" s="24"/>
      <c r="W622" s="26"/>
    </row>
    <row r="623" spans="1:23" ht="14.1">
      <c r="A623" s="99" t="s">
        <v>107</v>
      </c>
      <c r="B623" s="99"/>
      <c r="C623" s="33"/>
      <c r="D623" s="16" t="s">
        <v>104</v>
      </c>
      <c r="E623" s="24"/>
      <c r="F623" s="34"/>
      <c r="G623" s="26"/>
      <c r="H623" s="24"/>
      <c r="I623" s="24"/>
      <c r="J623" s="24"/>
      <c r="K623" s="24"/>
      <c r="L623" s="24"/>
      <c r="M623" s="24"/>
      <c r="N623" s="24"/>
      <c r="O623" s="26"/>
      <c r="P623" s="26"/>
      <c r="Q623" s="26"/>
      <c r="R623" s="26"/>
      <c r="S623" s="26"/>
      <c r="T623" s="40" t="str">
        <f t="shared" si="32"/>
        <v/>
      </c>
      <c r="U623" s="24"/>
      <c r="V623" s="24"/>
      <c r="W623" s="26"/>
    </row>
    <row r="624" spans="1:23" ht="14.1">
      <c r="A624" s="100" t="s">
        <v>108</v>
      </c>
      <c r="B624" s="101"/>
      <c r="C624" s="102"/>
      <c r="D624" s="33"/>
      <c r="E624" s="16" t="s">
        <v>104</v>
      </c>
      <c r="G624" s="26"/>
      <c r="H624" s="24"/>
      <c r="I624" s="24"/>
      <c r="J624" s="24"/>
      <c r="K624" s="24"/>
      <c r="L624" s="24"/>
      <c r="M624" s="24"/>
      <c r="N624" s="24"/>
      <c r="O624" s="26"/>
      <c r="P624" s="26"/>
      <c r="Q624" s="26"/>
      <c r="R624" s="26"/>
      <c r="S624" s="26"/>
      <c r="T624" s="40" t="str">
        <f t="shared" si="32"/>
        <v/>
      </c>
      <c r="U624" s="24"/>
      <c r="V624" s="24"/>
      <c r="W624" s="26"/>
    </row>
    <row r="625" spans="1:23" ht="14.1">
      <c r="A625" s="103" t="s">
        <v>109</v>
      </c>
      <c r="B625" s="104"/>
      <c r="C625" s="105"/>
      <c r="D625" s="33"/>
      <c r="E625" s="16" t="s">
        <v>104</v>
      </c>
      <c r="G625" s="26"/>
      <c r="H625" s="24"/>
      <c r="I625" s="24"/>
      <c r="J625" s="24"/>
      <c r="K625" s="24"/>
      <c r="L625" s="24"/>
      <c r="M625" s="24"/>
      <c r="N625" s="24"/>
      <c r="O625" s="26"/>
      <c r="P625" s="26"/>
      <c r="Q625" s="26"/>
      <c r="R625" s="26"/>
      <c r="S625" s="26"/>
      <c r="T625" s="40" t="str">
        <f t="shared" si="32"/>
        <v/>
      </c>
      <c r="U625" s="24"/>
      <c r="V625" s="24"/>
      <c r="W625" s="26"/>
    </row>
    <row r="626" spans="1:23" ht="14.1">
      <c r="A626" s="13" t="s">
        <v>110</v>
      </c>
      <c r="B626" s="75"/>
      <c r="C626" s="75"/>
      <c r="D626" s="75"/>
      <c r="E626" s="24"/>
      <c r="F626" s="13" t="s">
        <v>111</v>
      </c>
      <c r="G626" s="27"/>
      <c r="H626" s="24"/>
      <c r="I626" s="13" t="s">
        <v>112</v>
      </c>
      <c r="J626" s="27"/>
      <c r="K626" s="24"/>
      <c r="L626" s="13" t="s">
        <v>111</v>
      </c>
      <c r="M626" s="27"/>
      <c r="N626" s="24"/>
      <c r="O626" s="13" t="str">
        <f>IF(OR(AND(NOT(ISBLANK(G626)),NOT(ISNUMBER(G626))),AND(NOT(ISBLANK(J626)),NOT(ISNUMBER(M626)))),"Digite um número na C.H.",IF(OR(COUNTIF(B626:B635,B626)&gt;1,COUNTIF(J626:J635,J626)&gt;1),"Docente repetido",""))</f>
        <v/>
      </c>
      <c r="P626" s="13">
        <f t="shared" ref="P626:P635" si="35">IF(ISBLANK(O626),"",IF(O626="",0,1))</f>
        <v>0</v>
      </c>
      <c r="Q626" s="26"/>
      <c r="R626" s="26"/>
      <c r="S626" s="26"/>
      <c r="T626" s="40" t="str">
        <f t="shared" si="32"/>
        <v/>
      </c>
      <c r="U626" s="24"/>
      <c r="V626" s="24"/>
      <c r="W626" s="26"/>
    </row>
    <row r="627" spans="1:23" ht="14.1">
      <c r="A627" s="13" t="s">
        <v>113</v>
      </c>
      <c r="B627" s="75"/>
      <c r="C627" s="75"/>
      <c r="D627" s="75"/>
      <c r="E627" s="24"/>
      <c r="F627" s="13" t="s">
        <v>111</v>
      </c>
      <c r="G627" s="27"/>
      <c r="H627" s="24"/>
      <c r="I627" s="13" t="s">
        <v>114</v>
      </c>
      <c r="J627" s="27"/>
      <c r="K627" s="24"/>
      <c r="L627" s="13" t="s">
        <v>111</v>
      </c>
      <c r="M627" s="27"/>
      <c r="N627" s="24"/>
      <c r="O627" s="13" t="str">
        <f>IF(OR(AND(NOT(ISBLANK(G627)),NOT(ISNUMBER(G627))),AND(NOT(ISBLANK(J627)),NOT(ISNUMBER(M627)))),"Digite um número na C.H.",IF(OR(COUNTIF(B626:B635,B627)&gt;1,COUNTIF(J626:J635,J627)&gt;1),"Docente repetido",""))</f>
        <v/>
      </c>
      <c r="P627" s="13">
        <f t="shared" si="35"/>
        <v>0</v>
      </c>
      <c r="Q627" s="26"/>
      <c r="R627" s="26"/>
      <c r="S627" s="26"/>
      <c r="T627" s="40" t="str">
        <f t="shared" si="32"/>
        <v/>
      </c>
      <c r="U627" s="24"/>
      <c r="V627" s="24"/>
      <c r="W627" s="26"/>
    </row>
    <row r="628" spans="1:23" ht="14.1">
      <c r="A628" s="13" t="s">
        <v>115</v>
      </c>
      <c r="B628" s="75"/>
      <c r="C628" s="75"/>
      <c r="D628" s="75"/>
      <c r="E628" s="24"/>
      <c r="F628" s="13" t="s">
        <v>111</v>
      </c>
      <c r="G628" s="27"/>
      <c r="H628" s="24"/>
      <c r="I628" s="13" t="s">
        <v>116</v>
      </c>
      <c r="J628" s="27"/>
      <c r="K628" s="24"/>
      <c r="L628" s="13" t="s">
        <v>111</v>
      </c>
      <c r="M628" s="27"/>
      <c r="N628" s="24"/>
      <c r="O628" s="13" t="str">
        <f>IF(OR(AND(NOT(ISBLANK(G628)),NOT(ISNUMBER(G628))),AND(NOT(ISBLANK(J628)),NOT(ISNUMBER(M628)))),"Digite um número na C.H.",IF(OR(COUNTIF(B626:B635,B628)&gt;1,COUNTIF(J626:J635,J628)&gt;1),"Docente repetido",""))</f>
        <v/>
      </c>
      <c r="P628" s="13">
        <f t="shared" si="35"/>
        <v>0</v>
      </c>
      <c r="Q628" s="26"/>
      <c r="R628" s="26"/>
      <c r="S628" s="26"/>
      <c r="T628" s="40" t="str">
        <f t="shared" si="32"/>
        <v/>
      </c>
      <c r="U628" s="24"/>
      <c r="V628" s="24"/>
      <c r="W628" s="26"/>
    </row>
    <row r="629" spans="1:23" ht="14.1">
      <c r="A629" s="13" t="s">
        <v>117</v>
      </c>
      <c r="B629" s="75"/>
      <c r="C629" s="75"/>
      <c r="D629" s="75"/>
      <c r="E629" s="24"/>
      <c r="F629" s="13" t="s">
        <v>111</v>
      </c>
      <c r="G629" s="27"/>
      <c r="H629" s="24"/>
      <c r="I629" s="13" t="s">
        <v>118</v>
      </c>
      <c r="J629" s="27"/>
      <c r="K629" s="24"/>
      <c r="L629" s="13" t="s">
        <v>111</v>
      </c>
      <c r="M629" s="27"/>
      <c r="N629" s="24"/>
      <c r="O629" s="13" t="str">
        <f>IF(OR(AND(NOT(ISBLANK(G629)),NOT(ISNUMBER(G629))),AND(NOT(ISBLANK(J629)),NOT(ISNUMBER(M629)))),"Digite um número na C.H.",IF(OR(COUNTIF(B626:B635,B629)&gt;1,COUNTIF(J626:J635,J629)&gt;1),"Docente repetido",""))</f>
        <v/>
      </c>
      <c r="P629" s="13">
        <f t="shared" si="35"/>
        <v>0</v>
      </c>
      <c r="Q629" s="26"/>
      <c r="R629" s="26"/>
      <c r="S629" s="26"/>
      <c r="T629" s="40" t="str">
        <f t="shared" si="32"/>
        <v/>
      </c>
      <c r="U629" s="24"/>
      <c r="V629" s="24"/>
      <c r="W629" s="26"/>
    </row>
    <row r="630" spans="1:23" ht="14.1">
      <c r="A630" s="13" t="s">
        <v>119</v>
      </c>
      <c r="B630" s="75"/>
      <c r="C630" s="75"/>
      <c r="D630" s="75"/>
      <c r="E630" s="24"/>
      <c r="F630" s="13" t="s">
        <v>111</v>
      </c>
      <c r="G630" s="27"/>
      <c r="H630" s="24"/>
      <c r="I630" s="13" t="s">
        <v>120</v>
      </c>
      <c r="J630" s="27"/>
      <c r="K630" s="24"/>
      <c r="L630" s="13" t="s">
        <v>111</v>
      </c>
      <c r="M630" s="27"/>
      <c r="N630" s="24"/>
      <c r="O630" s="13" t="str">
        <f>IF(OR(AND(NOT(ISBLANK(G630)),NOT(ISNUMBER(G630))),AND(NOT(ISBLANK(J630)),NOT(ISNUMBER(M630)))),"Digite um número na C.H.",IF(OR(COUNTIF(B626:B635,B630)&gt;1,COUNTIF(J626:J635,J630)&gt;1),"Docente repetido",""))</f>
        <v/>
      </c>
      <c r="P630" s="13">
        <f t="shared" si="35"/>
        <v>0</v>
      </c>
      <c r="Q630" s="26"/>
      <c r="R630" s="26"/>
      <c r="S630" s="26"/>
      <c r="T630" s="40" t="str">
        <f t="shared" si="32"/>
        <v/>
      </c>
      <c r="U630" s="24"/>
      <c r="V630" s="24"/>
      <c r="W630" s="26"/>
    </row>
    <row r="631" spans="1:23" ht="14.1">
      <c r="A631" s="13" t="s">
        <v>121</v>
      </c>
      <c r="B631" s="75"/>
      <c r="C631" s="75"/>
      <c r="D631" s="75"/>
      <c r="E631" s="24"/>
      <c r="F631" s="13" t="s">
        <v>111</v>
      </c>
      <c r="G631" s="27"/>
      <c r="H631" s="24"/>
      <c r="I631" s="13" t="s">
        <v>122</v>
      </c>
      <c r="J631" s="27"/>
      <c r="K631" s="24"/>
      <c r="L631" s="13" t="s">
        <v>111</v>
      </c>
      <c r="M631" s="27"/>
      <c r="N631" s="24"/>
      <c r="O631" s="13" t="str">
        <f>IF(OR(AND(NOT(ISBLANK(G631)),NOT(ISNUMBER(G631))),AND(NOT(ISBLANK(J631)),NOT(ISNUMBER(M631)))),"Digite um número na C.H.",IF(OR(COUNTIF(B626:B635,B631)&gt;1,COUNTIF(J626:J635,J631)&gt;1),"Docente repetido",""))</f>
        <v/>
      </c>
      <c r="P631" s="13">
        <f t="shared" si="35"/>
        <v>0</v>
      </c>
      <c r="Q631" s="26"/>
      <c r="R631" s="26"/>
      <c r="S631" s="26"/>
      <c r="T631" s="40" t="str">
        <f t="shared" si="32"/>
        <v/>
      </c>
      <c r="U631" s="24"/>
      <c r="V631" s="24"/>
      <c r="W631" s="26"/>
    </row>
    <row r="632" spans="1:23" ht="14.1">
      <c r="A632" s="13" t="s">
        <v>123</v>
      </c>
      <c r="B632" s="75"/>
      <c r="C632" s="75"/>
      <c r="D632" s="75"/>
      <c r="E632" s="24"/>
      <c r="F632" s="13" t="s">
        <v>111</v>
      </c>
      <c r="G632" s="27"/>
      <c r="H632" s="24"/>
      <c r="I632" s="13" t="s">
        <v>124</v>
      </c>
      <c r="J632" s="27"/>
      <c r="K632" s="24"/>
      <c r="L632" s="13" t="s">
        <v>111</v>
      </c>
      <c r="M632" s="27"/>
      <c r="N632" s="24"/>
      <c r="O632" s="13" t="str">
        <f>IF(OR(AND(NOT(ISBLANK(G632)),NOT(ISNUMBER(G632))),AND(NOT(ISBLANK(J632)),NOT(ISNUMBER(M632)))),"Digite um número na C.H.",IF(OR(COUNTIF(B626:B635,B632)&gt;1,COUNTIF(J626:J635,J632)&gt;1),"Docente repetido",""))</f>
        <v/>
      </c>
      <c r="P632" s="13">
        <f t="shared" si="35"/>
        <v>0</v>
      </c>
      <c r="Q632" s="26"/>
      <c r="R632" s="26"/>
      <c r="S632" s="26"/>
      <c r="T632" s="40" t="str">
        <f t="shared" si="32"/>
        <v/>
      </c>
      <c r="U632" s="24"/>
      <c r="V632" s="24"/>
      <c r="W632" s="26"/>
    </row>
    <row r="633" spans="1:23" ht="14.1">
      <c r="A633" s="13" t="s">
        <v>125</v>
      </c>
      <c r="B633" s="75"/>
      <c r="C633" s="75"/>
      <c r="D633" s="75"/>
      <c r="E633" s="24"/>
      <c r="F633" s="13" t="s">
        <v>111</v>
      </c>
      <c r="G633" s="27"/>
      <c r="H633" s="24"/>
      <c r="I633" s="13" t="s">
        <v>126</v>
      </c>
      <c r="J633" s="27"/>
      <c r="K633" s="24"/>
      <c r="L633" s="13" t="s">
        <v>111</v>
      </c>
      <c r="M633" s="27"/>
      <c r="N633" s="24"/>
      <c r="O633" s="13" t="str">
        <f>IF(OR(AND(NOT(ISBLANK(G633)),NOT(ISNUMBER(G633))),AND(NOT(ISBLANK(J633)),NOT(ISNUMBER(M633)))),"Digite um número na C.H.",IF(OR(COUNTIF(B626:B635,B633)&gt;1,COUNTIF(J626:J635,J633)&gt;1),"Docente repetido",""))</f>
        <v/>
      </c>
      <c r="P633" s="13">
        <f t="shared" si="35"/>
        <v>0</v>
      </c>
      <c r="Q633" s="26"/>
      <c r="R633" s="26"/>
      <c r="S633" s="26"/>
      <c r="T633" s="40" t="str">
        <f t="shared" si="32"/>
        <v/>
      </c>
      <c r="U633" s="24"/>
      <c r="V633" s="24"/>
      <c r="W633" s="26"/>
    </row>
    <row r="634" spans="1:23" ht="14.1">
      <c r="A634" s="13" t="s">
        <v>127</v>
      </c>
      <c r="B634" s="75"/>
      <c r="C634" s="75"/>
      <c r="D634" s="75"/>
      <c r="E634" s="24"/>
      <c r="F634" s="13" t="s">
        <v>111</v>
      </c>
      <c r="G634" s="27"/>
      <c r="H634" s="24"/>
      <c r="I634" s="13" t="s">
        <v>128</v>
      </c>
      <c r="J634" s="27"/>
      <c r="K634" s="24"/>
      <c r="L634" s="13" t="s">
        <v>111</v>
      </c>
      <c r="M634" s="27"/>
      <c r="N634" s="24"/>
      <c r="O634" s="13" t="str">
        <f>IF(OR(AND(NOT(ISBLANK(G634)),NOT(ISNUMBER(G634))),AND(NOT(ISBLANK(J634)),NOT(ISNUMBER(M634)))),"Digite um número na C.H.",IF(OR(COUNTIF(B626:B635,B634)&gt;1,COUNTIF(J626:J635,J634)&gt;1),"Docente repetido",""))</f>
        <v/>
      </c>
      <c r="P634" s="13">
        <f t="shared" si="35"/>
        <v>0</v>
      </c>
      <c r="Q634" s="26"/>
      <c r="R634" s="26"/>
      <c r="S634" s="26"/>
      <c r="T634" s="40" t="str">
        <f t="shared" si="32"/>
        <v/>
      </c>
      <c r="U634" s="26"/>
      <c r="V634" s="26"/>
      <c r="W634" s="26"/>
    </row>
    <row r="635" spans="1:23" ht="14.1">
      <c r="A635" s="13" t="s">
        <v>129</v>
      </c>
      <c r="B635" s="75"/>
      <c r="C635" s="75"/>
      <c r="D635" s="75"/>
      <c r="E635" s="24"/>
      <c r="F635" s="13" t="s">
        <v>111</v>
      </c>
      <c r="G635" s="27"/>
      <c r="H635" s="24"/>
      <c r="I635" s="13" t="s">
        <v>130</v>
      </c>
      <c r="J635" s="27"/>
      <c r="K635" s="24"/>
      <c r="L635" s="13" t="s">
        <v>111</v>
      </c>
      <c r="M635" s="27"/>
      <c r="N635" s="24"/>
      <c r="O635" s="13" t="str">
        <f>IF(OR(AND(NOT(ISBLANK(G635)),NOT(ISNUMBER(G635))),AND(NOT(ISBLANK(J635)),NOT(ISNUMBER(M635)))),"Digite um número na C.H.",IF(OR(COUNTIF(B626:B635,B635)&gt;1,COUNTIF(J626:J635,J635)&gt;1),"Docente repetido",""))</f>
        <v/>
      </c>
      <c r="P635" s="13">
        <f t="shared" si="35"/>
        <v>0</v>
      </c>
      <c r="Q635" s="26"/>
      <c r="R635" s="26"/>
      <c r="S635" s="26"/>
      <c r="T635" s="40" t="str">
        <f t="shared" si="32"/>
        <v/>
      </c>
      <c r="U635" s="26"/>
      <c r="V635" s="26"/>
      <c r="W635" s="26"/>
    </row>
    <row r="636" spans="1:23" ht="12.6">
      <c r="A636" s="26"/>
      <c r="B636" s="26"/>
      <c r="C636" s="26"/>
      <c r="D636" s="26"/>
      <c r="E636" s="26"/>
      <c r="F636" s="26"/>
      <c r="G636" s="26"/>
      <c r="H636" s="26"/>
      <c r="I636" s="26"/>
      <c r="J636" s="26"/>
      <c r="K636" s="26"/>
      <c r="L636" s="26"/>
      <c r="M636" s="26"/>
      <c r="N636" s="26"/>
      <c r="O636" s="26"/>
      <c r="P636" s="26"/>
      <c r="Q636" s="26"/>
      <c r="R636" s="26"/>
      <c r="S636" s="26"/>
      <c r="T636" s="40" t="str">
        <f t="shared" si="32"/>
        <v/>
      </c>
      <c r="U636" s="26"/>
      <c r="V636" s="26"/>
      <c r="W636" s="26"/>
    </row>
    <row r="637" spans="1:23" ht="15.75" customHeight="1">
      <c r="T637" s="40" t="str">
        <f t="shared" si="32"/>
        <v/>
      </c>
    </row>
    <row r="638" spans="1:23" ht="15.75" customHeight="1">
      <c r="T638" s="40" t="str">
        <f t="shared" si="32"/>
        <v/>
      </c>
    </row>
    <row r="639" spans="1:23" ht="19.5" customHeight="1">
      <c r="A639" s="13" t="s">
        <v>99</v>
      </c>
      <c r="B639" s="94"/>
      <c r="C639" s="94"/>
      <c r="D639" s="94"/>
      <c r="E639" s="94"/>
      <c r="F639" s="94"/>
      <c r="G639" s="94"/>
      <c r="H639" s="94"/>
      <c r="I639" s="94"/>
      <c r="J639" s="94"/>
      <c r="K639" s="94"/>
      <c r="L639" s="94"/>
      <c r="M639" s="94"/>
      <c r="N639" s="24"/>
      <c r="O639" s="13" t="str">
        <f>IF(AND(B639="",NOT(F640="")),"Nome da disciplina obrigatório","")</f>
        <v/>
      </c>
      <c r="P639" s="13">
        <f>IF(ISBLANK(O639),"",IF(O639="",0,1))</f>
        <v>0</v>
      </c>
      <c r="Q639" s="26"/>
      <c r="R639" s="26"/>
      <c r="S639" s="26"/>
      <c r="T639" s="40" t="str">
        <f t="shared" si="32"/>
        <v/>
      </c>
      <c r="U639" s="26"/>
      <c r="V639" s="26"/>
      <c r="W639" s="26"/>
    </row>
    <row r="640" spans="1:23" ht="32.25" customHeight="1">
      <c r="A640" s="95" t="s">
        <v>100</v>
      </c>
      <c r="B640" s="96"/>
      <c r="C640" s="96"/>
      <c r="D640" s="96"/>
      <c r="E640" s="97"/>
      <c r="F640" s="13" t="str">
        <f>IF(SUM(G650:G659)+SUM(M650:M659)=0,"",SUM(G650:G659)+SUM(M650:M659))</f>
        <v/>
      </c>
      <c r="H640" s="24"/>
      <c r="I640" s="24"/>
      <c r="J640" s="24"/>
      <c r="K640" s="24"/>
      <c r="L640" s="24"/>
      <c r="M640" s="24"/>
      <c r="N640" s="24"/>
      <c r="O640" s="13" t="str">
        <f>IF(F640="", "", IF(AND(NOT(F640=0),NOT(MOD(F640,15)=0)),"A carga horária deve ser múltiplo de 15",""))</f>
        <v/>
      </c>
      <c r="P640" s="13">
        <f>IF(ISBLANK(O640),"",IF(O640="",0,1))</f>
        <v>0</v>
      </c>
      <c r="Q640" s="26"/>
      <c r="R640" s="26"/>
      <c r="S640" s="26"/>
      <c r="T640" s="40" t="str">
        <f t="shared" si="32"/>
        <v/>
      </c>
      <c r="U640" s="24"/>
      <c r="V640" s="24"/>
      <c r="W640" s="26"/>
    </row>
    <row r="641" spans="1:23" ht="14.1">
      <c r="A641" s="98" t="s">
        <v>93</v>
      </c>
      <c r="B641" s="98"/>
      <c r="C641" s="98"/>
      <c r="D641" s="98"/>
      <c r="E641" s="98"/>
      <c r="F641" s="38" t="str">
        <f>IF(AND(NOT(ISBLANK(F640)),ISNUMBER(F640),F640&gt;=15),F640/15,"")</f>
        <v/>
      </c>
      <c r="G641" s="24"/>
      <c r="H641" s="24"/>
      <c r="I641" s="24"/>
      <c r="J641" s="24"/>
      <c r="K641" s="24"/>
      <c r="L641" s="24"/>
      <c r="M641" s="24"/>
      <c r="N641" s="24"/>
      <c r="O641" s="26"/>
      <c r="P641" s="26"/>
      <c r="Q641" s="26"/>
      <c r="R641" s="26"/>
      <c r="S641" s="26"/>
      <c r="T641" s="40" t="str">
        <f t="shared" ref="T641:T704" si="36">IF(AND($A641 = "Nome da disciplina:", ISTEXT($B641)), "OK", "")</f>
        <v/>
      </c>
      <c r="U641" s="24"/>
      <c r="V641" s="24"/>
      <c r="W641" s="26"/>
    </row>
    <row r="642" spans="1:23" ht="60" customHeight="1">
      <c r="A642" s="13" t="s">
        <v>101</v>
      </c>
      <c r="B642" s="83"/>
      <c r="C642" s="83"/>
      <c r="D642" s="83"/>
      <c r="E642" s="83"/>
      <c r="F642" s="83"/>
      <c r="G642" s="83"/>
      <c r="H642" s="83"/>
      <c r="I642" s="83"/>
      <c r="J642" s="83"/>
      <c r="K642" s="83"/>
      <c r="L642" s="83"/>
      <c r="M642" s="83"/>
      <c r="N642" s="24"/>
      <c r="O642" s="26"/>
      <c r="P642" s="26"/>
      <c r="Q642" s="26"/>
      <c r="R642" s="26"/>
      <c r="S642" s="26"/>
      <c r="T642" s="40" t="str">
        <f t="shared" si="36"/>
        <v/>
      </c>
      <c r="U642" s="24"/>
      <c r="V642" s="24"/>
      <c r="W642" s="26"/>
    </row>
    <row r="643" spans="1:23" ht="60" customHeight="1">
      <c r="A643" s="39" t="s">
        <v>102</v>
      </c>
      <c r="B643" s="83"/>
      <c r="C643" s="83"/>
      <c r="D643" s="83"/>
      <c r="E643" s="83"/>
      <c r="F643" s="83"/>
      <c r="G643" s="83"/>
      <c r="H643" s="83"/>
      <c r="I643" s="83"/>
      <c r="J643" s="83"/>
      <c r="K643" s="83"/>
      <c r="L643" s="83"/>
      <c r="M643" s="83"/>
      <c r="N643" s="24"/>
      <c r="O643" s="26"/>
      <c r="P643" s="26"/>
      <c r="Q643" s="26"/>
      <c r="R643" s="26"/>
      <c r="S643" s="26"/>
      <c r="T643" s="40" t="str">
        <f t="shared" si="36"/>
        <v/>
      </c>
      <c r="U643" s="24"/>
      <c r="V643" s="24"/>
      <c r="W643" s="26"/>
    </row>
    <row r="644" spans="1:23" ht="14.1">
      <c r="A644" s="13" t="s">
        <v>103</v>
      </c>
      <c r="B644" s="57"/>
      <c r="C644" s="16" t="s">
        <v>104</v>
      </c>
      <c r="D644" s="24"/>
      <c r="E644" s="24"/>
      <c r="G644" s="26"/>
      <c r="H644" s="24"/>
      <c r="I644" s="24"/>
      <c r="J644" s="24"/>
      <c r="K644" s="24"/>
      <c r="L644" s="24"/>
      <c r="M644" s="24"/>
      <c r="N644" s="24"/>
      <c r="O644" s="26"/>
      <c r="P644" s="26"/>
      <c r="Q644" s="26"/>
      <c r="R644" s="26"/>
      <c r="S644" s="26"/>
      <c r="T644" s="40" t="str">
        <f t="shared" si="36"/>
        <v/>
      </c>
      <c r="U644" s="24"/>
      <c r="V644" s="24"/>
      <c r="W644" s="26"/>
    </row>
    <row r="645" spans="1:23" ht="14.1">
      <c r="A645" s="13" t="s">
        <v>105</v>
      </c>
      <c r="B645" s="57"/>
      <c r="C645" s="16" t="s">
        <v>104</v>
      </c>
      <c r="D645" s="24"/>
      <c r="E645" s="24"/>
      <c r="G645" s="26"/>
      <c r="H645" s="24"/>
      <c r="I645" s="24"/>
      <c r="J645" s="24"/>
      <c r="K645" s="24"/>
      <c r="L645" s="24"/>
      <c r="M645" s="24"/>
      <c r="N645" s="24"/>
      <c r="O645" s="26"/>
      <c r="P645" s="26"/>
      <c r="Q645" s="26"/>
      <c r="R645" s="26"/>
      <c r="S645" s="26"/>
      <c r="T645" s="40" t="str">
        <f t="shared" si="36"/>
        <v/>
      </c>
      <c r="U645" s="24"/>
      <c r="V645" s="24"/>
      <c r="W645" s="26"/>
    </row>
    <row r="646" spans="1:23" ht="14.1">
      <c r="A646" s="99" t="s">
        <v>106</v>
      </c>
      <c r="B646" s="99"/>
      <c r="C646" s="57"/>
      <c r="D646" s="16" t="s">
        <v>104</v>
      </c>
      <c r="E646" s="24"/>
      <c r="F646" s="34"/>
      <c r="G646" s="26"/>
      <c r="H646" s="24"/>
      <c r="I646" s="24"/>
      <c r="J646" s="24"/>
      <c r="K646" s="24"/>
      <c r="L646" s="24"/>
      <c r="M646" s="24"/>
      <c r="N646" s="24"/>
      <c r="O646" s="26"/>
      <c r="P646" s="26"/>
      <c r="Q646" s="26"/>
      <c r="R646" s="26"/>
      <c r="S646" s="26"/>
      <c r="T646" s="40" t="str">
        <f t="shared" si="36"/>
        <v/>
      </c>
      <c r="U646" s="24"/>
      <c r="V646" s="24"/>
      <c r="W646" s="26"/>
    </row>
    <row r="647" spans="1:23" ht="14.1">
      <c r="A647" s="99" t="s">
        <v>107</v>
      </c>
      <c r="B647" s="99"/>
      <c r="C647" s="57"/>
      <c r="D647" s="16" t="s">
        <v>104</v>
      </c>
      <c r="E647" s="24"/>
      <c r="F647" s="34"/>
      <c r="G647" s="26"/>
      <c r="H647" s="24"/>
      <c r="I647" s="24"/>
      <c r="J647" s="24"/>
      <c r="K647" s="24"/>
      <c r="L647" s="24"/>
      <c r="M647" s="24"/>
      <c r="N647" s="24"/>
      <c r="O647" s="26"/>
      <c r="P647" s="26"/>
      <c r="Q647" s="26"/>
      <c r="R647" s="26"/>
      <c r="S647" s="26"/>
      <c r="T647" s="40" t="str">
        <f t="shared" si="36"/>
        <v/>
      </c>
      <c r="U647" s="24"/>
      <c r="V647" s="24"/>
      <c r="W647" s="26"/>
    </row>
    <row r="648" spans="1:23" ht="14.1">
      <c r="A648" s="100" t="s">
        <v>108</v>
      </c>
      <c r="B648" s="101"/>
      <c r="C648" s="102"/>
      <c r="D648" s="57"/>
      <c r="E648" s="16" t="s">
        <v>104</v>
      </c>
      <c r="G648" s="26"/>
      <c r="H648" s="24"/>
      <c r="I648" s="24"/>
      <c r="J648" s="24"/>
      <c r="K648" s="24"/>
      <c r="L648" s="24"/>
      <c r="M648" s="24"/>
      <c r="N648" s="24"/>
      <c r="O648" s="26"/>
      <c r="P648" s="26"/>
      <c r="Q648" s="26"/>
      <c r="R648" s="26"/>
      <c r="S648" s="26"/>
      <c r="T648" s="40" t="str">
        <f t="shared" si="36"/>
        <v/>
      </c>
      <c r="U648" s="24"/>
      <c r="V648" s="24"/>
      <c r="W648" s="26"/>
    </row>
    <row r="649" spans="1:23" ht="14.1">
      <c r="A649" s="103" t="s">
        <v>109</v>
      </c>
      <c r="B649" s="104"/>
      <c r="C649" s="105"/>
      <c r="D649" s="57"/>
      <c r="E649" s="16" t="s">
        <v>104</v>
      </c>
      <c r="G649" s="26"/>
      <c r="H649" s="24"/>
      <c r="I649" s="24"/>
      <c r="J649" s="24"/>
      <c r="K649" s="24"/>
      <c r="L649" s="24"/>
      <c r="M649" s="24"/>
      <c r="N649" s="24"/>
      <c r="O649" s="26"/>
      <c r="P649" s="26"/>
      <c r="Q649" s="26"/>
      <c r="R649" s="26"/>
      <c r="S649" s="26"/>
      <c r="T649" s="40" t="str">
        <f t="shared" si="36"/>
        <v/>
      </c>
      <c r="U649" s="24"/>
      <c r="V649" s="24"/>
      <c r="W649" s="26"/>
    </row>
    <row r="650" spans="1:23" ht="14.1">
      <c r="A650" s="13" t="s">
        <v>110</v>
      </c>
      <c r="B650" s="75"/>
      <c r="C650" s="75"/>
      <c r="D650" s="75"/>
      <c r="E650" s="24"/>
      <c r="F650" s="13" t="s">
        <v>111</v>
      </c>
      <c r="G650" s="27"/>
      <c r="H650" s="24"/>
      <c r="I650" s="13" t="s">
        <v>112</v>
      </c>
      <c r="J650" s="27"/>
      <c r="K650" s="24"/>
      <c r="L650" s="13" t="s">
        <v>111</v>
      </c>
      <c r="M650" s="27"/>
      <c r="N650" s="24"/>
      <c r="O650" s="13" t="str">
        <f>IF(OR(AND(NOT(ISBLANK(G650)),NOT(ISNUMBER(G650))),AND(NOT(ISBLANK(J650)),NOT(ISNUMBER(M650)))),"Digite um número na C.H.",IF(OR(COUNTIF(B650:B659,B650)&gt;1,COUNTIF(J650:J659,J650)&gt;1),"Docente repetido",""))</f>
        <v/>
      </c>
      <c r="P650" s="13">
        <f t="shared" ref="P650:P659" si="37">IF(ISBLANK(O650),"",IF(O650="",0,1))</f>
        <v>0</v>
      </c>
      <c r="Q650" s="26"/>
      <c r="R650" s="26"/>
      <c r="S650" s="26"/>
      <c r="T650" s="40" t="str">
        <f t="shared" si="36"/>
        <v/>
      </c>
      <c r="U650" s="24"/>
      <c r="V650" s="24"/>
      <c r="W650" s="26"/>
    </row>
    <row r="651" spans="1:23" ht="14.1">
      <c r="A651" s="13" t="s">
        <v>113</v>
      </c>
      <c r="B651" s="75"/>
      <c r="C651" s="75"/>
      <c r="D651" s="75"/>
      <c r="E651" s="24"/>
      <c r="F651" s="13" t="s">
        <v>111</v>
      </c>
      <c r="G651" s="27"/>
      <c r="H651" s="24"/>
      <c r="I651" s="13" t="s">
        <v>114</v>
      </c>
      <c r="J651" s="27"/>
      <c r="K651" s="24"/>
      <c r="L651" s="13" t="s">
        <v>111</v>
      </c>
      <c r="M651" s="27"/>
      <c r="N651" s="24"/>
      <c r="O651" s="13" t="str">
        <f>IF(OR(AND(NOT(ISBLANK(G651)),NOT(ISNUMBER(G651))),AND(NOT(ISBLANK(J651)),NOT(ISNUMBER(M651)))),"Digite um número na C.H.",IF(OR(COUNTIF(B650:B659,B651)&gt;1,COUNTIF(J650:J659,J651)&gt;1),"Docente repetido",""))</f>
        <v/>
      </c>
      <c r="P651" s="13">
        <f t="shared" si="37"/>
        <v>0</v>
      </c>
      <c r="Q651" s="26"/>
      <c r="R651" s="26"/>
      <c r="S651" s="26"/>
      <c r="T651" s="40" t="str">
        <f t="shared" si="36"/>
        <v/>
      </c>
      <c r="U651" s="24"/>
      <c r="V651" s="24"/>
      <c r="W651" s="26"/>
    </row>
    <row r="652" spans="1:23" ht="14.1">
      <c r="A652" s="13" t="s">
        <v>115</v>
      </c>
      <c r="B652" s="75"/>
      <c r="C652" s="75"/>
      <c r="D652" s="75"/>
      <c r="E652" s="24"/>
      <c r="F652" s="13" t="s">
        <v>111</v>
      </c>
      <c r="G652" s="27"/>
      <c r="H652" s="24"/>
      <c r="I652" s="13" t="s">
        <v>116</v>
      </c>
      <c r="J652" s="27"/>
      <c r="K652" s="24"/>
      <c r="L652" s="13" t="s">
        <v>111</v>
      </c>
      <c r="M652" s="27"/>
      <c r="N652" s="24"/>
      <c r="O652" s="13" t="str">
        <f>IF(OR(AND(NOT(ISBLANK(G652)),NOT(ISNUMBER(G652))),AND(NOT(ISBLANK(J652)),NOT(ISNUMBER(M652)))),"Digite um número na C.H.",IF(OR(COUNTIF(B650:B659,B652)&gt;1,COUNTIF(J650:J659,J652)&gt;1),"Docente repetido",""))</f>
        <v/>
      </c>
      <c r="P652" s="13">
        <f t="shared" si="37"/>
        <v>0</v>
      </c>
      <c r="Q652" s="26"/>
      <c r="R652" s="26"/>
      <c r="S652" s="26"/>
      <c r="T652" s="40" t="str">
        <f t="shared" si="36"/>
        <v/>
      </c>
      <c r="U652" s="24"/>
      <c r="V652" s="24"/>
      <c r="W652" s="26"/>
    </row>
    <row r="653" spans="1:23" ht="14.1">
      <c r="A653" s="13" t="s">
        <v>117</v>
      </c>
      <c r="B653" s="75"/>
      <c r="C653" s="75"/>
      <c r="D653" s="75"/>
      <c r="E653" s="24"/>
      <c r="F653" s="13" t="s">
        <v>111</v>
      </c>
      <c r="G653" s="27"/>
      <c r="H653" s="24"/>
      <c r="I653" s="13" t="s">
        <v>118</v>
      </c>
      <c r="J653" s="27"/>
      <c r="K653" s="24"/>
      <c r="L653" s="13" t="s">
        <v>111</v>
      </c>
      <c r="M653" s="27"/>
      <c r="N653" s="24"/>
      <c r="O653" s="13" t="str">
        <f>IF(OR(AND(NOT(ISBLANK(G653)),NOT(ISNUMBER(G653))),AND(NOT(ISBLANK(J653)),NOT(ISNUMBER(M653)))),"Digite um número na C.H.",IF(OR(COUNTIF(B650:B659,B653)&gt;1,COUNTIF(J650:J659,J653)&gt;1),"Docente repetido",""))</f>
        <v/>
      </c>
      <c r="P653" s="13">
        <f t="shared" si="37"/>
        <v>0</v>
      </c>
      <c r="Q653" s="26"/>
      <c r="R653" s="26"/>
      <c r="S653" s="26"/>
      <c r="T653" s="40" t="str">
        <f t="shared" si="36"/>
        <v/>
      </c>
      <c r="U653" s="24"/>
      <c r="V653" s="24"/>
      <c r="W653" s="26"/>
    </row>
    <row r="654" spans="1:23" ht="14.1">
      <c r="A654" s="13" t="s">
        <v>119</v>
      </c>
      <c r="B654" s="75"/>
      <c r="C654" s="75"/>
      <c r="D654" s="75"/>
      <c r="E654" s="24"/>
      <c r="F654" s="13" t="s">
        <v>111</v>
      </c>
      <c r="G654" s="27"/>
      <c r="H654" s="24"/>
      <c r="I654" s="13" t="s">
        <v>120</v>
      </c>
      <c r="J654" s="27"/>
      <c r="K654" s="24"/>
      <c r="L654" s="13" t="s">
        <v>111</v>
      </c>
      <c r="M654" s="27"/>
      <c r="N654" s="24"/>
      <c r="O654" s="13" t="str">
        <f>IF(OR(AND(NOT(ISBLANK(G654)),NOT(ISNUMBER(G654))),AND(NOT(ISBLANK(J654)),NOT(ISNUMBER(M654)))),"Digite um número na C.H.",IF(OR(COUNTIF(B650:B659,B654)&gt;1,COUNTIF(J650:J659,J654)&gt;1),"Docente repetido",""))</f>
        <v/>
      </c>
      <c r="P654" s="13">
        <f t="shared" si="37"/>
        <v>0</v>
      </c>
      <c r="Q654" s="26"/>
      <c r="R654" s="26"/>
      <c r="S654" s="26"/>
      <c r="T654" s="40" t="str">
        <f t="shared" si="36"/>
        <v/>
      </c>
      <c r="U654" s="24"/>
      <c r="V654" s="24"/>
      <c r="W654" s="26"/>
    </row>
    <row r="655" spans="1:23" ht="14.1">
      <c r="A655" s="13" t="s">
        <v>121</v>
      </c>
      <c r="B655" s="75"/>
      <c r="C655" s="75"/>
      <c r="D655" s="75"/>
      <c r="E655" s="24"/>
      <c r="F655" s="13" t="s">
        <v>111</v>
      </c>
      <c r="G655" s="27"/>
      <c r="H655" s="24"/>
      <c r="I655" s="13" t="s">
        <v>122</v>
      </c>
      <c r="J655" s="27"/>
      <c r="K655" s="24"/>
      <c r="L655" s="13" t="s">
        <v>111</v>
      </c>
      <c r="M655" s="27"/>
      <c r="N655" s="24"/>
      <c r="O655" s="13" t="str">
        <f>IF(OR(AND(NOT(ISBLANK(G655)),NOT(ISNUMBER(G655))),AND(NOT(ISBLANK(J655)),NOT(ISNUMBER(M655)))),"Digite um número na C.H.",IF(OR(COUNTIF(B650:B659,B655)&gt;1,COUNTIF(J650:J659,J655)&gt;1),"Docente repetido",""))</f>
        <v/>
      </c>
      <c r="P655" s="13">
        <f t="shared" si="37"/>
        <v>0</v>
      </c>
      <c r="Q655" s="26"/>
      <c r="R655" s="26"/>
      <c r="S655" s="26"/>
      <c r="T655" s="40" t="str">
        <f t="shared" si="36"/>
        <v/>
      </c>
      <c r="U655" s="24"/>
      <c r="V655" s="24"/>
      <c r="W655" s="26"/>
    </row>
    <row r="656" spans="1:23" ht="14.1">
      <c r="A656" s="13" t="s">
        <v>123</v>
      </c>
      <c r="B656" s="75"/>
      <c r="C656" s="75"/>
      <c r="D656" s="75"/>
      <c r="E656" s="24"/>
      <c r="F656" s="13" t="s">
        <v>111</v>
      </c>
      <c r="G656" s="27"/>
      <c r="H656" s="24"/>
      <c r="I656" s="13" t="s">
        <v>124</v>
      </c>
      <c r="J656" s="27"/>
      <c r="K656" s="24"/>
      <c r="L656" s="13" t="s">
        <v>111</v>
      </c>
      <c r="M656" s="27"/>
      <c r="N656" s="24"/>
      <c r="O656" s="13" t="str">
        <f>IF(OR(AND(NOT(ISBLANK(G656)),NOT(ISNUMBER(G656))),AND(NOT(ISBLANK(J656)),NOT(ISNUMBER(M656)))),"Digite um número na C.H.",IF(OR(COUNTIF(B650:B659,B656)&gt;1,COUNTIF(J650:J659,J656)&gt;1),"Docente repetido",""))</f>
        <v/>
      </c>
      <c r="P656" s="13">
        <f t="shared" si="37"/>
        <v>0</v>
      </c>
      <c r="Q656" s="26"/>
      <c r="R656" s="26"/>
      <c r="S656" s="26"/>
      <c r="T656" s="40" t="str">
        <f t="shared" si="36"/>
        <v/>
      </c>
      <c r="U656" s="24"/>
      <c r="V656" s="24"/>
      <c r="W656" s="26"/>
    </row>
    <row r="657" spans="1:23" ht="14.1">
      <c r="A657" s="13" t="s">
        <v>125</v>
      </c>
      <c r="B657" s="75"/>
      <c r="C657" s="75"/>
      <c r="D657" s="75"/>
      <c r="E657" s="24"/>
      <c r="F657" s="13" t="s">
        <v>111</v>
      </c>
      <c r="G657" s="27"/>
      <c r="H657" s="24"/>
      <c r="I657" s="13" t="s">
        <v>126</v>
      </c>
      <c r="J657" s="27"/>
      <c r="K657" s="24"/>
      <c r="L657" s="13" t="s">
        <v>111</v>
      </c>
      <c r="M657" s="27"/>
      <c r="N657" s="24"/>
      <c r="O657" s="13" t="str">
        <f>IF(OR(AND(NOT(ISBLANK(G657)),NOT(ISNUMBER(G657))),AND(NOT(ISBLANK(J657)),NOT(ISNUMBER(M657)))),"Digite um número na C.H.",IF(OR(COUNTIF(B650:B659,B657)&gt;1,COUNTIF(J650:J659,J657)&gt;1),"Docente repetido",""))</f>
        <v/>
      </c>
      <c r="P657" s="13">
        <f t="shared" si="37"/>
        <v>0</v>
      </c>
      <c r="Q657" s="26"/>
      <c r="R657" s="26"/>
      <c r="S657" s="26"/>
      <c r="T657" s="40" t="str">
        <f t="shared" si="36"/>
        <v/>
      </c>
      <c r="U657" s="24"/>
      <c r="V657" s="24"/>
      <c r="W657" s="26"/>
    </row>
    <row r="658" spans="1:23" ht="14.1">
      <c r="A658" s="13" t="s">
        <v>127</v>
      </c>
      <c r="B658" s="75"/>
      <c r="C658" s="75"/>
      <c r="D658" s="75"/>
      <c r="E658" s="24"/>
      <c r="F658" s="13" t="s">
        <v>111</v>
      </c>
      <c r="G658" s="27"/>
      <c r="H658" s="24"/>
      <c r="I658" s="13" t="s">
        <v>128</v>
      </c>
      <c r="J658" s="27"/>
      <c r="K658" s="24"/>
      <c r="L658" s="13" t="s">
        <v>111</v>
      </c>
      <c r="M658" s="27"/>
      <c r="N658" s="24"/>
      <c r="O658" s="13" t="str">
        <f>IF(OR(AND(NOT(ISBLANK(G658)),NOT(ISNUMBER(G658))),AND(NOT(ISBLANK(J658)),NOT(ISNUMBER(M658)))),"Digite um número na C.H.",IF(OR(COUNTIF(B650:B659,B658)&gt;1,COUNTIF(J650:J659,J658)&gt;1),"Docente repetido",""))</f>
        <v/>
      </c>
      <c r="P658" s="13">
        <f t="shared" si="37"/>
        <v>0</v>
      </c>
      <c r="Q658" s="26"/>
      <c r="R658" s="26"/>
      <c r="S658" s="26"/>
      <c r="T658" s="40" t="str">
        <f t="shared" si="36"/>
        <v/>
      </c>
      <c r="U658" s="26"/>
      <c r="V658" s="26"/>
      <c r="W658" s="26"/>
    </row>
    <row r="659" spans="1:23" ht="14.1">
      <c r="A659" s="13" t="s">
        <v>129</v>
      </c>
      <c r="B659" s="75"/>
      <c r="C659" s="75"/>
      <c r="D659" s="75"/>
      <c r="E659" s="24"/>
      <c r="F659" s="13" t="s">
        <v>111</v>
      </c>
      <c r="G659" s="27"/>
      <c r="H659" s="24"/>
      <c r="I659" s="13" t="s">
        <v>130</v>
      </c>
      <c r="J659" s="27"/>
      <c r="K659" s="24"/>
      <c r="L659" s="13" t="s">
        <v>111</v>
      </c>
      <c r="M659" s="27"/>
      <c r="N659" s="24"/>
      <c r="O659" s="13" t="str">
        <f>IF(OR(AND(NOT(ISBLANK(G659)),NOT(ISNUMBER(G659))),AND(NOT(ISBLANK(J659)),NOT(ISNUMBER(M659)))),"Digite um número na C.H.",IF(OR(COUNTIF(B650:B659,B659)&gt;1,COUNTIF(J650:J659,J659)&gt;1),"Docente repetido",""))</f>
        <v/>
      </c>
      <c r="P659" s="13">
        <f t="shared" si="37"/>
        <v>0</v>
      </c>
      <c r="Q659" s="26"/>
      <c r="R659" s="26"/>
      <c r="S659" s="26"/>
      <c r="T659" s="40" t="str">
        <f t="shared" si="36"/>
        <v/>
      </c>
      <c r="U659" s="26"/>
      <c r="V659" s="26"/>
      <c r="W659" s="26"/>
    </row>
    <row r="660" spans="1:23" ht="12.6">
      <c r="A660" s="26"/>
      <c r="B660" s="26"/>
      <c r="C660" s="26"/>
      <c r="D660" s="26"/>
      <c r="E660" s="26"/>
      <c r="F660" s="26"/>
      <c r="G660" s="26"/>
      <c r="H660" s="26"/>
      <c r="I660" s="26"/>
      <c r="J660" s="26"/>
      <c r="K660" s="26"/>
      <c r="L660" s="26"/>
      <c r="M660" s="26"/>
      <c r="N660" s="26"/>
      <c r="O660" s="26"/>
      <c r="P660" s="26"/>
      <c r="Q660" s="26"/>
      <c r="R660" s="26"/>
      <c r="S660" s="26"/>
      <c r="T660" s="40" t="str">
        <f t="shared" si="36"/>
        <v/>
      </c>
      <c r="U660" s="26"/>
      <c r="V660" s="26"/>
      <c r="W660" s="26"/>
    </row>
    <row r="661" spans="1:23" ht="15.75" customHeight="1">
      <c r="T661" s="40" t="str">
        <f t="shared" si="36"/>
        <v/>
      </c>
    </row>
    <row r="662" spans="1:23" ht="15.75" customHeight="1">
      <c r="T662" s="40" t="str">
        <f t="shared" si="36"/>
        <v/>
      </c>
    </row>
    <row r="663" spans="1:23" ht="19.5" customHeight="1">
      <c r="A663" s="13" t="s">
        <v>99</v>
      </c>
      <c r="B663" s="94"/>
      <c r="C663" s="94"/>
      <c r="D663" s="94"/>
      <c r="E663" s="94"/>
      <c r="F663" s="94"/>
      <c r="G663" s="94"/>
      <c r="H663" s="94"/>
      <c r="I663" s="94"/>
      <c r="J663" s="94"/>
      <c r="K663" s="94"/>
      <c r="L663" s="94"/>
      <c r="M663" s="94"/>
      <c r="N663" s="24"/>
      <c r="O663" s="13" t="str">
        <f>IF(AND(B663="",NOT(F664="")),"Nome da disciplina obrigatório","")</f>
        <v/>
      </c>
      <c r="P663" s="13">
        <f>IF(ISBLANK(O663),"",IF(O663="",0,1))</f>
        <v>0</v>
      </c>
      <c r="Q663" s="26"/>
      <c r="R663" s="26"/>
      <c r="S663" s="26"/>
      <c r="T663" s="40" t="str">
        <f t="shared" si="36"/>
        <v/>
      </c>
      <c r="U663" s="26"/>
      <c r="V663" s="26"/>
      <c r="W663" s="26"/>
    </row>
    <row r="664" spans="1:23" ht="32.25" customHeight="1">
      <c r="A664" s="95" t="s">
        <v>100</v>
      </c>
      <c r="B664" s="96"/>
      <c r="C664" s="96"/>
      <c r="D664" s="96"/>
      <c r="E664" s="97"/>
      <c r="F664" s="13" t="str">
        <f>IF(SUM(G674:G683)+SUM(M674:M683)=0,"",SUM(G674:G683)+SUM(M674:M683))</f>
        <v/>
      </c>
      <c r="H664" s="24"/>
      <c r="I664" s="24"/>
      <c r="J664" s="24"/>
      <c r="K664" s="24"/>
      <c r="L664" s="24"/>
      <c r="M664" s="24"/>
      <c r="N664" s="24"/>
      <c r="O664" s="13" t="str">
        <f>IF(F664="", "", IF(AND(NOT(F664=0),NOT(MOD(F664,15)=0)),"A carga horária deve ser múltiplo de 15",""))</f>
        <v/>
      </c>
      <c r="P664" s="13">
        <f>IF(ISBLANK(O664),"",IF(O664="",0,1))</f>
        <v>0</v>
      </c>
      <c r="Q664" s="26"/>
      <c r="R664" s="26"/>
      <c r="S664" s="26"/>
      <c r="T664" s="40" t="str">
        <f t="shared" si="36"/>
        <v/>
      </c>
      <c r="U664" s="24"/>
      <c r="V664" s="24"/>
      <c r="W664" s="26"/>
    </row>
    <row r="665" spans="1:23" ht="14.1">
      <c r="A665" s="98" t="s">
        <v>93</v>
      </c>
      <c r="B665" s="98"/>
      <c r="C665" s="98"/>
      <c r="D665" s="98"/>
      <c r="E665" s="98"/>
      <c r="F665" s="38" t="str">
        <f>IF(AND(NOT(ISBLANK(F664)),ISNUMBER(F664),F664&gt;=15),F664/15,"")</f>
        <v/>
      </c>
      <c r="G665" s="24"/>
      <c r="H665" s="24"/>
      <c r="I665" s="24"/>
      <c r="J665" s="24"/>
      <c r="K665" s="24"/>
      <c r="L665" s="24"/>
      <c r="M665" s="24"/>
      <c r="N665" s="24"/>
      <c r="O665" s="26"/>
      <c r="P665" s="26"/>
      <c r="Q665" s="26"/>
      <c r="R665" s="26"/>
      <c r="S665" s="26"/>
      <c r="T665" s="40" t="str">
        <f t="shared" si="36"/>
        <v/>
      </c>
      <c r="U665" s="24"/>
      <c r="V665" s="24"/>
      <c r="W665" s="26"/>
    </row>
    <row r="666" spans="1:23" ht="60" customHeight="1">
      <c r="A666" s="13" t="s">
        <v>101</v>
      </c>
      <c r="B666" s="83"/>
      <c r="C666" s="83"/>
      <c r="D666" s="83"/>
      <c r="E666" s="83"/>
      <c r="F666" s="83"/>
      <c r="G666" s="83"/>
      <c r="H666" s="83"/>
      <c r="I666" s="83"/>
      <c r="J666" s="83"/>
      <c r="K666" s="83"/>
      <c r="L666" s="83"/>
      <c r="M666" s="83"/>
      <c r="N666" s="24"/>
      <c r="O666" s="26"/>
      <c r="P666" s="26"/>
      <c r="Q666" s="26"/>
      <c r="R666" s="26"/>
      <c r="S666" s="26"/>
      <c r="T666" s="40" t="str">
        <f t="shared" si="36"/>
        <v/>
      </c>
      <c r="U666" s="24"/>
      <c r="V666" s="24"/>
      <c r="W666" s="26"/>
    </row>
    <row r="667" spans="1:23" ht="60" customHeight="1">
      <c r="A667" s="39" t="s">
        <v>102</v>
      </c>
      <c r="B667" s="83"/>
      <c r="C667" s="83"/>
      <c r="D667" s="83"/>
      <c r="E667" s="83"/>
      <c r="F667" s="83"/>
      <c r="G667" s="83"/>
      <c r="H667" s="83"/>
      <c r="I667" s="83"/>
      <c r="J667" s="83"/>
      <c r="K667" s="83"/>
      <c r="L667" s="83"/>
      <c r="M667" s="83"/>
      <c r="N667" s="24"/>
      <c r="O667" s="26"/>
      <c r="P667" s="26"/>
      <c r="Q667" s="26"/>
      <c r="R667" s="26"/>
      <c r="S667" s="26"/>
      <c r="T667" s="40" t="str">
        <f t="shared" si="36"/>
        <v/>
      </c>
      <c r="U667" s="24"/>
      <c r="V667" s="24"/>
      <c r="W667" s="26"/>
    </row>
    <row r="668" spans="1:23" ht="14.1">
      <c r="A668" s="13" t="s">
        <v>103</v>
      </c>
      <c r="B668" s="32"/>
      <c r="C668" s="16" t="s">
        <v>104</v>
      </c>
      <c r="D668" s="24"/>
      <c r="E668" s="24"/>
      <c r="G668" s="26"/>
      <c r="H668" s="24"/>
      <c r="I668" s="24"/>
      <c r="J668" s="24"/>
      <c r="K668" s="24"/>
      <c r="L668" s="24"/>
      <c r="M668" s="24"/>
      <c r="N668" s="24"/>
      <c r="O668" s="26"/>
      <c r="P668" s="26"/>
      <c r="Q668" s="26"/>
      <c r="R668" s="26"/>
      <c r="S668" s="26"/>
      <c r="T668" s="40" t="str">
        <f t="shared" si="36"/>
        <v/>
      </c>
      <c r="U668" s="24"/>
      <c r="V668" s="24"/>
      <c r="W668" s="26"/>
    </row>
    <row r="669" spans="1:23" ht="14.1">
      <c r="A669" s="13" t="s">
        <v>105</v>
      </c>
      <c r="B669" s="32"/>
      <c r="C669" s="16" t="s">
        <v>104</v>
      </c>
      <c r="D669" s="24"/>
      <c r="E669" s="24"/>
      <c r="G669" s="26"/>
      <c r="H669" s="24"/>
      <c r="I669" s="24"/>
      <c r="J669" s="24"/>
      <c r="K669" s="24"/>
      <c r="L669" s="24"/>
      <c r="M669" s="24"/>
      <c r="N669" s="24"/>
      <c r="O669" s="26"/>
      <c r="P669" s="26"/>
      <c r="Q669" s="26"/>
      <c r="R669" s="26"/>
      <c r="S669" s="26"/>
      <c r="T669" s="40" t="str">
        <f t="shared" si="36"/>
        <v/>
      </c>
      <c r="U669" s="24"/>
      <c r="V669" s="24"/>
      <c r="W669" s="26"/>
    </row>
    <row r="670" spans="1:23" ht="14.1">
      <c r="A670" s="99" t="s">
        <v>106</v>
      </c>
      <c r="B670" s="99"/>
      <c r="C670" s="33"/>
      <c r="D670" s="16" t="s">
        <v>104</v>
      </c>
      <c r="E670" s="24"/>
      <c r="F670" s="34"/>
      <c r="G670" s="26"/>
      <c r="H670" s="24"/>
      <c r="I670" s="24"/>
      <c r="J670" s="24"/>
      <c r="K670" s="24"/>
      <c r="L670" s="24"/>
      <c r="M670" s="24"/>
      <c r="N670" s="24"/>
      <c r="O670" s="26"/>
      <c r="P670" s="26"/>
      <c r="Q670" s="26"/>
      <c r="R670" s="26"/>
      <c r="S670" s="26"/>
      <c r="T670" s="40" t="str">
        <f t="shared" si="36"/>
        <v/>
      </c>
      <c r="U670" s="24"/>
      <c r="V670" s="24"/>
      <c r="W670" s="26"/>
    </row>
    <row r="671" spans="1:23" ht="14.1">
      <c r="A671" s="99" t="s">
        <v>107</v>
      </c>
      <c r="B671" s="99"/>
      <c r="C671" s="33"/>
      <c r="D671" s="16" t="s">
        <v>104</v>
      </c>
      <c r="E671" s="24"/>
      <c r="F671" s="34"/>
      <c r="G671" s="26"/>
      <c r="H671" s="24"/>
      <c r="I671" s="24"/>
      <c r="J671" s="24"/>
      <c r="K671" s="24"/>
      <c r="L671" s="24"/>
      <c r="M671" s="24"/>
      <c r="N671" s="24"/>
      <c r="O671" s="26"/>
      <c r="P671" s="26"/>
      <c r="Q671" s="26"/>
      <c r="R671" s="26"/>
      <c r="S671" s="26"/>
      <c r="T671" s="40" t="str">
        <f t="shared" si="36"/>
        <v/>
      </c>
      <c r="U671" s="24"/>
      <c r="V671" s="24"/>
      <c r="W671" s="26"/>
    </row>
    <row r="672" spans="1:23" ht="14.1">
      <c r="A672" s="100" t="s">
        <v>108</v>
      </c>
      <c r="B672" s="101"/>
      <c r="C672" s="102"/>
      <c r="D672" s="33"/>
      <c r="E672" s="16" t="s">
        <v>104</v>
      </c>
      <c r="G672" s="26"/>
      <c r="H672" s="24"/>
      <c r="I672" s="24"/>
      <c r="J672" s="24"/>
      <c r="K672" s="24"/>
      <c r="L672" s="24"/>
      <c r="M672" s="24"/>
      <c r="N672" s="24"/>
      <c r="O672" s="26"/>
      <c r="P672" s="26"/>
      <c r="Q672" s="26"/>
      <c r="R672" s="26"/>
      <c r="S672" s="26"/>
      <c r="T672" s="40" t="str">
        <f t="shared" si="36"/>
        <v/>
      </c>
      <c r="U672" s="24"/>
      <c r="V672" s="24"/>
      <c r="W672" s="26"/>
    </row>
    <row r="673" spans="1:23" ht="14.1">
      <c r="A673" s="103" t="s">
        <v>109</v>
      </c>
      <c r="B673" s="104"/>
      <c r="C673" s="105"/>
      <c r="D673" s="33"/>
      <c r="E673" s="16" t="s">
        <v>104</v>
      </c>
      <c r="G673" s="26"/>
      <c r="H673" s="24"/>
      <c r="I673" s="24"/>
      <c r="J673" s="24"/>
      <c r="K673" s="24"/>
      <c r="L673" s="24"/>
      <c r="M673" s="24"/>
      <c r="N673" s="24"/>
      <c r="O673" s="26"/>
      <c r="P673" s="26"/>
      <c r="Q673" s="26"/>
      <c r="R673" s="26"/>
      <c r="S673" s="26"/>
      <c r="T673" s="40" t="str">
        <f t="shared" si="36"/>
        <v/>
      </c>
      <c r="U673" s="24"/>
      <c r="V673" s="24"/>
      <c r="W673" s="26"/>
    </row>
    <row r="674" spans="1:23" ht="14.1">
      <c r="A674" s="13" t="s">
        <v>110</v>
      </c>
      <c r="B674" s="75"/>
      <c r="C674" s="75"/>
      <c r="D674" s="75"/>
      <c r="E674" s="24"/>
      <c r="F674" s="13" t="s">
        <v>111</v>
      </c>
      <c r="G674" s="27"/>
      <c r="H674" s="24"/>
      <c r="I674" s="13" t="s">
        <v>112</v>
      </c>
      <c r="J674" s="27"/>
      <c r="K674" s="24"/>
      <c r="L674" s="13" t="s">
        <v>111</v>
      </c>
      <c r="M674" s="27"/>
      <c r="N674" s="24"/>
      <c r="O674" s="13" t="str">
        <f>IF(OR(AND(NOT(ISBLANK(G674)),NOT(ISNUMBER(G674))),AND(NOT(ISBLANK(J674)),NOT(ISNUMBER(M674)))),"Digite um número na C.H.",IF(OR(COUNTIF(B674:B683,B674)&gt;1,COUNTIF(J674:J683,J674)&gt;1),"Docente repetido",""))</f>
        <v/>
      </c>
      <c r="P674" s="13">
        <f t="shared" ref="P674:P683" si="38">IF(ISBLANK(O674),"",IF(O674="",0,1))</f>
        <v>0</v>
      </c>
      <c r="Q674" s="26"/>
      <c r="R674" s="26"/>
      <c r="S674" s="26"/>
      <c r="T674" s="40" t="str">
        <f t="shared" si="36"/>
        <v/>
      </c>
      <c r="U674" s="24"/>
      <c r="V674" s="24"/>
      <c r="W674" s="26"/>
    </row>
    <row r="675" spans="1:23" ht="14.1">
      <c r="A675" s="13" t="s">
        <v>113</v>
      </c>
      <c r="B675" s="75"/>
      <c r="C675" s="75"/>
      <c r="D675" s="75"/>
      <c r="E675" s="24"/>
      <c r="F675" s="13" t="s">
        <v>111</v>
      </c>
      <c r="G675" s="27"/>
      <c r="H675" s="24"/>
      <c r="I675" s="13" t="s">
        <v>114</v>
      </c>
      <c r="J675" s="27"/>
      <c r="K675" s="24"/>
      <c r="L675" s="13" t="s">
        <v>111</v>
      </c>
      <c r="M675" s="27"/>
      <c r="N675" s="24"/>
      <c r="O675" s="13" t="str">
        <f>IF(OR(AND(NOT(ISBLANK(G675)),NOT(ISNUMBER(G675))),AND(NOT(ISBLANK(J675)),NOT(ISNUMBER(M675)))),"Digite um número na C.H.",IF(OR(COUNTIF(B674:B683,B675)&gt;1,COUNTIF(J674:J683,J675)&gt;1),"Docente repetido",""))</f>
        <v/>
      </c>
      <c r="P675" s="13">
        <f t="shared" si="38"/>
        <v>0</v>
      </c>
      <c r="Q675" s="26"/>
      <c r="R675" s="26"/>
      <c r="S675" s="26"/>
      <c r="T675" s="40" t="str">
        <f t="shared" si="36"/>
        <v/>
      </c>
      <c r="U675" s="24"/>
      <c r="V675" s="24"/>
      <c r="W675" s="26"/>
    </row>
    <row r="676" spans="1:23" ht="14.1">
      <c r="A676" s="13" t="s">
        <v>115</v>
      </c>
      <c r="B676" s="75"/>
      <c r="C676" s="75"/>
      <c r="D676" s="75"/>
      <c r="E676" s="24"/>
      <c r="F676" s="13" t="s">
        <v>111</v>
      </c>
      <c r="G676" s="27"/>
      <c r="H676" s="24"/>
      <c r="I676" s="13" t="s">
        <v>116</v>
      </c>
      <c r="J676" s="27"/>
      <c r="K676" s="24"/>
      <c r="L676" s="13" t="s">
        <v>111</v>
      </c>
      <c r="M676" s="27"/>
      <c r="N676" s="24"/>
      <c r="O676" s="13" t="str">
        <f>IF(OR(AND(NOT(ISBLANK(G676)),NOT(ISNUMBER(G676))),AND(NOT(ISBLANK(J676)),NOT(ISNUMBER(M676)))),"Digite um número na C.H.",IF(OR(COUNTIF(B674:B683,B676)&gt;1,COUNTIF(J674:J683,J676)&gt;1),"Docente repetido",""))</f>
        <v/>
      </c>
      <c r="P676" s="13">
        <f t="shared" si="38"/>
        <v>0</v>
      </c>
      <c r="Q676" s="26"/>
      <c r="R676" s="26"/>
      <c r="S676" s="26"/>
      <c r="T676" s="40" t="str">
        <f t="shared" si="36"/>
        <v/>
      </c>
      <c r="U676" s="24"/>
      <c r="V676" s="24"/>
      <c r="W676" s="26"/>
    </row>
    <row r="677" spans="1:23" ht="14.1">
      <c r="A677" s="13" t="s">
        <v>117</v>
      </c>
      <c r="B677" s="75"/>
      <c r="C677" s="75"/>
      <c r="D677" s="75"/>
      <c r="E677" s="24"/>
      <c r="F677" s="13" t="s">
        <v>111</v>
      </c>
      <c r="G677" s="27"/>
      <c r="H677" s="24"/>
      <c r="I677" s="13" t="s">
        <v>118</v>
      </c>
      <c r="J677" s="27"/>
      <c r="K677" s="24"/>
      <c r="L677" s="13" t="s">
        <v>111</v>
      </c>
      <c r="M677" s="27"/>
      <c r="N677" s="24"/>
      <c r="O677" s="13" t="str">
        <f>IF(OR(AND(NOT(ISBLANK(G677)),NOT(ISNUMBER(G677))),AND(NOT(ISBLANK(J677)),NOT(ISNUMBER(M677)))),"Digite um número na C.H.",IF(OR(COUNTIF(B674:B683,B677)&gt;1,COUNTIF(J674:J683,J677)&gt;1),"Docente repetido",""))</f>
        <v/>
      </c>
      <c r="P677" s="13">
        <f t="shared" si="38"/>
        <v>0</v>
      </c>
      <c r="Q677" s="26"/>
      <c r="R677" s="26"/>
      <c r="S677" s="26"/>
      <c r="T677" s="40" t="str">
        <f t="shared" si="36"/>
        <v/>
      </c>
      <c r="U677" s="24"/>
      <c r="V677" s="24"/>
      <c r="W677" s="26"/>
    </row>
    <row r="678" spans="1:23" ht="14.1">
      <c r="A678" s="13" t="s">
        <v>119</v>
      </c>
      <c r="B678" s="75"/>
      <c r="C678" s="75"/>
      <c r="D678" s="75"/>
      <c r="E678" s="24"/>
      <c r="F678" s="13" t="s">
        <v>111</v>
      </c>
      <c r="G678" s="27"/>
      <c r="H678" s="24"/>
      <c r="I678" s="13" t="s">
        <v>120</v>
      </c>
      <c r="J678" s="27"/>
      <c r="K678" s="24"/>
      <c r="L678" s="13" t="s">
        <v>111</v>
      </c>
      <c r="M678" s="27"/>
      <c r="N678" s="24"/>
      <c r="O678" s="13" t="str">
        <f>IF(OR(AND(NOT(ISBLANK(G678)),NOT(ISNUMBER(G678))),AND(NOT(ISBLANK(J678)),NOT(ISNUMBER(M678)))),"Digite um número na C.H.",IF(OR(COUNTIF(B674:B683,B678)&gt;1,COUNTIF(J674:J683,J678)&gt;1),"Docente repetido",""))</f>
        <v/>
      </c>
      <c r="P678" s="13">
        <f t="shared" si="38"/>
        <v>0</v>
      </c>
      <c r="Q678" s="26"/>
      <c r="R678" s="26"/>
      <c r="S678" s="26"/>
      <c r="T678" s="40" t="str">
        <f t="shared" si="36"/>
        <v/>
      </c>
      <c r="U678" s="24"/>
      <c r="V678" s="24"/>
      <c r="W678" s="26"/>
    </row>
    <row r="679" spans="1:23" ht="14.1">
      <c r="A679" s="13" t="s">
        <v>121</v>
      </c>
      <c r="B679" s="75"/>
      <c r="C679" s="75"/>
      <c r="D679" s="75"/>
      <c r="E679" s="24"/>
      <c r="F679" s="13" t="s">
        <v>111</v>
      </c>
      <c r="G679" s="27"/>
      <c r="H679" s="24"/>
      <c r="I679" s="13" t="s">
        <v>122</v>
      </c>
      <c r="J679" s="27"/>
      <c r="K679" s="24"/>
      <c r="L679" s="13" t="s">
        <v>111</v>
      </c>
      <c r="M679" s="27"/>
      <c r="N679" s="24"/>
      <c r="O679" s="13" t="str">
        <f>IF(OR(AND(NOT(ISBLANK(G679)),NOT(ISNUMBER(G679))),AND(NOT(ISBLANK(J679)),NOT(ISNUMBER(M679)))),"Digite um número na C.H.",IF(OR(COUNTIF(B674:B683,B679)&gt;1,COUNTIF(J674:J683,J679)&gt;1),"Docente repetido",""))</f>
        <v/>
      </c>
      <c r="P679" s="13">
        <f t="shared" si="38"/>
        <v>0</v>
      </c>
      <c r="Q679" s="26"/>
      <c r="R679" s="26"/>
      <c r="S679" s="26"/>
      <c r="T679" s="40" t="str">
        <f t="shared" si="36"/>
        <v/>
      </c>
      <c r="U679" s="24"/>
      <c r="V679" s="24"/>
      <c r="W679" s="26"/>
    </row>
    <row r="680" spans="1:23" ht="14.1">
      <c r="A680" s="13" t="s">
        <v>123</v>
      </c>
      <c r="B680" s="75"/>
      <c r="C680" s="75"/>
      <c r="D680" s="75"/>
      <c r="E680" s="24"/>
      <c r="F680" s="13" t="s">
        <v>111</v>
      </c>
      <c r="G680" s="27"/>
      <c r="H680" s="24"/>
      <c r="I680" s="13" t="s">
        <v>124</v>
      </c>
      <c r="J680" s="27"/>
      <c r="K680" s="24"/>
      <c r="L680" s="13" t="s">
        <v>111</v>
      </c>
      <c r="M680" s="27"/>
      <c r="N680" s="24"/>
      <c r="O680" s="13" t="str">
        <f>IF(OR(AND(NOT(ISBLANK(G680)),NOT(ISNUMBER(G680))),AND(NOT(ISBLANK(J680)),NOT(ISNUMBER(M680)))),"Digite um número na C.H.",IF(OR(COUNTIF(B674:B683,B680)&gt;1,COUNTIF(J674:J683,J680)&gt;1),"Docente repetido",""))</f>
        <v/>
      </c>
      <c r="P680" s="13">
        <f t="shared" si="38"/>
        <v>0</v>
      </c>
      <c r="Q680" s="26"/>
      <c r="R680" s="26"/>
      <c r="S680" s="26"/>
      <c r="T680" s="40" t="str">
        <f t="shared" si="36"/>
        <v/>
      </c>
      <c r="U680" s="24"/>
      <c r="V680" s="24"/>
      <c r="W680" s="26"/>
    </row>
    <row r="681" spans="1:23" ht="14.1">
      <c r="A681" s="13" t="s">
        <v>125</v>
      </c>
      <c r="B681" s="75"/>
      <c r="C681" s="75"/>
      <c r="D681" s="75"/>
      <c r="E681" s="24"/>
      <c r="F681" s="13" t="s">
        <v>111</v>
      </c>
      <c r="G681" s="27"/>
      <c r="H681" s="24"/>
      <c r="I681" s="13" t="s">
        <v>126</v>
      </c>
      <c r="J681" s="27"/>
      <c r="K681" s="24"/>
      <c r="L681" s="13" t="s">
        <v>111</v>
      </c>
      <c r="M681" s="27"/>
      <c r="N681" s="24"/>
      <c r="O681" s="13" t="str">
        <f>IF(OR(AND(NOT(ISBLANK(G681)),NOT(ISNUMBER(G681))),AND(NOT(ISBLANK(J681)),NOT(ISNUMBER(M681)))),"Digite um número na C.H.",IF(OR(COUNTIF(B674:B683,B681)&gt;1,COUNTIF(J674:J683,J681)&gt;1),"Docente repetido",""))</f>
        <v/>
      </c>
      <c r="P681" s="13">
        <f t="shared" si="38"/>
        <v>0</v>
      </c>
      <c r="Q681" s="26"/>
      <c r="R681" s="26"/>
      <c r="S681" s="26"/>
      <c r="T681" s="40" t="str">
        <f t="shared" si="36"/>
        <v/>
      </c>
      <c r="U681" s="24"/>
      <c r="V681" s="24"/>
      <c r="W681" s="26"/>
    </row>
    <row r="682" spans="1:23" ht="14.1">
      <c r="A682" s="13" t="s">
        <v>127</v>
      </c>
      <c r="B682" s="75"/>
      <c r="C682" s="75"/>
      <c r="D682" s="75"/>
      <c r="E682" s="24"/>
      <c r="F682" s="13" t="s">
        <v>111</v>
      </c>
      <c r="G682" s="27"/>
      <c r="H682" s="24"/>
      <c r="I682" s="13" t="s">
        <v>128</v>
      </c>
      <c r="J682" s="27"/>
      <c r="K682" s="24"/>
      <c r="L682" s="13" t="s">
        <v>111</v>
      </c>
      <c r="M682" s="27"/>
      <c r="N682" s="24"/>
      <c r="O682" s="13" t="str">
        <f>IF(OR(AND(NOT(ISBLANK(G682)),NOT(ISNUMBER(G682))),AND(NOT(ISBLANK(J682)),NOT(ISNUMBER(M682)))),"Digite um número na C.H.",IF(OR(COUNTIF(B674:B683,B682)&gt;1,COUNTIF(J674:J683,J682)&gt;1),"Docente repetido",""))</f>
        <v/>
      </c>
      <c r="P682" s="13">
        <f t="shared" si="38"/>
        <v>0</v>
      </c>
      <c r="Q682" s="26"/>
      <c r="R682" s="26"/>
      <c r="S682" s="26"/>
      <c r="T682" s="40" t="str">
        <f t="shared" si="36"/>
        <v/>
      </c>
      <c r="U682" s="26"/>
      <c r="V682" s="26"/>
      <c r="W682" s="26"/>
    </row>
    <row r="683" spans="1:23" ht="14.1">
      <c r="A683" s="13" t="s">
        <v>129</v>
      </c>
      <c r="B683" s="75"/>
      <c r="C683" s="75"/>
      <c r="D683" s="75"/>
      <c r="E683" s="24"/>
      <c r="F683" s="13" t="s">
        <v>111</v>
      </c>
      <c r="G683" s="27"/>
      <c r="H683" s="24"/>
      <c r="I683" s="13" t="s">
        <v>130</v>
      </c>
      <c r="J683" s="27"/>
      <c r="K683" s="24"/>
      <c r="L683" s="13" t="s">
        <v>111</v>
      </c>
      <c r="M683" s="27"/>
      <c r="N683" s="24"/>
      <c r="O683" s="13" t="str">
        <f>IF(OR(AND(NOT(ISBLANK(G683)),NOT(ISNUMBER(G683))),AND(NOT(ISBLANK(J683)),NOT(ISNUMBER(M683)))),"Digite um número na C.H.",IF(OR(COUNTIF(B674:B683,B683)&gt;1,COUNTIF(J674:J683,J683)&gt;1),"Docente repetido",""))</f>
        <v/>
      </c>
      <c r="P683" s="13">
        <f t="shared" si="38"/>
        <v>0</v>
      </c>
      <c r="Q683" s="26"/>
      <c r="R683" s="26"/>
      <c r="S683" s="26"/>
      <c r="T683" s="40" t="str">
        <f t="shared" si="36"/>
        <v/>
      </c>
      <c r="U683" s="26"/>
      <c r="V683" s="26"/>
      <c r="W683" s="26"/>
    </row>
    <row r="684" spans="1:23" ht="12.6">
      <c r="A684" s="26"/>
      <c r="B684" s="26"/>
      <c r="C684" s="26"/>
      <c r="D684" s="26"/>
      <c r="E684" s="26"/>
      <c r="F684" s="26"/>
      <c r="G684" s="26"/>
      <c r="H684" s="26"/>
      <c r="I684" s="26"/>
      <c r="J684" s="26"/>
      <c r="K684" s="26"/>
      <c r="L684" s="26"/>
      <c r="M684" s="26"/>
      <c r="N684" s="26"/>
      <c r="O684" s="26"/>
      <c r="P684" s="26"/>
      <c r="Q684" s="26"/>
      <c r="R684" s="26"/>
      <c r="S684" s="26"/>
      <c r="T684" s="40" t="str">
        <f t="shared" si="36"/>
        <v/>
      </c>
      <c r="U684" s="26"/>
      <c r="V684" s="26"/>
      <c r="W684" s="26"/>
    </row>
    <row r="685" spans="1:23" ht="15.75" customHeight="1">
      <c r="T685" s="40" t="str">
        <f t="shared" si="36"/>
        <v/>
      </c>
    </row>
    <row r="686" spans="1:23" ht="15.75" customHeight="1">
      <c r="T686" s="40" t="str">
        <f t="shared" si="36"/>
        <v/>
      </c>
    </row>
    <row r="687" spans="1:23" ht="19.5" customHeight="1">
      <c r="A687" s="13" t="s">
        <v>99</v>
      </c>
      <c r="B687" s="94"/>
      <c r="C687" s="94"/>
      <c r="D687" s="94"/>
      <c r="E687" s="94"/>
      <c r="F687" s="94"/>
      <c r="G687" s="94"/>
      <c r="H687" s="94"/>
      <c r="I687" s="94"/>
      <c r="J687" s="94"/>
      <c r="K687" s="94"/>
      <c r="L687" s="94"/>
      <c r="M687" s="94"/>
      <c r="N687" s="24"/>
      <c r="O687" s="13" t="str">
        <f>IF(AND(B687="",NOT(F688="")),"Nome da disciplina obrigatório","")</f>
        <v/>
      </c>
      <c r="P687" s="13">
        <f>IF(ISBLANK(O687),"",IF(O687="",0,1))</f>
        <v>0</v>
      </c>
      <c r="Q687" s="26"/>
      <c r="R687" s="26"/>
      <c r="S687" s="26"/>
      <c r="T687" s="40" t="str">
        <f t="shared" si="36"/>
        <v/>
      </c>
      <c r="U687" s="26"/>
      <c r="V687" s="26"/>
      <c r="W687" s="26"/>
    </row>
    <row r="688" spans="1:23" ht="32.25" customHeight="1">
      <c r="A688" s="95" t="s">
        <v>100</v>
      </c>
      <c r="B688" s="96"/>
      <c r="C688" s="96"/>
      <c r="D688" s="96"/>
      <c r="E688" s="97"/>
      <c r="F688" s="13" t="str">
        <f>IF(SUM(G698:G707)+SUM(M698:M707)=0,"",SUM(G698:G707)+SUM(M698:M707))</f>
        <v/>
      </c>
      <c r="H688" s="24"/>
      <c r="I688" s="24"/>
      <c r="J688" s="24"/>
      <c r="K688" s="24"/>
      <c r="L688" s="24"/>
      <c r="M688" s="24"/>
      <c r="N688" s="24"/>
      <c r="O688" s="13" t="str">
        <f>IF(F688="", "", IF(AND(NOT(F688=0),NOT(MOD(F688,15)=0)),"A carga horária deve ser múltiplo de 15",""))</f>
        <v/>
      </c>
      <c r="P688" s="13">
        <f>IF(ISBLANK(O688),"",IF(O688="",0,1))</f>
        <v>0</v>
      </c>
      <c r="Q688" s="26"/>
      <c r="R688" s="26"/>
      <c r="S688" s="26"/>
      <c r="T688" s="40" t="str">
        <f t="shared" si="36"/>
        <v/>
      </c>
      <c r="U688" s="24"/>
      <c r="V688" s="24"/>
      <c r="W688" s="26"/>
    </row>
    <row r="689" spans="1:23" ht="14.1">
      <c r="A689" s="98" t="s">
        <v>93</v>
      </c>
      <c r="B689" s="98"/>
      <c r="C689" s="98"/>
      <c r="D689" s="98"/>
      <c r="E689" s="98"/>
      <c r="F689" s="38" t="str">
        <f>IF(AND(NOT(ISBLANK(F688)),ISNUMBER(F688),F688&gt;=15),F688/15,"")</f>
        <v/>
      </c>
      <c r="G689" s="24"/>
      <c r="H689" s="24"/>
      <c r="I689" s="24"/>
      <c r="J689" s="24"/>
      <c r="K689" s="24"/>
      <c r="L689" s="24"/>
      <c r="M689" s="24"/>
      <c r="N689" s="24"/>
      <c r="O689" s="26"/>
      <c r="P689" s="26"/>
      <c r="Q689" s="26"/>
      <c r="R689" s="26"/>
      <c r="S689" s="26"/>
      <c r="T689" s="40" t="str">
        <f t="shared" si="36"/>
        <v/>
      </c>
      <c r="U689" s="24"/>
      <c r="V689" s="24"/>
      <c r="W689" s="26"/>
    </row>
    <row r="690" spans="1:23" ht="60" customHeight="1">
      <c r="A690" s="13" t="s">
        <v>101</v>
      </c>
      <c r="B690" s="83"/>
      <c r="C690" s="83"/>
      <c r="D690" s="83"/>
      <c r="E690" s="83"/>
      <c r="F690" s="83"/>
      <c r="G690" s="83"/>
      <c r="H690" s="83"/>
      <c r="I690" s="83"/>
      <c r="J690" s="83"/>
      <c r="K690" s="83"/>
      <c r="L690" s="83"/>
      <c r="M690" s="83"/>
      <c r="N690" s="24"/>
      <c r="O690" s="26"/>
      <c r="P690" s="26"/>
      <c r="Q690" s="26"/>
      <c r="R690" s="26"/>
      <c r="S690" s="26"/>
      <c r="T690" s="40" t="str">
        <f t="shared" si="36"/>
        <v/>
      </c>
      <c r="U690" s="24"/>
      <c r="V690" s="24"/>
      <c r="W690" s="26"/>
    </row>
    <row r="691" spans="1:23" ht="60" customHeight="1">
      <c r="A691" s="39" t="s">
        <v>102</v>
      </c>
      <c r="B691" s="83"/>
      <c r="C691" s="83"/>
      <c r="D691" s="83"/>
      <c r="E691" s="83"/>
      <c r="F691" s="83"/>
      <c r="G691" s="83"/>
      <c r="H691" s="83"/>
      <c r="I691" s="83"/>
      <c r="J691" s="83"/>
      <c r="K691" s="83"/>
      <c r="L691" s="83"/>
      <c r="M691" s="83"/>
      <c r="N691" s="24"/>
      <c r="O691" s="26"/>
      <c r="P691" s="26"/>
      <c r="Q691" s="26"/>
      <c r="R691" s="26"/>
      <c r="S691" s="26"/>
      <c r="T691" s="40" t="str">
        <f t="shared" si="36"/>
        <v/>
      </c>
      <c r="U691" s="24"/>
      <c r="V691" s="24"/>
      <c r="W691" s="26"/>
    </row>
    <row r="692" spans="1:23" ht="14.1">
      <c r="A692" s="13" t="s">
        <v>103</v>
      </c>
      <c r="B692" s="57"/>
      <c r="C692" s="16" t="s">
        <v>104</v>
      </c>
      <c r="D692" s="24"/>
      <c r="E692" s="24"/>
      <c r="G692" s="26"/>
      <c r="H692" s="24"/>
      <c r="I692" s="24"/>
      <c r="J692" s="24"/>
      <c r="K692" s="24"/>
      <c r="L692" s="24"/>
      <c r="M692" s="24"/>
      <c r="N692" s="24"/>
      <c r="O692" s="26"/>
      <c r="P692" s="26"/>
      <c r="Q692" s="26"/>
      <c r="R692" s="26"/>
      <c r="S692" s="26"/>
      <c r="T692" s="40" t="str">
        <f t="shared" si="36"/>
        <v/>
      </c>
      <c r="U692" s="24"/>
      <c r="V692" s="24"/>
      <c r="W692" s="26"/>
    </row>
    <row r="693" spans="1:23" ht="14.1">
      <c r="A693" s="13" t="s">
        <v>105</v>
      </c>
      <c r="B693" s="57"/>
      <c r="C693" s="16" t="s">
        <v>104</v>
      </c>
      <c r="D693" s="24"/>
      <c r="E693" s="24"/>
      <c r="G693" s="26"/>
      <c r="H693" s="24"/>
      <c r="I693" s="24"/>
      <c r="J693" s="24"/>
      <c r="K693" s="24"/>
      <c r="L693" s="24"/>
      <c r="M693" s="24"/>
      <c r="N693" s="24"/>
      <c r="O693" s="26"/>
      <c r="P693" s="26"/>
      <c r="Q693" s="26"/>
      <c r="R693" s="26"/>
      <c r="S693" s="26"/>
      <c r="T693" s="40" t="str">
        <f t="shared" si="36"/>
        <v/>
      </c>
      <c r="U693" s="24"/>
      <c r="V693" s="24"/>
      <c r="W693" s="26"/>
    </row>
    <row r="694" spans="1:23" ht="14.1">
      <c r="A694" s="99" t="s">
        <v>106</v>
      </c>
      <c r="B694" s="99"/>
      <c r="C694" s="57"/>
      <c r="D694" s="16" t="s">
        <v>104</v>
      </c>
      <c r="E694" s="24"/>
      <c r="F694" s="34"/>
      <c r="G694" s="26"/>
      <c r="H694" s="24"/>
      <c r="I694" s="24"/>
      <c r="J694" s="24"/>
      <c r="K694" s="24"/>
      <c r="L694" s="24"/>
      <c r="M694" s="24"/>
      <c r="N694" s="24"/>
      <c r="O694" s="26"/>
      <c r="P694" s="26"/>
      <c r="Q694" s="26"/>
      <c r="R694" s="26"/>
      <c r="S694" s="26"/>
      <c r="T694" s="40" t="str">
        <f t="shared" si="36"/>
        <v/>
      </c>
      <c r="U694" s="24"/>
      <c r="V694" s="24"/>
      <c r="W694" s="26"/>
    </row>
    <row r="695" spans="1:23" ht="14.1">
      <c r="A695" s="99" t="s">
        <v>107</v>
      </c>
      <c r="B695" s="99"/>
      <c r="C695" s="57"/>
      <c r="D695" s="16" t="s">
        <v>104</v>
      </c>
      <c r="E695" s="24"/>
      <c r="F695" s="34"/>
      <c r="G695" s="26"/>
      <c r="H695" s="24"/>
      <c r="I695" s="24"/>
      <c r="J695" s="24"/>
      <c r="K695" s="24"/>
      <c r="L695" s="24"/>
      <c r="M695" s="24"/>
      <c r="N695" s="24"/>
      <c r="O695" s="26"/>
      <c r="P695" s="26"/>
      <c r="Q695" s="26"/>
      <c r="R695" s="26"/>
      <c r="S695" s="26"/>
      <c r="T695" s="40" t="str">
        <f t="shared" si="36"/>
        <v/>
      </c>
      <c r="U695" s="24"/>
      <c r="V695" s="24"/>
      <c r="W695" s="26"/>
    </row>
    <row r="696" spans="1:23" ht="14.1">
      <c r="A696" s="100" t="s">
        <v>108</v>
      </c>
      <c r="B696" s="101"/>
      <c r="C696" s="102"/>
      <c r="D696" s="57"/>
      <c r="E696" s="16" t="s">
        <v>104</v>
      </c>
      <c r="G696" s="26"/>
      <c r="H696" s="24"/>
      <c r="I696" s="24"/>
      <c r="J696" s="24"/>
      <c r="K696" s="24"/>
      <c r="L696" s="24"/>
      <c r="M696" s="24"/>
      <c r="N696" s="24"/>
      <c r="O696" s="26"/>
      <c r="P696" s="26"/>
      <c r="Q696" s="26"/>
      <c r="R696" s="26"/>
      <c r="S696" s="26"/>
      <c r="T696" s="40" t="str">
        <f t="shared" si="36"/>
        <v/>
      </c>
      <c r="U696" s="24"/>
      <c r="V696" s="24"/>
      <c r="W696" s="26"/>
    </row>
    <row r="697" spans="1:23" ht="14.1">
      <c r="A697" s="103" t="s">
        <v>109</v>
      </c>
      <c r="B697" s="104"/>
      <c r="C697" s="105"/>
      <c r="D697" s="57"/>
      <c r="E697" s="16" t="s">
        <v>104</v>
      </c>
      <c r="G697" s="26"/>
      <c r="H697" s="24"/>
      <c r="I697" s="24"/>
      <c r="J697" s="24"/>
      <c r="K697" s="24"/>
      <c r="L697" s="24"/>
      <c r="M697" s="24"/>
      <c r="N697" s="24"/>
      <c r="O697" s="26"/>
      <c r="P697" s="26"/>
      <c r="Q697" s="26"/>
      <c r="R697" s="26"/>
      <c r="S697" s="26"/>
      <c r="T697" s="40" t="str">
        <f t="shared" si="36"/>
        <v/>
      </c>
      <c r="U697" s="24"/>
      <c r="V697" s="24"/>
      <c r="W697" s="26"/>
    </row>
    <row r="698" spans="1:23" ht="14.1">
      <c r="A698" s="13" t="s">
        <v>110</v>
      </c>
      <c r="B698" s="75"/>
      <c r="C698" s="75"/>
      <c r="D698" s="75"/>
      <c r="E698" s="24"/>
      <c r="F698" s="13" t="s">
        <v>111</v>
      </c>
      <c r="G698" s="27"/>
      <c r="H698" s="24"/>
      <c r="I698" s="13" t="s">
        <v>112</v>
      </c>
      <c r="J698" s="27"/>
      <c r="K698" s="24"/>
      <c r="L698" s="13" t="s">
        <v>111</v>
      </c>
      <c r="M698" s="27"/>
      <c r="N698" s="24"/>
      <c r="O698" s="13" t="str">
        <f>IF(OR(AND(NOT(ISBLANK(G698)),NOT(ISNUMBER(G698))),AND(NOT(ISBLANK(J698)),NOT(ISNUMBER(M698)))),"Digite um número na C.H.",IF(OR(COUNTIF(B698:B707,B698)&gt;1,COUNTIF(J698:J707,J698)&gt;1),"Docente repetido",""))</f>
        <v/>
      </c>
      <c r="P698" s="13">
        <f t="shared" ref="P698:P707" si="39">IF(ISBLANK(O698),"",IF(O698="",0,1))</f>
        <v>0</v>
      </c>
      <c r="Q698" s="26"/>
      <c r="R698" s="26"/>
      <c r="S698" s="26"/>
      <c r="T698" s="40" t="str">
        <f t="shared" si="36"/>
        <v/>
      </c>
      <c r="U698" s="24"/>
      <c r="V698" s="24"/>
      <c r="W698" s="26"/>
    </row>
    <row r="699" spans="1:23" ht="14.1">
      <c r="A699" s="13" t="s">
        <v>113</v>
      </c>
      <c r="B699" s="75"/>
      <c r="C699" s="75"/>
      <c r="D699" s="75"/>
      <c r="E699" s="24"/>
      <c r="F699" s="13" t="s">
        <v>111</v>
      </c>
      <c r="G699" s="27"/>
      <c r="H699" s="24"/>
      <c r="I699" s="13" t="s">
        <v>114</v>
      </c>
      <c r="J699" s="27"/>
      <c r="K699" s="24"/>
      <c r="L699" s="13" t="s">
        <v>111</v>
      </c>
      <c r="M699" s="27"/>
      <c r="N699" s="24"/>
      <c r="O699" s="13" t="str">
        <f>IF(OR(AND(NOT(ISBLANK(G699)),NOT(ISNUMBER(G699))),AND(NOT(ISBLANK(J699)),NOT(ISNUMBER(M699)))),"Digite um número na C.H.",IF(OR(COUNTIF(B698:B707,B699)&gt;1,COUNTIF(J698:J707,J699)&gt;1),"Docente repetido",""))</f>
        <v/>
      </c>
      <c r="P699" s="13">
        <f t="shared" si="39"/>
        <v>0</v>
      </c>
      <c r="Q699" s="26"/>
      <c r="R699" s="26"/>
      <c r="S699" s="26"/>
      <c r="T699" s="40" t="str">
        <f t="shared" si="36"/>
        <v/>
      </c>
      <c r="U699" s="24"/>
      <c r="V699" s="24"/>
      <c r="W699" s="26"/>
    </row>
    <row r="700" spans="1:23" ht="14.1">
      <c r="A700" s="13" t="s">
        <v>115</v>
      </c>
      <c r="B700" s="75"/>
      <c r="C700" s="75"/>
      <c r="D700" s="75"/>
      <c r="E700" s="24"/>
      <c r="F700" s="13" t="s">
        <v>111</v>
      </c>
      <c r="G700" s="27"/>
      <c r="H700" s="24"/>
      <c r="I700" s="13" t="s">
        <v>116</v>
      </c>
      <c r="J700" s="27"/>
      <c r="K700" s="24"/>
      <c r="L700" s="13" t="s">
        <v>111</v>
      </c>
      <c r="M700" s="27"/>
      <c r="N700" s="24"/>
      <c r="O700" s="13" t="str">
        <f>IF(OR(AND(NOT(ISBLANK(G700)),NOT(ISNUMBER(G700))),AND(NOT(ISBLANK(J700)),NOT(ISNUMBER(M700)))),"Digite um número na C.H.",IF(OR(COUNTIF(B698:B707,B700)&gt;1,COUNTIF(J698:J707,J700)&gt;1),"Docente repetido",""))</f>
        <v/>
      </c>
      <c r="P700" s="13">
        <f t="shared" si="39"/>
        <v>0</v>
      </c>
      <c r="Q700" s="26"/>
      <c r="R700" s="26"/>
      <c r="S700" s="26"/>
      <c r="T700" s="40" t="str">
        <f t="shared" si="36"/>
        <v/>
      </c>
      <c r="U700" s="24"/>
      <c r="V700" s="24"/>
      <c r="W700" s="26"/>
    </row>
    <row r="701" spans="1:23" ht="14.1">
      <c r="A701" s="13" t="s">
        <v>117</v>
      </c>
      <c r="B701" s="75"/>
      <c r="C701" s="75"/>
      <c r="D701" s="75"/>
      <c r="E701" s="24"/>
      <c r="F701" s="13" t="s">
        <v>111</v>
      </c>
      <c r="G701" s="27"/>
      <c r="H701" s="24"/>
      <c r="I701" s="13" t="s">
        <v>118</v>
      </c>
      <c r="J701" s="27"/>
      <c r="K701" s="24"/>
      <c r="L701" s="13" t="s">
        <v>111</v>
      </c>
      <c r="M701" s="27"/>
      <c r="N701" s="24"/>
      <c r="O701" s="13" t="str">
        <f>IF(OR(AND(NOT(ISBLANK(G701)),NOT(ISNUMBER(G701))),AND(NOT(ISBLANK(J701)),NOT(ISNUMBER(M701)))),"Digite um número na C.H.",IF(OR(COUNTIF(B698:B707,B701)&gt;1,COUNTIF(J698:J707,J701)&gt;1),"Docente repetido",""))</f>
        <v/>
      </c>
      <c r="P701" s="13">
        <f t="shared" si="39"/>
        <v>0</v>
      </c>
      <c r="Q701" s="26"/>
      <c r="R701" s="26"/>
      <c r="S701" s="26"/>
      <c r="T701" s="40" t="str">
        <f t="shared" si="36"/>
        <v/>
      </c>
      <c r="U701" s="24"/>
      <c r="V701" s="24"/>
      <c r="W701" s="26"/>
    </row>
    <row r="702" spans="1:23" ht="14.1">
      <c r="A702" s="13" t="s">
        <v>119</v>
      </c>
      <c r="B702" s="75"/>
      <c r="C702" s="75"/>
      <c r="D702" s="75"/>
      <c r="E702" s="24"/>
      <c r="F702" s="13" t="s">
        <v>111</v>
      </c>
      <c r="G702" s="27"/>
      <c r="H702" s="24"/>
      <c r="I702" s="13" t="s">
        <v>120</v>
      </c>
      <c r="J702" s="27"/>
      <c r="K702" s="24"/>
      <c r="L702" s="13" t="s">
        <v>111</v>
      </c>
      <c r="M702" s="27"/>
      <c r="N702" s="24"/>
      <c r="O702" s="13" t="str">
        <f>IF(OR(AND(NOT(ISBLANK(G702)),NOT(ISNUMBER(G702))),AND(NOT(ISBLANK(J702)),NOT(ISNUMBER(M702)))),"Digite um número na C.H.",IF(OR(COUNTIF(B698:B707,B702)&gt;1,COUNTIF(J698:J707,J702)&gt;1),"Docente repetido",""))</f>
        <v/>
      </c>
      <c r="P702" s="13">
        <f t="shared" si="39"/>
        <v>0</v>
      </c>
      <c r="Q702" s="26"/>
      <c r="R702" s="26"/>
      <c r="S702" s="26"/>
      <c r="T702" s="40" t="str">
        <f t="shared" si="36"/>
        <v/>
      </c>
      <c r="U702" s="24"/>
      <c r="V702" s="24"/>
      <c r="W702" s="26"/>
    </row>
    <row r="703" spans="1:23" ht="14.1">
      <c r="A703" s="13" t="s">
        <v>121</v>
      </c>
      <c r="B703" s="75"/>
      <c r="C703" s="75"/>
      <c r="D703" s="75"/>
      <c r="E703" s="24"/>
      <c r="F703" s="13" t="s">
        <v>111</v>
      </c>
      <c r="G703" s="27"/>
      <c r="H703" s="24"/>
      <c r="I703" s="13" t="s">
        <v>122</v>
      </c>
      <c r="J703" s="27"/>
      <c r="K703" s="24"/>
      <c r="L703" s="13" t="s">
        <v>111</v>
      </c>
      <c r="M703" s="27"/>
      <c r="N703" s="24"/>
      <c r="O703" s="13" t="str">
        <f>IF(OR(AND(NOT(ISBLANK(G703)),NOT(ISNUMBER(G703))),AND(NOT(ISBLANK(J703)),NOT(ISNUMBER(M703)))),"Digite um número na C.H.",IF(OR(COUNTIF(B698:B707,B703)&gt;1,COUNTIF(J698:J707,J703)&gt;1),"Docente repetido",""))</f>
        <v/>
      </c>
      <c r="P703" s="13">
        <f t="shared" si="39"/>
        <v>0</v>
      </c>
      <c r="Q703" s="26"/>
      <c r="R703" s="26"/>
      <c r="S703" s="26"/>
      <c r="T703" s="40" t="str">
        <f t="shared" si="36"/>
        <v/>
      </c>
      <c r="U703" s="24"/>
      <c r="V703" s="24"/>
      <c r="W703" s="26"/>
    </row>
    <row r="704" spans="1:23" ht="14.1">
      <c r="A704" s="13" t="s">
        <v>123</v>
      </c>
      <c r="B704" s="75"/>
      <c r="C704" s="75"/>
      <c r="D704" s="75"/>
      <c r="E704" s="24"/>
      <c r="F704" s="13" t="s">
        <v>111</v>
      </c>
      <c r="G704" s="27"/>
      <c r="H704" s="24"/>
      <c r="I704" s="13" t="s">
        <v>124</v>
      </c>
      <c r="J704" s="27"/>
      <c r="K704" s="24"/>
      <c r="L704" s="13" t="s">
        <v>111</v>
      </c>
      <c r="M704" s="27"/>
      <c r="N704" s="24"/>
      <c r="O704" s="13" t="str">
        <f>IF(OR(AND(NOT(ISBLANK(G704)),NOT(ISNUMBER(G704))),AND(NOT(ISBLANK(J704)),NOT(ISNUMBER(M704)))),"Digite um número na C.H.",IF(OR(COUNTIF(B698:B707,B704)&gt;1,COUNTIF(J698:J707,J704)&gt;1),"Docente repetido",""))</f>
        <v/>
      </c>
      <c r="P704" s="13">
        <f t="shared" si="39"/>
        <v>0</v>
      </c>
      <c r="Q704" s="26"/>
      <c r="R704" s="26"/>
      <c r="S704" s="26"/>
      <c r="T704" s="40" t="str">
        <f t="shared" si="36"/>
        <v/>
      </c>
      <c r="U704" s="24"/>
      <c r="V704" s="24"/>
      <c r="W704" s="26"/>
    </row>
    <row r="705" spans="1:23" ht="14.1">
      <c r="A705" s="13" t="s">
        <v>125</v>
      </c>
      <c r="B705" s="75"/>
      <c r="C705" s="75"/>
      <c r="D705" s="75"/>
      <c r="E705" s="24"/>
      <c r="F705" s="13" t="s">
        <v>111</v>
      </c>
      <c r="G705" s="27"/>
      <c r="H705" s="24"/>
      <c r="I705" s="13" t="s">
        <v>126</v>
      </c>
      <c r="J705" s="27"/>
      <c r="K705" s="24"/>
      <c r="L705" s="13" t="s">
        <v>111</v>
      </c>
      <c r="M705" s="27"/>
      <c r="N705" s="24"/>
      <c r="O705" s="13" t="str">
        <f>IF(OR(AND(NOT(ISBLANK(G705)),NOT(ISNUMBER(G705))),AND(NOT(ISBLANK(J705)),NOT(ISNUMBER(M705)))),"Digite um número na C.H.",IF(OR(COUNTIF(B698:B707,B705)&gt;1,COUNTIF(J698:J707,J705)&gt;1),"Docente repetido",""))</f>
        <v/>
      </c>
      <c r="P705" s="13">
        <f t="shared" si="39"/>
        <v>0</v>
      </c>
      <c r="Q705" s="26"/>
      <c r="R705" s="26"/>
      <c r="S705" s="26"/>
      <c r="T705" s="40" t="str">
        <f t="shared" ref="T705:T768" si="40">IF(AND($A705 = "Nome da disciplina:", ISTEXT($B705)), "OK", "")</f>
        <v/>
      </c>
      <c r="U705" s="24"/>
      <c r="V705" s="24"/>
      <c r="W705" s="26"/>
    </row>
    <row r="706" spans="1:23" ht="14.1">
      <c r="A706" s="13" t="s">
        <v>127</v>
      </c>
      <c r="B706" s="75"/>
      <c r="C706" s="75"/>
      <c r="D706" s="75"/>
      <c r="E706" s="24"/>
      <c r="F706" s="13" t="s">
        <v>111</v>
      </c>
      <c r="G706" s="27"/>
      <c r="H706" s="24"/>
      <c r="I706" s="13" t="s">
        <v>128</v>
      </c>
      <c r="J706" s="27"/>
      <c r="K706" s="24"/>
      <c r="L706" s="13" t="s">
        <v>111</v>
      </c>
      <c r="M706" s="27"/>
      <c r="N706" s="24"/>
      <c r="O706" s="13" t="str">
        <f>IF(OR(AND(NOT(ISBLANK(G706)),NOT(ISNUMBER(G706))),AND(NOT(ISBLANK(J706)),NOT(ISNUMBER(M706)))),"Digite um número na C.H.",IF(OR(COUNTIF(B698:B707,B706)&gt;1,COUNTIF(J698:J707,J706)&gt;1),"Docente repetido",""))</f>
        <v/>
      </c>
      <c r="P706" s="13">
        <f t="shared" si="39"/>
        <v>0</v>
      </c>
      <c r="Q706" s="26"/>
      <c r="R706" s="26"/>
      <c r="S706" s="26"/>
      <c r="T706" s="40" t="str">
        <f t="shared" si="40"/>
        <v/>
      </c>
      <c r="U706" s="26"/>
      <c r="V706" s="26"/>
      <c r="W706" s="26"/>
    </row>
    <row r="707" spans="1:23" ht="14.1">
      <c r="A707" s="13" t="s">
        <v>129</v>
      </c>
      <c r="B707" s="75"/>
      <c r="C707" s="75"/>
      <c r="D707" s="75"/>
      <c r="E707" s="24"/>
      <c r="F707" s="13" t="s">
        <v>111</v>
      </c>
      <c r="G707" s="27"/>
      <c r="H707" s="24"/>
      <c r="I707" s="13" t="s">
        <v>130</v>
      </c>
      <c r="J707" s="27"/>
      <c r="K707" s="24"/>
      <c r="L707" s="13" t="s">
        <v>111</v>
      </c>
      <c r="M707" s="27"/>
      <c r="N707" s="24"/>
      <c r="O707" s="13" t="str">
        <f>IF(OR(AND(NOT(ISBLANK(G707)),NOT(ISNUMBER(G707))),AND(NOT(ISBLANK(J707)),NOT(ISNUMBER(M707)))),"Digite um número na C.H.",IF(OR(COUNTIF(B698:B707,B707)&gt;1,COUNTIF(J698:J707,J707)&gt;1),"Docente repetido",""))</f>
        <v/>
      </c>
      <c r="P707" s="13">
        <f t="shared" si="39"/>
        <v>0</v>
      </c>
      <c r="Q707" s="26"/>
      <c r="R707" s="26"/>
      <c r="S707" s="26"/>
      <c r="T707" s="40" t="str">
        <f t="shared" si="40"/>
        <v/>
      </c>
      <c r="U707" s="26"/>
      <c r="V707" s="26"/>
      <c r="W707" s="26"/>
    </row>
    <row r="708" spans="1:23" ht="12.6">
      <c r="A708" s="26"/>
      <c r="B708" s="26"/>
      <c r="C708" s="26"/>
      <c r="D708" s="26"/>
      <c r="E708" s="26"/>
      <c r="F708" s="26"/>
      <c r="G708" s="26"/>
      <c r="H708" s="26"/>
      <c r="I708" s="26"/>
      <c r="J708" s="26"/>
      <c r="K708" s="26"/>
      <c r="L708" s="26"/>
      <c r="M708" s="26"/>
      <c r="N708" s="26"/>
      <c r="O708" s="26"/>
      <c r="P708" s="26"/>
      <c r="Q708" s="26"/>
      <c r="R708" s="26"/>
      <c r="S708" s="26"/>
      <c r="T708" s="40" t="str">
        <f t="shared" si="40"/>
        <v/>
      </c>
      <c r="U708" s="26"/>
      <c r="V708" s="26"/>
      <c r="W708" s="26"/>
    </row>
    <row r="709" spans="1:23" ht="15.75" customHeight="1">
      <c r="T709" s="40" t="str">
        <f t="shared" si="40"/>
        <v/>
      </c>
    </row>
    <row r="710" spans="1:23" ht="15.75" customHeight="1">
      <c r="T710" s="40" t="str">
        <f t="shared" si="40"/>
        <v/>
      </c>
    </row>
    <row r="711" spans="1:23" ht="19.5" customHeight="1">
      <c r="A711" s="13" t="s">
        <v>99</v>
      </c>
      <c r="B711" s="94"/>
      <c r="C711" s="94"/>
      <c r="D711" s="94"/>
      <c r="E711" s="94"/>
      <c r="F711" s="94"/>
      <c r="G711" s="94"/>
      <c r="H711" s="94"/>
      <c r="I711" s="94"/>
      <c r="J711" s="94"/>
      <c r="K711" s="94"/>
      <c r="L711" s="94"/>
      <c r="M711" s="94"/>
      <c r="N711" s="24"/>
      <c r="O711" s="13" t="str">
        <f>IF(AND(B711="",NOT(F712="")),"Nome da disciplina obrigatório","")</f>
        <v/>
      </c>
      <c r="P711" s="13">
        <f>IF(ISBLANK(O711),"",IF(O711="",0,1))</f>
        <v>0</v>
      </c>
      <c r="Q711" s="26"/>
      <c r="R711" s="26"/>
      <c r="S711" s="26"/>
      <c r="T711" s="40" t="str">
        <f t="shared" si="40"/>
        <v/>
      </c>
      <c r="U711" s="26"/>
      <c r="V711" s="26"/>
      <c r="W711" s="26"/>
    </row>
    <row r="712" spans="1:23" ht="32.25" customHeight="1">
      <c r="A712" s="95" t="s">
        <v>100</v>
      </c>
      <c r="B712" s="96"/>
      <c r="C712" s="96"/>
      <c r="D712" s="96"/>
      <c r="E712" s="97"/>
      <c r="F712" s="13" t="str">
        <f>IF(SUM(G722:G731)+SUM(M722:M731)=0,"",SUM(G722:G731)+SUM(M722:M731))</f>
        <v/>
      </c>
      <c r="H712" s="24"/>
      <c r="I712" s="24"/>
      <c r="J712" s="24"/>
      <c r="K712" s="24"/>
      <c r="L712" s="24"/>
      <c r="M712" s="24"/>
      <c r="N712" s="24"/>
      <c r="O712" s="13" t="str">
        <f>IF(F712="", "", IF(AND(NOT(F712=0),NOT(MOD(F712,15)=0)),"A carga horária deve ser múltiplo de 15",""))</f>
        <v/>
      </c>
      <c r="P712" s="13">
        <f>IF(ISBLANK(O712),"",IF(O712="",0,1))</f>
        <v>0</v>
      </c>
      <c r="Q712" s="26"/>
      <c r="R712" s="26"/>
      <c r="S712" s="26"/>
      <c r="T712" s="40" t="str">
        <f t="shared" si="40"/>
        <v/>
      </c>
      <c r="U712" s="24"/>
      <c r="V712" s="24"/>
      <c r="W712" s="26"/>
    </row>
    <row r="713" spans="1:23" ht="14.1">
      <c r="A713" s="98" t="s">
        <v>93</v>
      </c>
      <c r="B713" s="98"/>
      <c r="C713" s="98"/>
      <c r="D713" s="98"/>
      <c r="E713" s="98"/>
      <c r="F713" s="38" t="str">
        <f>IF(AND(NOT(ISBLANK(F712)),ISNUMBER(F712),F712&gt;=15),F712/15,"")</f>
        <v/>
      </c>
      <c r="G713" s="24"/>
      <c r="H713" s="24"/>
      <c r="I713" s="24"/>
      <c r="J713" s="24"/>
      <c r="K713" s="24"/>
      <c r="L713" s="24"/>
      <c r="M713" s="24"/>
      <c r="N713" s="24"/>
      <c r="O713" s="26"/>
      <c r="P713" s="26"/>
      <c r="Q713" s="26"/>
      <c r="R713" s="26"/>
      <c r="S713" s="26"/>
      <c r="T713" s="40" t="str">
        <f t="shared" si="40"/>
        <v/>
      </c>
      <c r="U713" s="24"/>
      <c r="V713" s="24"/>
      <c r="W713" s="26"/>
    </row>
    <row r="714" spans="1:23" ht="60" customHeight="1">
      <c r="A714" s="13" t="s">
        <v>101</v>
      </c>
      <c r="B714" s="83"/>
      <c r="C714" s="83"/>
      <c r="D714" s="83"/>
      <c r="E714" s="83"/>
      <c r="F714" s="83"/>
      <c r="G714" s="83"/>
      <c r="H714" s="83"/>
      <c r="I714" s="83"/>
      <c r="J714" s="83"/>
      <c r="K714" s="83"/>
      <c r="L714" s="83"/>
      <c r="M714" s="83"/>
      <c r="N714" s="24"/>
      <c r="O714" s="26"/>
      <c r="P714" s="26"/>
      <c r="Q714" s="26"/>
      <c r="R714" s="26"/>
      <c r="S714" s="26"/>
      <c r="T714" s="40" t="str">
        <f t="shared" si="40"/>
        <v/>
      </c>
      <c r="U714" s="24"/>
      <c r="V714" s="24"/>
      <c r="W714" s="26"/>
    </row>
    <row r="715" spans="1:23" ht="60" customHeight="1">
      <c r="A715" s="39" t="s">
        <v>102</v>
      </c>
      <c r="B715" s="83"/>
      <c r="C715" s="83"/>
      <c r="D715" s="83"/>
      <c r="E715" s="83"/>
      <c r="F715" s="83"/>
      <c r="G715" s="83"/>
      <c r="H715" s="83"/>
      <c r="I715" s="83"/>
      <c r="J715" s="83"/>
      <c r="K715" s="83"/>
      <c r="L715" s="83"/>
      <c r="M715" s="83"/>
      <c r="N715" s="24"/>
      <c r="O715" s="26"/>
      <c r="P715" s="26"/>
      <c r="Q715" s="26"/>
      <c r="R715" s="26"/>
      <c r="S715" s="26"/>
      <c r="T715" s="40" t="str">
        <f t="shared" si="40"/>
        <v/>
      </c>
      <c r="U715" s="24"/>
      <c r="V715" s="24"/>
      <c r="W715" s="26"/>
    </row>
    <row r="716" spans="1:23" ht="14.1">
      <c r="A716" s="13" t="s">
        <v>103</v>
      </c>
      <c r="B716" s="57"/>
      <c r="C716" s="16" t="s">
        <v>104</v>
      </c>
      <c r="D716" s="24"/>
      <c r="E716" s="24"/>
      <c r="G716" s="26"/>
      <c r="H716" s="24"/>
      <c r="I716" s="24"/>
      <c r="J716" s="24"/>
      <c r="K716" s="24"/>
      <c r="L716" s="24"/>
      <c r="M716" s="24"/>
      <c r="N716" s="24"/>
      <c r="O716" s="26"/>
      <c r="P716" s="26"/>
      <c r="Q716" s="26"/>
      <c r="R716" s="26"/>
      <c r="S716" s="26"/>
      <c r="T716" s="40" t="str">
        <f t="shared" si="40"/>
        <v/>
      </c>
      <c r="U716" s="24"/>
      <c r="V716" s="24"/>
      <c r="W716" s="26"/>
    </row>
    <row r="717" spans="1:23" ht="14.1">
      <c r="A717" s="13" t="s">
        <v>105</v>
      </c>
      <c r="B717" s="57"/>
      <c r="C717" s="16" t="s">
        <v>104</v>
      </c>
      <c r="D717" s="24"/>
      <c r="E717" s="24"/>
      <c r="G717" s="26"/>
      <c r="H717" s="24"/>
      <c r="I717" s="24"/>
      <c r="J717" s="24"/>
      <c r="K717" s="24"/>
      <c r="L717" s="24"/>
      <c r="M717" s="24"/>
      <c r="N717" s="24"/>
      <c r="O717" s="26"/>
      <c r="P717" s="26"/>
      <c r="Q717" s="26"/>
      <c r="R717" s="26"/>
      <c r="S717" s="26"/>
      <c r="T717" s="40" t="str">
        <f t="shared" si="40"/>
        <v/>
      </c>
      <c r="U717" s="24"/>
      <c r="V717" s="24"/>
      <c r="W717" s="26"/>
    </row>
    <row r="718" spans="1:23" ht="14.1">
      <c r="A718" s="99" t="s">
        <v>106</v>
      </c>
      <c r="B718" s="99"/>
      <c r="C718" s="57"/>
      <c r="D718" s="16" t="s">
        <v>104</v>
      </c>
      <c r="E718" s="24"/>
      <c r="F718" s="34"/>
      <c r="G718" s="26"/>
      <c r="H718" s="24"/>
      <c r="I718" s="24"/>
      <c r="J718" s="24"/>
      <c r="K718" s="24"/>
      <c r="L718" s="24"/>
      <c r="M718" s="24"/>
      <c r="N718" s="24"/>
      <c r="O718" s="26"/>
      <c r="P718" s="26"/>
      <c r="Q718" s="26"/>
      <c r="R718" s="26"/>
      <c r="S718" s="26"/>
      <c r="T718" s="40" t="str">
        <f t="shared" si="40"/>
        <v/>
      </c>
      <c r="U718" s="24"/>
      <c r="V718" s="24"/>
      <c r="W718" s="26"/>
    </row>
    <row r="719" spans="1:23" ht="14.1">
      <c r="A719" s="99" t="s">
        <v>107</v>
      </c>
      <c r="B719" s="99"/>
      <c r="C719" s="57"/>
      <c r="D719" s="16" t="s">
        <v>104</v>
      </c>
      <c r="E719" s="24"/>
      <c r="F719" s="34"/>
      <c r="G719" s="26"/>
      <c r="H719" s="24"/>
      <c r="I719" s="24"/>
      <c r="J719" s="24"/>
      <c r="K719" s="24"/>
      <c r="L719" s="24"/>
      <c r="M719" s="24"/>
      <c r="N719" s="24"/>
      <c r="O719" s="26"/>
      <c r="P719" s="26"/>
      <c r="Q719" s="26"/>
      <c r="R719" s="26"/>
      <c r="S719" s="26"/>
      <c r="T719" s="40" t="str">
        <f t="shared" si="40"/>
        <v/>
      </c>
      <c r="U719" s="24"/>
      <c r="V719" s="24"/>
      <c r="W719" s="26"/>
    </row>
    <row r="720" spans="1:23" ht="14.1">
      <c r="A720" s="100" t="s">
        <v>108</v>
      </c>
      <c r="B720" s="101"/>
      <c r="C720" s="102"/>
      <c r="D720" s="57"/>
      <c r="E720" s="16" t="s">
        <v>104</v>
      </c>
      <c r="G720" s="26"/>
      <c r="H720" s="24"/>
      <c r="I720" s="24"/>
      <c r="J720" s="24"/>
      <c r="K720" s="24"/>
      <c r="L720" s="24"/>
      <c r="M720" s="24"/>
      <c r="N720" s="24"/>
      <c r="O720" s="26"/>
      <c r="P720" s="26"/>
      <c r="Q720" s="26"/>
      <c r="R720" s="26"/>
      <c r="S720" s="26"/>
      <c r="T720" s="40" t="str">
        <f t="shared" si="40"/>
        <v/>
      </c>
      <c r="U720" s="24"/>
      <c r="V720" s="24"/>
      <c r="W720" s="26"/>
    </row>
    <row r="721" spans="1:23" ht="14.1">
      <c r="A721" s="103" t="s">
        <v>109</v>
      </c>
      <c r="B721" s="104"/>
      <c r="C721" s="105"/>
      <c r="D721" s="57"/>
      <c r="E721" s="16" t="s">
        <v>104</v>
      </c>
      <c r="G721" s="26"/>
      <c r="H721" s="24"/>
      <c r="I721" s="24"/>
      <c r="J721" s="24"/>
      <c r="K721" s="24"/>
      <c r="L721" s="24"/>
      <c r="M721" s="24"/>
      <c r="N721" s="24"/>
      <c r="O721" s="26"/>
      <c r="P721" s="26"/>
      <c r="Q721" s="26"/>
      <c r="R721" s="26"/>
      <c r="S721" s="26"/>
      <c r="T721" s="40" t="str">
        <f t="shared" si="40"/>
        <v/>
      </c>
      <c r="U721" s="24"/>
      <c r="V721" s="24"/>
      <c r="W721" s="26"/>
    </row>
    <row r="722" spans="1:23" ht="14.1">
      <c r="A722" s="13" t="s">
        <v>110</v>
      </c>
      <c r="B722" s="75"/>
      <c r="C722" s="75"/>
      <c r="D722" s="75"/>
      <c r="E722" s="24"/>
      <c r="F722" s="13" t="s">
        <v>111</v>
      </c>
      <c r="G722" s="27"/>
      <c r="H722" s="24"/>
      <c r="I722" s="13" t="s">
        <v>112</v>
      </c>
      <c r="J722" s="27"/>
      <c r="K722" s="24"/>
      <c r="L722" s="13" t="s">
        <v>111</v>
      </c>
      <c r="M722" s="27"/>
      <c r="N722" s="24"/>
      <c r="O722" s="13" t="str">
        <f>IF(OR(AND(NOT(ISBLANK(G722)),NOT(ISNUMBER(G722))),AND(NOT(ISBLANK(J722)),NOT(ISNUMBER(M722)))),"Digite um número na C.H.",IF(OR(COUNTIF(B722:B731,B722)&gt;1,COUNTIF(J722:J731,J722)&gt;1),"Docente repetido",""))</f>
        <v/>
      </c>
      <c r="P722" s="13">
        <f t="shared" ref="P722:P731" si="41">IF(ISBLANK(O722),"",IF(O722="",0,1))</f>
        <v>0</v>
      </c>
      <c r="Q722" s="26"/>
      <c r="R722" s="26"/>
      <c r="S722" s="26"/>
      <c r="T722" s="40" t="str">
        <f t="shared" si="40"/>
        <v/>
      </c>
      <c r="U722" s="24"/>
      <c r="V722" s="24"/>
      <c r="W722" s="26"/>
    </row>
    <row r="723" spans="1:23" ht="14.1">
      <c r="A723" s="13" t="s">
        <v>113</v>
      </c>
      <c r="B723" s="75"/>
      <c r="C723" s="75"/>
      <c r="D723" s="75"/>
      <c r="E723" s="24"/>
      <c r="F723" s="13" t="s">
        <v>111</v>
      </c>
      <c r="G723" s="27"/>
      <c r="H723" s="24"/>
      <c r="I723" s="13" t="s">
        <v>114</v>
      </c>
      <c r="J723" s="27"/>
      <c r="K723" s="24"/>
      <c r="L723" s="13" t="s">
        <v>111</v>
      </c>
      <c r="M723" s="27"/>
      <c r="N723" s="24"/>
      <c r="O723" s="13" t="str">
        <f>IF(OR(AND(NOT(ISBLANK(G723)),NOT(ISNUMBER(G723))),AND(NOT(ISBLANK(J723)),NOT(ISNUMBER(M723)))),"Digite um número na C.H.",IF(OR(COUNTIF(B722:B731,B723)&gt;1,COUNTIF(J722:J731,J723)&gt;1),"Docente repetido",""))</f>
        <v/>
      </c>
      <c r="P723" s="13">
        <f t="shared" si="41"/>
        <v>0</v>
      </c>
      <c r="Q723" s="26"/>
      <c r="R723" s="26"/>
      <c r="S723" s="26"/>
      <c r="T723" s="40" t="str">
        <f t="shared" si="40"/>
        <v/>
      </c>
      <c r="U723" s="24"/>
      <c r="V723" s="24"/>
      <c r="W723" s="26"/>
    </row>
    <row r="724" spans="1:23" ht="14.1">
      <c r="A724" s="13" t="s">
        <v>115</v>
      </c>
      <c r="B724" s="75"/>
      <c r="C724" s="75"/>
      <c r="D724" s="75"/>
      <c r="E724" s="24"/>
      <c r="F724" s="13" t="s">
        <v>111</v>
      </c>
      <c r="G724" s="27"/>
      <c r="H724" s="24"/>
      <c r="I724" s="13" t="s">
        <v>116</v>
      </c>
      <c r="J724" s="27"/>
      <c r="K724" s="24"/>
      <c r="L724" s="13" t="s">
        <v>111</v>
      </c>
      <c r="M724" s="27"/>
      <c r="N724" s="24"/>
      <c r="O724" s="13" t="str">
        <f>IF(OR(AND(NOT(ISBLANK(G724)),NOT(ISNUMBER(G724))),AND(NOT(ISBLANK(J724)),NOT(ISNUMBER(M724)))),"Digite um número na C.H.",IF(OR(COUNTIF(B722:B731,B724)&gt;1,COUNTIF(J722:J731,J724)&gt;1),"Docente repetido",""))</f>
        <v/>
      </c>
      <c r="P724" s="13">
        <f t="shared" si="41"/>
        <v>0</v>
      </c>
      <c r="Q724" s="26"/>
      <c r="R724" s="26"/>
      <c r="S724" s="26"/>
      <c r="T724" s="40" t="str">
        <f t="shared" si="40"/>
        <v/>
      </c>
      <c r="U724" s="24"/>
      <c r="V724" s="24"/>
      <c r="W724" s="26"/>
    </row>
    <row r="725" spans="1:23" ht="14.1">
      <c r="A725" s="13" t="s">
        <v>117</v>
      </c>
      <c r="B725" s="75"/>
      <c r="C725" s="75"/>
      <c r="D725" s="75"/>
      <c r="E725" s="24"/>
      <c r="F725" s="13" t="s">
        <v>111</v>
      </c>
      <c r="G725" s="27"/>
      <c r="H725" s="24"/>
      <c r="I725" s="13" t="s">
        <v>118</v>
      </c>
      <c r="J725" s="27"/>
      <c r="K725" s="24"/>
      <c r="L725" s="13" t="s">
        <v>111</v>
      </c>
      <c r="M725" s="27"/>
      <c r="N725" s="24"/>
      <c r="O725" s="13" t="str">
        <f>IF(OR(AND(NOT(ISBLANK(G725)),NOT(ISNUMBER(G725))),AND(NOT(ISBLANK(J725)),NOT(ISNUMBER(M725)))),"Digite um número na C.H.",IF(OR(COUNTIF(B722:B731,B725)&gt;1,COUNTIF(J722:J731,J725)&gt;1),"Docente repetido",""))</f>
        <v/>
      </c>
      <c r="P725" s="13">
        <f t="shared" si="41"/>
        <v>0</v>
      </c>
      <c r="Q725" s="26"/>
      <c r="R725" s="26"/>
      <c r="S725" s="26"/>
      <c r="T725" s="40" t="str">
        <f t="shared" si="40"/>
        <v/>
      </c>
      <c r="U725" s="24"/>
      <c r="V725" s="24"/>
      <c r="W725" s="26"/>
    </row>
    <row r="726" spans="1:23" ht="14.1">
      <c r="A726" s="13" t="s">
        <v>119</v>
      </c>
      <c r="B726" s="75"/>
      <c r="C726" s="75"/>
      <c r="D726" s="75"/>
      <c r="E726" s="24"/>
      <c r="F726" s="13" t="s">
        <v>111</v>
      </c>
      <c r="G726" s="27"/>
      <c r="H726" s="24"/>
      <c r="I726" s="13" t="s">
        <v>120</v>
      </c>
      <c r="J726" s="27"/>
      <c r="K726" s="24"/>
      <c r="L726" s="13" t="s">
        <v>111</v>
      </c>
      <c r="M726" s="27"/>
      <c r="N726" s="24"/>
      <c r="O726" s="13" t="str">
        <f>IF(OR(AND(NOT(ISBLANK(G726)),NOT(ISNUMBER(G726))),AND(NOT(ISBLANK(J726)),NOT(ISNUMBER(M726)))),"Digite um número na C.H.",IF(OR(COUNTIF(B722:B731,B726)&gt;1,COUNTIF(J722:J731,J726)&gt;1),"Docente repetido",""))</f>
        <v/>
      </c>
      <c r="P726" s="13">
        <f t="shared" si="41"/>
        <v>0</v>
      </c>
      <c r="Q726" s="26"/>
      <c r="R726" s="26"/>
      <c r="S726" s="26"/>
      <c r="T726" s="40" t="str">
        <f t="shared" si="40"/>
        <v/>
      </c>
      <c r="U726" s="24"/>
      <c r="V726" s="24"/>
      <c r="W726" s="26"/>
    </row>
    <row r="727" spans="1:23" ht="14.1">
      <c r="A727" s="13" t="s">
        <v>121</v>
      </c>
      <c r="B727" s="75"/>
      <c r="C727" s="75"/>
      <c r="D727" s="75"/>
      <c r="E727" s="24"/>
      <c r="F727" s="13" t="s">
        <v>111</v>
      </c>
      <c r="G727" s="27"/>
      <c r="H727" s="24"/>
      <c r="I727" s="13" t="s">
        <v>122</v>
      </c>
      <c r="J727" s="27"/>
      <c r="K727" s="24"/>
      <c r="L727" s="13" t="s">
        <v>111</v>
      </c>
      <c r="M727" s="27"/>
      <c r="N727" s="24"/>
      <c r="O727" s="13" t="str">
        <f>IF(OR(AND(NOT(ISBLANK(G727)),NOT(ISNUMBER(G727))),AND(NOT(ISBLANK(J727)),NOT(ISNUMBER(M727)))),"Digite um número na C.H.",IF(OR(COUNTIF(B722:B731,B727)&gt;1,COUNTIF(J722:J731,J727)&gt;1),"Docente repetido",""))</f>
        <v/>
      </c>
      <c r="P727" s="13">
        <f t="shared" si="41"/>
        <v>0</v>
      </c>
      <c r="Q727" s="26"/>
      <c r="R727" s="26"/>
      <c r="S727" s="26"/>
      <c r="T727" s="40" t="str">
        <f t="shared" si="40"/>
        <v/>
      </c>
      <c r="U727" s="24"/>
      <c r="V727" s="24"/>
      <c r="W727" s="26"/>
    </row>
    <row r="728" spans="1:23" ht="14.1">
      <c r="A728" s="13" t="s">
        <v>123</v>
      </c>
      <c r="B728" s="75"/>
      <c r="C728" s="75"/>
      <c r="D728" s="75"/>
      <c r="E728" s="24"/>
      <c r="F728" s="13" t="s">
        <v>111</v>
      </c>
      <c r="G728" s="27"/>
      <c r="H728" s="24"/>
      <c r="I728" s="13" t="s">
        <v>124</v>
      </c>
      <c r="J728" s="27"/>
      <c r="K728" s="24"/>
      <c r="L728" s="13" t="s">
        <v>111</v>
      </c>
      <c r="M728" s="27"/>
      <c r="N728" s="24"/>
      <c r="O728" s="13" t="str">
        <f>IF(OR(AND(NOT(ISBLANK(G728)),NOT(ISNUMBER(G728))),AND(NOT(ISBLANK(J728)),NOT(ISNUMBER(M728)))),"Digite um número na C.H.",IF(OR(COUNTIF(B722:B731,B728)&gt;1,COUNTIF(J722:J731,J728)&gt;1),"Docente repetido",""))</f>
        <v/>
      </c>
      <c r="P728" s="13">
        <f t="shared" si="41"/>
        <v>0</v>
      </c>
      <c r="Q728" s="26"/>
      <c r="R728" s="26"/>
      <c r="S728" s="26"/>
      <c r="T728" s="40" t="str">
        <f t="shared" si="40"/>
        <v/>
      </c>
      <c r="U728" s="24"/>
      <c r="V728" s="24"/>
      <c r="W728" s="26"/>
    </row>
    <row r="729" spans="1:23" ht="14.1">
      <c r="A729" s="13" t="s">
        <v>125</v>
      </c>
      <c r="B729" s="75"/>
      <c r="C729" s="75"/>
      <c r="D729" s="75"/>
      <c r="E729" s="24"/>
      <c r="F729" s="13" t="s">
        <v>111</v>
      </c>
      <c r="G729" s="27"/>
      <c r="H729" s="24"/>
      <c r="I729" s="13" t="s">
        <v>126</v>
      </c>
      <c r="J729" s="27"/>
      <c r="K729" s="24"/>
      <c r="L729" s="13" t="s">
        <v>111</v>
      </c>
      <c r="M729" s="27"/>
      <c r="N729" s="24"/>
      <c r="O729" s="13" t="str">
        <f>IF(OR(AND(NOT(ISBLANK(G729)),NOT(ISNUMBER(G729))),AND(NOT(ISBLANK(J729)),NOT(ISNUMBER(M729)))),"Digite um número na C.H.",IF(OR(COUNTIF(B722:B731,B729)&gt;1,COUNTIF(J722:J731,J729)&gt;1),"Docente repetido",""))</f>
        <v/>
      </c>
      <c r="P729" s="13">
        <f t="shared" si="41"/>
        <v>0</v>
      </c>
      <c r="Q729" s="26"/>
      <c r="R729" s="26"/>
      <c r="S729" s="26"/>
      <c r="T729" s="40" t="str">
        <f t="shared" si="40"/>
        <v/>
      </c>
      <c r="U729" s="24"/>
      <c r="V729" s="24"/>
      <c r="W729" s="26"/>
    </row>
    <row r="730" spans="1:23" ht="14.1">
      <c r="A730" s="13" t="s">
        <v>127</v>
      </c>
      <c r="B730" s="75"/>
      <c r="C730" s="75"/>
      <c r="D730" s="75"/>
      <c r="E730" s="24"/>
      <c r="F730" s="13" t="s">
        <v>111</v>
      </c>
      <c r="G730" s="27"/>
      <c r="H730" s="24"/>
      <c r="I730" s="13" t="s">
        <v>128</v>
      </c>
      <c r="J730" s="27"/>
      <c r="K730" s="24"/>
      <c r="L730" s="13" t="s">
        <v>111</v>
      </c>
      <c r="M730" s="27"/>
      <c r="N730" s="24"/>
      <c r="O730" s="13" t="str">
        <f>IF(OR(AND(NOT(ISBLANK(G730)),NOT(ISNUMBER(G730))),AND(NOT(ISBLANK(J730)),NOT(ISNUMBER(M730)))),"Digite um número na C.H.",IF(OR(COUNTIF(B722:B731,B730)&gt;1,COUNTIF(J722:J731,J730)&gt;1),"Docente repetido",""))</f>
        <v/>
      </c>
      <c r="P730" s="13">
        <f t="shared" si="41"/>
        <v>0</v>
      </c>
      <c r="Q730" s="26"/>
      <c r="R730" s="26"/>
      <c r="S730" s="26"/>
      <c r="T730" s="40" t="str">
        <f t="shared" si="40"/>
        <v/>
      </c>
      <c r="U730" s="26"/>
      <c r="V730" s="26"/>
      <c r="W730" s="26"/>
    </row>
    <row r="731" spans="1:23" ht="14.1">
      <c r="A731" s="13" t="s">
        <v>129</v>
      </c>
      <c r="B731" s="75"/>
      <c r="C731" s="75"/>
      <c r="D731" s="75"/>
      <c r="E731" s="24"/>
      <c r="F731" s="13" t="s">
        <v>111</v>
      </c>
      <c r="G731" s="27"/>
      <c r="H731" s="24"/>
      <c r="I731" s="13" t="s">
        <v>130</v>
      </c>
      <c r="J731" s="27"/>
      <c r="K731" s="24"/>
      <c r="L731" s="13" t="s">
        <v>111</v>
      </c>
      <c r="M731" s="27"/>
      <c r="N731" s="24"/>
      <c r="O731" s="13" t="str">
        <f>IF(OR(AND(NOT(ISBLANK(G731)),NOT(ISNUMBER(G731))),AND(NOT(ISBLANK(J731)),NOT(ISNUMBER(M731)))),"Digite um número na C.H.",IF(OR(COUNTIF(B722:B731,B731)&gt;1,COUNTIF(J722:J731,J731)&gt;1),"Docente repetido",""))</f>
        <v/>
      </c>
      <c r="P731" s="13">
        <f t="shared" si="41"/>
        <v>0</v>
      </c>
      <c r="Q731" s="26"/>
      <c r="R731" s="26"/>
      <c r="S731" s="26"/>
      <c r="T731" s="40" t="str">
        <f t="shared" si="40"/>
        <v/>
      </c>
      <c r="U731" s="26"/>
      <c r="V731" s="26"/>
      <c r="W731" s="26"/>
    </row>
    <row r="732" spans="1:23" ht="12.6">
      <c r="A732" s="26"/>
      <c r="B732" s="26"/>
      <c r="C732" s="26"/>
      <c r="D732" s="26"/>
      <c r="E732" s="26"/>
      <c r="F732" s="26"/>
      <c r="G732" s="26"/>
      <c r="H732" s="26"/>
      <c r="I732" s="26"/>
      <c r="J732" s="26"/>
      <c r="K732" s="26"/>
      <c r="L732" s="26"/>
      <c r="M732" s="26"/>
      <c r="N732" s="26"/>
      <c r="O732" s="26"/>
      <c r="P732" s="26"/>
      <c r="Q732" s="26"/>
      <c r="R732" s="26"/>
      <c r="S732" s="26"/>
      <c r="T732" s="40" t="str">
        <f t="shared" si="40"/>
        <v/>
      </c>
      <c r="U732" s="26"/>
      <c r="V732" s="26"/>
      <c r="W732" s="26"/>
    </row>
    <row r="733" spans="1:23" ht="15.75" customHeight="1">
      <c r="T733" s="40" t="str">
        <f t="shared" si="40"/>
        <v/>
      </c>
    </row>
    <row r="734" spans="1:23" ht="15.75" customHeight="1">
      <c r="T734" s="40" t="str">
        <f t="shared" si="40"/>
        <v/>
      </c>
    </row>
    <row r="735" spans="1:23" ht="19.5" customHeight="1">
      <c r="A735" s="13" t="s">
        <v>99</v>
      </c>
      <c r="B735" s="94"/>
      <c r="C735" s="94"/>
      <c r="D735" s="94"/>
      <c r="E735" s="94"/>
      <c r="F735" s="94"/>
      <c r="G735" s="94"/>
      <c r="H735" s="94"/>
      <c r="I735" s="94"/>
      <c r="J735" s="94"/>
      <c r="K735" s="94"/>
      <c r="L735" s="94"/>
      <c r="M735" s="94"/>
      <c r="N735" s="24"/>
      <c r="O735" s="13" t="str">
        <f>IF(AND(B735="",NOT(F736="")),"Nome da disciplina obrigatório","")</f>
        <v/>
      </c>
      <c r="P735" s="13">
        <f>IF(ISBLANK(O735),"",IF(O735="",0,1))</f>
        <v>0</v>
      </c>
      <c r="Q735" s="26"/>
      <c r="R735" s="26"/>
      <c r="S735" s="26"/>
      <c r="T735" s="40" t="str">
        <f t="shared" si="40"/>
        <v/>
      </c>
      <c r="U735" s="26"/>
      <c r="V735" s="26"/>
      <c r="W735" s="26"/>
    </row>
    <row r="736" spans="1:23" ht="32.25" customHeight="1">
      <c r="A736" s="95" t="s">
        <v>100</v>
      </c>
      <c r="B736" s="96"/>
      <c r="C736" s="96"/>
      <c r="D736" s="96"/>
      <c r="E736" s="97"/>
      <c r="F736" s="13" t="str">
        <f>IF(SUM(G746:G755)+SUM(M746:M755)=0,"",SUM(G746:G755)+SUM(M746:M755))</f>
        <v/>
      </c>
      <c r="H736" s="24"/>
      <c r="I736" s="24"/>
      <c r="J736" s="24"/>
      <c r="K736" s="24"/>
      <c r="L736" s="24"/>
      <c r="M736" s="24"/>
      <c r="N736" s="24"/>
      <c r="O736" s="13" t="str">
        <f>IF(F736="", "", IF(AND(NOT(F736=0),NOT(MOD(F736,15)=0)),"A carga horária deve ser múltiplo de 15",""))</f>
        <v/>
      </c>
      <c r="P736" s="13">
        <f>IF(ISBLANK(O736),"",IF(O736="",0,1))</f>
        <v>0</v>
      </c>
      <c r="Q736" s="26"/>
      <c r="R736" s="26"/>
      <c r="S736" s="26"/>
      <c r="T736" s="40" t="str">
        <f t="shared" si="40"/>
        <v/>
      </c>
      <c r="U736" s="24"/>
      <c r="V736" s="24"/>
      <c r="W736" s="26"/>
    </row>
    <row r="737" spans="1:23" ht="14.1">
      <c r="A737" s="98" t="s">
        <v>93</v>
      </c>
      <c r="B737" s="98"/>
      <c r="C737" s="98"/>
      <c r="D737" s="98"/>
      <c r="E737" s="98"/>
      <c r="F737" s="38" t="str">
        <f>IF(AND(NOT(ISBLANK(F736)),ISNUMBER(F736),F736&gt;=15),F736/15,"")</f>
        <v/>
      </c>
      <c r="G737" s="24"/>
      <c r="H737" s="24"/>
      <c r="I737" s="24"/>
      <c r="J737" s="24"/>
      <c r="K737" s="24"/>
      <c r="L737" s="24"/>
      <c r="M737" s="24"/>
      <c r="N737" s="24"/>
      <c r="O737" s="26"/>
      <c r="P737" s="26"/>
      <c r="Q737" s="26"/>
      <c r="R737" s="26"/>
      <c r="S737" s="26"/>
      <c r="T737" s="40" t="str">
        <f t="shared" si="40"/>
        <v/>
      </c>
      <c r="U737" s="24"/>
      <c r="V737" s="24"/>
      <c r="W737" s="26"/>
    </row>
    <row r="738" spans="1:23" ht="60" customHeight="1">
      <c r="A738" s="13" t="s">
        <v>101</v>
      </c>
      <c r="B738" s="83"/>
      <c r="C738" s="83"/>
      <c r="D738" s="83"/>
      <c r="E738" s="83"/>
      <c r="F738" s="83"/>
      <c r="G738" s="83"/>
      <c r="H738" s="83"/>
      <c r="I738" s="83"/>
      <c r="J738" s="83"/>
      <c r="K738" s="83"/>
      <c r="L738" s="83"/>
      <c r="M738" s="83"/>
      <c r="N738" s="24"/>
      <c r="O738" s="26"/>
      <c r="P738" s="26"/>
      <c r="Q738" s="26"/>
      <c r="R738" s="26"/>
      <c r="S738" s="26"/>
      <c r="T738" s="40" t="str">
        <f t="shared" si="40"/>
        <v/>
      </c>
      <c r="U738" s="24"/>
      <c r="V738" s="24"/>
      <c r="W738" s="26"/>
    </row>
    <row r="739" spans="1:23" ht="60" customHeight="1">
      <c r="A739" s="39" t="s">
        <v>102</v>
      </c>
      <c r="B739" s="83"/>
      <c r="C739" s="83"/>
      <c r="D739" s="83"/>
      <c r="E739" s="83"/>
      <c r="F739" s="83"/>
      <c r="G739" s="83"/>
      <c r="H739" s="83"/>
      <c r="I739" s="83"/>
      <c r="J739" s="83"/>
      <c r="K739" s="83"/>
      <c r="L739" s="83"/>
      <c r="M739" s="83"/>
      <c r="N739" s="24"/>
      <c r="O739" s="26"/>
      <c r="P739" s="26"/>
      <c r="Q739" s="26"/>
      <c r="R739" s="26"/>
      <c r="S739" s="26"/>
      <c r="T739" s="40" t="str">
        <f t="shared" si="40"/>
        <v/>
      </c>
      <c r="U739" s="24"/>
      <c r="V739" s="24"/>
      <c r="W739" s="26"/>
    </row>
    <row r="740" spans="1:23" ht="14.1">
      <c r="A740" s="13" t="s">
        <v>103</v>
      </c>
      <c r="B740" s="32"/>
      <c r="C740" s="16" t="s">
        <v>104</v>
      </c>
      <c r="D740" s="24"/>
      <c r="E740" s="24"/>
      <c r="G740" s="26"/>
      <c r="H740" s="24"/>
      <c r="I740" s="24"/>
      <c r="J740" s="24"/>
      <c r="K740" s="24"/>
      <c r="L740" s="24"/>
      <c r="M740" s="24"/>
      <c r="N740" s="24"/>
      <c r="O740" s="26"/>
      <c r="P740" s="26"/>
      <c r="Q740" s="26"/>
      <c r="R740" s="26"/>
      <c r="S740" s="26"/>
      <c r="T740" s="40" t="str">
        <f t="shared" si="40"/>
        <v/>
      </c>
      <c r="U740" s="24"/>
      <c r="V740" s="24"/>
      <c r="W740" s="26"/>
    </row>
    <row r="741" spans="1:23" ht="14.1">
      <c r="A741" s="13" t="s">
        <v>105</v>
      </c>
      <c r="B741" s="32"/>
      <c r="C741" s="16" t="s">
        <v>104</v>
      </c>
      <c r="D741" s="24"/>
      <c r="E741" s="24"/>
      <c r="G741" s="26"/>
      <c r="H741" s="24"/>
      <c r="I741" s="24"/>
      <c r="J741" s="24"/>
      <c r="K741" s="24"/>
      <c r="L741" s="24"/>
      <c r="M741" s="24"/>
      <c r="N741" s="24"/>
      <c r="O741" s="26"/>
      <c r="P741" s="26"/>
      <c r="Q741" s="26"/>
      <c r="R741" s="26"/>
      <c r="S741" s="26"/>
      <c r="T741" s="40" t="str">
        <f t="shared" si="40"/>
        <v/>
      </c>
      <c r="U741" s="24"/>
      <c r="V741" s="24"/>
      <c r="W741" s="26"/>
    </row>
    <row r="742" spans="1:23" ht="14.1">
      <c r="A742" s="99" t="s">
        <v>106</v>
      </c>
      <c r="B742" s="99"/>
      <c r="C742" s="33"/>
      <c r="D742" s="16" t="s">
        <v>104</v>
      </c>
      <c r="E742" s="24"/>
      <c r="F742" s="34"/>
      <c r="G742" s="26"/>
      <c r="H742" s="24"/>
      <c r="I742" s="24"/>
      <c r="J742" s="24"/>
      <c r="K742" s="24"/>
      <c r="L742" s="24"/>
      <c r="M742" s="24"/>
      <c r="N742" s="24"/>
      <c r="O742" s="26"/>
      <c r="P742" s="26"/>
      <c r="Q742" s="26"/>
      <c r="R742" s="26"/>
      <c r="S742" s="26"/>
      <c r="T742" s="40" t="str">
        <f t="shared" si="40"/>
        <v/>
      </c>
      <c r="U742" s="24"/>
      <c r="V742" s="24"/>
      <c r="W742" s="26"/>
    </row>
    <row r="743" spans="1:23" ht="14.1">
      <c r="A743" s="99" t="s">
        <v>107</v>
      </c>
      <c r="B743" s="99"/>
      <c r="C743" s="33"/>
      <c r="D743" s="16" t="s">
        <v>104</v>
      </c>
      <c r="E743" s="24"/>
      <c r="F743" s="34"/>
      <c r="G743" s="26"/>
      <c r="H743" s="24"/>
      <c r="I743" s="24"/>
      <c r="J743" s="24"/>
      <c r="K743" s="24"/>
      <c r="L743" s="24"/>
      <c r="M743" s="24"/>
      <c r="N743" s="24"/>
      <c r="O743" s="26"/>
      <c r="P743" s="26"/>
      <c r="Q743" s="26"/>
      <c r="R743" s="26"/>
      <c r="S743" s="26"/>
      <c r="T743" s="40" t="str">
        <f t="shared" si="40"/>
        <v/>
      </c>
      <c r="U743" s="24"/>
      <c r="V743" s="24"/>
      <c r="W743" s="26"/>
    </row>
    <row r="744" spans="1:23" ht="14.1">
      <c r="A744" s="100" t="s">
        <v>108</v>
      </c>
      <c r="B744" s="101"/>
      <c r="C744" s="102"/>
      <c r="D744" s="33"/>
      <c r="E744" s="16" t="s">
        <v>104</v>
      </c>
      <c r="G744" s="26"/>
      <c r="H744" s="24"/>
      <c r="I744" s="24"/>
      <c r="J744" s="24"/>
      <c r="K744" s="24"/>
      <c r="L744" s="24"/>
      <c r="M744" s="24"/>
      <c r="N744" s="24"/>
      <c r="O744" s="26"/>
      <c r="P744" s="26"/>
      <c r="Q744" s="26"/>
      <c r="R744" s="26"/>
      <c r="S744" s="26"/>
      <c r="T744" s="40" t="str">
        <f t="shared" si="40"/>
        <v/>
      </c>
      <c r="U744" s="24"/>
      <c r="V744" s="24"/>
      <c r="W744" s="26"/>
    </row>
    <row r="745" spans="1:23" ht="14.1">
      <c r="A745" s="103" t="s">
        <v>109</v>
      </c>
      <c r="B745" s="104"/>
      <c r="C745" s="105"/>
      <c r="D745" s="33"/>
      <c r="E745" s="16" t="s">
        <v>104</v>
      </c>
      <c r="G745" s="26"/>
      <c r="H745" s="24"/>
      <c r="I745" s="24"/>
      <c r="J745" s="24"/>
      <c r="K745" s="24"/>
      <c r="L745" s="24"/>
      <c r="M745" s="24"/>
      <c r="N745" s="24"/>
      <c r="O745" s="26"/>
      <c r="P745" s="26"/>
      <c r="Q745" s="26"/>
      <c r="R745" s="26"/>
      <c r="S745" s="26"/>
      <c r="T745" s="40" t="str">
        <f t="shared" si="40"/>
        <v/>
      </c>
      <c r="U745" s="24"/>
      <c r="V745" s="24"/>
      <c r="W745" s="26"/>
    </row>
    <row r="746" spans="1:23" ht="14.1">
      <c r="A746" s="13" t="s">
        <v>110</v>
      </c>
      <c r="B746" s="75"/>
      <c r="C746" s="75"/>
      <c r="D746" s="75"/>
      <c r="E746" s="24"/>
      <c r="F746" s="13" t="s">
        <v>111</v>
      </c>
      <c r="G746" s="27"/>
      <c r="H746" s="24"/>
      <c r="I746" s="13" t="s">
        <v>112</v>
      </c>
      <c r="J746" s="27"/>
      <c r="K746" s="24"/>
      <c r="L746" s="13" t="s">
        <v>111</v>
      </c>
      <c r="M746" s="27"/>
      <c r="N746" s="24"/>
      <c r="O746" s="13" t="str">
        <f>IF(OR(AND(NOT(ISBLANK(G746)),NOT(ISNUMBER(G746))),AND(NOT(ISBLANK(J746)),NOT(ISNUMBER(M746)))),"Digite um número na C.H.",IF(OR(COUNTIF(B746:B755,B746)&gt;1,COUNTIF(J746:J755,J746)&gt;1),"Docente repetido",""))</f>
        <v/>
      </c>
      <c r="P746" s="13">
        <f t="shared" ref="P746:P755" si="42">IF(ISBLANK(O746),"",IF(O746="",0,1))</f>
        <v>0</v>
      </c>
      <c r="Q746" s="26"/>
      <c r="R746" s="26"/>
      <c r="S746" s="26"/>
      <c r="T746" s="40" t="str">
        <f t="shared" si="40"/>
        <v/>
      </c>
      <c r="U746" s="24"/>
      <c r="V746" s="24"/>
      <c r="W746" s="26"/>
    </row>
    <row r="747" spans="1:23" ht="14.1">
      <c r="A747" s="13" t="s">
        <v>113</v>
      </c>
      <c r="B747" s="75"/>
      <c r="C747" s="75"/>
      <c r="D747" s="75"/>
      <c r="E747" s="24"/>
      <c r="F747" s="13" t="s">
        <v>111</v>
      </c>
      <c r="G747" s="27"/>
      <c r="H747" s="24"/>
      <c r="I747" s="13" t="s">
        <v>114</v>
      </c>
      <c r="J747" s="27"/>
      <c r="K747" s="24"/>
      <c r="L747" s="13" t="s">
        <v>111</v>
      </c>
      <c r="M747" s="27"/>
      <c r="N747" s="24"/>
      <c r="O747" s="13" t="str">
        <f>IF(OR(AND(NOT(ISBLANK(G747)),NOT(ISNUMBER(G747))),AND(NOT(ISBLANK(J747)),NOT(ISNUMBER(M747)))),"Digite um número na C.H.",IF(OR(COUNTIF(B746:B755,B747)&gt;1,COUNTIF(J746:J755,J747)&gt;1),"Docente repetido",""))</f>
        <v/>
      </c>
      <c r="P747" s="13">
        <f t="shared" si="42"/>
        <v>0</v>
      </c>
      <c r="Q747" s="26"/>
      <c r="R747" s="26"/>
      <c r="S747" s="26"/>
      <c r="T747" s="40" t="str">
        <f t="shared" si="40"/>
        <v/>
      </c>
      <c r="U747" s="24"/>
      <c r="V747" s="24"/>
      <c r="W747" s="26"/>
    </row>
    <row r="748" spans="1:23" ht="14.1">
      <c r="A748" s="13" t="s">
        <v>115</v>
      </c>
      <c r="B748" s="75"/>
      <c r="C748" s="75"/>
      <c r="D748" s="75"/>
      <c r="E748" s="24"/>
      <c r="F748" s="13" t="s">
        <v>111</v>
      </c>
      <c r="G748" s="27"/>
      <c r="H748" s="24"/>
      <c r="I748" s="13" t="s">
        <v>116</v>
      </c>
      <c r="J748" s="27"/>
      <c r="K748" s="24"/>
      <c r="L748" s="13" t="s">
        <v>111</v>
      </c>
      <c r="M748" s="27"/>
      <c r="N748" s="24"/>
      <c r="O748" s="13" t="str">
        <f>IF(OR(AND(NOT(ISBLANK(G748)),NOT(ISNUMBER(G748))),AND(NOT(ISBLANK(J748)),NOT(ISNUMBER(M748)))),"Digite um número na C.H.",IF(OR(COUNTIF(B746:B755,B748)&gt;1,COUNTIF(J746:J755,J748)&gt;1),"Docente repetido",""))</f>
        <v/>
      </c>
      <c r="P748" s="13">
        <f t="shared" si="42"/>
        <v>0</v>
      </c>
      <c r="Q748" s="26"/>
      <c r="R748" s="26"/>
      <c r="S748" s="26"/>
      <c r="T748" s="40" t="str">
        <f t="shared" si="40"/>
        <v/>
      </c>
      <c r="U748" s="24"/>
      <c r="V748" s="24"/>
      <c r="W748" s="26"/>
    </row>
    <row r="749" spans="1:23" ht="14.1">
      <c r="A749" s="13" t="s">
        <v>117</v>
      </c>
      <c r="B749" s="75"/>
      <c r="C749" s="75"/>
      <c r="D749" s="75"/>
      <c r="E749" s="24"/>
      <c r="F749" s="13" t="s">
        <v>111</v>
      </c>
      <c r="G749" s="27"/>
      <c r="H749" s="24"/>
      <c r="I749" s="13" t="s">
        <v>118</v>
      </c>
      <c r="J749" s="27"/>
      <c r="K749" s="24"/>
      <c r="L749" s="13" t="s">
        <v>111</v>
      </c>
      <c r="M749" s="27"/>
      <c r="N749" s="24"/>
      <c r="O749" s="13" t="str">
        <f>IF(OR(AND(NOT(ISBLANK(G749)),NOT(ISNUMBER(G749))),AND(NOT(ISBLANK(J749)),NOT(ISNUMBER(M749)))),"Digite um número na C.H.",IF(OR(COUNTIF(B746:B755,B749)&gt;1,COUNTIF(J746:J755,J749)&gt;1),"Docente repetido",""))</f>
        <v/>
      </c>
      <c r="P749" s="13">
        <f t="shared" si="42"/>
        <v>0</v>
      </c>
      <c r="Q749" s="26"/>
      <c r="R749" s="26"/>
      <c r="S749" s="26"/>
      <c r="T749" s="40" t="str">
        <f t="shared" si="40"/>
        <v/>
      </c>
      <c r="U749" s="24"/>
      <c r="V749" s="24"/>
      <c r="W749" s="26"/>
    </row>
    <row r="750" spans="1:23" ht="14.1">
      <c r="A750" s="13" t="s">
        <v>119</v>
      </c>
      <c r="B750" s="75"/>
      <c r="C750" s="75"/>
      <c r="D750" s="75"/>
      <c r="E750" s="24"/>
      <c r="F750" s="13" t="s">
        <v>111</v>
      </c>
      <c r="G750" s="27"/>
      <c r="H750" s="24"/>
      <c r="I750" s="13" t="s">
        <v>120</v>
      </c>
      <c r="J750" s="27"/>
      <c r="K750" s="24"/>
      <c r="L750" s="13" t="s">
        <v>111</v>
      </c>
      <c r="M750" s="27"/>
      <c r="N750" s="24"/>
      <c r="O750" s="13" t="str">
        <f>IF(OR(AND(NOT(ISBLANK(G750)),NOT(ISNUMBER(G750))),AND(NOT(ISBLANK(J750)),NOT(ISNUMBER(M750)))),"Digite um número na C.H.",IF(OR(COUNTIF(B746:B755,B750)&gt;1,COUNTIF(J746:J755,J750)&gt;1),"Docente repetido",""))</f>
        <v/>
      </c>
      <c r="P750" s="13">
        <f t="shared" si="42"/>
        <v>0</v>
      </c>
      <c r="Q750" s="26"/>
      <c r="R750" s="26"/>
      <c r="S750" s="26"/>
      <c r="T750" s="40" t="str">
        <f t="shared" si="40"/>
        <v/>
      </c>
      <c r="U750" s="24"/>
      <c r="V750" s="24"/>
      <c r="W750" s="26"/>
    </row>
    <row r="751" spans="1:23" ht="14.1">
      <c r="A751" s="13" t="s">
        <v>121</v>
      </c>
      <c r="B751" s="75"/>
      <c r="C751" s="75"/>
      <c r="D751" s="75"/>
      <c r="E751" s="24"/>
      <c r="F751" s="13" t="s">
        <v>111</v>
      </c>
      <c r="G751" s="27"/>
      <c r="H751" s="24"/>
      <c r="I751" s="13" t="s">
        <v>122</v>
      </c>
      <c r="J751" s="27"/>
      <c r="K751" s="24"/>
      <c r="L751" s="13" t="s">
        <v>111</v>
      </c>
      <c r="M751" s="27"/>
      <c r="N751" s="24"/>
      <c r="O751" s="13" t="str">
        <f>IF(OR(AND(NOT(ISBLANK(G751)),NOT(ISNUMBER(G751))),AND(NOT(ISBLANK(J751)),NOT(ISNUMBER(M751)))),"Digite um número na C.H.",IF(OR(COUNTIF(B746:B755,B751)&gt;1,COUNTIF(J746:J755,J751)&gt;1),"Docente repetido",""))</f>
        <v/>
      </c>
      <c r="P751" s="13">
        <f t="shared" si="42"/>
        <v>0</v>
      </c>
      <c r="Q751" s="26"/>
      <c r="R751" s="26"/>
      <c r="S751" s="26"/>
      <c r="T751" s="40" t="str">
        <f t="shared" si="40"/>
        <v/>
      </c>
      <c r="U751" s="24"/>
      <c r="V751" s="24"/>
      <c r="W751" s="26"/>
    </row>
    <row r="752" spans="1:23" ht="14.1">
      <c r="A752" s="13" t="s">
        <v>123</v>
      </c>
      <c r="B752" s="75"/>
      <c r="C752" s="75"/>
      <c r="D752" s="75"/>
      <c r="E752" s="24"/>
      <c r="F752" s="13" t="s">
        <v>111</v>
      </c>
      <c r="G752" s="27"/>
      <c r="H752" s="24"/>
      <c r="I752" s="13" t="s">
        <v>124</v>
      </c>
      <c r="J752" s="27"/>
      <c r="K752" s="24"/>
      <c r="L752" s="13" t="s">
        <v>111</v>
      </c>
      <c r="M752" s="27"/>
      <c r="N752" s="24"/>
      <c r="O752" s="13" t="str">
        <f>IF(OR(AND(NOT(ISBLANK(G752)),NOT(ISNUMBER(G752))),AND(NOT(ISBLANK(J752)),NOT(ISNUMBER(M752)))),"Digite um número na C.H.",IF(OR(COUNTIF(B746:B755,B752)&gt;1,COUNTIF(J746:J755,J752)&gt;1),"Docente repetido",""))</f>
        <v/>
      </c>
      <c r="P752" s="13">
        <f t="shared" si="42"/>
        <v>0</v>
      </c>
      <c r="Q752" s="26"/>
      <c r="R752" s="26"/>
      <c r="S752" s="26"/>
      <c r="T752" s="40" t="str">
        <f t="shared" si="40"/>
        <v/>
      </c>
      <c r="U752" s="24"/>
      <c r="V752" s="24"/>
      <c r="W752" s="26"/>
    </row>
    <row r="753" spans="1:23" ht="14.1">
      <c r="A753" s="13" t="s">
        <v>125</v>
      </c>
      <c r="B753" s="75"/>
      <c r="C753" s="75"/>
      <c r="D753" s="75"/>
      <c r="E753" s="24"/>
      <c r="F753" s="13" t="s">
        <v>111</v>
      </c>
      <c r="G753" s="27"/>
      <c r="H753" s="24"/>
      <c r="I753" s="13" t="s">
        <v>126</v>
      </c>
      <c r="J753" s="27"/>
      <c r="K753" s="24"/>
      <c r="L753" s="13" t="s">
        <v>111</v>
      </c>
      <c r="M753" s="27"/>
      <c r="N753" s="24"/>
      <c r="O753" s="13" t="str">
        <f>IF(OR(AND(NOT(ISBLANK(G753)),NOT(ISNUMBER(G753))),AND(NOT(ISBLANK(J753)),NOT(ISNUMBER(M753)))),"Digite um número na C.H.",IF(OR(COUNTIF(B746:B755,B753)&gt;1,COUNTIF(J746:J755,J753)&gt;1),"Docente repetido",""))</f>
        <v/>
      </c>
      <c r="P753" s="13">
        <f t="shared" si="42"/>
        <v>0</v>
      </c>
      <c r="Q753" s="26"/>
      <c r="R753" s="26"/>
      <c r="S753" s="26"/>
      <c r="T753" s="40" t="str">
        <f t="shared" si="40"/>
        <v/>
      </c>
      <c r="U753" s="24"/>
      <c r="V753" s="24"/>
      <c r="W753" s="26"/>
    </row>
    <row r="754" spans="1:23" ht="14.1">
      <c r="A754" s="13" t="s">
        <v>127</v>
      </c>
      <c r="B754" s="75"/>
      <c r="C754" s="75"/>
      <c r="D754" s="75"/>
      <c r="E754" s="24"/>
      <c r="F754" s="13" t="s">
        <v>111</v>
      </c>
      <c r="G754" s="27"/>
      <c r="H754" s="24"/>
      <c r="I754" s="13" t="s">
        <v>128</v>
      </c>
      <c r="J754" s="27"/>
      <c r="K754" s="24"/>
      <c r="L754" s="13" t="s">
        <v>111</v>
      </c>
      <c r="M754" s="27"/>
      <c r="N754" s="24"/>
      <c r="O754" s="13" t="str">
        <f>IF(OR(AND(NOT(ISBLANK(G754)),NOT(ISNUMBER(G754))),AND(NOT(ISBLANK(J754)),NOT(ISNUMBER(M754)))),"Digite um número na C.H.",IF(OR(COUNTIF(B746:B755,B754)&gt;1,COUNTIF(J746:J755,J754)&gt;1),"Docente repetido",""))</f>
        <v/>
      </c>
      <c r="P754" s="13">
        <f t="shared" si="42"/>
        <v>0</v>
      </c>
      <c r="Q754" s="26"/>
      <c r="R754" s="26"/>
      <c r="S754" s="26"/>
      <c r="T754" s="40" t="str">
        <f t="shared" si="40"/>
        <v/>
      </c>
      <c r="U754" s="26"/>
      <c r="V754" s="26"/>
      <c r="W754" s="26"/>
    </row>
    <row r="755" spans="1:23" ht="14.1">
      <c r="A755" s="13" t="s">
        <v>129</v>
      </c>
      <c r="B755" s="75"/>
      <c r="C755" s="75"/>
      <c r="D755" s="75"/>
      <c r="E755" s="24"/>
      <c r="F755" s="13" t="s">
        <v>111</v>
      </c>
      <c r="G755" s="27"/>
      <c r="H755" s="24"/>
      <c r="I755" s="13" t="s">
        <v>130</v>
      </c>
      <c r="J755" s="27"/>
      <c r="K755" s="24"/>
      <c r="L755" s="13" t="s">
        <v>111</v>
      </c>
      <c r="M755" s="27"/>
      <c r="N755" s="24"/>
      <c r="O755" s="13" t="str">
        <f>IF(OR(AND(NOT(ISBLANK(G755)),NOT(ISNUMBER(G755))),AND(NOT(ISBLANK(J755)),NOT(ISNUMBER(M755)))),"Digite um número na C.H.",IF(OR(COUNTIF(B746:B755,B755)&gt;1,COUNTIF(J746:J755,J755)&gt;1),"Docente repetido",""))</f>
        <v/>
      </c>
      <c r="P755" s="13">
        <f t="shared" si="42"/>
        <v>0</v>
      </c>
      <c r="Q755" s="26"/>
      <c r="R755" s="26"/>
      <c r="S755" s="26"/>
      <c r="T755" s="40" t="str">
        <f t="shared" si="40"/>
        <v/>
      </c>
      <c r="U755" s="26"/>
      <c r="V755" s="26"/>
      <c r="W755" s="26"/>
    </row>
    <row r="756" spans="1:23" ht="12.6">
      <c r="A756" s="26"/>
      <c r="B756" s="26"/>
      <c r="C756" s="26"/>
      <c r="D756" s="26"/>
      <c r="E756" s="26"/>
      <c r="F756" s="26"/>
      <c r="G756" s="26"/>
      <c r="H756" s="26"/>
      <c r="I756" s="26"/>
      <c r="J756" s="26"/>
      <c r="K756" s="26"/>
      <c r="L756" s="26"/>
      <c r="M756" s="26"/>
      <c r="N756" s="26"/>
      <c r="O756" s="26"/>
      <c r="P756" s="26"/>
      <c r="Q756" s="26"/>
      <c r="R756" s="26"/>
      <c r="S756" s="26"/>
      <c r="T756" s="40" t="str">
        <f t="shared" si="40"/>
        <v/>
      </c>
      <c r="U756" s="26"/>
      <c r="V756" s="26"/>
      <c r="W756" s="26"/>
    </row>
    <row r="757" spans="1:23" ht="15.75" customHeight="1">
      <c r="T757" s="40" t="str">
        <f t="shared" si="40"/>
        <v/>
      </c>
    </row>
    <row r="758" spans="1:23" ht="15.75" customHeight="1">
      <c r="T758" s="40" t="str">
        <f t="shared" si="40"/>
        <v/>
      </c>
    </row>
    <row r="759" spans="1:23" ht="19.5" customHeight="1">
      <c r="A759" s="13" t="s">
        <v>99</v>
      </c>
      <c r="B759" s="94"/>
      <c r="C759" s="94"/>
      <c r="D759" s="94"/>
      <c r="E759" s="94"/>
      <c r="F759" s="94"/>
      <c r="G759" s="94"/>
      <c r="H759" s="94"/>
      <c r="I759" s="94"/>
      <c r="J759" s="94"/>
      <c r="K759" s="94"/>
      <c r="L759" s="94"/>
      <c r="M759" s="94"/>
      <c r="N759" s="24"/>
      <c r="O759" s="13" t="str">
        <f>IF(AND(B759="",NOT(F760="")),"Nome da disciplina obrigatório","")</f>
        <v/>
      </c>
      <c r="P759" s="13">
        <f>IF(ISBLANK(O759),"",IF(O759="",0,1))</f>
        <v>0</v>
      </c>
      <c r="Q759" s="26"/>
      <c r="R759" s="26"/>
      <c r="S759" s="26"/>
      <c r="T759" s="40" t="str">
        <f t="shared" si="40"/>
        <v/>
      </c>
      <c r="U759" s="26"/>
      <c r="V759" s="26"/>
      <c r="W759" s="26"/>
    </row>
    <row r="760" spans="1:23" ht="32.25" customHeight="1">
      <c r="A760" s="95" t="s">
        <v>100</v>
      </c>
      <c r="B760" s="96"/>
      <c r="C760" s="96"/>
      <c r="D760" s="96"/>
      <c r="E760" s="97"/>
      <c r="F760" s="13" t="str">
        <f>IF(SUM(G770:G779)+SUM(M770:M779)=0,"",SUM(G770:G779)+SUM(M770:M779))</f>
        <v/>
      </c>
      <c r="H760" s="24"/>
      <c r="I760" s="24"/>
      <c r="J760" s="24"/>
      <c r="K760" s="24"/>
      <c r="L760" s="24"/>
      <c r="M760" s="24"/>
      <c r="N760" s="24"/>
      <c r="O760" s="13" t="str">
        <f>IF(F760="", "", IF(AND(NOT(F760=0),NOT(MOD(F760,15)=0)),"A carga horária deve ser múltiplo de 15",""))</f>
        <v/>
      </c>
      <c r="P760" s="13">
        <f>IF(ISBLANK(O760),"",IF(O760="",0,1))</f>
        <v>0</v>
      </c>
      <c r="Q760" s="26"/>
      <c r="R760" s="26"/>
      <c r="S760" s="26"/>
      <c r="T760" s="40" t="str">
        <f t="shared" si="40"/>
        <v/>
      </c>
      <c r="U760" s="24"/>
      <c r="V760" s="24"/>
      <c r="W760" s="26"/>
    </row>
    <row r="761" spans="1:23" ht="14.1">
      <c r="A761" s="98" t="s">
        <v>93</v>
      </c>
      <c r="B761" s="98"/>
      <c r="C761" s="98"/>
      <c r="D761" s="98"/>
      <c r="E761" s="98"/>
      <c r="F761" s="38" t="str">
        <f>IF(AND(NOT(ISBLANK(F760)),ISNUMBER(F760),F760&gt;=15),F760/15,"")</f>
        <v/>
      </c>
      <c r="G761" s="24"/>
      <c r="H761" s="24"/>
      <c r="I761" s="24"/>
      <c r="J761" s="24"/>
      <c r="K761" s="24"/>
      <c r="L761" s="24"/>
      <c r="M761" s="24"/>
      <c r="N761" s="24"/>
      <c r="O761" s="26"/>
      <c r="P761" s="26"/>
      <c r="Q761" s="26"/>
      <c r="R761" s="26"/>
      <c r="S761" s="26"/>
      <c r="T761" s="40" t="str">
        <f t="shared" si="40"/>
        <v/>
      </c>
      <c r="U761" s="24"/>
      <c r="V761" s="24"/>
      <c r="W761" s="26"/>
    </row>
    <row r="762" spans="1:23" ht="60" customHeight="1">
      <c r="A762" s="13" t="s">
        <v>101</v>
      </c>
      <c r="B762" s="83"/>
      <c r="C762" s="83"/>
      <c r="D762" s="83"/>
      <c r="E762" s="83"/>
      <c r="F762" s="83"/>
      <c r="G762" s="83"/>
      <c r="H762" s="83"/>
      <c r="I762" s="83"/>
      <c r="J762" s="83"/>
      <c r="K762" s="83"/>
      <c r="L762" s="83"/>
      <c r="M762" s="83"/>
      <c r="N762" s="24"/>
      <c r="O762" s="26"/>
      <c r="P762" s="26"/>
      <c r="Q762" s="26"/>
      <c r="R762" s="26"/>
      <c r="S762" s="26"/>
      <c r="T762" s="40" t="str">
        <f t="shared" si="40"/>
        <v/>
      </c>
      <c r="U762" s="24"/>
      <c r="V762" s="24"/>
      <c r="W762" s="26"/>
    </row>
    <row r="763" spans="1:23" ht="60" customHeight="1">
      <c r="A763" s="39" t="s">
        <v>102</v>
      </c>
      <c r="B763" s="83"/>
      <c r="C763" s="83"/>
      <c r="D763" s="83"/>
      <c r="E763" s="83"/>
      <c r="F763" s="83"/>
      <c r="G763" s="83"/>
      <c r="H763" s="83"/>
      <c r="I763" s="83"/>
      <c r="J763" s="83"/>
      <c r="K763" s="83"/>
      <c r="L763" s="83"/>
      <c r="M763" s="83"/>
      <c r="N763" s="24"/>
      <c r="O763" s="26"/>
      <c r="P763" s="26"/>
      <c r="Q763" s="26"/>
      <c r="R763" s="26"/>
      <c r="S763" s="26"/>
      <c r="T763" s="40" t="str">
        <f t="shared" si="40"/>
        <v/>
      </c>
      <c r="U763" s="24"/>
      <c r="V763" s="24"/>
      <c r="W763" s="26"/>
    </row>
    <row r="764" spans="1:23" ht="14.1">
      <c r="A764" s="13" t="s">
        <v>103</v>
      </c>
      <c r="B764" s="57"/>
      <c r="C764" s="16" t="s">
        <v>104</v>
      </c>
      <c r="D764" s="24"/>
      <c r="E764" s="24"/>
      <c r="G764" s="26"/>
      <c r="H764" s="24"/>
      <c r="I764" s="24"/>
      <c r="J764" s="24"/>
      <c r="K764" s="24"/>
      <c r="L764" s="24"/>
      <c r="M764" s="24"/>
      <c r="N764" s="24"/>
      <c r="O764" s="26"/>
      <c r="P764" s="26"/>
      <c r="Q764" s="26"/>
      <c r="R764" s="26"/>
      <c r="S764" s="26"/>
      <c r="T764" s="40" t="str">
        <f t="shared" si="40"/>
        <v/>
      </c>
      <c r="U764" s="24"/>
      <c r="V764" s="24"/>
      <c r="W764" s="26"/>
    </row>
    <row r="765" spans="1:23" ht="14.1">
      <c r="A765" s="13" t="s">
        <v>105</v>
      </c>
      <c r="B765" s="57"/>
      <c r="C765" s="16" t="s">
        <v>104</v>
      </c>
      <c r="D765" s="24"/>
      <c r="E765" s="24"/>
      <c r="G765" s="26"/>
      <c r="H765" s="24"/>
      <c r="I765" s="24"/>
      <c r="J765" s="24"/>
      <c r="K765" s="24"/>
      <c r="L765" s="24"/>
      <c r="M765" s="24"/>
      <c r="N765" s="24"/>
      <c r="O765" s="26"/>
      <c r="P765" s="26"/>
      <c r="Q765" s="26"/>
      <c r="R765" s="26"/>
      <c r="S765" s="26"/>
      <c r="T765" s="40" t="str">
        <f t="shared" si="40"/>
        <v/>
      </c>
      <c r="U765" s="24"/>
      <c r="V765" s="24"/>
      <c r="W765" s="26"/>
    </row>
    <row r="766" spans="1:23" ht="14.1">
      <c r="A766" s="99" t="s">
        <v>106</v>
      </c>
      <c r="B766" s="99"/>
      <c r="C766" s="57"/>
      <c r="D766" s="16" t="s">
        <v>104</v>
      </c>
      <c r="E766" s="24"/>
      <c r="F766" s="34"/>
      <c r="G766" s="26"/>
      <c r="H766" s="24"/>
      <c r="I766" s="24"/>
      <c r="J766" s="24"/>
      <c r="K766" s="24"/>
      <c r="L766" s="24"/>
      <c r="M766" s="24"/>
      <c r="N766" s="24"/>
      <c r="O766" s="26"/>
      <c r="P766" s="26"/>
      <c r="Q766" s="26"/>
      <c r="R766" s="26"/>
      <c r="S766" s="26"/>
      <c r="T766" s="40" t="str">
        <f t="shared" si="40"/>
        <v/>
      </c>
      <c r="U766" s="24"/>
      <c r="V766" s="24"/>
      <c r="W766" s="26"/>
    </row>
    <row r="767" spans="1:23" ht="14.1">
      <c r="A767" s="99" t="s">
        <v>107</v>
      </c>
      <c r="B767" s="99"/>
      <c r="C767" s="57"/>
      <c r="D767" s="16" t="s">
        <v>104</v>
      </c>
      <c r="E767" s="24"/>
      <c r="F767" s="34"/>
      <c r="G767" s="26"/>
      <c r="H767" s="24"/>
      <c r="I767" s="24"/>
      <c r="J767" s="24"/>
      <c r="K767" s="24"/>
      <c r="L767" s="24"/>
      <c r="M767" s="24"/>
      <c r="N767" s="24"/>
      <c r="O767" s="26"/>
      <c r="P767" s="26"/>
      <c r="Q767" s="26"/>
      <c r="R767" s="26"/>
      <c r="S767" s="26"/>
      <c r="T767" s="40" t="str">
        <f t="shared" si="40"/>
        <v/>
      </c>
      <c r="U767" s="24"/>
      <c r="V767" s="24"/>
      <c r="W767" s="26"/>
    </row>
    <row r="768" spans="1:23" ht="14.1">
      <c r="A768" s="100" t="s">
        <v>108</v>
      </c>
      <c r="B768" s="101"/>
      <c r="C768" s="102"/>
      <c r="D768" s="57"/>
      <c r="E768" s="16" t="s">
        <v>104</v>
      </c>
      <c r="G768" s="26"/>
      <c r="H768" s="24"/>
      <c r="I768" s="24"/>
      <c r="J768" s="24"/>
      <c r="K768" s="24"/>
      <c r="L768" s="24"/>
      <c r="M768" s="24"/>
      <c r="N768" s="24"/>
      <c r="O768" s="26"/>
      <c r="P768" s="26"/>
      <c r="Q768" s="26"/>
      <c r="R768" s="26"/>
      <c r="S768" s="26"/>
      <c r="T768" s="40" t="str">
        <f t="shared" si="40"/>
        <v/>
      </c>
      <c r="U768" s="24"/>
      <c r="V768" s="24"/>
      <c r="W768" s="26"/>
    </row>
    <row r="769" spans="1:23" ht="14.1">
      <c r="A769" s="103" t="s">
        <v>109</v>
      </c>
      <c r="B769" s="104"/>
      <c r="C769" s="105"/>
      <c r="D769" s="57"/>
      <c r="E769" s="16" t="s">
        <v>104</v>
      </c>
      <c r="G769" s="26"/>
      <c r="H769" s="24"/>
      <c r="I769" s="24"/>
      <c r="J769" s="24"/>
      <c r="K769" s="24"/>
      <c r="L769" s="24"/>
      <c r="M769" s="24"/>
      <c r="N769" s="24"/>
      <c r="O769" s="26"/>
      <c r="P769" s="26"/>
      <c r="Q769" s="26"/>
      <c r="R769" s="26"/>
      <c r="S769" s="26"/>
      <c r="T769" s="40" t="str">
        <f t="shared" ref="T769:T832" si="43">IF(AND($A769 = "Nome da disciplina:", ISTEXT($B769)), "OK", "")</f>
        <v/>
      </c>
      <c r="U769" s="24"/>
      <c r="V769" s="24"/>
      <c r="W769" s="26"/>
    </row>
    <row r="770" spans="1:23" ht="14.1">
      <c r="A770" s="13" t="s">
        <v>110</v>
      </c>
      <c r="B770" s="75"/>
      <c r="C770" s="75"/>
      <c r="D770" s="75"/>
      <c r="E770" s="24"/>
      <c r="F770" s="13" t="s">
        <v>111</v>
      </c>
      <c r="G770" s="27"/>
      <c r="H770" s="24"/>
      <c r="I770" s="13" t="s">
        <v>112</v>
      </c>
      <c r="J770" s="27"/>
      <c r="K770" s="24"/>
      <c r="L770" s="13" t="s">
        <v>111</v>
      </c>
      <c r="M770" s="27"/>
      <c r="N770" s="24"/>
      <c r="O770" s="13" t="str">
        <f>IF(OR(AND(NOT(ISBLANK(G770)),NOT(ISNUMBER(G770))),AND(NOT(ISBLANK(J770)),NOT(ISNUMBER(M770)))),"Digite um número na C.H.",IF(OR(COUNTIF(B770:B779,B770)&gt;1,COUNTIF(J770:J779,J770)&gt;1),"Docente repetido",""))</f>
        <v/>
      </c>
      <c r="P770" s="13">
        <f t="shared" ref="P770:P779" si="44">IF(ISBLANK(O770),"",IF(O770="",0,1))</f>
        <v>0</v>
      </c>
      <c r="Q770" s="26"/>
      <c r="R770" s="26"/>
      <c r="S770" s="26"/>
      <c r="T770" s="40" t="str">
        <f t="shared" si="43"/>
        <v/>
      </c>
      <c r="U770" s="24"/>
      <c r="V770" s="24"/>
      <c r="W770" s="26"/>
    </row>
    <row r="771" spans="1:23" ht="14.1">
      <c r="A771" s="13" t="s">
        <v>113</v>
      </c>
      <c r="B771" s="75"/>
      <c r="C771" s="75"/>
      <c r="D771" s="75"/>
      <c r="E771" s="24"/>
      <c r="F771" s="13" t="s">
        <v>111</v>
      </c>
      <c r="G771" s="27"/>
      <c r="H771" s="24"/>
      <c r="I771" s="13" t="s">
        <v>114</v>
      </c>
      <c r="J771" s="27"/>
      <c r="K771" s="24"/>
      <c r="L771" s="13" t="s">
        <v>111</v>
      </c>
      <c r="M771" s="27"/>
      <c r="N771" s="24"/>
      <c r="O771" s="13" t="str">
        <f>IF(OR(AND(NOT(ISBLANK(G771)),NOT(ISNUMBER(G771))),AND(NOT(ISBLANK(J771)),NOT(ISNUMBER(M771)))),"Digite um número na C.H.",IF(OR(COUNTIF(B770:B779,B771)&gt;1,COUNTIF(J770:J779,J771)&gt;1),"Docente repetido",""))</f>
        <v/>
      </c>
      <c r="P771" s="13">
        <f t="shared" si="44"/>
        <v>0</v>
      </c>
      <c r="Q771" s="26"/>
      <c r="R771" s="26"/>
      <c r="S771" s="26"/>
      <c r="T771" s="40" t="str">
        <f t="shared" si="43"/>
        <v/>
      </c>
      <c r="U771" s="24"/>
      <c r="V771" s="24"/>
      <c r="W771" s="26"/>
    </row>
    <row r="772" spans="1:23" ht="14.1">
      <c r="A772" s="13" t="s">
        <v>115</v>
      </c>
      <c r="B772" s="75"/>
      <c r="C772" s="75"/>
      <c r="D772" s="75"/>
      <c r="E772" s="24"/>
      <c r="F772" s="13" t="s">
        <v>111</v>
      </c>
      <c r="G772" s="27"/>
      <c r="H772" s="24"/>
      <c r="I772" s="13" t="s">
        <v>116</v>
      </c>
      <c r="J772" s="27"/>
      <c r="K772" s="24"/>
      <c r="L772" s="13" t="s">
        <v>111</v>
      </c>
      <c r="M772" s="27"/>
      <c r="N772" s="24"/>
      <c r="O772" s="13" t="str">
        <f>IF(OR(AND(NOT(ISBLANK(G772)),NOT(ISNUMBER(G772))),AND(NOT(ISBLANK(J772)),NOT(ISNUMBER(M772)))),"Digite um número na C.H.",IF(OR(COUNTIF(B770:B779,B772)&gt;1,COUNTIF(J770:J779,J772)&gt;1),"Docente repetido",""))</f>
        <v/>
      </c>
      <c r="P772" s="13">
        <f t="shared" si="44"/>
        <v>0</v>
      </c>
      <c r="Q772" s="26"/>
      <c r="R772" s="26"/>
      <c r="S772" s="26"/>
      <c r="T772" s="40" t="str">
        <f t="shared" si="43"/>
        <v/>
      </c>
      <c r="U772" s="24"/>
      <c r="V772" s="24"/>
      <c r="W772" s="26"/>
    </row>
    <row r="773" spans="1:23" ht="14.1">
      <c r="A773" s="13" t="s">
        <v>117</v>
      </c>
      <c r="B773" s="75"/>
      <c r="C773" s="75"/>
      <c r="D773" s="75"/>
      <c r="E773" s="24"/>
      <c r="F773" s="13" t="s">
        <v>111</v>
      </c>
      <c r="G773" s="27"/>
      <c r="H773" s="24"/>
      <c r="I773" s="13" t="s">
        <v>118</v>
      </c>
      <c r="J773" s="27"/>
      <c r="K773" s="24"/>
      <c r="L773" s="13" t="s">
        <v>111</v>
      </c>
      <c r="M773" s="27"/>
      <c r="N773" s="24"/>
      <c r="O773" s="13" t="str">
        <f>IF(OR(AND(NOT(ISBLANK(G773)),NOT(ISNUMBER(G773))),AND(NOT(ISBLANK(J773)),NOT(ISNUMBER(M773)))),"Digite um número na C.H.",IF(OR(COUNTIF(B770:B779,B773)&gt;1,COUNTIF(J770:J779,J773)&gt;1),"Docente repetido",""))</f>
        <v/>
      </c>
      <c r="P773" s="13">
        <f t="shared" si="44"/>
        <v>0</v>
      </c>
      <c r="Q773" s="26"/>
      <c r="R773" s="26"/>
      <c r="S773" s="26"/>
      <c r="T773" s="40" t="str">
        <f t="shared" si="43"/>
        <v/>
      </c>
      <c r="U773" s="24"/>
      <c r="V773" s="24"/>
      <c r="W773" s="26"/>
    </row>
    <row r="774" spans="1:23" ht="14.1">
      <c r="A774" s="13" t="s">
        <v>119</v>
      </c>
      <c r="B774" s="75"/>
      <c r="C774" s="75"/>
      <c r="D774" s="75"/>
      <c r="E774" s="24"/>
      <c r="F774" s="13" t="s">
        <v>111</v>
      </c>
      <c r="G774" s="27"/>
      <c r="H774" s="24"/>
      <c r="I774" s="13" t="s">
        <v>120</v>
      </c>
      <c r="J774" s="27"/>
      <c r="K774" s="24"/>
      <c r="L774" s="13" t="s">
        <v>111</v>
      </c>
      <c r="M774" s="27"/>
      <c r="N774" s="24"/>
      <c r="O774" s="13" t="str">
        <f>IF(OR(AND(NOT(ISBLANK(G774)),NOT(ISNUMBER(G774))),AND(NOT(ISBLANK(J774)),NOT(ISNUMBER(M774)))),"Digite um número na C.H.",IF(OR(COUNTIF(B770:B779,B774)&gt;1,COUNTIF(J770:J779,J774)&gt;1),"Docente repetido",""))</f>
        <v/>
      </c>
      <c r="P774" s="13">
        <f t="shared" si="44"/>
        <v>0</v>
      </c>
      <c r="Q774" s="26"/>
      <c r="R774" s="26"/>
      <c r="S774" s="26"/>
      <c r="T774" s="40" t="str">
        <f t="shared" si="43"/>
        <v/>
      </c>
      <c r="U774" s="24"/>
      <c r="V774" s="24"/>
      <c r="W774" s="26"/>
    </row>
    <row r="775" spans="1:23" ht="14.1">
      <c r="A775" s="13" t="s">
        <v>121</v>
      </c>
      <c r="B775" s="75"/>
      <c r="C775" s="75"/>
      <c r="D775" s="75"/>
      <c r="E775" s="24"/>
      <c r="F775" s="13" t="s">
        <v>111</v>
      </c>
      <c r="G775" s="27"/>
      <c r="H775" s="24"/>
      <c r="I775" s="13" t="s">
        <v>122</v>
      </c>
      <c r="J775" s="27"/>
      <c r="K775" s="24"/>
      <c r="L775" s="13" t="s">
        <v>111</v>
      </c>
      <c r="M775" s="27"/>
      <c r="N775" s="24"/>
      <c r="O775" s="13" t="str">
        <f>IF(OR(AND(NOT(ISBLANK(G775)),NOT(ISNUMBER(G775))),AND(NOT(ISBLANK(J775)),NOT(ISNUMBER(M775)))),"Digite um número na C.H.",IF(OR(COUNTIF(B770:B779,B775)&gt;1,COUNTIF(J770:J779,J775)&gt;1),"Docente repetido",""))</f>
        <v/>
      </c>
      <c r="P775" s="13">
        <f t="shared" si="44"/>
        <v>0</v>
      </c>
      <c r="Q775" s="26"/>
      <c r="R775" s="26"/>
      <c r="S775" s="26"/>
      <c r="T775" s="40" t="str">
        <f t="shared" si="43"/>
        <v/>
      </c>
      <c r="U775" s="24"/>
      <c r="V775" s="24"/>
      <c r="W775" s="26"/>
    </row>
    <row r="776" spans="1:23" ht="14.1">
      <c r="A776" s="13" t="s">
        <v>123</v>
      </c>
      <c r="B776" s="75"/>
      <c r="C776" s="75"/>
      <c r="D776" s="75"/>
      <c r="E776" s="24"/>
      <c r="F776" s="13" t="s">
        <v>111</v>
      </c>
      <c r="G776" s="27"/>
      <c r="H776" s="24"/>
      <c r="I776" s="13" t="s">
        <v>124</v>
      </c>
      <c r="J776" s="27"/>
      <c r="K776" s="24"/>
      <c r="L776" s="13" t="s">
        <v>111</v>
      </c>
      <c r="M776" s="27"/>
      <c r="N776" s="24"/>
      <c r="O776" s="13" t="str">
        <f>IF(OR(AND(NOT(ISBLANK(G776)),NOT(ISNUMBER(G776))),AND(NOT(ISBLANK(J776)),NOT(ISNUMBER(M776)))),"Digite um número na C.H.",IF(OR(COUNTIF(B770:B779,B776)&gt;1,COUNTIF(J770:J779,J776)&gt;1),"Docente repetido",""))</f>
        <v/>
      </c>
      <c r="P776" s="13">
        <f t="shared" si="44"/>
        <v>0</v>
      </c>
      <c r="Q776" s="26"/>
      <c r="R776" s="26"/>
      <c r="S776" s="26"/>
      <c r="T776" s="40" t="str">
        <f t="shared" si="43"/>
        <v/>
      </c>
      <c r="U776" s="24"/>
      <c r="V776" s="24"/>
      <c r="W776" s="26"/>
    </row>
    <row r="777" spans="1:23" ht="14.1">
      <c r="A777" s="13" t="s">
        <v>125</v>
      </c>
      <c r="B777" s="75"/>
      <c r="C777" s="75"/>
      <c r="D777" s="75"/>
      <c r="E777" s="24"/>
      <c r="F777" s="13" t="s">
        <v>111</v>
      </c>
      <c r="G777" s="27"/>
      <c r="H777" s="24"/>
      <c r="I777" s="13" t="s">
        <v>126</v>
      </c>
      <c r="J777" s="27"/>
      <c r="K777" s="24"/>
      <c r="L777" s="13" t="s">
        <v>111</v>
      </c>
      <c r="M777" s="27"/>
      <c r="N777" s="24"/>
      <c r="O777" s="13" t="str">
        <f>IF(OR(AND(NOT(ISBLANK(G777)),NOT(ISNUMBER(G777))),AND(NOT(ISBLANK(J777)),NOT(ISNUMBER(M777)))),"Digite um número na C.H.",IF(OR(COUNTIF(B770:B779,B777)&gt;1,COUNTIF(J770:J779,J777)&gt;1),"Docente repetido",""))</f>
        <v/>
      </c>
      <c r="P777" s="13">
        <f t="shared" si="44"/>
        <v>0</v>
      </c>
      <c r="Q777" s="26"/>
      <c r="R777" s="26"/>
      <c r="S777" s="26"/>
      <c r="T777" s="40" t="str">
        <f t="shared" si="43"/>
        <v/>
      </c>
      <c r="U777" s="24"/>
      <c r="V777" s="24"/>
      <c r="W777" s="26"/>
    </row>
    <row r="778" spans="1:23" ht="14.1">
      <c r="A778" s="13" t="s">
        <v>127</v>
      </c>
      <c r="B778" s="75"/>
      <c r="C778" s="75"/>
      <c r="D778" s="75"/>
      <c r="E778" s="24"/>
      <c r="F778" s="13" t="s">
        <v>111</v>
      </c>
      <c r="G778" s="27"/>
      <c r="H778" s="24"/>
      <c r="I778" s="13" t="s">
        <v>128</v>
      </c>
      <c r="J778" s="27"/>
      <c r="K778" s="24"/>
      <c r="L778" s="13" t="s">
        <v>111</v>
      </c>
      <c r="M778" s="27"/>
      <c r="N778" s="24"/>
      <c r="O778" s="13" t="str">
        <f>IF(OR(AND(NOT(ISBLANK(G778)),NOT(ISNUMBER(G778))),AND(NOT(ISBLANK(J778)),NOT(ISNUMBER(M778)))),"Digite um número na C.H.",IF(OR(COUNTIF(B770:B779,B778)&gt;1,COUNTIF(J770:J779,J778)&gt;1),"Docente repetido",""))</f>
        <v/>
      </c>
      <c r="P778" s="13">
        <f t="shared" si="44"/>
        <v>0</v>
      </c>
      <c r="Q778" s="26"/>
      <c r="R778" s="26"/>
      <c r="S778" s="26"/>
      <c r="T778" s="40" t="str">
        <f t="shared" si="43"/>
        <v/>
      </c>
      <c r="U778" s="26"/>
      <c r="V778" s="26"/>
      <c r="W778" s="26"/>
    </row>
    <row r="779" spans="1:23" ht="14.1">
      <c r="A779" s="13" t="s">
        <v>129</v>
      </c>
      <c r="B779" s="75"/>
      <c r="C779" s="75"/>
      <c r="D779" s="75"/>
      <c r="E779" s="24"/>
      <c r="F779" s="13" t="s">
        <v>111</v>
      </c>
      <c r="G779" s="27"/>
      <c r="H779" s="24"/>
      <c r="I779" s="13" t="s">
        <v>130</v>
      </c>
      <c r="J779" s="27"/>
      <c r="K779" s="24"/>
      <c r="L779" s="13" t="s">
        <v>111</v>
      </c>
      <c r="M779" s="27"/>
      <c r="N779" s="24"/>
      <c r="O779" s="13" t="str">
        <f>IF(OR(AND(NOT(ISBLANK(G779)),NOT(ISNUMBER(G779))),AND(NOT(ISBLANK(J779)),NOT(ISNUMBER(M779)))),"Digite um número na C.H.",IF(OR(COUNTIF(B770:B779,B779)&gt;1,COUNTIF(J770:J779,J779)&gt;1),"Docente repetido",""))</f>
        <v/>
      </c>
      <c r="P779" s="13">
        <f t="shared" si="44"/>
        <v>0</v>
      </c>
      <c r="Q779" s="26"/>
      <c r="R779" s="26"/>
      <c r="S779" s="26"/>
      <c r="T779" s="40" t="str">
        <f t="shared" si="43"/>
        <v/>
      </c>
      <c r="U779" s="26"/>
      <c r="V779" s="26"/>
      <c r="W779" s="26"/>
    </row>
    <row r="780" spans="1:23" ht="12.6">
      <c r="A780" s="26"/>
      <c r="B780" s="26"/>
      <c r="C780" s="26"/>
      <c r="D780" s="26"/>
      <c r="E780" s="26"/>
      <c r="F780" s="26"/>
      <c r="G780" s="26"/>
      <c r="H780" s="26"/>
      <c r="I780" s="26"/>
      <c r="J780" s="26"/>
      <c r="K780" s="26"/>
      <c r="L780" s="26"/>
      <c r="M780" s="26"/>
      <c r="N780" s="26"/>
      <c r="O780" s="26"/>
      <c r="P780" s="26"/>
      <c r="Q780" s="26"/>
      <c r="R780" s="26"/>
      <c r="S780" s="26"/>
      <c r="T780" s="40" t="str">
        <f t="shared" si="43"/>
        <v/>
      </c>
      <c r="U780" s="26"/>
      <c r="V780" s="26"/>
      <c r="W780" s="26"/>
    </row>
    <row r="781" spans="1:23" ht="15.75" customHeight="1">
      <c r="T781" s="40" t="str">
        <f t="shared" si="43"/>
        <v/>
      </c>
    </row>
    <row r="782" spans="1:23" ht="15.75" customHeight="1">
      <c r="T782" s="40" t="str">
        <f t="shared" si="43"/>
        <v/>
      </c>
    </row>
    <row r="783" spans="1:23" ht="19.5" customHeight="1">
      <c r="A783" s="13" t="s">
        <v>99</v>
      </c>
      <c r="B783" s="94"/>
      <c r="C783" s="94"/>
      <c r="D783" s="94"/>
      <c r="E783" s="94"/>
      <c r="F783" s="94"/>
      <c r="G783" s="94"/>
      <c r="H783" s="94"/>
      <c r="I783" s="94"/>
      <c r="J783" s="94"/>
      <c r="K783" s="94"/>
      <c r="L783" s="94"/>
      <c r="M783" s="94"/>
      <c r="N783" s="24"/>
      <c r="O783" s="13" t="str">
        <f>IF(AND(B783="",NOT(F784="")),"Nome da disciplina obrigatório","")</f>
        <v/>
      </c>
      <c r="P783" s="13">
        <f>IF(ISBLANK(O783),"",IF(O783="",0,1))</f>
        <v>0</v>
      </c>
      <c r="Q783" s="26"/>
      <c r="R783" s="26"/>
      <c r="S783" s="26"/>
      <c r="T783" s="40" t="str">
        <f t="shared" si="43"/>
        <v/>
      </c>
      <c r="U783" s="26"/>
      <c r="V783" s="26"/>
      <c r="W783" s="26"/>
    </row>
    <row r="784" spans="1:23" ht="32.25" customHeight="1">
      <c r="A784" s="95" t="s">
        <v>100</v>
      </c>
      <c r="B784" s="96"/>
      <c r="C784" s="96"/>
      <c r="D784" s="96"/>
      <c r="E784" s="97"/>
      <c r="F784" s="13" t="str">
        <f>IF(SUM(G794:G803)+SUM(M794:M803)=0,"",SUM(G794:G803)+SUM(M794:M803))</f>
        <v/>
      </c>
      <c r="H784" s="24"/>
      <c r="I784" s="24"/>
      <c r="J784" s="24"/>
      <c r="K784" s="24"/>
      <c r="L784" s="24"/>
      <c r="M784" s="24"/>
      <c r="N784" s="24"/>
      <c r="O784" s="13" t="str">
        <f>IF(F784="", "", IF(AND(NOT(F784=0),NOT(MOD(F784,15)=0)),"A carga horária deve ser múltiplo de 15",""))</f>
        <v/>
      </c>
      <c r="P784" s="13">
        <f>IF(ISBLANK(O784),"",IF(O784="",0,1))</f>
        <v>0</v>
      </c>
      <c r="Q784" s="26"/>
      <c r="R784" s="26"/>
      <c r="S784" s="26"/>
      <c r="T784" s="40" t="str">
        <f t="shared" si="43"/>
        <v/>
      </c>
      <c r="U784" s="24"/>
      <c r="V784" s="24"/>
      <c r="W784" s="26"/>
    </row>
    <row r="785" spans="1:23" ht="14.1">
      <c r="A785" s="98" t="s">
        <v>93</v>
      </c>
      <c r="B785" s="98"/>
      <c r="C785" s="98"/>
      <c r="D785" s="98"/>
      <c r="E785" s="98"/>
      <c r="F785" s="38" t="str">
        <f>IF(AND(NOT(ISBLANK(F784)),ISNUMBER(F784),F784&gt;=15),F784/15,"")</f>
        <v/>
      </c>
      <c r="G785" s="24"/>
      <c r="H785" s="24"/>
      <c r="I785" s="24"/>
      <c r="J785" s="24"/>
      <c r="K785" s="24"/>
      <c r="L785" s="24"/>
      <c r="M785" s="24"/>
      <c r="N785" s="24"/>
      <c r="O785" s="26"/>
      <c r="P785" s="26"/>
      <c r="Q785" s="26"/>
      <c r="R785" s="26"/>
      <c r="S785" s="26"/>
      <c r="T785" s="40" t="str">
        <f t="shared" si="43"/>
        <v/>
      </c>
      <c r="U785" s="24"/>
      <c r="V785" s="24"/>
      <c r="W785" s="26"/>
    </row>
    <row r="786" spans="1:23" ht="60" customHeight="1">
      <c r="A786" s="13" t="s">
        <v>101</v>
      </c>
      <c r="B786" s="83"/>
      <c r="C786" s="83"/>
      <c r="D786" s="83"/>
      <c r="E786" s="83"/>
      <c r="F786" s="83"/>
      <c r="G786" s="83"/>
      <c r="H786" s="83"/>
      <c r="I786" s="83"/>
      <c r="J786" s="83"/>
      <c r="K786" s="83"/>
      <c r="L786" s="83"/>
      <c r="M786" s="83"/>
      <c r="N786" s="24"/>
      <c r="O786" s="26"/>
      <c r="P786" s="26"/>
      <c r="Q786" s="26"/>
      <c r="R786" s="26"/>
      <c r="S786" s="26"/>
      <c r="T786" s="40" t="str">
        <f t="shared" si="43"/>
        <v/>
      </c>
      <c r="U786" s="24"/>
      <c r="V786" s="24"/>
      <c r="W786" s="26"/>
    </row>
    <row r="787" spans="1:23" ht="60" customHeight="1">
      <c r="A787" s="39" t="s">
        <v>102</v>
      </c>
      <c r="B787" s="83"/>
      <c r="C787" s="83"/>
      <c r="D787" s="83"/>
      <c r="E787" s="83"/>
      <c r="F787" s="83"/>
      <c r="G787" s="83"/>
      <c r="H787" s="83"/>
      <c r="I787" s="83"/>
      <c r="J787" s="83"/>
      <c r="K787" s="83"/>
      <c r="L787" s="83"/>
      <c r="M787" s="83"/>
      <c r="N787" s="24"/>
      <c r="O787" s="26"/>
      <c r="P787" s="26"/>
      <c r="Q787" s="26"/>
      <c r="R787" s="26"/>
      <c r="S787" s="26"/>
      <c r="T787" s="40" t="str">
        <f t="shared" si="43"/>
        <v/>
      </c>
      <c r="U787" s="24"/>
      <c r="V787" s="24"/>
      <c r="W787" s="26"/>
    </row>
    <row r="788" spans="1:23" ht="14.1">
      <c r="A788" s="13" t="s">
        <v>103</v>
      </c>
      <c r="B788" s="57"/>
      <c r="C788" s="16" t="s">
        <v>104</v>
      </c>
      <c r="D788" s="24"/>
      <c r="E788" s="24"/>
      <c r="G788" s="26"/>
      <c r="H788" s="24"/>
      <c r="I788" s="24"/>
      <c r="J788" s="24"/>
      <c r="K788" s="24"/>
      <c r="L788" s="24"/>
      <c r="M788" s="24"/>
      <c r="N788" s="24"/>
      <c r="O788" s="26"/>
      <c r="P788" s="26"/>
      <c r="Q788" s="26"/>
      <c r="R788" s="26"/>
      <c r="S788" s="26"/>
      <c r="T788" s="40" t="str">
        <f t="shared" si="43"/>
        <v/>
      </c>
      <c r="U788" s="24"/>
      <c r="V788" s="24"/>
      <c r="W788" s="26"/>
    </row>
    <row r="789" spans="1:23" ht="14.1">
      <c r="A789" s="13" t="s">
        <v>105</v>
      </c>
      <c r="B789" s="57"/>
      <c r="C789" s="16" t="s">
        <v>104</v>
      </c>
      <c r="D789" s="24"/>
      <c r="E789" s="24"/>
      <c r="G789" s="26"/>
      <c r="H789" s="24"/>
      <c r="I789" s="24"/>
      <c r="J789" s="24"/>
      <c r="K789" s="24"/>
      <c r="L789" s="24"/>
      <c r="M789" s="24"/>
      <c r="N789" s="24"/>
      <c r="O789" s="26"/>
      <c r="P789" s="26"/>
      <c r="Q789" s="26"/>
      <c r="R789" s="26"/>
      <c r="S789" s="26"/>
      <c r="T789" s="40" t="str">
        <f t="shared" si="43"/>
        <v/>
      </c>
      <c r="U789" s="24"/>
      <c r="V789" s="24"/>
      <c r="W789" s="26"/>
    </row>
    <row r="790" spans="1:23" ht="14.1">
      <c r="A790" s="99" t="s">
        <v>106</v>
      </c>
      <c r="B790" s="99"/>
      <c r="C790" s="57"/>
      <c r="D790" s="16" t="s">
        <v>104</v>
      </c>
      <c r="E790" s="24"/>
      <c r="F790" s="34"/>
      <c r="G790" s="26"/>
      <c r="H790" s="24"/>
      <c r="I790" s="24"/>
      <c r="J790" s="24"/>
      <c r="K790" s="24"/>
      <c r="L790" s="24"/>
      <c r="M790" s="24"/>
      <c r="N790" s="24"/>
      <c r="O790" s="26"/>
      <c r="P790" s="26"/>
      <c r="Q790" s="26"/>
      <c r="R790" s="26"/>
      <c r="S790" s="26"/>
      <c r="T790" s="40" t="str">
        <f t="shared" si="43"/>
        <v/>
      </c>
      <c r="U790" s="24"/>
      <c r="V790" s="24"/>
      <c r="W790" s="26"/>
    </row>
    <row r="791" spans="1:23" ht="14.1">
      <c r="A791" s="99" t="s">
        <v>107</v>
      </c>
      <c r="B791" s="99"/>
      <c r="C791" s="57"/>
      <c r="D791" s="16" t="s">
        <v>104</v>
      </c>
      <c r="E791" s="24"/>
      <c r="F791" s="34"/>
      <c r="G791" s="26"/>
      <c r="H791" s="24"/>
      <c r="I791" s="24"/>
      <c r="J791" s="24"/>
      <c r="K791" s="24"/>
      <c r="L791" s="24"/>
      <c r="M791" s="24"/>
      <c r="N791" s="24"/>
      <c r="O791" s="26"/>
      <c r="P791" s="26"/>
      <c r="Q791" s="26"/>
      <c r="R791" s="26"/>
      <c r="S791" s="26"/>
      <c r="T791" s="40" t="str">
        <f t="shared" si="43"/>
        <v/>
      </c>
      <c r="U791" s="24"/>
      <c r="V791" s="24"/>
      <c r="W791" s="26"/>
    </row>
    <row r="792" spans="1:23" ht="14.1">
      <c r="A792" s="100" t="s">
        <v>108</v>
      </c>
      <c r="B792" s="101"/>
      <c r="C792" s="102"/>
      <c r="D792" s="57"/>
      <c r="E792" s="16" t="s">
        <v>104</v>
      </c>
      <c r="G792" s="26"/>
      <c r="H792" s="24"/>
      <c r="I792" s="24"/>
      <c r="J792" s="24"/>
      <c r="K792" s="24"/>
      <c r="L792" s="24"/>
      <c r="M792" s="24"/>
      <c r="N792" s="24"/>
      <c r="O792" s="26"/>
      <c r="P792" s="26"/>
      <c r="Q792" s="26"/>
      <c r="R792" s="26"/>
      <c r="S792" s="26"/>
      <c r="T792" s="40" t="str">
        <f t="shared" si="43"/>
        <v/>
      </c>
      <c r="U792" s="24"/>
      <c r="V792" s="24"/>
      <c r="W792" s="26"/>
    </row>
    <row r="793" spans="1:23" ht="14.1">
      <c r="A793" s="103" t="s">
        <v>109</v>
      </c>
      <c r="B793" s="104"/>
      <c r="C793" s="105"/>
      <c r="D793" s="57"/>
      <c r="E793" s="16" t="s">
        <v>104</v>
      </c>
      <c r="G793" s="26"/>
      <c r="H793" s="24"/>
      <c r="I793" s="24"/>
      <c r="J793" s="24"/>
      <c r="K793" s="24"/>
      <c r="L793" s="24"/>
      <c r="M793" s="24"/>
      <c r="N793" s="24"/>
      <c r="O793" s="26"/>
      <c r="P793" s="26"/>
      <c r="Q793" s="26"/>
      <c r="R793" s="26"/>
      <c r="S793" s="26"/>
      <c r="T793" s="40" t="str">
        <f t="shared" si="43"/>
        <v/>
      </c>
      <c r="U793" s="24"/>
      <c r="V793" s="24"/>
      <c r="W793" s="26"/>
    </row>
    <row r="794" spans="1:23" ht="14.1">
      <c r="A794" s="13" t="s">
        <v>110</v>
      </c>
      <c r="B794" s="75"/>
      <c r="C794" s="75"/>
      <c r="D794" s="75"/>
      <c r="E794" s="24"/>
      <c r="F794" s="13" t="s">
        <v>111</v>
      </c>
      <c r="G794" s="27"/>
      <c r="H794" s="24"/>
      <c r="I794" s="13" t="s">
        <v>112</v>
      </c>
      <c r="J794" s="27"/>
      <c r="K794" s="24"/>
      <c r="L794" s="13" t="s">
        <v>111</v>
      </c>
      <c r="M794" s="27"/>
      <c r="N794" s="24"/>
      <c r="O794" s="13" t="str">
        <f>IF(OR(AND(NOT(ISBLANK(G794)),NOT(ISNUMBER(G794))),AND(NOT(ISBLANK(J794)),NOT(ISNUMBER(M794)))),"Digite um número na C.H.",IF(OR(COUNTIF(B794:B803,B794)&gt;1,COUNTIF(J794:J803,J794)&gt;1),"Docente repetido",""))</f>
        <v/>
      </c>
      <c r="P794" s="13">
        <f t="shared" ref="P794:P803" si="45">IF(ISBLANK(O794),"",IF(O794="",0,1))</f>
        <v>0</v>
      </c>
      <c r="Q794" s="26"/>
      <c r="R794" s="26"/>
      <c r="S794" s="26"/>
      <c r="T794" s="40" t="str">
        <f t="shared" si="43"/>
        <v/>
      </c>
      <c r="U794" s="24"/>
      <c r="V794" s="24"/>
      <c r="W794" s="26"/>
    </row>
    <row r="795" spans="1:23" ht="14.1">
      <c r="A795" s="13" t="s">
        <v>113</v>
      </c>
      <c r="B795" s="75"/>
      <c r="C795" s="75"/>
      <c r="D795" s="75"/>
      <c r="E795" s="24"/>
      <c r="F795" s="13" t="s">
        <v>111</v>
      </c>
      <c r="G795" s="27"/>
      <c r="H795" s="24"/>
      <c r="I795" s="13" t="s">
        <v>114</v>
      </c>
      <c r="J795" s="27"/>
      <c r="K795" s="24"/>
      <c r="L795" s="13" t="s">
        <v>111</v>
      </c>
      <c r="M795" s="27"/>
      <c r="N795" s="24"/>
      <c r="O795" s="13" t="str">
        <f>IF(OR(AND(NOT(ISBLANK(G795)),NOT(ISNUMBER(G795))),AND(NOT(ISBLANK(J795)),NOT(ISNUMBER(M795)))),"Digite um número na C.H.",IF(OR(COUNTIF(B794:B803,B795)&gt;1,COUNTIF(J794:J803,J795)&gt;1),"Docente repetido",""))</f>
        <v/>
      </c>
      <c r="P795" s="13">
        <f t="shared" si="45"/>
        <v>0</v>
      </c>
      <c r="Q795" s="26"/>
      <c r="R795" s="26"/>
      <c r="S795" s="26"/>
      <c r="T795" s="40" t="str">
        <f t="shared" si="43"/>
        <v/>
      </c>
      <c r="U795" s="24"/>
      <c r="V795" s="24"/>
      <c r="W795" s="26"/>
    </row>
    <row r="796" spans="1:23" ht="14.1">
      <c r="A796" s="13" t="s">
        <v>115</v>
      </c>
      <c r="B796" s="75"/>
      <c r="C796" s="75"/>
      <c r="D796" s="75"/>
      <c r="E796" s="24"/>
      <c r="F796" s="13" t="s">
        <v>111</v>
      </c>
      <c r="G796" s="27"/>
      <c r="H796" s="24"/>
      <c r="I796" s="13" t="s">
        <v>116</v>
      </c>
      <c r="J796" s="27"/>
      <c r="K796" s="24"/>
      <c r="L796" s="13" t="s">
        <v>111</v>
      </c>
      <c r="M796" s="27"/>
      <c r="N796" s="24"/>
      <c r="O796" s="13" t="str">
        <f>IF(OR(AND(NOT(ISBLANK(G796)),NOT(ISNUMBER(G796))),AND(NOT(ISBLANK(J796)),NOT(ISNUMBER(M796)))),"Digite um número na C.H.",IF(OR(COUNTIF(B794:B803,B796)&gt;1,COUNTIF(J794:J803,J796)&gt;1),"Docente repetido",""))</f>
        <v/>
      </c>
      <c r="P796" s="13">
        <f t="shared" si="45"/>
        <v>0</v>
      </c>
      <c r="Q796" s="26"/>
      <c r="R796" s="26"/>
      <c r="S796" s="26"/>
      <c r="T796" s="40" t="str">
        <f t="shared" si="43"/>
        <v/>
      </c>
      <c r="U796" s="24"/>
      <c r="V796" s="24"/>
      <c r="W796" s="26"/>
    </row>
    <row r="797" spans="1:23" ht="14.1">
      <c r="A797" s="13" t="s">
        <v>117</v>
      </c>
      <c r="B797" s="75"/>
      <c r="C797" s="75"/>
      <c r="D797" s="75"/>
      <c r="E797" s="24"/>
      <c r="F797" s="13" t="s">
        <v>111</v>
      </c>
      <c r="G797" s="27"/>
      <c r="H797" s="24"/>
      <c r="I797" s="13" t="s">
        <v>118</v>
      </c>
      <c r="J797" s="27"/>
      <c r="K797" s="24"/>
      <c r="L797" s="13" t="s">
        <v>111</v>
      </c>
      <c r="M797" s="27"/>
      <c r="N797" s="24"/>
      <c r="O797" s="13" t="str">
        <f>IF(OR(AND(NOT(ISBLANK(G797)),NOT(ISNUMBER(G797))),AND(NOT(ISBLANK(J797)),NOT(ISNUMBER(M797)))),"Digite um número na C.H.",IF(OR(COUNTIF(B794:B803,B797)&gt;1,COUNTIF(J794:J803,J797)&gt;1),"Docente repetido",""))</f>
        <v/>
      </c>
      <c r="P797" s="13">
        <f t="shared" si="45"/>
        <v>0</v>
      </c>
      <c r="Q797" s="26"/>
      <c r="R797" s="26"/>
      <c r="S797" s="26"/>
      <c r="T797" s="40" t="str">
        <f t="shared" si="43"/>
        <v/>
      </c>
      <c r="U797" s="24"/>
      <c r="V797" s="24"/>
      <c r="W797" s="26"/>
    </row>
    <row r="798" spans="1:23" ht="14.1">
      <c r="A798" s="13" t="s">
        <v>119</v>
      </c>
      <c r="B798" s="75"/>
      <c r="C798" s="75"/>
      <c r="D798" s="75"/>
      <c r="E798" s="24"/>
      <c r="F798" s="13" t="s">
        <v>111</v>
      </c>
      <c r="G798" s="27"/>
      <c r="H798" s="24"/>
      <c r="I798" s="13" t="s">
        <v>120</v>
      </c>
      <c r="J798" s="27"/>
      <c r="K798" s="24"/>
      <c r="L798" s="13" t="s">
        <v>111</v>
      </c>
      <c r="M798" s="27"/>
      <c r="N798" s="24"/>
      <c r="O798" s="13" t="str">
        <f>IF(OR(AND(NOT(ISBLANK(G798)),NOT(ISNUMBER(G798))),AND(NOT(ISBLANK(J798)),NOT(ISNUMBER(M798)))),"Digite um número na C.H.",IF(OR(COUNTIF(B794:B803,B798)&gt;1,COUNTIF(J794:J803,J798)&gt;1),"Docente repetido",""))</f>
        <v/>
      </c>
      <c r="P798" s="13">
        <f t="shared" si="45"/>
        <v>0</v>
      </c>
      <c r="Q798" s="26"/>
      <c r="R798" s="26"/>
      <c r="S798" s="26"/>
      <c r="T798" s="40" t="str">
        <f t="shared" si="43"/>
        <v/>
      </c>
      <c r="U798" s="24"/>
      <c r="V798" s="24"/>
      <c r="W798" s="26"/>
    </row>
    <row r="799" spans="1:23" ht="14.1">
      <c r="A799" s="13" t="s">
        <v>121</v>
      </c>
      <c r="B799" s="75"/>
      <c r="C799" s="75"/>
      <c r="D799" s="75"/>
      <c r="E799" s="24"/>
      <c r="F799" s="13" t="s">
        <v>111</v>
      </c>
      <c r="G799" s="27"/>
      <c r="H799" s="24"/>
      <c r="I799" s="13" t="s">
        <v>122</v>
      </c>
      <c r="J799" s="27"/>
      <c r="K799" s="24"/>
      <c r="L799" s="13" t="s">
        <v>111</v>
      </c>
      <c r="M799" s="27"/>
      <c r="N799" s="24"/>
      <c r="O799" s="13" t="str">
        <f>IF(OR(AND(NOT(ISBLANK(G799)),NOT(ISNUMBER(G799))),AND(NOT(ISBLANK(J799)),NOT(ISNUMBER(M799)))),"Digite um número na C.H.",IF(OR(COUNTIF(B794:B803,B799)&gt;1,COUNTIF(J794:J803,J799)&gt;1),"Docente repetido",""))</f>
        <v/>
      </c>
      <c r="P799" s="13">
        <f t="shared" si="45"/>
        <v>0</v>
      </c>
      <c r="Q799" s="26"/>
      <c r="R799" s="26"/>
      <c r="S799" s="26"/>
      <c r="T799" s="40" t="str">
        <f t="shared" si="43"/>
        <v/>
      </c>
      <c r="U799" s="24"/>
      <c r="V799" s="24"/>
      <c r="W799" s="26"/>
    </row>
    <row r="800" spans="1:23" ht="14.1">
      <c r="A800" s="13" t="s">
        <v>123</v>
      </c>
      <c r="B800" s="75"/>
      <c r="C800" s="75"/>
      <c r="D800" s="75"/>
      <c r="E800" s="24"/>
      <c r="F800" s="13" t="s">
        <v>111</v>
      </c>
      <c r="G800" s="27"/>
      <c r="H800" s="24"/>
      <c r="I800" s="13" t="s">
        <v>124</v>
      </c>
      <c r="J800" s="27"/>
      <c r="K800" s="24"/>
      <c r="L800" s="13" t="s">
        <v>111</v>
      </c>
      <c r="M800" s="27"/>
      <c r="N800" s="24"/>
      <c r="O800" s="13" t="str">
        <f>IF(OR(AND(NOT(ISBLANK(G800)),NOT(ISNUMBER(G800))),AND(NOT(ISBLANK(J800)),NOT(ISNUMBER(M800)))),"Digite um número na C.H.",IF(OR(COUNTIF(B794:B803,B800)&gt;1,COUNTIF(J794:J803,J800)&gt;1),"Docente repetido",""))</f>
        <v/>
      </c>
      <c r="P800" s="13">
        <f t="shared" si="45"/>
        <v>0</v>
      </c>
      <c r="Q800" s="26"/>
      <c r="R800" s="26"/>
      <c r="S800" s="26"/>
      <c r="T800" s="40" t="str">
        <f t="shared" si="43"/>
        <v/>
      </c>
      <c r="U800" s="24"/>
      <c r="V800" s="24"/>
      <c r="W800" s="26"/>
    </row>
    <row r="801" spans="1:23" ht="14.1">
      <c r="A801" s="13" t="s">
        <v>125</v>
      </c>
      <c r="B801" s="75"/>
      <c r="C801" s="75"/>
      <c r="D801" s="75"/>
      <c r="E801" s="24"/>
      <c r="F801" s="13" t="s">
        <v>111</v>
      </c>
      <c r="G801" s="27"/>
      <c r="H801" s="24"/>
      <c r="I801" s="13" t="s">
        <v>126</v>
      </c>
      <c r="J801" s="27"/>
      <c r="K801" s="24"/>
      <c r="L801" s="13" t="s">
        <v>111</v>
      </c>
      <c r="M801" s="27"/>
      <c r="N801" s="24"/>
      <c r="O801" s="13" t="str">
        <f>IF(OR(AND(NOT(ISBLANK(G801)),NOT(ISNUMBER(G801))),AND(NOT(ISBLANK(J801)),NOT(ISNUMBER(M801)))),"Digite um número na C.H.",IF(OR(COUNTIF(B794:B803,B801)&gt;1,COUNTIF(J794:J803,J801)&gt;1),"Docente repetido",""))</f>
        <v/>
      </c>
      <c r="P801" s="13">
        <f t="shared" si="45"/>
        <v>0</v>
      </c>
      <c r="Q801" s="26"/>
      <c r="R801" s="26"/>
      <c r="S801" s="26"/>
      <c r="T801" s="40" t="str">
        <f t="shared" si="43"/>
        <v/>
      </c>
      <c r="U801" s="24"/>
      <c r="V801" s="24"/>
      <c r="W801" s="26"/>
    </row>
    <row r="802" spans="1:23" ht="14.1">
      <c r="A802" s="13" t="s">
        <v>127</v>
      </c>
      <c r="B802" s="75"/>
      <c r="C802" s="75"/>
      <c r="D802" s="75"/>
      <c r="E802" s="24"/>
      <c r="F802" s="13" t="s">
        <v>111</v>
      </c>
      <c r="G802" s="27"/>
      <c r="H802" s="24"/>
      <c r="I802" s="13" t="s">
        <v>128</v>
      </c>
      <c r="J802" s="27"/>
      <c r="K802" s="24"/>
      <c r="L802" s="13" t="s">
        <v>111</v>
      </c>
      <c r="M802" s="27"/>
      <c r="N802" s="24"/>
      <c r="O802" s="13" t="str">
        <f>IF(OR(AND(NOT(ISBLANK(G802)),NOT(ISNUMBER(G802))),AND(NOT(ISBLANK(J802)),NOT(ISNUMBER(M802)))),"Digite um número na C.H.",IF(OR(COUNTIF(B794:B803,B802)&gt;1,COUNTIF(J794:J803,J802)&gt;1),"Docente repetido",""))</f>
        <v/>
      </c>
      <c r="P802" s="13">
        <f t="shared" si="45"/>
        <v>0</v>
      </c>
      <c r="Q802" s="26"/>
      <c r="R802" s="26"/>
      <c r="S802" s="26"/>
      <c r="T802" s="40" t="str">
        <f t="shared" si="43"/>
        <v/>
      </c>
      <c r="U802" s="26"/>
      <c r="V802" s="26"/>
      <c r="W802" s="26"/>
    </row>
    <row r="803" spans="1:23" ht="14.1">
      <c r="A803" s="13" t="s">
        <v>129</v>
      </c>
      <c r="B803" s="75"/>
      <c r="C803" s="75"/>
      <c r="D803" s="75"/>
      <c r="E803" s="24"/>
      <c r="F803" s="13" t="s">
        <v>111</v>
      </c>
      <c r="G803" s="27"/>
      <c r="H803" s="24"/>
      <c r="I803" s="13" t="s">
        <v>130</v>
      </c>
      <c r="J803" s="27"/>
      <c r="K803" s="24"/>
      <c r="L803" s="13" t="s">
        <v>111</v>
      </c>
      <c r="M803" s="27"/>
      <c r="N803" s="24"/>
      <c r="O803" s="13" t="str">
        <f>IF(OR(AND(NOT(ISBLANK(G803)),NOT(ISNUMBER(G803))),AND(NOT(ISBLANK(J803)),NOT(ISNUMBER(M803)))),"Digite um número na C.H.",IF(OR(COUNTIF(B794:B803,B803)&gt;1,COUNTIF(J794:J803,J803)&gt;1),"Docente repetido",""))</f>
        <v/>
      </c>
      <c r="P803" s="13">
        <f t="shared" si="45"/>
        <v>0</v>
      </c>
      <c r="Q803" s="26"/>
      <c r="R803" s="26"/>
      <c r="S803" s="26"/>
      <c r="T803" s="40" t="str">
        <f t="shared" si="43"/>
        <v/>
      </c>
      <c r="U803" s="26"/>
      <c r="V803" s="26"/>
      <c r="W803" s="26"/>
    </row>
    <row r="804" spans="1:23" ht="12.6">
      <c r="A804" s="26"/>
      <c r="B804" s="26"/>
      <c r="C804" s="26"/>
      <c r="D804" s="26"/>
      <c r="E804" s="26"/>
      <c r="F804" s="26"/>
      <c r="G804" s="26"/>
      <c r="H804" s="26"/>
      <c r="I804" s="26"/>
      <c r="J804" s="26"/>
      <c r="K804" s="26"/>
      <c r="L804" s="26"/>
      <c r="M804" s="26"/>
      <c r="N804" s="26"/>
      <c r="O804" s="26"/>
      <c r="P804" s="26"/>
      <c r="Q804" s="26"/>
      <c r="R804" s="26"/>
      <c r="S804" s="26"/>
      <c r="T804" s="40" t="str">
        <f t="shared" si="43"/>
        <v/>
      </c>
      <c r="U804" s="26"/>
      <c r="V804" s="26"/>
      <c r="W804" s="26"/>
    </row>
    <row r="805" spans="1:23" ht="15.75" customHeight="1">
      <c r="T805" s="40" t="str">
        <f t="shared" si="43"/>
        <v/>
      </c>
    </row>
    <row r="806" spans="1:23" ht="15.75" customHeight="1">
      <c r="T806" s="40" t="str">
        <f t="shared" si="43"/>
        <v/>
      </c>
    </row>
    <row r="807" spans="1:23" ht="19.5" customHeight="1">
      <c r="A807" s="13" t="s">
        <v>99</v>
      </c>
      <c r="B807" s="94"/>
      <c r="C807" s="94"/>
      <c r="D807" s="94"/>
      <c r="E807" s="94"/>
      <c r="F807" s="94"/>
      <c r="G807" s="94"/>
      <c r="H807" s="94"/>
      <c r="I807" s="94"/>
      <c r="J807" s="94"/>
      <c r="K807" s="94"/>
      <c r="L807" s="94"/>
      <c r="M807" s="94"/>
      <c r="N807" s="24"/>
      <c r="O807" s="13" t="str">
        <f>IF(AND(B807="",NOT(F808="")),"Nome da disciplina obrigatório","")</f>
        <v/>
      </c>
      <c r="P807" s="13">
        <f>IF(ISBLANK(O807),"",IF(O807="",0,1))</f>
        <v>0</v>
      </c>
      <c r="Q807" s="26"/>
      <c r="R807" s="26"/>
      <c r="S807" s="26"/>
      <c r="T807" s="40" t="str">
        <f t="shared" si="43"/>
        <v/>
      </c>
      <c r="U807" s="26"/>
      <c r="V807" s="26"/>
      <c r="W807" s="26"/>
    </row>
    <row r="808" spans="1:23" ht="32.25" customHeight="1">
      <c r="A808" s="95" t="s">
        <v>100</v>
      </c>
      <c r="B808" s="96"/>
      <c r="C808" s="96"/>
      <c r="D808" s="96"/>
      <c r="E808" s="97"/>
      <c r="F808" s="13" t="str">
        <f>IF(SUM(G818:G827)+SUM(M818:M827)=0,"",SUM(G818:G827)+SUM(M818:M827))</f>
        <v/>
      </c>
      <c r="H808" s="24"/>
      <c r="I808" s="24"/>
      <c r="J808" s="24"/>
      <c r="K808" s="24"/>
      <c r="L808" s="24"/>
      <c r="M808" s="24"/>
      <c r="N808" s="24"/>
      <c r="O808" s="13" t="str">
        <f>IF(F808="", "", IF(AND(NOT(F808=0),NOT(MOD(F808,15)=0)),"A carga horária deve ser múltiplo de 15",""))</f>
        <v/>
      </c>
      <c r="P808" s="13">
        <f>IF(ISBLANK(O808),"",IF(O808="",0,1))</f>
        <v>0</v>
      </c>
      <c r="Q808" s="26"/>
      <c r="R808" s="26"/>
      <c r="S808" s="26"/>
      <c r="T808" s="40" t="str">
        <f t="shared" si="43"/>
        <v/>
      </c>
      <c r="U808" s="24"/>
      <c r="V808" s="24"/>
      <c r="W808" s="26"/>
    </row>
    <row r="809" spans="1:23" ht="14.1">
      <c r="A809" s="98" t="s">
        <v>93</v>
      </c>
      <c r="B809" s="98"/>
      <c r="C809" s="98"/>
      <c r="D809" s="98"/>
      <c r="E809" s="98"/>
      <c r="F809" s="38" t="str">
        <f>IF(AND(NOT(ISBLANK(F808)),ISNUMBER(F808),F808&gt;=15),F808/15,"")</f>
        <v/>
      </c>
      <c r="G809" s="24"/>
      <c r="H809" s="24"/>
      <c r="I809" s="24"/>
      <c r="J809" s="24"/>
      <c r="K809" s="24"/>
      <c r="L809" s="24"/>
      <c r="M809" s="24"/>
      <c r="N809" s="24"/>
      <c r="O809" s="26"/>
      <c r="P809" s="26"/>
      <c r="Q809" s="26"/>
      <c r="R809" s="26"/>
      <c r="S809" s="26"/>
      <c r="T809" s="40" t="str">
        <f t="shared" si="43"/>
        <v/>
      </c>
      <c r="U809" s="24"/>
      <c r="V809" s="24"/>
      <c r="W809" s="26"/>
    </row>
    <row r="810" spans="1:23" ht="60" customHeight="1">
      <c r="A810" s="13" t="s">
        <v>101</v>
      </c>
      <c r="B810" s="83"/>
      <c r="C810" s="83"/>
      <c r="D810" s="83"/>
      <c r="E810" s="83"/>
      <c r="F810" s="83"/>
      <c r="G810" s="83"/>
      <c r="H810" s="83"/>
      <c r="I810" s="83"/>
      <c r="J810" s="83"/>
      <c r="K810" s="83"/>
      <c r="L810" s="83"/>
      <c r="M810" s="83"/>
      <c r="N810" s="24"/>
      <c r="O810" s="26"/>
      <c r="P810" s="26"/>
      <c r="Q810" s="26"/>
      <c r="R810" s="26"/>
      <c r="S810" s="26"/>
      <c r="T810" s="40" t="str">
        <f t="shared" si="43"/>
        <v/>
      </c>
      <c r="U810" s="24"/>
      <c r="V810" s="24"/>
      <c r="W810" s="26"/>
    </row>
    <row r="811" spans="1:23" ht="60" customHeight="1">
      <c r="A811" s="39" t="s">
        <v>102</v>
      </c>
      <c r="B811" s="83"/>
      <c r="C811" s="83"/>
      <c r="D811" s="83"/>
      <c r="E811" s="83"/>
      <c r="F811" s="83"/>
      <c r="G811" s="83"/>
      <c r="H811" s="83"/>
      <c r="I811" s="83"/>
      <c r="J811" s="83"/>
      <c r="K811" s="83"/>
      <c r="L811" s="83"/>
      <c r="M811" s="83"/>
      <c r="N811" s="24"/>
      <c r="O811" s="26"/>
      <c r="P811" s="26"/>
      <c r="Q811" s="26"/>
      <c r="R811" s="26"/>
      <c r="S811" s="26"/>
      <c r="T811" s="40" t="str">
        <f t="shared" si="43"/>
        <v/>
      </c>
      <c r="U811" s="24"/>
      <c r="V811" s="24"/>
      <c r="W811" s="26"/>
    </row>
    <row r="812" spans="1:23" ht="14.1">
      <c r="A812" s="13" t="s">
        <v>103</v>
      </c>
      <c r="B812" s="57"/>
      <c r="C812" s="16" t="s">
        <v>104</v>
      </c>
      <c r="D812" s="24"/>
      <c r="E812" s="24"/>
      <c r="G812" s="26"/>
      <c r="H812" s="24"/>
      <c r="I812" s="24"/>
      <c r="J812" s="24"/>
      <c r="K812" s="24"/>
      <c r="L812" s="24"/>
      <c r="M812" s="24"/>
      <c r="N812" s="24"/>
      <c r="O812" s="26"/>
      <c r="P812" s="26"/>
      <c r="Q812" s="26"/>
      <c r="R812" s="26"/>
      <c r="S812" s="26"/>
      <c r="T812" s="40" t="str">
        <f t="shared" si="43"/>
        <v/>
      </c>
      <c r="U812" s="24"/>
      <c r="V812" s="24"/>
      <c r="W812" s="26"/>
    </row>
    <row r="813" spans="1:23" ht="14.1">
      <c r="A813" s="13" t="s">
        <v>105</v>
      </c>
      <c r="B813" s="57"/>
      <c r="C813" s="16" t="s">
        <v>104</v>
      </c>
      <c r="D813" s="24"/>
      <c r="E813" s="24"/>
      <c r="G813" s="26"/>
      <c r="H813" s="24"/>
      <c r="I813" s="24"/>
      <c r="J813" s="24"/>
      <c r="K813" s="24"/>
      <c r="L813" s="24"/>
      <c r="M813" s="24"/>
      <c r="N813" s="24"/>
      <c r="O813" s="26"/>
      <c r="P813" s="26"/>
      <c r="Q813" s="26"/>
      <c r="R813" s="26"/>
      <c r="S813" s="26"/>
      <c r="T813" s="40" t="str">
        <f t="shared" si="43"/>
        <v/>
      </c>
      <c r="U813" s="24"/>
      <c r="V813" s="24"/>
      <c r="W813" s="26"/>
    </row>
    <row r="814" spans="1:23" ht="14.1">
      <c r="A814" s="99" t="s">
        <v>106</v>
      </c>
      <c r="B814" s="99"/>
      <c r="C814" s="57"/>
      <c r="D814" s="16" t="s">
        <v>104</v>
      </c>
      <c r="E814" s="24"/>
      <c r="F814" s="34"/>
      <c r="G814" s="26"/>
      <c r="H814" s="24"/>
      <c r="I814" s="24"/>
      <c r="J814" s="24"/>
      <c r="K814" s="24"/>
      <c r="L814" s="24"/>
      <c r="M814" s="24"/>
      <c r="N814" s="24"/>
      <c r="O814" s="26"/>
      <c r="P814" s="26"/>
      <c r="Q814" s="26"/>
      <c r="R814" s="26"/>
      <c r="S814" s="26"/>
      <c r="T814" s="40" t="str">
        <f t="shared" si="43"/>
        <v/>
      </c>
      <c r="U814" s="24"/>
      <c r="V814" s="24"/>
      <c r="W814" s="26"/>
    </row>
    <row r="815" spans="1:23" ht="14.1">
      <c r="A815" s="99" t="s">
        <v>107</v>
      </c>
      <c r="B815" s="99"/>
      <c r="C815" s="57"/>
      <c r="D815" s="16" t="s">
        <v>104</v>
      </c>
      <c r="E815" s="24"/>
      <c r="F815" s="34"/>
      <c r="G815" s="26"/>
      <c r="H815" s="24"/>
      <c r="I815" s="24"/>
      <c r="J815" s="24"/>
      <c r="K815" s="24"/>
      <c r="L815" s="24"/>
      <c r="M815" s="24"/>
      <c r="N815" s="24"/>
      <c r="O815" s="26"/>
      <c r="P815" s="26"/>
      <c r="Q815" s="26"/>
      <c r="R815" s="26"/>
      <c r="S815" s="26"/>
      <c r="T815" s="40" t="str">
        <f t="shared" si="43"/>
        <v/>
      </c>
      <c r="U815" s="24"/>
      <c r="V815" s="24"/>
      <c r="W815" s="26"/>
    </row>
    <row r="816" spans="1:23" ht="14.1">
      <c r="A816" s="100" t="s">
        <v>108</v>
      </c>
      <c r="B816" s="101"/>
      <c r="C816" s="102"/>
      <c r="D816" s="57"/>
      <c r="E816" s="16" t="s">
        <v>104</v>
      </c>
      <c r="G816" s="26"/>
      <c r="H816" s="24"/>
      <c r="I816" s="24"/>
      <c r="J816" s="24"/>
      <c r="K816" s="24"/>
      <c r="L816" s="24"/>
      <c r="M816" s="24"/>
      <c r="N816" s="24"/>
      <c r="O816" s="26"/>
      <c r="P816" s="26"/>
      <c r="Q816" s="26"/>
      <c r="R816" s="26"/>
      <c r="S816" s="26"/>
      <c r="T816" s="40" t="str">
        <f t="shared" si="43"/>
        <v/>
      </c>
      <c r="U816" s="24"/>
      <c r="V816" s="24"/>
      <c r="W816" s="26"/>
    </row>
    <row r="817" spans="1:23" ht="14.1">
      <c r="A817" s="103" t="s">
        <v>109</v>
      </c>
      <c r="B817" s="104"/>
      <c r="C817" s="105"/>
      <c r="D817" s="57"/>
      <c r="E817" s="16" t="s">
        <v>104</v>
      </c>
      <c r="G817" s="26"/>
      <c r="H817" s="24"/>
      <c r="I817" s="24"/>
      <c r="J817" s="24"/>
      <c r="K817" s="24"/>
      <c r="L817" s="24"/>
      <c r="M817" s="24"/>
      <c r="N817" s="24"/>
      <c r="O817" s="26"/>
      <c r="P817" s="26"/>
      <c r="Q817" s="26"/>
      <c r="R817" s="26"/>
      <c r="S817" s="26"/>
      <c r="T817" s="40" t="str">
        <f t="shared" si="43"/>
        <v/>
      </c>
      <c r="U817" s="24"/>
      <c r="V817" s="24"/>
      <c r="W817" s="26"/>
    </row>
    <row r="818" spans="1:23" ht="14.1">
      <c r="A818" s="13" t="s">
        <v>110</v>
      </c>
      <c r="B818" s="75"/>
      <c r="C818" s="75"/>
      <c r="D818" s="75"/>
      <c r="E818" s="24"/>
      <c r="F818" s="13" t="s">
        <v>111</v>
      </c>
      <c r="G818" s="27"/>
      <c r="H818" s="24"/>
      <c r="I818" s="13" t="s">
        <v>112</v>
      </c>
      <c r="J818" s="27"/>
      <c r="K818" s="24"/>
      <c r="L818" s="13" t="s">
        <v>111</v>
      </c>
      <c r="M818" s="27"/>
      <c r="N818" s="24"/>
      <c r="O818" s="13" t="str">
        <f>IF(OR(AND(NOT(ISBLANK(G818)),NOT(ISNUMBER(G818))),AND(NOT(ISBLANK(J818)),NOT(ISNUMBER(M818)))),"Digite um número na C.H.",IF(OR(COUNTIF(B818:B827,B818)&gt;1,COUNTIF(J818:J827,J818)&gt;1),"Docente repetido",""))</f>
        <v/>
      </c>
      <c r="P818" s="13">
        <f t="shared" ref="P818:P827" si="46">IF(ISBLANK(O818),"",IF(O818="",0,1))</f>
        <v>0</v>
      </c>
      <c r="Q818" s="26"/>
      <c r="R818" s="26"/>
      <c r="S818" s="26"/>
      <c r="T818" s="40" t="str">
        <f t="shared" si="43"/>
        <v/>
      </c>
      <c r="U818" s="24"/>
      <c r="V818" s="24"/>
      <c r="W818" s="26"/>
    </row>
    <row r="819" spans="1:23" ht="14.1">
      <c r="A819" s="13" t="s">
        <v>113</v>
      </c>
      <c r="B819" s="75"/>
      <c r="C819" s="75"/>
      <c r="D819" s="75"/>
      <c r="E819" s="24"/>
      <c r="F819" s="13" t="s">
        <v>111</v>
      </c>
      <c r="G819" s="27"/>
      <c r="H819" s="24"/>
      <c r="I819" s="13" t="s">
        <v>114</v>
      </c>
      <c r="J819" s="27"/>
      <c r="K819" s="24"/>
      <c r="L819" s="13" t="s">
        <v>111</v>
      </c>
      <c r="M819" s="27"/>
      <c r="N819" s="24"/>
      <c r="O819" s="13" t="str">
        <f>IF(OR(AND(NOT(ISBLANK(G819)),NOT(ISNUMBER(G819))),AND(NOT(ISBLANK(J819)),NOT(ISNUMBER(M819)))),"Digite um número na C.H.",IF(OR(COUNTIF(B818:B827,B819)&gt;1,COUNTIF(J818:J827,J819)&gt;1),"Docente repetido",""))</f>
        <v/>
      </c>
      <c r="P819" s="13">
        <f t="shared" si="46"/>
        <v>0</v>
      </c>
      <c r="Q819" s="26"/>
      <c r="R819" s="26"/>
      <c r="S819" s="26"/>
      <c r="T819" s="40" t="str">
        <f t="shared" si="43"/>
        <v/>
      </c>
      <c r="U819" s="24"/>
      <c r="V819" s="24"/>
      <c r="W819" s="26"/>
    </row>
    <row r="820" spans="1:23" ht="14.1">
      <c r="A820" s="13" t="s">
        <v>115</v>
      </c>
      <c r="B820" s="75"/>
      <c r="C820" s="75"/>
      <c r="D820" s="75"/>
      <c r="E820" s="24"/>
      <c r="F820" s="13" t="s">
        <v>111</v>
      </c>
      <c r="G820" s="27"/>
      <c r="H820" s="24"/>
      <c r="I820" s="13" t="s">
        <v>116</v>
      </c>
      <c r="J820" s="27"/>
      <c r="K820" s="24"/>
      <c r="L820" s="13" t="s">
        <v>111</v>
      </c>
      <c r="M820" s="27"/>
      <c r="N820" s="24"/>
      <c r="O820" s="13" t="str">
        <f>IF(OR(AND(NOT(ISBLANK(G820)),NOT(ISNUMBER(G820))),AND(NOT(ISBLANK(J820)),NOT(ISNUMBER(M820)))),"Digite um número na C.H.",IF(OR(COUNTIF(B818:B827,B820)&gt;1,COUNTIF(J818:J827,J820)&gt;1),"Docente repetido",""))</f>
        <v/>
      </c>
      <c r="P820" s="13">
        <f t="shared" si="46"/>
        <v>0</v>
      </c>
      <c r="Q820" s="26"/>
      <c r="R820" s="26"/>
      <c r="S820" s="26"/>
      <c r="T820" s="40" t="str">
        <f t="shared" si="43"/>
        <v/>
      </c>
      <c r="U820" s="24"/>
      <c r="V820" s="24"/>
      <c r="W820" s="26"/>
    </row>
    <row r="821" spans="1:23" ht="14.1">
      <c r="A821" s="13" t="s">
        <v>117</v>
      </c>
      <c r="B821" s="75"/>
      <c r="C821" s="75"/>
      <c r="D821" s="75"/>
      <c r="E821" s="24"/>
      <c r="F821" s="13" t="s">
        <v>111</v>
      </c>
      <c r="G821" s="27"/>
      <c r="H821" s="24"/>
      <c r="I821" s="13" t="s">
        <v>118</v>
      </c>
      <c r="J821" s="27"/>
      <c r="K821" s="24"/>
      <c r="L821" s="13" t="s">
        <v>111</v>
      </c>
      <c r="M821" s="27"/>
      <c r="N821" s="24"/>
      <c r="O821" s="13" t="str">
        <f>IF(OR(AND(NOT(ISBLANK(G821)),NOT(ISNUMBER(G821))),AND(NOT(ISBLANK(J821)),NOT(ISNUMBER(M821)))),"Digite um número na C.H.",IF(OR(COUNTIF(B818:B827,B821)&gt;1,COUNTIF(J818:J827,J821)&gt;1),"Docente repetido",""))</f>
        <v/>
      </c>
      <c r="P821" s="13">
        <f t="shared" si="46"/>
        <v>0</v>
      </c>
      <c r="Q821" s="26"/>
      <c r="R821" s="26"/>
      <c r="S821" s="26"/>
      <c r="T821" s="40" t="str">
        <f t="shared" si="43"/>
        <v/>
      </c>
      <c r="U821" s="24"/>
      <c r="V821" s="24"/>
      <c r="W821" s="26"/>
    </row>
    <row r="822" spans="1:23" ht="14.1">
      <c r="A822" s="13" t="s">
        <v>119</v>
      </c>
      <c r="B822" s="75"/>
      <c r="C822" s="75"/>
      <c r="D822" s="75"/>
      <c r="E822" s="24"/>
      <c r="F822" s="13" t="s">
        <v>111</v>
      </c>
      <c r="G822" s="27"/>
      <c r="H822" s="24"/>
      <c r="I822" s="13" t="s">
        <v>120</v>
      </c>
      <c r="J822" s="27"/>
      <c r="K822" s="24"/>
      <c r="L822" s="13" t="s">
        <v>111</v>
      </c>
      <c r="M822" s="27"/>
      <c r="N822" s="24"/>
      <c r="O822" s="13" t="str">
        <f>IF(OR(AND(NOT(ISBLANK(G822)),NOT(ISNUMBER(G822))),AND(NOT(ISBLANK(J822)),NOT(ISNUMBER(M822)))),"Digite um número na C.H.",IF(OR(COUNTIF(B818:B827,B822)&gt;1,COUNTIF(J818:J827,J822)&gt;1),"Docente repetido",""))</f>
        <v/>
      </c>
      <c r="P822" s="13">
        <f t="shared" si="46"/>
        <v>0</v>
      </c>
      <c r="Q822" s="26"/>
      <c r="R822" s="26"/>
      <c r="S822" s="26"/>
      <c r="T822" s="40" t="str">
        <f t="shared" si="43"/>
        <v/>
      </c>
      <c r="U822" s="24"/>
      <c r="V822" s="24"/>
      <c r="W822" s="26"/>
    </row>
    <row r="823" spans="1:23" ht="14.1">
      <c r="A823" s="13" t="s">
        <v>121</v>
      </c>
      <c r="B823" s="75"/>
      <c r="C823" s="75"/>
      <c r="D823" s="75"/>
      <c r="E823" s="24"/>
      <c r="F823" s="13" t="s">
        <v>111</v>
      </c>
      <c r="G823" s="27"/>
      <c r="H823" s="24"/>
      <c r="I823" s="13" t="s">
        <v>122</v>
      </c>
      <c r="J823" s="27"/>
      <c r="K823" s="24"/>
      <c r="L823" s="13" t="s">
        <v>111</v>
      </c>
      <c r="M823" s="27"/>
      <c r="N823" s="24"/>
      <c r="O823" s="13" t="str">
        <f>IF(OR(AND(NOT(ISBLANK(G823)),NOT(ISNUMBER(G823))),AND(NOT(ISBLANK(J823)),NOT(ISNUMBER(M823)))),"Digite um número na C.H.",IF(OR(COUNTIF(B818:B827,B823)&gt;1,COUNTIF(J818:J827,J823)&gt;1),"Docente repetido",""))</f>
        <v/>
      </c>
      <c r="P823" s="13">
        <f t="shared" si="46"/>
        <v>0</v>
      </c>
      <c r="Q823" s="26"/>
      <c r="R823" s="26"/>
      <c r="S823" s="26"/>
      <c r="T823" s="40" t="str">
        <f t="shared" si="43"/>
        <v/>
      </c>
      <c r="U823" s="24"/>
      <c r="V823" s="24"/>
      <c r="W823" s="26"/>
    </row>
    <row r="824" spans="1:23" ht="14.1">
      <c r="A824" s="13" t="s">
        <v>123</v>
      </c>
      <c r="B824" s="75"/>
      <c r="C824" s="75"/>
      <c r="D824" s="75"/>
      <c r="E824" s="24"/>
      <c r="F824" s="13" t="s">
        <v>111</v>
      </c>
      <c r="G824" s="27"/>
      <c r="H824" s="24"/>
      <c r="I824" s="13" t="s">
        <v>124</v>
      </c>
      <c r="J824" s="27"/>
      <c r="K824" s="24"/>
      <c r="L824" s="13" t="s">
        <v>111</v>
      </c>
      <c r="M824" s="27"/>
      <c r="N824" s="24"/>
      <c r="O824" s="13" t="str">
        <f>IF(OR(AND(NOT(ISBLANK(G824)),NOT(ISNUMBER(G824))),AND(NOT(ISBLANK(J824)),NOT(ISNUMBER(M824)))),"Digite um número na C.H.",IF(OR(COUNTIF(B818:B827,B824)&gt;1,COUNTIF(J818:J827,J824)&gt;1),"Docente repetido",""))</f>
        <v/>
      </c>
      <c r="P824" s="13">
        <f t="shared" si="46"/>
        <v>0</v>
      </c>
      <c r="Q824" s="26"/>
      <c r="R824" s="26"/>
      <c r="S824" s="26"/>
      <c r="T824" s="40" t="str">
        <f t="shared" si="43"/>
        <v/>
      </c>
      <c r="U824" s="24"/>
      <c r="V824" s="24"/>
      <c r="W824" s="26"/>
    </row>
    <row r="825" spans="1:23" ht="14.1">
      <c r="A825" s="13" t="s">
        <v>125</v>
      </c>
      <c r="B825" s="75"/>
      <c r="C825" s="75"/>
      <c r="D825" s="75"/>
      <c r="E825" s="24"/>
      <c r="F825" s="13" t="s">
        <v>111</v>
      </c>
      <c r="G825" s="27"/>
      <c r="H825" s="24"/>
      <c r="I825" s="13" t="s">
        <v>126</v>
      </c>
      <c r="J825" s="27"/>
      <c r="K825" s="24"/>
      <c r="L825" s="13" t="s">
        <v>111</v>
      </c>
      <c r="M825" s="27"/>
      <c r="N825" s="24"/>
      <c r="O825" s="13" t="str">
        <f>IF(OR(AND(NOT(ISBLANK(G825)),NOT(ISNUMBER(G825))),AND(NOT(ISBLANK(J825)),NOT(ISNUMBER(M825)))),"Digite um número na C.H.",IF(OR(COUNTIF(B818:B827,B825)&gt;1,COUNTIF(J818:J827,J825)&gt;1),"Docente repetido",""))</f>
        <v/>
      </c>
      <c r="P825" s="13">
        <f t="shared" si="46"/>
        <v>0</v>
      </c>
      <c r="Q825" s="26"/>
      <c r="R825" s="26"/>
      <c r="S825" s="26"/>
      <c r="T825" s="40" t="str">
        <f t="shared" si="43"/>
        <v/>
      </c>
      <c r="U825" s="24"/>
      <c r="V825" s="24"/>
      <c r="W825" s="26"/>
    </row>
    <row r="826" spans="1:23" ht="14.1">
      <c r="A826" s="13" t="s">
        <v>127</v>
      </c>
      <c r="B826" s="75"/>
      <c r="C826" s="75"/>
      <c r="D826" s="75"/>
      <c r="E826" s="24"/>
      <c r="F826" s="13" t="s">
        <v>111</v>
      </c>
      <c r="G826" s="27"/>
      <c r="H826" s="24"/>
      <c r="I826" s="13" t="s">
        <v>128</v>
      </c>
      <c r="J826" s="27"/>
      <c r="K826" s="24"/>
      <c r="L826" s="13" t="s">
        <v>111</v>
      </c>
      <c r="M826" s="27"/>
      <c r="N826" s="24"/>
      <c r="O826" s="13" t="str">
        <f>IF(OR(AND(NOT(ISBLANK(G826)),NOT(ISNUMBER(G826))),AND(NOT(ISBLANK(J826)),NOT(ISNUMBER(M826)))),"Digite um número na C.H.",IF(OR(COUNTIF(B818:B827,B826)&gt;1,COUNTIF(J818:J827,J826)&gt;1),"Docente repetido",""))</f>
        <v/>
      </c>
      <c r="P826" s="13">
        <f t="shared" si="46"/>
        <v>0</v>
      </c>
      <c r="Q826" s="26"/>
      <c r="R826" s="26"/>
      <c r="S826" s="26"/>
      <c r="T826" s="40" t="str">
        <f t="shared" si="43"/>
        <v/>
      </c>
      <c r="U826" s="26"/>
      <c r="V826" s="26"/>
      <c r="W826" s="26"/>
    </row>
    <row r="827" spans="1:23" ht="14.1">
      <c r="A827" s="13" t="s">
        <v>129</v>
      </c>
      <c r="B827" s="75"/>
      <c r="C827" s="75"/>
      <c r="D827" s="75"/>
      <c r="E827" s="24"/>
      <c r="F827" s="13" t="s">
        <v>111</v>
      </c>
      <c r="G827" s="27"/>
      <c r="H827" s="24"/>
      <c r="I827" s="13" t="s">
        <v>130</v>
      </c>
      <c r="J827" s="27"/>
      <c r="K827" s="24"/>
      <c r="L827" s="13" t="s">
        <v>111</v>
      </c>
      <c r="M827" s="27"/>
      <c r="N827" s="24"/>
      <c r="O827" s="13" t="str">
        <f>IF(OR(AND(NOT(ISBLANK(G827)),NOT(ISNUMBER(G827))),AND(NOT(ISBLANK(J827)),NOT(ISNUMBER(M827)))),"Digite um número na C.H.",IF(OR(COUNTIF(B818:B827,B827)&gt;1,COUNTIF(J818:J827,J827)&gt;1),"Docente repetido",""))</f>
        <v/>
      </c>
      <c r="P827" s="13">
        <f t="shared" si="46"/>
        <v>0</v>
      </c>
      <c r="Q827" s="26"/>
      <c r="R827" s="26"/>
      <c r="S827" s="26"/>
      <c r="T827" s="40" t="str">
        <f t="shared" si="43"/>
        <v/>
      </c>
      <c r="U827" s="26"/>
      <c r="V827" s="26"/>
      <c r="W827" s="26"/>
    </row>
    <row r="828" spans="1:23" ht="12.6">
      <c r="A828" s="26"/>
      <c r="B828" s="26"/>
      <c r="C828" s="26"/>
      <c r="D828" s="26"/>
      <c r="E828" s="26"/>
      <c r="F828" s="26"/>
      <c r="G828" s="26"/>
      <c r="H828" s="26"/>
      <c r="I828" s="26"/>
      <c r="J828" s="26"/>
      <c r="K828" s="26"/>
      <c r="L828" s="26"/>
      <c r="M828" s="26"/>
      <c r="N828" s="26"/>
      <c r="O828" s="26"/>
      <c r="P828" s="26"/>
      <c r="Q828" s="26"/>
      <c r="R828" s="26"/>
      <c r="S828" s="26"/>
      <c r="T828" s="40" t="str">
        <f t="shared" si="43"/>
        <v/>
      </c>
      <c r="U828" s="26"/>
      <c r="V828" s="26"/>
      <c r="W828" s="26"/>
    </row>
    <row r="829" spans="1:23" ht="15.75" customHeight="1">
      <c r="T829" s="40" t="str">
        <f t="shared" si="43"/>
        <v/>
      </c>
    </row>
    <row r="830" spans="1:23" ht="15.75" customHeight="1">
      <c r="T830" s="40" t="str">
        <f t="shared" si="43"/>
        <v/>
      </c>
    </row>
    <row r="831" spans="1:23" ht="19.5" customHeight="1">
      <c r="A831" s="13" t="s">
        <v>99</v>
      </c>
      <c r="B831" s="94"/>
      <c r="C831" s="94"/>
      <c r="D831" s="94"/>
      <c r="E831" s="94"/>
      <c r="F831" s="94"/>
      <c r="G831" s="94"/>
      <c r="H831" s="94"/>
      <c r="I831" s="94"/>
      <c r="J831" s="94"/>
      <c r="K831" s="94"/>
      <c r="L831" s="94"/>
      <c r="M831" s="94"/>
      <c r="N831" s="24"/>
      <c r="O831" s="13" t="str">
        <f>IF(AND(B831="",NOT(F832="")),"Nome da disciplina obrigatório","")</f>
        <v/>
      </c>
      <c r="P831" s="13">
        <f>IF(ISBLANK(O831),"",IF(O831="",0,1))</f>
        <v>0</v>
      </c>
      <c r="Q831" s="26"/>
      <c r="R831" s="26"/>
      <c r="S831" s="26"/>
      <c r="T831" s="40" t="str">
        <f t="shared" si="43"/>
        <v/>
      </c>
      <c r="U831" s="26"/>
      <c r="V831" s="26"/>
      <c r="W831" s="26"/>
    </row>
    <row r="832" spans="1:23" ht="32.25" customHeight="1">
      <c r="A832" s="95" t="s">
        <v>100</v>
      </c>
      <c r="B832" s="96"/>
      <c r="C832" s="96"/>
      <c r="D832" s="96"/>
      <c r="E832" s="97"/>
      <c r="F832" s="13" t="str">
        <f>IF(SUM(G842:G851)+SUM(M842:M851)=0,"",SUM(G842:G851)+SUM(M842:M851))</f>
        <v/>
      </c>
      <c r="H832" s="24"/>
      <c r="I832" s="24"/>
      <c r="J832" s="24"/>
      <c r="K832" s="24"/>
      <c r="L832" s="24"/>
      <c r="M832" s="24"/>
      <c r="N832" s="24"/>
      <c r="O832" s="13" t="str">
        <f>IF(F832="", "", IF(AND(NOT(F832=0),NOT(MOD(F832,15)=0)),"A carga horária deve ser múltiplo de 15",""))</f>
        <v/>
      </c>
      <c r="P832" s="13">
        <f>IF(ISBLANK(O832),"",IF(O832="",0,1))</f>
        <v>0</v>
      </c>
      <c r="Q832" s="26"/>
      <c r="R832" s="26"/>
      <c r="S832" s="26"/>
      <c r="T832" s="40" t="str">
        <f t="shared" si="43"/>
        <v/>
      </c>
      <c r="U832" s="24"/>
      <c r="V832" s="24"/>
      <c r="W832" s="26"/>
    </row>
    <row r="833" spans="1:23" ht="14.1">
      <c r="A833" s="98" t="s">
        <v>93</v>
      </c>
      <c r="B833" s="98"/>
      <c r="C833" s="98"/>
      <c r="D833" s="98"/>
      <c r="E833" s="98"/>
      <c r="F833" s="38" t="str">
        <f>IF(AND(NOT(ISBLANK(F832)),ISNUMBER(F832),F832&gt;=15),F832/15,"")</f>
        <v/>
      </c>
      <c r="G833" s="24"/>
      <c r="H833" s="24"/>
      <c r="I833" s="24"/>
      <c r="J833" s="24"/>
      <c r="K833" s="24"/>
      <c r="L833" s="24"/>
      <c r="M833" s="24"/>
      <c r="N833" s="24"/>
      <c r="O833" s="26"/>
      <c r="P833" s="26"/>
      <c r="Q833" s="26"/>
      <c r="R833" s="26"/>
      <c r="S833" s="26"/>
      <c r="T833" s="40" t="str">
        <f t="shared" ref="T833:T896" si="47">IF(AND($A833 = "Nome da disciplina:", ISTEXT($B833)), "OK", "")</f>
        <v/>
      </c>
      <c r="U833" s="24"/>
      <c r="V833" s="24"/>
      <c r="W833" s="26"/>
    </row>
    <row r="834" spans="1:23" ht="60" customHeight="1">
      <c r="A834" s="13" t="s">
        <v>101</v>
      </c>
      <c r="B834" s="83"/>
      <c r="C834" s="83"/>
      <c r="D834" s="83"/>
      <c r="E834" s="83"/>
      <c r="F834" s="83"/>
      <c r="G834" s="83"/>
      <c r="H834" s="83"/>
      <c r="I834" s="83"/>
      <c r="J834" s="83"/>
      <c r="K834" s="83"/>
      <c r="L834" s="83"/>
      <c r="M834" s="83"/>
      <c r="N834" s="24"/>
      <c r="O834" s="26"/>
      <c r="P834" s="26"/>
      <c r="Q834" s="26"/>
      <c r="R834" s="26"/>
      <c r="S834" s="26"/>
      <c r="T834" s="40" t="str">
        <f t="shared" si="47"/>
        <v/>
      </c>
      <c r="U834" s="24"/>
      <c r="V834" s="24"/>
      <c r="W834" s="26"/>
    </row>
    <row r="835" spans="1:23" ht="60" customHeight="1">
      <c r="A835" s="39" t="s">
        <v>102</v>
      </c>
      <c r="B835" s="83"/>
      <c r="C835" s="83"/>
      <c r="D835" s="83"/>
      <c r="E835" s="83"/>
      <c r="F835" s="83"/>
      <c r="G835" s="83"/>
      <c r="H835" s="83"/>
      <c r="I835" s="83"/>
      <c r="J835" s="83"/>
      <c r="K835" s="83"/>
      <c r="L835" s="83"/>
      <c r="M835" s="83"/>
      <c r="N835" s="24"/>
      <c r="O835" s="26"/>
      <c r="P835" s="26"/>
      <c r="Q835" s="26"/>
      <c r="R835" s="26"/>
      <c r="S835" s="26"/>
      <c r="T835" s="40" t="str">
        <f t="shared" si="47"/>
        <v/>
      </c>
      <c r="U835" s="24"/>
      <c r="V835" s="24"/>
      <c r="W835" s="26"/>
    </row>
    <row r="836" spans="1:23" ht="14.1">
      <c r="A836" s="13" t="s">
        <v>103</v>
      </c>
      <c r="B836" s="57"/>
      <c r="C836" s="16" t="s">
        <v>104</v>
      </c>
      <c r="D836" s="24"/>
      <c r="E836" s="24"/>
      <c r="G836" s="26"/>
      <c r="H836" s="24"/>
      <c r="I836" s="24"/>
      <c r="J836" s="24"/>
      <c r="K836" s="24"/>
      <c r="L836" s="24"/>
      <c r="M836" s="24"/>
      <c r="N836" s="24"/>
      <c r="O836" s="26"/>
      <c r="P836" s="26"/>
      <c r="Q836" s="26"/>
      <c r="R836" s="26"/>
      <c r="S836" s="26"/>
      <c r="T836" s="40" t="str">
        <f t="shared" si="47"/>
        <v/>
      </c>
      <c r="U836" s="24"/>
      <c r="V836" s="24"/>
      <c r="W836" s="26"/>
    </row>
    <row r="837" spans="1:23" ht="14.1">
      <c r="A837" s="13" t="s">
        <v>105</v>
      </c>
      <c r="B837" s="57"/>
      <c r="C837" s="16" t="s">
        <v>104</v>
      </c>
      <c r="D837" s="24"/>
      <c r="E837" s="24"/>
      <c r="G837" s="26"/>
      <c r="H837" s="24"/>
      <c r="I837" s="24"/>
      <c r="J837" s="24"/>
      <c r="K837" s="24"/>
      <c r="L837" s="24"/>
      <c r="M837" s="24"/>
      <c r="N837" s="24"/>
      <c r="O837" s="26"/>
      <c r="P837" s="26"/>
      <c r="Q837" s="26"/>
      <c r="R837" s="26"/>
      <c r="S837" s="26"/>
      <c r="T837" s="40" t="str">
        <f t="shared" si="47"/>
        <v/>
      </c>
      <c r="U837" s="24"/>
      <c r="V837" s="24"/>
      <c r="W837" s="26"/>
    </row>
    <row r="838" spans="1:23" ht="14.1">
      <c r="A838" s="99" t="s">
        <v>106</v>
      </c>
      <c r="B838" s="99"/>
      <c r="C838" s="57"/>
      <c r="D838" s="16" t="s">
        <v>104</v>
      </c>
      <c r="E838" s="24"/>
      <c r="F838" s="34"/>
      <c r="G838" s="26"/>
      <c r="H838" s="24"/>
      <c r="I838" s="24"/>
      <c r="J838" s="24"/>
      <c r="K838" s="24"/>
      <c r="L838" s="24"/>
      <c r="M838" s="24"/>
      <c r="N838" s="24"/>
      <c r="O838" s="26"/>
      <c r="P838" s="26"/>
      <c r="Q838" s="26"/>
      <c r="R838" s="26"/>
      <c r="S838" s="26"/>
      <c r="T838" s="40" t="str">
        <f t="shared" si="47"/>
        <v/>
      </c>
      <c r="U838" s="24"/>
      <c r="V838" s="24"/>
      <c r="W838" s="26"/>
    </row>
    <row r="839" spans="1:23" ht="14.1">
      <c r="A839" s="99" t="s">
        <v>107</v>
      </c>
      <c r="B839" s="99"/>
      <c r="C839" s="57"/>
      <c r="D839" s="16" t="s">
        <v>104</v>
      </c>
      <c r="E839" s="24"/>
      <c r="F839" s="34"/>
      <c r="G839" s="26"/>
      <c r="H839" s="24"/>
      <c r="I839" s="24"/>
      <c r="J839" s="24"/>
      <c r="K839" s="24"/>
      <c r="L839" s="24"/>
      <c r="M839" s="24"/>
      <c r="N839" s="24"/>
      <c r="O839" s="26"/>
      <c r="P839" s="26"/>
      <c r="Q839" s="26"/>
      <c r="R839" s="26"/>
      <c r="S839" s="26"/>
      <c r="T839" s="40" t="str">
        <f t="shared" si="47"/>
        <v/>
      </c>
      <c r="U839" s="24"/>
      <c r="V839" s="24"/>
      <c r="W839" s="26"/>
    </row>
    <row r="840" spans="1:23" ht="14.1">
      <c r="A840" s="100" t="s">
        <v>108</v>
      </c>
      <c r="B840" s="101"/>
      <c r="C840" s="102"/>
      <c r="D840" s="57"/>
      <c r="E840" s="16" t="s">
        <v>104</v>
      </c>
      <c r="G840" s="26"/>
      <c r="H840" s="24"/>
      <c r="I840" s="24"/>
      <c r="J840" s="24"/>
      <c r="K840" s="24"/>
      <c r="L840" s="24"/>
      <c r="M840" s="24"/>
      <c r="N840" s="24"/>
      <c r="O840" s="26"/>
      <c r="P840" s="26"/>
      <c r="Q840" s="26"/>
      <c r="R840" s="26"/>
      <c r="S840" s="26"/>
      <c r="T840" s="40" t="str">
        <f t="shared" si="47"/>
        <v/>
      </c>
      <c r="U840" s="24"/>
      <c r="V840" s="24"/>
      <c r="W840" s="26"/>
    </row>
    <row r="841" spans="1:23" ht="14.1">
      <c r="A841" s="103" t="s">
        <v>109</v>
      </c>
      <c r="B841" s="104"/>
      <c r="C841" s="105"/>
      <c r="D841" s="57"/>
      <c r="E841" s="16" t="s">
        <v>104</v>
      </c>
      <c r="G841" s="26"/>
      <c r="H841" s="24"/>
      <c r="I841" s="24"/>
      <c r="J841" s="24"/>
      <c r="K841" s="24"/>
      <c r="L841" s="24"/>
      <c r="M841" s="24"/>
      <c r="N841" s="24"/>
      <c r="O841" s="26"/>
      <c r="P841" s="26"/>
      <c r="Q841" s="26"/>
      <c r="R841" s="26"/>
      <c r="S841" s="26"/>
      <c r="T841" s="40" t="str">
        <f t="shared" si="47"/>
        <v/>
      </c>
      <c r="U841" s="24"/>
      <c r="V841" s="24"/>
      <c r="W841" s="26"/>
    </row>
    <row r="842" spans="1:23" ht="14.1">
      <c r="A842" s="13" t="s">
        <v>110</v>
      </c>
      <c r="B842" s="75"/>
      <c r="C842" s="75"/>
      <c r="D842" s="75"/>
      <c r="E842" s="24"/>
      <c r="F842" s="13" t="s">
        <v>111</v>
      </c>
      <c r="G842" s="27"/>
      <c r="H842" s="24"/>
      <c r="I842" s="13" t="s">
        <v>112</v>
      </c>
      <c r="J842" s="27"/>
      <c r="K842" s="24"/>
      <c r="L842" s="13" t="s">
        <v>111</v>
      </c>
      <c r="M842" s="27"/>
      <c r="N842" s="24"/>
      <c r="O842" s="13" t="str">
        <f>IF(OR(AND(NOT(ISBLANK(G842)),NOT(ISNUMBER(G842))),AND(NOT(ISBLANK(J842)),NOT(ISNUMBER(M842)))),"Digite um número na C.H.",IF(OR(COUNTIF(B842:B851,B842)&gt;1,COUNTIF(J842:J851,J842)&gt;1),"Docente repetido",""))</f>
        <v/>
      </c>
      <c r="P842" s="13">
        <f t="shared" ref="P842:P851" si="48">IF(ISBLANK(O842),"",IF(O842="",0,1))</f>
        <v>0</v>
      </c>
      <c r="Q842" s="26"/>
      <c r="R842" s="26"/>
      <c r="S842" s="26"/>
      <c r="T842" s="40" t="str">
        <f t="shared" si="47"/>
        <v/>
      </c>
      <c r="U842" s="24"/>
      <c r="V842" s="24"/>
      <c r="W842" s="26"/>
    </row>
    <row r="843" spans="1:23" ht="14.1">
      <c r="A843" s="13" t="s">
        <v>113</v>
      </c>
      <c r="B843" s="75"/>
      <c r="C843" s="75"/>
      <c r="D843" s="75"/>
      <c r="E843" s="24"/>
      <c r="F843" s="13" t="s">
        <v>111</v>
      </c>
      <c r="G843" s="27"/>
      <c r="H843" s="24"/>
      <c r="I843" s="13" t="s">
        <v>114</v>
      </c>
      <c r="J843" s="27"/>
      <c r="K843" s="24"/>
      <c r="L843" s="13" t="s">
        <v>111</v>
      </c>
      <c r="M843" s="27"/>
      <c r="N843" s="24"/>
      <c r="O843" s="13" t="str">
        <f>IF(OR(AND(NOT(ISBLANK(G843)),NOT(ISNUMBER(G843))),AND(NOT(ISBLANK(J843)),NOT(ISNUMBER(M843)))),"Digite um número na C.H.",IF(OR(COUNTIF(B842:B851,B843)&gt;1,COUNTIF(J842:J851,J843)&gt;1),"Docente repetido",""))</f>
        <v/>
      </c>
      <c r="P843" s="13">
        <f t="shared" si="48"/>
        <v>0</v>
      </c>
      <c r="Q843" s="26"/>
      <c r="R843" s="26"/>
      <c r="S843" s="26"/>
      <c r="T843" s="40" t="str">
        <f t="shared" si="47"/>
        <v/>
      </c>
      <c r="U843" s="24"/>
      <c r="V843" s="24"/>
      <c r="W843" s="26"/>
    </row>
    <row r="844" spans="1:23" ht="14.1">
      <c r="A844" s="13" t="s">
        <v>115</v>
      </c>
      <c r="B844" s="75"/>
      <c r="C844" s="75"/>
      <c r="D844" s="75"/>
      <c r="E844" s="24"/>
      <c r="F844" s="13" t="s">
        <v>111</v>
      </c>
      <c r="G844" s="27"/>
      <c r="H844" s="24"/>
      <c r="I844" s="13" t="s">
        <v>116</v>
      </c>
      <c r="J844" s="27"/>
      <c r="K844" s="24"/>
      <c r="L844" s="13" t="s">
        <v>111</v>
      </c>
      <c r="M844" s="27"/>
      <c r="N844" s="24"/>
      <c r="O844" s="13" t="str">
        <f>IF(OR(AND(NOT(ISBLANK(G844)),NOT(ISNUMBER(G844))),AND(NOT(ISBLANK(J844)),NOT(ISNUMBER(M844)))),"Digite um número na C.H.",IF(OR(COUNTIF(B842:B851,B844)&gt;1,COUNTIF(J842:J851,J844)&gt;1),"Docente repetido",""))</f>
        <v/>
      </c>
      <c r="P844" s="13">
        <f t="shared" si="48"/>
        <v>0</v>
      </c>
      <c r="Q844" s="26"/>
      <c r="R844" s="26"/>
      <c r="S844" s="26"/>
      <c r="T844" s="40" t="str">
        <f t="shared" si="47"/>
        <v/>
      </c>
      <c r="U844" s="24"/>
      <c r="V844" s="24"/>
      <c r="W844" s="26"/>
    </row>
    <row r="845" spans="1:23" ht="14.1">
      <c r="A845" s="13" t="s">
        <v>117</v>
      </c>
      <c r="B845" s="75"/>
      <c r="C845" s="75"/>
      <c r="D845" s="75"/>
      <c r="E845" s="24"/>
      <c r="F845" s="13" t="s">
        <v>111</v>
      </c>
      <c r="G845" s="27"/>
      <c r="H845" s="24"/>
      <c r="I845" s="13" t="s">
        <v>118</v>
      </c>
      <c r="J845" s="27"/>
      <c r="K845" s="24"/>
      <c r="L845" s="13" t="s">
        <v>111</v>
      </c>
      <c r="M845" s="27"/>
      <c r="N845" s="24"/>
      <c r="O845" s="13" t="str">
        <f>IF(OR(AND(NOT(ISBLANK(G845)),NOT(ISNUMBER(G845))),AND(NOT(ISBLANK(J845)),NOT(ISNUMBER(M845)))),"Digite um número na C.H.",IF(OR(COUNTIF(B842:B851,B845)&gt;1,COUNTIF(J842:J851,J845)&gt;1),"Docente repetido",""))</f>
        <v/>
      </c>
      <c r="P845" s="13">
        <f t="shared" si="48"/>
        <v>0</v>
      </c>
      <c r="Q845" s="26"/>
      <c r="R845" s="26"/>
      <c r="S845" s="26"/>
      <c r="T845" s="40" t="str">
        <f t="shared" si="47"/>
        <v/>
      </c>
      <c r="U845" s="24"/>
      <c r="V845" s="24"/>
      <c r="W845" s="26"/>
    </row>
    <row r="846" spans="1:23" ht="14.1">
      <c r="A846" s="13" t="s">
        <v>119</v>
      </c>
      <c r="B846" s="75"/>
      <c r="C846" s="75"/>
      <c r="D846" s="75"/>
      <c r="E846" s="24"/>
      <c r="F846" s="13" t="s">
        <v>111</v>
      </c>
      <c r="G846" s="27"/>
      <c r="H846" s="24"/>
      <c r="I846" s="13" t="s">
        <v>120</v>
      </c>
      <c r="J846" s="27"/>
      <c r="K846" s="24"/>
      <c r="L846" s="13" t="s">
        <v>111</v>
      </c>
      <c r="M846" s="27"/>
      <c r="N846" s="24"/>
      <c r="O846" s="13" t="str">
        <f>IF(OR(AND(NOT(ISBLANK(G846)),NOT(ISNUMBER(G846))),AND(NOT(ISBLANK(J846)),NOT(ISNUMBER(M846)))),"Digite um número na C.H.",IF(OR(COUNTIF(B842:B851,B846)&gt;1,COUNTIF(J842:J851,J846)&gt;1),"Docente repetido",""))</f>
        <v/>
      </c>
      <c r="P846" s="13">
        <f t="shared" si="48"/>
        <v>0</v>
      </c>
      <c r="Q846" s="26"/>
      <c r="R846" s="26"/>
      <c r="S846" s="26"/>
      <c r="T846" s="40" t="str">
        <f t="shared" si="47"/>
        <v/>
      </c>
      <c r="U846" s="24"/>
      <c r="V846" s="24"/>
      <c r="W846" s="26"/>
    </row>
    <row r="847" spans="1:23" ht="14.1">
      <c r="A847" s="13" t="s">
        <v>121</v>
      </c>
      <c r="B847" s="75"/>
      <c r="C847" s="75"/>
      <c r="D847" s="75"/>
      <c r="E847" s="24"/>
      <c r="F847" s="13" t="s">
        <v>111</v>
      </c>
      <c r="G847" s="27"/>
      <c r="H847" s="24"/>
      <c r="I847" s="13" t="s">
        <v>122</v>
      </c>
      <c r="J847" s="27"/>
      <c r="K847" s="24"/>
      <c r="L847" s="13" t="s">
        <v>111</v>
      </c>
      <c r="M847" s="27"/>
      <c r="N847" s="24"/>
      <c r="O847" s="13" t="str">
        <f>IF(OR(AND(NOT(ISBLANK(G847)),NOT(ISNUMBER(G847))),AND(NOT(ISBLANK(J847)),NOT(ISNUMBER(M847)))),"Digite um número na C.H.",IF(OR(COUNTIF(B842:B851,B847)&gt;1,COUNTIF(J842:J851,J847)&gt;1),"Docente repetido",""))</f>
        <v/>
      </c>
      <c r="P847" s="13">
        <f t="shared" si="48"/>
        <v>0</v>
      </c>
      <c r="Q847" s="26"/>
      <c r="R847" s="26"/>
      <c r="S847" s="26"/>
      <c r="T847" s="40" t="str">
        <f t="shared" si="47"/>
        <v/>
      </c>
      <c r="U847" s="24"/>
      <c r="V847" s="24"/>
      <c r="W847" s="26"/>
    </row>
    <row r="848" spans="1:23" ht="14.1">
      <c r="A848" s="13" t="s">
        <v>123</v>
      </c>
      <c r="B848" s="75"/>
      <c r="C848" s="75"/>
      <c r="D848" s="75"/>
      <c r="E848" s="24"/>
      <c r="F848" s="13" t="s">
        <v>111</v>
      </c>
      <c r="G848" s="27"/>
      <c r="H848" s="24"/>
      <c r="I848" s="13" t="s">
        <v>124</v>
      </c>
      <c r="J848" s="27"/>
      <c r="K848" s="24"/>
      <c r="L848" s="13" t="s">
        <v>111</v>
      </c>
      <c r="M848" s="27"/>
      <c r="N848" s="24"/>
      <c r="O848" s="13" t="str">
        <f>IF(OR(AND(NOT(ISBLANK(G848)),NOT(ISNUMBER(G848))),AND(NOT(ISBLANK(J848)),NOT(ISNUMBER(M848)))),"Digite um número na C.H.",IF(OR(COUNTIF(B842:B851,B848)&gt;1,COUNTIF(J842:J851,J848)&gt;1),"Docente repetido",""))</f>
        <v/>
      </c>
      <c r="P848" s="13">
        <f t="shared" si="48"/>
        <v>0</v>
      </c>
      <c r="Q848" s="26"/>
      <c r="R848" s="26"/>
      <c r="S848" s="26"/>
      <c r="T848" s="40" t="str">
        <f t="shared" si="47"/>
        <v/>
      </c>
      <c r="U848" s="24"/>
      <c r="V848" s="24"/>
      <c r="W848" s="26"/>
    </row>
    <row r="849" spans="1:23" ht="14.1">
      <c r="A849" s="13" t="s">
        <v>125</v>
      </c>
      <c r="B849" s="75"/>
      <c r="C849" s="75"/>
      <c r="D849" s="75"/>
      <c r="E849" s="24"/>
      <c r="F849" s="13" t="s">
        <v>111</v>
      </c>
      <c r="G849" s="27"/>
      <c r="H849" s="24"/>
      <c r="I849" s="13" t="s">
        <v>126</v>
      </c>
      <c r="J849" s="27"/>
      <c r="K849" s="24"/>
      <c r="L849" s="13" t="s">
        <v>111</v>
      </c>
      <c r="M849" s="27"/>
      <c r="N849" s="24"/>
      <c r="O849" s="13" t="str">
        <f>IF(OR(AND(NOT(ISBLANK(G849)),NOT(ISNUMBER(G849))),AND(NOT(ISBLANK(J849)),NOT(ISNUMBER(M849)))),"Digite um número na C.H.",IF(OR(COUNTIF(B842:B851,B849)&gt;1,COUNTIF(J842:J851,J849)&gt;1),"Docente repetido",""))</f>
        <v/>
      </c>
      <c r="P849" s="13">
        <f t="shared" si="48"/>
        <v>0</v>
      </c>
      <c r="Q849" s="26"/>
      <c r="R849" s="26"/>
      <c r="S849" s="26"/>
      <c r="T849" s="40" t="str">
        <f t="shared" si="47"/>
        <v/>
      </c>
      <c r="U849" s="24"/>
      <c r="V849" s="24"/>
      <c r="W849" s="26"/>
    </row>
    <row r="850" spans="1:23" ht="14.1">
      <c r="A850" s="13" t="s">
        <v>127</v>
      </c>
      <c r="B850" s="75"/>
      <c r="C850" s="75"/>
      <c r="D850" s="75"/>
      <c r="E850" s="24"/>
      <c r="F850" s="13" t="s">
        <v>111</v>
      </c>
      <c r="G850" s="27"/>
      <c r="H850" s="24"/>
      <c r="I850" s="13" t="s">
        <v>128</v>
      </c>
      <c r="J850" s="27"/>
      <c r="K850" s="24"/>
      <c r="L850" s="13" t="s">
        <v>111</v>
      </c>
      <c r="M850" s="27"/>
      <c r="N850" s="24"/>
      <c r="O850" s="13" t="str">
        <f>IF(OR(AND(NOT(ISBLANK(G850)),NOT(ISNUMBER(G850))),AND(NOT(ISBLANK(J850)),NOT(ISNUMBER(M850)))),"Digite um número na C.H.",IF(OR(COUNTIF(B842:B851,B850)&gt;1,COUNTIF(J842:J851,J850)&gt;1),"Docente repetido",""))</f>
        <v/>
      </c>
      <c r="P850" s="13">
        <f t="shared" si="48"/>
        <v>0</v>
      </c>
      <c r="Q850" s="26"/>
      <c r="R850" s="26"/>
      <c r="S850" s="26"/>
      <c r="T850" s="40" t="str">
        <f t="shared" si="47"/>
        <v/>
      </c>
      <c r="U850" s="26"/>
      <c r="V850" s="26"/>
      <c r="W850" s="26"/>
    </row>
    <row r="851" spans="1:23" ht="14.1">
      <c r="A851" s="13" t="s">
        <v>129</v>
      </c>
      <c r="B851" s="75"/>
      <c r="C851" s="75"/>
      <c r="D851" s="75"/>
      <c r="E851" s="24"/>
      <c r="F851" s="13" t="s">
        <v>111</v>
      </c>
      <c r="G851" s="27"/>
      <c r="H851" s="24"/>
      <c r="I851" s="13" t="s">
        <v>130</v>
      </c>
      <c r="J851" s="27"/>
      <c r="K851" s="24"/>
      <c r="L851" s="13" t="s">
        <v>111</v>
      </c>
      <c r="M851" s="27"/>
      <c r="N851" s="24"/>
      <c r="O851" s="13" t="str">
        <f>IF(OR(AND(NOT(ISBLANK(G851)),NOT(ISNUMBER(G851))),AND(NOT(ISBLANK(J851)),NOT(ISNUMBER(M851)))),"Digite um número na C.H.",IF(OR(COUNTIF(B842:B851,B851)&gt;1,COUNTIF(J842:J851,J851)&gt;1),"Docente repetido",""))</f>
        <v/>
      </c>
      <c r="P851" s="13">
        <f t="shared" si="48"/>
        <v>0</v>
      </c>
      <c r="Q851" s="26"/>
      <c r="R851" s="26"/>
      <c r="S851" s="26"/>
      <c r="T851" s="40" t="str">
        <f t="shared" si="47"/>
        <v/>
      </c>
      <c r="U851" s="26"/>
      <c r="V851" s="26"/>
      <c r="W851" s="26"/>
    </row>
    <row r="852" spans="1:23" ht="12.6">
      <c r="A852" s="26"/>
      <c r="B852" s="26"/>
      <c r="C852" s="26"/>
      <c r="D852" s="26"/>
      <c r="E852" s="26"/>
      <c r="F852" s="26"/>
      <c r="G852" s="26"/>
      <c r="H852" s="26"/>
      <c r="I852" s="26"/>
      <c r="J852" s="26"/>
      <c r="K852" s="26"/>
      <c r="L852" s="26"/>
      <c r="M852" s="26"/>
      <c r="N852" s="26"/>
      <c r="O852" s="26"/>
      <c r="P852" s="26"/>
      <c r="Q852" s="26"/>
      <c r="R852" s="26"/>
      <c r="S852" s="26"/>
      <c r="T852" s="40" t="str">
        <f t="shared" si="47"/>
        <v/>
      </c>
      <c r="U852" s="26"/>
      <c r="V852" s="26"/>
      <c r="W852" s="26"/>
    </row>
    <row r="853" spans="1:23" ht="15.75" customHeight="1">
      <c r="T853" s="40" t="str">
        <f t="shared" si="47"/>
        <v/>
      </c>
    </row>
    <row r="854" spans="1:23" ht="15.75" customHeight="1">
      <c r="T854" s="40" t="str">
        <f t="shared" si="47"/>
        <v/>
      </c>
    </row>
    <row r="855" spans="1:23" ht="19.5" customHeight="1">
      <c r="A855" s="13" t="s">
        <v>99</v>
      </c>
      <c r="B855" s="94"/>
      <c r="C855" s="94"/>
      <c r="D855" s="94"/>
      <c r="E855" s="94"/>
      <c r="F855" s="94"/>
      <c r="G855" s="94"/>
      <c r="H855" s="94"/>
      <c r="I855" s="94"/>
      <c r="J855" s="94"/>
      <c r="K855" s="94"/>
      <c r="L855" s="94"/>
      <c r="M855" s="94"/>
      <c r="N855" s="24"/>
      <c r="O855" s="13" t="str">
        <f>IF(AND(B855="",NOT(F856="")),"Nome da disciplina obrigatório","")</f>
        <v/>
      </c>
      <c r="P855" s="13">
        <f>IF(ISBLANK(O855),"",IF(O855="",0,1))</f>
        <v>0</v>
      </c>
      <c r="Q855" s="26"/>
      <c r="R855" s="26"/>
      <c r="S855" s="26"/>
      <c r="T855" s="40" t="str">
        <f t="shared" si="47"/>
        <v/>
      </c>
      <c r="U855" s="26"/>
      <c r="V855" s="26"/>
      <c r="W855" s="26"/>
    </row>
    <row r="856" spans="1:23" ht="32.25" customHeight="1">
      <c r="A856" s="95" t="s">
        <v>100</v>
      </c>
      <c r="B856" s="96"/>
      <c r="C856" s="96"/>
      <c r="D856" s="96"/>
      <c r="E856" s="97"/>
      <c r="F856" s="13" t="str">
        <f>IF(SUM(G866:G875)+SUM(M866:M875)=0,"",SUM(G866:G875)+SUM(M866:M875))</f>
        <v/>
      </c>
      <c r="H856" s="24"/>
      <c r="I856" s="24"/>
      <c r="J856" s="24"/>
      <c r="K856" s="24"/>
      <c r="L856" s="24"/>
      <c r="M856" s="24"/>
      <c r="N856" s="24"/>
      <c r="O856" s="13" t="str">
        <f>IF(F856="", "", IF(AND(NOT(F856=0),NOT(MOD(F856,15)=0)),"A carga horária deve ser múltiplo de 15",""))</f>
        <v/>
      </c>
      <c r="P856" s="13">
        <f>IF(ISBLANK(O856),"",IF(O856="",0,1))</f>
        <v>0</v>
      </c>
      <c r="Q856" s="26"/>
      <c r="R856" s="26"/>
      <c r="S856" s="26"/>
      <c r="T856" s="40" t="str">
        <f t="shared" si="47"/>
        <v/>
      </c>
      <c r="U856" s="24"/>
      <c r="V856" s="24"/>
      <c r="W856" s="26"/>
    </row>
    <row r="857" spans="1:23" ht="14.1">
      <c r="A857" s="98" t="s">
        <v>93</v>
      </c>
      <c r="B857" s="98"/>
      <c r="C857" s="98"/>
      <c r="D857" s="98"/>
      <c r="E857" s="98"/>
      <c r="F857" s="38" t="str">
        <f>IF(AND(NOT(ISBLANK(F856)),ISNUMBER(F856),F856&gt;=15),F856/15,"")</f>
        <v/>
      </c>
      <c r="G857" s="24"/>
      <c r="H857" s="24"/>
      <c r="I857" s="24"/>
      <c r="J857" s="24"/>
      <c r="K857" s="24"/>
      <c r="L857" s="24"/>
      <c r="M857" s="24"/>
      <c r="N857" s="24"/>
      <c r="O857" s="26"/>
      <c r="P857" s="26"/>
      <c r="Q857" s="26"/>
      <c r="R857" s="26"/>
      <c r="S857" s="26"/>
      <c r="T857" s="40" t="str">
        <f t="shared" si="47"/>
        <v/>
      </c>
      <c r="U857" s="24"/>
      <c r="V857" s="24"/>
      <c r="W857" s="26"/>
    </row>
    <row r="858" spans="1:23" ht="60" customHeight="1">
      <c r="A858" s="13" t="s">
        <v>101</v>
      </c>
      <c r="B858" s="83"/>
      <c r="C858" s="83"/>
      <c r="D858" s="83"/>
      <c r="E858" s="83"/>
      <c r="F858" s="83"/>
      <c r="G858" s="83"/>
      <c r="H858" s="83"/>
      <c r="I858" s="83"/>
      <c r="J858" s="83"/>
      <c r="K858" s="83"/>
      <c r="L858" s="83"/>
      <c r="M858" s="83"/>
      <c r="N858" s="24"/>
      <c r="O858" s="26"/>
      <c r="P858" s="26"/>
      <c r="Q858" s="26"/>
      <c r="R858" s="26"/>
      <c r="S858" s="26"/>
      <c r="T858" s="40" t="str">
        <f t="shared" si="47"/>
        <v/>
      </c>
      <c r="U858" s="24"/>
      <c r="V858" s="24"/>
      <c r="W858" s="26"/>
    </row>
    <row r="859" spans="1:23" ht="60" customHeight="1">
      <c r="A859" s="39" t="s">
        <v>102</v>
      </c>
      <c r="B859" s="83"/>
      <c r="C859" s="83"/>
      <c r="D859" s="83"/>
      <c r="E859" s="83"/>
      <c r="F859" s="83"/>
      <c r="G859" s="83"/>
      <c r="H859" s="83"/>
      <c r="I859" s="83"/>
      <c r="J859" s="83"/>
      <c r="K859" s="83"/>
      <c r="L859" s="83"/>
      <c r="M859" s="83"/>
      <c r="N859" s="24"/>
      <c r="O859" s="26"/>
      <c r="P859" s="26"/>
      <c r="Q859" s="26"/>
      <c r="R859" s="26"/>
      <c r="S859" s="26"/>
      <c r="T859" s="40" t="str">
        <f t="shared" si="47"/>
        <v/>
      </c>
      <c r="U859" s="24"/>
      <c r="V859" s="24"/>
      <c r="W859" s="26"/>
    </row>
    <row r="860" spans="1:23" ht="14.1">
      <c r="A860" s="13" t="s">
        <v>103</v>
      </c>
      <c r="B860" s="57"/>
      <c r="C860" s="16" t="s">
        <v>104</v>
      </c>
      <c r="D860" s="24"/>
      <c r="E860" s="24"/>
      <c r="G860" s="26"/>
      <c r="H860" s="24"/>
      <c r="I860" s="24"/>
      <c r="J860" s="24"/>
      <c r="K860" s="24"/>
      <c r="L860" s="24"/>
      <c r="M860" s="24"/>
      <c r="N860" s="24"/>
      <c r="O860" s="26"/>
      <c r="P860" s="26"/>
      <c r="Q860" s="26"/>
      <c r="R860" s="26"/>
      <c r="S860" s="26"/>
      <c r="T860" s="40" t="str">
        <f t="shared" si="47"/>
        <v/>
      </c>
      <c r="U860" s="24"/>
      <c r="V860" s="24"/>
      <c r="W860" s="26"/>
    </row>
    <row r="861" spans="1:23" ht="14.1">
      <c r="A861" s="13" t="s">
        <v>105</v>
      </c>
      <c r="B861" s="57"/>
      <c r="C861" s="16" t="s">
        <v>104</v>
      </c>
      <c r="D861" s="24"/>
      <c r="E861" s="24"/>
      <c r="G861" s="26"/>
      <c r="H861" s="24"/>
      <c r="I861" s="24"/>
      <c r="J861" s="24"/>
      <c r="K861" s="24"/>
      <c r="L861" s="24"/>
      <c r="M861" s="24"/>
      <c r="N861" s="24"/>
      <c r="O861" s="26"/>
      <c r="P861" s="26"/>
      <c r="Q861" s="26"/>
      <c r="R861" s="26"/>
      <c r="S861" s="26"/>
      <c r="T861" s="40" t="str">
        <f t="shared" si="47"/>
        <v/>
      </c>
      <c r="U861" s="24"/>
      <c r="V861" s="24"/>
      <c r="W861" s="26"/>
    </row>
    <row r="862" spans="1:23" ht="14.1">
      <c r="A862" s="99" t="s">
        <v>106</v>
      </c>
      <c r="B862" s="99"/>
      <c r="C862" s="57"/>
      <c r="D862" s="16" t="s">
        <v>104</v>
      </c>
      <c r="E862" s="24"/>
      <c r="F862" s="34"/>
      <c r="G862" s="26"/>
      <c r="H862" s="24"/>
      <c r="I862" s="24"/>
      <c r="J862" s="24"/>
      <c r="K862" s="24"/>
      <c r="L862" s="24"/>
      <c r="M862" s="24"/>
      <c r="N862" s="24"/>
      <c r="O862" s="26"/>
      <c r="P862" s="26"/>
      <c r="Q862" s="26"/>
      <c r="R862" s="26"/>
      <c r="S862" s="26"/>
      <c r="T862" s="40" t="str">
        <f t="shared" si="47"/>
        <v/>
      </c>
      <c r="U862" s="24"/>
      <c r="V862" s="24"/>
      <c r="W862" s="26"/>
    </row>
    <row r="863" spans="1:23" ht="14.1">
      <c r="A863" s="99" t="s">
        <v>107</v>
      </c>
      <c r="B863" s="99"/>
      <c r="C863" s="57"/>
      <c r="D863" s="16" t="s">
        <v>104</v>
      </c>
      <c r="E863" s="24"/>
      <c r="F863" s="34"/>
      <c r="G863" s="26"/>
      <c r="H863" s="24"/>
      <c r="I863" s="24"/>
      <c r="J863" s="24"/>
      <c r="K863" s="24"/>
      <c r="L863" s="24"/>
      <c r="M863" s="24"/>
      <c r="N863" s="24"/>
      <c r="O863" s="26"/>
      <c r="P863" s="26"/>
      <c r="Q863" s="26"/>
      <c r="R863" s="26"/>
      <c r="S863" s="26"/>
      <c r="T863" s="40" t="str">
        <f t="shared" si="47"/>
        <v/>
      </c>
      <c r="U863" s="24"/>
      <c r="V863" s="24"/>
      <c r="W863" s="26"/>
    </row>
    <row r="864" spans="1:23" ht="14.1">
      <c r="A864" s="100" t="s">
        <v>108</v>
      </c>
      <c r="B864" s="101"/>
      <c r="C864" s="102"/>
      <c r="D864" s="57"/>
      <c r="E864" s="16" t="s">
        <v>104</v>
      </c>
      <c r="G864" s="26"/>
      <c r="H864" s="24"/>
      <c r="I864" s="24"/>
      <c r="J864" s="24"/>
      <c r="K864" s="24"/>
      <c r="L864" s="24"/>
      <c r="M864" s="24"/>
      <c r="N864" s="24"/>
      <c r="O864" s="26"/>
      <c r="P864" s="26"/>
      <c r="Q864" s="26"/>
      <c r="R864" s="26"/>
      <c r="S864" s="26"/>
      <c r="T864" s="40" t="str">
        <f t="shared" si="47"/>
        <v/>
      </c>
      <c r="U864" s="24"/>
      <c r="V864" s="24"/>
      <c r="W864" s="26"/>
    </row>
    <row r="865" spans="1:23" ht="14.1">
      <c r="A865" s="103" t="s">
        <v>109</v>
      </c>
      <c r="B865" s="104"/>
      <c r="C865" s="105"/>
      <c r="D865" s="57"/>
      <c r="E865" s="16" t="s">
        <v>104</v>
      </c>
      <c r="G865" s="26"/>
      <c r="H865" s="24"/>
      <c r="I865" s="24"/>
      <c r="J865" s="24"/>
      <c r="K865" s="24"/>
      <c r="L865" s="24"/>
      <c r="M865" s="24"/>
      <c r="N865" s="24"/>
      <c r="O865" s="26"/>
      <c r="P865" s="26"/>
      <c r="Q865" s="26"/>
      <c r="R865" s="26"/>
      <c r="S865" s="26"/>
      <c r="T865" s="40" t="str">
        <f t="shared" si="47"/>
        <v/>
      </c>
      <c r="U865" s="24"/>
      <c r="V865" s="24"/>
      <c r="W865" s="26"/>
    </row>
    <row r="866" spans="1:23" ht="14.1">
      <c r="A866" s="13" t="s">
        <v>110</v>
      </c>
      <c r="B866" s="75"/>
      <c r="C866" s="75"/>
      <c r="D866" s="75"/>
      <c r="E866" s="24"/>
      <c r="F866" s="13" t="s">
        <v>111</v>
      </c>
      <c r="G866" s="27"/>
      <c r="H866" s="24"/>
      <c r="I866" s="13" t="s">
        <v>112</v>
      </c>
      <c r="J866" s="27"/>
      <c r="K866" s="24"/>
      <c r="L866" s="13" t="s">
        <v>111</v>
      </c>
      <c r="M866" s="27"/>
      <c r="N866" s="24"/>
      <c r="O866" s="13" t="str">
        <f>IF(OR(AND(NOT(ISBLANK(G866)),NOT(ISNUMBER(G866))),AND(NOT(ISBLANK(J866)),NOT(ISNUMBER(M866)))),"Digite um número na C.H.",IF(OR(COUNTIF(B866:B875,B866)&gt;1,COUNTIF(J866:J875,J866)&gt;1),"Docente repetido",""))</f>
        <v/>
      </c>
      <c r="P866" s="13">
        <f t="shared" ref="P866:P875" si="49">IF(ISBLANK(O866),"",IF(O866="",0,1))</f>
        <v>0</v>
      </c>
      <c r="Q866" s="26"/>
      <c r="R866" s="26"/>
      <c r="S866" s="26"/>
      <c r="T866" s="40" t="str">
        <f t="shared" si="47"/>
        <v/>
      </c>
      <c r="U866" s="24"/>
      <c r="V866" s="24"/>
      <c r="W866" s="26"/>
    </row>
    <row r="867" spans="1:23" ht="14.1">
      <c r="A867" s="13" t="s">
        <v>113</v>
      </c>
      <c r="B867" s="75"/>
      <c r="C867" s="75"/>
      <c r="D867" s="75"/>
      <c r="E867" s="24"/>
      <c r="F867" s="13" t="s">
        <v>111</v>
      </c>
      <c r="G867" s="27"/>
      <c r="H867" s="24"/>
      <c r="I867" s="13" t="s">
        <v>114</v>
      </c>
      <c r="J867" s="27"/>
      <c r="K867" s="24"/>
      <c r="L867" s="13" t="s">
        <v>111</v>
      </c>
      <c r="M867" s="27"/>
      <c r="N867" s="24"/>
      <c r="O867" s="13" t="str">
        <f>IF(OR(AND(NOT(ISBLANK(G867)),NOT(ISNUMBER(G867))),AND(NOT(ISBLANK(J867)),NOT(ISNUMBER(M867)))),"Digite um número na C.H.",IF(OR(COUNTIF(B866:B875,B867)&gt;1,COUNTIF(J866:J875,J867)&gt;1),"Docente repetido",""))</f>
        <v/>
      </c>
      <c r="P867" s="13">
        <f t="shared" si="49"/>
        <v>0</v>
      </c>
      <c r="Q867" s="26"/>
      <c r="R867" s="26"/>
      <c r="S867" s="26"/>
      <c r="T867" s="40" t="str">
        <f t="shared" si="47"/>
        <v/>
      </c>
      <c r="U867" s="24"/>
      <c r="V867" s="24"/>
      <c r="W867" s="26"/>
    </row>
    <row r="868" spans="1:23" ht="14.1">
      <c r="A868" s="13" t="s">
        <v>115</v>
      </c>
      <c r="B868" s="75"/>
      <c r="C868" s="75"/>
      <c r="D868" s="75"/>
      <c r="E868" s="24"/>
      <c r="F868" s="13" t="s">
        <v>111</v>
      </c>
      <c r="G868" s="27"/>
      <c r="H868" s="24"/>
      <c r="I868" s="13" t="s">
        <v>116</v>
      </c>
      <c r="J868" s="27"/>
      <c r="K868" s="24"/>
      <c r="L868" s="13" t="s">
        <v>111</v>
      </c>
      <c r="M868" s="27"/>
      <c r="N868" s="24"/>
      <c r="O868" s="13" t="str">
        <f>IF(OR(AND(NOT(ISBLANK(G868)),NOT(ISNUMBER(G868))),AND(NOT(ISBLANK(J868)),NOT(ISNUMBER(M868)))),"Digite um número na C.H.",IF(OR(COUNTIF(B866:B875,B868)&gt;1,COUNTIF(J866:J875,J868)&gt;1),"Docente repetido",""))</f>
        <v/>
      </c>
      <c r="P868" s="13">
        <f t="shared" si="49"/>
        <v>0</v>
      </c>
      <c r="Q868" s="26"/>
      <c r="R868" s="26"/>
      <c r="S868" s="26"/>
      <c r="T868" s="40" t="str">
        <f t="shared" si="47"/>
        <v/>
      </c>
      <c r="U868" s="24"/>
      <c r="V868" s="24"/>
      <c r="W868" s="26"/>
    </row>
    <row r="869" spans="1:23" ht="14.1">
      <c r="A869" s="13" t="s">
        <v>117</v>
      </c>
      <c r="B869" s="75"/>
      <c r="C869" s="75"/>
      <c r="D869" s="75"/>
      <c r="E869" s="24"/>
      <c r="F869" s="13" t="s">
        <v>111</v>
      </c>
      <c r="G869" s="27"/>
      <c r="H869" s="24"/>
      <c r="I869" s="13" t="s">
        <v>118</v>
      </c>
      <c r="J869" s="27"/>
      <c r="K869" s="24"/>
      <c r="L869" s="13" t="s">
        <v>111</v>
      </c>
      <c r="M869" s="27"/>
      <c r="N869" s="24"/>
      <c r="O869" s="13" t="str">
        <f>IF(OR(AND(NOT(ISBLANK(G869)),NOT(ISNUMBER(G869))),AND(NOT(ISBLANK(J869)),NOT(ISNUMBER(M869)))),"Digite um número na C.H.",IF(OR(COUNTIF(B866:B875,B869)&gt;1,COUNTIF(J866:J875,J869)&gt;1),"Docente repetido",""))</f>
        <v/>
      </c>
      <c r="P869" s="13">
        <f t="shared" si="49"/>
        <v>0</v>
      </c>
      <c r="Q869" s="26"/>
      <c r="R869" s="26"/>
      <c r="S869" s="26"/>
      <c r="T869" s="40" t="str">
        <f t="shared" si="47"/>
        <v/>
      </c>
      <c r="U869" s="24"/>
      <c r="V869" s="24"/>
      <c r="W869" s="26"/>
    </row>
    <row r="870" spans="1:23" ht="14.1">
      <c r="A870" s="13" t="s">
        <v>119</v>
      </c>
      <c r="B870" s="75"/>
      <c r="C870" s="75"/>
      <c r="D870" s="75"/>
      <c r="E870" s="24"/>
      <c r="F870" s="13" t="s">
        <v>111</v>
      </c>
      <c r="G870" s="27"/>
      <c r="H870" s="24"/>
      <c r="I870" s="13" t="s">
        <v>120</v>
      </c>
      <c r="J870" s="27"/>
      <c r="K870" s="24"/>
      <c r="L870" s="13" t="s">
        <v>111</v>
      </c>
      <c r="M870" s="27"/>
      <c r="N870" s="24"/>
      <c r="O870" s="13" t="str">
        <f>IF(OR(AND(NOT(ISBLANK(G870)),NOT(ISNUMBER(G870))),AND(NOT(ISBLANK(J870)),NOT(ISNUMBER(M870)))),"Digite um número na C.H.",IF(OR(COUNTIF(B866:B875,B870)&gt;1,COUNTIF(J866:J875,J870)&gt;1),"Docente repetido",""))</f>
        <v/>
      </c>
      <c r="P870" s="13">
        <f t="shared" si="49"/>
        <v>0</v>
      </c>
      <c r="Q870" s="26"/>
      <c r="R870" s="26"/>
      <c r="S870" s="26"/>
      <c r="T870" s="40" t="str">
        <f t="shared" si="47"/>
        <v/>
      </c>
      <c r="U870" s="24"/>
      <c r="V870" s="24"/>
      <c r="W870" s="26"/>
    </row>
    <row r="871" spans="1:23" ht="14.1">
      <c r="A871" s="13" t="s">
        <v>121</v>
      </c>
      <c r="B871" s="75"/>
      <c r="C871" s="75"/>
      <c r="D871" s="75"/>
      <c r="E871" s="24"/>
      <c r="F871" s="13" t="s">
        <v>111</v>
      </c>
      <c r="G871" s="27"/>
      <c r="H871" s="24"/>
      <c r="I871" s="13" t="s">
        <v>122</v>
      </c>
      <c r="J871" s="27"/>
      <c r="K871" s="24"/>
      <c r="L871" s="13" t="s">
        <v>111</v>
      </c>
      <c r="M871" s="27"/>
      <c r="N871" s="24"/>
      <c r="O871" s="13" t="str">
        <f>IF(OR(AND(NOT(ISBLANK(G871)),NOT(ISNUMBER(G871))),AND(NOT(ISBLANK(J871)),NOT(ISNUMBER(M871)))),"Digite um número na C.H.",IF(OR(COUNTIF(B866:B875,B871)&gt;1,COUNTIF(J866:J875,J871)&gt;1),"Docente repetido",""))</f>
        <v/>
      </c>
      <c r="P871" s="13">
        <f t="shared" si="49"/>
        <v>0</v>
      </c>
      <c r="Q871" s="26"/>
      <c r="R871" s="26"/>
      <c r="S871" s="26"/>
      <c r="T871" s="40" t="str">
        <f t="shared" si="47"/>
        <v/>
      </c>
      <c r="U871" s="24"/>
      <c r="V871" s="24"/>
      <c r="W871" s="26"/>
    </row>
    <row r="872" spans="1:23" ht="14.1">
      <c r="A872" s="13" t="s">
        <v>123</v>
      </c>
      <c r="B872" s="75"/>
      <c r="C872" s="75"/>
      <c r="D872" s="75"/>
      <c r="E872" s="24"/>
      <c r="F872" s="13" t="s">
        <v>111</v>
      </c>
      <c r="G872" s="27"/>
      <c r="H872" s="24"/>
      <c r="I872" s="13" t="s">
        <v>124</v>
      </c>
      <c r="J872" s="27"/>
      <c r="K872" s="24"/>
      <c r="L872" s="13" t="s">
        <v>111</v>
      </c>
      <c r="M872" s="27"/>
      <c r="N872" s="24"/>
      <c r="O872" s="13" t="str">
        <f>IF(OR(AND(NOT(ISBLANK(G872)),NOT(ISNUMBER(G872))),AND(NOT(ISBLANK(J872)),NOT(ISNUMBER(M872)))),"Digite um número na C.H.",IF(OR(COUNTIF(B866:B875,B872)&gt;1,COUNTIF(J866:J875,J872)&gt;1),"Docente repetido",""))</f>
        <v/>
      </c>
      <c r="P872" s="13">
        <f t="shared" si="49"/>
        <v>0</v>
      </c>
      <c r="Q872" s="26"/>
      <c r="R872" s="26"/>
      <c r="S872" s="26"/>
      <c r="T872" s="40" t="str">
        <f t="shared" si="47"/>
        <v/>
      </c>
      <c r="U872" s="24"/>
      <c r="V872" s="24"/>
      <c r="W872" s="26"/>
    </row>
    <row r="873" spans="1:23" ht="14.1">
      <c r="A873" s="13" t="s">
        <v>125</v>
      </c>
      <c r="B873" s="75"/>
      <c r="C873" s="75"/>
      <c r="D873" s="75"/>
      <c r="E873" s="24"/>
      <c r="F873" s="13" t="s">
        <v>111</v>
      </c>
      <c r="G873" s="27"/>
      <c r="H873" s="24"/>
      <c r="I873" s="13" t="s">
        <v>126</v>
      </c>
      <c r="J873" s="27"/>
      <c r="K873" s="24"/>
      <c r="L873" s="13" t="s">
        <v>111</v>
      </c>
      <c r="M873" s="27"/>
      <c r="N873" s="24"/>
      <c r="O873" s="13" t="str">
        <f>IF(OR(AND(NOT(ISBLANK(G873)),NOT(ISNUMBER(G873))),AND(NOT(ISBLANK(J873)),NOT(ISNUMBER(M873)))),"Digite um número na C.H.",IF(OR(COUNTIF(B866:B875,B873)&gt;1,COUNTIF(J866:J875,J873)&gt;1),"Docente repetido",""))</f>
        <v/>
      </c>
      <c r="P873" s="13">
        <f t="shared" si="49"/>
        <v>0</v>
      </c>
      <c r="Q873" s="26"/>
      <c r="R873" s="26"/>
      <c r="S873" s="26"/>
      <c r="T873" s="40" t="str">
        <f t="shared" si="47"/>
        <v/>
      </c>
      <c r="U873" s="24"/>
      <c r="V873" s="24"/>
      <c r="W873" s="26"/>
    </row>
    <row r="874" spans="1:23" ht="14.1">
      <c r="A874" s="13" t="s">
        <v>127</v>
      </c>
      <c r="B874" s="75"/>
      <c r="C874" s="75"/>
      <c r="D874" s="75"/>
      <c r="E874" s="24"/>
      <c r="F874" s="13" t="s">
        <v>111</v>
      </c>
      <c r="G874" s="27"/>
      <c r="H874" s="24"/>
      <c r="I874" s="13" t="s">
        <v>128</v>
      </c>
      <c r="J874" s="27"/>
      <c r="K874" s="24"/>
      <c r="L874" s="13" t="s">
        <v>111</v>
      </c>
      <c r="M874" s="27"/>
      <c r="N874" s="24"/>
      <c r="O874" s="13" t="str">
        <f>IF(OR(AND(NOT(ISBLANK(G874)),NOT(ISNUMBER(G874))),AND(NOT(ISBLANK(J874)),NOT(ISNUMBER(M874)))),"Digite um número na C.H.",IF(OR(COUNTIF(B866:B875,B874)&gt;1,COUNTIF(J866:J875,J874)&gt;1),"Docente repetido",""))</f>
        <v/>
      </c>
      <c r="P874" s="13">
        <f t="shared" si="49"/>
        <v>0</v>
      </c>
      <c r="Q874" s="26"/>
      <c r="R874" s="26"/>
      <c r="S874" s="26"/>
      <c r="T874" s="40" t="str">
        <f t="shared" si="47"/>
        <v/>
      </c>
      <c r="U874" s="26"/>
      <c r="V874" s="26"/>
      <c r="W874" s="26"/>
    </row>
    <row r="875" spans="1:23" ht="14.1">
      <c r="A875" s="13" t="s">
        <v>129</v>
      </c>
      <c r="B875" s="75"/>
      <c r="C875" s="75"/>
      <c r="D875" s="75"/>
      <c r="E875" s="24"/>
      <c r="F875" s="13" t="s">
        <v>111</v>
      </c>
      <c r="G875" s="27"/>
      <c r="H875" s="24"/>
      <c r="I875" s="13" t="s">
        <v>130</v>
      </c>
      <c r="J875" s="27"/>
      <c r="K875" s="24"/>
      <c r="L875" s="13" t="s">
        <v>111</v>
      </c>
      <c r="M875" s="27"/>
      <c r="N875" s="24"/>
      <c r="O875" s="13" t="str">
        <f>IF(OR(AND(NOT(ISBLANK(G875)),NOT(ISNUMBER(G875))),AND(NOT(ISBLANK(J875)),NOT(ISNUMBER(M875)))),"Digite um número na C.H.",IF(OR(COUNTIF(B866:B875,B875)&gt;1,COUNTIF(J866:J875,J875)&gt;1),"Docente repetido",""))</f>
        <v/>
      </c>
      <c r="P875" s="13">
        <f t="shared" si="49"/>
        <v>0</v>
      </c>
      <c r="Q875" s="26"/>
      <c r="R875" s="26"/>
      <c r="S875" s="26"/>
      <c r="T875" s="40" t="str">
        <f t="shared" si="47"/>
        <v/>
      </c>
      <c r="U875" s="26"/>
      <c r="V875" s="26"/>
      <c r="W875" s="26"/>
    </row>
    <row r="876" spans="1:23" ht="12.6">
      <c r="A876" s="26"/>
      <c r="B876" s="26"/>
      <c r="C876" s="26"/>
      <c r="D876" s="26"/>
      <c r="E876" s="26"/>
      <c r="F876" s="26"/>
      <c r="G876" s="26"/>
      <c r="H876" s="26"/>
      <c r="I876" s="26"/>
      <c r="J876" s="26"/>
      <c r="K876" s="26"/>
      <c r="L876" s="26"/>
      <c r="M876" s="26"/>
      <c r="N876" s="26"/>
      <c r="O876" s="26"/>
      <c r="P876" s="26"/>
      <c r="Q876" s="26"/>
      <c r="R876" s="26"/>
      <c r="S876" s="26"/>
      <c r="T876" s="40" t="str">
        <f t="shared" si="47"/>
        <v/>
      </c>
      <c r="U876" s="26"/>
      <c r="V876" s="26"/>
      <c r="W876" s="26"/>
    </row>
    <row r="877" spans="1:23" ht="15.75" customHeight="1">
      <c r="T877" s="40" t="str">
        <f t="shared" si="47"/>
        <v/>
      </c>
    </row>
    <row r="878" spans="1:23" ht="15.75" customHeight="1">
      <c r="T878" s="40" t="str">
        <f t="shared" si="47"/>
        <v/>
      </c>
    </row>
    <row r="879" spans="1:23" ht="19.5" customHeight="1">
      <c r="A879" s="13" t="s">
        <v>99</v>
      </c>
      <c r="B879" s="94"/>
      <c r="C879" s="94"/>
      <c r="D879" s="94"/>
      <c r="E879" s="94"/>
      <c r="F879" s="94"/>
      <c r="G879" s="94"/>
      <c r="H879" s="94"/>
      <c r="I879" s="94"/>
      <c r="J879" s="94"/>
      <c r="K879" s="94"/>
      <c r="L879" s="94"/>
      <c r="M879" s="94"/>
      <c r="N879" s="24"/>
      <c r="O879" s="13" t="str">
        <f>IF(AND(B879="",NOT(F880="")),"Nome da disciplina obrigatório","")</f>
        <v/>
      </c>
      <c r="P879" s="13">
        <f>IF(ISBLANK(O879),"",IF(O879="",0,1))</f>
        <v>0</v>
      </c>
      <c r="Q879" s="26"/>
      <c r="R879" s="26"/>
      <c r="S879" s="26"/>
      <c r="T879" s="40" t="str">
        <f t="shared" si="47"/>
        <v/>
      </c>
      <c r="U879" s="26"/>
      <c r="V879" s="26"/>
      <c r="W879" s="26"/>
    </row>
    <row r="880" spans="1:23" ht="32.25" customHeight="1">
      <c r="A880" s="95" t="s">
        <v>100</v>
      </c>
      <c r="B880" s="96"/>
      <c r="C880" s="96"/>
      <c r="D880" s="96"/>
      <c r="E880" s="97"/>
      <c r="F880" s="13" t="str">
        <f>IF(SUM(G890:G899)+SUM(M890:M899)=0,"",SUM(G890:G899)+SUM(M890:M899))</f>
        <v/>
      </c>
      <c r="H880" s="24"/>
      <c r="I880" s="24"/>
      <c r="J880" s="24"/>
      <c r="K880" s="24"/>
      <c r="L880" s="24"/>
      <c r="M880" s="24"/>
      <c r="N880" s="24"/>
      <c r="O880" s="13" t="str">
        <f>IF(F880="", "", IF(AND(NOT(F880=0),NOT(MOD(F880,15)=0)),"A carga horária deve ser múltiplo de 15",""))</f>
        <v/>
      </c>
      <c r="P880" s="13">
        <f>IF(ISBLANK(O880),"",IF(O880="",0,1))</f>
        <v>0</v>
      </c>
      <c r="Q880" s="26"/>
      <c r="R880" s="26"/>
      <c r="S880" s="26"/>
      <c r="T880" s="40" t="str">
        <f t="shared" si="47"/>
        <v/>
      </c>
      <c r="U880" s="24"/>
      <c r="V880" s="24"/>
      <c r="W880" s="26"/>
    </row>
    <row r="881" spans="1:23" ht="14.1">
      <c r="A881" s="98" t="s">
        <v>93</v>
      </c>
      <c r="B881" s="98"/>
      <c r="C881" s="98"/>
      <c r="D881" s="98"/>
      <c r="E881" s="98"/>
      <c r="F881" s="38" t="str">
        <f>IF(AND(NOT(ISBLANK(F880)),ISNUMBER(F880),F880&gt;=15),F880/15,"")</f>
        <v/>
      </c>
      <c r="G881" s="24"/>
      <c r="H881" s="24"/>
      <c r="I881" s="24"/>
      <c r="J881" s="24"/>
      <c r="K881" s="24"/>
      <c r="L881" s="24"/>
      <c r="M881" s="24"/>
      <c r="N881" s="24"/>
      <c r="O881" s="26"/>
      <c r="P881" s="26"/>
      <c r="Q881" s="26"/>
      <c r="R881" s="26"/>
      <c r="S881" s="26"/>
      <c r="T881" s="40" t="str">
        <f t="shared" si="47"/>
        <v/>
      </c>
      <c r="U881" s="24"/>
      <c r="V881" s="24"/>
      <c r="W881" s="26"/>
    </row>
    <row r="882" spans="1:23" ht="60" customHeight="1">
      <c r="A882" s="13" t="s">
        <v>101</v>
      </c>
      <c r="B882" s="83"/>
      <c r="C882" s="83"/>
      <c r="D882" s="83"/>
      <c r="E882" s="83"/>
      <c r="F882" s="83"/>
      <c r="G882" s="83"/>
      <c r="H882" s="83"/>
      <c r="I882" s="83"/>
      <c r="J882" s="83"/>
      <c r="K882" s="83"/>
      <c r="L882" s="83"/>
      <c r="M882" s="83"/>
      <c r="N882" s="24"/>
      <c r="O882" s="26"/>
      <c r="P882" s="26"/>
      <c r="Q882" s="26"/>
      <c r="R882" s="26"/>
      <c r="S882" s="26"/>
      <c r="T882" s="40" t="str">
        <f t="shared" si="47"/>
        <v/>
      </c>
      <c r="U882" s="24"/>
      <c r="V882" s="24"/>
      <c r="W882" s="26"/>
    </row>
    <row r="883" spans="1:23" ht="60" customHeight="1">
      <c r="A883" s="39" t="s">
        <v>102</v>
      </c>
      <c r="B883" s="83"/>
      <c r="C883" s="83"/>
      <c r="D883" s="83"/>
      <c r="E883" s="83"/>
      <c r="F883" s="83"/>
      <c r="G883" s="83"/>
      <c r="H883" s="83"/>
      <c r="I883" s="83"/>
      <c r="J883" s="83"/>
      <c r="K883" s="83"/>
      <c r="L883" s="83"/>
      <c r="M883" s="83"/>
      <c r="N883" s="24"/>
      <c r="O883" s="26"/>
      <c r="P883" s="26"/>
      <c r="Q883" s="26"/>
      <c r="R883" s="26"/>
      <c r="S883" s="26"/>
      <c r="T883" s="40" t="str">
        <f t="shared" si="47"/>
        <v/>
      </c>
      <c r="U883" s="24"/>
      <c r="V883" s="24"/>
      <c r="W883" s="26"/>
    </row>
    <row r="884" spans="1:23" ht="14.1">
      <c r="A884" s="13" t="s">
        <v>103</v>
      </c>
      <c r="B884" s="57"/>
      <c r="C884" s="16" t="s">
        <v>104</v>
      </c>
      <c r="D884" s="24"/>
      <c r="E884" s="24"/>
      <c r="G884" s="26"/>
      <c r="H884" s="24"/>
      <c r="I884" s="24"/>
      <c r="J884" s="24"/>
      <c r="K884" s="24"/>
      <c r="L884" s="24"/>
      <c r="M884" s="24"/>
      <c r="N884" s="24"/>
      <c r="O884" s="26"/>
      <c r="P884" s="26"/>
      <c r="Q884" s="26"/>
      <c r="R884" s="26"/>
      <c r="S884" s="26"/>
      <c r="T884" s="40" t="str">
        <f t="shared" si="47"/>
        <v/>
      </c>
      <c r="U884" s="24"/>
      <c r="V884" s="24"/>
      <c r="W884" s="26"/>
    </row>
    <row r="885" spans="1:23" ht="14.1">
      <c r="A885" s="13" t="s">
        <v>105</v>
      </c>
      <c r="B885" s="57"/>
      <c r="C885" s="16" t="s">
        <v>104</v>
      </c>
      <c r="D885" s="24"/>
      <c r="E885" s="24"/>
      <c r="G885" s="26"/>
      <c r="H885" s="24"/>
      <c r="I885" s="24"/>
      <c r="J885" s="24"/>
      <c r="K885" s="24"/>
      <c r="L885" s="24"/>
      <c r="M885" s="24"/>
      <c r="N885" s="24"/>
      <c r="O885" s="26"/>
      <c r="P885" s="26"/>
      <c r="Q885" s="26"/>
      <c r="R885" s="26"/>
      <c r="S885" s="26"/>
      <c r="T885" s="40" t="str">
        <f t="shared" si="47"/>
        <v/>
      </c>
      <c r="U885" s="24"/>
      <c r="V885" s="24"/>
      <c r="W885" s="26"/>
    </row>
    <row r="886" spans="1:23" ht="14.1">
      <c r="A886" s="99" t="s">
        <v>106</v>
      </c>
      <c r="B886" s="99"/>
      <c r="C886" s="57"/>
      <c r="D886" s="16" t="s">
        <v>104</v>
      </c>
      <c r="E886" s="24"/>
      <c r="F886" s="34"/>
      <c r="G886" s="26"/>
      <c r="H886" s="24"/>
      <c r="I886" s="24"/>
      <c r="J886" s="24"/>
      <c r="K886" s="24"/>
      <c r="L886" s="24"/>
      <c r="M886" s="24"/>
      <c r="N886" s="24"/>
      <c r="O886" s="26"/>
      <c r="P886" s="26"/>
      <c r="Q886" s="26"/>
      <c r="R886" s="26"/>
      <c r="S886" s="26"/>
      <c r="T886" s="40" t="str">
        <f t="shared" si="47"/>
        <v/>
      </c>
      <c r="U886" s="24"/>
      <c r="V886" s="24"/>
      <c r="W886" s="26"/>
    </row>
    <row r="887" spans="1:23" ht="14.1">
      <c r="A887" s="99" t="s">
        <v>107</v>
      </c>
      <c r="B887" s="99"/>
      <c r="C887" s="57"/>
      <c r="D887" s="16" t="s">
        <v>104</v>
      </c>
      <c r="E887" s="24"/>
      <c r="F887" s="34"/>
      <c r="G887" s="26"/>
      <c r="H887" s="24"/>
      <c r="I887" s="24"/>
      <c r="J887" s="24"/>
      <c r="K887" s="24"/>
      <c r="L887" s="24"/>
      <c r="M887" s="24"/>
      <c r="N887" s="24"/>
      <c r="O887" s="26"/>
      <c r="P887" s="26"/>
      <c r="Q887" s="26"/>
      <c r="R887" s="26"/>
      <c r="S887" s="26"/>
      <c r="T887" s="40" t="str">
        <f t="shared" si="47"/>
        <v/>
      </c>
      <c r="U887" s="24"/>
      <c r="V887" s="24"/>
      <c r="W887" s="26"/>
    </row>
    <row r="888" spans="1:23" ht="14.1">
      <c r="A888" s="100" t="s">
        <v>108</v>
      </c>
      <c r="B888" s="101"/>
      <c r="C888" s="102"/>
      <c r="D888" s="57"/>
      <c r="E888" s="16" t="s">
        <v>104</v>
      </c>
      <c r="G888" s="26"/>
      <c r="H888" s="24"/>
      <c r="I888" s="24"/>
      <c r="J888" s="24"/>
      <c r="K888" s="24"/>
      <c r="L888" s="24"/>
      <c r="M888" s="24"/>
      <c r="N888" s="24"/>
      <c r="O888" s="26"/>
      <c r="P888" s="26"/>
      <c r="Q888" s="26"/>
      <c r="R888" s="26"/>
      <c r="S888" s="26"/>
      <c r="T888" s="40" t="str">
        <f t="shared" si="47"/>
        <v/>
      </c>
      <c r="U888" s="24"/>
      <c r="V888" s="24"/>
      <c r="W888" s="26"/>
    </row>
    <row r="889" spans="1:23" ht="14.1">
      <c r="A889" s="103" t="s">
        <v>109</v>
      </c>
      <c r="B889" s="104"/>
      <c r="C889" s="105"/>
      <c r="D889" s="57"/>
      <c r="E889" s="16" t="s">
        <v>104</v>
      </c>
      <c r="G889" s="26"/>
      <c r="H889" s="24"/>
      <c r="I889" s="24"/>
      <c r="J889" s="24"/>
      <c r="K889" s="24"/>
      <c r="L889" s="24"/>
      <c r="M889" s="24"/>
      <c r="N889" s="24"/>
      <c r="O889" s="26"/>
      <c r="P889" s="26"/>
      <c r="Q889" s="26"/>
      <c r="R889" s="26"/>
      <c r="S889" s="26"/>
      <c r="T889" s="40" t="str">
        <f t="shared" si="47"/>
        <v/>
      </c>
      <c r="U889" s="24"/>
      <c r="V889" s="24"/>
      <c r="W889" s="26"/>
    </row>
    <row r="890" spans="1:23" ht="14.1">
      <c r="A890" s="13" t="s">
        <v>110</v>
      </c>
      <c r="B890" s="75"/>
      <c r="C890" s="75"/>
      <c r="D890" s="75"/>
      <c r="E890" s="24"/>
      <c r="F890" s="13" t="s">
        <v>111</v>
      </c>
      <c r="G890" s="27"/>
      <c r="H890" s="24"/>
      <c r="I890" s="13" t="s">
        <v>112</v>
      </c>
      <c r="J890" s="27"/>
      <c r="K890" s="24"/>
      <c r="L890" s="13" t="s">
        <v>111</v>
      </c>
      <c r="M890" s="27"/>
      <c r="N890" s="24"/>
      <c r="O890" s="13" t="str">
        <f>IF(OR(AND(NOT(ISBLANK(G890)),NOT(ISNUMBER(G890))),AND(NOT(ISBLANK(J890)),NOT(ISNUMBER(M890)))),"Digite um número na C.H.",IF(OR(COUNTIF(B890:B899,B890)&gt;1,COUNTIF(J890:J899,J890)&gt;1),"Docente repetido",""))</f>
        <v/>
      </c>
      <c r="P890" s="13">
        <f t="shared" ref="P890:P899" si="50">IF(ISBLANK(O890),"",IF(O890="",0,1))</f>
        <v>0</v>
      </c>
      <c r="Q890" s="26"/>
      <c r="R890" s="26"/>
      <c r="S890" s="26"/>
      <c r="T890" s="40" t="str">
        <f t="shared" si="47"/>
        <v/>
      </c>
      <c r="U890" s="24"/>
      <c r="V890" s="24"/>
      <c r="W890" s="26"/>
    </row>
    <row r="891" spans="1:23" ht="14.1">
      <c r="A891" s="13" t="s">
        <v>113</v>
      </c>
      <c r="B891" s="75"/>
      <c r="C891" s="75"/>
      <c r="D891" s="75"/>
      <c r="E891" s="24"/>
      <c r="F891" s="13" t="s">
        <v>111</v>
      </c>
      <c r="G891" s="27"/>
      <c r="H891" s="24"/>
      <c r="I891" s="13" t="s">
        <v>114</v>
      </c>
      <c r="J891" s="27"/>
      <c r="K891" s="24"/>
      <c r="L891" s="13" t="s">
        <v>111</v>
      </c>
      <c r="M891" s="27"/>
      <c r="N891" s="24"/>
      <c r="O891" s="13" t="str">
        <f>IF(OR(AND(NOT(ISBLANK(G891)),NOT(ISNUMBER(G891))),AND(NOT(ISBLANK(J891)),NOT(ISNUMBER(M891)))),"Digite um número na C.H.",IF(OR(COUNTIF(B890:B899,B891)&gt;1,COUNTIF(J890:J899,J891)&gt;1),"Docente repetido",""))</f>
        <v/>
      </c>
      <c r="P891" s="13">
        <f t="shared" si="50"/>
        <v>0</v>
      </c>
      <c r="Q891" s="26"/>
      <c r="R891" s="26"/>
      <c r="S891" s="26"/>
      <c r="T891" s="40" t="str">
        <f t="shared" si="47"/>
        <v/>
      </c>
      <c r="U891" s="24"/>
      <c r="V891" s="24"/>
      <c r="W891" s="26"/>
    </row>
    <row r="892" spans="1:23" ht="14.1">
      <c r="A892" s="13" t="s">
        <v>115</v>
      </c>
      <c r="B892" s="75"/>
      <c r="C892" s="75"/>
      <c r="D892" s="75"/>
      <c r="E892" s="24"/>
      <c r="F892" s="13" t="s">
        <v>111</v>
      </c>
      <c r="G892" s="27"/>
      <c r="H892" s="24"/>
      <c r="I892" s="13" t="s">
        <v>116</v>
      </c>
      <c r="J892" s="27"/>
      <c r="K892" s="24"/>
      <c r="L892" s="13" t="s">
        <v>111</v>
      </c>
      <c r="M892" s="27"/>
      <c r="N892" s="24"/>
      <c r="O892" s="13" t="str">
        <f>IF(OR(AND(NOT(ISBLANK(G892)),NOT(ISNUMBER(G892))),AND(NOT(ISBLANK(J892)),NOT(ISNUMBER(M892)))),"Digite um número na C.H.",IF(OR(COUNTIF(B890:B899,B892)&gt;1,COUNTIF(J890:J899,J892)&gt;1),"Docente repetido",""))</f>
        <v/>
      </c>
      <c r="P892" s="13">
        <f t="shared" si="50"/>
        <v>0</v>
      </c>
      <c r="Q892" s="26"/>
      <c r="R892" s="26"/>
      <c r="S892" s="26"/>
      <c r="T892" s="40" t="str">
        <f t="shared" si="47"/>
        <v/>
      </c>
      <c r="U892" s="24"/>
      <c r="V892" s="24"/>
      <c r="W892" s="26"/>
    </row>
    <row r="893" spans="1:23" ht="14.1">
      <c r="A893" s="13" t="s">
        <v>117</v>
      </c>
      <c r="B893" s="75"/>
      <c r="C893" s="75"/>
      <c r="D893" s="75"/>
      <c r="E893" s="24"/>
      <c r="F893" s="13" t="s">
        <v>111</v>
      </c>
      <c r="G893" s="27"/>
      <c r="H893" s="24"/>
      <c r="I893" s="13" t="s">
        <v>118</v>
      </c>
      <c r="J893" s="27"/>
      <c r="K893" s="24"/>
      <c r="L893" s="13" t="s">
        <v>111</v>
      </c>
      <c r="M893" s="27"/>
      <c r="N893" s="24"/>
      <c r="O893" s="13" t="str">
        <f>IF(OR(AND(NOT(ISBLANK(G893)),NOT(ISNUMBER(G893))),AND(NOT(ISBLANK(J893)),NOT(ISNUMBER(M893)))),"Digite um número na C.H.",IF(OR(COUNTIF(B890:B899,B893)&gt;1,COUNTIF(J890:J899,J893)&gt;1),"Docente repetido",""))</f>
        <v/>
      </c>
      <c r="P893" s="13">
        <f t="shared" si="50"/>
        <v>0</v>
      </c>
      <c r="Q893" s="26"/>
      <c r="R893" s="26"/>
      <c r="S893" s="26"/>
      <c r="T893" s="40" t="str">
        <f t="shared" si="47"/>
        <v/>
      </c>
      <c r="U893" s="24"/>
      <c r="V893" s="24"/>
      <c r="W893" s="26"/>
    </row>
    <row r="894" spans="1:23" ht="14.1">
      <c r="A894" s="13" t="s">
        <v>119</v>
      </c>
      <c r="B894" s="75"/>
      <c r="C894" s="75"/>
      <c r="D894" s="75"/>
      <c r="E894" s="24"/>
      <c r="F894" s="13" t="s">
        <v>111</v>
      </c>
      <c r="G894" s="27"/>
      <c r="H894" s="24"/>
      <c r="I894" s="13" t="s">
        <v>120</v>
      </c>
      <c r="J894" s="27"/>
      <c r="K894" s="24"/>
      <c r="L894" s="13" t="s">
        <v>111</v>
      </c>
      <c r="M894" s="27"/>
      <c r="N894" s="24"/>
      <c r="O894" s="13" t="str">
        <f>IF(OR(AND(NOT(ISBLANK(G894)),NOT(ISNUMBER(G894))),AND(NOT(ISBLANK(J894)),NOT(ISNUMBER(M894)))),"Digite um número na C.H.",IF(OR(COUNTIF(B890:B899,B894)&gt;1,COUNTIF(J890:J899,J894)&gt;1),"Docente repetido",""))</f>
        <v/>
      </c>
      <c r="P894" s="13">
        <f t="shared" si="50"/>
        <v>0</v>
      </c>
      <c r="Q894" s="26"/>
      <c r="R894" s="26"/>
      <c r="S894" s="26"/>
      <c r="T894" s="40" t="str">
        <f t="shared" si="47"/>
        <v/>
      </c>
      <c r="U894" s="24"/>
      <c r="V894" s="24"/>
      <c r="W894" s="26"/>
    </row>
    <row r="895" spans="1:23" ht="14.1">
      <c r="A895" s="13" t="s">
        <v>121</v>
      </c>
      <c r="B895" s="75"/>
      <c r="C895" s="75"/>
      <c r="D895" s="75"/>
      <c r="E895" s="24"/>
      <c r="F895" s="13" t="s">
        <v>111</v>
      </c>
      <c r="G895" s="27"/>
      <c r="H895" s="24"/>
      <c r="I895" s="13" t="s">
        <v>122</v>
      </c>
      <c r="J895" s="27"/>
      <c r="K895" s="24"/>
      <c r="L895" s="13" t="s">
        <v>111</v>
      </c>
      <c r="M895" s="27"/>
      <c r="N895" s="24"/>
      <c r="O895" s="13" t="str">
        <f>IF(OR(AND(NOT(ISBLANK(G895)),NOT(ISNUMBER(G895))),AND(NOT(ISBLANK(J895)),NOT(ISNUMBER(M895)))),"Digite um número na C.H.",IF(OR(COUNTIF(B890:B899,B895)&gt;1,COUNTIF(J890:J899,J895)&gt;1),"Docente repetido",""))</f>
        <v/>
      </c>
      <c r="P895" s="13">
        <f t="shared" si="50"/>
        <v>0</v>
      </c>
      <c r="Q895" s="26"/>
      <c r="R895" s="26"/>
      <c r="S895" s="26"/>
      <c r="T895" s="40" t="str">
        <f t="shared" si="47"/>
        <v/>
      </c>
      <c r="U895" s="24"/>
      <c r="V895" s="24"/>
      <c r="W895" s="26"/>
    </row>
    <row r="896" spans="1:23" ht="14.1">
      <c r="A896" s="13" t="s">
        <v>123</v>
      </c>
      <c r="B896" s="75"/>
      <c r="C896" s="75"/>
      <c r="D896" s="75"/>
      <c r="E896" s="24"/>
      <c r="F896" s="13" t="s">
        <v>111</v>
      </c>
      <c r="G896" s="27"/>
      <c r="H896" s="24"/>
      <c r="I896" s="13" t="s">
        <v>124</v>
      </c>
      <c r="J896" s="27"/>
      <c r="K896" s="24"/>
      <c r="L896" s="13" t="s">
        <v>111</v>
      </c>
      <c r="M896" s="27"/>
      <c r="N896" s="24"/>
      <c r="O896" s="13" t="str">
        <f>IF(OR(AND(NOT(ISBLANK(G896)),NOT(ISNUMBER(G896))),AND(NOT(ISBLANK(J896)),NOT(ISNUMBER(M896)))),"Digite um número na C.H.",IF(OR(COUNTIF(B890:B899,B896)&gt;1,COUNTIF(J890:J899,J896)&gt;1),"Docente repetido",""))</f>
        <v/>
      </c>
      <c r="P896" s="13">
        <f t="shared" si="50"/>
        <v>0</v>
      </c>
      <c r="Q896" s="26"/>
      <c r="R896" s="26"/>
      <c r="S896" s="26"/>
      <c r="T896" s="40" t="str">
        <f t="shared" si="47"/>
        <v/>
      </c>
      <c r="U896" s="24"/>
      <c r="V896" s="24"/>
      <c r="W896" s="26"/>
    </row>
    <row r="897" spans="1:23" ht="14.1">
      <c r="A897" s="13" t="s">
        <v>125</v>
      </c>
      <c r="B897" s="75"/>
      <c r="C897" s="75"/>
      <c r="D897" s="75"/>
      <c r="E897" s="24"/>
      <c r="F897" s="13" t="s">
        <v>111</v>
      </c>
      <c r="G897" s="27"/>
      <c r="H897" s="24"/>
      <c r="I897" s="13" t="s">
        <v>126</v>
      </c>
      <c r="J897" s="27"/>
      <c r="K897" s="24"/>
      <c r="L897" s="13" t="s">
        <v>111</v>
      </c>
      <c r="M897" s="27"/>
      <c r="N897" s="24"/>
      <c r="O897" s="13" t="str">
        <f>IF(OR(AND(NOT(ISBLANK(G897)),NOT(ISNUMBER(G897))),AND(NOT(ISBLANK(J897)),NOT(ISNUMBER(M897)))),"Digite um número na C.H.",IF(OR(COUNTIF(B890:B899,B897)&gt;1,COUNTIF(J890:J899,J897)&gt;1),"Docente repetido",""))</f>
        <v/>
      </c>
      <c r="P897" s="13">
        <f t="shared" si="50"/>
        <v>0</v>
      </c>
      <c r="Q897" s="26"/>
      <c r="R897" s="26"/>
      <c r="S897" s="26"/>
      <c r="T897" s="40" t="str">
        <f t="shared" ref="T897:T960" si="51">IF(AND($A897 = "Nome da disciplina:", ISTEXT($B897)), "OK", "")</f>
        <v/>
      </c>
      <c r="U897" s="24"/>
      <c r="V897" s="24"/>
      <c r="W897" s="26"/>
    </row>
    <row r="898" spans="1:23" ht="14.1">
      <c r="A898" s="13" t="s">
        <v>127</v>
      </c>
      <c r="B898" s="75"/>
      <c r="C898" s="75"/>
      <c r="D898" s="75"/>
      <c r="E898" s="24"/>
      <c r="F898" s="13" t="s">
        <v>111</v>
      </c>
      <c r="G898" s="27"/>
      <c r="H898" s="24"/>
      <c r="I898" s="13" t="s">
        <v>128</v>
      </c>
      <c r="J898" s="27"/>
      <c r="K898" s="24"/>
      <c r="L898" s="13" t="s">
        <v>111</v>
      </c>
      <c r="M898" s="27"/>
      <c r="N898" s="24"/>
      <c r="O898" s="13" t="str">
        <f>IF(OR(AND(NOT(ISBLANK(G898)),NOT(ISNUMBER(G898))),AND(NOT(ISBLANK(J898)),NOT(ISNUMBER(M898)))),"Digite um número na C.H.",IF(OR(COUNTIF(B890:B899,B898)&gt;1,COUNTIF(J890:J899,J898)&gt;1),"Docente repetido",""))</f>
        <v/>
      </c>
      <c r="P898" s="13">
        <f t="shared" si="50"/>
        <v>0</v>
      </c>
      <c r="Q898" s="26"/>
      <c r="R898" s="26"/>
      <c r="S898" s="26"/>
      <c r="T898" s="40" t="str">
        <f t="shared" si="51"/>
        <v/>
      </c>
      <c r="U898" s="26"/>
      <c r="V898" s="26"/>
      <c r="W898" s="26"/>
    </row>
    <row r="899" spans="1:23" ht="14.1">
      <c r="A899" s="13" t="s">
        <v>129</v>
      </c>
      <c r="B899" s="75"/>
      <c r="C899" s="75"/>
      <c r="D899" s="75"/>
      <c r="E899" s="24"/>
      <c r="F899" s="13" t="s">
        <v>111</v>
      </c>
      <c r="G899" s="27"/>
      <c r="H899" s="24"/>
      <c r="I899" s="13" t="s">
        <v>130</v>
      </c>
      <c r="J899" s="27"/>
      <c r="K899" s="24"/>
      <c r="L899" s="13" t="s">
        <v>111</v>
      </c>
      <c r="M899" s="27"/>
      <c r="N899" s="24"/>
      <c r="O899" s="13" t="str">
        <f>IF(OR(AND(NOT(ISBLANK(G899)),NOT(ISNUMBER(G899))),AND(NOT(ISBLANK(J899)),NOT(ISNUMBER(M899)))),"Digite um número na C.H.",IF(OR(COUNTIF(B890:B899,B899)&gt;1,COUNTIF(J890:J899,J899)&gt;1),"Docente repetido",""))</f>
        <v/>
      </c>
      <c r="P899" s="13">
        <f t="shared" si="50"/>
        <v>0</v>
      </c>
      <c r="Q899" s="26"/>
      <c r="R899" s="26"/>
      <c r="S899" s="26"/>
      <c r="T899" s="40" t="str">
        <f t="shared" si="51"/>
        <v/>
      </c>
      <c r="U899" s="26"/>
      <c r="V899" s="26"/>
      <c r="W899" s="26"/>
    </row>
    <row r="900" spans="1:23" ht="12.6">
      <c r="A900" s="26"/>
      <c r="B900" s="26"/>
      <c r="C900" s="26"/>
      <c r="D900" s="26"/>
      <c r="E900" s="26"/>
      <c r="F900" s="26"/>
      <c r="G900" s="26"/>
      <c r="H900" s="26"/>
      <c r="I900" s="26"/>
      <c r="J900" s="26"/>
      <c r="K900" s="26"/>
      <c r="L900" s="26"/>
      <c r="M900" s="26"/>
      <c r="N900" s="26"/>
      <c r="O900" s="26"/>
      <c r="P900" s="26"/>
      <c r="Q900" s="26"/>
      <c r="R900" s="26"/>
      <c r="S900" s="26"/>
      <c r="T900" s="40" t="str">
        <f t="shared" si="51"/>
        <v/>
      </c>
      <c r="U900" s="26"/>
      <c r="V900" s="26"/>
      <c r="W900" s="26"/>
    </row>
    <row r="901" spans="1:23" ht="15.75" customHeight="1">
      <c r="T901" s="40" t="str">
        <f t="shared" si="51"/>
        <v/>
      </c>
    </row>
    <row r="902" spans="1:23" ht="15.75" customHeight="1">
      <c r="T902" s="40" t="str">
        <f t="shared" si="51"/>
        <v/>
      </c>
    </row>
    <row r="903" spans="1:23" ht="19.5" customHeight="1">
      <c r="A903" s="13" t="s">
        <v>99</v>
      </c>
      <c r="B903" s="94"/>
      <c r="C903" s="94"/>
      <c r="D903" s="94"/>
      <c r="E903" s="94"/>
      <c r="F903" s="94"/>
      <c r="G903" s="94"/>
      <c r="H903" s="94"/>
      <c r="I903" s="94"/>
      <c r="J903" s="94"/>
      <c r="K903" s="94"/>
      <c r="L903" s="94"/>
      <c r="M903" s="94"/>
      <c r="N903" s="24"/>
      <c r="O903" s="13" t="str">
        <f>IF(AND(B903="",NOT(F904="")),"Nome da disciplina obrigatório","")</f>
        <v/>
      </c>
      <c r="P903" s="13">
        <f>IF(ISBLANK(O903),"",IF(O903="",0,1))</f>
        <v>0</v>
      </c>
      <c r="Q903" s="26"/>
      <c r="R903" s="26"/>
      <c r="S903" s="26"/>
      <c r="T903" s="40" t="str">
        <f t="shared" si="51"/>
        <v/>
      </c>
      <c r="U903" s="26"/>
      <c r="V903" s="26"/>
      <c r="W903" s="26"/>
    </row>
    <row r="904" spans="1:23" ht="32.25" customHeight="1">
      <c r="A904" s="95" t="s">
        <v>100</v>
      </c>
      <c r="B904" s="96"/>
      <c r="C904" s="96"/>
      <c r="D904" s="96"/>
      <c r="E904" s="97"/>
      <c r="F904" s="13" t="str">
        <f>IF(SUM(G914:G923)+SUM(M914:M923)=0,"",SUM(G914:G923)+SUM(M914:M923))</f>
        <v/>
      </c>
      <c r="H904" s="24"/>
      <c r="I904" s="24"/>
      <c r="J904" s="24"/>
      <c r="K904" s="24"/>
      <c r="L904" s="24"/>
      <c r="M904" s="24"/>
      <c r="N904" s="24"/>
      <c r="O904" s="13" t="str">
        <f>IF(F904="", "", IF(AND(NOT(F904=0),NOT(MOD(F904,15)=0)),"A carga horária deve ser múltiplo de 15",""))</f>
        <v/>
      </c>
      <c r="P904" s="13">
        <f>IF(ISBLANK(O904),"",IF(O904="",0,1))</f>
        <v>0</v>
      </c>
      <c r="Q904" s="26"/>
      <c r="R904" s="26"/>
      <c r="S904" s="26"/>
      <c r="T904" s="40" t="str">
        <f t="shared" si="51"/>
        <v/>
      </c>
      <c r="U904" s="24"/>
      <c r="V904" s="24"/>
      <c r="W904" s="26"/>
    </row>
    <row r="905" spans="1:23" ht="14.1">
      <c r="A905" s="98" t="s">
        <v>93</v>
      </c>
      <c r="B905" s="98"/>
      <c r="C905" s="98"/>
      <c r="D905" s="98"/>
      <c r="E905" s="98"/>
      <c r="F905" s="38" t="str">
        <f>IF(AND(NOT(ISBLANK(F904)),ISNUMBER(F904),F904&gt;=15),F904/15,"")</f>
        <v/>
      </c>
      <c r="G905" s="24"/>
      <c r="H905" s="24"/>
      <c r="I905" s="24"/>
      <c r="J905" s="24"/>
      <c r="K905" s="24"/>
      <c r="L905" s="24"/>
      <c r="M905" s="24"/>
      <c r="N905" s="24"/>
      <c r="O905" s="26"/>
      <c r="P905" s="26"/>
      <c r="Q905" s="26"/>
      <c r="R905" s="26"/>
      <c r="S905" s="26"/>
      <c r="T905" s="40" t="str">
        <f t="shared" si="51"/>
        <v/>
      </c>
      <c r="U905" s="24"/>
      <c r="V905" s="24"/>
      <c r="W905" s="26"/>
    </row>
    <row r="906" spans="1:23" ht="60" customHeight="1">
      <c r="A906" s="13" t="s">
        <v>101</v>
      </c>
      <c r="B906" s="83"/>
      <c r="C906" s="83"/>
      <c r="D906" s="83"/>
      <c r="E906" s="83"/>
      <c r="F906" s="83"/>
      <c r="G906" s="83"/>
      <c r="H906" s="83"/>
      <c r="I906" s="83"/>
      <c r="J906" s="83"/>
      <c r="K906" s="83"/>
      <c r="L906" s="83"/>
      <c r="M906" s="83"/>
      <c r="N906" s="24"/>
      <c r="O906" s="26"/>
      <c r="P906" s="26"/>
      <c r="Q906" s="26"/>
      <c r="R906" s="26"/>
      <c r="S906" s="26"/>
      <c r="T906" s="40" t="str">
        <f t="shared" si="51"/>
        <v/>
      </c>
      <c r="U906" s="24"/>
      <c r="V906" s="24"/>
      <c r="W906" s="26"/>
    </row>
    <row r="907" spans="1:23" ht="60" customHeight="1">
      <c r="A907" s="39" t="s">
        <v>102</v>
      </c>
      <c r="B907" s="83"/>
      <c r="C907" s="83"/>
      <c r="D907" s="83"/>
      <c r="E907" s="83"/>
      <c r="F907" s="83"/>
      <c r="G907" s="83"/>
      <c r="H907" s="83"/>
      <c r="I907" s="83"/>
      <c r="J907" s="83"/>
      <c r="K907" s="83"/>
      <c r="L907" s="83"/>
      <c r="M907" s="83"/>
      <c r="N907" s="24"/>
      <c r="O907" s="26"/>
      <c r="P907" s="26"/>
      <c r="Q907" s="26"/>
      <c r="R907" s="26"/>
      <c r="S907" s="26"/>
      <c r="T907" s="40" t="str">
        <f t="shared" si="51"/>
        <v/>
      </c>
      <c r="U907" s="24"/>
      <c r="V907" s="24"/>
      <c r="W907" s="26"/>
    </row>
    <row r="908" spans="1:23" ht="14.1">
      <c r="A908" s="13" t="s">
        <v>103</v>
      </c>
      <c r="B908" s="57"/>
      <c r="C908" s="16" t="s">
        <v>104</v>
      </c>
      <c r="D908" s="24"/>
      <c r="E908" s="24"/>
      <c r="G908" s="26"/>
      <c r="H908" s="24"/>
      <c r="I908" s="24"/>
      <c r="J908" s="24"/>
      <c r="K908" s="24"/>
      <c r="L908" s="24"/>
      <c r="M908" s="24"/>
      <c r="N908" s="24"/>
      <c r="O908" s="26"/>
      <c r="P908" s="26"/>
      <c r="Q908" s="26"/>
      <c r="R908" s="26"/>
      <c r="S908" s="26"/>
      <c r="T908" s="40" t="str">
        <f t="shared" si="51"/>
        <v/>
      </c>
      <c r="U908" s="24"/>
      <c r="V908" s="24"/>
      <c r="W908" s="26"/>
    </row>
    <row r="909" spans="1:23" ht="14.1">
      <c r="A909" s="13" t="s">
        <v>105</v>
      </c>
      <c r="B909" s="57"/>
      <c r="C909" s="16" t="s">
        <v>104</v>
      </c>
      <c r="D909" s="24"/>
      <c r="E909" s="24"/>
      <c r="G909" s="26"/>
      <c r="H909" s="24"/>
      <c r="I909" s="24"/>
      <c r="J909" s="24"/>
      <c r="K909" s="24"/>
      <c r="L909" s="24"/>
      <c r="M909" s="24"/>
      <c r="N909" s="24"/>
      <c r="O909" s="26"/>
      <c r="P909" s="26"/>
      <c r="Q909" s="26"/>
      <c r="R909" s="26"/>
      <c r="S909" s="26"/>
      <c r="T909" s="40" t="str">
        <f t="shared" si="51"/>
        <v/>
      </c>
      <c r="U909" s="24"/>
      <c r="V909" s="24"/>
      <c r="W909" s="26"/>
    </row>
    <row r="910" spans="1:23" ht="14.1">
      <c r="A910" s="99" t="s">
        <v>106</v>
      </c>
      <c r="B910" s="99"/>
      <c r="C910" s="57"/>
      <c r="D910" s="16" t="s">
        <v>104</v>
      </c>
      <c r="E910" s="24"/>
      <c r="F910" s="34"/>
      <c r="G910" s="26"/>
      <c r="H910" s="24"/>
      <c r="I910" s="24"/>
      <c r="J910" s="24"/>
      <c r="K910" s="24"/>
      <c r="L910" s="24"/>
      <c r="M910" s="24"/>
      <c r="N910" s="24"/>
      <c r="O910" s="26"/>
      <c r="P910" s="26"/>
      <c r="Q910" s="26"/>
      <c r="R910" s="26"/>
      <c r="S910" s="26"/>
      <c r="T910" s="40" t="str">
        <f t="shared" si="51"/>
        <v/>
      </c>
      <c r="U910" s="24"/>
      <c r="V910" s="24"/>
      <c r="W910" s="26"/>
    </row>
    <row r="911" spans="1:23" ht="14.1">
      <c r="A911" s="99" t="s">
        <v>107</v>
      </c>
      <c r="B911" s="99"/>
      <c r="C911" s="57"/>
      <c r="D911" s="16" t="s">
        <v>104</v>
      </c>
      <c r="E911" s="24"/>
      <c r="F911" s="34"/>
      <c r="G911" s="26"/>
      <c r="H911" s="24"/>
      <c r="I911" s="24"/>
      <c r="J911" s="24"/>
      <c r="K911" s="24"/>
      <c r="L911" s="24"/>
      <c r="M911" s="24"/>
      <c r="N911" s="24"/>
      <c r="O911" s="26"/>
      <c r="P911" s="26"/>
      <c r="Q911" s="26"/>
      <c r="R911" s="26"/>
      <c r="S911" s="26"/>
      <c r="T911" s="40" t="str">
        <f t="shared" si="51"/>
        <v/>
      </c>
      <c r="U911" s="24"/>
      <c r="V911" s="24"/>
      <c r="W911" s="26"/>
    </row>
    <row r="912" spans="1:23" ht="14.1">
      <c r="A912" s="100" t="s">
        <v>108</v>
      </c>
      <c r="B912" s="101"/>
      <c r="C912" s="102"/>
      <c r="D912" s="57"/>
      <c r="E912" s="16" t="s">
        <v>104</v>
      </c>
      <c r="G912" s="26"/>
      <c r="H912" s="24"/>
      <c r="I912" s="24"/>
      <c r="J912" s="24"/>
      <c r="K912" s="24"/>
      <c r="L912" s="24"/>
      <c r="M912" s="24"/>
      <c r="N912" s="24"/>
      <c r="O912" s="26"/>
      <c r="P912" s="26"/>
      <c r="Q912" s="26"/>
      <c r="R912" s="26"/>
      <c r="S912" s="26"/>
      <c r="T912" s="40" t="str">
        <f t="shared" si="51"/>
        <v/>
      </c>
      <c r="U912" s="24"/>
      <c r="V912" s="24"/>
      <c r="W912" s="26"/>
    </row>
    <row r="913" spans="1:23" ht="14.1">
      <c r="A913" s="103" t="s">
        <v>109</v>
      </c>
      <c r="B913" s="104"/>
      <c r="C913" s="105"/>
      <c r="D913" s="57"/>
      <c r="E913" s="16" t="s">
        <v>104</v>
      </c>
      <c r="G913" s="26"/>
      <c r="H913" s="24"/>
      <c r="I913" s="24"/>
      <c r="J913" s="24"/>
      <c r="K913" s="24"/>
      <c r="L913" s="24"/>
      <c r="M913" s="24"/>
      <c r="N913" s="24"/>
      <c r="O913" s="26"/>
      <c r="P913" s="26"/>
      <c r="Q913" s="26"/>
      <c r="R913" s="26"/>
      <c r="S913" s="26"/>
      <c r="T913" s="40" t="str">
        <f t="shared" si="51"/>
        <v/>
      </c>
      <c r="U913" s="24"/>
      <c r="V913" s="24"/>
      <c r="W913" s="26"/>
    </row>
    <row r="914" spans="1:23" ht="14.1">
      <c r="A914" s="13" t="s">
        <v>110</v>
      </c>
      <c r="B914" s="75"/>
      <c r="C914" s="75"/>
      <c r="D914" s="75"/>
      <c r="E914" s="24"/>
      <c r="F914" s="13" t="s">
        <v>111</v>
      </c>
      <c r="G914" s="27"/>
      <c r="H914" s="24"/>
      <c r="I914" s="13" t="s">
        <v>112</v>
      </c>
      <c r="J914" s="27"/>
      <c r="K914" s="24"/>
      <c r="L914" s="13" t="s">
        <v>111</v>
      </c>
      <c r="M914" s="27"/>
      <c r="N914" s="24"/>
      <c r="O914" s="13" t="str">
        <f>IF(OR(AND(NOT(ISBLANK(G914)),NOT(ISNUMBER(G914))),AND(NOT(ISBLANK(J914)),NOT(ISNUMBER(M914)))),"Digite um número na C.H.",IF(OR(COUNTIF(B914:B923,B914)&gt;1,COUNTIF(J914:J923,J914)&gt;1),"Docente repetido",""))</f>
        <v/>
      </c>
      <c r="P914" s="13">
        <f t="shared" ref="P914:P923" si="52">IF(ISBLANK(O914),"",IF(O914="",0,1))</f>
        <v>0</v>
      </c>
      <c r="Q914" s="26"/>
      <c r="R914" s="26"/>
      <c r="S914" s="26"/>
      <c r="T914" s="40" t="str">
        <f t="shared" si="51"/>
        <v/>
      </c>
      <c r="U914" s="24"/>
      <c r="V914" s="24"/>
      <c r="W914" s="26"/>
    </row>
    <row r="915" spans="1:23" ht="14.1">
      <c r="A915" s="13" t="s">
        <v>113</v>
      </c>
      <c r="B915" s="75"/>
      <c r="C915" s="75"/>
      <c r="D915" s="75"/>
      <c r="E915" s="24"/>
      <c r="F915" s="13" t="s">
        <v>111</v>
      </c>
      <c r="G915" s="27"/>
      <c r="H915" s="24"/>
      <c r="I915" s="13" t="s">
        <v>114</v>
      </c>
      <c r="J915" s="27"/>
      <c r="K915" s="24"/>
      <c r="L915" s="13" t="s">
        <v>111</v>
      </c>
      <c r="M915" s="27"/>
      <c r="N915" s="24"/>
      <c r="O915" s="13" t="str">
        <f>IF(OR(AND(NOT(ISBLANK(G915)),NOT(ISNUMBER(G915))),AND(NOT(ISBLANK(J915)),NOT(ISNUMBER(M915)))),"Digite um número na C.H.",IF(OR(COUNTIF(B914:B923,B915)&gt;1,COUNTIF(J914:J923,J915)&gt;1),"Docente repetido",""))</f>
        <v/>
      </c>
      <c r="P915" s="13">
        <f t="shared" si="52"/>
        <v>0</v>
      </c>
      <c r="Q915" s="26"/>
      <c r="R915" s="26"/>
      <c r="S915" s="26"/>
      <c r="T915" s="40" t="str">
        <f t="shared" si="51"/>
        <v/>
      </c>
      <c r="U915" s="24"/>
      <c r="V915" s="24"/>
      <c r="W915" s="26"/>
    </row>
    <row r="916" spans="1:23" ht="14.1">
      <c r="A916" s="13" t="s">
        <v>115</v>
      </c>
      <c r="B916" s="75"/>
      <c r="C916" s="75"/>
      <c r="D916" s="75"/>
      <c r="E916" s="24"/>
      <c r="F916" s="13" t="s">
        <v>111</v>
      </c>
      <c r="G916" s="27"/>
      <c r="H916" s="24"/>
      <c r="I916" s="13" t="s">
        <v>116</v>
      </c>
      <c r="J916" s="27"/>
      <c r="K916" s="24"/>
      <c r="L916" s="13" t="s">
        <v>111</v>
      </c>
      <c r="M916" s="27"/>
      <c r="N916" s="24"/>
      <c r="O916" s="13" t="str">
        <f>IF(OR(AND(NOT(ISBLANK(G916)),NOT(ISNUMBER(G916))),AND(NOT(ISBLANK(J916)),NOT(ISNUMBER(M916)))),"Digite um número na C.H.",IF(OR(COUNTIF(B914:B923,B916)&gt;1,COUNTIF(J914:J923,J916)&gt;1),"Docente repetido",""))</f>
        <v/>
      </c>
      <c r="P916" s="13">
        <f t="shared" si="52"/>
        <v>0</v>
      </c>
      <c r="Q916" s="26"/>
      <c r="R916" s="26"/>
      <c r="S916" s="26"/>
      <c r="T916" s="40" t="str">
        <f t="shared" si="51"/>
        <v/>
      </c>
      <c r="U916" s="24"/>
      <c r="V916" s="24"/>
      <c r="W916" s="26"/>
    </row>
    <row r="917" spans="1:23" ht="14.1">
      <c r="A917" s="13" t="s">
        <v>117</v>
      </c>
      <c r="B917" s="75"/>
      <c r="C917" s="75"/>
      <c r="D917" s="75"/>
      <c r="E917" s="24"/>
      <c r="F917" s="13" t="s">
        <v>111</v>
      </c>
      <c r="G917" s="27"/>
      <c r="H917" s="24"/>
      <c r="I917" s="13" t="s">
        <v>118</v>
      </c>
      <c r="J917" s="27"/>
      <c r="K917" s="24"/>
      <c r="L917" s="13" t="s">
        <v>111</v>
      </c>
      <c r="M917" s="27"/>
      <c r="N917" s="24"/>
      <c r="O917" s="13" t="str">
        <f>IF(OR(AND(NOT(ISBLANK(G917)),NOT(ISNUMBER(G917))),AND(NOT(ISBLANK(J917)),NOT(ISNUMBER(M917)))),"Digite um número na C.H.",IF(OR(COUNTIF(B914:B923,B917)&gt;1,COUNTIF(J914:J923,J917)&gt;1),"Docente repetido",""))</f>
        <v/>
      </c>
      <c r="P917" s="13">
        <f t="shared" si="52"/>
        <v>0</v>
      </c>
      <c r="Q917" s="26"/>
      <c r="R917" s="26"/>
      <c r="S917" s="26"/>
      <c r="T917" s="40" t="str">
        <f t="shared" si="51"/>
        <v/>
      </c>
      <c r="U917" s="24"/>
      <c r="V917" s="24"/>
      <c r="W917" s="26"/>
    </row>
    <row r="918" spans="1:23" ht="14.1">
      <c r="A918" s="13" t="s">
        <v>119</v>
      </c>
      <c r="B918" s="75"/>
      <c r="C918" s="75"/>
      <c r="D918" s="75"/>
      <c r="E918" s="24"/>
      <c r="F918" s="13" t="s">
        <v>111</v>
      </c>
      <c r="G918" s="27"/>
      <c r="H918" s="24"/>
      <c r="I918" s="13" t="s">
        <v>120</v>
      </c>
      <c r="J918" s="27"/>
      <c r="K918" s="24"/>
      <c r="L918" s="13" t="s">
        <v>111</v>
      </c>
      <c r="M918" s="27"/>
      <c r="N918" s="24"/>
      <c r="O918" s="13" t="str">
        <f>IF(OR(AND(NOT(ISBLANK(G918)),NOT(ISNUMBER(G918))),AND(NOT(ISBLANK(J918)),NOT(ISNUMBER(M918)))),"Digite um número na C.H.",IF(OR(COUNTIF(B914:B923,B918)&gt;1,COUNTIF(J914:J923,J918)&gt;1),"Docente repetido",""))</f>
        <v/>
      </c>
      <c r="P918" s="13">
        <f t="shared" si="52"/>
        <v>0</v>
      </c>
      <c r="Q918" s="26"/>
      <c r="R918" s="26"/>
      <c r="S918" s="26"/>
      <c r="T918" s="40" t="str">
        <f t="shared" si="51"/>
        <v/>
      </c>
      <c r="U918" s="24"/>
      <c r="V918" s="24"/>
      <c r="W918" s="26"/>
    </row>
    <row r="919" spans="1:23" ht="14.1">
      <c r="A919" s="13" t="s">
        <v>121</v>
      </c>
      <c r="B919" s="75"/>
      <c r="C919" s="75"/>
      <c r="D919" s="75"/>
      <c r="E919" s="24"/>
      <c r="F919" s="13" t="s">
        <v>111</v>
      </c>
      <c r="G919" s="27"/>
      <c r="H919" s="24"/>
      <c r="I919" s="13" t="s">
        <v>122</v>
      </c>
      <c r="J919" s="27"/>
      <c r="K919" s="24"/>
      <c r="L919" s="13" t="s">
        <v>111</v>
      </c>
      <c r="M919" s="27"/>
      <c r="N919" s="24"/>
      <c r="O919" s="13" t="str">
        <f>IF(OR(AND(NOT(ISBLANK(G919)),NOT(ISNUMBER(G919))),AND(NOT(ISBLANK(J919)),NOT(ISNUMBER(M919)))),"Digite um número na C.H.",IF(OR(COUNTIF(B914:B923,B919)&gt;1,COUNTIF(J914:J923,J919)&gt;1),"Docente repetido",""))</f>
        <v/>
      </c>
      <c r="P919" s="13">
        <f t="shared" si="52"/>
        <v>0</v>
      </c>
      <c r="Q919" s="26"/>
      <c r="R919" s="26"/>
      <c r="S919" s="26"/>
      <c r="T919" s="40" t="str">
        <f t="shared" si="51"/>
        <v/>
      </c>
      <c r="U919" s="24"/>
      <c r="V919" s="24"/>
      <c r="W919" s="26"/>
    </row>
    <row r="920" spans="1:23" ht="14.1">
      <c r="A920" s="13" t="s">
        <v>123</v>
      </c>
      <c r="B920" s="75"/>
      <c r="C920" s="75"/>
      <c r="D920" s="75"/>
      <c r="E920" s="24"/>
      <c r="F920" s="13" t="s">
        <v>111</v>
      </c>
      <c r="G920" s="27"/>
      <c r="H920" s="24"/>
      <c r="I920" s="13" t="s">
        <v>124</v>
      </c>
      <c r="J920" s="27"/>
      <c r="K920" s="24"/>
      <c r="L920" s="13" t="s">
        <v>111</v>
      </c>
      <c r="M920" s="27"/>
      <c r="N920" s="24"/>
      <c r="O920" s="13" t="str">
        <f>IF(OR(AND(NOT(ISBLANK(G920)),NOT(ISNUMBER(G920))),AND(NOT(ISBLANK(J920)),NOT(ISNUMBER(M920)))),"Digite um número na C.H.",IF(OR(COUNTIF(B914:B923,B920)&gt;1,COUNTIF(J914:J923,J920)&gt;1),"Docente repetido",""))</f>
        <v/>
      </c>
      <c r="P920" s="13">
        <f t="shared" si="52"/>
        <v>0</v>
      </c>
      <c r="Q920" s="26"/>
      <c r="R920" s="26"/>
      <c r="S920" s="26"/>
      <c r="T920" s="40" t="str">
        <f t="shared" si="51"/>
        <v/>
      </c>
      <c r="U920" s="24"/>
      <c r="V920" s="24"/>
      <c r="W920" s="26"/>
    </row>
    <row r="921" spans="1:23" ht="14.1">
      <c r="A921" s="13" t="s">
        <v>125</v>
      </c>
      <c r="B921" s="75"/>
      <c r="C921" s="75"/>
      <c r="D921" s="75"/>
      <c r="E921" s="24"/>
      <c r="F921" s="13" t="s">
        <v>111</v>
      </c>
      <c r="G921" s="27"/>
      <c r="H921" s="24"/>
      <c r="I921" s="13" t="s">
        <v>126</v>
      </c>
      <c r="J921" s="27"/>
      <c r="K921" s="24"/>
      <c r="L921" s="13" t="s">
        <v>111</v>
      </c>
      <c r="M921" s="27"/>
      <c r="N921" s="24"/>
      <c r="O921" s="13" t="str">
        <f>IF(OR(AND(NOT(ISBLANK(G921)),NOT(ISNUMBER(G921))),AND(NOT(ISBLANK(J921)),NOT(ISNUMBER(M921)))),"Digite um número na C.H.",IF(OR(COUNTIF(B914:B923,B921)&gt;1,COUNTIF(J914:J923,J921)&gt;1),"Docente repetido",""))</f>
        <v/>
      </c>
      <c r="P921" s="13">
        <f t="shared" si="52"/>
        <v>0</v>
      </c>
      <c r="Q921" s="26"/>
      <c r="R921" s="26"/>
      <c r="S921" s="26"/>
      <c r="T921" s="40" t="str">
        <f t="shared" si="51"/>
        <v/>
      </c>
      <c r="U921" s="24"/>
      <c r="V921" s="24"/>
      <c r="W921" s="26"/>
    </row>
    <row r="922" spans="1:23" ht="14.1">
      <c r="A922" s="13" t="s">
        <v>127</v>
      </c>
      <c r="B922" s="75"/>
      <c r="C922" s="75"/>
      <c r="D922" s="75"/>
      <c r="E922" s="24"/>
      <c r="F922" s="13" t="s">
        <v>111</v>
      </c>
      <c r="G922" s="27"/>
      <c r="H922" s="24"/>
      <c r="I922" s="13" t="s">
        <v>128</v>
      </c>
      <c r="J922" s="27"/>
      <c r="K922" s="24"/>
      <c r="L922" s="13" t="s">
        <v>111</v>
      </c>
      <c r="M922" s="27"/>
      <c r="N922" s="24"/>
      <c r="O922" s="13" t="str">
        <f>IF(OR(AND(NOT(ISBLANK(G922)),NOT(ISNUMBER(G922))),AND(NOT(ISBLANK(J922)),NOT(ISNUMBER(M922)))),"Digite um número na C.H.",IF(OR(COUNTIF(B914:B923,B922)&gt;1,COUNTIF(J914:J923,J922)&gt;1),"Docente repetido",""))</f>
        <v/>
      </c>
      <c r="P922" s="13">
        <f t="shared" si="52"/>
        <v>0</v>
      </c>
      <c r="Q922" s="26"/>
      <c r="R922" s="26"/>
      <c r="S922" s="26"/>
      <c r="T922" s="40" t="str">
        <f t="shared" si="51"/>
        <v/>
      </c>
      <c r="U922" s="26"/>
      <c r="V922" s="26"/>
      <c r="W922" s="26"/>
    </row>
    <row r="923" spans="1:23" ht="14.1">
      <c r="A923" s="13" t="s">
        <v>129</v>
      </c>
      <c r="B923" s="75"/>
      <c r="C923" s="75"/>
      <c r="D923" s="75"/>
      <c r="E923" s="24"/>
      <c r="F923" s="13" t="s">
        <v>111</v>
      </c>
      <c r="G923" s="27"/>
      <c r="H923" s="24"/>
      <c r="I923" s="13" t="s">
        <v>130</v>
      </c>
      <c r="J923" s="27"/>
      <c r="K923" s="24"/>
      <c r="L923" s="13" t="s">
        <v>111</v>
      </c>
      <c r="M923" s="27"/>
      <c r="N923" s="24"/>
      <c r="O923" s="13" t="str">
        <f>IF(OR(AND(NOT(ISBLANK(G923)),NOT(ISNUMBER(G923))),AND(NOT(ISBLANK(J923)),NOT(ISNUMBER(M923)))),"Digite um número na C.H.",IF(OR(COUNTIF(B914:B923,B923)&gt;1,COUNTIF(J914:J923,J923)&gt;1),"Docente repetido",""))</f>
        <v/>
      </c>
      <c r="P923" s="13">
        <f t="shared" si="52"/>
        <v>0</v>
      </c>
      <c r="Q923" s="26"/>
      <c r="R923" s="26"/>
      <c r="S923" s="26"/>
      <c r="T923" s="40" t="str">
        <f t="shared" si="51"/>
        <v/>
      </c>
      <c r="U923" s="26"/>
      <c r="V923" s="26"/>
      <c r="W923" s="26"/>
    </row>
    <row r="924" spans="1:23" ht="12.6">
      <c r="A924" s="26"/>
      <c r="B924" s="26"/>
      <c r="C924" s="26"/>
      <c r="D924" s="26"/>
      <c r="E924" s="26"/>
      <c r="F924" s="26"/>
      <c r="G924" s="26"/>
      <c r="H924" s="26"/>
      <c r="I924" s="26"/>
      <c r="J924" s="26"/>
      <c r="K924" s="26"/>
      <c r="L924" s="26"/>
      <c r="M924" s="26"/>
      <c r="N924" s="26"/>
      <c r="O924" s="26"/>
      <c r="P924" s="26"/>
      <c r="Q924" s="26"/>
      <c r="R924" s="26"/>
      <c r="S924" s="26"/>
      <c r="T924" s="40" t="str">
        <f t="shared" si="51"/>
        <v/>
      </c>
      <c r="U924" s="26"/>
      <c r="V924" s="26"/>
      <c r="W924" s="26"/>
    </row>
    <row r="925" spans="1:23" ht="15.75" customHeight="1">
      <c r="T925" s="40" t="str">
        <f t="shared" si="51"/>
        <v/>
      </c>
    </row>
    <row r="926" spans="1:23" ht="15.75" customHeight="1">
      <c r="T926" s="40" t="str">
        <f t="shared" si="51"/>
        <v/>
      </c>
    </row>
    <row r="927" spans="1:23" ht="19.5" customHeight="1">
      <c r="A927" s="13" t="s">
        <v>99</v>
      </c>
      <c r="B927" s="94"/>
      <c r="C927" s="94"/>
      <c r="D927" s="94"/>
      <c r="E927" s="94"/>
      <c r="F927" s="94"/>
      <c r="G927" s="94"/>
      <c r="H927" s="94"/>
      <c r="I927" s="94"/>
      <c r="J927" s="94"/>
      <c r="K927" s="94"/>
      <c r="L927" s="94"/>
      <c r="M927" s="94"/>
      <c r="N927" s="24"/>
      <c r="O927" s="13" t="str">
        <f>IF(AND(B927="",NOT(F928="")),"Nome da disciplina obrigatório","")</f>
        <v/>
      </c>
      <c r="P927" s="13">
        <f>IF(ISBLANK(O927),"",IF(O927="",0,1))</f>
        <v>0</v>
      </c>
      <c r="Q927" s="26"/>
      <c r="R927" s="26"/>
      <c r="S927" s="26"/>
      <c r="T927" s="40" t="str">
        <f t="shared" si="51"/>
        <v/>
      </c>
      <c r="U927" s="26"/>
      <c r="V927" s="26"/>
      <c r="W927" s="26"/>
    </row>
    <row r="928" spans="1:23" ht="32.25" customHeight="1">
      <c r="A928" s="95" t="s">
        <v>100</v>
      </c>
      <c r="B928" s="96"/>
      <c r="C928" s="96"/>
      <c r="D928" s="96"/>
      <c r="E928" s="97"/>
      <c r="F928" s="13" t="str">
        <f>IF(SUM(G938:G947)+SUM(M938:M947)=0,"",SUM(G938:G947)+SUM(M938:M947))</f>
        <v/>
      </c>
      <c r="G928"/>
      <c r="H928" s="24"/>
      <c r="I928" s="24"/>
      <c r="J928" s="24"/>
      <c r="K928" s="24"/>
      <c r="L928" s="24"/>
      <c r="M928" s="24"/>
      <c r="N928" s="24"/>
      <c r="O928" s="13" t="str">
        <f>IF(F928="", "", IF(AND(NOT(F928=0),NOT(MOD(F928,15)=0)),"A carga horária deve ser múltiplo de 15",""))</f>
        <v/>
      </c>
      <c r="P928" s="13">
        <f>IF(ISBLANK(O928),"",IF(O928="",0,1))</f>
        <v>0</v>
      </c>
      <c r="Q928" s="26"/>
      <c r="R928" s="26"/>
      <c r="S928" s="26"/>
      <c r="T928" s="40" t="str">
        <f t="shared" si="51"/>
        <v/>
      </c>
      <c r="U928" s="24"/>
      <c r="V928" s="24"/>
      <c r="W928" s="26"/>
    </row>
    <row r="929" spans="1:23" ht="14.1">
      <c r="A929" s="98" t="s">
        <v>93</v>
      </c>
      <c r="B929" s="98"/>
      <c r="C929" s="98"/>
      <c r="D929" s="98"/>
      <c r="E929" s="98"/>
      <c r="F929" s="38" t="str">
        <f>IF(AND(NOT(ISBLANK(F928)),ISNUMBER(F928),F928&gt;=15),F928/15,"")</f>
        <v/>
      </c>
      <c r="G929" s="41"/>
      <c r="H929" s="24"/>
      <c r="I929" s="24"/>
      <c r="J929" s="24"/>
      <c r="K929" s="24"/>
      <c r="L929" s="24"/>
      <c r="M929" s="24"/>
      <c r="N929" s="24"/>
      <c r="O929" s="26"/>
      <c r="P929" s="26"/>
      <c r="Q929" s="26"/>
      <c r="R929" s="26"/>
      <c r="S929" s="26"/>
      <c r="T929" s="40" t="str">
        <f t="shared" si="51"/>
        <v/>
      </c>
      <c r="U929" s="24"/>
      <c r="V929" s="24"/>
      <c r="W929" s="26"/>
    </row>
    <row r="930" spans="1:23" ht="60" customHeight="1">
      <c r="A930" s="13" t="s">
        <v>101</v>
      </c>
      <c r="B930" s="83"/>
      <c r="C930" s="83"/>
      <c r="D930" s="83"/>
      <c r="E930" s="83"/>
      <c r="F930" s="83"/>
      <c r="G930" s="83"/>
      <c r="H930" s="83"/>
      <c r="I930" s="83"/>
      <c r="J930" s="83"/>
      <c r="K930" s="83"/>
      <c r="L930" s="83"/>
      <c r="M930" s="83"/>
      <c r="N930" s="24"/>
      <c r="O930" s="26"/>
      <c r="P930" s="26"/>
      <c r="Q930" s="26"/>
      <c r="R930" s="26"/>
      <c r="S930" s="26"/>
      <c r="T930" s="40" t="str">
        <f t="shared" si="51"/>
        <v/>
      </c>
      <c r="U930" s="24"/>
      <c r="V930" s="24"/>
      <c r="W930" s="26"/>
    </row>
    <row r="931" spans="1:23" ht="60" customHeight="1">
      <c r="A931" s="39" t="s">
        <v>102</v>
      </c>
      <c r="B931" s="83"/>
      <c r="C931" s="83"/>
      <c r="D931" s="83"/>
      <c r="E931" s="83"/>
      <c r="F931" s="83"/>
      <c r="G931" s="83"/>
      <c r="H931" s="83"/>
      <c r="I931" s="83"/>
      <c r="J931" s="83"/>
      <c r="K931" s="83"/>
      <c r="L931" s="83"/>
      <c r="M931" s="83"/>
      <c r="N931" s="24"/>
      <c r="O931" s="26"/>
      <c r="P931" s="26"/>
      <c r="Q931" s="26"/>
      <c r="R931" s="26"/>
      <c r="S931" s="26"/>
      <c r="T931" s="40" t="str">
        <f t="shared" si="51"/>
        <v/>
      </c>
      <c r="U931" s="24"/>
      <c r="V931" s="24"/>
      <c r="W931" s="26"/>
    </row>
    <row r="932" spans="1:23" ht="14.1">
      <c r="A932" s="13" t="s">
        <v>103</v>
      </c>
      <c r="B932" s="57"/>
      <c r="C932" s="16" t="s">
        <v>104</v>
      </c>
      <c r="D932" s="24"/>
      <c r="E932" s="24"/>
      <c r="G932" s="26"/>
      <c r="H932" s="24"/>
      <c r="I932" s="24"/>
      <c r="J932" s="24"/>
      <c r="K932" s="24"/>
      <c r="L932" s="24"/>
      <c r="M932" s="24"/>
      <c r="N932" s="24"/>
      <c r="O932" s="26"/>
      <c r="P932" s="26"/>
      <c r="Q932" s="26"/>
      <c r="R932" s="26"/>
      <c r="S932" s="26"/>
      <c r="T932" s="40" t="str">
        <f t="shared" si="51"/>
        <v/>
      </c>
      <c r="U932" s="24"/>
      <c r="V932" s="24"/>
      <c r="W932" s="26"/>
    </row>
    <row r="933" spans="1:23" ht="14.1">
      <c r="A933" s="13" t="s">
        <v>105</v>
      </c>
      <c r="B933" s="57"/>
      <c r="C933" s="16" t="s">
        <v>104</v>
      </c>
      <c r="D933" s="24"/>
      <c r="E933" s="24"/>
      <c r="G933" s="26"/>
      <c r="H933" s="24"/>
      <c r="I933" s="24"/>
      <c r="J933" s="24"/>
      <c r="K933" s="24"/>
      <c r="L933" s="24"/>
      <c r="M933" s="24"/>
      <c r="N933" s="24"/>
      <c r="O933" s="26"/>
      <c r="P933" s="26"/>
      <c r="Q933" s="26"/>
      <c r="R933" s="26"/>
      <c r="S933" s="26"/>
      <c r="T933" s="40" t="str">
        <f t="shared" si="51"/>
        <v/>
      </c>
      <c r="U933" s="24"/>
      <c r="V933" s="24"/>
      <c r="W933" s="26"/>
    </row>
    <row r="934" spans="1:23" ht="14.1">
      <c r="A934" s="99" t="s">
        <v>106</v>
      </c>
      <c r="B934" s="99"/>
      <c r="C934" s="57"/>
      <c r="D934" s="16" t="s">
        <v>104</v>
      </c>
      <c r="E934" s="24"/>
      <c r="F934" s="34"/>
      <c r="G934" s="26"/>
      <c r="H934" s="24"/>
      <c r="I934" s="24"/>
      <c r="J934" s="24"/>
      <c r="K934" s="24"/>
      <c r="L934" s="24"/>
      <c r="M934" s="24"/>
      <c r="N934" s="24"/>
      <c r="O934" s="26"/>
      <c r="P934" s="26"/>
      <c r="Q934" s="26"/>
      <c r="R934" s="26"/>
      <c r="S934" s="26"/>
      <c r="T934" s="40" t="str">
        <f t="shared" si="51"/>
        <v/>
      </c>
      <c r="U934" s="24"/>
      <c r="V934" s="24"/>
      <c r="W934" s="26"/>
    </row>
    <row r="935" spans="1:23" ht="14.1">
      <c r="A935" s="99" t="s">
        <v>107</v>
      </c>
      <c r="B935" s="99"/>
      <c r="C935" s="57"/>
      <c r="D935" s="16" t="s">
        <v>104</v>
      </c>
      <c r="E935" s="24"/>
      <c r="F935" s="34"/>
      <c r="G935" s="26"/>
      <c r="H935" s="24"/>
      <c r="I935" s="24"/>
      <c r="J935" s="24"/>
      <c r="K935" s="24"/>
      <c r="L935" s="24"/>
      <c r="M935" s="24"/>
      <c r="N935" s="24"/>
      <c r="O935" s="26"/>
      <c r="P935" s="26"/>
      <c r="Q935" s="26"/>
      <c r="R935" s="26"/>
      <c r="S935" s="26"/>
      <c r="T935" s="40" t="str">
        <f t="shared" si="51"/>
        <v/>
      </c>
      <c r="U935" s="24"/>
      <c r="V935" s="24"/>
      <c r="W935" s="26"/>
    </row>
    <row r="936" spans="1:23" ht="14.1">
      <c r="A936" s="100" t="s">
        <v>108</v>
      </c>
      <c r="B936" s="101"/>
      <c r="C936" s="102"/>
      <c r="D936" s="57"/>
      <c r="E936" s="16" t="s">
        <v>104</v>
      </c>
      <c r="G936" s="26"/>
      <c r="H936" s="24"/>
      <c r="I936" s="24"/>
      <c r="J936" s="24"/>
      <c r="K936" s="24"/>
      <c r="L936" s="24"/>
      <c r="M936" s="24"/>
      <c r="N936" s="24"/>
      <c r="O936" s="26"/>
      <c r="P936" s="26"/>
      <c r="Q936" s="26"/>
      <c r="R936" s="26"/>
      <c r="S936" s="26"/>
      <c r="T936" s="40" t="str">
        <f t="shared" si="51"/>
        <v/>
      </c>
      <c r="U936" s="24"/>
      <c r="V936" s="24"/>
      <c r="W936" s="26"/>
    </row>
    <row r="937" spans="1:23" ht="14.1">
      <c r="A937" s="103" t="s">
        <v>109</v>
      </c>
      <c r="B937" s="104"/>
      <c r="C937" s="105"/>
      <c r="D937" s="57"/>
      <c r="E937" s="16" t="s">
        <v>104</v>
      </c>
      <c r="G937" s="26"/>
      <c r="H937" s="24"/>
      <c r="I937" s="24"/>
      <c r="J937" s="24"/>
      <c r="K937" s="24"/>
      <c r="L937" s="24"/>
      <c r="M937" s="24"/>
      <c r="N937" s="24"/>
      <c r="O937" s="26"/>
      <c r="P937" s="26"/>
      <c r="Q937" s="26"/>
      <c r="R937" s="26"/>
      <c r="S937" s="26"/>
      <c r="T937" s="40" t="str">
        <f t="shared" si="51"/>
        <v/>
      </c>
      <c r="U937" s="24"/>
      <c r="V937" s="24"/>
      <c r="W937" s="26"/>
    </row>
    <row r="938" spans="1:23" ht="14.1">
      <c r="A938" s="13" t="s">
        <v>110</v>
      </c>
      <c r="B938" s="75"/>
      <c r="C938" s="75"/>
      <c r="D938" s="75"/>
      <c r="E938" s="24"/>
      <c r="F938" s="13" t="s">
        <v>111</v>
      </c>
      <c r="G938" s="27"/>
      <c r="H938" s="24"/>
      <c r="I938" s="13" t="s">
        <v>112</v>
      </c>
      <c r="J938" s="27"/>
      <c r="K938" s="24"/>
      <c r="L938" s="13" t="s">
        <v>111</v>
      </c>
      <c r="M938" s="27"/>
      <c r="N938" s="24"/>
      <c r="O938" s="13" t="str">
        <f>IF(OR(AND(NOT(ISBLANK(G938)),NOT(ISNUMBER(G938))),AND(NOT(ISBLANK(J938)),NOT(ISNUMBER(M938)))),"Digite um número na C.H.",IF(OR(COUNTIF(B938:B947,B938)&gt;1,COUNTIF(J938:J947,J938)&gt;1),"Docente repetido",""))</f>
        <v/>
      </c>
      <c r="P938" s="13">
        <f t="shared" ref="P938:P947" si="53">IF(ISBLANK(O938),"",IF(O938="",0,1))</f>
        <v>0</v>
      </c>
      <c r="Q938" s="26"/>
      <c r="R938" s="26"/>
      <c r="S938" s="26"/>
      <c r="T938" s="40" t="str">
        <f t="shared" si="51"/>
        <v/>
      </c>
      <c r="U938" s="24"/>
      <c r="V938" s="24"/>
      <c r="W938" s="26"/>
    </row>
    <row r="939" spans="1:23" ht="14.1">
      <c r="A939" s="13" t="s">
        <v>113</v>
      </c>
      <c r="B939" s="75"/>
      <c r="C939" s="75"/>
      <c r="D939" s="75"/>
      <c r="E939" s="24"/>
      <c r="F939" s="13" t="s">
        <v>111</v>
      </c>
      <c r="G939" s="27"/>
      <c r="H939" s="24"/>
      <c r="I939" s="13" t="s">
        <v>114</v>
      </c>
      <c r="J939" s="27"/>
      <c r="K939" s="24"/>
      <c r="L939" s="13" t="s">
        <v>111</v>
      </c>
      <c r="M939" s="27"/>
      <c r="N939" s="24"/>
      <c r="O939" s="13" t="str">
        <f>IF(OR(AND(NOT(ISBLANK(G939)),NOT(ISNUMBER(G939))),AND(NOT(ISBLANK(J939)),NOT(ISNUMBER(M939)))),"Digite um número na C.H.",IF(OR(COUNTIF(B938:B947,B939)&gt;1,COUNTIF(J938:J947,J939)&gt;1),"Docente repetido",""))</f>
        <v/>
      </c>
      <c r="P939" s="13">
        <f t="shared" si="53"/>
        <v>0</v>
      </c>
      <c r="Q939" s="26"/>
      <c r="R939" s="26"/>
      <c r="S939" s="26"/>
      <c r="T939" s="40" t="str">
        <f t="shared" si="51"/>
        <v/>
      </c>
      <c r="U939" s="24"/>
      <c r="V939" s="24"/>
      <c r="W939" s="26"/>
    </row>
    <row r="940" spans="1:23" ht="14.1">
      <c r="A940" s="13" t="s">
        <v>115</v>
      </c>
      <c r="B940" s="75"/>
      <c r="C940" s="75"/>
      <c r="D940" s="75"/>
      <c r="E940" s="24"/>
      <c r="F940" s="13" t="s">
        <v>111</v>
      </c>
      <c r="G940" s="27"/>
      <c r="H940" s="24"/>
      <c r="I940" s="13" t="s">
        <v>116</v>
      </c>
      <c r="J940" s="27"/>
      <c r="K940" s="24"/>
      <c r="L940" s="13" t="s">
        <v>111</v>
      </c>
      <c r="M940" s="27"/>
      <c r="N940" s="24"/>
      <c r="O940" s="13" t="str">
        <f>IF(OR(AND(NOT(ISBLANK(G940)),NOT(ISNUMBER(G940))),AND(NOT(ISBLANK(J940)),NOT(ISNUMBER(M940)))),"Digite um número na C.H.",IF(OR(COUNTIF(B938:B947,B940)&gt;1,COUNTIF(J938:J947,J940)&gt;1),"Docente repetido",""))</f>
        <v/>
      </c>
      <c r="P940" s="13">
        <f t="shared" si="53"/>
        <v>0</v>
      </c>
      <c r="Q940" s="26"/>
      <c r="R940" s="26"/>
      <c r="S940" s="26"/>
      <c r="T940" s="40" t="str">
        <f t="shared" si="51"/>
        <v/>
      </c>
      <c r="U940" s="24"/>
      <c r="V940" s="24"/>
      <c r="W940" s="26"/>
    </row>
    <row r="941" spans="1:23" ht="14.1">
      <c r="A941" s="13" t="s">
        <v>117</v>
      </c>
      <c r="B941" s="75"/>
      <c r="C941" s="75"/>
      <c r="D941" s="75"/>
      <c r="E941" s="24"/>
      <c r="F941" s="13" t="s">
        <v>111</v>
      </c>
      <c r="G941" s="27"/>
      <c r="H941" s="24"/>
      <c r="I941" s="13" t="s">
        <v>118</v>
      </c>
      <c r="J941" s="27"/>
      <c r="K941" s="24"/>
      <c r="L941" s="13" t="s">
        <v>111</v>
      </c>
      <c r="M941" s="27"/>
      <c r="N941" s="24"/>
      <c r="O941" s="13" t="str">
        <f>IF(OR(AND(NOT(ISBLANK(G941)),NOT(ISNUMBER(G941))),AND(NOT(ISBLANK(J941)),NOT(ISNUMBER(M941)))),"Digite um número na C.H.",IF(OR(COUNTIF(B938:B947,B941)&gt;1,COUNTIF(J938:J947,J941)&gt;1),"Docente repetido",""))</f>
        <v/>
      </c>
      <c r="P941" s="13">
        <f t="shared" si="53"/>
        <v>0</v>
      </c>
      <c r="Q941" s="26"/>
      <c r="R941" s="26"/>
      <c r="S941" s="26"/>
      <c r="T941" s="40" t="str">
        <f t="shared" si="51"/>
        <v/>
      </c>
      <c r="U941" s="24"/>
      <c r="V941" s="24"/>
      <c r="W941" s="26"/>
    </row>
    <row r="942" spans="1:23" ht="14.1">
      <c r="A942" s="13" t="s">
        <v>119</v>
      </c>
      <c r="B942" s="75"/>
      <c r="C942" s="75"/>
      <c r="D942" s="75"/>
      <c r="E942" s="24"/>
      <c r="F942" s="13" t="s">
        <v>111</v>
      </c>
      <c r="G942" s="27"/>
      <c r="H942" s="24"/>
      <c r="I942" s="13" t="s">
        <v>120</v>
      </c>
      <c r="J942" s="27"/>
      <c r="K942" s="24"/>
      <c r="L942" s="13" t="s">
        <v>111</v>
      </c>
      <c r="M942" s="27"/>
      <c r="N942" s="24"/>
      <c r="O942" s="13" t="str">
        <f>IF(OR(AND(NOT(ISBLANK(G942)),NOT(ISNUMBER(G942))),AND(NOT(ISBLANK(J942)),NOT(ISNUMBER(M942)))),"Digite um número na C.H.",IF(OR(COUNTIF(B938:B947,B942)&gt;1,COUNTIF(J938:J947,J942)&gt;1),"Docente repetido",""))</f>
        <v/>
      </c>
      <c r="P942" s="13">
        <f t="shared" si="53"/>
        <v>0</v>
      </c>
      <c r="Q942" s="26"/>
      <c r="R942" s="26"/>
      <c r="S942" s="26"/>
      <c r="T942" s="40" t="str">
        <f t="shared" si="51"/>
        <v/>
      </c>
      <c r="U942" s="24"/>
      <c r="V942" s="24"/>
      <c r="W942" s="26"/>
    </row>
    <row r="943" spans="1:23" ht="14.1">
      <c r="A943" s="13" t="s">
        <v>121</v>
      </c>
      <c r="B943" s="75"/>
      <c r="C943" s="75"/>
      <c r="D943" s="75"/>
      <c r="E943" s="24"/>
      <c r="F943" s="13" t="s">
        <v>111</v>
      </c>
      <c r="G943" s="27"/>
      <c r="H943" s="24"/>
      <c r="I943" s="13" t="s">
        <v>122</v>
      </c>
      <c r="J943" s="27"/>
      <c r="K943" s="24"/>
      <c r="L943" s="13" t="s">
        <v>111</v>
      </c>
      <c r="M943" s="27"/>
      <c r="N943" s="24"/>
      <c r="O943" s="13" t="str">
        <f>IF(OR(AND(NOT(ISBLANK(G943)),NOT(ISNUMBER(G943))),AND(NOT(ISBLANK(J943)),NOT(ISNUMBER(M943)))),"Digite um número na C.H.",IF(OR(COUNTIF(B938:B947,B943)&gt;1,COUNTIF(J938:J947,J943)&gt;1),"Docente repetido",""))</f>
        <v/>
      </c>
      <c r="P943" s="13">
        <f t="shared" si="53"/>
        <v>0</v>
      </c>
      <c r="Q943" s="26"/>
      <c r="R943" s="26"/>
      <c r="S943" s="26"/>
      <c r="T943" s="40" t="str">
        <f t="shared" si="51"/>
        <v/>
      </c>
      <c r="U943" s="24"/>
      <c r="V943" s="24"/>
      <c r="W943" s="26"/>
    </row>
    <row r="944" spans="1:23" ht="14.1">
      <c r="A944" s="13" t="s">
        <v>123</v>
      </c>
      <c r="B944" s="75"/>
      <c r="C944" s="75"/>
      <c r="D944" s="75"/>
      <c r="E944" s="24"/>
      <c r="F944" s="13" t="s">
        <v>111</v>
      </c>
      <c r="G944" s="27"/>
      <c r="H944" s="24"/>
      <c r="I944" s="13" t="s">
        <v>124</v>
      </c>
      <c r="J944" s="27"/>
      <c r="K944" s="24"/>
      <c r="L944" s="13" t="s">
        <v>111</v>
      </c>
      <c r="M944" s="27"/>
      <c r="N944" s="24"/>
      <c r="O944" s="13" t="str">
        <f>IF(OR(AND(NOT(ISBLANK(G944)),NOT(ISNUMBER(G944))),AND(NOT(ISBLANK(J944)),NOT(ISNUMBER(M944)))),"Digite um número na C.H.",IF(OR(COUNTIF(B938:B947,B944)&gt;1,COUNTIF(J938:J947,J944)&gt;1),"Docente repetido",""))</f>
        <v/>
      </c>
      <c r="P944" s="13">
        <f t="shared" si="53"/>
        <v>0</v>
      </c>
      <c r="Q944" s="26"/>
      <c r="R944" s="26"/>
      <c r="S944" s="26"/>
      <c r="T944" s="40" t="str">
        <f t="shared" si="51"/>
        <v/>
      </c>
      <c r="U944" s="24"/>
      <c r="V944" s="24"/>
      <c r="W944" s="26"/>
    </row>
    <row r="945" spans="1:23" ht="14.1">
      <c r="A945" s="13" t="s">
        <v>125</v>
      </c>
      <c r="B945" s="75"/>
      <c r="C945" s="75"/>
      <c r="D945" s="75"/>
      <c r="E945" s="24"/>
      <c r="F945" s="13" t="s">
        <v>111</v>
      </c>
      <c r="G945" s="27"/>
      <c r="H945" s="24"/>
      <c r="I945" s="13" t="s">
        <v>126</v>
      </c>
      <c r="J945" s="27"/>
      <c r="K945" s="24"/>
      <c r="L945" s="13" t="s">
        <v>111</v>
      </c>
      <c r="M945" s="27"/>
      <c r="N945" s="24"/>
      <c r="O945" s="13" t="str">
        <f>IF(OR(AND(NOT(ISBLANK(G945)),NOT(ISNUMBER(G945))),AND(NOT(ISBLANK(J945)),NOT(ISNUMBER(M945)))),"Digite um número na C.H.",IF(OR(COUNTIF(B938:B947,B945)&gt;1,COUNTIF(J938:J947,J945)&gt;1),"Docente repetido",""))</f>
        <v/>
      </c>
      <c r="P945" s="13">
        <f t="shared" si="53"/>
        <v>0</v>
      </c>
      <c r="Q945" s="26"/>
      <c r="R945" s="26"/>
      <c r="S945" s="26"/>
      <c r="T945" s="40" t="str">
        <f t="shared" si="51"/>
        <v/>
      </c>
      <c r="U945" s="24"/>
      <c r="V945" s="24"/>
      <c r="W945" s="26"/>
    </row>
    <row r="946" spans="1:23" ht="14.1">
      <c r="A946" s="13" t="s">
        <v>127</v>
      </c>
      <c r="B946" s="75"/>
      <c r="C946" s="75"/>
      <c r="D946" s="75"/>
      <c r="E946" s="24"/>
      <c r="F946" s="13" t="s">
        <v>111</v>
      </c>
      <c r="G946" s="27"/>
      <c r="H946" s="24"/>
      <c r="I946" s="13" t="s">
        <v>128</v>
      </c>
      <c r="J946" s="27"/>
      <c r="K946" s="24"/>
      <c r="L946" s="13" t="s">
        <v>111</v>
      </c>
      <c r="M946" s="27"/>
      <c r="N946" s="24"/>
      <c r="O946" s="13" t="str">
        <f>IF(OR(AND(NOT(ISBLANK(G946)),NOT(ISNUMBER(G946))),AND(NOT(ISBLANK(J946)),NOT(ISNUMBER(M946)))),"Digite um número na C.H.",IF(OR(COUNTIF(B938:B947,B946)&gt;1,COUNTIF(J938:J947,J946)&gt;1),"Docente repetido",""))</f>
        <v/>
      </c>
      <c r="P946" s="13">
        <f t="shared" si="53"/>
        <v>0</v>
      </c>
      <c r="Q946" s="26"/>
      <c r="R946" s="26"/>
      <c r="S946" s="26"/>
      <c r="T946" s="40" t="str">
        <f t="shared" si="51"/>
        <v/>
      </c>
      <c r="U946" s="26"/>
      <c r="V946" s="26"/>
      <c r="W946" s="26"/>
    </row>
    <row r="947" spans="1:23" ht="14.1">
      <c r="A947" s="13" t="s">
        <v>129</v>
      </c>
      <c r="B947" s="75"/>
      <c r="C947" s="75"/>
      <c r="D947" s="75"/>
      <c r="E947" s="24"/>
      <c r="F947" s="13" t="s">
        <v>111</v>
      </c>
      <c r="G947" s="27"/>
      <c r="H947" s="24"/>
      <c r="I947" s="13" t="s">
        <v>130</v>
      </c>
      <c r="J947" s="27"/>
      <c r="K947" s="24"/>
      <c r="L947" s="13" t="s">
        <v>111</v>
      </c>
      <c r="M947" s="27"/>
      <c r="N947" s="24"/>
      <c r="O947" s="13" t="str">
        <f>IF(OR(AND(NOT(ISBLANK(G947)),NOT(ISNUMBER(G947))),AND(NOT(ISBLANK(J947)),NOT(ISNUMBER(M947)))),"Digite um número na C.H.",IF(OR(COUNTIF(B938:B947,B947)&gt;1,COUNTIF(J938:J947,J947)&gt;1),"Docente repetido",""))</f>
        <v/>
      </c>
      <c r="P947" s="13">
        <f t="shared" si="53"/>
        <v>0</v>
      </c>
      <c r="Q947" s="26"/>
      <c r="R947" s="26"/>
      <c r="S947" s="26"/>
      <c r="T947" s="40" t="str">
        <f t="shared" si="51"/>
        <v/>
      </c>
      <c r="U947" s="26"/>
      <c r="V947" s="26"/>
      <c r="W947" s="26"/>
    </row>
    <row r="948" spans="1:23" ht="12.6">
      <c r="A948" s="26"/>
      <c r="B948" s="26"/>
      <c r="C948" s="26"/>
      <c r="D948" s="26"/>
      <c r="E948" s="26"/>
      <c r="F948" s="26"/>
      <c r="G948" s="26"/>
      <c r="H948" s="26"/>
      <c r="I948" s="26"/>
      <c r="J948" s="26"/>
      <c r="K948" s="26"/>
      <c r="L948" s="26"/>
      <c r="M948" s="26"/>
      <c r="N948" s="26"/>
      <c r="O948" s="26"/>
      <c r="P948" s="26"/>
      <c r="Q948" s="26"/>
      <c r="R948" s="26"/>
      <c r="S948" s="26"/>
      <c r="T948" s="40" t="str">
        <f t="shared" si="51"/>
        <v/>
      </c>
      <c r="U948" s="26"/>
      <c r="V948" s="26"/>
      <c r="W948" s="26"/>
    </row>
    <row r="949" spans="1:23" ht="15.75" customHeight="1">
      <c r="T949" s="40" t="str">
        <f t="shared" si="51"/>
        <v/>
      </c>
    </row>
    <row r="950" spans="1:23" ht="15.75" customHeight="1">
      <c r="T950" s="40" t="str">
        <f t="shared" si="51"/>
        <v/>
      </c>
    </row>
    <row r="951" spans="1:23" ht="19.5" customHeight="1">
      <c r="A951" s="13" t="s">
        <v>99</v>
      </c>
      <c r="B951" s="94"/>
      <c r="C951" s="94"/>
      <c r="D951" s="94"/>
      <c r="E951" s="94"/>
      <c r="F951" s="94"/>
      <c r="G951" s="94"/>
      <c r="H951" s="94"/>
      <c r="I951" s="94"/>
      <c r="J951" s="94"/>
      <c r="K951" s="94"/>
      <c r="L951" s="94"/>
      <c r="M951" s="94"/>
      <c r="N951" s="24"/>
      <c r="O951" s="13" t="str">
        <f>IF(AND(B951="",NOT(F952="")),"Nome da disciplina obrigatório","")</f>
        <v/>
      </c>
      <c r="P951" s="13">
        <f>IF(ISBLANK(O951),"",IF(O951="",0,1))</f>
        <v>0</v>
      </c>
      <c r="Q951" s="26"/>
      <c r="R951" s="26"/>
      <c r="S951" s="26"/>
      <c r="T951" s="40" t="str">
        <f t="shared" si="51"/>
        <v/>
      </c>
      <c r="U951" s="26"/>
      <c r="V951" s="26"/>
      <c r="W951" s="26"/>
    </row>
    <row r="952" spans="1:23" ht="32.25" customHeight="1">
      <c r="A952" s="95" t="s">
        <v>100</v>
      </c>
      <c r="B952" s="96"/>
      <c r="C952" s="96"/>
      <c r="D952" s="96"/>
      <c r="E952" s="97"/>
      <c r="F952" s="13" t="str">
        <f>IF(SUM(G962:G971)+SUM(M962:M971)=0,"",SUM(G962:G971)+SUM(M962:M971))</f>
        <v/>
      </c>
      <c r="H952" s="24"/>
      <c r="I952" s="24"/>
      <c r="J952" s="24"/>
      <c r="K952" s="24"/>
      <c r="L952" s="24"/>
      <c r="M952" s="24"/>
      <c r="N952" s="24"/>
      <c r="O952" s="13" t="str">
        <f>IF(F952="", "", IF(AND(NOT(F952=0),NOT(MOD(F952,15)=0)),"A carga horária deve ser múltiplo de 15",""))</f>
        <v/>
      </c>
      <c r="P952" s="13">
        <f>IF(ISBLANK(O952),"",IF(O952="",0,1))</f>
        <v>0</v>
      </c>
      <c r="Q952" s="26"/>
      <c r="R952" s="26"/>
      <c r="S952" s="26"/>
      <c r="T952" s="40" t="str">
        <f t="shared" si="51"/>
        <v/>
      </c>
      <c r="U952" s="24"/>
      <c r="V952" s="24"/>
      <c r="W952" s="26"/>
    </row>
    <row r="953" spans="1:23" ht="14.1">
      <c r="A953" s="98" t="s">
        <v>93</v>
      </c>
      <c r="B953" s="98"/>
      <c r="C953" s="98"/>
      <c r="D953" s="98"/>
      <c r="E953" s="98"/>
      <c r="F953" s="38" t="str">
        <f>IF(AND(NOT(ISBLANK(F952)),ISNUMBER(F952),F952&gt;=15),F952/15,"")</f>
        <v/>
      </c>
      <c r="G953" s="24"/>
      <c r="H953" s="24"/>
      <c r="I953" s="24"/>
      <c r="J953" s="24"/>
      <c r="K953" s="24"/>
      <c r="L953" s="24"/>
      <c r="M953" s="24"/>
      <c r="N953" s="24"/>
      <c r="O953" s="26"/>
      <c r="P953" s="26"/>
      <c r="Q953" s="26"/>
      <c r="R953" s="26"/>
      <c r="S953" s="26"/>
      <c r="T953" s="40" t="str">
        <f t="shared" si="51"/>
        <v/>
      </c>
      <c r="U953" s="24"/>
      <c r="V953" s="24"/>
      <c r="W953" s="26"/>
    </row>
    <row r="954" spans="1:23" ht="60" customHeight="1">
      <c r="A954" s="13" t="s">
        <v>101</v>
      </c>
      <c r="B954" s="83"/>
      <c r="C954" s="83"/>
      <c r="D954" s="83"/>
      <c r="E954" s="83"/>
      <c r="F954" s="83"/>
      <c r="G954" s="83"/>
      <c r="H954" s="83"/>
      <c r="I954" s="83"/>
      <c r="J954" s="83"/>
      <c r="K954" s="83"/>
      <c r="L954" s="83"/>
      <c r="M954" s="83"/>
      <c r="N954" s="24"/>
      <c r="O954" s="26"/>
      <c r="P954" s="26"/>
      <c r="Q954" s="26"/>
      <c r="R954" s="26"/>
      <c r="S954" s="26"/>
      <c r="T954" s="40" t="str">
        <f t="shared" si="51"/>
        <v/>
      </c>
      <c r="U954" s="24"/>
      <c r="V954" s="24"/>
      <c r="W954" s="26"/>
    </row>
    <row r="955" spans="1:23" ht="60" customHeight="1">
      <c r="A955" s="39" t="s">
        <v>102</v>
      </c>
      <c r="B955" s="83"/>
      <c r="C955" s="83"/>
      <c r="D955" s="83"/>
      <c r="E955" s="83"/>
      <c r="F955" s="83"/>
      <c r="G955" s="83"/>
      <c r="H955" s="83"/>
      <c r="I955" s="83"/>
      <c r="J955" s="83"/>
      <c r="K955" s="83"/>
      <c r="L955" s="83"/>
      <c r="M955" s="83"/>
      <c r="N955" s="24"/>
      <c r="O955" s="26"/>
      <c r="P955" s="26"/>
      <c r="Q955" s="26"/>
      <c r="R955" s="26"/>
      <c r="S955" s="26"/>
      <c r="T955" s="40" t="str">
        <f t="shared" si="51"/>
        <v/>
      </c>
      <c r="U955" s="24"/>
      <c r="V955" s="24"/>
      <c r="W955" s="26"/>
    </row>
    <row r="956" spans="1:23" ht="14.1">
      <c r="A956" s="13" t="s">
        <v>103</v>
      </c>
      <c r="B956" s="57"/>
      <c r="C956" s="16" t="s">
        <v>104</v>
      </c>
      <c r="D956" s="24"/>
      <c r="E956" s="24"/>
      <c r="G956" s="26"/>
      <c r="H956" s="24"/>
      <c r="I956" s="24"/>
      <c r="J956" s="24"/>
      <c r="K956" s="24"/>
      <c r="L956" s="24"/>
      <c r="M956" s="24"/>
      <c r="N956" s="24"/>
      <c r="O956" s="26"/>
      <c r="P956" s="26"/>
      <c r="Q956" s="26"/>
      <c r="R956" s="26"/>
      <c r="S956" s="26"/>
      <c r="T956" s="40" t="str">
        <f t="shared" si="51"/>
        <v/>
      </c>
      <c r="U956" s="24"/>
      <c r="V956" s="24"/>
      <c r="W956" s="26"/>
    </row>
    <row r="957" spans="1:23" ht="14.1">
      <c r="A957" s="13" t="s">
        <v>105</v>
      </c>
      <c r="B957" s="57"/>
      <c r="C957" s="16" t="s">
        <v>104</v>
      </c>
      <c r="D957" s="24"/>
      <c r="E957" s="24"/>
      <c r="G957" s="26"/>
      <c r="H957" s="24"/>
      <c r="I957" s="24"/>
      <c r="J957" s="24"/>
      <c r="K957" s="24"/>
      <c r="L957" s="24"/>
      <c r="M957" s="24"/>
      <c r="N957" s="24"/>
      <c r="O957" s="26"/>
      <c r="P957" s="26"/>
      <c r="Q957" s="26"/>
      <c r="R957" s="26"/>
      <c r="S957" s="26"/>
      <c r="T957" s="40" t="str">
        <f t="shared" si="51"/>
        <v/>
      </c>
      <c r="U957" s="24"/>
      <c r="V957" s="24"/>
      <c r="W957" s="26"/>
    </row>
    <row r="958" spans="1:23" ht="14.1">
      <c r="A958" s="99" t="s">
        <v>106</v>
      </c>
      <c r="B958" s="99"/>
      <c r="C958" s="57"/>
      <c r="D958" s="16" t="s">
        <v>104</v>
      </c>
      <c r="E958" s="24"/>
      <c r="F958" s="34"/>
      <c r="G958" s="26"/>
      <c r="H958" s="24"/>
      <c r="I958" s="24"/>
      <c r="J958" s="24"/>
      <c r="K958" s="24"/>
      <c r="L958" s="24"/>
      <c r="M958" s="24"/>
      <c r="N958" s="24"/>
      <c r="O958" s="26"/>
      <c r="P958" s="26"/>
      <c r="Q958" s="26"/>
      <c r="R958" s="26"/>
      <c r="S958" s="26"/>
      <c r="T958" s="40" t="str">
        <f t="shared" si="51"/>
        <v/>
      </c>
      <c r="U958" s="24"/>
      <c r="V958" s="24"/>
      <c r="W958" s="26"/>
    </row>
    <row r="959" spans="1:23" ht="14.1">
      <c r="A959" s="99" t="s">
        <v>107</v>
      </c>
      <c r="B959" s="99"/>
      <c r="C959" s="57"/>
      <c r="D959" s="16" t="s">
        <v>104</v>
      </c>
      <c r="E959" s="24"/>
      <c r="F959" s="34"/>
      <c r="G959" s="26"/>
      <c r="H959" s="24"/>
      <c r="I959" s="24"/>
      <c r="J959" s="24"/>
      <c r="K959" s="24"/>
      <c r="L959" s="24"/>
      <c r="M959" s="24"/>
      <c r="N959" s="24"/>
      <c r="O959" s="26"/>
      <c r="P959" s="26"/>
      <c r="Q959" s="26"/>
      <c r="R959" s="26"/>
      <c r="S959" s="26"/>
      <c r="T959" s="40" t="str">
        <f t="shared" si="51"/>
        <v/>
      </c>
      <c r="U959" s="24"/>
      <c r="V959" s="24"/>
      <c r="W959" s="26"/>
    </row>
    <row r="960" spans="1:23" ht="14.1">
      <c r="A960" s="100" t="s">
        <v>108</v>
      </c>
      <c r="B960" s="101"/>
      <c r="C960" s="102"/>
      <c r="D960" s="57"/>
      <c r="E960" s="16" t="s">
        <v>104</v>
      </c>
      <c r="G960" s="26"/>
      <c r="H960" s="24"/>
      <c r="I960" s="24"/>
      <c r="J960" s="24"/>
      <c r="K960" s="24"/>
      <c r="L960" s="24"/>
      <c r="M960" s="24"/>
      <c r="N960" s="24"/>
      <c r="O960" s="26"/>
      <c r="P960" s="26"/>
      <c r="Q960" s="26"/>
      <c r="R960" s="26"/>
      <c r="S960" s="26"/>
      <c r="T960" s="40" t="str">
        <f t="shared" si="51"/>
        <v/>
      </c>
      <c r="U960" s="24"/>
      <c r="V960" s="24"/>
      <c r="W960" s="26"/>
    </row>
    <row r="961" spans="1:23" ht="14.1">
      <c r="A961" s="103" t="s">
        <v>109</v>
      </c>
      <c r="B961" s="104"/>
      <c r="C961" s="105"/>
      <c r="D961" s="57"/>
      <c r="E961" s="16" t="s">
        <v>104</v>
      </c>
      <c r="G961" s="26"/>
      <c r="H961" s="24"/>
      <c r="I961" s="24"/>
      <c r="J961" s="24"/>
      <c r="K961" s="24"/>
      <c r="L961" s="24"/>
      <c r="M961" s="24"/>
      <c r="N961" s="24"/>
      <c r="O961" s="26"/>
      <c r="P961" s="26"/>
      <c r="Q961" s="26"/>
      <c r="R961" s="26"/>
      <c r="S961" s="26"/>
      <c r="T961" s="40" t="str">
        <f t="shared" ref="T961:T1024" si="54">IF(AND($A961 = "Nome da disciplina:", ISTEXT($B961)), "OK", "")</f>
        <v/>
      </c>
      <c r="U961" s="24"/>
      <c r="V961" s="24"/>
      <c r="W961" s="26"/>
    </row>
    <row r="962" spans="1:23" ht="14.1">
      <c r="A962" s="13" t="s">
        <v>110</v>
      </c>
      <c r="B962" s="75"/>
      <c r="C962" s="75"/>
      <c r="D962" s="75"/>
      <c r="E962" s="24"/>
      <c r="F962" s="13" t="s">
        <v>111</v>
      </c>
      <c r="G962" s="27"/>
      <c r="H962" s="24"/>
      <c r="I962" s="13" t="s">
        <v>112</v>
      </c>
      <c r="J962" s="27"/>
      <c r="K962" s="24"/>
      <c r="L962" s="13" t="s">
        <v>111</v>
      </c>
      <c r="M962" s="27"/>
      <c r="N962" s="24"/>
      <c r="O962" s="13" t="str">
        <f>IF(OR(AND(NOT(ISBLANK(G962)),NOT(ISNUMBER(G962))),AND(NOT(ISBLANK(J962)),NOT(ISNUMBER(M962)))),"Digite um número na C.H.",IF(OR(COUNTIF(B962:B971,B962)&gt;1,COUNTIF(J962:J971,J962)&gt;1),"Docente repetido",""))</f>
        <v/>
      </c>
      <c r="P962" s="13">
        <f t="shared" ref="P962:P971" si="55">IF(ISBLANK(O962),"",IF(O962="",0,1))</f>
        <v>0</v>
      </c>
      <c r="Q962" s="26"/>
      <c r="R962" s="26"/>
      <c r="S962" s="26"/>
      <c r="T962" s="40" t="str">
        <f t="shared" si="54"/>
        <v/>
      </c>
      <c r="U962" s="24"/>
      <c r="V962" s="24"/>
      <c r="W962" s="26"/>
    </row>
    <row r="963" spans="1:23" ht="14.1">
      <c r="A963" s="13" t="s">
        <v>113</v>
      </c>
      <c r="B963" s="75"/>
      <c r="C963" s="75"/>
      <c r="D963" s="75"/>
      <c r="E963" s="24"/>
      <c r="F963" s="13" t="s">
        <v>111</v>
      </c>
      <c r="G963" s="27"/>
      <c r="H963" s="24"/>
      <c r="I963" s="13" t="s">
        <v>114</v>
      </c>
      <c r="J963" s="27"/>
      <c r="K963" s="24"/>
      <c r="L963" s="13" t="s">
        <v>111</v>
      </c>
      <c r="M963" s="27"/>
      <c r="N963" s="24"/>
      <c r="O963" s="13" t="str">
        <f>IF(OR(AND(NOT(ISBLANK(G963)),NOT(ISNUMBER(G963))),AND(NOT(ISBLANK(J963)),NOT(ISNUMBER(M963)))),"Digite um número na C.H.",IF(OR(COUNTIF(B962:B971,B963)&gt;1,COUNTIF(J962:J971,J963)&gt;1),"Docente repetido",""))</f>
        <v/>
      </c>
      <c r="P963" s="13">
        <f t="shared" si="55"/>
        <v>0</v>
      </c>
      <c r="Q963" s="26"/>
      <c r="R963" s="26"/>
      <c r="S963" s="26"/>
      <c r="T963" s="40" t="str">
        <f t="shared" si="54"/>
        <v/>
      </c>
      <c r="U963" s="24"/>
      <c r="V963" s="24"/>
      <c r="W963" s="26"/>
    </row>
    <row r="964" spans="1:23" ht="14.1">
      <c r="A964" s="13" t="s">
        <v>115</v>
      </c>
      <c r="B964" s="75"/>
      <c r="C964" s="75"/>
      <c r="D964" s="75"/>
      <c r="E964" s="24"/>
      <c r="F964" s="13" t="s">
        <v>111</v>
      </c>
      <c r="G964" s="27"/>
      <c r="H964" s="24"/>
      <c r="I964" s="13" t="s">
        <v>116</v>
      </c>
      <c r="J964" s="27"/>
      <c r="K964" s="24"/>
      <c r="L964" s="13" t="s">
        <v>111</v>
      </c>
      <c r="M964" s="27"/>
      <c r="N964" s="24"/>
      <c r="O964" s="13" t="str">
        <f>IF(OR(AND(NOT(ISBLANK(G964)),NOT(ISNUMBER(G964))),AND(NOT(ISBLANK(J964)),NOT(ISNUMBER(M964)))),"Digite um número na C.H.",IF(OR(COUNTIF(B962:B971,B964)&gt;1,COUNTIF(J962:J971,J964)&gt;1),"Docente repetido",""))</f>
        <v/>
      </c>
      <c r="P964" s="13">
        <f t="shared" si="55"/>
        <v>0</v>
      </c>
      <c r="Q964" s="26"/>
      <c r="R964" s="26"/>
      <c r="S964" s="26"/>
      <c r="T964" s="40" t="str">
        <f t="shared" si="54"/>
        <v/>
      </c>
      <c r="U964" s="24"/>
      <c r="V964" s="24"/>
      <c r="W964" s="26"/>
    </row>
    <row r="965" spans="1:23" ht="14.1">
      <c r="A965" s="13" t="s">
        <v>117</v>
      </c>
      <c r="B965" s="75"/>
      <c r="C965" s="75"/>
      <c r="D965" s="75"/>
      <c r="E965" s="24"/>
      <c r="F965" s="13" t="s">
        <v>111</v>
      </c>
      <c r="G965" s="27"/>
      <c r="H965" s="24"/>
      <c r="I965" s="13" t="s">
        <v>118</v>
      </c>
      <c r="J965" s="27"/>
      <c r="K965" s="24"/>
      <c r="L965" s="13" t="s">
        <v>111</v>
      </c>
      <c r="M965" s="27"/>
      <c r="N965" s="24"/>
      <c r="O965" s="13" t="str">
        <f>IF(OR(AND(NOT(ISBLANK(G965)),NOT(ISNUMBER(G965))),AND(NOT(ISBLANK(J965)),NOT(ISNUMBER(M965)))),"Digite um número na C.H.",IF(OR(COUNTIF(B962:B971,B965)&gt;1,COUNTIF(J962:J971,J965)&gt;1),"Docente repetido",""))</f>
        <v/>
      </c>
      <c r="P965" s="13">
        <f t="shared" si="55"/>
        <v>0</v>
      </c>
      <c r="Q965" s="26"/>
      <c r="R965" s="26"/>
      <c r="S965" s="26"/>
      <c r="T965" s="40" t="str">
        <f t="shared" si="54"/>
        <v/>
      </c>
      <c r="U965" s="24"/>
      <c r="V965" s="24"/>
      <c r="W965" s="26"/>
    </row>
    <row r="966" spans="1:23" ht="14.1">
      <c r="A966" s="13" t="s">
        <v>119</v>
      </c>
      <c r="B966" s="75"/>
      <c r="C966" s="75"/>
      <c r="D966" s="75"/>
      <c r="E966" s="24"/>
      <c r="F966" s="13" t="s">
        <v>111</v>
      </c>
      <c r="G966" s="27"/>
      <c r="H966" s="24"/>
      <c r="I966" s="13" t="s">
        <v>120</v>
      </c>
      <c r="J966" s="27"/>
      <c r="K966" s="24"/>
      <c r="L966" s="13" t="s">
        <v>111</v>
      </c>
      <c r="M966" s="27"/>
      <c r="N966" s="24"/>
      <c r="O966" s="13" t="str">
        <f>IF(OR(AND(NOT(ISBLANK(G966)),NOT(ISNUMBER(G966))),AND(NOT(ISBLANK(J966)),NOT(ISNUMBER(M966)))),"Digite um número na C.H.",IF(OR(COUNTIF(B962:B971,B966)&gt;1,COUNTIF(J962:J971,J966)&gt;1),"Docente repetido",""))</f>
        <v/>
      </c>
      <c r="P966" s="13">
        <f t="shared" si="55"/>
        <v>0</v>
      </c>
      <c r="Q966" s="26"/>
      <c r="R966" s="26"/>
      <c r="S966" s="26"/>
      <c r="T966" s="40" t="str">
        <f t="shared" si="54"/>
        <v/>
      </c>
      <c r="U966" s="24"/>
      <c r="V966" s="24"/>
      <c r="W966" s="26"/>
    </row>
    <row r="967" spans="1:23" ht="14.1">
      <c r="A967" s="13" t="s">
        <v>121</v>
      </c>
      <c r="B967" s="75"/>
      <c r="C967" s="75"/>
      <c r="D967" s="75"/>
      <c r="E967" s="24"/>
      <c r="F967" s="13" t="s">
        <v>111</v>
      </c>
      <c r="G967" s="27"/>
      <c r="H967" s="24"/>
      <c r="I967" s="13" t="s">
        <v>122</v>
      </c>
      <c r="J967" s="27"/>
      <c r="K967" s="24"/>
      <c r="L967" s="13" t="s">
        <v>111</v>
      </c>
      <c r="M967" s="27"/>
      <c r="N967" s="24"/>
      <c r="O967" s="13" t="str">
        <f>IF(OR(AND(NOT(ISBLANK(G967)),NOT(ISNUMBER(G967))),AND(NOT(ISBLANK(J967)),NOT(ISNUMBER(M967)))),"Digite um número na C.H.",IF(OR(COUNTIF(B962:B971,B967)&gt;1,COUNTIF(J962:J971,J967)&gt;1),"Docente repetido",""))</f>
        <v/>
      </c>
      <c r="P967" s="13">
        <f t="shared" si="55"/>
        <v>0</v>
      </c>
      <c r="Q967" s="26"/>
      <c r="R967" s="26"/>
      <c r="S967" s="26"/>
      <c r="T967" s="40" t="str">
        <f t="shared" si="54"/>
        <v/>
      </c>
      <c r="U967" s="24"/>
      <c r="V967" s="24"/>
      <c r="W967" s="26"/>
    </row>
    <row r="968" spans="1:23" ht="14.1">
      <c r="A968" s="13" t="s">
        <v>123</v>
      </c>
      <c r="B968" s="75"/>
      <c r="C968" s="75"/>
      <c r="D968" s="75"/>
      <c r="E968" s="24"/>
      <c r="F968" s="13" t="s">
        <v>111</v>
      </c>
      <c r="G968" s="27"/>
      <c r="H968" s="24"/>
      <c r="I968" s="13" t="s">
        <v>124</v>
      </c>
      <c r="J968" s="27"/>
      <c r="K968" s="24"/>
      <c r="L968" s="13" t="s">
        <v>111</v>
      </c>
      <c r="M968" s="27"/>
      <c r="N968" s="24"/>
      <c r="O968" s="13" t="str">
        <f>IF(OR(AND(NOT(ISBLANK(G968)),NOT(ISNUMBER(G968))),AND(NOT(ISBLANK(J968)),NOT(ISNUMBER(M968)))),"Digite um número na C.H.",IF(OR(COUNTIF(B962:B971,B968)&gt;1,COUNTIF(J962:J971,J968)&gt;1),"Docente repetido",""))</f>
        <v/>
      </c>
      <c r="P968" s="13">
        <f t="shared" si="55"/>
        <v>0</v>
      </c>
      <c r="Q968" s="26"/>
      <c r="R968" s="26"/>
      <c r="S968" s="26"/>
      <c r="T968" s="40" t="str">
        <f t="shared" si="54"/>
        <v/>
      </c>
      <c r="U968" s="24"/>
      <c r="V968" s="24"/>
      <c r="W968" s="26"/>
    </row>
    <row r="969" spans="1:23" ht="14.1">
      <c r="A969" s="13" t="s">
        <v>125</v>
      </c>
      <c r="B969" s="75"/>
      <c r="C969" s="75"/>
      <c r="D969" s="75"/>
      <c r="E969" s="24"/>
      <c r="F969" s="13" t="s">
        <v>111</v>
      </c>
      <c r="G969" s="27"/>
      <c r="H969" s="24"/>
      <c r="I969" s="13" t="s">
        <v>126</v>
      </c>
      <c r="J969" s="27"/>
      <c r="K969" s="24"/>
      <c r="L969" s="13" t="s">
        <v>111</v>
      </c>
      <c r="M969" s="27"/>
      <c r="N969" s="24"/>
      <c r="O969" s="13" t="str">
        <f>IF(OR(AND(NOT(ISBLANK(G969)),NOT(ISNUMBER(G969))),AND(NOT(ISBLANK(J969)),NOT(ISNUMBER(M969)))),"Digite um número na C.H.",IF(OR(COUNTIF(B962:B971,B969)&gt;1,COUNTIF(J962:J971,J969)&gt;1),"Docente repetido",""))</f>
        <v/>
      </c>
      <c r="P969" s="13">
        <f t="shared" si="55"/>
        <v>0</v>
      </c>
      <c r="Q969" s="26"/>
      <c r="R969" s="26"/>
      <c r="S969" s="26"/>
      <c r="T969" s="40" t="str">
        <f t="shared" si="54"/>
        <v/>
      </c>
      <c r="U969" s="24"/>
      <c r="V969" s="24"/>
      <c r="W969" s="26"/>
    </row>
    <row r="970" spans="1:23" ht="14.1">
      <c r="A970" s="13" t="s">
        <v>127</v>
      </c>
      <c r="B970" s="75"/>
      <c r="C970" s="75"/>
      <c r="D970" s="75"/>
      <c r="E970" s="24"/>
      <c r="F970" s="13" t="s">
        <v>111</v>
      </c>
      <c r="G970" s="27"/>
      <c r="H970" s="24"/>
      <c r="I970" s="13" t="s">
        <v>128</v>
      </c>
      <c r="J970" s="27"/>
      <c r="K970" s="24"/>
      <c r="L970" s="13" t="s">
        <v>111</v>
      </c>
      <c r="M970" s="27"/>
      <c r="N970" s="24"/>
      <c r="O970" s="13" t="str">
        <f>IF(OR(AND(NOT(ISBLANK(G970)),NOT(ISNUMBER(G970))),AND(NOT(ISBLANK(J970)),NOT(ISNUMBER(M970)))),"Digite um número na C.H.",IF(OR(COUNTIF(B962:B971,B970)&gt;1,COUNTIF(J962:J971,J970)&gt;1),"Docente repetido",""))</f>
        <v/>
      </c>
      <c r="P970" s="13">
        <f t="shared" si="55"/>
        <v>0</v>
      </c>
      <c r="Q970" s="26"/>
      <c r="R970" s="26"/>
      <c r="S970" s="26"/>
      <c r="T970" s="40" t="str">
        <f t="shared" si="54"/>
        <v/>
      </c>
      <c r="U970" s="26"/>
      <c r="V970" s="26"/>
      <c r="W970" s="26"/>
    </row>
    <row r="971" spans="1:23" ht="14.1">
      <c r="A971" s="13" t="s">
        <v>129</v>
      </c>
      <c r="B971" s="75"/>
      <c r="C971" s="75"/>
      <c r="D971" s="75"/>
      <c r="E971" s="24"/>
      <c r="F971" s="13" t="s">
        <v>111</v>
      </c>
      <c r="G971" s="27"/>
      <c r="H971" s="24"/>
      <c r="I971" s="13" t="s">
        <v>130</v>
      </c>
      <c r="J971" s="27"/>
      <c r="K971" s="24"/>
      <c r="L971" s="13" t="s">
        <v>111</v>
      </c>
      <c r="M971" s="27"/>
      <c r="N971" s="24"/>
      <c r="O971" s="13" t="str">
        <f>IF(OR(AND(NOT(ISBLANK(G971)),NOT(ISNUMBER(G971))),AND(NOT(ISBLANK(J971)),NOT(ISNUMBER(M971)))),"Digite um número na C.H.",IF(OR(COUNTIF(B962:B971,B971)&gt;1,COUNTIF(J962:J971,J971)&gt;1),"Docente repetido",""))</f>
        <v/>
      </c>
      <c r="P971" s="13">
        <f t="shared" si="55"/>
        <v>0</v>
      </c>
      <c r="Q971" s="26"/>
      <c r="R971" s="26"/>
      <c r="S971" s="26"/>
      <c r="T971" s="40" t="str">
        <f t="shared" si="54"/>
        <v/>
      </c>
      <c r="U971" s="26"/>
      <c r="V971" s="26"/>
      <c r="W971" s="26"/>
    </row>
    <row r="972" spans="1:23" ht="12.6">
      <c r="A972" s="26"/>
      <c r="B972" s="26"/>
      <c r="C972" s="26"/>
      <c r="D972" s="26"/>
      <c r="E972" s="26"/>
      <c r="F972" s="26"/>
      <c r="G972" s="26"/>
      <c r="H972" s="26"/>
      <c r="I972" s="26"/>
      <c r="J972" s="26"/>
      <c r="K972" s="26"/>
      <c r="L972" s="26"/>
      <c r="M972" s="26"/>
      <c r="N972" s="26"/>
      <c r="O972" s="26"/>
      <c r="P972" s="26"/>
      <c r="Q972" s="26"/>
      <c r="R972" s="26"/>
      <c r="S972" s="26"/>
      <c r="T972" s="40" t="str">
        <f t="shared" si="54"/>
        <v/>
      </c>
      <c r="U972" s="26"/>
      <c r="V972" s="26"/>
      <c r="W972" s="26"/>
    </row>
    <row r="973" spans="1:23" ht="15.75" customHeight="1">
      <c r="T973" s="40" t="str">
        <f t="shared" si="54"/>
        <v/>
      </c>
    </row>
    <row r="974" spans="1:23" ht="15.75" customHeight="1">
      <c r="T974" s="40" t="str">
        <f t="shared" si="54"/>
        <v/>
      </c>
    </row>
    <row r="975" spans="1:23" ht="19.5" customHeight="1">
      <c r="A975" s="13" t="s">
        <v>99</v>
      </c>
      <c r="B975" s="94"/>
      <c r="C975" s="94"/>
      <c r="D975" s="94"/>
      <c r="E975" s="94"/>
      <c r="F975" s="94"/>
      <c r="G975" s="94"/>
      <c r="H975" s="94"/>
      <c r="I975" s="94"/>
      <c r="J975" s="94"/>
      <c r="K975" s="94"/>
      <c r="L975" s="94"/>
      <c r="M975" s="94"/>
      <c r="N975" s="24"/>
      <c r="O975" s="13" t="str">
        <f>IF(AND(B975="",NOT(F976="")),"Nome da disciplina obrigatório","")</f>
        <v/>
      </c>
      <c r="P975" s="13">
        <f>IF(ISBLANK(O975),"",IF(O975="",0,1))</f>
        <v>0</v>
      </c>
      <c r="Q975" s="26"/>
      <c r="R975" s="26"/>
      <c r="S975" s="26"/>
      <c r="T975" s="40" t="str">
        <f t="shared" si="54"/>
        <v/>
      </c>
      <c r="U975" s="26"/>
      <c r="V975" s="26"/>
      <c r="W975" s="26"/>
    </row>
    <row r="976" spans="1:23" ht="32.25" customHeight="1">
      <c r="A976" s="95" t="s">
        <v>100</v>
      </c>
      <c r="B976" s="96"/>
      <c r="C976" s="96"/>
      <c r="D976" s="96"/>
      <c r="E976" s="97"/>
      <c r="F976" s="13" t="str">
        <f>IF(SUM(G986:G995)+SUM(M986:M995)=0,"",SUM(G986:G995)+SUM(M986:M995))</f>
        <v/>
      </c>
      <c r="H976" s="24"/>
      <c r="I976" s="24"/>
      <c r="J976" s="24"/>
      <c r="K976" s="24"/>
      <c r="L976" s="24"/>
      <c r="M976" s="24"/>
      <c r="N976" s="24"/>
      <c r="O976" s="13" t="str">
        <f>IF(F976="", "", IF(AND(NOT(F976=0),NOT(MOD(F976,15)=0)),"A carga horária deve ser múltiplo de 15",""))</f>
        <v/>
      </c>
      <c r="P976" s="13">
        <f>IF(ISBLANK(O976),"",IF(O976="",0,1))</f>
        <v>0</v>
      </c>
      <c r="Q976" s="26"/>
      <c r="R976" s="26"/>
      <c r="S976" s="26"/>
      <c r="T976" s="40" t="str">
        <f t="shared" si="54"/>
        <v/>
      </c>
      <c r="U976" s="24"/>
      <c r="V976" s="24"/>
      <c r="W976" s="26"/>
    </row>
    <row r="977" spans="1:23" ht="14.1">
      <c r="A977" s="98" t="s">
        <v>93</v>
      </c>
      <c r="B977" s="98"/>
      <c r="C977" s="98"/>
      <c r="D977" s="98"/>
      <c r="E977" s="98"/>
      <c r="F977" s="38" t="str">
        <f>IF(AND(NOT(ISBLANK(F976)),ISNUMBER(F976),F976&gt;=15),F976/15,"")</f>
        <v/>
      </c>
      <c r="G977" s="24"/>
      <c r="H977" s="24"/>
      <c r="I977" s="24"/>
      <c r="J977" s="24"/>
      <c r="K977" s="24"/>
      <c r="L977" s="24"/>
      <c r="M977" s="24"/>
      <c r="N977" s="24"/>
      <c r="O977" s="26"/>
      <c r="P977" s="26"/>
      <c r="Q977" s="26"/>
      <c r="R977" s="26"/>
      <c r="S977" s="26"/>
      <c r="T977" s="40" t="str">
        <f t="shared" si="54"/>
        <v/>
      </c>
      <c r="U977" s="24"/>
      <c r="V977" s="24"/>
      <c r="W977" s="26"/>
    </row>
    <row r="978" spans="1:23" ht="60" customHeight="1">
      <c r="A978" s="13" t="s">
        <v>101</v>
      </c>
      <c r="B978" s="83"/>
      <c r="C978" s="83"/>
      <c r="D978" s="83"/>
      <c r="E978" s="83"/>
      <c r="F978" s="83"/>
      <c r="G978" s="83"/>
      <c r="H978" s="83"/>
      <c r="I978" s="83"/>
      <c r="J978" s="83"/>
      <c r="K978" s="83"/>
      <c r="L978" s="83"/>
      <c r="M978" s="83"/>
      <c r="N978" s="24"/>
      <c r="O978" s="26"/>
      <c r="P978" s="26"/>
      <c r="Q978" s="26"/>
      <c r="R978" s="26"/>
      <c r="S978" s="26"/>
      <c r="T978" s="40" t="str">
        <f t="shared" si="54"/>
        <v/>
      </c>
      <c r="U978" s="24"/>
      <c r="V978" s="24"/>
      <c r="W978" s="26"/>
    </row>
    <row r="979" spans="1:23" ht="60" customHeight="1">
      <c r="A979" s="39" t="s">
        <v>102</v>
      </c>
      <c r="B979" s="83"/>
      <c r="C979" s="83"/>
      <c r="D979" s="83"/>
      <c r="E979" s="83"/>
      <c r="F979" s="83"/>
      <c r="G979" s="83"/>
      <c r="H979" s="83"/>
      <c r="I979" s="83"/>
      <c r="J979" s="83"/>
      <c r="K979" s="83"/>
      <c r="L979" s="83"/>
      <c r="M979" s="83"/>
      <c r="N979" s="24"/>
      <c r="O979" s="26"/>
      <c r="P979" s="26"/>
      <c r="Q979" s="26"/>
      <c r="R979" s="26"/>
      <c r="S979" s="26"/>
      <c r="T979" s="40" t="str">
        <f t="shared" si="54"/>
        <v/>
      </c>
      <c r="U979" s="24"/>
      <c r="V979" s="24"/>
      <c r="W979" s="26"/>
    </row>
    <row r="980" spans="1:23" ht="14.1">
      <c r="A980" s="13" t="s">
        <v>103</v>
      </c>
      <c r="B980" s="57"/>
      <c r="C980" s="16" t="s">
        <v>104</v>
      </c>
      <c r="D980" s="24"/>
      <c r="E980" s="24"/>
      <c r="G980" s="26"/>
      <c r="H980" s="24"/>
      <c r="I980" s="24"/>
      <c r="J980" s="24"/>
      <c r="K980" s="24"/>
      <c r="L980" s="24"/>
      <c r="M980" s="24"/>
      <c r="N980" s="24"/>
      <c r="O980" s="26"/>
      <c r="P980" s="26"/>
      <c r="Q980" s="26"/>
      <c r="R980" s="26"/>
      <c r="S980" s="26"/>
      <c r="T980" s="40" t="str">
        <f t="shared" si="54"/>
        <v/>
      </c>
      <c r="U980" s="24"/>
      <c r="V980" s="24"/>
      <c r="W980" s="26"/>
    </row>
    <row r="981" spans="1:23" ht="14.1">
      <c r="A981" s="13" t="s">
        <v>105</v>
      </c>
      <c r="B981" s="57"/>
      <c r="C981" s="16" t="s">
        <v>104</v>
      </c>
      <c r="D981" s="24"/>
      <c r="E981" s="24"/>
      <c r="G981" s="26"/>
      <c r="H981" s="24"/>
      <c r="I981" s="24"/>
      <c r="J981" s="24"/>
      <c r="K981" s="24"/>
      <c r="L981" s="24"/>
      <c r="M981" s="24"/>
      <c r="N981" s="24"/>
      <c r="O981" s="26"/>
      <c r="P981" s="26"/>
      <c r="Q981" s="26"/>
      <c r="R981" s="26"/>
      <c r="S981" s="26"/>
      <c r="T981" s="40" t="str">
        <f t="shared" si="54"/>
        <v/>
      </c>
      <c r="U981" s="24"/>
      <c r="V981" s="24"/>
      <c r="W981" s="26"/>
    </row>
    <row r="982" spans="1:23" ht="14.1">
      <c r="A982" s="99" t="s">
        <v>106</v>
      </c>
      <c r="B982" s="99"/>
      <c r="C982" s="57"/>
      <c r="D982" s="16" t="s">
        <v>104</v>
      </c>
      <c r="E982" s="24"/>
      <c r="F982" s="34"/>
      <c r="G982" s="26"/>
      <c r="H982" s="24"/>
      <c r="I982" s="24"/>
      <c r="J982" s="24"/>
      <c r="K982" s="24"/>
      <c r="L982" s="24"/>
      <c r="M982" s="24"/>
      <c r="N982" s="24"/>
      <c r="O982" s="26"/>
      <c r="P982" s="26"/>
      <c r="Q982" s="26"/>
      <c r="R982" s="26"/>
      <c r="S982" s="26"/>
      <c r="T982" s="40" t="str">
        <f t="shared" si="54"/>
        <v/>
      </c>
      <c r="U982" s="24"/>
      <c r="V982" s="24"/>
      <c r="W982" s="26"/>
    </row>
    <row r="983" spans="1:23" ht="14.1">
      <c r="A983" s="99" t="s">
        <v>107</v>
      </c>
      <c r="B983" s="99"/>
      <c r="C983" s="57"/>
      <c r="D983" s="16" t="s">
        <v>104</v>
      </c>
      <c r="E983" s="24"/>
      <c r="F983" s="34"/>
      <c r="G983" s="26"/>
      <c r="H983" s="24"/>
      <c r="I983" s="24"/>
      <c r="J983" s="24"/>
      <c r="K983" s="24"/>
      <c r="L983" s="24"/>
      <c r="M983" s="24"/>
      <c r="N983" s="24"/>
      <c r="O983" s="26"/>
      <c r="P983" s="26"/>
      <c r="Q983" s="26"/>
      <c r="R983" s="26"/>
      <c r="S983" s="26"/>
      <c r="T983" s="40" t="str">
        <f t="shared" si="54"/>
        <v/>
      </c>
      <c r="U983" s="24"/>
      <c r="V983" s="24"/>
      <c r="W983" s="26"/>
    </row>
    <row r="984" spans="1:23" ht="14.1">
      <c r="A984" s="100" t="s">
        <v>108</v>
      </c>
      <c r="B984" s="101"/>
      <c r="C984" s="102"/>
      <c r="D984" s="57"/>
      <c r="E984" s="16" t="s">
        <v>104</v>
      </c>
      <c r="G984" s="26"/>
      <c r="H984" s="24"/>
      <c r="I984" s="24"/>
      <c r="J984" s="24"/>
      <c r="K984" s="24"/>
      <c r="L984" s="24"/>
      <c r="M984" s="24"/>
      <c r="N984" s="24"/>
      <c r="O984" s="26"/>
      <c r="P984" s="26"/>
      <c r="Q984" s="26"/>
      <c r="R984" s="26"/>
      <c r="S984" s="26"/>
      <c r="T984" s="40" t="str">
        <f t="shared" si="54"/>
        <v/>
      </c>
      <c r="U984" s="24"/>
      <c r="V984" s="24"/>
      <c r="W984" s="26"/>
    </row>
    <row r="985" spans="1:23" ht="14.1">
      <c r="A985" s="103" t="s">
        <v>109</v>
      </c>
      <c r="B985" s="104"/>
      <c r="C985" s="105"/>
      <c r="D985" s="57"/>
      <c r="E985" s="16" t="s">
        <v>104</v>
      </c>
      <c r="G985" s="26"/>
      <c r="H985" s="24"/>
      <c r="I985" s="24"/>
      <c r="J985" s="24"/>
      <c r="K985" s="24"/>
      <c r="L985" s="24"/>
      <c r="M985" s="24"/>
      <c r="N985" s="24"/>
      <c r="O985" s="26"/>
      <c r="P985" s="26"/>
      <c r="Q985" s="26"/>
      <c r="R985" s="26"/>
      <c r="S985" s="26"/>
      <c r="T985" s="40" t="str">
        <f t="shared" si="54"/>
        <v/>
      </c>
      <c r="U985" s="24"/>
      <c r="V985" s="24"/>
      <c r="W985" s="26"/>
    </row>
    <row r="986" spans="1:23" ht="14.1">
      <c r="A986" s="13" t="s">
        <v>110</v>
      </c>
      <c r="B986" s="75"/>
      <c r="C986" s="75"/>
      <c r="D986" s="75"/>
      <c r="E986" s="24"/>
      <c r="F986" s="13" t="s">
        <v>111</v>
      </c>
      <c r="G986" s="27"/>
      <c r="H986" s="24"/>
      <c r="I986" s="13" t="s">
        <v>112</v>
      </c>
      <c r="J986" s="27"/>
      <c r="K986" s="24"/>
      <c r="L986" s="13" t="s">
        <v>111</v>
      </c>
      <c r="M986" s="27"/>
      <c r="N986" s="24"/>
      <c r="O986" s="13" t="str">
        <f>IF(OR(AND(NOT(ISBLANK(G986)),NOT(ISNUMBER(G986))),AND(NOT(ISBLANK(J986)),NOT(ISNUMBER(M986)))),"Digite um número na C.H.",IF(OR(COUNTIF(B986:B995,B986)&gt;1,COUNTIF(J986:J995,J986)&gt;1),"Docente repetido",""))</f>
        <v/>
      </c>
      <c r="P986" s="13">
        <f t="shared" ref="P986:P995" si="56">IF(ISBLANK(O986),"",IF(O986="",0,1))</f>
        <v>0</v>
      </c>
      <c r="Q986" s="26"/>
      <c r="R986" s="26"/>
      <c r="S986" s="26"/>
      <c r="T986" s="40" t="str">
        <f t="shared" si="54"/>
        <v/>
      </c>
      <c r="U986" s="24"/>
      <c r="V986" s="24"/>
      <c r="W986" s="26"/>
    </row>
    <row r="987" spans="1:23" ht="14.1">
      <c r="A987" s="13" t="s">
        <v>113</v>
      </c>
      <c r="B987" s="75"/>
      <c r="C987" s="75"/>
      <c r="D987" s="75"/>
      <c r="E987" s="24"/>
      <c r="F987" s="13" t="s">
        <v>111</v>
      </c>
      <c r="G987" s="27"/>
      <c r="H987" s="24"/>
      <c r="I987" s="13" t="s">
        <v>114</v>
      </c>
      <c r="J987" s="27"/>
      <c r="K987" s="24"/>
      <c r="L987" s="13" t="s">
        <v>111</v>
      </c>
      <c r="M987" s="27"/>
      <c r="N987" s="24"/>
      <c r="O987" s="13" t="str">
        <f>IF(OR(AND(NOT(ISBLANK(G987)),NOT(ISNUMBER(G987))),AND(NOT(ISBLANK(J987)),NOT(ISNUMBER(M987)))),"Digite um número na C.H.",IF(OR(COUNTIF(B986:B995,B987)&gt;1,COUNTIF(J986:J995,J987)&gt;1),"Docente repetido",""))</f>
        <v/>
      </c>
      <c r="P987" s="13">
        <f t="shared" si="56"/>
        <v>0</v>
      </c>
      <c r="Q987" s="26"/>
      <c r="R987" s="26"/>
      <c r="S987" s="26"/>
      <c r="T987" s="40" t="str">
        <f t="shared" si="54"/>
        <v/>
      </c>
      <c r="U987" s="24"/>
      <c r="V987" s="24"/>
      <c r="W987" s="26"/>
    </row>
    <row r="988" spans="1:23" ht="14.1">
      <c r="A988" s="13" t="s">
        <v>115</v>
      </c>
      <c r="B988" s="75"/>
      <c r="C988" s="75"/>
      <c r="D988" s="75"/>
      <c r="E988" s="24"/>
      <c r="F988" s="13" t="s">
        <v>111</v>
      </c>
      <c r="G988" s="27"/>
      <c r="H988" s="24"/>
      <c r="I988" s="13" t="s">
        <v>116</v>
      </c>
      <c r="J988" s="27"/>
      <c r="K988" s="24"/>
      <c r="L988" s="13" t="s">
        <v>111</v>
      </c>
      <c r="M988" s="27"/>
      <c r="N988" s="24"/>
      <c r="O988" s="13" t="str">
        <f>IF(OR(AND(NOT(ISBLANK(G988)),NOT(ISNUMBER(G988))),AND(NOT(ISBLANK(J988)),NOT(ISNUMBER(M988)))),"Digite um número na C.H.",IF(OR(COUNTIF(B986:B995,B988)&gt;1,COUNTIF(J986:J995,J988)&gt;1),"Docente repetido",""))</f>
        <v/>
      </c>
      <c r="P988" s="13">
        <f t="shared" si="56"/>
        <v>0</v>
      </c>
      <c r="Q988" s="26"/>
      <c r="R988" s="26"/>
      <c r="S988" s="26"/>
      <c r="T988" s="40" t="str">
        <f t="shared" si="54"/>
        <v/>
      </c>
      <c r="U988" s="24"/>
      <c r="V988" s="24"/>
      <c r="W988" s="26"/>
    </row>
    <row r="989" spans="1:23" ht="14.1">
      <c r="A989" s="13" t="s">
        <v>117</v>
      </c>
      <c r="B989" s="75"/>
      <c r="C989" s="75"/>
      <c r="D989" s="75"/>
      <c r="E989" s="24"/>
      <c r="F989" s="13" t="s">
        <v>111</v>
      </c>
      <c r="G989" s="27"/>
      <c r="H989" s="24"/>
      <c r="I989" s="13" t="s">
        <v>118</v>
      </c>
      <c r="J989" s="27"/>
      <c r="K989" s="24"/>
      <c r="L989" s="13" t="s">
        <v>111</v>
      </c>
      <c r="M989" s="27"/>
      <c r="N989" s="24"/>
      <c r="O989" s="13" t="str">
        <f>IF(OR(AND(NOT(ISBLANK(G989)),NOT(ISNUMBER(G989))),AND(NOT(ISBLANK(J989)),NOT(ISNUMBER(M989)))),"Digite um número na C.H.",IF(OR(COUNTIF(B986:B995,B989)&gt;1,COUNTIF(J986:J995,J989)&gt;1),"Docente repetido",""))</f>
        <v/>
      </c>
      <c r="P989" s="13">
        <f t="shared" si="56"/>
        <v>0</v>
      </c>
      <c r="Q989" s="26"/>
      <c r="R989" s="26"/>
      <c r="S989" s="26"/>
      <c r="T989" s="40" t="str">
        <f t="shared" si="54"/>
        <v/>
      </c>
      <c r="U989" s="24"/>
      <c r="V989" s="24"/>
      <c r="W989" s="26"/>
    </row>
    <row r="990" spans="1:23" ht="14.1">
      <c r="A990" s="13" t="s">
        <v>119</v>
      </c>
      <c r="B990" s="75"/>
      <c r="C990" s="75"/>
      <c r="D990" s="75"/>
      <c r="E990" s="24"/>
      <c r="F990" s="13" t="s">
        <v>111</v>
      </c>
      <c r="G990" s="27"/>
      <c r="H990" s="24"/>
      <c r="I990" s="13" t="s">
        <v>120</v>
      </c>
      <c r="J990" s="27"/>
      <c r="K990" s="24"/>
      <c r="L990" s="13" t="s">
        <v>111</v>
      </c>
      <c r="M990" s="27"/>
      <c r="N990" s="24"/>
      <c r="O990" s="13" t="str">
        <f>IF(OR(AND(NOT(ISBLANK(G990)),NOT(ISNUMBER(G990))),AND(NOT(ISBLANK(J990)),NOT(ISNUMBER(M990)))),"Digite um número na C.H.",IF(OR(COUNTIF(B986:B995,B990)&gt;1,COUNTIF(J986:J995,J990)&gt;1),"Docente repetido",""))</f>
        <v/>
      </c>
      <c r="P990" s="13">
        <f t="shared" si="56"/>
        <v>0</v>
      </c>
      <c r="Q990" s="26"/>
      <c r="R990" s="26"/>
      <c r="S990" s="26"/>
      <c r="T990" s="40" t="str">
        <f t="shared" si="54"/>
        <v/>
      </c>
      <c r="U990" s="24"/>
      <c r="V990" s="24"/>
      <c r="W990" s="26"/>
    </row>
    <row r="991" spans="1:23" ht="14.1">
      <c r="A991" s="13" t="s">
        <v>121</v>
      </c>
      <c r="B991" s="75"/>
      <c r="C991" s="75"/>
      <c r="D991" s="75"/>
      <c r="E991" s="24"/>
      <c r="F991" s="13" t="s">
        <v>111</v>
      </c>
      <c r="G991" s="27"/>
      <c r="H991" s="24"/>
      <c r="I991" s="13" t="s">
        <v>122</v>
      </c>
      <c r="J991" s="27"/>
      <c r="K991" s="24"/>
      <c r="L991" s="13" t="s">
        <v>111</v>
      </c>
      <c r="M991" s="27"/>
      <c r="N991" s="24"/>
      <c r="O991" s="13" t="str">
        <f>IF(OR(AND(NOT(ISBLANK(G991)),NOT(ISNUMBER(G991))),AND(NOT(ISBLANK(J991)),NOT(ISNUMBER(M991)))),"Digite um número na C.H.",IF(OR(COUNTIF(B986:B995,B991)&gt;1,COUNTIF(J986:J995,J991)&gt;1),"Docente repetido",""))</f>
        <v/>
      </c>
      <c r="P991" s="13">
        <f t="shared" si="56"/>
        <v>0</v>
      </c>
      <c r="Q991" s="26"/>
      <c r="R991" s="26"/>
      <c r="S991" s="26"/>
      <c r="T991" s="40" t="str">
        <f t="shared" si="54"/>
        <v/>
      </c>
      <c r="U991" s="24"/>
      <c r="V991" s="24"/>
      <c r="W991" s="26"/>
    </row>
    <row r="992" spans="1:23" ht="14.1">
      <c r="A992" s="13" t="s">
        <v>123</v>
      </c>
      <c r="B992" s="75"/>
      <c r="C992" s="75"/>
      <c r="D992" s="75"/>
      <c r="E992" s="24"/>
      <c r="F992" s="13" t="s">
        <v>111</v>
      </c>
      <c r="G992" s="27"/>
      <c r="H992" s="24"/>
      <c r="I992" s="13" t="s">
        <v>124</v>
      </c>
      <c r="J992" s="27"/>
      <c r="K992" s="24"/>
      <c r="L992" s="13" t="s">
        <v>111</v>
      </c>
      <c r="M992" s="27"/>
      <c r="N992" s="24"/>
      <c r="O992" s="13" t="str">
        <f>IF(OR(AND(NOT(ISBLANK(G992)),NOT(ISNUMBER(G992))),AND(NOT(ISBLANK(J992)),NOT(ISNUMBER(M992)))),"Digite um número na C.H.",IF(OR(COUNTIF(B986:B995,B992)&gt;1,COUNTIF(J986:J995,J992)&gt;1),"Docente repetido",""))</f>
        <v/>
      </c>
      <c r="P992" s="13">
        <f t="shared" si="56"/>
        <v>0</v>
      </c>
      <c r="Q992" s="26"/>
      <c r="R992" s="26"/>
      <c r="S992" s="26"/>
      <c r="T992" s="40" t="str">
        <f t="shared" si="54"/>
        <v/>
      </c>
      <c r="U992" s="24"/>
      <c r="V992" s="24"/>
      <c r="W992" s="26"/>
    </row>
    <row r="993" spans="1:23" ht="14.1">
      <c r="A993" s="13" t="s">
        <v>125</v>
      </c>
      <c r="B993" s="75"/>
      <c r="C993" s="75"/>
      <c r="D993" s="75"/>
      <c r="E993" s="24"/>
      <c r="F993" s="13" t="s">
        <v>111</v>
      </c>
      <c r="G993" s="27"/>
      <c r="H993" s="24"/>
      <c r="I993" s="13" t="s">
        <v>126</v>
      </c>
      <c r="J993" s="27"/>
      <c r="K993" s="24"/>
      <c r="L993" s="13" t="s">
        <v>111</v>
      </c>
      <c r="M993" s="27"/>
      <c r="N993" s="24"/>
      <c r="O993" s="13" t="str">
        <f>IF(OR(AND(NOT(ISBLANK(G993)),NOT(ISNUMBER(G993))),AND(NOT(ISBLANK(J993)),NOT(ISNUMBER(M993)))),"Digite um número na C.H.",IF(OR(COUNTIF(B986:B995,B993)&gt;1,COUNTIF(J986:J995,J993)&gt;1),"Docente repetido",""))</f>
        <v/>
      </c>
      <c r="P993" s="13">
        <f t="shared" si="56"/>
        <v>0</v>
      </c>
      <c r="Q993" s="26"/>
      <c r="R993" s="26"/>
      <c r="S993" s="26"/>
      <c r="T993" s="40" t="str">
        <f t="shared" si="54"/>
        <v/>
      </c>
      <c r="U993" s="24"/>
      <c r="V993" s="24"/>
      <c r="W993" s="26"/>
    </row>
    <row r="994" spans="1:23" ht="14.1">
      <c r="A994" s="13" t="s">
        <v>127</v>
      </c>
      <c r="B994" s="75"/>
      <c r="C994" s="75"/>
      <c r="D994" s="75"/>
      <c r="E994" s="24"/>
      <c r="F994" s="13" t="s">
        <v>111</v>
      </c>
      <c r="G994" s="27"/>
      <c r="H994" s="24"/>
      <c r="I994" s="13" t="s">
        <v>128</v>
      </c>
      <c r="J994" s="27"/>
      <c r="K994" s="24"/>
      <c r="L994" s="13" t="s">
        <v>111</v>
      </c>
      <c r="M994" s="27"/>
      <c r="N994" s="24"/>
      <c r="O994" s="13" t="str">
        <f>IF(OR(AND(NOT(ISBLANK(G994)),NOT(ISNUMBER(G994))),AND(NOT(ISBLANK(J994)),NOT(ISNUMBER(M994)))),"Digite um número na C.H.",IF(OR(COUNTIF(B986:B995,B994)&gt;1,COUNTIF(J986:J995,J994)&gt;1),"Docente repetido",""))</f>
        <v/>
      </c>
      <c r="P994" s="13">
        <f t="shared" si="56"/>
        <v>0</v>
      </c>
      <c r="Q994" s="26"/>
      <c r="R994" s="26"/>
      <c r="S994" s="26"/>
      <c r="T994" s="40" t="str">
        <f t="shared" si="54"/>
        <v/>
      </c>
      <c r="U994" s="26"/>
      <c r="V994" s="26"/>
      <c r="W994" s="26"/>
    </row>
    <row r="995" spans="1:23" ht="14.1">
      <c r="A995" s="13" t="s">
        <v>129</v>
      </c>
      <c r="B995" s="75"/>
      <c r="C995" s="75"/>
      <c r="D995" s="75"/>
      <c r="E995" s="24"/>
      <c r="F995" s="13" t="s">
        <v>111</v>
      </c>
      <c r="G995" s="27"/>
      <c r="H995" s="24"/>
      <c r="I995" s="13" t="s">
        <v>130</v>
      </c>
      <c r="J995" s="27"/>
      <c r="K995" s="24"/>
      <c r="L995" s="13" t="s">
        <v>111</v>
      </c>
      <c r="M995" s="27"/>
      <c r="N995" s="24"/>
      <c r="O995" s="13" t="str">
        <f>IF(OR(AND(NOT(ISBLANK(G995)),NOT(ISNUMBER(G995))),AND(NOT(ISBLANK(J995)),NOT(ISNUMBER(M995)))),"Digite um número na C.H.",IF(OR(COUNTIF(B986:B995,B995)&gt;1,COUNTIF(J986:J995,J995)&gt;1),"Docente repetido",""))</f>
        <v/>
      </c>
      <c r="P995" s="13">
        <f t="shared" si="56"/>
        <v>0</v>
      </c>
      <c r="Q995" s="26"/>
      <c r="R995" s="26"/>
      <c r="S995" s="26"/>
      <c r="T995" s="40" t="str">
        <f t="shared" si="54"/>
        <v/>
      </c>
      <c r="U995" s="26"/>
      <c r="V995" s="26"/>
      <c r="W995" s="26"/>
    </row>
    <row r="996" spans="1:23" ht="12.6">
      <c r="A996" s="26"/>
      <c r="B996" s="26"/>
      <c r="C996" s="26"/>
      <c r="D996" s="26"/>
      <c r="E996" s="26"/>
      <c r="F996" s="26"/>
      <c r="G996" s="26"/>
      <c r="H996" s="26"/>
      <c r="I996" s="26"/>
      <c r="J996" s="26"/>
      <c r="K996" s="26"/>
      <c r="L996" s="26"/>
      <c r="M996" s="26"/>
      <c r="N996" s="26"/>
      <c r="O996" s="26"/>
      <c r="P996" s="26"/>
      <c r="Q996" s="26"/>
      <c r="R996" s="26"/>
      <c r="S996" s="26"/>
      <c r="T996" s="40" t="str">
        <f t="shared" si="54"/>
        <v/>
      </c>
      <c r="U996" s="26"/>
      <c r="V996" s="26"/>
      <c r="W996" s="26"/>
    </row>
    <row r="997" spans="1:23" ht="15.75" customHeight="1">
      <c r="T997" s="40" t="str">
        <f t="shared" si="54"/>
        <v/>
      </c>
    </row>
    <row r="998" spans="1:23" ht="15.75" customHeight="1">
      <c r="T998" s="40" t="str">
        <f t="shared" si="54"/>
        <v/>
      </c>
    </row>
    <row r="999" spans="1:23" ht="19.5" customHeight="1">
      <c r="A999" s="13" t="s">
        <v>99</v>
      </c>
      <c r="B999" s="94"/>
      <c r="C999" s="94"/>
      <c r="D999" s="94"/>
      <c r="E999" s="94"/>
      <c r="F999" s="94"/>
      <c r="G999" s="94"/>
      <c r="H999" s="94"/>
      <c r="I999" s="94"/>
      <c r="J999" s="94"/>
      <c r="K999" s="94"/>
      <c r="L999" s="94"/>
      <c r="M999" s="94"/>
      <c r="N999" s="24"/>
      <c r="O999" s="13" t="str">
        <f>IF(AND(B999="",NOT(F1000="")),"Nome da disciplina obrigatório","")</f>
        <v/>
      </c>
      <c r="P999" s="13">
        <f>IF(ISBLANK(O999),"",IF(O999="",0,1))</f>
        <v>0</v>
      </c>
      <c r="Q999" s="26"/>
      <c r="R999" s="26"/>
      <c r="S999" s="26"/>
      <c r="T999" s="40" t="str">
        <f t="shared" si="54"/>
        <v/>
      </c>
      <c r="U999" s="26"/>
      <c r="V999" s="26"/>
      <c r="W999" s="26"/>
    </row>
    <row r="1000" spans="1:23" ht="32.25" customHeight="1">
      <c r="A1000" s="95" t="s">
        <v>100</v>
      </c>
      <c r="B1000" s="96"/>
      <c r="C1000" s="96"/>
      <c r="D1000" s="96"/>
      <c r="E1000" s="97"/>
      <c r="F1000" s="13" t="str">
        <f>IF(SUM(G1010:G1019)+SUM(M1010:M1019)=0,"",SUM(G1010:G1019)+SUM(M1010:M1019))</f>
        <v/>
      </c>
      <c r="H1000" s="24"/>
      <c r="I1000" s="24"/>
      <c r="J1000" s="24"/>
      <c r="K1000" s="24"/>
      <c r="L1000" s="24"/>
      <c r="M1000" s="24"/>
      <c r="N1000" s="24"/>
      <c r="O1000" s="13" t="str">
        <f>IF(F1000="", "", IF(AND(NOT(F1000=0),NOT(MOD(F1000,15)=0)),"A carga horária deve ser múltiplo de 15",""))</f>
        <v/>
      </c>
      <c r="P1000" s="13">
        <f>IF(ISBLANK(O1000),"",IF(O1000="",0,1))</f>
        <v>0</v>
      </c>
      <c r="Q1000" s="26"/>
      <c r="R1000" s="26"/>
      <c r="S1000" s="26"/>
      <c r="T1000" s="40" t="str">
        <f t="shared" si="54"/>
        <v/>
      </c>
      <c r="U1000" s="24"/>
      <c r="V1000" s="24"/>
      <c r="W1000" s="26"/>
    </row>
    <row r="1001" spans="1:23" ht="14.1">
      <c r="A1001" s="98" t="s">
        <v>93</v>
      </c>
      <c r="B1001" s="98"/>
      <c r="C1001" s="98"/>
      <c r="D1001" s="98"/>
      <c r="E1001" s="98"/>
      <c r="F1001" s="38" t="str">
        <f>IF(AND(NOT(ISBLANK(F1000)),ISNUMBER(F1000),F1000&gt;=15),F1000/15,"")</f>
        <v/>
      </c>
      <c r="G1001" s="24"/>
      <c r="H1001" s="24"/>
      <c r="I1001" s="24"/>
      <c r="J1001" s="24"/>
      <c r="K1001" s="24"/>
      <c r="L1001" s="24"/>
      <c r="M1001" s="24"/>
      <c r="N1001" s="24"/>
      <c r="O1001" s="26"/>
      <c r="P1001" s="26"/>
      <c r="Q1001" s="26"/>
      <c r="R1001" s="26"/>
      <c r="S1001" s="26"/>
      <c r="T1001" s="40" t="str">
        <f t="shared" si="54"/>
        <v/>
      </c>
      <c r="U1001" s="24"/>
      <c r="V1001" s="24"/>
      <c r="W1001" s="26"/>
    </row>
    <row r="1002" spans="1:23" ht="60" customHeight="1">
      <c r="A1002" s="13" t="s">
        <v>101</v>
      </c>
      <c r="B1002" s="83"/>
      <c r="C1002" s="83"/>
      <c r="D1002" s="83"/>
      <c r="E1002" s="83"/>
      <c r="F1002" s="83"/>
      <c r="G1002" s="83"/>
      <c r="H1002" s="83"/>
      <c r="I1002" s="83"/>
      <c r="J1002" s="83"/>
      <c r="K1002" s="83"/>
      <c r="L1002" s="83"/>
      <c r="M1002" s="83"/>
      <c r="N1002" s="24"/>
      <c r="O1002" s="26"/>
      <c r="P1002" s="26"/>
      <c r="Q1002" s="26"/>
      <c r="R1002" s="26"/>
      <c r="S1002" s="26"/>
      <c r="T1002" s="40" t="str">
        <f t="shared" si="54"/>
        <v/>
      </c>
      <c r="U1002" s="24"/>
      <c r="V1002" s="24"/>
      <c r="W1002" s="26"/>
    </row>
    <row r="1003" spans="1:23" ht="60" customHeight="1">
      <c r="A1003" s="39" t="s">
        <v>102</v>
      </c>
      <c r="B1003" s="83"/>
      <c r="C1003" s="83"/>
      <c r="D1003" s="83"/>
      <c r="E1003" s="83"/>
      <c r="F1003" s="83"/>
      <c r="G1003" s="83"/>
      <c r="H1003" s="83"/>
      <c r="I1003" s="83"/>
      <c r="J1003" s="83"/>
      <c r="K1003" s="83"/>
      <c r="L1003" s="83"/>
      <c r="M1003" s="83"/>
      <c r="N1003" s="24"/>
      <c r="O1003" s="26"/>
      <c r="P1003" s="26"/>
      <c r="Q1003" s="26"/>
      <c r="R1003" s="26"/>
      <c r="S1003" s="26"/>
      <c r="T1003" s="40" t="str">
        <f t="shared" si="54"/>
        <v/>
      </c>
      <c r="U1003" s="24"/>
      <c r="V1003" s="24"/>
      <c r="W1003" s="26"/>
    </row>
    <row r="1004" spans="1:23" ht="14.1">
      <c r="A1004" s="13" t="s">
        <v>103</v>
      </c>
      <c r="B1004" s="57"/>
      <c r="C1004" s="16" t="s">
        <v>104</v>
      </c>
      <c r="D1004" s="24"/>
      <c r="E1004" s="24"/>
      <c r="G1004" s="26"/>
      <c r="H1004" s="24"/>
      <c r="I1004" s="24"/>
      <c r="J1004" s="24"/>
      <c r="K1004" s="24"/>
      <c r="L1004" s="24"/>
      <c r="M1004" s="24"/>
      <c r="N1004" s="24"/>
      <c r="O1004" s="26"/>
      <c r="P1004" s="26"/>
      <c r="Q1004" s="26"/>
      <c r="R1004" s="26"/>
      <c r="S1004" s="26"/>
      <c r="T1004" s="40" t="str">
        <f t="shared" si="54"/>
        <v/>
      </c>
      <c r="U1004" s="24"/>
      <c r="V1004" s="24"/>
      <c r="W1004" s="26"/>
    </row>
    <row r="1005" spans="1:23" ht="14.1">
      <c r="A1005" s="13" t="s">
        <v>105</v>
      </c>
      <c r="B1005" s="57"/>
      <c r="C1005" s="16" t="s">
        <v>104</v>
      </c>
      <c r="D1005" s="24"/>
      <c r="E1005" s="24"/>
      <c r="G1005" s="26"/>
      <c r="H1005" s="24"/>
      <c r="I1005" s="24"/>
      <c r="J1005" s="24"/>
      <c r="K1005" s="24"/>
      <c r="L1005" s="24"/>
      <c r="M1005" s="24"/>
      <c r="N1005" s="24"/>
      <c r="O1005" s="26"/>
      <c r="P1005" s="26"/>
      <c r="Q1005" s="26"/>
      <c r="R1005" s="26"/>
      <c r="S1005" s="26"/>
      <c r="T1005" s="40" t="str">
        <f t="shared" si="54"/>
        <v/>
      </c>
      <c r="U1005" s="24"/>
      <c r="V1005" s="24"/>
      <c r="W1005" s="26"/>
    </row>
    <row r="1006" spans="1:23" ht="14.1">
      <c r="A1006" s="99" t="s">
        <v>106</v>
      </c>
      <c r="B1006" s="99"/>
      <c r="C1006" s="57"/>
      <c r="D1006" s="16" t="s">
        <v>104</v>
      </c>
      <c r="E1006" s="24"/>
      <c r="F1006" s="34"/>
      <c r="G1006" s="26"/>
      <c r="H1006" s="24"/>
      <c r="I1006" s="24"/>
      <c r="J1006" s="24"/>
      <c r="K1006" s="24"/>
      <c r="L1006" s="24"/>
      <c r="M1006" s="24"/>
      <c r="N1006" s="24"/>
      <c r="O1006" s="26"/>
      <c r="P1006" s="26"/>
      <c r="Q1006" s="26"/>
      <c r="R1006" s="26"/>
      <c r="S1006" s="26"/>
      <c r="T1006" s="40" t="str">
        <f t="shared" si="54"/>
        <v/>
      </c>
      <c r="U1006" s="24"/>
      <c r="V1006" s="24"/>
      <c r="W1006" s="26"/>
    </row>
    <row r="1007" spans="1:23" ht="14.1">
      <c r="A1007" s="99" t="s">
        <v>107</v>
      </c>
      <c r="B1007" s="99"/>
      <c r="C1007" s="57"/>
      <c r="D1007" s="16" t="s">
        <v>104</v>
      </c>
      <c r="E1007" s="24"/>
      <c r="F1007" s="34"/>
      <c r="G1007" s="26"/>
      <c r="H1007" s="24"/>
      <c r="I1007" s="24"/>
      <c r="J1007" s="24"/>
      <c r="K1007" s="24"/>
      <c r="L1007" s="24"/>
      <c r="M1007" s="24"/>
      <c r="N1007" s="24"/>
      <c r="O1007" s="26"/>
      <c r="P1007" s="26"/>
      <c r="Q1007" s="26"/>
      <c r="R1007" s="26"/>
      <c r="S1007" s="26"/>
      <c r="T1007" s="40" t="str">
        <f t="shared" si="54"/>
        <v/>
      </c>
      <c r="U1007" s="24"/>
      <c r="V1007" s="24"/>
      <c r="W1007" s="26"/>
    </row>
    <row r="1008" spans="1:23" ht="14.1">
      <c r="A1008" s="100" t="s">
        <v>108</v>
      </c>
      <c r="B1008" s="101"/>
      <c r="C1008" s="102"/>
      <c r="D1008" s="57"/>
      <c r="E1008" s="16" t="s">
        <v>104</v>
      </c>
      <c r="G1008" s="26"/>
      <c r="H1008" s="24"/>
      <c r="I1008" s="24"/>
      <c r="J1008" s="24"/>
      <c r="K1008" s="24"/>
      <c r="L1008" s="24"/>
      <c r="M1008" s="24"/>
      <c r="N1008" s="24"/>
      <c r="O1008" s="26"/>
      <c r="P1008" s="26"/>
      <c r="Q1008" s="26"/>
      <c r="R1008" s="26"/>
      <c r="S1008" s="26"/>
      <c r="T1008" s="40" t="str">
        <f t="shared" si="54"/>
        <v/>
      </c>
      <c r="U1008" s="24"/>
      <c r="V1008" s="24"/>
      <c r="W1008" s="26"/>
    </row>
    <row r="1009" spans="1:23" ht="14.1">
      <c r="A1009" s="103" t="s">
        <v>109</v>
      </c>
      <c r="B1009" s="104"/>
      <c r="C1009" s="105"/>
      <c r="D1009" s="57"/>
      <c r="E1009" s="16" t="s">
        <v>104</v>
      </c>
      <c r="G1009" s="26"/>
      <c r="H1009" s="24"/>
      <c r="I1009" s="24"/>
      <c r="J1009" s="24"/>
      <c r="K1009" s="24"/>
      <c r="L1009" s="24"/>
      <c r="M1009" s="24"/>
      <c r="N1009" s="24"/>
      <c r="O1009" s="26"/>
      <c r="P1009" s="26"/>
      <c r="Q1009" s="26"/>
      <c r="R1009" s="26"/>
      <c r="S1009" s="26"/>
      <c r="T1009" s="40" t="str">
        <f t="shared" si="54"/>
        <v/>
      </c>
      <c r="U1009" s="24"/>
      <c r="V1009" s="24"/>
      <c r="W1009" s="26"/>
    </row>
    <row r="1010" spans="1:23" ht="14.1">
      <c r="A1010" s="13" t="s">
        <v>110</v>
      </c>
      <c r="B1010" s="75"/>
      <c r="C1010" s="75"/>
      <c r="D1010" s="75"/>
      <c r="E1010" s="24"/>
      <c r="F1010" s="13" t="s">
        <v>111</v>
      </c>
      <c r="G1010" s="27"/>
      <c r="H1010" s="24"/>
      <c r="I1010" s="13" t="s">
        <v>112</v>
      </c>
      <c r="J1010" s="27"/>
      <c r="K1010" s="24"/>
      <c r="L1010" s="13" t="s">
        <v>111</v>
      </c>
      <c r="M1010" s="27"/>
      <c r="N1010" s="24"/>
      <c r="O1010" s="13" t="str">
        <f>IF(OR(AND(NOT(ISBLANK(G1010)),NOT(ISNUMBER(G1010))),AND(NOT(ISBLANK(J1010)),NOT(ISNUMBER(M1010)))),"Digite um número na C.H.",IF(OR(COUNTIF(B1010:B1019,B1010)&gt;1,COUNTIF(J1010:J1019,J1010)&gt;1),"Docente repetido",""))</f>
        <v/>
      </c>
      <c r="P1010" s="13">
        <f t="shared" ref="P1010:P1019" si="57">IF(ISBLANK(O1010),"",IF(O1010="",0,1))</f>
        <v>0</v>
      </c>
      <c r="Q1010" s="26"/>
      <c r="R1010" s="26"/>
      <c r="S1010" s="26"/>
      <c r="T1010" s="40" t="str">
        <f t="shared" si="54"/>
        <v/>
      </c>
      <c r="U1010" s="24"/>
      <c r="V1010" s="24"/>
      <c r="W1010" s="26"/>
    </row>
    <row r="1011" spans="1:23" ht="14.1">
      <c r="A1011" s="13" t="s">
        <v>113</v>
      </c>
      <c r="B1011" s="75"/>
      <c r="C1011" s="75"/>
      <c r="D1011" s="75"/>
      <c r="E1011" s="24"/>
      <c r="F1011" s="13" t="s">
        <v>111</v>
      </c>
      <c r="G1011" s="27"/>
      <c r="H1011" s="24"/>
      <c r="I1011" s="13" t="s">
        <v>114</v>
      </c>
      <c r="J1011" s="27"/>
      <c r="K1011" s="24"/>
      <c r="L1011" s="13" t="s">
        <v>111</v>
      </c>
      <c r="M1011" s="27"/>
      <c r="N1011" s="24"/>
      <c r="O1011" s="13" t="str">
        <f>IF(OR(AND(NOT(ISBLANK(G1011)),NOT(ISNUMBER(G1011))),AND(NOT(ISBLANK(J1011)),NOT(ISNUMBER(M1011)))),"Digite um número na C.H.",IF(OR(COUNTIF(B1010:B1019,B1011)&gt;1,COUNTIF(J1010:J1019,J1011)&gt;1),"Docente repetido",""))</f>
        <v/>
      </c>
      <c r="P1011" s="13">
        <f t="shared" si="57"/>
        <v>0</v>
      </c>
      <c r="Q1011" s="26"/>
      <c r="R1011" s="26"/>
      <c r="S1011" s="26"/>
      <c r="T1011" s="40" t="str">
        <f t="shared" si="54"/>
        <v/>
      </c>
      <c r="U1011" s="24"/>
      <c r="V1011" s="24"/>
      <c r="W1011" s="26"/>
    </row>
    <row r="1012" spans="1:23" ht="14.1">
      <c r="A1012" s="13" t="s">
        <v>115</v>
      </c>
      <c r="B1012" s="75"/>
      <c r="C1012" s="75"/>
      <c r="D1012" s="75"/>
      <c r="E1012" s="24"/>
      <c r="F1012" s="13" t="s">
        <v>111</v>
      </c>
      <c r="G1012" s="27"/>
      <c r="H1012" s="24"/>
      <c r="I1012" s="13" t="s">
        <v>116</v>
      </c>
      <c r="J1012" s="27"/>
      <c r="K1012" s="24"/>
      <c r="L1012" s="13" t="s">
        <v>111</v>
      </c>
      <c r="M1012" s="27"/>
      <c r="N1012" s="24"/>
      <c r="O1012" s="13" t="str">
        <f>IF(OR(AND(NOT(ISBLANK(G1012)),NOT(ISNUMBER(G1012))),AND(NOT(ISBLANK(J1012)),NOT(ISNUMBER(M1012)))),"Digite um número na C.H.",IF(OR(COUNTIF(B1010:B1019,B1012)&gt;1,COUNTIF(J1010:J1019,J1012)&gt;1),"Docente repetido",""))</f>
        <v/>
      </c>
      <c r="P1012" s="13">
        <f t="shared" si="57"/>
        <v>0</v>
      </c>
      <c r="Q1012" s="26"/>
      <c r="R1012" s="26"/>
      <c r="S1012" s="26"/>
      <c r="T1012" s="40" t="str">
        <f t="shared" si="54"/>
        <v/>
      </c>
      <c r="U1012" s="24"/>
      <c r="V1012" s="24"/>
      <c r="W1012" s="26"/>
    </row>
    <row r="1013" spans="1:23" ht="14.1">
      <c r="A1013" s="13" t="s">
        <v>117</v>
      </c>
      <c r="B1013" s="75"/>
      <c r="C1013" s="75"/>
      <c r="D1013" s="75"/>
      <c r="E1013" s="24"/>
      <c r="F1013" s="13" t="s">
        <v>111</v>
      </c>
      <c r="G1013" s="27"/>
      <c r="H1013" s="24"/>
      <c r="I1013" s="13" t="s">
        <v>118</v>
      </c>
      <c r="J1013" s="27"/>
      <c r="K1013" s="24"/>
      <c r="L1013" s="13" t="s">
        <v>111</v>
      </c>
      <c r="M1013" s="27"/>
      <c r="N1013" s="24"/>
      <c r="O1013" s="13" t="str">
        <f>IF(OR(AND(NOT(ISBLANK(G1013)),NOT(ISNUMBER(G1013))),AND(NOT(ISBLANK(J1013)),NOT(ISNUMBER(M1013)))),"Digite um número na C.H.",IF(OR(COUNTIF(B1010:B1019,B1013)&gt;1,COUNTIF(J1010:J1019,J1013)&gt;1),"Docente repetido",""))</f>
        <v/>
      </c>
      <c r="P1013" s="13">
        <f t="shared" si="57"/>
        <v>0</v>
      </c>
      <c r="Q1013" s="26"/>
      <c r="R1013" s="26"/>
      <c r="S1013" s="26"/>
      <c r="T1013" s="40" t="str">
        <f t="shared" si="54"/>
        <v/>
      </c>
      <c r="U1013" s="24"/>
      <c r="V1013" s="24"/>
      <c r="W1013" s="26"/>
    </row>
    <row r="1014" spans="1:23" ht="14.1">
      <c r="A1014" s="13" t="s">
        <v>119</v>
      </c>
      <c r="B1014" s="75"/>
      <c r="C1014" s="75"/>
      <c r="D1014" s="75"/>
      <c r="E1014" s="24"/>
      <c r="F1014" s="13" t="s">
        <v>111</v>
      </c>
      <c r="G1014" s="27"/>
      <c r="H1014" s="24"/>
      <c r="I1014" s="13" t="s">
        <v>120</v>
      </c>
      <c r="J1014" s="27"/>
      <c r="K1014" s="24"/>
      <c r="L1014" s="13" t="s">
        <v>111</v>
      </c>
      <c r="M1014" s="27"/>
      <c r="N1014" s="24"/>
      <c r="O1014" s="13" t="str">
        <f>IF(OR(AND(NOT(ISBLANK(G1014)),NOT(ISNUMBER(G1014))),AND(NOT(ISBLANK(J1014)),NOT(ISNUMBER(M1014)))),"Digite um número na C.H.",IF(OR(COUNTIF(B1010:B1019,B1014)&gt;1,COUNTIF(J1010:J1019,J1014)&gt;1),"Docente repetido",""))</f>
        <v/>
      </c>
      <c r="P1014" s="13">
        <f t="shared" si="57"/>
        <v>0</v>
      </c>
      <c r="Q1014" s="26"/>
      <c r="R1014" s="26"/>
      <c r="S1014" s="26"/>
      <c r="T1014" s="40" t="str">
        <f t="shared" si="54"/>
        <v/>
      </c>
      <c r="U1014" s="24"/>
      <c r="V1014" s="24"/>
      <c r="W1014" s="26"/>
    </row>
    <row r="1015" spans="1:23" ht="14.1">
      <c r="A1015" s="13" t="s">
        <v>121</v>
      </c>
      <c r="B1015" s="75"/>
      <c r="C1015" s="75"/>
      <c r="D1015" s="75"/>
      <c r="E1015" s="24"/>
      <c r="F1015" s="13" t="s">
        <v>111</v>
      </c>
      <c r="G1015" s="27"/>
      <c r="H1015" s="24"/>
      <c r="I1015" s="13" t="s">
        <v>122</v>
      </c>
      <c r="J1015" s="27"/>
      <c r="K1015" s="24"/>
      <c r="L1015" s="13" t="s">
        <v>111</v>
      </c>
      <c r="M1015" s="27"/>
      <c r="N1015" s="24"/>
      <c r="O1015" s="13" t="str">
        <f>IF(OR(AND(NOT(ISBLANK(G1015)),NOT(ISNUMBER(G1015))),AND(NOT(ISBLANK(J1015)),NOT(ISNUMBER(M1015)))),"Digite um número na C.H.",IF(OR(COUNTIF(B1010:B1019,B1015)&gt;1,COUNTIF(J1010:J1019,J1015)&gt;1),"Docente repetido",""))</f>
        <v/>
      </c>
      <c r="P1015" s="13">
        <f t="shared" si="57"/>
        <v>0</v>
      </c>
      <c r="Q1015" s="26"/>
      <c r="R1015" s="26"/>
      <c r="S1015" s="26"/>
      <c r="T1015" s="40" t="str">
        <f t="shared" si="54"/>
        <v/>
      </c>
      <c r="U1015" s="24"/>
      <c r="V1015" s="24"/>
      <c r="W1015" s="26"/>
    </row>
    <row r="1016" spans="1:23" ht="14.1">
      <c r="A1016" s="13" t="s">
        <v>123</v>
      </c>
      <c r="B1016" s="75"/>
      <c r="C1016" s="75"/>
      <c r="D1016" s="75"/>
      <c r="E1016" s="24"/>
      <c r="F1016" s="13" t="s">
        <v>111</v>
      </c>
      <c r="G1016" s="27"/>
      <c r="H1016" s="24"/>
      <c r="I1016" s="13" t="s">
        <v>124</v>
      </c>
      <c r="J1016" s="27"/>
      <c r="K1016" s="24"/>
      <c r="L1016" s="13" t="s">
        <v>111</v>
      </c>
      <c r="M1016" s="27"/>
      <c r="N1016" s="24"/>
      <c r="O1016" s="13" t="str">
        <f>IF(OR(AND(NOT(ISBLANK(G1016)),NOT(ISNUMBER(G1016))),AND(NOT(ISBLANK(J1016)),NOT(ISNUMBER(M1016)))),"Digite um número na C.H.",IF(OR(COUNTIF(B1010:B1019,B1016)&gt;1,COUNTIF(J1010:J1019,J1016)&gt;1),"Docente repetido",""))</f>
        <v/>
      </c>
      <c r="P1016" s="13">
        <f t="shared" si="57"/>
        <v>0</v>
      </c>
      <c r="Q1016" s="26"/>
      <c r="R1016" s="26"/>
      <c r="S1016" s="26"/>
      <c r="T1016" s="40" t="str">
        <f t="shared" si="54"/>
        <v/>
      </c>
      <c r="U1016" s="24"/>
      <c r="V1016" s="24"/>
      <c r="W1016" s="26"/>
    </row>
    <row r="1017" spans="1:23" ht="14.1">
      <c r="A1017" s="13" t="s">
        <v>125</v>
      </c>
      <c r="B1017" s="75"/>
      <c r="C1017" s="75"/>
      <c r="D1017" s="75"/>
      <c r="E1017" s="24"/>
      <c r="F1017" s="13" t="s">
        <v>111</v>
      </c>
      <c r="G1017" s="27"/>
      <c r="H1017" s="24"/>
      <c r="I1017" s="13" t="s">
        <v>126</v>
      </c>
      <c r="J1017" s="27"/>
      <c r="K1017" s="24"/>
      <c r="L1017" s="13" t="s">
        <v>111</v>
      </c>
      <c r="M1017" s="27"/>
      <c r="N1017" s="24"/>
      <c r="O1017" s="13" t="str">
        <f>IF(OR(AND(NOT(ISBLANK(G1017)),NOT(ISNUMBER(G1017))),AND(NOT(ISBLANK(J1017)),NOT(ISNUMBER(M1017)))),"Digite um número na C.H.",IF(OR(COUNTIF(B1010:B1019,B1017)&gt;1,COUNTIF(J1010:J1019,J1017)&gt;1),"Docente repetido",""))</f>
        <v/>
      </c>
      <c r="P1017" s="13">
        <f t="shared" si="57"/>
        <v>0</v>
      </c>
      <c r="Q1017" s="26"/>
      <c r="R1017" s="26"/>
      <c r="S1017" s="26"/>
      <c r="T1017" s="40" t="str">
        <f t="shared" si="54"/>
        <v/>
      </c>
      <c r="U1017" s="24"/>
      <c r="V1017" s="24"/>
      <c r="W1017" s="26"/>
    </row>
    <row r="1018" spans="1:23" ht="14.1">
      <c r="A1018" s="13" t="s">
        <v>127</v>
      </c>
      <c r="B1018" s="75"/>
      <c r="C1018" s="75"/>
      <c r="D1018" s="75"/>
      <c r="E1018" s="24"/>
      <c r="F1018" s="13" t="s">
        <v>111</v>
      </c>
      <c r="G1018" s="27"/>
      <c r="H1018" s="24"/>
      <c r="I1018" s="13" t="s">
        <v>128</v>
      </c>
      <c r="J1018" s="27"/>
      <c r="K1018" s="24"/>
      <c r="L1018" s="13" t="s">
        <v>111</v>
      </c>
      <c r="M1018" s="27"/>
      <c r="N1018" s="24"/>
      <c r="O1018" s="13" t="str">
        <f>IF(OR(AND(NOT(ISBLANK(G1018)),NOT(ISNUMBER(G1018))),AND(NOT(ISBLANK(J1018)),NOT(ISNUMBER(M1018)))),"Digite um número na C.H.",IF(OR(COUNTIF(B1010:B1019,B1018)&gt;1,COUNTIF(J1010:J1019,J1018)&gt;1),"Docente repetido",""))</f>
        <v/>
      </c>
      <c r="P1018" s="13">
        <f t="shared" si="57"/>
        <v>0</v>
      </c>
      <c r="Q1018" s="26"/>
      <c r="R1018" s="26"/>
      <c r="S1018" s="26"/>
      <c r="T1018" s="40" t="str">
        <f t="shared" si="54"/>
        <v/>
      </c>
      <c r="U1018" s="26"/>
      <c r="V1018" s="26"/>
      <c r="W1018" s="26"/>
    </row>
    <row r="1019" spans="1:23" ht="14.1">
      <c r="A1019" s="13" t="s">
        <v>129</v>
      </c>
      <c r="B1019" s="75"/>
      <c r="C1019" s="75"/>
      <c r="D1019" s="75"/>
      <c r="E1019" s="24"/>
      <c r="F1019" s="13" t="s">
        <v>111</v>
      </c>
      <c r="G1019" s="27"/>
      <c r="H1019" s="24"/>
      <c r="I1019" s="13" t="s">
        <v>130</v>
      </c>
      <c r="J1019" s="27"/>
      <c r="K1019" s="24"/>
      <c r="L1019" s="13" t="s">
        <v>111</v>
      </c>
      <c r="M1019" s="27"/>
      <c r="N1019" s="24"/>
      <c r="O1019" s="13" t="str">
        <f>IF(OR(AND(NOT(ISBLANK(G1019)),NOT(ISNUMBER(G1019))),AND(NOT(ISBLANK(J1019)),NOT(ISNUMBER(M1019)))),"Digite um número na C.H.",IF(OR(COUNTIF(B1010:B1019,B1019)&gt;1,COUNTIF(J1010:J1019,J1019)&gt;1),"Docente repetido",""))</f>
        <v/>
      </c>
      <c r="P1019" s="13">
        <f t="shared" si="57"/>
        <v>0</v>
      </c>
      <c r="Q1019" s="26"/>
      <c r="R1019" s="26"/>
      <c r="S1019" s="26"/>
      <c r="T1019" s="40" t="str">
        <f t="shared" si="54"/>
        <v/>
      </c>
      <c r="U1019" s="26"/>
      <c r="V1019" s="26"/>
      <c r="W1019" s="26"/>
    </row>
    <row r="1020" spans="1:23" ht="12.6">
      <c r="A1020" s="26"/>
      <c r="B1020" s="26"/>
      <c r="C1020" s="26"/>
      <c r="D1020" s="26"/>
      <c r="E1020" s="26"/>
      <c r="F1020" s="26"/>
      <c r="G1020" s="26"/>
      <c r="H1020" s="26"/>
      <c r="I1020" s="26"/>
      <c r="J1020" s="26"/>
      <c r="K1020" s="26"/>
      <c r="L1020" s="26"/>
      <c r="M1020" s="26"/>
      <c r="N1020" s="26"/>
      <c r="O1020" s="26"/>
      <c r="P1020" s="26"/>
      <c r="Q1020" s="26"/>
      <c r="R1020" s="26"/>
      <c r="S1020" s="26"/>
      <c r="T1020" s="40" t="str">
        <f t="shared" si="54"/>
        <v/>
      </c>
      <c r="U1020" s="26"/>
      <c r="V1020" s="26"/>
      <c r="W1020" s="26"/>
    </row>
    <row r="1021" spans="1:23" ht="15.75" customHeight="1">
      <c r="T1021" s="40" t="str">
        <f t="shared" si="54"/>
        <v/>
      </c>
    </row>
    <row r="1022" spans="1:23" ht="15.75" customHeight="1">
      <c r="T1022" s="40" t="str">
        <f t="shared" si="54"/>
        <v/>
      </c>
    </row>
    <row r="1023" spans="1:23" ht="19.5" customHeight="1">
      <c r="A1023" s="13" t="s">
        <v>99</v>
      </c>
      <c r="B1023" s="94"/>
      <c r="C1023" s="94"/>
      <c r="D1023" s="94"/>
      <c r="E1023" s="94"/>
      <c r="F1023" s="94"/>
      <c r="G1023" s="94"/>
      <c r="H1023" s="94"/>
      <c r="I1023" s="94"/>
      <c r="J1023" s="94"/>
      <c r="K1023" s="94"/>
      <c r="L1023" s="94"/>
      <c r="M1023" s="94"/>
      <c r="N1023" s="24"/>
      <c r="O1023" s="13" t="str">
        <f>IF(AND(B1023="",NOT(F1024="")),"Nome da disciplina obrigatório","")</f>
        <v/>
      </c>
      <c r="P1023" s="13">
        <f>IF(ISBLANK(O1023),"",IF(O1023="",0,1))</f>
        <v>0</v>
      </c>
      <c r="Q1023" s="26"/>
      <c r="R1023" s="26"/>
      <c r="S1023" s="26"/>
      <c r="T1023" s="40" t="str">
        <f t="shared" si="54"/>
        <v/>
      </c>
      <c r="U1023" s="26"/>
      <c r="V1023" s="26"/>
      <c r="W1023" s="26"/>
    </row>
    <row r="1024" spans="1:23" ht="32.25" customHeight="1">
      <c r="A1024" s="95" t="s">
        <v>100</v>
      </c>
      <c r="B1024" s="96"/>
      <c r="C1024" s="96"/>
      <c r="D1024" s="96"/>
      <c r="E1024" s="97"/>
      <c r="F1024" s="13" t="str">
        <f>IF(SUM(G1034:G1043)+SUM(M1034:M1043)=0,"",SUM(G1034:G1043)+SUM(M1034:M1043))</f>
        <v/>
      </c>
      <c r="H1024" s="24"/>
      <c r="I1024" s="24"/>
      <c r="J1024" s="24"/>
      <c r="K1024" s="24"/>
      <c r="L1024" s="24"/>
      <c r="M1024" s="24"/>
      <c r="N1024" s="24"/>
      <c r="O1024" s="13" t="str">
        <f>IF(F1024="", "", IF(AND(NOT(F1024=0),NOT(MOD(F1024,15)=0)),"A carga horária deve ser múltiplo de 15",""))</f>
        <v/>
      </c>
      <c r="P1024" s="13">
        <f>IF(ISBLANK(O1024),"",IF(O1024="",0,1))</f>
        <v>0</v>
      </c>
      <c r="Q1024" s="26"/>
      <c r="R1024" s="26"/>
      <c r="S1024" s="26"/>
      <c r="T1024" s="40" t="str">
        <f t="shared" si="54"/>
        <v/>
      </c>
      <c r="U1024" s="24"/>
      <c r="V1024" s="24"/>
      <c r="W1024" s="26"/>
    </row>
    <row r="1025" spans="1:23" ht="14.1">
      <c r="A1025" s="98" t="s">
        <v>93</v>
      </c>
      <c r="B1025" s="98"/>
      <c r="C1025" s="98"/>
      <c r="D1025" s="98"/>
      <c r="E1025" s="98"/>
      <c r="F1025" s="38" t="str">
        <f>IF(AND(NOT(ISBLANK(F1024)),ISNUMBER(F1024),F1024&gt;=15),F1024/15,"")</f>
        <v/>
      </c>
      <c r="G1025" s="24"/>
      <c r="H1025" s="24"/>
      <c r="I1025" s="24"/>
      <c r="J1025" s="24"/>
      <c r="K1025" s="24"/>
      <c r="L1025" s="24"/>
      <c r="M1025" s="24"/>
      <c r="N1025" s="24"/>
      <c r="O1025" s="26"/>
      <c r="P1025" s="26"/>
      <c r="Q1025" s="26"/>
      <c r="R1025" s="26"/>
      <c r="S1025" s="26"/>
      <c r="T1025" s="40" t="str">
        <f t="shared" ref="T1025:T1088" si="58">IF(AND($A1025 = "Nome da disciplina:", ISTEXT($B1025)), "OK", "")</f>
        <v/>
      </c>
      <c r="U1025" s="24"/>
      <c r="V1025" s="24"/>
      <c r="W1025" s="26"/>
    </row>
    <row r="1026" spans="1:23" ht="60" customHeight="1">
      <c r="A1026" s="13" t="s">
        <v>101</v>
      </c>
      <c r="B1026" s="83"/>
      <c r="C1026" s="83"/>
      <c r="D1026" s="83"/>
      <c r="E1026" s="83"/>
      <c r="F1026" s="83"/>
      <c r="G1026" s="83"/>
      <c r="H1026" s="83"/>
      <c r="I1026" s="83"/>
      <c r="J1026" s="83"/>
      <c r="K1026" s="83"/>
      <c r="L1026" s="83"/>
      <c r="M1026" s="83"/>
      <c r="N1026" s="24"/>
      <c r="O1026" s="26"/>
      <c r="P1026" s="26"/>
      <c r="Q1026" s="26"/>
      <c r="R1026" s="26"/>
      <c r="S1026" s="26"/>
      <c r="T1026" s="40" t="str">
        <f t="shared" si="58"/>
        <v/>
      </c>
      <c r="U1026" s="24"/>
      <c r="V1026" s="24"/>
      <c r="W1026" s="26"/>
    </row>
    <row r="1027" spans="1:23" ht="60" customHeight="1">
      <c r="A1027" s="39" t="s">
        <v>102</v>
      </c>
      <c r="B1027" s="83"/>
      <c r="C1027" s="83"/>
      <c r="D1027" s="83"/>
      <c r="E1027" s="83"/>
      <c r="F1027" s="83"/>
      <c r="G1027" s="83"/>
      <c r="H1027" s="83"/>
      <c r="I1027" s="83"/>
      <c r="J1027" s="83"/>
      <c r="K1027" s="83"/>
      <c r="L1027" s="83"/>
      <c r="M1027" s="83"/>
      <c r="N1027" s="24"/>
      <c r="O1027" s="26"/>
      <c r="P1027" s="26"/>
      <c r="Q1027" s="26"/>
      <c r="R1027" s="26"/>
      <c r="S1027" s="26"/>
      <c r="T1027" s="40" t="str">
        <f t="shared" si="58"/>
        <v/>
      </c>
      <c r="U1027" s="24"/>
      <c r="V1027" s="24"/>
      <c r="W1027" s="26"/>
    </row>
    <row r="1028" spans="1:23" ht="14.1">
      <c r="A1028" s="13" t="s">
        <v>103</v>
      </c>
      <c r="B1028" s="57"/>
      <c r="C1028" s="16" t="s">
        <v>104</v>
      </c>
      <c r="D1028" s="24"/>
      <c r="E1028" s="24"/>
      <c r="G1028" s="26"/>
      <c r="H1028" s="24"/>
      <c r="I1028" s="24"/>
      <c r="J1028" s="24"/>
      <c r="K1028" s="24"/>
      <c r="L1028" s="24"/>
      <c r="M1028" s="24"/>
      <c r="N1028" s="24"/>
      <c r="O1028" s="26"/>
      <c r="P1028" s="26"/>
      <c r="Q1028" s="26"/>
      <c r="R1028" s="26"/>
      <c r="S1028" s="26"/>
      <c r="T1028" s="40" t="str">
        <f t="shared" si="58"/>
        <v/>
      </c>
      <c r="U1028" s="24"/>
      <c r="V1028" s="24"/>
      <c r="W1028" s="26"/>
    </row>
    <row r="1029" spans="1:23" ht="14.1">
      <c r="A1029" s="13" t="s">
        <v>105</v>
      </c>
      <c r="B1029" s="57"/>
      <c r="C1029" s="16" t="s">
        <v>104</v>
      </c>
      <c r="D1029" s="24"/>
      <c r="E1029" s="24"/>
      <c r="G1029" s="26"/>
      <c r="H1029" s="24"/>
      <c r="I1029" s="24"/>
      <c r="J1029" s="24"/>
      <c r="K1029" s="24"/>
      <c r="L1029" s="24"/>
      <c r="M1029" s="24"/>
      <c r="N1029" s="24"/>
      <c r="O1029" s="26"/>
      <c r="P1029" s="26"/>
      <c r="Q1029" s="26"/>
      <c r="R1029" s="26"/>
      <c r="S1029" s="26"/>
      <c r="T1029" s="40" t="str">
        <f t="shared" si="58"/>
        <v/>
      </c>
      <c r="U1029" s="24"/>
      <c r="V1029" s="24"/>
      <c r="W1029" s="26"/>
    </row>
    <row r="1030" spans="1:23" ht="14.1">
      <c r="A1030" s="99" t="s">
        <v>106</v>
      </c>
      <c r="B1030" s="99"/>
      <c r="C1030" s="57"/>
      <c r="D1030" s="16" t="s">
        <v>104</v>
      </c>
      <c r="E1030" s="24"/>
      <c r="F1030" s="34"/>
      <c r="G1030" s="26"/>
      <c r="H1030" s="24"/>
      <c r="I1030" s="24"/>
      <c r="J1030" s="24"/>
      <c r="K1030" s="24"/>
      <c r="L1030" s="24"/>
      <c r="M1030" s="24"/>
      <c r="N1030" s="24"/>
      <c r="O1030" s="26"/>
      <c r="P1030" s="26"/>
      <c r="Q1030" s="26"/>
      <c r="R1030" s="26"/>
      <c r="S1030" s="26"/>
      <c r="T1030" s="40" t="str">
        <f t="shared" si="58"/>
        <v/>
      </c>
      <c r="U1030" s="24"/>
      <c r="V1030" s="24"/>
      <c r="W1030" s="26"/>
    </row>
    <row r="1031" spans="1:23" ht="14.1">
      <c r="A1031" s="99" t="s">
        <v>107</v>
      </c>
      <c r="B1031" s="99"/>
      <c r="C1031" s="57"/>
      <c r="D1031" s="16" t="s">
        <v>104</v>
      </c>
      <c r="E1031" s="24"/>
      <c r="F1031" s="34"/>
      <c r="G1031" s="26"/>
      <c r="H1031" s="24"/>
      <c r="I1031" s="24"/>
      <c r="J1031" s="24"/>
      <c r="K1031" s="24"/>
      <c r="L1031" s="24"/>
      <c r="M1031" s="24"/>
      <c r="N1031" s="24"/>
      <c r="O1031" s="26"/>
      <c r="P1031" s="26"/>
      <c r="Q1031" s="26"/>
      <c r="R1031" s="26"/>
      <c r="S1031" s="26"/>
      <c r="T1031" s="40" t="str">
        <f t="shared" si="58"/>
        <v/>
      </c>
      <c r="U1031" s="24"/>
      <c r="V1031" s="24"/>
      <c r="W1031" s="26"/>
    </row>
    <row r="1032" spans="1:23" ht="14.1">
      <c r="A1032" s="100" t="s">
        <v>108</v>
      </c>
      <c r="B1032" s="101"/>
      <c r="C1032" s="102"/>
      <c r="D1032" s="57"/>
      <c r="E1032" s="16" t="s">
        <v>104</v>
      </c>
      <c r="G1032" s="26"/>
      <c r="H1032" s="24"/>
      <c r="I1032" s="24"/>
      <c r="J1032" s="24"/>
      <c r="K1032" s="24"/>
      <c r="L1032" s="24"/>
      <c r="M1032" s="24"/>
      <c r="N1032" s="24"/>
      <c r="O1032" s="26"/>
      <c r="P1032" s="26"/>
      <c r="Q1032" s="26"/>
      <c r="R1032" s="26"/>
      <c r="S1032" s="26"/>
      <c r="T1032" s="40" t="str">
        <f t="shared" si="58"/>
        <v/>
      </c>
      <c r="U1032" s="24"/>
      <c r="V1032" s="24"/>
      <c r="W1032" s="26"/>
    </row>
    <row r="1033" spans="1:23" ht="14.1">
      <c r="A1033" s="103" t="s">
        <v>109</v>
      </c>
      <c r="B1033" s="104"/>
      <c r="C1033" s="105"/>
      <c r="D1033" s="57"/>
      <c r="E1033" s="16" t="s">
        <v>104</v>
      </c>
      <c r="G1033" s="26"/>
      <c r="H1033" s="24"/>
      <c r="I1033" s="24"/>
      <c r="J1033" s="24"/>
      <c r="K1033" s="24"/>
      <c r="L1033" s="24"/>
      <c r="M1033" s="24"/>
      <c r="N1033" s="24"/>
      <c r="O1033" s="26"/>
      <c r="P1033" s="26"/>
      <c r="Q1033" s="26"/>
      <c r="R1033" s="26"/>
      <c r="S1033" s="26"/>
      <c r="T1033" s="40" t="str">
        <f t="shared" si="58"/>
        <v/>
      </c>
      <c r="U1033" s="24"/>
      <c r="V1033" s="24"/>
      <c r="W1033" s="26"/>
    </row>
    <row r="1034" spans="1:23" ht="14.1">
      <c r="A1034" s="13" t="s">
        <v>110</v>
      </c>
      <c r="B1034" s="75"/>
      <c r="C1034" s="75"/>
      <c r="D1034" s="75"/>
      <c r="E1034" s="24"/>
      <c r="F1034" s="13" t="s">
        <v>111</v>
      </c>
      <c r="G1034" s="27"/>
      <c r="H1034" s="24"/>
      <c r="I1034" s="13" t="s">
        <v>112</v>
      </c>
      <c r="J1034" s="27"/>
      <c r="K1034" s="24"/>
      <c r="L1034" s="13" t="s">
        <v>111</v>
      </c>
      <c r="M1034" s="27"/>
      <c r="N1034" s="24"/>
      <c r="O1034" s="13" t="str">
        <f>IF(OR(AND(NOT(ISBLANK(G1034)),NOT(ISNUMBER(G1034))),AND(NOT(ISBLANK(J1034)),NOT(ISNUMBER(M1034)))),"Digite um número na C.H.",IF(OR(COUNTIF(B1034:B1043,B1034)&gt;1,COUNTIF(J1034:J1043,J1034)&gt;1),"Docente repetido",""))</f>
        <v/>
      </c>
      <c r="P1034" s="13">
        <f t="shared" ref="P1034:P1043" si="59">IF(ISBLANK(O1034),"",IF(O1034="",0,1))</f>
        <v>0</v>
      </c>
      <c r="Q1034" s="26"/>
      <c r="R1034" s="26"/>
      <c r="S1034" s="26"/>
      <c r="T1034" s="40" t="str">
        <f t="shared" si="58"/>
        <v/>
      </c>
      <c r="U1034" s="24"/>
      <c r="V1034" s="24"/>
      <c r="W1034" s="26"/>
    </row>
    <row r="1035" spans="1:23" ht="14.1">
      <c r="A1035" s="13" t="s">
        <v>113</v>
      </c>
      <c r="B1035" s="75"/>
      <c r="C1035" s="75"/>
      <c r="D1035" s="75"/>
      <c r="E1035" s="24"/>
      <c r="F1035" s="13" t="s">
        <v>111</v>
      </c>
      <c r="G1035" s="27"/>
      <c r="H1035" s="24"/>
      <c r="I1035" s="13" t="s">
        <v>114</v>
      </c>
      <c r="J1035" s="27"/>
      <c r="K1035" s="24"/>
      <c r="L1035" s="13" t="s">
        <v>111</v>
      </c>
      <c r="M1035" s="27"/>
      <c r="N1035" s="24"/>
      <c r="O1035" s="13" t="str">
        <f>IF(OR(AND(NOT(ISBLANK(G1035)),NOT(ISNUMBER(G1035))),AND(NOT(ISBLANK(J1035)),NOT(ISNUMBER(M1035)))),"Digite um número na C.H.",IF(OR(COUNTIF(B1034:B1043,B1035)&gt;1,COUNTIF(J1034:J1043,J1035)&gt;1),"Docente repetido",""))</f>
        <v/>
      </c>
      <c r="P1035" s="13">
        <f t="shared" si="59"/>
        <v>0</v>
      </c>
      <c r="Q1035" s="26"/>
      <c r="R1035" s="26"/>
      <c r="S1035" s="26"/>
      <c r="T1035" s="40" t="str">
        <f t="shared" si="58"/>
        <v/>
      </c>
      <c r="U1035" s="24"/>
      <c r="V1035" s="24"/>
      <c r="W1035" s="26"/>
    </row>
    <row r="1036" spans="1:23" ht="14.1">
      <c r="A1036" s="13" t="s">
        <v>115</v>
      </c>
      <c r="B1036" s="75"/>
      <c r="C1036" s="75"/>
      <c r="D1036" s="75"/>
      <c r="E1036" s="24"/>
      <c r="F1036" s="13" t="s">
        <v>111</v>
      </c>
      <c r="G1036" s="27"/>
      <c r="H1036" s="24"/>
      <c r="I1036" s="13" t="s">
        <v>116</v>
      </c>
      <c r="J1036" s="27"/>
      <c r="K1036" s="24"/>
      <c r="L1036" s="13" t="s">
        <v>111</v>
      </c>
      <c r="M1036" s="27"/>
      <c r="N1036" s="24"/>
      <c r="O1036" s="13" t="str">
        <f>IF(OR(AND(NOT(ISBLANK(G1036)),NOT(ISNUMBER(G1036))),AND(NOT(ISBLANK(J1036)),NOT(ISNUMBER(M1036)))),"Digite um número na C.H.",IF(OR(COUNTIF(B1034:B1043,B1036)&gt;1,COUNTIF(J1034:J1043,J1036)&gt;1),"Docente repetido",""))</f>
        <v/>
      </c>
      <c r="P1036" s="13">
        <f t="shared" si="59"/>
        <v>0</v>
      </c>
      <c r="Q1036" s="26"/>
      <c r="R1036" s="26"/>
      <c r="S1036" s="26"/>
      <c r="T1036" s="40" t="str">
        <f t="shared" si="58"/>
        <v/>
      </c>
      <c r="U1036" s="24"/>
      <c r="V1036" s="24"/>
      <c r="W1036" s="26"/>
    </row>
    <row r="1037" spans="1:23" ht="14.1">
      <c r="A1037" s="13" t="s">
        <v>117</v>
      </c>
      <c r="B1037" s="75"/>
      <c r="C1037" s="75"/>
      <c r="D1037" s="75"/>
      <c r="E1037" s="24"/>
      <c r="F1037" s="13" t="s">
        <v>111</v>
      </c>
      <c r="G1037" s="27"/>
      <c r="H1037" s="24"/>
      <c r="I1037" s="13" t="s">
        <v>118</v>
      </c>
      <c r="J1037" s="27"/>
      <c r="K1037" s="24"/>
      <c r="L1037" s="13" t="s">
        <v>111</v>
      </c>
      <c r="M1037" s="27"/>
      <c r="N1037" s="24"/>
      <c r="O1037" s="13" t="str">
        <f>IF(OR(AND(NOT(ISBLANK(G1037)),NOT(ISNUMBER(G1037))),AND(NOT(ISBLANK(J1037)),NOT(ISNUMBER(M1037)))),"Digite um número na C.H.",IF(OR(COUNTIF(B1034:B1043,B1037)&gt;1,COUNTIF(J1034:J1043,J1037)&gt;1),"Docente repetido",""))</f>
        <v/>
      </c>
      <c r="P1037" s="13">
        <f t="shared" si="59"/>
        <v>0</v>
      </c>
      <c r="Q1037" s="26"/>
      <c r="R1037" s="26"/>
      <c r="S1037" s="26"/>
      <c r="T1037" s="40" t="str">
        <f t="shared" si="58"/>
        <v/>
      </c>
      <c r="U1037" s="24"/>
      <c r="V1037" s="24"/>
      <c r="W1037" s="26"/>
    </row>
    <row r="1038" spans="1:23" ht="14.1">
      <c r="A1038" s="13" t="s">
        <v>119</v>
      </c>
      <c r="B1038" s="75"/>
      <c r="C1038" s="75"/>
      <c r="D1038" s="75"/>
      <c r="E1038" s="24"/>
      <c r="F1038" s="13" t="s">
        <v>111</v>
      </c>
      <c r="G1038" s="27"/>
      <c r="H1038" s="24"/>
      <c r="I1038" s="13" t="s">
        <v>120</v>
      </c>
      <c r="J1038" s="27"/>
      <c r="K1038" s="24"/>
      <c r="L1038" s="13" t="s">
        <v>111</v>
      </c>
      <c r="M1038" s="27"/>
      <c r="N1038" s="24"/>
      <c r="O1038" s="13" t="str">
        <f>IF(OR(AND(NOT(ISBLANK(G1038)),NOT(ISNUMBER(G1038))),AND(NOT(ISBLANK(J1038)),NOT(ISNUMBER(M1038)))),"Digite um número na C.H.",IF(OR(COUNTIF(B1034:B1043,B1038)&gt;1,COUNTIF(J1034:J1043,J1038)&gt;1),"Docente repetido",""))</f>
        <v/>
      </c>
      <c r="P1038" s="13">
        <f t="shared" si="59"/>
        <v>0</v>
      </c>
      <c r="Q1038" s="26"/>
      <c r="R1038" s="26"/>
      <c r="S1038" s="26"/>
      <c r="T1038" s="40" t="str">
        <f t="shared" si="58"/>
        <v/>
      </c>
      <c r="U1038" s="24"/>
      <c r="V1038" s="24"/>
      <c r="W1038" s="26"/>
    </row>
    <row r="1039" spans="1:23" ht="14.1">
      <c r="A1039" s="13" t="s">
        <v>121</v>
      </c>
      <c r="B1039" s="75"/>
      <c r="C1039" s="75"/>
      <c r="D1039" s="75"/>
      <c r="E1039" s="24"/>
      <c r="F1039" s="13" t="s">
        <v>111</v>
      </c>
      <c r="G1039" s="27"/>
      <c r="H1039" s="24"/>
      <c r="I1039" s="13" t="s">
        <v>122</v>
      </c>
      <c r="J1039" s="27"/>
      <c r="K1039" s="24"/>
      <c r="L1039" s="13" t="s">
        <v>111</v>
      </c>
      <c r="M1039" s="27"/>
      <c r="N1039" s="24"/>
      <c r="O1039" s="13" t="str">
        <f>IF(OR(AND(NOT(ISBLANK(G1039)),NOT(ISNUMBER(G1039))),AND(NOT(ISBLANK(J1039)),NOT(ISNUMBER(M1039)))),"Digite um número na C.H.",IF(OR(COUNTIF(B1034:B1043,B1039)&gt;1,COUNTIF(J1034:J1043,J1039)&gt;1),"Docente repetido",""))</f>
        <v/>
      </c>
      <c r="P1039" s="13">
        <f t="shared" si="59"/>
        <v>0</v>
      </c>
      <c r="Q1039" s="26"/>
      <c r="R1039" s="26"/>
      <c r="S1039" s="26"/>
      <c r="T1039" s="40" t="str">
        <f t="shared" si="58"/>
        <v/>
      </c>
      <c r="U1039" s="24"/>
      <c r="V1039" s="24"/>
      <c r="W1039" s="26"/>
    </row>
    <row r="1040" spans="1:23" ht="14.1">
      <c r="A1040" s="13" t="s">
        <v>123</v>
      </c>
      <c r="B1040" s="75"/>
      <c r="C1040" s="75"/>
      <c r="D1040" s="75"/>
      <c r="E1040" s="24"/>
      <c r="F1040" s="13" t="s">
        <v>111</v>
      </c>
      <c r="G1040" s="27"/>
      <c r="H1040" s="24"/>
      <c r="I1040" s="13" t="s">
        <v>124</v>
      </c>
      <c r="J1040" s="27"/>
      <c r="K1040" s="24"/>
      <c r="L1040" s="13" t="s">
        <v>111</v>
      </c>
      <c r="M1040" s="27"/>
      <c r="N1040" s="24"/>
      <c r="O1040" s="13" t="str">
        <f>IF(OR(AND(NOT(ISBLANK(G1040)),NOT(ISNUMBER(G1040))),AND(NOT(ISBLANK(J1040)),NOT(ISNUMBER(M1040)))),"Digite um número na C.H.",IF(OR(COUNTIF(B1034:B1043,B1040)&gt;1,COUNTIF(J1034:J1043,J1040)&gt;1),"Docente repetido",""))</f>
        <v/>
      </c>
      <c r="P1040" s="13">
        <f t="shared" si="59"/>
        <v>0</v>
      </c>
      <c r="Q1040" s="26"/>
      <c r="R1040" s="26"/>
      <c r="S1040" s="26"/>
      <c r="T1040" s="40" t="str">
        <f t="shared" si="58"/>
        <v/>
      </c>
      <c r="U1040" s="24"/>
      <c r="V1040" s="24"/>
      <c r="W1040" s="26"/>
    </row>
    <row r="1041" spans="1:23" ht="14.1">
      <c r="A1041" s="13" t="s">
        <v>125</v>
      </c>
      <c r="B1041" s="75"/>
      <c r="C1041" s="75"/>
      <c r="D1041" s="75"/>
      <c r="E1041" s="24"/>
      <c r="F1041" s="13" t="s">
        <v>111</v>
      </c>
      <c r="G1041" s="27"/>
      <c r="H1041" s="24"/>
      <c r="I1041" s="13" t="s">
        <v>126</v>
      </c>
      <c r="J1041" s="27"/>
      <c r="K1041" s="24"/>
      <c r="L1041" s="13" t="s">
        <v>111</v>
      </c>
      <c r="M1041" s="27"/>
      <c r="N1041" s="24"/>
      <c r="O1041" s="13" t="str">
        <f>IF(OR(AND(NOT(ISBLANK(G1041)),NOT(ISNUMBER(G1041))),AND(NOT(ISBLANK(J1041)),NOT(ISNUMBER(M1041)))),"Digite um número na C.H.",IF(OR(COUNTIF(B1034:B1043,B1041)&gt;1,COUNTIF(J1034:J1043,J1041)&gt;1),"Docente repetido",""))</f>
        <v/>
      </c>
      <c r="P1041" s="13">
        <f t="shared" si="59"/>
        <v>0</v>
      </c>
      <c r="Q1041" s="26"/>
      <c r="R1041" s="26"/>
      <c r="S1041" s="26"/>
      <c r="T1041" s="40" t="str">
        <f t="shared" si="58"/>
        <v/>
      </c>
      <c r="U1041" s="24"/>
      <c r="V1041" s="24"/>
      <c r="W1041" s="26"/>
    </row>
    <row r="1042" spans="1:23" ht="14.1">
      <c r="A1042" s="13" t="s">
        <v>127</v>
      </c>
      <c r="B1042" s="75"/>
      <c r="C1042" s="75"/>
      <c r="D1042" s="75"/>
      <c r="E1042" s="24"/>
      <c r="F1042" s="13" t="s">
        <v>111</v>
      </c>
      <c r="G1042" s="27"/>
      <c r="H1042" s="24"/>
      <c r="I1042" s="13" t="s">
        <v>128</v>
      </c>
      <c r="J1042" s="27"/>
      <c r="K1042" s="24"/>
      <c r="L1042" s="13" t="s">
        <v>111</v>
      </c>
      <c r="M1042" s="27"/>
      <c r="N1042" s="24"/>
      <c r="O1042" s="13" t="str">
        <f>IF(OR(AND(NOT(ISBLANK(G1042)),NOT(ISNUMBER(G1042))),AND(NOT(ISBLANK(J1042)),NOT(ISNUMBER(M1042)))),"Digite um número na C.H.",IF(OR(COUNTIF(B1034:B1043,B1042)&gt;1,COUNTIF(J1034:J1043,J1042)&gt;1),"Docente repetido",""))</f>
        <v/>
      </c>
      <c r="P1042" s="13">
        <f t="shared" si="59"/>
        <v>0</v>
      </c>
      <c r="Q1042" s="26"/>
      <c r="R1042" s="26"/>
      <c r="S1042" s="26"/>
      <c r="T1042" s="40" t="str">
        <f t="shared" si="58"/>
        <v/>
      </c>
      <c r="U1042" s="26"/>
      <c r="V1042" s="26"/>
      <c r="W1042" s="26"/>
    </row>
    <row r="1043" spans="1:23" ht="14.1">
      <c r="A1043" s="13" t="s">
        <v>129</v>
      </c>
      <c r="B1043" s="75"/>
      <c r="C1043" s="75"/>
      <c r="D1043" s="75"/>
      <c r="E1043" s="24"/>
      <c r="F1043" s="13" t="s">
        <v>111</v>
      </c>
      <c r="G1043" s="27"/>
      <c r="H1043" s="24"/>
      <c r="I1043" s="13" t="s">
        <v>130</v>
      </c>
      <c r="J1043" s="27"/>
      <c r="K1043" s="24"/>
      <c r="L1043" s="13" t="s">
        <v>111</v>
      </c>
      <c r="M1043" s="27"/>
      <c r="N1043" s="24"/>
      <c r="O1043" s="13" t="str">
        <f>IF(OR(AND(NOT(ISBLANK(G1043)),NOT(ISNUMBER(G1043))),AND(NOT(ISBLANK(J1043)),NOT(ISNUMBER(M1043)))),"Digite um número na C.H.",IF(OR(COUNTIF(B1034:B1043,B1043)&gt;1,COUNTIF(J1034:J1043,J1043)&gt;1),"Docente repetido",""))</f>
        <v/>
      </c>
      <c r="P1043" s="13">
        <f t="shared" si="59"/>
        <v>0</v>
      </c>
      <c r="Q1043" s="26"/>
      <c r="R1043" s="26"/>
      <c r="S1043" s="26"/>
      <c r="T1043" s="40" t="str">
        <f t="shared" si="58"/>
        <v/>
      </c>
      <c r="U1043" s="26"/>
      <c r="V1043" s="26"/>
      <c r="W1043" s="26"/>
    </row>
    <row r="1044" spans="1:23" ht="12.6">
      <c r="A1044" s="26"/>
      <c r="B1044" s="26"/>
      <c r="C1044" s="26"/>
      <c r="D1044" s="26"/>
      <c r="E1044" s="26"/>
      <c r="F1044" s="26"/>
      <c r="G1044" s="26"/>
      <c r="H1044" s="26"/>
      <c r="I1044" s="26"/>
      <c r="J1044" s="26"/>
      <c r="K1044" s="26"/>
      <c r="L1044" s="26"/>
      <c r="M1044" s="26"/>
      <c r="N1044" s="26"/>
      <c r="O1044" s="26"/>
      <c r="P1044" s="26"/>
      <c r="Q1044" s="26"/>
      <c r="R1044" s="26"/>
      <c r="S1044" s="26"/>
      <c r="T1044" s="40" t="str">
        <f t="shared" si="58"/>
        <v/>
      </c>
      <c r="U1044" s="26"/>
      <c r="V1044" s="26"/>
      <c r="W1044" s="26"/>
    </row>
    <row r="1045" spans="1:23" ht="15.75" customHeight="1">
      <c r="T1045" s="40" t="str">
        <f t="shared" si="58"/>
        <v/>
      </c>
    </row>
    <row r="1046" spans="1:23" ht="15.75" customHeight="1">
      <c r="T1046" s="40" t="str">
        <f t="shared" si="58"/>
        <v/>
      </c>
    </row>
    <row r="1047" spans="1:23" ht="19.5" customHeight="1">
      <c r="A1047" s="13" t="s">
        <v>99</v>
      </c>
      <c r="B1047" s="94"/>
      <c r="C1047" s="94"/>
      <c r="D1047" s="94"/>
      <c r="E1047" s="94"/>
      <c r="F1047" s="94"/>
      <c r="G1047" s="94"/>
      <c r="H1047" s="94"/>
      <c r="I1047" s="94"/>
      <c r="J1047" s="94"/>
      <c r="K1047" s="94"/>
      <c r="L1047" s="94"/>
      <c r="M1047" s="94"/>
      <c r="N1047" s="24"/>
      <c r="O1047" s="13" t="str">
        <f>IF(AND(B1047="",NOT(F1048="")),"Nome da disciplina obrigatório","")</f>
        <v/>
      </c>
      <c r="P1047" s="13">
        <f>IF(ISBLANK(O1047),"",IF(O1047="",0,1))</f>
        <v>0</v>
      </c>
      <c r="Q1047" s="26"/>
      <c r="R1047" s="26"/>
      <c r="S1047" s="26"/>
      <c r="T1047" s="40" t="str">
        <f t="shared" si="58"/>
        <v/>
      </c>
      <c r="U1047" s="26"/>
      <c r="V1047" s="26"/>
      <c r="W1047" s="26"/>
    </row>
    <row r="1048" spans="1:23" ht="32.25" customHeight="1">
      <c r="A1048" s="95" t="s">
        <v>100</v>
      </c>
      <c r="B1048" s="96"/>
      <c r="C1048" s="96"/>
      <c r="D1048" s="96"/>
      <c r="E1048" s="97"/>
      <c r="F1048" s="13" t="str">
        <f>IF(SUM(G1058:G1067)+SUM(M1058:M1067)=0,"",SUM(G1058:G1067)+SUM(M1058:M1067))</f>
        <v/>
      </c>
      <c r="H1048" s="24"/>
      <c r="I1048" s="24"/>
      <c r="J1048" s="24"/>
      <c r="K1048" s="24"/>
      <c r="L1048" s="24"/>
      <c r="M1048" s="24"/>
      <c r="N1048" s="24"/>
      <c r="O1048" s="13" t="str">
        <f>IF(F1048="", "", IF(AND(NOT(F1048=0),NOT(MOD(F1048,15)=0)),"A carga horária deve ser múltiplo de 15",""))</f>
        <v/>
      </c>
      <c r="P1048" s="13">
        <f>IF(ISBLANK(O1048),"",IF(O1048="",0,1))</f>
        <v>0</v>
      </c>
      <c r="Q1048" s="26"/>
      <c r="R1048" s="26"/>
      <c r="S1048" s="26"/>
      <c r="T1048" s="40" t="str">
        <f t="shared" si="58"/>
        <v/>
      </c>
      <c r="U1048" s="24"/>
      <c r="V1048" s="24"/>
      <c r="W1048" s="26"/>
    </row>
    <row r="1049" spans="1:23" ht="14.1">
      <c r="A1049" s="98" t="s">
        <v>93</v>
      </c>
      <c r="B1049" s="98"/>
      <c r="C1049" s="98"/>
      <c r="D1049" s="98"/>
      <c r="E1049" s="98"/>
      <c r="F1049" s="38" t="str">
        <f>IF(AND(NOT(ISBLANK(F1048)),ISNUMBER(F1048),F1048&gt;=15),F1048/15,"")</f>
        <v/>
      </c>
      <c r="G1049" s="24"/>
      <c r="H1049" s="24"/>
      <c r="I1049" s="24"/>
      <c r="J1049" s="24"/>
      <c r="K1049" s="24"/>
      <c r="L1049" s="24"/>
      <c r="M1049" s="24"/>
      <c r="N1049" s="24"/>
      <c r="O1049" s="26"/>
      <c r="P1049" s="26"/>
      <c r="Q1049" s="26"/>
      <c r="R1049" s="26"/>
      <c r="S1049" s="26"/>
      <c r="T1049" s="40" t="str">
        <f t="shared" si="58"/>
        <v/>
      </c>
      <c r="U1049" s="24"/>
      <c r="V1049" s="24"/>
      <c r="W1049" s="26"/>
    </row>
    <row r="1050" spans="1:23" ht="60" customHeight="1">
      <c r="A1050" s="13" t="s">
        <v>101</v>
      </c>
      <c r="B1050" s="83"/>
      <c r="C1050" s="83"/>
      <c r="D1050" s="83"/>
      <c r="E1050" s="83"/>
      <c r="F1050" s="83"/>
      <c r="G1050" s="83"/>
      <c r="H1050" s="83"/>
      <c r="I1050" s="83"/>
      <c r="J1050" s="83"/>
      <c r="K1050" s="83"/>
      <c r="L1050" s="83"/>
      <c r="M1050" s="83"/>
      <c r="N1050" s="24"/>
      <c r="O1050" s="26"/>
      <c r="P1050" s="26"/>
      <c r="Q1050" s="26"/>
      <c r="R1050" s="26"/>
      <c r="S1050" s="26"/>
      <c r="T1050" s="40" t="str">
        <f t="shared" si="58"/>
        <v/>
      </c>
      <c r="U1050" s="24"/>
      <c r="V1050" s="24"/>
      <c r="W1050" s="26"/>
    </row>
    <row r="1051" spans="1:23" ht="60" customHeight="1">
      <c r="A1051" s="39" t="s">
        <v>102</v>
      </c>
      <c r="B1051" s="83"/>
      <c r="C1051" s="83"/>
      <c r="D1051" s="83"/>
      <c r="E1051" s="83"/>
      <c r="F1051" s="83"/>
      <c r="G1051" s="83"/>
      <c r="H1051" s="83"/>
      <c r="I1051" s="83"/>
      <c r="J1051" s="83"/>
      <c r="K1051" s="83"/>
      <c r="L1051" s="83"/>
      <c r="M1051" s="83"/>
      <c r="N1051" s="24"/>
      <c r="O1051" s="26"/>
      <c r="P1051" s="26"/>
      <c r="Q1051" s="26"/>
      <c r="R1051" s="26"/>
      <c r="S1051" s="26"/>
      <c r="T1051" s="40" t="str">
        <f t="shared" si="58"/>
        <v/>
      </c>
      <c r="U1051" s="24"/>
      <c r="V1051" s="24"/>
      <c r="W1051" s="26"/>
    </row>
    <row r="1052" spans="1:23" ht="14.1">
      <c r="A1052" s="13" t="s">
        <v>103</v>
      </c>
      <c r="B1052" s="57"/>
      <c r="C1052" s="16" t="s">
        <v>104</v>
      </c>
      <c r="D1052" s="24"/>
      <c r="E1052" s="24"/>
      <c r="G1052" s="26"/>
      <c r="H1052" s="24"/>
      <c r="I1052" s="24"/>
      <c r="J1052" s="24"/>
      <c r="K1052" s="24"/>
      <c r="L1052" s="24"/>
      <c r="M1052" s="24"/>
      <c r="N1052" s="24"/>
      <c r="O1052" s="26"/>
      <c r="P1052" s="26"/>
      <c r="Q1052" s="26"/>
      <c r="R1052" s="26"/>
      <c r="S1052" s="26"/>
      <c r="T1052" s="40" t="str">
        <f t="shared" si="58"/>
        <v/>
      </c>
      <c r="U1052" s="24"/>
      <c r="V1052" s="24"/>
      <c r="W1052" s="26"/>
    </row>
    <row r="1053" spans="1:23" ht="14.1">
      <c r="A1053" s="13" t="s">
        <v>105</v>
      </c>
      <c r="B1053" s="57"/>
      <c r="C1053" s="16" t="s">
        <v>104</v>
      </c>
      <c r="D1053" s="24"/>
      <c r="E1053" s="24"/>
      <c r="G1053" s="26"/>
      <c r="H1053" s="24"/>
      <c r="I1053" s="24"/>
      <c r="J1053" s="24"/>
      <c r="K1053" s="24"/>
      <c r="L1053" s="24"/>
      <c r="M1053" s="24"/>
      <c r="N1053" s="24"/>
      <c r="O1053" s="26"/>
      <c r="P1053" s="26"/>
      <c r="Q1053" s="26"/>
      <c r="R1053" s="26"/>
      <c r="S1053" s="26"/>
      <c r="T1053" s="40" t="str">
        <f t="shared" si="58"/>
        <v/>
      </c>
      <c r="U1053" s="24"/>
      <c r="V1053" s="24"/>
      <c r="W1053" s="26"/>
    </row>
    <row r="1054" spans="1:23" ht="14.1">
      <c r="A1054" s="99" t="s">
        <v>106</v>
      </c>
      <c r="B1054" s="99"/>
      <c r="C1054" s="57"/>
      <c r="D1054" s="16" t="s">
        <v>104</v>
      </c>
      <c r="E1054" s="24"/>
      <c r="F1054" s="34"/>
      <c r="G1054" s="26"/>
      <c r="H1054" s="24"/>
      <c r="I1054" s="24"/>
      <c r="J1054" s="24"/>
      <c r="K1054" s="24"/>
      <c r="L1054" s="24"/>
      <c r="M1054" s="24"/>
      <c r="N1054" s="24"/>
      <c r="O1054" s="26"/>
      <c r="P1054" s="26"/>
      <c r="Q1054" s="26"/>
      <c r="R1054" s="26"/>
      <c r="S1054" s="26"/>
      <c r="T1054" s="40" t="str">
        <f t="shared" si="58"/>
        <v/>
      </c>
      <c r="U1054" s="24"/>
      <c r="V1054" s="24"/>
      <c r="W1054" s="26"/>
    </row>
    <row r="1055" spans="1:23" ht="14.1">
      <c r="A1055" s="99" t="s">
        <v>107</v>
      </c>
      <c r="B1055" s="99"/>
      <c r="C1055" s="57"/>
      <c r="D1055" s="16" t="s">
        <v>104</v>
      </c>
      <c r="E1055" s="24"/>
      <c r="F1055" s="34"/>
      <c r="G1055" s="26"/>
      <c r="H1055" s="24"/>
      <c r="I1055" s="24"/>
      <c r="J1055" s="24"/>
      <c r="K1055" s="24"/>
      <c r="L1055" s="24"/>
      <c r="M1055" s="24"/>
      <c r="N1055" s="24"/>
      <c r="O1055" s="26"/>
      <c r="P1055" s="26"/>
      <c r="Q1055" s="26"/>
      <c r="R1055" s="26"/>
      <c r="S1055" s="26"/>
      <c r="T1055" s="40" t="str">
        <f t="shared" si="58"/>
        <v/>
      </c>
      <c r="U1055" s="24"/>
      <c r="V1055" s="24"/>
      <c r="W1055" s="26"/>
    </row>
    <row r="1056" spans="1:23" ht="14.1">
      <c r="A1056" s="100" t="s">
        <v>108</v>
      </c>
      <c r="B1056" s="101"/>
      <c r="C1056" s="102"/>
      <c r="D1056" s="57"/>
      <c r="E1056" s="16" t="s">
        <v>104</v>
      </c>
      <c r="G1056" s="26"/>
      <c r="H1056" s="24"/>
      <c r="I1056" s="24"/>
      <c r="J1056" s="24"/>
      <c r="K1056" s="24"/>
      <c r="L1056" s="24"/>
      <c r="M1056" s="24"/>
      <c r="N1056" s="24"/>
      <c r="O1056" s="26"/>
      <c r="P1056" s="26"/>
      <c r="Q1056" s="26"/>
      <c r="R1056" s="26"/>
      <c r="S1056" s="26"/>
      <c r="T1056" s="40" t="str">
        <f t="shared" si="58"/>
        <v/>
      </c>
      <c r="U1056" s="24"/>
      <c r="V1056" s="24"/>
      <c r="W1056" s="26"/>
    </row>
    <row r="1057" spans="1:23" ht="14.1">
      <c r="A1057" s="103" t="s">
        <v>109</v>
      </c>
      <c r="B1057" s="104"/>
      <c r="C1057" s="105"/>
      <c r="D1057" s="57"/>
      <c r="E1057" s="16" t="s">
        <v>104</v>
      </c>
      <c r="G1057" s="26"/>
      <c r="H1057" s="24"/>
      <c r="I1057" s="24"/>
      <c r="J1057" s="24"/>
      <c r="K1057" s="24"/>
      <c r="L1057" s="24"/>
      <c r="M1057" s="24"/>
      <c r="N1057" s="24"/>
      <c r="O1057" s="26"/>
      <c r="P1057" s="26"/>
      <c r="Q1057" s="26"/>
      <c r="R1057" s="26"/>
      <c r="S1057" s="26"/>
      <c r="T1057" s="40" t="str">
        <f t="shared" si="58"/>
        <v/>
      </c>
      <c r="U1057" s="24"/>
      <c r="V1057" s="24"/>
      <c r="W1057" s="26"/>
    </row>
    <row r="1058" spans="1:23" ht="14.1">
      <c r="A1058" s="13" t="s">
        <v>110</v>
      </c>
      <c r="B1058" s="75"/>
      <c r="C1058" s="75"/>
      <c r="D1058" s="75"/>
      <c r="E1058" s="24"/>
      <c r="F1058" s="13" t="s">
        <v>111</v>
      </c>
      <c r="G1058" s="27"/>
      <c r="H1058" s="24"/>
      <c r="I1058" s="13" t="s">
        <v>112</v>
      </c>
      <c r="J1058" s="27"/>
      <c r="K1058" s="24"/>
      <c r="L1058" s="13" t="s">
        <v>111</v>
      </c>
      <c r="M1058" s="27"/>
      <c r="N1058" s="24"/>
      <c r="O1058" s="13" t="str">
        <f>IF(OR(AND(NOT(ISBLANK(G1058)),NOT(ISNUMBER(G1058))),AND(NOT(ISBLANK(J1058)),NOT(ISNUMBER(M1058)))),"Digite um número na C.H.",IF(OR(COUNTIF(B1058:B1067,B1058)&gt;1,COUNTIF(J1058:J1067,J1058)&gt;1),"Docente repetido",""))</f>
        <v/>
      </c>
      <c r="P1058" s="13">
        <f t="shared" ref="P1058:P1067" si="60">IF(ISBLANK(O1058),"",IF(O1058="",0,1))</f>
        <v>0</v>
      </c>
      <c r="Q1058" s="26"/>
      <c r="R1058" s="26"/>
      <c r="S1058" s="26"/>
      <c r="T1058" s="40" t="str">
        <f t="shared" si="58"/>
        <v/>
      </c>
      <c r="U1058" s="24"/>
      <c r="V1058" s="24"/>
      <c r="W1058" s="26"/>
    </row>
    <row r="1059" spans="1:23" ht="14.1">
      <c r="A1059" s="13" t="s">
        <v>113</v>
      </c>
      <c r="B1059" s="75"/>
      <c r="C1059" s="75"/>
      <c r="D1059" s="75"/>
      <c r="E1059" s="24"/>
      <c r="F1059" s="13" t="s">
        <v>111</v>
      </c>
      <c r="G1059" s="27"/>
      <c r="H1059" s="24"/>
      <c r="I1059" s="13" t="s">
        <v>114</v>
      </c>
      <c r="J1059" s="27"/>
      <c r="K1059" s="24"/>
      <c r="L1059" s="13" t="s">
        <v>111</v>
      </c>
      <c r="M1059" s="27"/>
      <c r="N1059" s="24"/>
      <c r="O1059" s="13" t="str">
        <f>IF(OR(AND(NOT(ISBLANK(G1059)),NOT(ISNUMBER(G1059))),AND(NOT(ISBLANK(J1059)),NOT(ISNUMBER(M1059)))),"Digite um número na C.H.",IF(OR(COUNTIF(B1058:B1067,B1059)&gt;1,COUNTIF(J1058:J1067,J1059)&gt;1),"Docente repetido",""))</f>
        <v/>
      </c>
      <c r="P1059" s="13">
        <f t="shared" si="60"/>
        <v>0</v>
      </c>
      <c r="Q1059" s="26"/>
      <c r="R1059" s="26"/>
      <c r="S1059" s="26"/>
      <c r="T1059" s="40" t="str">
        <f t="shared" si="58"/>
        <v/>
      </c>
      <c r="U1059" s="24"/>
      <c r="V1059" s="24"/>
      <c r="W1059" s="26"/>
    </row>
    <row r="1060" spans="1:23" ht="14.1">
      <c r="A1060" s="13" t="s">
        <v>115</v>
      </c>
      <c r="B1060" s="75"/>
      <c r="C1060" s="75"/>
      <c r="D1060" s="75"/>
      <c r="E1060" s="24"/>
      <c r="F1060" s="13" t="s">
        <v>111</v>
      </c>
      <c r="G1060" s="27"/>
      <c r="H1060" s="24"/>
      <c r="I1060" s="13" t="s">
        <v>116</v>
      </c>
      <c r="J1060" s="27"/>
      <c r="K1060" s="24"/>
      <c r="L1060" s="13" t="s">
        <v>111</v>
      </c>
      <c r="M1060" s="27"/>
      <c r="N1060" s="24"/>
      <c r="O1060" s="13" t="str">
        <f>IF(OR(AND(NOT(ISBLANK(G1060)),NOT(ISNUMBER(G1060))),AND(NOT(ISBLANK(J1060)),NOT(ISNUMBER(M1060)))),"Digite um número na C.H.",IF(OR(COUNTIF(B1058:B1067,B1060)&gt;1,COUNTIF(J1058:J1067,J1060)&gt;1),"Docente repetido",""))</f>
        <v/>
      </c>
      <c r="P1060" s="13">
        <f t="shared" si="60"/>
        <v>0</v>
      </c>
      <c r="Q1060" s="26"/>
      <c r="R1060" s="26"/>
      <c r="S1060" s="26"/>
      <c r="T1060" s="40" t="str">
        <f t="shared" si="58"/>
        <v/>
      </c>
      <c r="U1060" s="24"/>
      <c r="V1060" s="24"/>
      <c r="W1060" s="26"/>
    </row>
    <row r="1061" spans="1:23" ht="14.1">
      <c r="A1061" s="13" t="s">
        <v>117</v>
      </c>
      <c r="B1061" s="75"/>
      <c r="C1061" s="75"/>
      <c r="D1061" s="75"/>
      <c r="E1061" s="24"/>
      <c r="F1061" s="13" t="s">
        <v>111</v>
      </c>
      <c r="G1061" s="27"/>
      <c r="H1061" s="24"/>
      <c r="I1061" s="13" t="s">
        <v>118</v>
      </c>
      <c r="J1061" s="27"/>
      <c r="K1061" s="24"/>
      <c r="L1061" s="13" t="s">
        <v>111</v>
      </c>
      <c r="M1061" s="27"/>
      <c r="N1061" s="24"/>
      <c r="O1061" s="13" t="str">
        <f>IF(OR(AND(NOT(ISBLANK(G1061)),NOT(ISNUMBER(G1061))),AND(NOT(ISBLANK(J1061)),NOT(ISNUMBER(M1061)))),"Digite um número na C.H.",IF(OR(COUNTIF(B1058:B1067,B1061)&gt;1,COUNTIF(J1058:J1067,J1061)&gt;1),"Docente repetido",""))</f>
        <v/>
      </c>
      <c r="P1061" s="13">
        <f t="shared" si="60"/>
        <v>0</v>
      </c>
      <c r="Q1061" s="26"/>
      <c r="R1061" s="26"/>
      <c r="S1061" s="26"/>
      <c r="T1061" s="40" t="str">
        <f t="shared" si="58"/>
        <v/>
      </c>
      <c r="U1061" s="24"/>
      <c r="V1061" s="24"/>
      <c r="W1061" s="26"/>
    </row>
    <row r="1062" spans="1:23" ht="14.1">
      <c r="A1062" s="13" t="s">
        <v>119</v>
      </c>
      <c r="B1062" s="75"/>
      <c r="C1062" s="75"/>
      <c r="D1062" s="75"/>
      <c r="E1062" s="24"/>
      <c r="F1062" s="13" t="s">
        <v>111</v>
      </c>
      <c r="G1062" s="27"/>
      <c r="H1062" s="24"/>
      <c r="I1062" s="13" t="s">
        <v>120</v>
      </c>
      <c r="J1062" s="27"/>
      <c r="K1062" s="24"/>
      <c r="L1062" s="13" t="s">
        <v>111</v>
      </c>
      <c r="M1062" s="27"/>
      <c r="N1062" s="24"/>
      <c r="O1062" s="13" t="str">
        <f>IF(OR(AND(NOT(ISBLANK(G1062)),NOT(ISNUMBER(G1062))),AND(NOT(ISBLANK(J1062)),NOT(ISNUMBER(M1062)))),"Digite um número na C.H.",IF(OR(COUNTIF(B1058:B1067,B1062)&gt;1,COUNTIF(J1058:J1067,J1062)&gt;1),"Docente repetido",""))</f>
        <v/>
      </c>
      <c r="P1062" s="13">
        <f t="shared" si="60"/>
        <v>0</v>
      </c>
      <c r="Q1062" s="26"/>
      <c r="R1062" s="26"/>
      <c r="S1062" s="26"/>
      <c r="T1062" s="40" t="str">
        <f t="shared" si="58"/>
        <v/>
      </c>
      <c r="U1062" s="24"/>
      <c r="V1062" s="24"/>
      <c r="W1062" s="26"/>
    </row>
    <row r="1063" spans="1:23" ht="14.1">
      <c r="A1063" s="13" t="s">
        <v>121</v>
      </c>
      <c r="B1063" s="75"/>
      <c r="C1063" s="75"/>
      <c r="D1063" s="75"/>
      <c r="E1063" s="24"/>
      <c r="F1063" s="13" t="s">
        <v>111</v>
      </c>
      <c r="G1063" s="27"/>
      <c r="H1063" s="24"/>
      <c r="I1063" s="13" t="s">
        <v>122</v>
      </c>
      <c r="J1063" s="27"/>
      <c r="K1063" s="24"/>
      <c r="L1063" s="13" t="s">
        <v>111</v>
      </c>
      <c r="M1063" s="27"/>
      <c r="N1063" s="24"/>
      <c r="O1063" s="13" t="str">
        <f>IF(OR(AND(NOT(ISBLANK(G1063)),NOT(ISNUMBER(G1063))),AND(NOT(ISBLANK(J1063)),NOT(ISNUMBER(M1063)))),"Digite um número na C.H.",IF(OR(COUNTIF(B1058:B1067,B1063)&gt;1,COUNTIF(J1058:J1067,J1063)&gt;1),"Docente repetido",""))</f>
        <v/>
      </c>
      <c r="P1063" s="13">
        <f t="shared" si="60"/>
        <v>0</v>
      </c>
      <c r="Q1063" s="26"/>
      <c r="R1063" s="26"/>
      <c r="S1063" s="26"/>
      <c r="T1063" s="40" t="str">
        <f t="shared" si="58"/>
        <v/>
      </c>
      <c r="U1063" s="24"/>
      <c r="V1063" s="24"/>
      <c r="W1063" s="26"/>
    </row>
    <row r="1064" spans="1:23" ht="14.1">
      <c r="A1064" s="13" t="s">
        <v>123</v>
      </c>
      <c r="B1064" s="75"/>
      <c r="C1064" s="75"/>
      <c r="D1064" s="75"/>
      <c r="E1064" s="24"/>
      <c r="F1064" s="13" t="s">
        <v>111</v>
      </c>
      <c r="G1064" s="27"/>
      <c r="H1064" s="24"/>
      <c r="I1064" s="13" t="s">
        <v>124</v>
      </c>
      <c r="J1064" s="27"/>
      <c r="K1064" s="24"/>
      <c r="L1064" s="13" t="s">
        <v>111</v>
      </c>
      <c r="M1064" s="27"/>
      <c r="N1064" s="24"/>
      <c r="O1064" s="13" t="str">
        <f>IF(OR(AND(NOT(ISBLANK(G1064)),NOT(ISNUMBER(G1064))),AND(NOT(ISBLANK(J1064)),NOT(ISNUMBER(M1064)))),"Digite um número na C.H.",IF(OR(COUNTIF(B1058:B1067,B1064)&gt;1,COUNTIF(J1058:J1067,J1064)&gt;1),"Docente repetido",""))</f>
        <v/>
      </c>
      <c r="P1064" s="13">
        <f t="shared" si="60"/>
        <v>0</v>
      </c>
      <c r="Q1064" s="26"/>
      <c r="R1064" s="26"/>
      <c r="S1064" s="26"/>
      <c r="T1064" s="40" t="str">
        <f t="shared" si="58"/>
        <v/>
      </c>
      <c r="U1064" s="24"/>
      <c r="V1064" s="24"/>
      <c r="W1064" s="26"/>
    </row>
    <row r="1065" spans="1:23" ht="14.1">
      <c r="A1065" s="13" t="s">
        <v>125</v>
      </c>
      <c r="B1065" s="75"/>
      <c r="C1065" s="75"/>
      <c r="D1065" s="75"/>
      <c r="E1065" s="24"/>
      <c r="F1065" s="13" t="s">
        <v>111</v>
      </c>
      <c r="G1065" s="27"/>
      <c r="H1065" s="24"/>
      <c r="I1065" s="13" t="s">
        <v>126</v>
      </c>
      <c r="J1065" s="27"/>
      <c r="K1065" s="24"/>
      <c r="L1065" s="13" t="s">
        <v>111</v>
      </c>
      <c r="M1065" s="27"/>
      <c r="N1065" s="24"/>
      <c r="O1065" s="13" t="str">
        <f>IF(OR(AND(NOT(ISBLANK(G1065)),NOT(ISNUMBER(G1065))),AND(NOT(ISBLANK(J1065)),NOT(ISNUMBER(M1065)))),"Digite um número na C.H.",IF(OR(COUNTIF(B1058:B1067,B1065)&gt;1,COUNTIF(J1058:J1067,J1065)&gt;1),"Docente repetido",""))</f>
        <v/>
      </c>
      <c r="P1065" s="13">
        <f t="shared" si="60"/>
        <v>0</v>
      </c>
      <c r="Q1065" s="26"/>
      <c r="R1065" s="26"/>
      <c r="S1065" s="26"/>
      <c r="T1065" s="40" t="str">
        <f t="shared" si="58"/>
        <v/>
      </c>
      <c r="U1065" s="24"/>
      <c r="V1065" s="24"/>
      <c r="W1065" s="26"/>
    </row>
    <row r="1066" spans="1:23" ht="14.1">
      <c r="A1066" s="13" t="s">
        <v>127</v>
      </c>
      <c r="B1066" s="75"/>
      <c r="C1066" s="75"/>
      <c r="D1066" s="75"/>
      <c r="E1066" s="24"/>
      <c r="F1066" s="13" t="s">
        <v>111</v>
      </c>
      <c r="G1066" s="27"/>
      <c r="H1066" s="24"/>
      <c r="I1066" s="13" t="s">
        <v>128</v>
      </c>
      <c r="J1066" s="27"/>
      <c r="K1066" s="24"/>
      <c r="L1066" s="13" t="s">
        <v>111</v>
      </c>
      <c r="M1066" s="27"/>
      <c r="N1066" s="24"/>
      <c r="O1066" s="13" t="str">
        <f>IF(OR(AND(NOT(ISBLANK(G1066)),NOT(ISNUMBER(G1066))),AND(NOT(ISBLANK(J1066)),NOT(ISNUMBER(M1066)))),"Digite um número na C.H.",IF(OR(COUNTIF(B1058:B1067,B1066)&gt;1,COUNTIF(J1058:J1067,J1066)&gt;1),"Docente repetido",""))</f>
        <v/>
      </c>
      <c r="P1066" s="13">
        <f t="shared" si="60"/>
        <v>0</v>
      </c>
      <c r="Q1066" s="26"/>
      <c r="R1066" s="26"/>
      <c r="S1066" s="26"/>
      <c r="T1066" s="40" t="str">
        <f t="shared" si="58"/>
        <v/>
      </c>
      <c r="U1066" s="26"/>
      <c r="V1066" s="26"/>
      <c r="W1066" s="26"/>
    </row>
    <row r="1067" spans="1:23" ht="14.1">
      <c r="A1067" s="13" t="s">
        <v>129</v>
      </c>
      <c r="B1067" s="75"/>
      <c r="C1067" s="75"/>
      <c r="D1067" s="75"/>
      <c r="E1067" s="24"/>
      <c r="F1067" s="13" t="s">
        <v>111</v>
      </c>
      <c r="G1067" s="27"/>
      <c r="H1067" s="24"/>
      <c r="I1067" s="13" t="s">
        <v>130</v>
      </c>
      <c r="J1067" s="27"/>
      <c r="K1067" s="24"/>
      <c r="L1067" s="13" t="s">
        <v>111</v>
      </c>
      <c r="M1067" s="27"/>
      <c r="N1067" s="24"/>
      <c r="O1067" s="13" t="str">
        <f>IF(OR(AND(NOT(ISBLANK(G1067)),NOT(ISNUMBER(G1067))),AND(NOT(ISBLANK(J1067)),NOT(ISNUMBER(M1067)))),"Digite um número na C.H.",IF(OR(COUNTIF(B1058:B1067,B1067)&gt;1,COUNTIF(J1058:J1067,J1067)&gt;1),"Docente repetido",""))</f>
        <v/>
      </c>
      <c r="P1067" s="13">
        <f t="shared" si="60"/>
        <v>0</v>
      </c>
      <c r="Q1067" s="26"/>
      <c r="R1067" s="26"/>
      <c r="S1067" s="26"/>
      <c r="T1067" s="40" t="str">
        <f t="shared" si="58"/>
        <v/>
      </c>
      <c r="U1067" s="26"/>
      <c r="V1067" s="26"/>
      <c r="W1067" s="26"/>
    </row>
    <row r="1068" spans="1:23" ht="12.6">
      <c r="A1068" s="26"/>
      <c r="B1068" s="26"/>
      <c r="C1068" s="26"/>
      <c r="D1068" s="26"/>
      <c r="E1068" s="26"/>
      <c r="F1068" s="26"/>
      <c r="G1068" s="26"/>
      <c r="H1068" s="26"/>
      <c r="I1068" s="26"/>
      <c r="J1068" s="26"/>
      <c r="K1068" s="26"/>
      <c r="L1068" s="26"/>
      <c r="M1068" s="26"/>
      <c r="N1068" s="26"/>
      <c r="O1068" s="26"/>
      <c r="P1068" s="26"/>
      <c r="Q1068" s="26"/>
      <c r="R1068" s="26"/>
      <c r="S1068" s="26"/>
      <c r="T1068" s="40" t="str">
        <f t="shared" si="58"/>
        <v/>
      </c>
      <c r="U1068" s="26"/>
      <c r="V1068" s="26"/>
      <c r="W1068" s="26"/>
    </row>
    <row r="1069" spans="1:23" ht="15.75" customHeight="1">
      <c r="T1069" s="40" t="str">
        <f t="shared" si="58"/>
        <v/>
      </c>
    </row>
    <row r="1070" spans="1:23" ht="15.75" customHeight="1">
      <c r="T1070" s="40" t="str">
        <f t="shared" si="58"/>
        <v/>
      </c>
    </row>
    <row r="1071" spans="1:23" ht="19.5" customHeight="1">
      <c r="A1071" s="13" t="s">
        <v>99</v>
      </c>
      <c r="B1071" s="94"/>
      <c r="C1071" s="94"/>
      <c r="D1071" s="94"/>
      <c r="E1071" s="94"/>
      <c r="F1071" s="94"/>
      <c r="G1071" s="94"/>
      <c r="H1071" s="94"/>
      <c r="I1071" s="94"/>
      <c r="J1071" s="94"/>
      <c r="K1071" s="94"/>
      <c r="L1071" s="94"/>
      <c r="M1071" s="94"/>
      <c r="N1071" s="24"/>
      <c r="O1071" s="13" t="str">
        <f>IF(AND(B1071="",NOT(F1072="")),"Nome da disciplina obrigatório","")</f>
        <v/>
      </c>
      <c r="P1071" s="13">
        <f>IF(ISBLANK(O1071),"",IF(O1071="",0,1))</f>
        <v>0</v>
      </c>
      <c r="Q1071" s="26"/>
      <c r="R1071" s="26"/>
      <c r="S1071" s="26"/>
      <c r="T1071" s="40" t="str">
        <f t="shared" si="58"/>
        <v/>
      </c>
      <c r="U1071" s="26"/>
      <c r="V1071" s="26"/>
      <c r="W1071" s="26"/>
    </row>
    <row r="1072" spans="1:23" ht="32.25" customHeight="1">
      <c r="A1072" s="95" t="s">
        <v>100</v>
      </c>
      <c r="B1072" s="96"/>
      <c r="C1072" s="96"/>
      <c r="D1072" s="96"/>
      <c r="E1072" s="97"/>
      <c r="F1072" s="13" t="str">
        <f>IF(SUM(G1082:G1091)+SUM(M1082:M1091)=0,"",SUM(G1082:G1091)+SUM(M1082:M1091))</f>
        <v/>
      </c>
      <c r="H1072" s="24"/>
      <c r="I1072" s="24"/>
      <c r="J1072" s="24"/>
      <c r="K1072" s="24"/>
      <c r="L1072" s="24"/>
      <c r="M1072" s="24"/>
      <c r="N1072" s="24"/>
      <c r="O1072" s="13" t="str">
        <f>IF(F1072="", "", IF(AND(NOT(F1072=0),NOT(MOD(F1072,15)=0)),"A carga horária deve ser múltiplo de 15",""))</f>
        <v/>
      </c>
      <c r="P1072" s="13">
        <f>IF(ISBLANK(O1072),"",IF(O1072="",0,1))</f>
        <v>0</v>
      </c>
      <c r="Q1072" s="26"/>
      <c r="R1072" s="26"/>
      <c r="S1072" s="26"/>
      <c r="T1072" s="40" t="str">
        <f t="shared" si="58"/>
        <v/>
      </c>
      <c r="U1072" s="24"/>
      <c r="V1072" s="24"/>
      <c r="W1072" s="26"/>
    </row>
    <row r="1073" spans="1:23" ht="14.1">
      <c r="A1073" s="98" t="s">
        <v>93</v>
      </c>
      <c r="B1073" s="98"/>
      <c r="C1073" s="98"/>
      <c r="D1073" s="98"/>
      <c r="E1073" s="98"/>
      <c r="F1073" s="38" t="str">
        <f>IF(AND(NOT(ISBLANK(F1072)),ISNUMBER(F1072),F1072&gt;=15),F1072/15,"")</f>
        <v/>
      </c>
      <c r="G1073" s="24"/>
      <c r="H1073" s="24"/>
      <c r="I1073" s="24"/>
      <c r="J1073" s="24"/>
      <c r="K1073" s="24"/>
      <c r="L1073" s="24"/>
      <c r="M1073" s="24"/>
      <c r="N1073" s="24"/>
      <c r="O1073" s="26"/>
      <c r="P1073" s="26"/>
      <c r="Q1073" s="26"/>
      <c r="R1073" s="26"/>
      <c r="S1073" s="26"/>
      <c r="T1073" s="40" t="str">
        <f t="shared" si="58"/>
        <v/>
      </c>
      <c r="U1073" s="24"/>
      <c r="V1073" s="24"/>
      <c r="W1073" s="26"/>
    </row>
    <row r="1074" spans="1:23" ht="60" customHeight="1">
      <c r="A1074" s="13" t="s">
        <v>101</v>
      </c>
      <c r="B1074" s="83"/>
      <c r="C1074" s="83"/>
      <c r="D1074" s="83"/>
      <c r="E1074" s="83"/>
      <c r="F1074" s="83"/>
      <c r="G1074" s="83"/>
      <c r="H1074" s="83"/>
      <c r="I1074" s="83"/>
      <c r="J1074" s="83"/>
      <c r="K1074" s="83"/>
      <c r="L1074" s="83"/>
      <c r="M1074" s="83"/>
      <c r="N1074" s="24"/>
      <c r="O1074" s="26"/>
      <c r="P1074" s="26"/>
      <c r="Q1074" s="26"/>
      <c r="R1074" s="26"/>
      <c r="S1074" s="26"/>
      <c r="T1074" s="40" t="str">
        <f t="shared" si="58"/>
        <v/>
      </c>
      <c r="U1074" s="24"/>
      <c r="V1074" s="24"/>
      <c r="W1074" s="26"/>
    </row>
    <row r="1075" spans="1:23" ht="60" customHeight="1">
      <c r="A1075" s="39" t="s">
        <v>102</v>
      </c>
      <c r="B1075" s="83"/>
      <c r="C1075" s="83"/>
      <c r="D1075" s="83"/>
      <c r="E1075" s="83"/>
      <c r="F1075" s="83"/>
      <c r="G1075" s="83"/>
      <c r="H1075" s="83"/>
      <c r="I1075" s="83"/>
      <c r="J1075" s="83"/>
      <c r="K1075" s="83"/>
      <c r="L1075" s="83"/>
      <c r="M1075" s="83"/>
      <c r="N1075" s="24"/>
      <c r="O1075" s="26"/>
      <c r="P1075" s="26"/>
      <c r="Q1075" s="26"/>
      <c r="R1075" s="26"/>
      <c r="S1075" s="26"/>
      <c r="T1075" s="40" t="str">
        <f t="shared" si="58"/>
        <v/>
      </c>
      <c r="U1075" s="24"/>
      <c r="V1075" s="24"/>
      <c r="W1075" s="26"/>
    </row>
    <row r="1076" spans="1:23" ht="14.1">
      <c r="A1076" s="13" t="s">
        <v>103</v>
      </c>
      <c r="B1076" s="57"/>
      <c r="C1076" s="16" t="s">
        <v>104</v>
      </c>
      <c r="D1076" s="24"/>
      <c r="E1076" s="24"/>
      <c r="G1076" s="26"/>
      <c r="H1076" s="24"/>
      <c r="I1076" s="24"/>
      <c r="J1076" s="24"/>
      <c r="K1076" s="24"/>
      <c r="L1076" s="24"/>
      <c r="M1076" s="24"/>
      <c r="N1076" s="24"/>
      <c r="O1076" s="26"/>
      <c r="P1076" s="26"/>
      <c r="Q1076" s="26"/>
      <c r="R1076" s="26"/>
      <c r="S1076" s="26"/>
      <c r="T1076" s="40" t="str">
        <f t="shared" si="58"/>
        <v/>
      </c>
      <c r="U1076" s="24"/>
      <c r="V1076" s="24"/>
      <c r="W1076" s="26"/>
    </row>
    <row r="1077" spans="1:23" ht="14.1">
      <c r="A1077" s="13" t="s">
        <v>105</v>
      </c>
      <c r="B1077" s="57"/>
      <c r="C1077" s="16" t="s">
        <v>104</v>
      </c>
      <c r="D1077" s="24"/>
      <c r="E1077" s="24"/>
      <c r="G1077" s="26"/>
      <c r="H1077" s="24"/>
      <c r="I1077" s="24"/>
      <c r="J1077" s="24"/>
      <c r="K1077" s="24"/>
      <c r="L1077" s="24"/>
      <c r="M1077" s="24"/>
      <c r="N1077" s="24"/>
      <c r="O1077" s="26"/>
      <c r="P1077" s="26"/>
      <c r="Q1077" s="26"/>
      <c r="R1077" s="26"/>
      <c r="S1077" s="26"/>
      <c r="T1077" s="40" t="str">
        <f t="shared" si="58"/>
        <v/>
      </c>
      <c r="U1077" s="24"/>
      <c r="V1077" s="24"/>
      <c r="W1077" s="26"/>
    </row>
    <row r="1078" spans="1:23" ht="14.1">
      <c r="A1078" s="99" t="s">
        <v>106</v>
      </c>
      <c r="B1078" s="99"/>
      <c r="C1078" s="57"/>
      <c r="D1078" s="16" t="s">
        <v>104</v>
      </c>
      <c r="E1078" s="24"/>
      <c r="F1078" s="34"/>
      <c r="G1078" s="26"/>
      <c r="H1078" s="24"/>
      <c r="I1078" s="24"/>
      <c r="J1078" s="24"/>
      <c r="K1078" s="24"/>
      <c r="L1078" s="24"/>
      <c r="M1078" s="24"/>
      <c r="N1078" s="24"/>
      <c r="O1078" s="26"/>
      <c r="P1078" s="26"/>
      <c r="Q1078" s="26"/>
      <c r="R1078" s="26"/>
      <c r="S1078" s="26"/>
      <c r="T1078" s="40" t="str">
        <f t="shared" si="58"/>
        <v/>
      </c>
      <c r="U1078" s="24"/>
      <c r="V1078" s="24"/>
      <c r="W1078" s="26"/>
    </row>
    <row r="1079" spans="1:23" ht="14.1">
      <c r="A1079" s="99" t="s">
        <v>107</v>
      </c>
      <c r="B1079" s="99"/>
      <c r="C1079" s="57"/>
      <c r="D1079" s="16" t="s">
        <v>104</v>
      </c>
      <c r="E1079" s="24"/>
      <c r="F1079" s="34"/>
      <c r="G1079" s="26"/>
      <c r="H1079" s="24"/>
      <c r="I1079" s="24"/>
      <c r="J1079" s="24"/>
      <c r="K1079" s="24"/>
      <c r="L1079" s="24"/>
      <c r="M1079" s="24"/>
      <c r="N1079" s="24"/>
      <c r="O1079" s="26"/>
      <c r="P1079" s="26"/>
      <c r="Q1079" s="26"/>
      <c r="R1079" s="26"/>
      <c r="S1079" s="26"/>
      <c r="T1079" s="40" t="str">
        <f t="shared" si="58"/>
        <v/>
      </c>
      <c r="U1079" s="24"/>
      <c r="V1079" s="24"/>
      <c r="W1079" s="26"/>
    </row>
    <row r="1080" spans="1:23" ht="14.1">
      <c r="A1080" s="100" t="s">
        <v>108</v>
      </c>
      <c r="B1080" s="101"/>
      <c r="C1080" s="102"/>
      <c r="D1080" s="57"/>
      <c r="E1080" s="16" t="s">
        <v>104</v>
      </c>
      <c r="G1080" s="26"/>
      <c r="H1080" s="24"/>
      <c r="I1080" s="24"/>
      <c r="J1080" s="24"/>
      <c r="K1080" s="24"/>
      <c r="L1080" s="24"/>
      <c r="M1080" s="24"/>
      <c r="N1080" s="24"/>
      <c r="O1080" s="26"/>
      <c r="P1080" s="26"/>
      <c r="Q1080" s="26"/>
      <c r="R1080" s="26"/>
      <c r="S1080" s="26"/>
      <c r="T1080" s="40" t="str">
        <f t="shared" si="58"/>
        <v/>
      </c>
      <c r="U1080" s="24"/>
      <c r="V1080" s="24"/>
      <c r="W1080" s="26"/>
    </row>
    <row r="1081" spans="1:23" ht="14.1">
      <c r="A1081" s="100" t="s">
        <v>109</v>
      </c>
      <c r="B1081" s="101"/>
      <c r="C1081" s="102"/>
      <c r="D1081" s="57"/>
      <c r="E1081" s="16" t="s">
        <v>104</v>
      </c>
      <c r="G1081" s="26"/>
      <c r="H1081" s="24"/>
      <c r="I1081" s="24"/>
      <c r="J1081" s="24"/>
      <c r="K1081" s="24"/>
      <c r="L1081" s="24"/>
      <c r="M1081" s="24"/>
      <c r="N1081" s="24"/>
      <c r="O1081" s="26"/>
      <c r="P1081" s="26"/>
      <c r="Q1081" s="26"/>
      <c r="R1081" s="26"/>
      <c r="S1081" s="26"/>
      <c r="T1081" s="40" t="str">
        <f t="shared" si="58"/>
        <v/>
      </c>
      <c r="U1081" s="24"/>
      <c r="V1081" s="24"/>
      <c r="W1081" s="26"/>
    </row>
    <row r="1082" spans="1:23" ht="14.1">
      <c r="A1082" s="13" t="s">
        <v>110</v>
      </c>
      <c r="B1082" s="75"/>
      <c r="C1082" s="75"/>
      <c r="D1082" s="75"/>
      <c r="E1082" s="24"/>
      <c r="F1082" s="13" t="s">
        <v>111</v>
      </c>
      <c r="G1082" s="27"/>
      <c r="H1082" s="24"/>
      <c r="I1082" s="13" t="s">
        <v>112</v>
      </c>
      <c r="J1082" s="27"/>
      <c r="K1082" s="24"/>
      <c r="L1082" s="13" t="s">
        <v>111</v>
      </c>
      <c r="M1082" s="27"/>
      <c r="N1082" s="24"/>
      <c r="O1082" s="13" t="str">
        <f>IF(OR(AND(NOT(ISBLANK(G1082)),NOT(ISNUMBER(G1082))),AND(NOT(ISBLANK(J1082)),NOT(ISNUMBER(M1082)))),"Digite um número na C.H.",IF(OR(COUNTIF(B1082:B1091,B1082)&gt;1,COUNTIF(J1082:J1091,J1082)&gt;1),"Docente repetido",""))</f>
        <v/>
      </c>
      <c r="P1082" s="13">
        <f t="shared" ref="P1082:P1091" si="61">IF(ISBLANK(O1082),"",IF(O1082="",0,1))</f>
        <v>0</v>
      </c>
      <c r="Q1082" s="26"/>
      <c r="R1082" s="26"/>
      <c r="S1082" s="26"/>
      <c r="T1082" s="40" t="str">
        <f t="shared" si="58"/>
        <v/>
      </c>
      <c r="U1082" s="24"/>
      <c r="V1082" s="24"/>
      <c r="W1082" s="26"/>
    </row>
    <row r="1083" spans="1:23" ht="14.1">
      <c r="A1083" s="13" t="s">
        <v>113</v>
      </c>
      <c r="B1083" s="75"/>
      <c r="C1083" s="75"/>
      <c r="D1083" s="75"/>
      <c r="E1083" s="24"/>
      <c r="F1083" s="13" t="s">
        <v>111</v>
      </c>
      <c r="G1083" s="27"/>
      <c r="H1083" s="24"/>
      <c r="I1083" s="13" t="s">
        <v>114</v>
      </c>
      <c r="J1083" s="27"/>
      <c r="K1083" s="24"/>
      <c r="L1083" s="13" t="s">
        <v>111</v>
      </c>
      <c r="M1083" s="27"/>
      <c r="N1083" s="24"/>
      <c r="O1083" s="13" t="str">
        <f>IF(OR(AND(NOT(ISBLANK(G1083)),NOT(ISNUMBER(G1083))),AND(NOT(ISBLANK(J1083)),NOT(ISNUMBER(M1083)))),"Digite um número na C.H.",IF(OR(COUNTIF(B1082:B1091,B1083)&gt;1,COUNTIF(J1082:J1091,J1083)&gt;1),"Docente repetido",""))</f>
        <v/>
      </c>
      <c r="P1083" s="13">
        <f t="shared" si="61"/>
        <v>0</v>
      </c>
      <c r="Q1083" s="26"/>
      <c r="R1083" s="26"/>
      <c r="S1083" s="26"/>
      <c r="T1083" s="40" t="str">
        <f t="shared" si="58"/>
        <v/>
      </c>
      <c r="U1083" s="24"/>
      <c r="V1083" s="24"/>
      <c r="W1083" s="26"/>
    </row>
    <row r="1084" spans="1:23" ht="14.1">
      <c r="A1084" s="13" t="s">
        <v>115</v>
      </c>
      <c r="B1084" s="75"/>
      <c r="C1084" s="75"/>
      <c r="D1084" s="75"/>
      <c r="E1084" s="24"/>
      <c r="F1084" s="13" t="s">
        <v>111</v>
      </c>
      <c r="G1084" s="27"/>
      <c r="H1084" s="24"/>
      <c r="I1084" s="13" t="s">
        <v>116</v>
      </c>
      <c r="J1084" s="27"/>
      <c r="K1084" s="24"/>
      <c r="L1084" s="13" t="s">
        <v>111</v>
      </c>
      <c r="M1084" s="27"/>
      <c r="N1084" s="24"/>
      <c r="O1084" s="13" t="str">
        <f>IF(OR(AND(NOT(ISBLANK(G1084)),NOT(ISNUMBER(G1084))),AND(NOT(ISBLANK(J1084)),NOT(ISNUMBER(M1084)))),"Digite um número na C.H.",IF(OR(COUNTIF(B1082:B1091,B1084)&gt;1,COUNTIF(J1082:J1091,J1084)&gt;1),"Docente repetido",""))</f>
        <v/>
      </c>
      <c r="P1084" s="13">
        <f t="shared" si="61"/>
        <v>0</v>
      </c>
      <c r="Q1084" s="26"/>
      <c r="R1084" s="26"/>
      <c r="S1084" s="26"/>
      <c r="T1084" s="40" t="str">
        <f t="shared" si="58"/>
        <v/>
      </c>
      <c r="U1084" s="24"/>
      <c r="V1084" s="24"/>
      <c r="W1084" s="26"/>
    </row>
    <row r="1085" spans="1:23" ht="14.1">
      <c r="A1085" s="13" t="s">
        <v>117</v>
      </c>
      <c r="B1085" s="75"/>
      <c r="C1085" s="75"/>
      <c r="D1085" s="75"/>
      <c r="E1085" s="24"/>
      <c r="F1085" s="13" t="s">
        <v>111</v>
      </c>
      <c r="G1085" s="27"/>
      <c r="H1085" s="24"/>
      <c r="I1085" s="13" t="s">
        <v>118</v>
      </c>
      <c r="J1085" s="27"/>
      <c r="K1085" s="24"/>
      <c r="L1085" s="13" t="s">
        <v>111</v>
      </c>
      <c r="M1085" s="27"/>
      <c r="N1085" s="24"/>
      <c r="O1085" s="13" t="str">
        <f>IF(OR(AND(NOT(ISBLANK(G1085)),NOT(ISNUMBER(G1085))),AND(NOT(ISBLANK(J1085)),NOT(ISNUMBER(M1085)))),"Digite um número na C.H.",IF(OR(COUNTIF(B1082:B1091,B1085)&gt;1,COUNTIF(J1082:J1091,J1085)&gt;1),"Docente repetido",""))</f>
        <v/>
      </c>
      <c r="P1085" s="13">
        <f t="shared" si="61"/>
        <v>0</v>
      </c>
      <c r="Q1085" s="26"/>
      <c r="R1085" s="26"/>
      <c r="S1085" s="26"/>
      <c r="T1085" s="40" t="str">
        <f t="shared" si="58"/>
        <v/>
      </c>
      <c r="U1085" s="24"/>
      <c r="V1085" s="24"/>
      <c r="W1085" s="26"/>
    </row>
    <row r="1086" spans="1:23" ht="14.1">
      <c r="A1086" s="13" t="s">
        <v>119</v>
      </c>
      <c r="B1086" s="75"/>
      <c r="C1086" s="75"/>
      <c r="D1086" s="75"/>
      <c r="E1086" s="24"/>
      <c r="F1086" s="13" t="s">
        <v>111</v>
      </c>
      <c r="G1086" s="27"/>
      <c r="H1086" s="24"/>
      <c r="I1086" s="13" t="s">
        <v>120</v>
      </c>
      <c r="J1086" s="27"/>
      <c r="K1086" s="24"/>
      <c r="L1086" s="13" t="s">
        <v>111</v>
      </c>
      <c r="M1086" s="27"/>
      <c r="N1086" s="24"/>
      <c r="O1086" s="13" t="str">
        <f>IF(OR(AND(NOT(ISBLANK(G1086)),NOT(ISNUMBER(G1086))),AND(NOT(ISBLANK(J1086)),NOT(ISNUMBER(M1086)))),"Digite um número na C.H.",IF(OR(COUNTIF(B1082:B1091,B1086)&gt;1,COUNTIF(J1082:J1091,J1086)&gt;1),"Docente repetido",""))</f>
        <v/>
      </c>
      <c r="P1086" s="13">
        <f t="shared" si="61"/>
        <v>0</v>
      </c>
      <c r="Q1086" s="26"/>
      <c r="R1086" s="26"/>
      <c r="S1086" s="26"/>
      <c r="T1086" s="40" t="str">
        <f t="shared" si="58"/>
        <v/>
      </c>
      <c r="U1086" s="24"/>
      <c r="V1086" s="24"/>
      <c r="W1086" s="26"/>
    </row>
    <row r="1087" spans="1:23" ht="14.1">
      <c r="A1087" s="13" t="s">
        <v>121</v>
      </c>
      <c r="B1087" s="75"/>
      <c r="C1087" s="75"/>
      <c r="D1087" s="75"/>
      <c r="E1087" s="24"/>
      <c r="F1087" s="13" t="s">
        <v>111</v>
      </c>
      <c r="G1087" s="27"/>
      <c r="H1087" s="24"/>
      <c r="I1087" s="13" t="s">
        <v>122</v>
      </c>
      <c r="J1087" s="27"/>
      <c r="K1087" s="24"/>
      <c r="L1087" s="13" t="s">
        <v>111</v>
      </c>
      <c r="M1087" s="27"/>
      <c r="N1087" s="24"/>
      <c r="O1087" s="13" t="str">
        <f>IF(OR(AND(NOT(ISBLANK(G1087)),NOT(ISNUMBER(G1087))),AND(NOT(ISBLANK(J1087)),NOT(ISNUMBER(M1087)))),"Digite um número na C.H.",IF(OR(COUNTIF(B1082:B1091,B1087)&gt;1,COUNTIF(J1082:J1091,J1087)&gt;1),"Docente repetido",""))</f>
        <v/>
      </c>
      <c r="P1087" s="13">
        <f t="shared" si="61"/>
        <v>0</v>
      </c>
      <c r="Q1087" s="26"/>
      <c r="R1087" s="26"/>
      <c r="S1087" s="26"/>
      <c r="T1087" s="40" t="str">
        <f t="shared" si="58"/>
        <v/>
      </c>
      <c r="U1087" s="24"/>
      <c r="V1087" s="24"/>
      <c r="W1087" s="26"/>
    </row>
    <row r="1088" spans="1:23" ht="14.1">
      <c r="A1088" s="13" t="s">
        <v>123</v>
      </c>
      <c r="B1088" s="75"/>
      <c r="C1088" s="75"/>
      <c r="D1088" s="75"/>
      <c r="E1088" s="24"/>
      <c r="F1088" s="13" t="s">
        <v>111</v>
      </c>
      <c r="G1088" s="27"/>
      <c r="H1088" s="24"/>
      <c r="I1088" s="13" t="s">
        <v>124</v>
      </c>
      <c r="J1088" s="27"/>
      <c r="K1088" s="24"/>
      <c r="L1088" s="13" t="s">
        <v>111</v>
      </c>
      <c r="M1088" s="27"/>
      <c r="N1088" s="24"/>
      <c r="O1088" s="13" t="str">
        <f>IF(OR(AND(NOT(ISBLANK(G1088)),NOT(ISNUMBER(G1088))),AND(NOT(ISBLANK(J1088)),NOT(ISNUMBER(M1088)))),"Digite um número na C.H.",IF(OR(COUNTIF(B1082:B1091,B1088)&gt;1,COUNTIF(J1082:J1091,J1088)&gt;1),"Docente repetido",""))</f>
        <v/>
      </c>
      <c r="P1088" s="13">
        <f t="shared" si="61"/>
        <v>0</v>
      </c>
      <c r="Q1088" s="26"/>
      <c r="R1088" s="26"/>
      <c r="S1088" s="26"/>
      <c r="T1088" s="40" t="str">
        <f t="shared" si="58"/>
        <v/>
      </c>
      <c r="U1088" s="24"/>
      <c r="V1088" s="24"/>
      <c r="W1088" s="26"/>
    </row>
    <row r="1089" spans="1:23" ht="14.1">
      <c r="A1089" s="13" t="s">
        <v>125</v>
      </c>
      <c r="B1089" s="75"/>
      <c r="C1089" s="75"/>
      <c r="D1089" s="75"/>
      <c r="E1089" s="24"/>
      <c r="F1089" s="13" t="s">
        <v>111</v>
      </c>
      <c r="G1089" s="27"/>
      <c r="H1089" s="24"/>
      <c r="I1089" s="13" t="s">
        <v>126</v>
      </c>
      <c r="J1089" s="27"/>
      <c r="K1089" s="24"/>
      <c r="L1089" s="13" t="s">
        <v>111</v>
      </c>
      <c r="M1089" s="27"/>
      <c r="N1089" s="24"/>
      <c r="O1089" s="13" t="str">
        <f>IF(OR(AND(NOT(ISBLANK(G1089)),NOT(ISNUMBER(G1089))),AND(NOT(ISBLANK(J1089)),NOT(ISNUMBER(M1089)))),"Digite um número na C.H.",IF(OR(COUNTIF(B1082:B1091,B1089)&gt;1,COUNTIF(J1082:J1091,J1089)&gt;1),"Docente repetido",""))</f>
        <v/>
      </c>
      <c r="P1089" s="13">
        <f t="shared" si="61"/>
        <v>0</v>
      </c>
      <c r="Q1089" s="26"/>
      <c r="R1089" s="26"/>
      <c r="S1089" s="26"/>
      <c r="T1089" s="40" t="str">
        <f t="shared" ref="T1089:T1152" si="62">IF(AND($A1089 = "Nome da disciplina:", ISTEXT($B1089)), "OK", "")</f>
        <v/>
      </c>
      <c r="U1089" s="24"/>
      <c r="V1089" s="24"/>
      <c r="W1089" s="26"/>
    </row>
    <row r="1090" spans="1:23" ht="14.1">
      <c r="A1090" s="13" t="s">
        <v>127</v>
      </c>
      <c r="B1090" s="75"/>
      <c r="C1090" s="75"/>
      <c r="D1090" s="75"/>
      <c r="E1090" s="24"/>
      <c r="F1090" s="13" t="s">
        <v>111</v>
      </c>
      <c r="G1090" s="27"/>
      <c r="H1090" s="24"/>
      <c r="I1090" s="13" t="s">
        <v>128</v>
      </c>
      <c r="J1090" s="27"/>
      <c r="K1090" s="24"/>
      <c r="L1090" s="13" t="s">
        <v>111</v>
      </c>
      <c r="M1090" s="27"/>
      <c r="N1090" s="24"/>
      <c r="O1090" s="13" t="str">
        <f>IF(OR(AND(NOT(ISBLANK(G1090)),NOT(ISNUMBER(G1090))),AND(NOT(ISBLANK(J1090)),NOT(ISNUMBER(M1090)))),"Digite um número na C.H.",IF(OR(COUNTIF(B1082:B1091,B1090)&gt;1,COUNTIF(J1082:J1091,J1090)&gt;1),"Docente repetido",""))</f>
        <v/>
      </c>
      <c r="P1090" s="13">
        <f t="shared" si="61"/>
        <v>0</v>
      </c>
      <c r="Q1090" s="26"/>
      <c r="R1090" s="26"/>
      <c r="S1090" s="26"/>
      <c r="T1090" s="40" t="str">
        <f t="shared" si="62"/>
        <v/>
      </c>
      <c r="U1090" s="26"/>
      <c r="V1090" s="26"/>
      <c r="W1090" s="26"/>
    </row>
    <row r="1091" spans="1:23" ht="14.1">
      <c r="A1091" s="13" t="s">
        <v>129</v>
      </c>
      <c r="B1091" s="75"/>
      <c r="C1091" s="75"/>
      <c r="D1091" s="75"/>
      <c r="E1091" s="24"/>
      <c r="F1091" s="13" t="s">
        <v>111</v>
      </c>
      <c r="G1091" s="27"/>
      <c r="H1091" s="24"/>
      <c r="I1091" s="13" t="s">
        <v>130</v>
      </c>
      <c r="J1091" s="27"/>
      <c r="K1091" s="24"/>
      <c r="L1091" s="13" t="s">
        <v>111</v>
      </c>
      <c r="M1091" s="27"/>
      <c r="N1091" s="24"/>
      <c r="O1091" s="13" t="str">
        <f>IF(OR(AND(NOT(ISBLANK(G1091)),NOT(ISNUMBER(G1091))),AND(NOT(ISBLANK(J1091)),NOT(ISNUMBER(M1091)))),"Digite um número na C.H.",IF(OR(COUNTIF(B1082:B1091,B1091)&gt;1,COUNTIF(J1082:J1091,J1091)&gt;1),"Docente repetido",""))</f>
        <v/>
      </c>
      <c r="P1091" s="13">
        <f t="shared" si="61"/>
        <v>0</v>
      </c>
      <c r="Q1091" s="26"/>
      <c r="R1091" s="26"/>
      <c r="S1091" s="26"/>
      <c r="T1091" s="40" t="str">
        <f t="shared" si="62"/>
        <v/>
      </c>
      <c r="U1091" s="26"/>
      <c r="V1091" s="26"/>
      <c r="W1091" s="26"/>
    </row>
    <row r="1092" spans="1:23" ht="12.6">
      <c r="A1092" s="26"/>
      <c r="B1092" s="26"/>
      <c r="C1092" s="26"/>
      <c r="D1092" s="26"/>
      <c r="E1092" s="26"/>
      <c r="F1092" s="26"/>
      <c r="G1092" s="26"/>
      <c r="H1092" s="26"/>
      <c r="I1092" s="26"/>
      <c r="J1092" s="26"/>
      <c r="K1092" s="26"/>
      <c r="L1092" s="26"/>
      <c r="M1092" s="26"/>
      <c r="N1092" s="26"/>
      <c r="O1092" s="26"/>
      <c r="P1092" s="26"/>
      <c r="Q1092" s="26"/>
      <c r="R1092" s="26"/>
      <c r="S1092" s="26"/>
      <c r="T1092" s="40" t="str">
        <f t="shared" si="62"/>
        <v/>
      </c>
      <c r="U1092" s="26"/>
      <c r="V1092" s="26"/>
      <c r="W1092" s="26"/>
    </row>
    <row r="1093" spans="1:23" ht="15.75" customHeight="1">
      <c r="T1093" s="40" t="str">
        <f t="shared" si="62"/>
        <v/>
      </c>
    </row>
    <row r="1094" spans="1:23" ht="15.75" customHeight="1">
      <c r="T1094" s="40" t="str">
        <f t="shared" si="62"/>
        <v/>
      </c>
    </row>
    <row r="1095" spans="1:23" ht="19.5" customHeight="1">
      <c r="A1095" s="13" t="s">
        <v>99</v>
      </c>
      <c r="B1095" s="94"/>
      <c r="C1095" s="94"/>
      <c r="D1095" s="94"/>
      <c r="E1095" s="94"/>
      <c r="F1095" s="94"/>
      <c r="G1095" s="94"/>
      <c r="H1095" s="94"/>
      <c r="I1095" s="94"/>
      <c r="J1095" s="94"/>
      <c r="K1095" s="94"/>
      <c r="L1095" s="94"/>
      <c r="M1095" s="94"/>
      <c r="N1095" s="24"/>
      <c r="O1095" s="13" t="str">
        <f>IF(AND(B1095="",NOT(F1096="")),"Nome da disciplina obrigatório","")</f>
        <v/>
      </c>
      <c r="P1095" s="13">
        <f>IF(ISBLANK(O1095),"",IF(O1095="",0,1))</f>
        <v>0</v>
      </c>
      <c r="Q1095" s="26"/>
      <c r="R1095" s="26"/>
      <c r="S1095" s="26"/>
      <c r="T1095" s="40" t="str">
        <f t="shared" si="62"/>
        <v/>
      </c>
      <c r="U1095" s="26"/>
      <c r="V1095" s="26"/>
      <c r="W1095" s="26"/>
    </row>
    <row r="1096" spans="1:23" ht="32.25" customHeight="1">
      <c r="A1096" s="95" t="s">
        <v>100</v>
      </c>
      <c r="B1096" s="96"/>
      <c r="C1096" s="96"/>
      <c r="D1096" s="96"/>
      <c r="E1096" s="97"/>
      <c r="F1096" s="13" t="str">
        <f>IF(SUM(G1106:G1115)+SUM(M1106:M1115)=0,"",SUM(G1106:G1115)+SUM(M1106:M1115))</f>
        <v/>
      </c>
      <c r="H1096" s="24"/>
      <c r="I1096" s="24"/>
      <c r="J1096" s="24"/>
      <c r="K1096" s="24"/>
      <c r="L1096" s="24"/>
      <c r="M1096" s="24"/>
      <c r="N1096" s="24"/>
      <c r="O1096" s="13" t="str">
        <f>IF(F1096="", "", IF(AND(NOT(F1096=0),NOT(MOD(F1096,15)=0)),"A carga horária deve ser múltiplo de 15",""))</f>
        <v/>
      </c>
      <c r="P1096" s="13">
        <f>IF(ISBLANK(O1096),"",IF(O1096="",0,1))</f>
        <v>0</v>
      </c>
      <c r="Q1096" s="26"/>
      <c r="R1096" s="26"/>
      <c r="S1096" s="26"/>
      <c r="T1096" s="40" t="str">
        <f t="shared" si="62"/>
        <v/>
      </c>
      <c r="U1096" s="24"/>
      <c r="V1096" s="24"/>
      <c r="W1096" s="26"/>
    </row>
    <row r="1097" spans="1:23" ht="14.1">
      <c r="A1097" s="98" t="s">
        <v>93</v>
      </c>
      <c r="B1097" s="98"/>
      <c r="C1097" s="98"/>
      <c r="D1097" s="98"/>
      <c r="E1097" s="98"/>
      <c r="F1097" s="38" t="str">
        <f>IF(AND(NOT(ISBLANK(F1096)),ISNUMBER(F1096),F1096&gt;=15),F1096/15,"")</f>
        <v/>
      </c>
      <c r="G1097" s="24"/>
      <c r="H1097" s="24"/>
      <c r="I1097" s="24"/>
      <c r="J1097" s="24"/>
      <c r="K1097" s="24"/>
      <c r="L1097" s="24"/>
      <c r="M1097" s="24"/>
      <c r="N1097" s="24"/>
      <c r="O1097" s="26"/>
      <c r="P1097" s="26"/>
      <c r="Q1097" s="26"/>
      <c r="R1097" s="26"/>
      <c r="S1097" s="26"/>
      <c r="T1097" s="40" t="str">
        <f t="shared" si="62"/>
        <v/>
      </c>
      <c r="U1097" s="24"/>
      <c r="V1097" s="24"/>
      <c r="W1097" s="26"/>
    </row>
    <row r="1098" spans="1:23" ht="60" customHeight="1">
      <c r="A1098" s="13" t="s">
        <v>101</v>
      </c>
      <c r="B1098" s="83"/>
      <c r="C1098" s="83"/>
      <c r="D1098" s="83"/>
      <c r="E1098" s="83"/>
      <c r="F1098" s="83"/>
      <c r="G1098" s="83"/>
      <c r="H1098" s="83"/>
      <c r="I1098" s="83"/>
      <c r="J1098" s="83"/>
      <c r="K1098" s="83"/>
      <c r="L1098" s="83"/>
      <c r="M1098" s="83"/>
      <c r="N1098" s="24"/>
      <c r="O1098" s="26"/>
      <c r="P1098" s="26"/>
      <c r="Q1098" s="26"/>
      <c r="R1098" s="26"/>
      <c r="S1098" s="26"/>
      <c r="T1098" s="40" t="str">
        <f t="shared" si="62"/>
        <v/>
      </c>
      <c r="U1098" s="24"/>
      <c r="V1098" s="24"/>
      <c r="W1098" s="26"/>
    </row>
    <row r="1099" spans="1:23" ht="60" customHeight="1">
      <c r="A1099" s="39" t="s">
        <v>102</v>
      </c>
      <c r="B1099" s="83"/>
      <c r="C1099" s="83"/>
      <c r="D1099" s="83"/>
      <c r="E1099" s="83"/>
      <c r="F1099" s="83"/>
      <c r="G1099" s="83"/>
      <c r="H1099" s="83"/>
      <c r="I1099" s="83"/>
      <c r="J1099" s="83"/>
      <c r="K1099" s="83"/>
      <c r="L1099" s="83"/>
      <c r="M1099" s="83"/>
      <c r="N1099" s="24"/>
      <c r="O1099" s="26"/>
      <c r="P1099" s="26"/>
      <c r="Q1099" s="26"/>
      <c r="R1099" s="26"/>
      <c r="S1099" s="26"/>
      <c r="T1099" s="40" t="str">
        <f t="shared" si="62"/>
        <v/>
      </c>
      <c r="U1099" s="24"/>
      <c r="V1099" s="24"/>
      <c r="W1099" s="26"/>
    </row>
    <row r="1100" spans="1:23" ht="14.1">
      <c r="A1100" s="13" t="s">
        <v>103</v>
      </c>
      <c r="B1100" s="57"/>
      <c r="C1100" s="16" t="s">
        <v>104</v>
      </c>
      <c r="D1100" s="24"/>
      <c r="E1100" s="24"/>
      <c r="G1100" s="26"/>
      <c r="H1100" s="24"/>
      <c r="I1100" s="24"/>
      <c r="J1100" s="24"/>
      <c r="K1100" s="24"/>
      <c r="L1100" s="24"/>
      <c r="M1100" s="24"/>
      <c r="N1100" s="24"/>
      <c r="O1100" s="26"/>
      <c r="P1100" s="26"/>
      <c r="Q1100" s="26"/>
      <c r="R1100" s="26"/>
      <c r="S1100" s="26"/>
      <c r="T1100" s="40" t="str">
        <f t="shared" si="62"/>
        <v/>
      </c>
      <c r="U1100" s="24"/>
      <c r="V1100" s="24"/>
      <c r="W1100" s="26"/>
    </row>
    <row r="1101" spans="1:23" ht="14.1">
      <c r="A1101" s="13" t="s">
        <v>105</v>
      </c>
      <c r="B1101" s="57"/>
      <c r="C1101" s="16" t="s">
        <v>104</v>
      </c>
      <c r="D1101" s="24"/>
      <c r="E1101" s="24"/>
      <c r="G1101" s="26"/>
      <c r="H1101" s="24"/>
      <c r="I1101" s="24"/>
      <c r="J1101" s="24"/>
      <c r="K1101" s="24"/>
      <c r="L1101" s="24"/>
      <c r="M1101" s="24"/>
      <c r="N1101" s="24"/>
      <c r="O1101" s="26"/>
      <c r="P1101" s="26"/>
      <c r="Q1101" s="26"/>
      <c r="R1101" s="26"/>
      <c r="S1101" s="26"/>
      <c r="T1101" s="40" t="str">
        <f t="shared" si="62"/>
        <v/>
      </c>
      <c r="U1101" s="24"/>
      <c r="V1101" s="24"/>
      <c r="W1101" s="26"/>
    </row>
    <row r="1102" spans="1:23" ht="14.1">
      <c r="A1102" s="99" t="s">
        <v>106</v>
      </c>
      <c r="B1102" s="99"/>
      <c r="C1102" s="57"/>
      <c r="D1102" s="16" t="s">
        <v>104</v>
      </c>
      <c r="E1102" s="24"/>
      <c r="F1102" s="34"/>
      <c r="G1102" s="26"/>
      <c r="H1102" s="24"/>
      <c r="I1102" s="24"/>
      <c r="J1102" s="24"/>
      <c r="K1102" s="24"/>
      <c r="L1102" s="24"/>
      <c r="M1102" s="24"/>
      <c r="N1102" s="24"/>
      <c r="O1102" s="26"/>
      <c r="P1102" s="26"/>
      <c r="Q1102" s="26"/>
      <c r="R1102" s="26"/>
      <c r="S1102" s="26"/>
      <c r="T1102" s="40" t="str">
        <f t="shared" si="62"/>
        <v/>
      </c>
      <c r="U1102" s="24"/>
      <c r="V1102" s="24"/>
      <c r="W1102" s="26"/>
    </row>
    <row r="1103" spans="1:23" ht="14.1">
      <c r="A1103" s="99" t="s">
        <v>107</v>
      </c>
      <c r="B1103" s="99"/>
      <c r="C1103" s="57"/>
      <c r="D1103" s="16" t="s">
        <v>104</v>
      </c>
      <c r="E1103" s="24"/>
      <c r="F1103" s="34"/>
      <c r="G1103" s="26"/>
      <c r="H1103" s="24"/>
      <c r="I1103" s="24"/>
      <c r="J1103" s="24"/>
      <c r="K1103" s="24"/>
      <c r="L1103" s="24"/>
      <c r="M1103" s="24"/>
      <c r="N1103" s="24"/>
      <c r="O1103" s="26"/>
      <c r="P1103" s="26"/>
      <c r="Q1103" s="26"/>
      <c r="R1103" s="26"/>
      <c r="S1103" s="26"/>
      <c r="T1103" s="40" t="str">
        <f t="shared" si="62"/>
        <v/>
      </c>
      <c r="U1103" s="24"/>
      <c r="V1103" s="24"/>
      <c r="W1103" s="26"/>
    </row>
    <row r="1104" spans="1:23" ht="14.1">
      <c r="A1104" s="100" t="s">
        <v>108</v>
      </c>
      <c r="B1104" s="101"/>
      <c r="C1104" s="102"/>
      <c r="D1104" s="57"/>
      <c r="E1104" s="16" t="s">
        <v>104</v>
      </c>
      <c r="G1104" s="26"/>
      <c r="H1104" s="24"/>
      <c r="I1104" s="24"/>
      <c r="J1104" s="24"/>
      <c r="K1104" s="24"/>
      <c r="L1104" s="24"/>
      <c r="M1104" s="24"/>
      <c r="N1104" s="24"/>
      <c r="O1104" s="26"/>
      <c r="P1104" s="26"/>
      <c r="Q1104" s="26"/>
      <c r="R1104" s="26"/>
      <c r="S1104" s="26"/>
      <c r="T1104" s="40" t="str">
        <f t="shared" si="62"/>
        <v/>
      </c>
      <c r="U1104" s="24"/>
      <c r="V1104" s="24"/>
      <c r="W1104" s="26"/>
    </row>
    <row r="1105" spans="1:23" ht="14.1">
      <c r="A1105" s="103" t="s">
        <v>109</v>
      </c>
      <c r="B1105" s="104"/>
      <c r="C1105" s="105"/>
      <c r="D1105" s="57"/>
      <c r="E1105" s="16" t="s">
        <v>104</v>
      </c>
      <c r="G1105" s="26"/>
      <c r="H1105" s="24"/>
      <c r="I1105" s="24"/>
      <c r="J1105" s="24"/>
      <c r="K1105" s="24"/>
      <c r="L1105" s="24"/>
      <c r="M1105" s="24"/>
      <c r="N1105" s="24"/>
      <c r="O1105" s="26"/>
      <c r="P1105" s="26"/>
      <c r="Q1105" s="26"/>
      <c r="R1105" s="26"/>
      <c r="S1105" s="26"/>
      <c r="T1105" s="40" t="str">
        <f t="shared" si="62"/>
        <v/>
      </c>
      <c r="U1105" s="24"/>
      <c r="V1105" s="24"/>
      <c r="W1105" s="26"/>
    </row>
    <row r="1106" spans="1:23" ht="14.1">
      <c r="A1106" s="13" t="s">
        <v>110</v>
      </c>
      <c r="B1106" s="75"/>
      <c r="C1106" s="75"/>
      <c r="D1106" s="75"/>
      <c r="E1106" s="24"/>
      <c r="F1106" s="13" t="s">
        <v>111</v>
      </c>
      <c r="G1106" s="27"/>
      <c r="H1106" s="24"/>
      <c r="I1106" s="13" t="s">
        <v>112</v>
      </c>
      <c r="J1106" s="27"/>
      <c r="K1106" s="24"/>
      <c r="L1106" s="13" t="s">
        <v>111</v>
      </c>
      <c r="M1106" s="27"/>
      <c r="N1106" s="24"/>
      <c r="O1106" s="13" t="str">
        <f>IF(OR(AND(NOT(ISBLANK(G1106)),NOT(ISNUMBER(G1106))),AND(NOT(ISBLANK(J1106)),NOT(ISNUMBER(M1106)))),"Digite um número na C.H.",IF(OR(COUNTIF(B1106:B1115,B1106)&gt;1,COUNTIF(J1106:J1115,J1106)&gt;1),"Docente repetido",""))</f>
        <v/>
      </c>
      <c r="P1106" s="13">
        <f t="shared" ref="P1106:P1115" si="63">IF(ISBLANK(O1106),"",IF(O1106="",0,1))</f>
        <v>0</v>
      </c>
      <c r="Q1106" s="26"/>
      <c r="R1106" s="26"/>
      <c r="S1106" s="26"/>
      <c r="T1106" s="40" t="str">
        <f t="shared" si="62"/>
        <v/>
      </c>
      <c r="U1106" s="24"/>
      <c r="V1106" s="24"/>
      <c r="W1106" s="26"/>
    </row>
    <row r="1107" spans="1:23" ht="14.1">
      <c r="A1107" s="13" t="s">
        <v>113</v>
      </c>
      <c r="B1107" s="75"/>
      <c r="C1107" s="75"/>
      <c r="D1107" s="75"/>
      <c r="E1107" s="24"/>
      <c r="F1107" s="13" t="s">
        <v>111</v>
      </c>
      <c r="G1107" s="27"/>
      <c r="H1107" s="24"/>
      <c r="I1107" s="13" t="s">
        <v>114</v>
      </c>
      <c r="J1107" s="27"/>
      <c r="K1107" s="24"/>
      <c r="L1107" s="13" t="s">
        <v>111</v>
      </c>
      <c r="M1107" s="27"/>
      <c r="N1107" s="24"/>
      <c r="O1107" s="13" t="str">
        <f>IF(OR(AND(NOT(ISBLANK(G1107)),NOT(ISNUMBER(G1107))),AND(NOT(ISBLANK(J1107)),NOT(ISNUMBER(M1107)))),"Digite um número na C.H.",IF(OR(COUNTIF(B1106:B1115,B1107)&gt;1,COUNTIF(J1106:J1115,J1107)&gt;1),"Docente repetido",""))</f>
        <v/>
      </c>
      <c r="P1107" s="13">
        <f t="shared" si="63"/>
        <v>0</v>
      </c>
      <c r="Q1107" s="26"/>
      <c r="R1107" s="26"/>
      <c r="S1107" s="26"/>
      <c r="T1107" s="40" t="str">
        <f t="shared" si="62"/>
        <v/>
      </c>
      <c r="U1107" s="24"/>
      <c r="V1107" s="24"/>
      <c r="W1107" s="26"/>
    </row>
    <row r="1108" spans="1:23" ht="14.1">
      <c r="A1108" s="13" t="s">
        <v>115</v>
      </c>
      <c r="B1108" s="75"/>
      <c r="C1108" s="75"/>
      <c r="D1108" s="75"/>
      <c r="E1108" s="24"/>
      <c r="F1108" s="13" t="s">
        <v>111</v>
      </c>
      <c r="G1108" s="27"/>
      <c r="H1108" s="24"/>
      <c r="I1108" s="13" t="s">
        <v>116</v>
      </c>
      <c r="J1108" s="27"/>
      <c r="K1108" s="24"/>
      <c r="L1108" s="13" t="s">
        <v>111</v>
      </c>
      <c r="M1108" s="27"/>
      <c r="N1108" s="24"/>
      <c r="O1108" s="13" t="str">
        <f>IF(OR(AND(NOT(ISBLANK(G1108)),NOT(ISNUMBER(G1108))),AND(NOT(ISBLANK(J1108)),NOT(ISNUMBER(M1108)))),"Digite um número na C.H.",IF(OR(COUNTIF(B1106:B1115,B1108)&gt;1,COUNTIF(J1106:J1115,J1108)&gt;1),"Docente repetido",""))</f>
        <v/>
      </c>
      <c r="P1108" s="13">
        <f t="shared" si="63"/>
        <v>0</v>
      </c>
      <c r="Q1108" s="26"/>
      <c r="R1108" s="26"/>
      <c r="S1108" s="26"/>
      <c r="T1108" s="40" t="str">
        <f t="shared" si="62"/>
        <v/>
      </c>
      <c r="U1108" s="24"/>
      <c r="V1108" s="24"/>
      <c r="W1108" s="26"/>
    </row>
    <row r="1109" spans="1:23" ht="14.1">
      <c r="A1109" s="13" t="s">
        <v>117</v>
      </c>
      <c r="B1109" s="75"/>
      <c r="C1109" s="75"/>
      <c r="D1109" s="75"/>
      <c r="E1109" s="24"/>
      <c r="F1109" s="13" t="s">
        <v>111</v>
      </c>
      <c r="G1109" s="27"/>
      <c r="H1109" s="24"/>
      <c r="I1109" s="13" t="s">
        <v>118</v>
      </c>
      <c r="J1109" s="27"/>
      <c r="K1109" s="24"/>
      <c r="L1109" s="13" t="s">
        <v>111</v>
      </c>
      <c r="M1109" s="27"/>
      <c r="N1109" s="24"/>
      <c r="O1109" s="13" t="str">
        <f>IF(OR(AND(NOT(ISBLANK(G1109)),NOT(ISNUMBER(G1109))),AND(NOT(ISBLANK(J1109)),NOT(ISNUMBER(M1109)))),"Digite um número na C.H.",IF(OR(COUNTIF(B1106:B1115,B1109)&gt;1,COUNTIF(J1106:J1115,J1109)&gt;1),"Docente repetido",""))</f>
        <v/>
      </c>
      <c r="P1109" s="13">
        <f t="shared" si="63"/>
        <v>0</v>
      </c>
      <c r="Q1109" s="26"/>
      <c r="R1109" s="26"/>
      <c r="S1109" s="26"/>
      <c r="T1109" s="40" t="str">
        <f t="shared" si="62"/>
        <v/>
      </c>
      <c r="U1109" s="24"/>
      <c r="V1109" s="24"/>
      <c r="W1109" s="26"/>
    </row>
    <row r="1110" spans="1:23" ht="14.1">
      <c r="A1110" s="13" t="s">
        <v>119</v>
      </c>
      <c r="B1110" s="75"/>
      <c r="C1110" s="75"/>
      <c r="D1110" s="75"/>
      <c r="E1110" s="24"/>
      <c r="F1110" s="13" t="s">
        <v>111</v>
      </c>
      <c r="G1110" s="27"/>
      <c r="H1110" s="24"/>
      <c r="I1110" s="13" t="s">
        <v>120</v>
      </c>
      <c r="J1110" s="27"/>
      <c r="K1110" s="24"/>
      <c r="L1110" s="13" t="s">
        <v>111</v>
      </c>
      <c r="M1110" s="27"/>
      <c r="N1110" s="24"/>
      <c r="O1110" s="13" t="str">
        <f>IF(OR(AND(NOT(ISBLANK(G1110)),NOT(ISNUMBER(G1110))),AND(NOT(ISBLANK(J1110)),NOT(ISNUMBER(M1110)))),"Digite um número na C.H.",IF(OR(COUNTIF(B1106:B1115,B1110)&gt;1,COUNTIF(J1106:J1115,J1110)&gt;1),"Docente repetido",""))</f>
        <v/>
      </c>
      <c r="P1110" s="13">
        <f t="shared" si="63"/>
        <v>0</v>
      </c>
      <c r="Q1110" s="26"/>
      <c r="R1110" s="26"/>
      <c r="S1110" s="26"/>
      <c r="T1110" s="40" t="str">
        <f t="shared" si="62"/>
        <v/>
      </c>
      <c r="U1110" s="24"/>
      <c r="V1110" s="24"/>
      <c r="W1110" s="26"/>
    </row>
    <row r="1111" spans="1:23" ht="14.1">
      <c r="A1111" s="13" t="s">
        <v>121</v>
      </c>
      <c r="B1111" s="75"/>
      <c r="C1111" s="75"/>
      <c r="D1111" s="75"/>
      <c r="E1111" s="24"/>
      <c r="F1111" s="13" t="s">
        <v>111</v>
      </c>
      <c r="G1111" s="27"/>
      <c r="H1111" s="24"/>
      <c r="I1111" s="13" t="s">
        <v>122</v>
      </c>
      <c r="J1111" s="27"/>
      <c r="K1111" s="24"/>
      <c r="L1111" s="13" t="s">
        <v>111</v>
      </c>
      <c r="M1111" s="27"/>
      <c r="N1111" s="24"/>
      <c r="O1111" s="13" t="str">
        <f>IF(OR(AND(NOT(ISBLANK(G1111)),NOT(ISNUMBER(G1111))),AND(NOT(ISBLANK(J1111)),NOT(ISNUMBER(M1111)))),"Digite um número na C.H.",IF(OR(COUNTIF(B1106:B1115,B1111)&gt;1,COUNTIF(J1106:J1115,J1111)&gt;1),"Docente repetido",""))</f>
        <v/>
      </c>
      <c r="P1111" s="13">
        <f t="shared" si="63"/>
        <v>0</v>
      </c>
      <c r="Q1111" s="26"/>
      <c r="R1111" s="26"/>
      <c r="S1111" s="26"/>
      <c r="T1111" s="40" t="str">
        <f t="shared" si="62"/>
        <v/>
      </c>
      <c r="U1111" s="24"/>
      <c r="V1111" s="24"/>
      <c r="W1111" s="26"/>
    </row>
    <row r="1112" spans="1:23" ht="14.1">
      <c r="A1112" s="13" t="s">
        <v>123</v>
      </c>
      <c r="B1112" s="75"/>
      <c r="C1112" s="75"/>
      <c r="D1112" s="75"/>
      <c r="E1112" s="24"/>
      <c r="F1112" s="13" t="s">
        <v>111</v>
      </c>
      <c r="G1112" s="27"/>
      <c r="H1112" s="24"/>
      <c r="I1112" s="13" t="s">
        <v>124</v>
      </c>
      <c r="J1112" s="27"/>
      <c r="K1112" s="24"/>
      <c r="L1112" s="13" t="s">
        <v>111</v>
      </c>
      <c r="M1112" s="27"/>
      <c r="N1112" s="24"/>
      <c r="O1112" s="13" t="str">
        <f>IF(OR(AND(NOT(ISBLANK(G1112)),NOT(ISNUMBER(G1112))),AND(NOT(ISBLANK(J1112)),NOT(ISNUMBER(M1112)))),"Digite um número na C.H.",IF(OR(COUNTIF(B1106:B1115,B1112)&gt;1,COUNTIF(J1106:J1115,J1112)&gt;1),"Docente repetido",""))</f>
        <v/>
      </c>
      <c r="P1112" s="13">
        <f t="shared" si="63"/>
        <v>0</v>
      </c>
      <c r="Q1112" s="26"/>
      <c r="R1112" s="26"/>
      <c r="S1112" s="26"/>
      <c r="T1112" s="40" t="str">
        <f t="shared" si="62"/>
        <v/>
      </c>
      <c r="U1112" s="24"/>
      <c r="V1112" s="24"/>
      <c r="W1112" s="26"/>
    </row>
    <row r="1113" spans="1:23" ht="14.1">
      <c r="A1113" s="13" t="s">
        <v>125</v>
      </c>
      <c r="B1113" s="75"/>
      <c r="C1113" s="75"/>
      <c r="D1113" s="75"/>
      <c r="E1113" s="24"/>
      <c r="F1113" s="13" t="s">
        <v>111</v>
      </c>
      <c r="G1113" s="27"/>
      <c r="H1113" s="24"/>
      <c r="I1113" s="13" t="s">
        <v>126</v>
      </c>
      <c r="J1113" s="27"/>
      <c r="K1113" s="24"/>
      <c r="L1113" s="13" t="s">
        <v>111</v>
      </c>
      <c r="M1113" s="27"/>
      <c r="N1113" s="24"/>
      <c r="O1113" s="13" t="str">
        <f>IF(OR(AND(NOT(ISBLANK(G1113)),NOT(ISNUMBER(G1113))),AND(NOT(ISBLANK(J1113)),NOT(ISNUMBER(M1113)))),"Digite um número na C.H.",IF(OR(COUNTIF(B1106:B1115,B1113)&gt;1,COUNTIF(J1106:J1115,J1113)&gt;1),"Docente repetido",""))</f>
        <v/>
      </c>
      <c r="P1113" s="13">
        <f t="shared" si="63"/>
        <v>0</v>
      </c>
      <c r="Q1113" s="26"/>
      <c r="R1113" s="26"/>
      <c r="S1113" s="26"/>
      <c r="T1113" s="40" t="str">
        <f t="shared" si="62"/>
        <v/>
      </c>
      <c r="U1113" s="24"/>
      <c r="V1113" s="24"/>
      <c r="W1113" s="26"/>
    </row>
    <row r="1114" spans="1:23" ht="14.1">
      <c r="A1114" s="13" t="s">
        <v>127</v>
      </c>
      <c r="B1114" s="75"/>
      <c r="C1114" s="75"/>
      <c r="D1114" s="75"/>
      <c r="E1114" s="24"/>
      <c r="F1114" s="13" t="s">
        <v>111</v>
      </c>
      <c r="G1114" s="27"/>
      <c r="H1114" s="24"/>
      <c r="I1114" s="13" t="s">
        <v>128</v>
      </c>
      <c r="J1114" s="27"/>
      <c r="K1114" s="24"/>
      <c r="L1114" s="13" t="s">
        <v>111</v>
      </c>
      <c r="M1114" s="27"/>
      <c r="N1114" s="24"/>
      <c r="O1114" s="13" t="str">
        <f>IF(OR(AND(NOT(ISBLANK(G1114)),NOT(ISNUMBER(G1114))),AND(NOT(ISBLANK(J1114)),NOT(ISNUMBER(M1114)))),"Digite um número na C.H.",IF(OR(COUNTIF(B1106:B1115,B1114)&gt;1,COUNTIF(J1106:J1115,J1114)&gt;1),"Docente repetido",""))</f>
        <v/>
      </c>
      <c r="P1114" s="13">
        <f t="shared" si="63"/>
        <v>0</v>
      </c>
      <c r="Q1114" s="26"/>
      <c r="R1114" s="26"/>
      <c r="S1114" s="26"/>
      <c r="T1114" s="40" t="str">
        <f t="shared" si="62"/>
        <v/>
      </c>
      <c r="U1114" s="26"/>
      <c r="V1114" s="26"/>
      <c r="W1114" s="26"/>
    </row>
    <row r="1115" spans="1:23" ht="14.1">
      <c r="A1115" s="13" t="s">
        <v>129</v>
      </c>
      <c r="B1115" s="75"/>
      <c r="C1115" s="75"/>
      <c r="D1115" s="75"/>
      <c r="E1115" s="24"/>
      <c r="F1115" s="13" t="s">
        <v>111</v>
      </c>
      <c r="G1115" s="27"/>
      <c r="H1115" s="24"/>
      <c r="I1115" s="13" t="s">
        <v>130</v>
      </c>
      <c r="J1115" s="27"/>
      <c r="K1115" s="24"/>
      <c r="L1115" s="13" t="s">
        <v>111</v>
      </c>
      <c r="M1115" s="27"/>
      <c r="N1115" s="24"/>
      <c r="O1115" s="13" t="str">
        <f>IF(OR(AND(NOT(ISBLANK(G1115)),NOT(ISNUMBER(G1115))),AND(NOT(ISBLANK(J1115)),NOT(ISNUMBER(M1115)))),"Digite um número na C.H.",IF(OR(COUNTIF(B1106:B1115,B1115)&gt;1,COUNTIF(J1106:J1115,J1115)&gt;1),"Docente repetido",""))</f>
        <v/>
      </c>
      <c r="P1115" s="13">
        <f t="shared" si="63"/>
        <v>0</v>
      </c>
      <c r="Q1115" s="26"/>
      <c r="R1115" s="26"/>
      <c r="S1115" s="26"/>
      <c r="T1115" s="40" t="str">
        <f t="shared" si="62"/>
        <v/>
      </c>
      <c r="U1115" s="26"/>
      <c r="V1115" s="26"/>
      <c r="W1115" s="26"/>
    </row>
    <row r="1116" spans="1:23" ht="12.6">
      <c r="A1116" s="26"/>
      <c r="B1116" s="26"/>
      <c r="C1116" s="26"/>
      <c r="D1116" s="26"/>
      <c r="E1116" s="26"/>
      <c r="F1116" s="26"/>
      <c r="G1116" s="26"/>
      <c r="H1116" s="26"/>
      <c r="I1116" s="26"/>
      <c r="J1116" s="26"/>
      <c r="K1116" s="26"/>
      <c r="L1116" s="26"/>
      <c r="M1116" s="26"/>
      <c r="N1116" s="26"/>
      <c r="O1116" s="26"/>
      <c r="P1116" s="26"/>
      <c r="Q1116" s="26"/>
      <c r="R1116" s="26"/>
      <c r="S1116" s="26"/>
      <c r="T1116" s="40" t="str">
        <f t="shared" si="62"/>
        <v/>
      </c>
      <c r="U1116" s="26"/>
      <c r="V1116" s="26"/>
      <c r="W1116" s="26"/>
    </row>
    <row r="1117" spans="1:23" ht="15.75" customHeight="1">
      <c r="T1117" s="40" t="str">
        <f t="shared" si="62"/>
        <v/>
      </c>
    </row>
    <row r="1118" spans="1:23" ht="15.75" customHeight="1">
      <c r="T1118" s="40" t="str">
        <f t="shared" si="62"/>
        <v/>
      </c>
    </row>
    <row r="1119" spans="1:23" ht="19.5" customHeight="1">
      <c r="A1119" s="13" t="s">
        <v>99</v>
      </c>
      <c r="B1119" s="94"/>
      <c r="C1119" s="94"/>
      <c r="D1119" s="94"/>
      <c r="E1119" s="94"/>
      <c r="F1119" s="94"/>
      <c r="G1119" s="94"/>
      <c r="H1119" s="94"/>
      <c r="I1119" s="94"/>
      <c r="J1119" s="94"/>
      <c r="K1119" s="94"/>
      <c r="L1119" s="94"/>
      <c r="M1119" s="94"/>
      <c r="N1119" s="24"/>
      <c r="O1119" s="13" t="str">
        <f>IF(AND(B1119="",NOT(F1120="")),"Nome da disciplina obrigatório","")</f>
        <v/>
      </c>
      <c r="P1119" s="13">
        <f>IF(ISBLANK(O1119),"",IF(O1119="",0,1))</f>
        <v>0</v>
      </c>
      <c r="Q1119" s="26"/>
      <c r="R1119" s="26"/>
      <c r="S1119" s="26"/>
      <c r="T1119" s="40" t="str">
        <f t="shared" si="62"/>
        <v/>
      </c>
      <c r="U1119" s="26"/>
      <c r="V1119" s="26"/>
      <c r="W1119" s="26"/>
    </row>
    <row r="1120" spans="1:23" ht="32.25" customHeight="1">
      <c r="A1120" s="95" t="s">
        <v>100</v>
      </c>
      <c r="B1120" s="96"/>
      <c r="C1120" s="96"/>
      <c r="D1120" s="96"/>
      <c r="E1120" s="97"/>
      <c r="F1120" s="13" t="str">
        <f>IF(SUM(G1130:G1139)+SUM(M1130:M1139)=0,"",SUM(G1130:G1139)+SUM(M1130:M1139))</f>
        <v/>
      </c>
      <c r="H1120" s="24"/>
      <c r="I1120" s="24"/>
      <c r="J1120" s="24"/>
      <c r="K1120" s="24"/>
      <c r="L1120" s="24"/>
      <c r="M1120" s="24"/>
      <c r="N1120" s="24"/>
      <c r="O1120" s="13" t="str">
        <f>IF(F1120="", "", IF(AND(NOT(F1120=0),NOT(MOD(F1120,15)=0)),"A carga horária deve ser múltiplo de 15",""))</f>
        <v/>
      </c>
      <c r="P1120" s="13">
        <f>IF(ISBLANK(O1120),"",IF(O1120="",0,1))</f>
        <v>0</v>
      </c>
      <c r="Q1120" s="26"/>
      <c r="R1120" s="26"/>
      <c r="S1120" s="26"/>
      <c r="T1120" s="40" t="str">
        <f t="shared" si="62"/>
        <v/>
      </c>
      <c r="U1120" s="24"/>
      <c r="V1120" s="24"/>
      <c r="W1120" s="26"/>
    </row>
    <row r="1121" spans="1:23" ht="14.1">
      <c r="A1121" s="98" t="s">
        <v>93</v>
      </c>
      <c r="B1121" s="98"/>
      <c r="C1121" s="98"/>
      <c r="D1121" s="98"/>
      <c r="E1121" s="98"/>
      <c r="F1121" s="38" t="str">
        <f>IF(AND(NOT(ISBLANK(F1120)),ISNUMBER(F1120),F1120&gt;=15),F1120/15,"")</f>
        <v/>
      </c>
      <c r="G1121" s="24"/>
      <c r="H1121" s="24"/>
      <c r="I1121" s="24"/>
      <c r="J1121" s="24"/>
      <c r="K1121" s="24"/>
      <c r="L1121" s="24"/>
      <c r="M1121" s="24"/>
      <c r="N1121" s="24"/>
      <c r="O1121" s="26"/>
      <c r="P1121" s="26"/>
      <c r="Q1121" s="26"/>
      <c r="R1121" s="26"/>
      <c r="S1121" s="26"/>
      <c r="T1121" s="40" t="str">
        <f t="shared" si="62"/>
        <v/>
      </c>
      <c r="U1121" s="24"/>
      <c r="V1121" s="24"/>
      <c r="W1121" s="26"/>
    </row>
    <row r="1122" spans="1:23" ht="60" customHeight="1">
      <c r="A1122" s="13" t="s">
        <v>101</v>
      </c>
      <c r="B1122" s="83"/>
      <c r="C1122" s="83"/>
      <c r="D1122" s="83"/>
      <c r="E1122" s="83"/>
      <c r="F1122" s="83"/>
      <c r="G1122" s="83"/>
      <c r="H1122" s="83"/>
      <c r="I1122" s="83"/>
      <c r="J1122" s="83"/>
      <c r="K1122" s="83"/>
      <c r="L1122" s="83"/>
      <c r="M1122" s="83"/>
      <c r="N1122" s="24"/>
      <c r="O1122" s="26"/>
      <c r="P1122" s="26"/>
      <c r="Q1122" s="26"/>
      <c r="R1122" s="26"/>
      <c r="S1122" s="26"/>
      <c r="T1122" s="40" t="str">
        <f t="shared" si="62"/>
        <v/>
      </c>
      <c r="U1122" s="24"/>
      <c r="V1122" s="24"/>
      <c r="W1122" s="26"/>
    </row>
    <row r="1123" spans="1:23" ht="60" customHeight="1">
      <c r="A1123" s="39" t="s">
        <v>102</v>
      </c>
      <c r="B1123" s="83"/>
      <c r="C1123" s="83"/>
      <c r="D1123" s="83"/>
      <c r="E1123" s="83"/>
      <c r="F1123" s="83"/>
      <c r="G1123" s="83"/>
      <c r="H1123" s="83"/>
      <c r="I1123" s="83"/>
      <c r="J1123" s="83"/>
      <c r="K1123" s="83"/>
      <c r="L1123" s="83"/>
      <c r="M1123" s="83"/>
      <c r="N1123" s="24"/>
      <c r="O1123" s="26"/>
      <c r="P1123" s="26"/>
      <c r="Q1123" s="26"/>
      <c r="R1123" s="26"/>
      <c r="S1123" s="26"/>
      <c r="T1123" s="40" t="str">
        <f t="shared" si="62"/>
        <v/>
      </c>
      <c r="U1123" s="24"/>
      <c r="V1123" s="24"/>
      <c r="W1123" s="26"/>
    </row>
    <row r="1124" spans="1:23" ht="14.1">
      <c r="A1124" s="13" t="s">
        <v>103</v>
      </c>
      <c r="B1124" s="57"/>
      <c r="C1124" s="16" t="s">
        <v>104</v>
      </c>
      <c r="D1124" s="24"/>
      <c r="E1124" s="24"/>
      <c r="G1124" s="26"/>
      <c r="H1124" s="24"/>
      <c r="I1124" s="24"/>
      <c r="J1124" s="24"/>
      <c r="K1124" s="24"/>
      <c r="L1124" s="24"/>
      <c r="M1124" s="24"/>
      <c r="N1124" s="24"/>
      <c r="O1124" s="26"/>
      <c r="P1124" s="26"/>
      <c r="Q1124" s="26"/>
      <c r="R1124" s="26"/>
      <c r="S1124" s="26"/>
      <c r="T1124" s="40" t="str">
        <f t="shared" si="62"/>
        <v/>
      </c>
      <c r="U1124" s="24"/>
      <c r="V1124" s="24"/>
      <c r="W1124" s="26"/>
    </row>
    <row r="1125" spans="1:23" ht="14.1">
      <c r="A1125" s="13" t="s">
        <v>105</v>
      </c>
      <c r="B1125" s="57"/>
      <c r="C1125" s="16" t="s">
        <v>104</v>
      </c>
      <c r="D1125" s="24"/>
      <c r="E1125" s="24"/>
      <c r="G1125" s="26"/>
      <c r="H1125" s="24"/>
      <c r="I1125" s="24"/>
      <c r="J1125" s="24"/>
      <c r="K1125" s="24"/>
      <c r="L1125" s="24"/>
      <c r="M1125" s="24"/>
      <c r="N1125" s="24"/>
      <c r="O1125" s="26"/>
      <c r="P1125" s="26"/>
      <c r="Q1125" s="26"/>
      <c r="R1125" s="26"/>
      <c r="S1125" s="26"/>
      <c r="T1125" s="40" t="str">
        <f t="shared" si="62"/>
        <v/>
      </c>
      <c r="U1125" s="24"/>
      <c r="V1125" s="24"/>
      <c r="W1125" s="26"/>
    </row>
    <row r="1126" spans="1:23" ht="14.1">
      <c r="A1126" s="99" t="s">
        <v>106</v>
      </c>
      <c r="B1126" s="99"/>
      <c r="C1126" s="57"/>
      <c r="D1126" s="16" t="s">
        <v>104</v>
      </c>
      <c r="E1126" s="24"/>
      <c r="F1126" s="34"/>
      <c r="G1126" s="26"/>
      <c r="H1126" s="24"/>
      <c r="I1126" s="24"/>
      <c r="J1126" s="24"/>
      <c r="K1126" s="24"/>
      <c r="L1126" s="24"/>
      <c r="M1126" s="24"/>
      <c r="N1126" s="24"/>
      <c r="O1126" s="26"/>
      <c r="P1126" s="26"/>
      <c r="Q1126" s="26"/>
      <c r="R1126" s="26"/>
      <c r="S1126" s="26"/>
      <c r="T1126" s="40" t="str">
        <f t="shared" si="62"/>
        <v/>
      </c>
      <c r="U1126" s="24"/>
      <c r="V1126" s="24"/>
      <c r="W1126" s="26"/>
    </row>
    <row r="1127" spans="1:23" ht="14.1">
      <c r="A1127" s="99" t="s">
        <v>107</v>
      </c>
      <c r="B1127" s="99"/>
      <c r="C1127" s="57"/>
      <c r="D1127" s="16" t="s">
        <v>104</v>
      </c>
      <c r="E1127" s="24"/>
      <c r="F1127" s="34"/>
      <c r="G1127" s="26"/>
      <c r="H1127" s="24"/>
      <c r="I1127" s="24"/>
      <c r="J1127" s="24"/>
      <c r="K1127" s="24"/>
      <c r="L1127" s="24"/>
      <c r="M1127" s="24"/>
      <c r="N1127" s="24"/>
      <c r="O1127" s="26"/>
      <c r="P1127" s="26"/>
      <c r="Q1127" s="26"/>
      <c r="R1127" s="26"/>
      <c r="S1127" s="26"/>
      <c r="T1127" s="40" t="str">
        <f t="shared" si="62"/>
        <v/>
      </c>
      <c r="U1127" s="24"/>
      <c r="V1127" s="24"/>
      <c r="W1127" s="26"/>
    </row>
    <row r="1128" spans="1:23" ht="14.1">
      <c r="A1128" s="100" t="s">
        <v>108</v>
      </c>
      <c r="B1128" s="101"/>
      <c r="C1128" s="102"/>
      <c r="D1128" s="57"/>
      <c r="E1128" s="16" t="s">
        <v>104</v>
      </c>
      <c r="G1128" s="26"/>
      <c r="H1128" s="24"/>
      <c r="I1128" s="24"/>
      <c r="J1128" s="24"/>
      <c r="K1128" s="24"/>
      <c r="L1128" s="24"/>
      <c r="M1128" s="24"/>
      <c r="N1128" s="24"/>
      <c r="O1128" s="26"/>
      <c r="P1128" s="26"/>
      <c r="Q1128" s="26"/>
      <c r="R1128" s="26"/>
      <c r="S1128" s="26"/>
      <c r="T1128" s="40" t="str">
        <f t="shared" si="62"/>
        <v/>
      </c>
      <c r="U1128" s="24"/>
      <c r="V1128" s="24"/>
      <c r="W1128" s="26"/>
    </row>
    <row r="1129" spans="1:23" ht="14.1">
      <c r="A1129" s="103" t="s">
        <v>109</v>
      </c>
      <c r="B1129" s="104"/>
      <c r="C1129" s="105"/>
      <c r="D1129" s="57"/>
      <c r="E1129" s="16" t="s">
        <v>104</v>
      </c>
      <c r="G1129" s="26"/>
      <c r="H1129" s="24"/>
      <c r="I1129" s="24"/>
      <c r="J1129" s="24"/>
      <c r="K1129" s="24"/>
      <c r="L1129" s="24"/>
      <c r="M1129" s="24"/>
      <c r="N1129" s="24"/>
      <c r="O1129" s="26"/>
      <c r="P1129" s="26"/>
      <c r="Q1129" s="26"/>
      <c r="R1129" s="26"/>
      <c r="S1129" s="26"/>
      <c r="T1129" s="40" t="str">
        <f t="shared" si="62"/>
        <v/>
      </c>
      <c r="U1129" s="24"/>
      <c r="V1129" s="24"/>
      <c r="W1129" s="26"/>
    </row>
    <row r="1130" spans="1:23" ht="14.1">
      <c r="A1130" s="13" t="s">
        <v>110</v>
      </c>
      <c r="B1130" s="75"/>
      <c r="C1130" s="75"/>
      <c r="D1130" s="75"/>
      <c r="E1130" s="24"/>
      <c r="F1130" s="13" t="s">
        <v>111</v>
      </c>
      <c r="G1130" s="27"/>
      <c r="H1130" s="24"/>
      <c r="I1130" s="13" t="s">
        <v>112</v>
      </c>
      <c r="J1130" s="27"/>
      <c r="K1130" s="24"/>
      <c r="L1130" s="13" t="s">
        <v>111</v>
      </c>
      <c r="M1130" s="27"/>
      <c r="N1130" s="24"/>
      <c r="O1130" s="13" t="str">
        <f>IF(OR(AND(NOT(ISBLANK(G1130)),NOT(ISNUMBER(G1130))),AND(NOT(ISBLANK(J1130)),NOT(ISNUMBER(M1130)))),"Digite um número na C.H.",IF(OR(COUNTIF(B1130:B1139,B1130)&gt;1,COUNTIF(J1130:J1139,J1130)&gt;1),"Docente repetido",""))</f>
        <v/>
      </c>
      <c r="P1130" s="13">
        <f t="shared" ref="P1130:P1139" si="64">IF(ISBLANK(O1130),"",IF(O1130="",0,1))</f>
        <v>0</v>
      </c>
      <c r="Q1130" s="26"/>
      <c r="R1130" s="26"/>
      <c r="S1130" s="26"/>
      <c r="T1130" s="40" t="str">
        <f t="shared" si="62"/>
        <v/>
      </c>
      <c r="U1130" s="24"/>
      <c r="V1130" s="24"/>
      <c r="W1130" s="26"/>
    </row>
    <row r="1131" spans="1:23" ht="14.1">
      <c r="A1131" s="13" t="s">
        <v>113</v>
      </c>
      <c r="B1131" s="75"/>
      <c r="C1131" s="75"/>
      <c r="D1131" s="75"/>
      <c r="E1131" s="24"/>
      <c r="F1131" s="13" t="s">
        <v>111</v>
      </c>
      <c r="G1131" s="27"/>
      <c r="H1131" s="24"/>
      <c r="I1131" s="13" t="s">
        <v>114</v>
      </c>
      <c r="J1131" s="27"/>
      <c r="K1131" s="24"/>
      <c r="L1131" s="13" t="s">
        <v>111</v>
      </c>
      <c r="M1131" s="27"/>
      <c r="N1131" s="24"/>
      <c r="O1131" s="13" t="str">
        <f>IF(OR(AND(NOT(ISBLANK(G1131)),NOT(ISNUMBER(G1131))),AND(NOT(ISBLANK(J1131)),NOT(ISNUMBER(M1131)))),"Digite um número na C.H.",IF(OR(COUNTIF(B1130:B1139,B1131)&gt;1,COUNTIF(J1130:J1139,J1131)&gt;1),"Docente repetido",""))</f>
        <v/>
      </c>
      <c r="P1131" s="13">
        <f t="shared" si="64"/>
        <v>0</v>
      </c>
      <c r="Q1131" s="26"/>
      <c r="R1131" s="26"/>
      <c r="S1131" s="26"/>
      <c r="T1131" s="40" t="str">
        <f t="shared" si="62"/>
        <v/>
      </c>
      <c r="U1131" s="24"/>
      <c r="V1131" s="24"/>
      <c r="W1131" s="26"/>
    </row>
    <row r="1132" spans="1:23" ht="14.1">
      <c r="A1132" s="13" t="s">
        <v>115</v>
      </c>
      <c r="B1132" s="75"/>
      <c r="C1132" s="75"/>
      <c r="D1132" s="75"/>
      <c r="E1132" s="24"/>
      <c r="F1132" s="13" t="s">
        <v>111</v>
      </c>
      <c r="G1132" s="27"/>
      <c r="H1132" s="24"/>
      <c r="I1132" s="13" t="s">
        <v>116</v>
      </c>
      <c r="J1132" s="27"/>
      <c r="K1132" s="24"/>
      <c r="L1132" s="13" t="s">
        <v>111</v>
      </c>
      <c r="M1132" s="27"/>
      <c r="N1132" s="24"/>
      <c r="O1132" s="13" t="str">
        <f>IF(OR(AND(NOT(ISBLANK(G1132)),NOT(ISNUMBER(G1132))),AND(NOT(ISBLANK(J1132)),NOT(ISNUMBER(M1132)))),"Digite um número na C.H.",IF(OR(COUNTIF(B1130:B1139,B1132)&gt;1,COUNTIF(J1130:J1139,J1132)&gt;1),"Docente repetido",""))</f>
        <v/>
      </c>
      <c r="P1132" s="13">
        <f t="shared" si="64"/>
        <v>0</v>
      </c>
      <c r="Q1132" s="26"/>
      <c r="R1132" s="26"/>
      <c r="S1132" s="26"/>
      <c r="T1132" s="40" t="str">
        <f t="shared" si="62"/>
        <v/>
      </c>
      <c r="U1132" s="24"/>
      <c r="V1132" s="24"/>
      <c r="W1132" s="26"/>
    </row>
    <row r="1133" spans="1:23" ht="14.1">
      <c r="A1133" s="13" t="s">
        <v>117</v>
      </c>
      <c r="B1133" s="75"/>
      <c r="C1133" s="75"/>
      <c r="D1133" s="75"/>
      <c r="E1133" s="24"/>
      <c r="F1133" s="13" t="s">
        <v>111</v>
      </c>
      <c r="G1133" s="27"/>
      <c r="H1133" s="24"/>
      <c r="I1133" s="13" t="s">
        <v>118</v>
      </c>
      <c r="J1133" s="27"/>
      <c r="K1133" s="24"/>
      <c r="L1133" s="13" t="s">
        <v>111</v>
      </c>
      <c r="M1133" s="27"/>
      <c r="N1133" s="24"/>
      <c r="O1133" s="13" t="str">
        <f>IF(OR(AND(NOT(ISBLANK(G1133)),NOT(ISNUMBER(G1133))),AND(NOT(ISBLANK(J1133)),NOT(ISNUMBER(M1133)))),"Digite um número na C.H.",IF(OR(COUNTIF(B1130:B1139,B1133)&gt;1,COUNTIF(J1130:J1139,J1133)&gt;1),"Docente repetido",""))</f>
        <v/>
      </c>
      <c r="P1133" s="13">
        <f t="shared" si="64"/>
        <v>0</v>
      </c>
      <c r="Q1133" s="26"/>
      <c r="R1133" s="26"/>
      <c r="S1133" s="26"/>
      <c r="T1133" s="40" t="str">
        <f t="shared" si="62"/>
        <v/>
      </c>
      <c r="U1133" s="24"/>
      <c r="V1133" s="24"/>
      <c r="W1133" s="26"/>
    </row>
    <row r="1134" spans="1:23" ht="14.1">
      <c r="A1134" s="13" t="s">
        <v>119</v>
      </c>
      <c r="B1134" s="75"/>
      <c r="C1134" s="75"/>
      <c r="D1134" s="75"/>
      <c r="E1134" s="24"/>
      <c r="F1134" s="13" t="s">
        <v>111</v>
      </c>
      <c r="G1134" s="27"/>
      <c r="H1134" s="24"/>
      <c r="I1134" s="13" t="s">
        <v>120</v>
      </c>
      <c r="J1134" s="27"/>
      <c r="K1134" s="24"/>
      <c r="L1134" s="13" t="s">
        <v>111</v>
      </c>
      <c r="M1134" s="27"/>
      <c r="N1134" s="24"/>
      <c r="O1134" s="13" t="str">
        <f>IF(OR(AND(NOT(ISBLANK(G1134)),NOT(ISNUMBER(G1134))),AND(NOT(ISBLANK(J1134)),NOT(ISNUMBER(M1134)))),"Digite um número na C.H.",IF(OR(COUNTIF(B1130:B1139,B1134)&gt;1,COUNTIF(J1130:J1139,J1134)&gt;1),"Docente repetido",""))</f>
        <v/>
      </c>
      <c r="P1134" s="13">
        <f t="shared" si="64"/>
        <v>0</v>
      </c>
      <c r="Q1134" s="26"/>
      <c r="R1134" s="26"/>
      <c r="S1134" s="26"/>
      <c r="T1134" s="40" t="str">
        <f t="shared" si="62"/>
        <v/>
      </c>
      <c r="U1134" s="24"/>
      <c r="V1134" s="24"/>
      <c r="W1134" s="26"/>
    </row>
    <row r="1135" spans="1:23" ht="14.1">
      <c r="A1135" s="13" t="s">
        <v>121</v>
      </c>
      <c r="B1135" s="75"/>
      <c r="C1135" s="75"/>
      <c r="D1135" s="75"/>
      <c r="E1135" s="24"/>
      <c r="F1135" s="13" t="s">
        <v>111</v>
      </c>
      <c r="G1135" s="27"/>
      <c r="H1135" s="24"/>
      <c r="I1135" s="13" t="s">
        <v>122</v>
      </c>
      <c r="J1135" s="27"/>
      <c r="K1135" s="24"/>
      <c r="L1135" s="13" t="s">
        <v>111</v>
      </c>
      <c r="M1135" s="27"/>
      <c r="N1135" s="24"/>
      <c r="O1135" s="13" t="str">
        <f>IF(OR(AND(NOT(ISBLANK(G1135)),NOT(ISNUMBER(G1135))),AND(NOT(ISBLANK(J1135)),NOT(ISNUMBER(M1135)))),"Digite um número na C.H.",IF(OR(COUNTIF(B1130:B1139,B1135)&gt;1,COUNTIF(J1130:J1139,J1135)&gt;1),"Docente repetido",""))</f>
        <v/>
      </c>
      <c r="P1135" s="13">
        <f t="shared" si="64"/>
        <v>0</v>
      </c>
      <c r="Q1135" s="26"/>
      <c r="R1135" s="26"/>
      <c r="S1135" s="26"/>
      <c r="T1135" s="40" t="str">
        <f t="shared" si="62"/>
        <v/>
      </c>
      <c r="U1135" s="24"/>
      <c r="V1135" s="24"/>
      <c r="W1135" s="26"/>
    </row>
    <row r="1136" spans="1:23" ht="14.1">
      <c r="A1136" s="13" t="s">
        <v>123</v>
      </c>
      <c r="B1136" s="75"/>
      <c r="C1136" s="75"/>
      <c r="D1136" s="75"/>
      <c r="E1136" s="24"/>
      <c r="F1136" s="13" t="s">
        <v>111</v>
      </c>
      <c r="G1136" s="27"/>
      <c r="H1136" s="24"/>
      <c r="I1136" s="13" t="s">
        <v>124</v>
      </c>
      <c r="J1136" s="27"/>
      <c r="K1136" s="24"/>
      <c r="L1136" s="13" t="s">
        <v>111</v>
      </c>
      <c r="M1136" s="27"/>
      <c r="N1136" s="24"/>
      <c r="O1136" s="13" t="str">
        <f>IF(OR(AND(NOT(ISBLANK(G1136)),NOT(ISNUMBER(G1136))),AND(NOT(ISBLANK(J1136)),NOT(ISNUMBER(M1136)))),"Digite um número na C.H.",IF(OR(COUNTIF(B1130:B1139,B1136)&gt;1,COUNTIF(J1130:J1139,J1136)&gt;1),"Docente repetido",""))</f>
        <v/>
      </c>
      <c r="P1136" s="13">
        <f t="shared" si="64"/>
        <v>0</v>
      </c>
      <c r="Q1136" s="26"/>
      <c r="R1136" s="26"/>
      <c r="S1136" s="26"/>
      <c r="T1136" s="40" t="str">
        <f t="shared" si="62"/>
        <v/>
      </c>
      <c r="U1136" s="24"/>
      <c r="V1136" s="24"/>
      <c r="W1136" s="26"/>
    </row>
    <row r="1137" spans="1:23" ht="14.1">
      <c r="A1137" s="13" t="s">
        <v>125</v>
      </c>
      <c r="B1137" s="75"/>
      <c r="C1137" s="75"/>
      <c r="D1137" s="75"/>
      <c r="E1137" s="24"/>
      <c r="F1137" s="13" t="s">
        <v>111</v>
      </c>
      <c r="G1137" s="27"/>
      <c r="H1137" s="24"/>
      <c r="I1137" s="13" t="s">
        <v>126</v>
      </c>
      <c r="J1137" s="27"/>
      <c r="K1137" s="24"/>
      <c r="L1137" s="13" t="s">
        <v>111</v>
      </c>
      <c r="M1137" s="27"/>
      <c r="N1137" s="24"/>
      <c r="O1137" s="13" t="str">
        <f>IF(OR(AND(NOT(ISBLANK(G1137)),NOT(ISNUMBER(G1137))),AND(NOT(ISBLANK(J1137)),NOT(ISNUMBER(M1137)))),"Digite um número na C.H.",IF(OR(COUNTIF(B1130:B1139,B1137)&gt;1,COUNTIF(J1130:J1139,J1137)&gt;1),"Docente repetido",""))</f>
        <v/>
      </c>
      <c r="P1137" s="13">
        <f t="shared" si="64"/>
        <v>0</v>
      </c>
      <c r="Q1137" s="26"/>
      <c r="R1137" s="26"/>
      <c r="S1137" s="26"/>
      <c r="T1137" s="40" t="str">
        <f t="shared" si="62"/>
        <v/>
      </c>
      <c r="U1137" s="24"/>
      <c r="V1137" s="24"/>
      <c r="W1137" s="26"/>
    </row>
    <row r="1138" spans="1:23" ht="14.1">
      <c r="A1138" s="13" t="s">
        <v>127</v>
      </c>
      <c r="B1138" s="75"/>
      <c r="C1138" s="75"/>
      <c r="D1138" s="75"/>
      <c r="E1138" s="24"/>
      <c r="F1138" s="13" t="s">
        <v>111</v>
      </c>
      <c r="G1138" s="27"/>
      <c r="H1138" s="24"/>
      <c r="I1138" s="13" t="s">
        <v>128</v>
      </c>
      <c r="J1138" s="27"/>
      <c r="K1138" s="24"/>
      <c r="L1138" s="13" t="s">
        <v>111</v>
      </c>
      <c r="M1138" s="27"/>
      <c r="N1138" s="24"/>
      <c r="O1138" s="13" t="str">
        <f>IF(OR(AND(NOT(ISBLANK(G1138)),NOT(ISNUMBER(G1138))),AND(NOT(ISBLANK(J1138)),NOT(ISNUMBER(M1138)))),"Digite um número na C.H.",IF(OR(COUNTIF(B1130:B1139,B1138)&gt;1,COUNTIF(J1130:J1139,J1138)&gt;1),"Docente repetido",""))</f>
        <v/>
      </c>
      <c r="P1138" s="13">
        <f t="shared" si="64"/>
        <v>0</v>
      </c>
      <c r="Q1138" s="26"/>
      <c r="R1138" s="26"/>
      <c r="S1138" s="26"/>
      <c r="T1138" s="40" t="str">
        <f t="shared" si="62"/>
        <v/>
      </c>
      <c r="U1138" s="26"/>
      <c r="V1138" s="26"/>
      <c r="W1138" s="26"/>
    </row>
    <row r="1139" spans="1:23" ht="14.1">
      <c r="A1139" s="13" t="s">
        <v>129</v>
      </c>
      <c r="B1139" s="75"/>
      <c r="C1139" s="75"/>
      <c r="D1139" s="75"/>
      <c r="E1139" s="24"/>
      <c r="F1139" s="13" t="s">
        <v>111</v>
      </c>
      <c r="G1139" s="27"/>
      <c r="H1139" s="24"/>
      <c r="I1139" s="13" t="s">
        <v>130</v>
      </c>
      <c r="J1139" s="27"/>
      <c r="K1139" s="24"/>
      <c r="L1139" s="13" t="s">
        <v>111</v>
      </c>
      <c r="M1139" s="27"/>
      <c r="N1139" s="24"/>
      <c r="O1139" s="13" t="str">
        <f>IF(OR(AND(NOT(ISBLANK(G1139)),NOT(ISNUMBER(G1139))),AND(NOT(ISBLANK(J1139)),NOT(ISNUMBER(M1139)))),"Digite um número na C.H.",IF(OR(COUNTIF(B1130:B1139,B1139)&gt;1,COUNTIF(J1130:J1139,J1139)&gt;1),"Docente repetido",""))</f>
        <v/>
      </c>
      <c r="P1139" s="13">
        <f t="shared" si="64"/>
        <v>0</v>
      </c>
      <c r="Q1139" s="26"/>
      <c r="R1139" s="26"/>
      <c r="S1139" s="26"/>
      <c r="T1139" s="40" t="str">
        <f t="shared" si="62"/>
        <v/>
      </c>
      <c r="U1139" s="26"/>
      <c r="V1139" s="26"/>
      <c r="W1139" s="26"/>
    </row>
    <row r="1140" spans="1:23" ht="12.6">
      <c r="A1140" s="26"/>
      <c r="B1140" s="26"/>
      <c r="C1140" s="26"/>
      <c r="D1140" s="26"/>
      <c r="E1140" s="26"/>
      <c r="F1140" s="26"/>
      <c r="G1140" s="26"/>
      <c r="H1140" s="26"/>
      <c r="I1140" s="26"/>
      <c r="J1140" s="26"/>
      <c r="K1140" s="26"/>
      <c r="L1140" s="26"/>
      <c r="M1140" s="26"/>
      <c r="N1140" s="26"/>
      <c r="O1140" s="26"/>
      <c r="P1140" s="26"/>
      <c r="Q1140" s="26"/>
      <c r="R1140" s="26"/>
      <c r="S1140" s="26"/>
      <c r="T1140" s="40" t="str">
        <f t="shared" si="62"/>
        <v/>
      </c>
      <c r="U1140" s="26"/>
      <c r="V1140" s="26"/>
      <c r="W1140" s="26"/>
    </row>
    <row r="1141" spans="1:23" ht="15.75" customHeight="1">
      <c r="T1141" s="40" t="str">
        <f t="shared" si="62"/>
        <v/>
      </c>
    </row>
    <row r="1142" spans="1:23" ht="15.75" customHeight="1">
      <c r="T1142" s="40" t="str">
        <f t="shared" si="62"/>
        <v/>
      </c>
    </row>
    <row r="1143" spans="1:23" ht="19.5" customHeight="1">
      <c r="A1143" s="13" t="s">
        <v>99</v>
      </c>
      <c r="B1143" s="94"/>
      <c r="C1143" s="94"/>
      <c r="D1143" s="94"/>
      <c r="E1143" s="94"/>
      <c r="F1143" s="94"/>
      <c r="G1143" s="94"/>
      <c r="H1143" s="94"/>
      <c r="I1143" s="94"/>
      <c r="J1143" s="94"/>
      <c r="K1143" s="94"/>
      <c r="L1143" s="94"/>
      <c r="M1143" s="94"/>
      <c r="N1143" s="24"/>
      <c r="O1143" s="13" t="str">
        <f>IF(AND(B1143="",NOT(F1144="")),"Nome da disciplina obrigatório","")</f>
        <v/>
      </c>
      <c r="P1143" s="13">
        <f>IF(ISBLANK(O1143),"",IF(O1143="",0,1))</f>
        <v>0</v>
      </c>
      <c r="Q1143" s="26"/>
      <c r="R1143" s="26"/>
      <c r="S1143" s="26"/>
      <c r="T1143" s="40" t="str">
        <f t="shared" si="62"/>
        <v/>
      </c>
      <c r="U1143" s="26"/>
      <c r="V1143" s="26"/>
      <c r="W1143" s="26"/>
    </row>
    <row r="1144" spans="1:23" ht="32.25" customHeight="1">
      <c r="A1144" s="95" t="s">
        <v>100</v>
      </c>
      <c r="B1144" s="96"/>
      <c r="C1144" s="96"/>
      <c r="D1144" s="96"/>
      <c r="E1144" s="97"/>
      <c r="F1144" s="13" t="str">
        <f>IF(SUM(G1154:G1163)+SUM(M1154:M1163)=0,"",SUM(G1154:G1163)+SUM(M1154:M1163))</f>
        <v/>
      </c>
      <c r="H1144" s="24"/>
      <c r="I1144" s="24"/>
      <c r="J1144" s="24"/>
      <c r="K1144" s="24"/>
      <c r="L1144" s="24"/>
      <c r="M1144" s="24"/>
      <c r="N1144" s="24"/>
      <c r="O1144" s="13" t="str">
        <f>IF(F1144="", "", IF(AND(NOT(F1144=0),NOT(MOD(F1144,15)=0)),"A carga horária deve ser múltiplo de 15",""))</f>
        <v/>
      </c>
      <c r="P1144" s="13">
        <f>IF(ISBLANK(O1144),"",IF(O1144="",0,1))</f>
        <v>0</v>
      </c>
      <c r="Q1144" s="26"/>
      <c r="R1144" s="26"/>
      <c r="S1144" s="26"/>
      <c r="T1144" s="40" t="str">
        <f t="shared" si="62"/>
        <v/>
      </c>
      <c r="U1144" s="24"/>
      <c r="V1144" s="24"/>
      <c r="W1144" s="26"/>
    </row>
    <row r="1145" spans="1:23" ht="14.1">
      <c r="A1145" s="98" t="s">
        <v>93</v>
      </c>
      <c r="B1145" s="98"/>
      <c r="C1145" s="98"/>
      <c r="D1145" s="98"/>
      <c r="E1145" s="98"/>
      <c r="F1145" s="38" t="str">
        <f>IF(AND(NOT(ISBLANK(F1144)),ISNUMBER(F1144),F1144&gt;=15),F1144/15,"")</f>
        <v/>
      </c>
      <c r="G1145" s="24"/>
      <c r="H1145" s="24"/>
      <c r="I1145" s="24"/>
      <c r="J1145" s="24"/>
      <c r="K1145" s="24"/>
      <c r="L1145" s="24"/>
      <c r="M1145" s="24"/>
      <c r="N1145" s="24"/>
      <c r="O1145" s="26"/>
      <c r="P1145" s="26"/>
      <c r="Q1145" s="26"/>
      <c r="R1145" s="26"/>
      <c r="S1145" s="26"/>
      <c r="T1145" s="40" t="str">
        <f t="shared" si="62"/>
        <v/>
      </c>
      <c r="U1145" s="24"/>
      <c r="V1145" s="24"/>
      <c r="W1145" s="26"/>
    </row>
    <row r="1146" spans="1:23" ht="60" customHeight="1">
      <c r="A1146" s="13" t="s">
        <v>101</v>
      </c>
      <c r="B1146" s="83"/>
      <c r="C1146" s="83"/>
      <c r="D1146" s="83"/>
      <c r="E1146" s="83"/>
      <c r="F1146" s="83"/>
      <c r="G1146" s="83"/>
      <c r="H1146" s="83"/>
      <c r="I1146" s="83"/>
      <c r="J1146" s="83"/>
      <c r="K1146" s="83"/>
      <c r="L1146" s="83"/>
      <c r="M1146" s="83"/>
      <c r="N1146" s="24"/>
      <c r="O1146" s="26"/>
      <c r="P1146" s="26"/>
      <c r="Q1146" s="26"/>
      <c r="R1146" s="26"/>
      <c r="S1146" s="26"/>
      <c r="T1146" s="40" t="str">
        <f t="shared" si="62"/>
        <v/>
      </c>
      <c r="U1146" s="24"/>
      <c r="V1146" s="24"/>
      <c r="W1146" s="26"/>
    </row>
    <row r="1147" spans="1:23" ht="60" customHeight="1">
      <c r="A1147" s="39" t="s">
        <v>102</v>
      </c>
      <c r="B1147" s="83"/>
      <c r="C1147" s="83"/>
      <c r="D1147" s="83"/>
      <c r="E1147" s="83"/>
      <c r="F1147" s="83"/>
      <c r="G1147" s="83"/>
      <c r="H1147" s="83"/>
      <c r="I1147" s="83"/>
      <c r="J1147" s="83"/>
      <c r="K1147" s="83"/>
      <c r="L1147" s="83"/>
      <c r="M1147" s="83"/>
      <c r="N1147" s="24"/>
      <c r="O1147" s="26"/>
      <c r="P1147" s="26"/>
      <c r="Q1147" s="26"/>
      <c r="R1147" s="26"/>
      <c r="S1147" s="26"/>
      <c r="T1147" s="40" t="str">
        <f t="shared" si="62"/>
        <v/>
      </c>
      <c r="U1147" s="24"/>
      <c r="V1147" s="24"/>
      <c r="W1147" s="26"/>
    </row>
    <row r="1148" spans="1:23" ht="14.1">
      <c r="A1148" s="13" t="s">
        <v>103</v>
      </c>
      <c r="B1148" s="57"/>
      <c r="C1148" s="16" t="s">
        <v>104</v>
      </c>
      <c r="D1148" s="24"/>
      <c r="E1148" s="24"/>
      <c r="G1148" s="26"/>
      <c r="H1148" s="24"/>
      <c r="I1148" s="24"/>
      <c r="J1148" s="24"/>
      <c r="K1148" s="24"/>
      <c r="L1148" s="24"/>
      <c r="M1148" s="24"/>
      <c r="N1148" s="24"/>
      <c r="O1148" s="26"/>
      <c r="P1148" s="26"/>
      <c r="Q1148" s="26"/>
      <c r="R1148" s="26"/>
      <c r="S1148" s="26"/>
      <c r="T1148" s="40" t="str">
        <f t="shared" si="62"/>
        <v/>
      </c>
      <c r="U1148" s="24"/>
      <c r="V1148" s="24"/>
      <c r="W1148" s="26"/>
    </row>
    <row r="1149" spans="1:23" ht="14.1">
      <c r="A1149" s="13" t="s">
        <v>105</v>
      </c>
      <c r="B1149" s="57"/>
      <c r="C1149" s="16" t="s">
        <v>104</v>
      </c>
      <c r="D1149" s="24"/>
      <c r="E1149" s="24"/>
      <c r="G1149" s="26"/>
      <c r="H1149" s="24"/>
      <c r="I1149" s="24"/>
      <c r="J1149" s="24"/>
      <c r="K1149" s="24"/>
      <c r="L1149" s="24"/>
      <c r="M1149" s="24"/>
      <c r="N1149" s="24"/>
      <c r="O1149" s="26"/>
      <c r="P1149" s="26"/>
      <c r="Q1149" s="26"/>
      <c r="R1149" s="26"/>
      <c r="S1149" s="26"/>
      <c r="T1149" s="40" t="str">
        <f t="shared" si="62"/>
        <v/>
      </c>
      <c r="U1149" s="24"/>
      <c r="V1149" s="24"/>
      <c r="W1149" s="26"/>
    </row>
    <row r="1150" spans="1:23" ht="14.1">
      <c r="A1150" s="99" t="s">
        <v>106</v>
      </c>
      <c r="B1150" s="99"/>
      <c r="C1150" s="57"/>
      <c r="D1150" s="16" t="s">
        <v>104</v>
      </c>
      <c r="E1150" s="24"/>
      <c r="F1150" s="34"/>
      <c r="G1150" s="26"/>
      <c r="H1150" s="24"/>
      <c r="I1150" s="24"/>
      <c r="J1150" s="24"/>
      <c r="K1150" s="24"/>
      <c r="L1150" s="24"/>
      <c r="M1150" s="24"/>
      <c r="N1150" s="24"/>
      <c r="O1150" s="26"/>
      <c r="P1150" s="26"/>
      <c r="Q1150" s="26"/>
      <c r="R1150" s="26"/>
      <c r="S1150" s="26"/>
      <c r="T1150" s="40" t="str">
        <f t="shared" si="62"/>
        <v/>
      </c>
      <c r="U1150" s="24"/>
      <c r="V1150" s="24"/>
      <c r="W1150" s="26"/>
    </row>
    <row r="1151" spans="1:23" ht="14.1">
      <c r="A1151" s="99" t="s">
        <v>107</v>
      </c>
      <c r="B1151" s="99"/>
      <c r="C1151" s="57"/>
      <c r="D1151" s="16" t="s">
        <v>104</v>
      </c>
      <c r="E1151" s="24"/>
      <c r="F1151" s="34"/>
      <c r="G1151" s="26"/>
      <c r="H1151" s="24"/>
      <c r="I1151" s="24"/>
      <c r="J1151" s="24"/>
      <c r="K1151" s="24"/>
      <c r="L1151" s="24"/>
      <c r="M1151" s="24"/>
      <c r="N1151" s="24"/>
      <c r="O1151" s="26"/>
      <c r="P1151" s="26"/>
      <c r="Q1151" s="26"/>
      <c r="R1151" s="26"/>
      <c r="S1151" s="26"/>
      <c r="T1151" s="40" t="str">
        <f t="shared" si="62"/>
        <v/>
      </c>
      <c r="U1151" s="24"/>
      <c r="V1151" s="24"/>
      <c r="W1151" s="26"/>
    </row>
    <row r="1152" spans="1:23" ht="14.1">
      <c r="A1152" s="100" t="s">
        <v>108</v>
      </c>
      <c r="B1152" s="101"/>
      <c r="C1152" s="102"/>
      <c r="D1152" s="57"/>
      <c r="E1152" s="16" t="s">
        <v>104</v>
      </c>
      <c r="G1152" s="26"/>
      <c r="H1152" s="24"/>
      <c r="I1152" s="24"/>
      <c r="J1152" s="24"/>
      <c r="K1152" s="24"/>
      <c r="L1152" s="24"/>
      <c r="M1152" s="24"/>
      <c r="N1152" s="24"/>
      <c r="O1152" s="26"/>
      <c r="P1152" s="26"/>
      <c r="Q1152" s="26"/>
      <c r="R1152" s="26"/>
      <c r="S1152" s="26"/>
      <c r="T1152" s="40" t="str">
        <f t="shared" si="62"/>
        <v/>
      </c>
      <c r="U1152" s="24"/>
      <c r="V1152" s="24"/>
      <c r="W1152" s="26"/>
    </row>
    <row r="1153" spans="1:23" ht="14.1">
      <c r="A1153" s="103" t="s">
        <v>109</v>
      </c>
      <c r="B1153" s="104"/>
      <c r="C1153" s="105"/>
      <c r="D1153" s="57"/>
      <c r="E1153" s="16" t="s">
        <v>104</v>
      </c>
      <c r="G1153" s="26"/>
      <c r="H1153" s="24"/>
      <c r="I1153" s="24"/>
      <c r="J1153" s="24"/>
      <c r="K1153" s="24"/>
      <c r="L1153" s="24"/>
      <c r="M1153" s="24"/>
      <c r="N1153" s="24"/>
      <c r="O1153" s="26"/>
      <c r="P1153" s="26"/>
      <c r="Q1153" s="26"/>
      <c r="R1153" s="26"/>
      <c r="S1153" s="26"/>
      <c r="T1153" s="40" t="str">
        <f t="shared" ref="T1153:T1216" si="65">IF(AND($A1153 = "Nome da disciplina:", ISTEXT($B1153)), "OK", "")</f>
        <v/>
      </c>
      <c r="U1153" s="24"/>
      <c r="V1153" s="24"/>
      <c r="W1153" s="26"/>
    </row>
    <row r="1154" spans="1:23" ht="14.1">
      <c r="A1154" s="13" t="s">
        <v>110</v>
      </c>
      <c r="B1154" s="75"/>
      <c r="C1154" s="75"/>
      <c r="D1154" s="75"/>
      <c r="E1154" s="24"/>
      <c r="F1154" s="13" t="s">
        <v>111</v>
      </c>
      <c r="G1154" s="27"/>
      <c r="H1154" s="24"/>
      <c r="I1154" s="13" t="s">
        <v>112</v>
      </c>
      <c r="J1154" s="27"/>
      <c r="K1154" s="24"/>
      <c r="L1154" s="13" t="s">
        <v>111</v>
      </c>
      <c r="M1154" s="27"/>
      <c r="N1154" s="24"/>
      <c r="O1154" s="13" t="str">
        <f>IF(OR(AND(NOT(ISBLANK(G1154)),NOT(ISNUMBER(G1154))),AND(NOT(ISBLANK(J1154)),NOT(ISNUMBER(M1154)))),"Digite um número na C.H.",IF(OR(COUNTIF(B1154:B1163,B1154)&gt;1,COUNTIF(J1154:J1163,J1154)&gt;1),"Docente repetido",""))</f>
        <v/>
      </c>
      <c r="P1154" s="13">
        <f t="shared" ref="P1154:P1163" si="66">IF(ISBLANK(O1154),"",IF(O1154="",0,1))</f>
        <v>0</v>
      </c>
      <c r="Q1154" s="26"/>
      <c r="R1154" s="26"/>
      <c r="S1154" s="26"/>
      <c r="T1154" s="40" t="str">
        <f t="shared" si="65"/>
        <v/>
      </c>
      <c r="U1154" s="24"/>
      <c r="V1154" s="24"/>
      <c r="W1154" s="26"/>
    </row>
    <row r="1155" spans="1:23" ht="14.1">
      <c r="A1155" s="13" t="s">
        <v>113</v>
      </c>
      <c r="B1155" s="75"/>
      <c r="C1155" s="75"/>
      <c r="D1155" s="75"/>
      <c r="E1155" s="24"/>
      <c r="F1155" s="13" t="s">
        <v>111</v>
      </c>
      <c r="G1155" s="27"/>
      <c r="H1155" s="24"/>
      <c r="I1155" s="13" t="s">
        <v>114</v>
      </c>
      <c r="J1155" s="27"/>
      <c r="K1155" s="24"/>
      <c r="L1155" s="13" t="s">
        <v>111</v>
      </c>
      <c r="M1155" s="27"/>
      <c r="N1155" s="24"/>
      <c r="O1155" s="13" t="str">
        <f>IF(OR(AND(NOT(ISBLANK(G1155)),NOT(ISNUMBER(G1155))),AND(NOT(ISBLANK(J1155)),NOT(ISNUMBER(M1155)))),"Digite um número na C.H.",IF(OR(COUNTIF(B1154:B1163,B1155)&gt;1,COUNTIF(J1154:J1163,J1155)&gt;1),"Docente repetido",""))</f>
        <v/>
      </c>
      <c r="P1155" s="13">
        <f t="shared" si="66"/>
        <v>0</v>
      </c>
      <c r="Q1155" s="26"/>
      <c r="R1155" s="26"/>
      <c r="S1155" s="26"/>
      <c r="T1155" s="40" t="str">
        <f t="shared" si="65"/>
        <v/>
      </c>
      <c r="U1155" s="24"/>
      <c r="V1155" s="24"/>
      <c r="W1155" s="26"/>
    </row>
    <row r="1156" spans="1:23" ht="14.1">
      <c r="A1156" s="13" t="s">
        <v>115</v>
      </c>
      <c r="B1156" s="75"/>
      <c r="C1156" s="75"/>
      <c r="D1156" s="75"/>
      <c r="E1156" s="24"/>
      <c r="F1156" s="13" t="s">
        <v>111</v>
      </c>
      <c r="G1156" s="27"/>
      <c r="H1156" s="24"/>
      <c r="I1156" s="13" t="s">
        <v>116</v>
      </c>
      <c r="J1156" s="27"/>
      <c r="K1156" s="24"/>
      <c r="L1156" s="13" t="s">
        <v>111</v>
      </c>
      <c r="M1156" s="27"/>
      <c r="N1156" s="24"/>
      <c r="O1156" s="13" t="str">
        <f>IF(OR(AND(NOT(ISBLANK(G1156)),NOT(ISNUMBER(G1156))),AND(NOT(ISBLANK(J1156)),NOT(ISNUMBER(M1156)))),"Digite um número na C.H.",IF(OR(COUNTIF(B1154:B1163,B1156)&gt;1,COUNTIF(J1154:J1163,J1156)&gt;1),"Docente repetido",""))</f>
        <v/>
      </c>
      <c r="P1156" s="13">
        <f t="shared" si="66"/>
        <v>0</v>
      </c>
      <c r="Q1156" s="26"/>
      <c r="R1156" s="26"/>
      <c r="S1156" s="26"/>
      <c r="T1156" s="40" t="str">
        <f t="shared" si="65"/>
        <v/>
      </c>
      <c r="U1156" s="24"/>
      <c r="V1156" s="24"/>
      <c r="W1156" s="26"/>
    </row>
    <row r="1157" spans="1:23" ht="14.1">
      <c r="A1157" s="13" t="s">
        <v>117</v>
      </c>
      <c r="B1157" s="75"/>
      <c r="C1157" s="75"/>
      <c r="D1157" s="75"/>
      <c r="E1157" s="24"/>
      <c r="F1157" s="13" t="s">
        <v>111</v>
      </c>
      <c r="G1157" s="27"/>
      <c r="H1157" s="24"/>
      <c r="I1157" s="13" t="s">
        <v>118</v>
      </c>
      <c r="J1157" s="27"/>
      <c r="K1157" s="24"/>
      <c r="L1157" s="13" t="s">
        <v>111</v>
      </c>
      <c r="M1157" s="27"/>
      <c r="N1157" s="24"/>
      <c r="O1157" s="13" t="str">
        <f>IF(OR(AND(NOT(ISBLANK(G1157)),NOT(ISNUMBER(G1157))),AND(NOT(ISBLANK(J1157)),NOT(ISNUMBER(M1157)))),"Digite um número na C.H.",IF(OR(COUNTIF(B1154:B1163,B1157)&gt;1,COUNTIF(J1154:J1163,J1157)&gt;1),"Docente repetido",""))</f>
        <v/>
      </c>
      <c r="P1157" s="13">
        <f t="shared" si="66"/>
        <v>0</v>
      </c>
      <c r="Q1157" s="26"/>
      <c r="R1157" s="26"/>
      <c r="S1157" s="26"/>
      <c r="T1157" s="40" t="str">
        <f t="shared" si="65"/>
        <v/>
      </c>
      <c r="U1157" s="24"/>
      <c r="V1157" s="24"/>
      <c r="W1157" s="26"/>
    </row>
    <row r="1158" spans="1:23" ht="14.1">
      <c r="A1158" s="13" t="s">
        <v>119</v>
      </c>
      <c r="B1158" s="75"/>
      <c r="C1158" s="75"/>
      <c r="D1158" s="75"/>
      <c r="E1158" s="24"/>
      <c r="F1158" s="13" t="s">
        <v>111</v>
      </c>
      <c r="G1158" s="27"/>
      <c r="H1158" s="24"/>
      <c r="I1158" s="13" t="s">
        <v>120</v>
      </c>
      <c r="J1158" s="27"/>
      <c r="K1158" s="24"/>
      <c r="L1158" s="13" t="s">
        <v>111</v>
      </c>
      <c r="M1158" s="27"/>
      <c r="N1158" s="24"/>
      <c r="O1158" s="13" t="str">
        <f>IF(OR(AND(NOT(ISBLANK(G1158)),NOT(ISNUMBER(G1158))),AND(NOT(ISBLANK(J1158)),NOT(ISNUMBER(M1158)))),"Digite um número na C.H.",IF(OR(COUNTIF(B1154:B1163,B1158)&gt;1,COUNTIF(J1154:J1163,J1158)&gt;1),"Docente repetido",""))</f>
        <v/>
      </c>
      <c r="P1158" s="13">
        <f t="shared" si="66"/>
        <v>0</v>
      </c>
      <c r="Q1158" s="26"/>
      <c r="R1158" s="26"/>
      <c r="S1158" s="26"/>
      <c r="T1158" s="40" t="str">
        <f t="shared" si="65"/>
        <v/>
      </c>
      <c r="U1158" s="24"/>
      <c r="V1158" s="24"/>
      <c r="W1158" s="26"/>
    </row>
    <row r="1159" spans="1:23" ht="14.1">
      <c r="A1159" s="13" t="s">
        <v>121</v>
      </c>
      <c r="B1159" s="75"/>
      <c r="C1159" s="75"/>
      <c r="D1159" s="75"/>
      <c r="E1159" s="24"/>
      <c r="F1159" s="13" t="s">
        <v>111</v>
      </c>
      <c r="G1159" s="27"/>
      <c r="H1159" s="24"/>
      <c r="I1159" s="13" t="s">
        <v>122</v>
      </c>
      <c r="J1159" s="27"/>
      <c r="K1159" s="24"/>
      <c r="L1159" s="13" t="s">
        <v>111</v>
      </c>
      <c r="M1159" s="27"/>
      <c r="N1159" s="24"/>
      <c r="O1159" s="13" t="str">
        <f>IF(OR(AND(NOT(ISBLANK(G1159)),NOT(ISNUMBER(G1159))),AND(NOT(ISBLANK(J1159)),NOT(ISNUMBER(M1159)))),"Digite um número na C.H.",IF(OR(COUNTIF(B1154:B1163,B1159)&gt;1,COUNTIF(J1154:J1163,J1159)&gt;1),"Docente repetido",""))</f>
        <v/>
      </c>
      <c r="P1159" s="13">
        <f t="shared" si="66"/>
        <v>0</v>
      </c>
      <c r="Q1159" s="26"/>
      <c r="R1159" s="26"/>
      <c r="S1159" s="26"/>
      <c r="T1159" s="40" t="str">
        <f t="shared" si="65"/>
        <v/>
      </c>
      <c r="U1159" s="24"/>
      <c r="V1159" s="24"/>
      <c r="W1159" s="26"/>
    </row>
    <row r="1160" spans="1:23" ht="14.1">
      <c r="A1160" s="13" t="s">
        <v>123</v>
      </c>
      <c r="B1160" s="75"/>
      <c r="C1160" s="75"/>
      <c r="D1160" s="75"/>
      <c r="E1160" s="24"/>
      <c r="F1160" s="13" t="s">
        <v>111</v>
      </c>
      <c r="G1160" s="27"/>
      <c r="H1160" s="24"/>
      <c r="I1160" s="13" t="s">
        <v>124</v>
      </c>
      <c r="J1160" s="27"/>
      <c r="K1160" s="24"/>
      <c r="L1160" s="13" t="s">
        <v>111</v>
      </c>
      <c r="M1160" s="27"/>
      <c r="N1160" s="24"/>
      <c r="O1160" s="13" t="str">
        <f>IF(OR(AND(NOT(ISBLANK(G1160)),NOT(ISNUMBER(G1160))),AND(NOT(ISBLANK(J1160)),NOT(ISNUMBER(M1160)))),"Digite um número na C.H.",IF(OR(COUNTIF(B1154:B1163,B1160)&gt;1,COUNTIF(J1154:J1163,J1160)&gt;1),"Docente repetido",""))</f>
        <v/>
      </c>
      <c r="P1160" s="13">
        <f t="shared" si="66"/>
        <v>0</v>
      </c>
      <c r="Q1160" s="26"/>
      <c r="R1160" s="26"/>
      <c r="S1160" s="26"/>
      <c r="T1160" s="40" t="str">
        <f t="shared" si="65"/>
        <v/>
      </c>
      <c r="U1160" s="24"/>
      <c r="V1160" s="24"/>
      <c r="W1160" s="26"/>
    </row>
    <row r="1161" spans="1:23" ht="14.1">
      <c r="A1161" s="13" t="s">
        <v>125</v>
      </c>
      <c r="B1161" s="75"/>
      <c r="C1161" s="75"/>
      <c r="D1161" s="75"/>
      <c r="E1161" s="24"/>
      <c r="F1161" s="13" t="s">
        <v>111</v>
      </c>
      <c r="G1161" s="27"/>
      <c r="H1161" s="24"/>
      <c r="I1161" s="13" t="s">
        <v>126</v>
      </c>
      <c r="J1161" s="27"/>
      <c r="K1161" s="24"/>
      <c r="L1161" s="13" t="s">
        <v>111</v>
      </c>
      <c r="M1161" s="27"/>
      <c r="N1161" s="24"/>
      <c r="O1161" s="13" t="str">
        <f>IF(OR(AND(NOT(ISBLANK(G1161)),NOT(ISNUMBER(G1161))),AND(NOT(ISBLANK(J1161)),NOT(ISNUMBER(M1161)))),"Digite um número na C.H.",IF(OR(COUNTIF(B1154:B1163,B1161)&gt;1,COUNTIF(J1154:J1163,J1161)&gt;1),"Docente repetido",""))</f>
        <v/>
      </c>
      <c r="P1161" s="13">
        <f t="shared" si="66"/>
        <v>0</v>
      </c>
      <c r="Q1161" s="26"/>
      <c r="R1161" s="26"/>
      <c r="S1161" s="26"/>
      <c r="T1161" s="40" t="str">
        <f t="shared" si="65"/>
        <v/>
      </c>
      <c r="U1161" s="24"/>
      <c r="V1161" s="24"/>
      <c r="W1161" s="26"/>
    </row>
    <row r="1162" spans="1:23" ht="14.1">
      <c r="A1162" s="13" t="s">
        <v>127</v>
      </c>
      <c r="B1162" s="75"/>
      <c r="C1162" s="75"/>
      <c r="D1162" s="75"/>
      <c r="E1162" s="24"/>
      <c r="F1162" s="13" t="s">
        <v>111</v>
      </c>
      <c r="G1162" s="27"/>
      <c r="H1162" s="24"/>
      <c r="I1162" s="13" t="s">
        <v>128</v>
      </c>
      <c r="J1162" s="27"/>
      <c r="K1162" s="24"/>
      <c r="L1162" s="13" t="s">
        <v>111</v>
      </c>
      <c r="M1162" s="27"/>
      <c r="N1162" s="24"/>
      <c r="O1162" s="13" t="str">
        <f>IF(OR(AND(NOT(ISBLANK(G1162)),NOT(ISNUMBER(G1162))),AND(NOT(ISBLANK(J1162)),NOT(ISNUMBER(M1162)))),"Digite um número na C.H.",IF(OR(COUNTIF(B1154:B1163,B1162)&gt;1,COUNTIF(J1154:J1163,J1162)&gt;1),"Docente repetido",""))</f>
        <v/>
      </c>
      <c r="P1162" s="13">
        <f t="shared" si="66"/>
        <v>0</v>
      </c>
      <c r="Q1162" s="26"/>
      <c r="R1162" s="26"/>
      <c r="S1162" s="26"/>
      <c r="T1162" s="40" t="str">
        <f t="shared" si="65"/>
        <v/>
      </c>
      <c r="U1162" s="26"/>
      <c r="V1162" s="26"/>
      <c r="W1162" s="26"/>
    </row>
    <row r="1163" spans="1:23" ht="14.1">
      <c r="A1163" s="13" t="s">
        <v>129</v>
      </c>
      <c r="B1163" s="75"/>
      <c r="C1163" s="75"/>
      <c r="D1163" s="75"/>
      <c r="E1163" s="24"/>
      <c r="F1163" s="13" t="s">
        <v>111</v>
      </c>
      <c r="G1163" s="27"/>
      <c r="H1163" s="24"/>
      <c r="I1163" s="13" t="s">
        <v>130</v>
      </c>
      <c r="J1163" s="27"/>
      <c r="K1163" s="24"/>
      <c r="L1163" s="13" t="s">
        <v>111</v>
      </c>
      <c r="M1163" s="27"/>
      <c r="N1163" s="24"/>
      <c r="O1163" s="13" t="str">
        <f>IF(OR(AND(NOT(ISBLANK(G1163)),NOT(ISNUMBER(G1163))),AND(NOT(ISBLANK(J1163)),NOT(ISNUMBER(M1163)))),"Digite um número na C.H.",IF(OR(COUNTIF(B1154:B1163,B1163)&gt;1,COUNTIF(J1154:J1163,J1163)&gt;1),"Docente repetido",""))</f>
        <v/>
      </c>
      <c r="P1163" s="13">
        <f t="shared" si="66"/>
        <v>0</v>
      </c>
      <c r="Q1163" s="26"/>
      <c r="R1163" s="26"/>
      <c r="S1163" s="26"/>
      <c r="T1163" s="40" t="str">
        <f t="shared" si="65"/>
        <v/>
      </c>
      <c r="U1163" s="26"/>
      <c r="V1163" s="26"/>
      <c r="W1163" s="26"/>
    </row>
    <row r="1164" spans="1:23" ht="12.6">
      <c r="A1164" s="26"/>
      <c r="B1164" s="26"/>
      <c r="C1164" s="26"/>
      <c r="D1164" s="26"/>
      <c r="E1164" s="26"/>
      <c r="F1164" s="26"/>
      <c r="G1164" s="26"/>
      <c r="H1164" s="26"/>
      <c r="I1164" s="26"/>
      <c r="J1164" s="26"/>
      <c r="K1164" s="26"/>
      <c r="L1164" s="26"/>
      <c r="M1164" s="26"/>
      <c r="N1164" s="26"/>
      <c r="O1164" s="26"/>
      <c r="P1164" s="26"/>
      <c r="Q1164" s="26"/>
      <c r="R1164" s="26"/>
      <c r="S1164" s="26"/>
      <c r="T1164" s="40" t="str">
        <f t="shared" si="65"/>
        <v/>
      </c>
      <c r="U1164" s="26"/>
      <c r="V1164" s="26"/>
      <c r="W1164" s="26"/>
    </row>
    <row r="1165" spans="1:23" ht="15.75" customHeight="1">
      <c r="T1165" s="40" t="str">
        <f t="shared" si="65"/>
        <v/>
      </c>
    </row>
    <row r="1166" spans="1:23" ht="15.75" customHeight="1">
      <c r="T1166" s="40" t="str">
        <f t="shared" si="65"/>
        <v/>
      </c>
    </row>
    <row r="1167" spans="1:23" ht="19.5" customHeight="1">
      <c r="A1167" s="13" t="s">
        <v>99</v>
      </c>
      <c r="B1167" s="94"/>
      <c r="C1167" s="94"/>
      <c r="D1167" s="94"/>
      <c r="E1167" s="94"/>
      <c r="F1167" s="94"/>
      <c r="G1167" s="94"/>
      <c r="H1167" s="94"/>
      <c r="I1167" s="94"/>
      <c r="J1167" s="94"/>
      <c r="K1167" s="94"/>
      <c r="L1167" s="94"/>
      <c r="M1167" s="94"/>
      <c r="N1167" s="24"/>
      <c r="O1167" s="13" t="str">
        <f>IF(AND(B1167="",NOT(F1168="")),"Nome da disciplina obrigatório","")</f>
        <v/>
      </c>
      <c r="P1167" s="13">
        <f>IF(ISBLANK(O1167),"",IF(O1167="",0,1))</f>
        <v>0</v>
      </c>
      <c r="Q1167" s="26"/>
      <c r="R1167" s="26"/>
      <c r="S1167" s="26"/>
      <c r="T1167" s="40" t="str">
        <f t="shared" si="65"/>
        <v/>
      </c>
      <c r="U1167" s="26"/>
      <c r="V1167" s="26"/>
      <c r="W1167" s="26"/>
    </row>
    <row r="1168" spans="1:23" ht="32.25" customHeight="1">
      <c r="A1168" s="95" t="s">
        <v>100</v>
      </c>
      <c r="B1168" s="96"/>
      <c r="C1168" s="96"/>
      <c r="D1168" s="96"/>
      <c r="E1168" s="97"/>
      <c r="F1168" s="13" t="str">
        <f>IF(SUM(G1178:G1187)+SUM(M1178:M1187)=0,"",SUM(G1178:G1187)+SUM(M1178:M1187))</f>
        <v/>
      </c>
      <c r="H1168" s="24"/>
      <c r="I1168" s="24"/>
      <c r="J1168" s="24"/>
      <c r="K1168" s="24"/>
      <c r="L1168" s="24"/>
      <c r="M1168" s="24"/>
      <c r="N1168" s="24"/>
      <c r="O1168" s="13" t="str">
        <f>IF(F1168="", "", IF(AND(NOT(F1168=0),NOT(MOD(F1168,15)=0)),"A carga horária deve ser múltiplo de 15",""))</f>
        <v/>
      </c>
      <c r="P1168" s="13">
        <f>IF(ISBLANK(O1168),"",IF(O1168="",0,1))</f>
        <v>0</v>
      </c>
      <c r="Q1168" s="26"/>
      <c r="R1168" s="26"/>
      <c r="S1168" s="26"/>
      <c r="T1168" s="40" t="str">
        <f t="shared" si="65"/>
        <v/>
      </c>
      <c r="U1168" s="24"/>
      <c r="V1168" s="24"/>
      <c r="W1168" s="26"/>
    </row>
    <row r="1169" spans="1:23" ht="14.1">
      <c r="A1169" s="98" t="s">
        <v>93</v>
      </c>
      <c r="B1169" s="98"/>
      <c r="C1169" s="98"/>
      <c r="D1169" s="98"/>
      <c r="E1169" s="98"/>
      <c r="F1169" s="38" t="str">
        <f>IF(AND(NOT(ISBLANK(F1168)),ISNUMBER(F1168),F1168&gt;=15),F1168/15,"")</f>
        <v/>
      </c>
      <c r="G1169" s="24"/>
      <c r="H1169" s="24"/>
      <c r="I1169" s="24"/>
      <c r="J1169" s="24"/>
      <c r="K1169" s="24"/>
      <c r="L1169" s="24"/>
      <c r="M1169" s="24"/>
      <c r="N1169" s="24"/>
      <c r="O1169" s="26"/>
      <c r="P1169" s="26"/>
      <c r="Q1169" s="26"/>
      <c r="R1169" s="26"/>
      <c r="S1169" s="26"/>
      <c r="T1169" s="40" t="str">
        <f t="shared" si="65"/>
        <v/>
      </c>
      <c r="U1169" s="24"/>
      <c r="V1169" s="24"/>
      <c r="W1169" s="26"/>
    </row>
    <row r="1170" spans="1:23" ht="60" customHeight="1">
      <c r="A1170" s="13" t="s">
        <v>101</v>
      </c>
      <c r="B1170" s="83"/>
      <c r="C1170" s="83"/>
      <c r="D1170" s="83"/>
      <c r="E1170" s="83"/>
      <c r="F1170" s="83"/>
      <c r="G1170" s="83"/>
      <c r="H1170" s="83"/>
      <c r="I1170" s="83"/>
      <c r="J1170" s="83"/>
      <c r="K1170" s="83"/>
      <c r="L1170" s="83"/>
      <c r="M1170" s="83"/>
      <c r="N1170" s="24"/>
      <c r="O1170" s="26"/>
      <c r="P1170" s="26"/>
      <c r="Q1170" s="26"/>
      <c r="R1170" s="26"/>
      <c r="S1170" s="26"/>
      <c r="T1170" s="40" t="str">
        <f t="shared" si="65"/>
        <v/>
      </c>
      <c r="U1170" s="24"/>
      <c r="V1170" s="24"/>
      <c r="W1170" s="26"/>
    </row>
    <row r="1171" spans="1:23" ht="60" customHeight="1">
      <c r="A1171" s="39" t="s">
        <v>102</v>
      </c>
      <c r="B1171" s="83"/>
      <c r="C1171" s="83"/>
      <c r="D1171" s="83"/>
      <c r="E1171" s="83"/>
      <c r="F1171" s="83"/>
      <c r="G1171" s="83"/>
      <c r="H1171" s="83"/>
      <c r="I1171" s="83"/>
      <c r="J1171" s="83"/>
      <c r="K1171" s="83"/>
      <c r="L1171" s="83"/>
      <c r="M1171" s="83"/>
      <c r="N1171" s="24"/>
      <c r="O1171" s="26"/>
      <c r="P1171" s="26"/>
      <c r="Q1171" s="26"/>
      <c r="R1171" s="26"/>
      <c r="S1171" s="26"/>
      <c r="T1171" s="40" t="str">
        <f t="shared" si="65"/>
        <v/>
      </c>
      <c r="U1171" s="24"/>
      <c r="V1171" s="24"/>
      <c r="W1171" s="26"/>
    </row>
    <row r="1172" spans="1:23" ht="14.1">
      <c r="A1172" s="13" t="s">
        <v>103</v>
      </c>
      <c r="B1172" s="57"/>
      <c r="C1172" s="16" t="s">
        <v>104</v>
      </c>
      <c r="D1172" s="24"/>
      <c r="E1172" s="24"/>
      <c r="G1172" s="26"/>
      <c r="H1172" s="24"/>
      <c r="I1172" s="24"/>
      <c r="J1172" s="24"/>
      <c r="K1172" s="24"/>
      <c r="L1172" s="24"/>
      <c r="M1172" s="24"/>
      <c r="N1172" s="24"/>
      <c r="O1172" s="26"/>
      <c r="P1172" s="26"/>
      <c r="Q1172" s="26"/>
      <c r="R1172" s="26"/>
      <c r="S1172" s="26"/>
      <c r="T1172" s="40" t="str">
        <f t="shared" si="65"/>
        <v/>
      </c>
      <c r="U1172" s="24"/>
      <c r="V1172" s="24"/>
      <c r="W1172" s="26"/>
    </row>
    <row r="1173" spans="1:23" ht="14.1">
      <c r="A1173" s="13" t="s">
        <v>105</v>
      </c>
      <c r="B1173" s="57"/>
      <c r="C1173" s="16" t="s">
        <v>104</v>
      </c>
      <c r="D1173" s="24"/>
      <c r="E1173" s="24"/>
      <c r="G1173" s="26"/>
      <c r="H1173" s="24"/>
      <c r="I1173" s="24"/>
      <c r="J1173" s="24"/>
      <c r="K1173" s="24"/>
      <c r="L1173" s="24"/>
      <c r="M1173" s="24"/>
      <c r="N1173" s="24"/>
      <c r="O1173" s="26"/>
      <c r="P1173" s="26"/>
      <c r="Q1173" s="26"/>
      <c r="R1173" s="26"/>
      <c r="S1173" s="26"/>
      <c r="T1173" s="40" t="str">
        <f t="shared" si="65"/>
        <v/>
      </c>
      <c r="U1173" s="24"/>
      <c r="V1173" s="24"/>
      <c r="W1173" s="26"/>
    </row>
    <row r="1174" spans="1:23" ht="14.1">
      <c r="A1174" s="99" t="s">
        <v>106</v>
      </c>
      <c r="B1174" s="99"/>
      <c r="C1174" s="57"/>
      <c r="D1174" s="16" t="s">
        <v>104</v>
      </c>
      <c r="E1174" s="24"/>
      <c r="F1174" s="34"/>
      <c r="G1174" s="26"/>
      <c r="H1174" s="24"/>
      <c r="I1174" s="24"/>
      <c r="J1174" s="24"/>
      <c r="K1174" s="24"/>
      <c r="L1174" s="24"/>
      <c r="M1174" s="24"/>
      <c r="N1174" s="24"/>
      <c r="O1174" s="26"/>
      <c r="P1174" s="26"/>
      <c r="Q1174" s="26"/>
      <c r="R1174" s="26"/>
      <c r="S1174" s="26"/>
      <c r="T1174" s="40" t="str">
        <f t="shared" si="65"/>
        <v/>
      </c>
      <c r="U1174" s="24"/>
      <c r="V1174" s="24"/>
      <c r="W1174" s="26"/>
    </row>
    <row r="1175" spans="1:23" ht="14.1">
      <c r="A1175" s="99" t="s">
        <v>107</v>
      </c>
      <c r="B1175" s="99"/>
      <c r="C1175" s="57"/>
      <c r="D1175" s="16" t="s">
        <v>104</v>
      </c>
      <c r="E1175" s="24"/>
      <c r="F1175" s="34"/>
      <c r="G1175" s="26"/>
      <c r="H1175" s="24"/>
      <c r="I1175" s="24"/>
      <c r="J1175" s="24"/>
      <c r="K1175" s="24"/>
      <c r="L1175" s="24"/>
      <c r="M1175" s="24"/>
      <c r="N1175" s="24"/>
      <c r="O1175" s="26"/>
      <c r="P1175" s="26"/>
      <c r="Q1175" s="26"/>
      <c r="R1175" s="26"/>
      <c r="S1175" s="26"/>
      <c r="T1175" s="40" t="str">
        <f t="shared" si="65"/>
        <v/>
      </c>
      <c r="U1175" s="24"/>
      <c r="V1175" s="24"/>
      <c r="W1175" s="26"/>
    </row>
    <row r="1176" spans="1:23" ht="14.1">
      <c r="A1176" s="100" t="s">
        <v>108</v>
      </c>
      <c r="B1176" s="101"/>
      <c r="C1176" s="102"/>
      <c r="D1176" s="57"/>
      <c r="E1176" s="16" t="s">
        <v>104</v>
      </c>
      <c r="G1176" s="26"/>
      <c r="H1176" s="24"/>
      <c r="I1176" s="24"/>
      <c r="J1176" s="24"/>
      <c r="K1176" s="24"/>
      <c r="L1176" s="24"/>
      <c r="M1176" s="24"/>
      <c r="N1176" s="24"/>
      <c r="O1176" s="26"/>
      <c r="P1176" s="26"/>
      <c r="Q1176" s="26"/>
      <c r="R1176" s="26"/>
      <c r="S1176" s="26"/>
      <c r="T1176" s="40" t="str">
        <f t="shared" si="65"/>
        <v/>
      </c>
      <c r="U1176" s="24"/>
      <c r="V1176" s="24"/>
      <c r="W1176" s="26"/>
    </row>
    <row r="1177" spans="1:23" ht="14.1">
      <c r="A1177" s="103" t="s">
        <v>109</v>
      </c>
      <c r="B1177" s="104"/>
      <c r="C1177" s="105"/>
      <c r="D1177" s="57"/>
      <c r="E1177" s="16" t="s">
        <v>104</v>
      </c>
      <c r="G1177" s="26"/>
      <c r="H1177" s="24"/>
      <c r="I1177" s="24"/>
      <c r="J1177" s="24"/>
      <c r="K1177" s="24"/>
      <c r="L1177" s="24"/>
      <c r="M1177" s="24"/>
      <c r="N1177" s="24"/>
      <c r="O1177" s="26"/>
      <c r="P1177" s="26"/>
      <c r="Q1177" s="26"/>
      <c r="R1177" s="26"/>
      <c r="S1177" s="26"/>
      <c r="T1177" s="40" t="str">
        <f t="shared" si="65"/>
        <v/>
      </c>
      <c r="U1177" s="24"/>
      <c r="V1177" s="24"/>
      <c r="W1177" s="26"/>
    </row>
    <row r="1178" spans="1:23" ht="14.1">
      <c r="A1178" s="13" t="s">
        <v>110</v>
      </c>
      <c r="B1178" s="75"/>
      <c r="C1178" s="75"/>
      <c r="D1178" s="75"/>
      <c r="E1178" s="24"/>
      <c r="F1178" s="13" t="s">
        <v>111</v>
      </c>
      <c r="G1178" s="27"/>
      <c r="H1178" s="24"/>
      <c r="I1178" s="13" t="s">
        <v>112</v>
      </c>
      <c r="J1178" s="27"/>
      <c r="K1178" s="24"/>
      <c r="L1178" s="13" t="s">
        <v>111</v>
      </c>
      <c r="M1178" s="27"/>
      <c r="N1178" s="24"/>
      <c r="O1178" s="13" t="str">
        <f>IF(OR(AND(NOT(ISBLANK(G1178)),NOT(ISNUMBER(G1178))),AND(NOT(ISBLANK(J1178)),NOT(ISNUMBER(M1178)))),"Digite um número na C.H.",IF(OR(COUNTIF(B1178:B1187,B1178)&gt;1,COUNTIF(J1178:J1187,J1178)&gt;1),"Docente repetido",""))</f>
        <v/>
      </c>
      <c r="P1178" s="13">
        <f t="shared" ref="P1178:P1187" si="67">IF(ISBLANK(O1178),"",IF(O1178="",0,1))</f>
        <v>0</v>
      </c>
      <c r="Q1178" s="26"/>
      <c r="R1178" s="26"/>
      <c r="S1178" s="26"/>
      <c r="T1178" s="40" t="str">
        <f t="shared" si="65"/>
        <v/>
      </c>
      <c r="U1178" s="24"/>
      <c r="V1178" s="24"/>
      <c r="W1178" s="26"/>
    </row>
    <row r="1179" spans="1:23" ht="14.1">
      <c r="A1179" s="13" t="s">
        <v>113</v>
      </c>
      <c r="B1179" s="75"/>
      <c r="C1179" s="75"/>
      <c r="D1179" s="75"/>
      <c r="E1179" s="24"/>
      <c r="F1179" s="13" t="s">
        <v>111</v>
      </c>
      <c r="G1179" s="27"/>
      <c r="H1179" s="24"/>
      <c r="I1179" s="13" t="s">
        <v>114</v>
      </c>
      <c r="J1179" s="27"/>
      <c r="K1179" s="24"/>
      <c r="L1179" s="13" t="s">
        <v>111</v>
      </c>
      <c r="M1179" s="27"/>
      <c r="N1179" s="24"/>
      <c r="O1179" s="13" t="str">
        <f>IF(OR(AND(NOT(ISBLANK(G1179)),NOT(ISNUMBER(G1179))),AND(NOT(ISBLANK(J1179)),NOT(ISNUMBER(M1179)))),"Digite um número na C.H.",IF(OR(COUNTIF(B1178:B1187,B1179)&gt;1,COUNTIF(J1178:J1187,J1179)&gt;1),"Docente repetido",""))</f>
        <v/>
      </c>
      <c r="P1179" s="13">
        <f t="shared" si="67"/>
        <v>0</v>
      </c>
      <c r="Q1179" s="26"/>
      <c r="R1179" s="26"/>
      <c r="S1179" s="26"/>
      <c r="T1179" s="40" t="str">
        <f t="shared" si="65"/>
        <v/>
      </c>
      <c r="U1179" s="24"/>
      <c r="V1179" s="24"/>
      <c r="W1179" s="26"/>
    </row>
    <row r="1180" spans="1:23" ht="14.1">
      <c r="A1180" s="13" t="s">
        <v>115</v>
      </c>
      <c r="B1180" s="75"/>
      <c r="C1180" s="75"/>
      <c r="D1180" s="75"/>
      <c r="E1180" s="24"/>
      <c r="F1180" s="13" t="s">
        <v>111</v>
      </c>
      <c r="G1180" s="27"/>
      <c r="H1180" s="24"/>
      <c r="I1180" s="13" t="s">
        <v>116</v>
      </c>
      <c r="J1180" s="27"/>
      <c r="K1180" s="24"/>
      <c r="L1180" s="13" t="s">
        <v>111</v>
      </c>
      <c r="M1180" s="27"/>
      <c r="N1180" s="24"/>
      <c r="O1180" s="13" t="str">
        <f>IF(OR(AND(NOT(ISBLANK(G1180)),NOT(ISNUMBER(G1180))),AND(NOT(ISBLANK(J1180)),NOT(ISNUMBER(M1180)))),"Digite um número na C.H.",IF(OR(COUNTIF(B1178:B1187,B1180)&gt;1,COUNTIF(J1178:J1187,J1180)&gt;1),"Docente repetido",""))</f>
        <v/>
      </c>
      <c r="P1180" s="13">
        <f t="shared" si="67"/>
        <v>0</v>
      </c>
      <c r="Q1180" s="26"/>
      <c r="R1180" s="26"/>
      <c r="S1180" s="26"/>
      <c r="T1180" s="40" t="str">
        <f t="shared" si="65"/>
        <v/>
      </c>
      <c r="U1180" s="24"/>
      <c r="V1180" s="24"/>
      <c r="W1180" s="26"/>
    </row>
    <row r="1181" spans="1:23" ht="14.1">
      <c r="A1181" s="13" t="s">
        <v>117</v>
      </c>
      <c r="B1181" s="75"/>
      <c r="C1181" s="75"/>
      <c r="D1181" s="75"/>
      <c r="E1181" s="24"/>
      <c r="F1181" s="13" t="s">
        <v>111</v>
      </c>
      <c r="G1181" s="27"/>
      <c r="H1181" s="24"/>
      <c r="I1181" s="13" t="s">
        <v>118</v>
      </c>
      <c r="J1181" s="27"/>
      <c r="K1181" s="24"/>
      <c r="L1181" s="13" t="s">
        <v>111</v>
      </c>
      <c r="M1181" s="27"/>
      <c r="N1181" s="24"/>
      <c r="O1181" s="13" t="str">
        <f>IF(OR(AND(NOT(ISBLANK(G1181)),NOT(ISNUMBER(G1181))),AND(NOT(ISBLANK(J1181)),NOT(ISNUMBER(M1181)))),"Digite um número na C.H.",IF(OR(COUNTIF(B1178:B1187,B1181)&gt;1,COUNTIF(J1178:J1187,J1181)&gt;1),"Docente repetido",""))</f>
        <v/>
      </c>
      <c r="P1181" s="13">
        <f t="shared" si="67"/>
        <v>0</v>
      </c>
      <c r="Q1181" s="26"/>
      <c r="R1181" s="26"/>
      <c r="S1181" s="26"/>
      <c r="T1181" s="40" t="str">
        <f t="shared" si="65"/>
        <v/>
      </c>
      <c r="U1181" s="24"/>
      <c r="V1181" s="24"/>
      <c r="W1181" s="26"/>
    </row>
    <row r="1182" spans="1:23" ht="14.1">
      <c r="A1182" s="13" t="s">
        <v>119</v>
      </c>
      <c r="B1182" s="75"/>
      <c r="C1182" s="75"/>
      <c r="D1182" s="75"/>
      <c r="E1182" s="24"/>
      <c r="F1182" s="13" t="s">
        <v>111</v>
      </c>
      <c r="G1182" s="27"/>
      <c r="H1182" s="24"/>
      <c r="I1182" s="13" t="s">
        <v>120</v>
      </c>
      <c r="J1182" s="27"/>
      <c r="K1182" s="24"/>
      <c r="L1182" s="13" t="s">
        <v>111</v>
      </c>
      <c r="M1182" s="27"/>
      <c r="N1182" s="24"/>
      <c r="O1182" s="13" t="str">
        <f>IF(OR(AND(NOT(ISBLANK(G1182)),NOT(ISNUMBER(G1182))),AND(NOT(ISBLANK(J1182)),NOT(ISNUMBER(M1182)))),"Digite um número na C.H.",IF(OR(COUNTIF(B1178:B1187,B1182)&gt;1,COUNTIF(J1178:J1187,J1182)&gt;1),"Docente repetido",""))</f>
        <v/>
      </c>
      <c r="P1182" s="13">
        <f t="shared" si="67"/>
        <v>0</v>
      </c>
      <c r="Q1182" s="26"/>
      <c r="R1182" s="26"/>
      <c r="S1182" s="26"/>
      <c r="T1182" s="40" t="str">
        <f t="shared" si="65"/>
        <v/>
      </c>
      <c r="U1182" s="24"/>
      <c r="V1182" s="24"/>
      <c r="W1182" s="26"/>
    </row>
    <row r="1183" spans="1:23" ht="14.1">
      <c r="A1183" s="13" t="s">
        <v>121</v>
      </c>
      <c r="B1183" s="75"/>
      <c r="C1183" s="75"/>
      <c r="D1183" s="75"/>
      <c r="E1183" s="24"/>
      <c r="F1183" s="13" t="s">
        <v>111</v>
      </c>
      <c r="G1183" s="27"/>
      <c r="H1183" s="24"/>
      <c r="I1183" s="13" t="s">
        <v>122</v>
      </c>
      <c r="J1183" s="27"/>
      <c r="K1183" s="24"/>
      <c r="L1183" s="13" t="s">
        <v>111</v>
      </c>
      <c r="M1183" s="27"/>
      <c r="N1183" s="24"/>
      <c r="O1183" s="13" t="str">
        <f>IF(OR(AND(NOT(ISBLANK(G1183)),NOT(ISNUMBER(G1183))),AND(NOT(ISBLANK(J1183)),NOT(ISNUMBER(M1183)))),"Digite um número na C.H.",IF(OR(COUNTIF(B1178:B1187,B1183)&gt;1,COUNTIF(J1178:J1187,J1183)&gt;1),"Docente repetido",""))</f>
        <v/>
      </c>
      <c r="P1183" s="13">
        <f t="shared" si="67"/>
        <v>0</v>
      </c>
      <c r="Q1183" s="26"/>
      <c r="R1183" s="26"/>
      <c r="S1183" s="26"/>
      <c r="T1183" s="40" t="str">
        <f t="shared" si="65"/>
        <v/>
      </c>
      <c r="U1183" s="24"/>
      <c r="V1183" s="24"/>
      <c r="W1183" s="26"/>
    </row>
    <row r="1184" spans="1:23" ht="14.1">
      <c r="A1184" s="13" t="s">
        <v>123</v>
      </c>
      <c r="B1184" s="75"/>
      <c r="C1184" s="75"/>
      <c r="D1184" s="75"/>
      <c r="E1184" s="24"/>
      <c r="F1184" s="13" t="s">
        <v>111</v>
      </c>
      <c r="G1184" s="27"/>
      <c r="H1184" s="24"/>
      <c r="I1184" s="13" t="s">
        <v>124</v>
      </c>
      <c r="J1184" s="27"/>
      <c r="K1184" s="24"/>
      <c r="L1184" s="13" t="s">
        <v>111</v>
      </c>
      <c r="M1184" s="27"/>
      <c r="N1184" s="24"/>
      <c r="O1184" s="13" t="str">
        <f>IF(OR(AND(NOT(ISBLANK(G1184)),NOT(ISNUMBER(G1184))),AND(NOT(ISBLANK(J1184)),NOT(ISNUMBER(M1184)))),"Digite um número na C.H.",IF(OR(COUNTIF(B1178:B1187,B1184)&gt;1,COUNTIF(J1178:J1187,J1184)&gt;1),"Docente repetido",""))</f>
        <v/>
      </c>
      <c r="P1184" s="13">
        <f t="shared" si="67"/>
        <v>0</v>
      </c>
      <c r="Q1184" s="26"/>
      <c r="R1184" s="26"/>
      <c r="S1184" s="26"/>
      <c r="T1184" s="40" t="str">
        <f t="shared" si="65"/>
        <v/>
      </c>
      <c r="U1184" s="24"/>
      <c r="V1184" s="24"/>
      <c r="W1184" s="26"/>
    </row>
    <row r="1185" spans="1:23" ht="14.1">
      <c r="A1185" s="13" t="s">
        <v>125</v>
      </c>
      <c r="B1185" s="75"/>
      <c r="C1185" s="75"/>
      <c r="D1185" s="75"/>
      <c r="E1185" s="24"/>
      <c r="F1185" s="13" t="s">
        <v>111</v>
      </c>
      <c r="G1185" s="27"/>
      <c r="H1185" s="24"/>
      <c r="I1185" s="13" t="s">
        <v>126</v>
      </c>
      <c r="J1185" s="27"/>
      <c r="K1185" s="24"/>
      <c r="L1185" s="13" t="s">
        <v>111</v>
      </c>
      <c r="M1185" s="27"/>
      <c r="N1185" s="24"/>
      <c r="O1185" s="13" t="str">
        <f>IF(OR(AND(NOT(ISBLANK(G1185)),NOT(ISNUMBER(G1185))),AND(NOT(ISBLANK(J1185)),NOT(ISNUMBER(M1185)))),"Digite um número na C.H.",IF(OR(COUNTIF(B1178:B1187,B1185)&gt;1,COUNTIF(J1178:J1187,J1185)&gt;1),"Docente repetido",""))</f>
        <v/>
      </c>
      <c r="P1185" s="13">
        <f t="shared" si="67"/>
        <v>0</v>
      </c>
      <c r="Q1185" s="26"/>
      <c r="R1185" s="26"/>
      <c r="S1185" s="26"/>
      <c r="T1185" s="40" t="str">
        <f t="shared" si="65"/>
        <v/>
      </c>
      <c r="U1185" s="24"/>
      <c r="V1185" s="24"/>
      <c r="W1185" s="26"/>
    </row>
    <row r="1186" spans="1:23" ht="14.1">
      <c r="A1186" s="13" t="s">
        <v>127</v>
      </c>
      <c r="B1186" s="75"/>
      <c r="C1186" s="75"/>
      <c r="D1186" s="75"/>
      <c r="E1186" s="24"/>
      <c r="F1186" s="13" t="s">
        <v>111</v>
      </c>
      <c r="G1186" s="27"/>
      <c r="H1186" s="24"/>
      <c r="I1186" s="13" t="s">
        <v>128</v>
      </c>
      <c r="J1186" s="27"/>
      <c r="K1186" s="24"/>
      <c r="L1186" s="13" t="s">
        <v>111</v>
      </c>
      <c r="M1186" s="27"/>
      <c r="N1186" s="24"/>
      <c r="O1186" s="13" t="str">
        <f>IF(OR(AND(NOT(ISBLANK(G1186)),NOT(ISNUMBER(G1186))),AND(NOT(ISBLANK(J1186)),NOT(ISNUMBER(M1186)))),"Digite um número na C.H.",IF(OR(COUNTIF(B1178:B1187,B1186)&gt;1,COUNTIF(J1178:J1187,J1186)&gt;1),"Docente repetido",""))</f>
        <v/>
      </c>
      <c r="P1186" s="13">
        <f t="shared" si="67"/>
        <v>0</v>
      </c>
      <c r="Q1186" s="26"/>
      <c r="R1186" s="26"/>
      <c r="S1186" s="26"/>
      <c r="T1186" s="40" t="str">
        <f t="shared" si="65"/>
        <v/>
      </c>
      <c r="U1186" s="26"/>
      <c r="V1186" s="26"/>
      <c r="W1186" s="26"/>
    </row>
    <row r="1187" spans="1:23" ht="14.1">
      <c r="A1187" s="13" t="s">
        <v>129</v>
      </c>
      <c r="B1187" s="75"/>
      <c r="C1187" s="75"/>
      <c r="D1187" s="75"/>
      <c r="E1187" s="24"/>
      <c r="F1187" s="13" t="s">
        <v>111</v>
      </c>
      <c r="G1187" s="27"/>
      <c r="H1187" s="24"/>
      <c r="I1187" s="13" t="s">
        <v>130</v>
      </c>
      <c r="J1187" s="27"/>
      <c r="K1187" s="24"/>
      <c r="L1187" s="13" t="s">
        <v>111</v>
      </c>
      <c r="M1187" s="27"/>
      <c r="N1187" s="24"/>
      <c r="O1187" s="13" t="str">
        <f>IF(OR(AND(NOT(ISBLANK(G1187)),NOT(ISNUMBER(G1187))),AND(NOT(ISBLANK(J1187)),NOT(ISNUMBER(M1187)))),"Digite um número na C.H.",IF(OR(COUNTIF(B1178:B1187,B1187)&gt;1,COUNTIF(J1178:J1187,J1187)&gt;1),"Docente repetido",""))</f>
        <v/>
      </c>
      <c r="P1187" s="13">
        <f t="shared" si="67"/>
        <v>0</v>
      </c>
      <c r="Q1187" s="26"/>
      <c r="R1187" s="26"/>
      <c r="S1187" s="26"/>
      <c r="T1187" s="40" t="str">
        <f t="shared" si="65"/>
        <v/>
      </c>
      <c r="U1187" s="26"/>
      <c r="V1187" s="26"/>
      <c r="W1187" s="26"/>
    </row>
    <row r="1188" spans="1:23" ht="12.6">
      <c r="A1188" s="26"/>
      <c r="B1188" s="26"/>
      <c r="C1188" s="26"/>
      <c r="D1188" s="26"/>
      <c r="E1188" s="26"/>
      <c r="F1188" s="26"/>
      <c r="G1188" s="26"/>
      <c r="H1188" s="26"/>
      <c r="I1188" s="26"/>
      <c r="J1188" s="26"/>
      <c r="K1188" s="26"/>
      <c r="L1188" s="26"/>
      <c r="M1188" s="26"/>
      <c r="N1188" s="26"/>
      <c r="O1188" s="26"/>
      <c r="P1188" s="26"/>
      <c r="Q1188" s="26"/>
      <c r="R1188" s="26"/>
      <c r="S1188" s="26"/>
      <c r="T1188" s="40" t="str">
        <f t="shared" si="65"/>
        <v/>
      </c>
      <c r="U1188" s="26"/>
      <c r="V1188" s="26"/>
      <c r="W1188" s="26"/>
    </row>
    <row r="1189" spans="1:23" ht="15.75" customHeight="1">
      <c r="T1189" s="40" t="str">
        <f t="shared" si="65"/>
        <v/>
      </c>
    </row>
    <row r="1190" spans="1:23" ht="15.75" customHeight="1">
      <c r="T1190" s="40" t="str">
        <f t="shared" si="65"/>
        <v/>
      </c>
    </row>
    <row r="1191" spans="1:23" ht="19.5" customHeight="1">
      <c r="A1191" s="13" t="s">
        <v>99</v>
      </c>
      <c r="B1191" s="94"/>
      <c r="C1191" s="94"/>
      <c r="D1191" s="94"/>
      <c r="E1191" s="94"/>
      <c r="F1191" s="94"/>
      <c r="G1191" s="94"/>
      <c r="H1191" s="94"/>
      <c r="I1191" s="94"/>
      <c r="J1191" s="94"/>
      <c r="K1191" s="94"/>
      <c r="L1191" s="94"/>
      <c r="M1191" s="94"/>
      <c r="N1191" s="24"/>
      <c r="O1191" s="13" t="str">
        <f>IF(AND(B1191="",NOT(F1192="")),"Nome da disciplina obrigatório","")</f>
        <v/>
      </c>
      <c r="P1191" s="13">
        <f>IF(ISBLANK(O1191),"",IF(O1191="",0,1))</f>
        <v>0</v>
      </c>
      <c r="Q1191" s="26"/>
      <c r="R1191" s="26"/>
      <c r="S1191" s="26"/>
      <c r="T1191" s="40" t="str">
        <f t="shared" si="65"/>
        <v/>
      </c>
      <c r="U1191" s="26"/>
      <c r="V1191" s="26"/>
      <c r="W1191" s="26"/>
    </row>
    <row r="1192" spans="1:23" ht="32.25" customHeight="1">
      <c r="A1192" s="95" t="s">
        <v>100</v>
      </c>
      <c r="B1192" s="96"/>
      <c r="C1192" s="96"/>
      <c r="D1192" s="96"/>
      <c r="E1192" s="97"/>
      <c r="F1192" s="13" t="str">
        <f>IF(SUM(G1202:G1211)+SUM(M1202:M1211)=0,"",SUM(G1202:G1211)+SUM(M1202:M1211))</f>
        <v/>
      </c>
      <c r="H1192" s="24"/>
      <c r="I1192" s="24"/>
      <c r="J1192" s="24"/>
      <c r="K1192" s="24"/>
      <c r="L1192" s="24"/>
      <c r="M1192" s="24"/>
      <c r="N1192" s="24"/>
      <c r="O1192" s="13" t="str">
        <f>IF(F1192="", "", IF(AND(NOT(F1192=0),NOT(MOD(F1192,15)=0)),"A carga horária deve ser múltiplo de 15",""))</f>
        <v/>
      </c>
      <c r="P1192" s="13">
        <f>IF(ISBLANK(O1192),"",IF(O1192="",0,1))</f>
        <v>0</v>
      </c>
      <c r="Q1192" s="26"/>
      <c r="R1192" s="26"/>
      <c r="S1192" s="26"/>
      <c r="T1192" s="40" t="str">
        <f t="shared" si="65"/>
        <v/>
      </c>
      <c r="U1192" s="24"/>
      <c r="V1192" s="24"/>
      <c r="W1192" s="26"/>
    </row>
    <row r="1193" spans="1:23" ht="14.1">
      <c r="A1193" s="98" t="s">
        <v>93</v>
      </c>
      <c r="B1193" s="98"/>
      <c r="C1193" s="98"/>
      <c r="D1193" s="98"/>
      <c r="E1193" s="98"/>
      <c r="F1193" s="38" t="str">
        <f>IF(AND(NOT(ISBLANK(F1192)),ISNUMBER(F1192),F1192&gt;=15),F1192/15,"")</f>
        <v/>
      </c>
      <c r="G1193" s="24"/>
      <c r="H1193" s="24"/>
      <c r="I1193" s="24"/>
      <c r="J1193" s="24"/>
      <c r="K1193" s="24"/>
      <c r="L1193" s="24"/>
      <c r="M1193" s="24"/>
      <c r="N1193" s="24"/>
      <c r="O1193" s="26"/>
      <c r="P1193" s="26"/>
      <c r="Q1193" s="26"/>
      <c r="R1193" s="26"/>
      <c r="S1193" s="26"/>
      <c r="T1193" s="40" t="str">
        <f t="shared" si="65"/>
        <v/>
      </c>
      <c r="U1193" s="24"/>
      <c r="V1193" s="24"/>
      <c r="W1193" s="26"/>
    </row>
    <row r="1194" spans="1:23" ht="60" customHeight="1">
      <c r="A1194" s="13" t="s">
        <v>101</v>
      </c>
      <c r="B1194" s="83"/>
      <c r="C1194" s="83"/>
      <c r="D1194" s="83"/>
      <c r="E1194" s="83"/>
      <c r="F1194" s="83"/>
      <c r="G1194" s="83"/>
      <c r="H1194" s="83"/>
      <c r="I1194" s="83"/>
      <c r="J1194" s="83"/>
      <c r="K1194" s="83"/>
      <c r="L1194" s="83"/>
      <c r="M1194" s="83"/>
      <c r="N1194" s="24"/>
      <c r="O1194" s="26"/>
      <c r="P1194" s="26"/>
      <c r="Q1194" s="26"/>
      <c r="R1194" s="26"/>
      <c r="S1194" s="26"/>
      <c r="T1194" s="40" t="str">
        <f t="shared" si="65"/>
        <v/>
      </c>
      <c r="U1194" s="24"/>
      <c r="V1194" s="24"/>
      <c r="W1194" s="26"/>
    </row>
    <row r="1195" spans="1:23" ht="60" customHeight="1">
      <c r="A1195" s="39" t="s">
        <v>102</v>
      </c>
      <c r="B1195" s="83"/>
      <c r="C1195" s="83"/>
      <c r="D1195" s="83"/>
      <c r="E1195" s="83"/>
      <c r="F1195" s="83"/>
      <c r="G1195" s="83"/>
      <c r="H1195" s="83"/>
      <c r="I1195" s="83"/>
      <c r="J1195" s="83"/>
      <c r="K1195" s="83"/>
      <c r="L1195" s="83"/>
      <c r="M1195" s="83"/>
      <c r="N1195" s="24"/>
      <c r="O1195" s="26"/>
      <c r="P1195" s="26"/>
      <c r="Q1195" s="26"/>
      <c r="R1195" s="26"/>
      <c r="S1195" s="26"/>
      <c r="T1195" s="40" t="str">
        <f t="shared" si="65"/>
        <v/>
      </c>
      <c r="U1195" s="24"/>
      <c r="V1195" s="24"/>
      <c r="W1195" s="26"/>
    </row>
    <row r="1196" spans="1:23" ht="14.1">
      <c r="A1196" s="13" t="s">
        <v>103</v>
      </c>
      <c r="B1196" s="57"/>
      <c r="C1196" s="16" t="s">
        <v>104</v>
      </c>
      <c r="D1196" s="24"/>
      <c r="E1196" s="24"/>
      <c r="G1196" s="26"/>
      <c r="H1196" s="24"/>
      <c r="I1196" s="24"/>
      <c r="J1196" s="24"/>
      <c r="K1196" s="24"/>
      <c r="L1196" s="24"/>
      <c r="M1196" s="24"/>
      <c r="N1196" s="24"/>
      <c r="O1196" s="26"/>
      <c r="P1196" s="26"/>
      <c r="Q1196" s="26"/>
      <c r="R1196" s="26"/>
      <c r="S1196" s="26"/>
      <c r="T1196" s="40" t="str">
        <f t="shared" si="65"/>
        <v/>
      </c>
      <c r="U1196" s="24"/>
      <c r="V1196" s="24"/>
      <c r="W1196" s="26"/>
    </row>
    <row r="1197" spans="1:23" ht="14.1">
      <c r="A1197" s="13" t="s">
        <v>105</v>
      </c>
      <c r="B1197" s="57"/>
      <c r="C1197" s="16" t="s">
        <v>104</v>
      </c>
      <c r="D1197" s="24"/>
      <c r="E1197" s="24"/>
      <c r="G1197" s="26"/>
      <c r="H1197" s="24"/>
      <c r="I1197" s="24"/>
      <c r="J1197" s="24"/>
      <c r="K1197" s="24"/>
      <c r="L1197" s="24"/>
      <c r="M1197" s="24"/>
      <c r="N1197" s="24"/>
      <c r="O1197" s="26"/>
      <c r="P1197" s="26"/>
      <c r="Q1197" s="26"/>
      <c r="R1197" s="26"/>
      <c r="S1197" s="26"/>
      <c r="T1197" s="40" t="str">
        <f t="shared" si="65"/>
        <v/>
      </c>
      <c r="U1197" s="24"/>
      <c r="V1197" s="24"/>
      <c r="W1197" s="26"/>
    </row>
    <row r="1198" spans="1:23" ht="14.1">
      <c r="A1198" s="99" t="s">
        <v>106</v>
      </c>
      <c r="B1198" s="99"/>
      <c r="C1198" s="57"/>
      <c r="D1198" s="16" t="s">
        <v>104</v>
      </c>
      <c r="E1198" s="24"/>
      <c r="F1198" s="34"/>
      <c r="G1198" s="26"/>
      <c r="H1198" s="24"/>
      <c r="I1198" s="24"/>
      <c r="J1198" s="24"/>
      <c r="K1198" s="24"/>
      <c r="L1198" s="24"/>
      <c r="M1198" s="24"/>
      <c r="N1198" s="24"/>
      <c r="O1198" s="26"/>
      <c r="P1198" s="26"/>
      <c r="Q1198" s="26"/>
      <c r="R1198" s="26"/>
      <c r="S1198" s="26"/>
      <c r="T1198" s="40" t="str">
        <f t="shared" si="65"/>
        <v/>
      </c>
      <c r="U1198" s="24"/>
      <c r="V1198" s="24"/>
      <c r="W1198" s="26"/>
    </row>
    <row r="1199" spans="1:23" ht="14.1">
      <c r="A1199" s="99" t="s">
        <v>107</v>
      </c>
      <c r="B1199" s="99"/>
      <c r="C1199" s="57"/>
      <c r="D1199" s="16" t="s">
        <v>104</v>
      </c>
      <c r="E1199" s="24"/>
      <c r="F1199" s="34"/>
      <c r="G1199" s="26"/>
      <c r="H1199" s="24"/>
      <c r="I1199" s="24"/>
      <c r="J1199" s="24"/>
      <c r="K1199" s="24"/>
      <c r="L1199" s="24"/>
      <c r="M1199" s="24"/>
      <c r="N1199" s="24"/>
      <c r="O1199" s="26"/>
      <c r="P1199" s="26"/>
      <c r="Q1199" s="26"/>
      <c r="R1199" s="26"/>
      <c r="S1199" s="26"/>
      <c r="T1199" s="40" t="str">
        <f t="shared" si="65"/>
        <v/>
      </c>
      <c r="U1199" s="24"/>
      <c r="V1199" s="24"/>
      <c r="W1199" s="26"/>
    </row>
    <row r="1200" spans="1:23" ht="14.1">
      <c r="A1200" s="100" t="s">
        <v>108</v>
      </c>
      <c r="B1200" s="101"/>
      <c r="C1200" s="102"/>
      <c r="D1200" s="57"/>
      <c r="E1200" s="16" t="s">
        <v>104</v>
      </c>
      <c r="G1200" s="26"/>
      <c r="H1200" s="24"/>
      <c r="I1200" s="24"/>
      <c r="J1200" s="24"/>
      <c r="K1200" s="24"/>
      <c r="L1200" s="24"/>
      <c r="M1200" s="24"/>
      <c r="N1200" s="24"/>
      <c r="O1200" s="26"/>
      <c r="P1200" s="26"/>
      <c r="Q1200" s="26"/>
      <c r="R1200" s="26"/>
      <c r="S1200" s="26"/>
      <c r="T1200" s="40" t="str">
        <f t="shared" si="65"/>
        <v/>
      </c>
      <c r="U1200" s="24"/>
      <c r="V1200" s="24"/>
      <c r="W1200" s="26"/>
    </row>
    <row r="1201" spans="1:23" ht="14.1">
      <c r="A1201" s="103" t="s">
        <v>109</v>
      </c>
      <c r="B1201" s="104"/>
      <c r="C1201" s="105"/>
      <c r="D1201" s="57"/>
      <c r="E1201" s="16" t="s">
        <v>104</v>
      </c>
      <c r="G1201" s="26"/>
      <c r="H1201" s="24"/>
      <c r="I1201" s="24"/>
      <c r="J1201" s="24"/>
      <c r="K1201" s="24"/>
      <c r="L1201" s="24"/>
      <c r="M1201" s="24"/>
      <c r="N1201" s="24"/>
      <c r="O1201" s="26"/>
      <c r="P1201" s="26"/>
      <c r="Q1201" s="26"/>
      <c r="R1201" s="26"/>
      <c r="S1201" s="26"/>
      <c r="T1201" s="40" t="str">
        <f t="shared" si="65"/>
        <v/>
      </c>
      <c r="U1201" s="24"/>
      <c r="V1201" s="24"/>
      <c r="W1201" s="26"/>
    </row>
    <row r="1202" spans="1:23" ht="14.1">
      <c r="A1202" s="13" t="s">
        <v>110</v>
      </c>
      <c r="B1202" s="75"/>
      <c r="C1202" s="75"/>
      <c r="D1202" s="75"/>
      <c r="E1202" s="24"/>
      <c r="F1202" s="13" t="s">
        <v>111</v>
      </c>
      <c r="G1202" s="27"/>
      <c r="H1202" s="24"/>
      <c r="I1202" s="13" t="s">
        <v>112</v>
      </c>
      <c r="J1202" s="27"/>
      <c r="K1202" s="24"/>
      <c r="L1202" s="13" t="s">
        <v>111</v>
      </c>
      <c r="M1202" s="27"/>
      <c r="N1202" s="24"/>
      <c r="O1202" s="13" t="str">
        <f>IF(OR(AND(NOT(ISBLANK(G1202)),NOT(ISNUMBER(G1202))),AND(NOT(ISBLANK(J1202)),NOT(ISNUMBER(M1202)))),"Digite um número na C.H.",IF(OR(COUNTIF(B1202:B1211,B1202)&gt;1,COUNTIF(J1202:J1211,J1202)&gt;1),"Docente repetido",""))</f>
        <v/>
      </c>
      <c r="P1202" s="13">
        <f t="shared" ref="P1202:P1211" si="68">IF(ISBLANK(O1202),"",IF(O1202="",0,1))</f>
        <v>0</v>
      </c>
      <c r="Q1202" s="26"/>
      <c r="R1202" s="26"/>
      <c r="S1202" s="26"/>
      <c r="T1202" s="40" t="str">
        <f t="shared" si="65"/>
        <v/>
      </c>
      <c r="U1202" s="24"/>
      <c r="V1202" s="24"/>
      <c r="W1202" s="26"/>
    </row>
    <row r="1203" spans="1:23" ht="14.1">
      <c r="A1203" s="13" t="s">
        <v>113</v>
      </c>
      <c r="B1203" s="75"/>
      <c r="C1203" s="75"/>
      <c r="D1203" s="75"/>
      <c r="E1203" s="24"/>
      <c r="F1203" s="13" t="s">
        <v>111</v>
      </c>
      <c r="G1203" s="27"/>
      <c r="H1203" s="24"/>
      <c r="I1203" s="13" t="s">
        <v>114</v>
      </c>
      <c r="J1203" s="27"/>
      <c r="K1203" s="24"/>
      <c r="L1203" s="13" t="s">
        <v>111</v>
      </c>
      <c r="M1203" s="27"/>
      <c r="N1203" s="24"/>
      <c r="O1203" s="13" t="str">
        <f>IF(OR(AND(NOT(ISBLANK(G1203)),NOT(ISNUMBER(G1203))),AND(NOT(ISBLANK(J1203)),NOT(ISNUMBER(M1203)))),"Digite um número na C.H.",IF(OR(COUNTIF(B1202:B1211,B1203)&gt;1,COUNTIF(J1202:J1211,J1203)&gt;1),"Docente repetido",""))</f>
        <v/>
      </c>
      <c r="P1203" s="13">
        <f t="shared" si="68"/>
        <v>0</v>
      </c>
      <c r="Q1203" s="26"/>
      <c r="R1203" s="26"/>
      <c r="S1203" s="26"/>
      <c r="T1203" s="40" t="str">
        <f t="shared" si="65"/>
        <v/>
      </c>
      <c r="U1203" s="24"/>
      <c r="V1203" s="24"/>
      <c r="W1203" s="26"/>
    </row>
    <row r="1204" spans="1:23" ht="14.1">
      <c r="A1204" s="13" t="s">
        <v>115</v>
      </c>
      <c r="B1204" s="75"/>
      <c r="C1204" s="75"/>
      <c r="D1204" s="75"/>
      <c r="E1204" s="24"/>
      <c r="F1204" s="13" t="s">
        <v>111</v>
      </c>
      <c r="G1204" s="27"/>
      <c r="H1204" s="24"/>
      <c r="I1204" s="13" t="s">
        <v>116</v>
      </c>
      <c r="J1204" s="27"/>
      <c r="K1204" s="24"/>
      <c r="L1204" s="13" t="s">
        <v>111</v>
      </c>
      <c r="M1204" s="27"/>
      <c r="N1204" s="24"/>
      <c r="O1204" s="13" t="str">
        <f>IF(OR(AND(NOT(ISBLANK(G1204)),NOT(ISNUMBER(G1204))),AND(NOT(ISBLANK(J1204)),NOT(ISNUMBER(M1204)))),"Digite um número na C.H.",IF(OR(COUNTIF(B1202:B1211,B1204)&gt;1,COUNTIF(J1202:J1211,J1204)&gt;1),"Docente repetido",""))</f>
        <v/>
      </c>
      <c r="P1204" s="13">
        <f t="shared" si="68"/>
        <v>0</v>
      </c>
      <c r="Q1204" s="26"/>
      <c r="R1204" s="26"/>
      <c r="S1204" s="26"/>
      <c r="T1204" s="40" t="str">
        <f t="shared" si="65"/>
        <v/>
      </c>
      <c r="U1204" s="24"/>
      <c r="V1204" s="24"/>
      <c r="W1204" s="26"/>
    </row>
    <row r="1205" spans="1:23" ht="14.1">
      <c r="A1205" s="13" t="s">
        <v>117</v>
      </c>
      <c r="B1205" s="75"/>
      <c r="C1205" s="75"/>
      <c r="D1205" s="75"/>
      <c r="E1205" s="24"/>
      <c r="F1205" s="13" t="s">
        <v>111</v>
      </c>
      <c r="G1205" s="27"/>
      <c r="H1205" s="24"/>
      <c r="I1205" s="13" t="s">
        <v>118</v>
      </c>
      <c r="J1205" s="27"/>
      <c r="K1205" s="24"/>
      <c r="L1205" s="13" t="s">
        <v>111</v>
      </c>
      <c r="M1205" s="27"/>
      <c r="N1205" s="24"/>
      <c r="O1205" s="13" t="str">
        <f>IF(OR(AND(NOT(ISBLANK(G1205)),NOT(ISNUMBER(G1205))),AND(NOT(ISBLANK(J1205)),NOT(ISNUMBER(M1205)))),"Digite um número na C.H.",IF(OR(COUNTIF(B1202:B1211,B1205)&gt;1,COUNTIF(J1202:J1211,J1205)&gt;1),"Docente repetido",""))</f>
        <v/>
      </c>
      <c r="P1205" s="13">
        <f t="shared" si="68"/>
        <v>0</v>
      </c>
      <c r="Q1205" s="26"/>
      <c r="R1205" s="26"/>
      <c r="S1205" s="26"/>
      <c r="T1205" s="40" t="str">
        <f t="shared" si="65"/>
        <v/>
      </c>
      <c r="U1205" s="24"/>
      <c r="V1205" s="24"/>
      <c r="W1205" s="26"/>
    </row>
    <row r="1206" spans="1:23" ht="14.1">
      <c r="A1206" s="13" t="s">
        <v>119</v>
      </c>
      <c r="B1206" s="75"/>
      <c r="C1206" s="75"/>
      <c r="D1206" s="75"/>
      <c r="E1206" s="24"/>
      <c r="F1206" s="13" t="s">
        <v>111</v>
      </c>
      <c r="G1206" s="27"/>
      <c r="H1206" s="24"/>
      <c r="I1206" s="13" t="s">
        <v>120</v>
      </c>
      <c r="J1206" s="27"/>
      <c r="K1206" s="24"/>
      <c r="L1206" s="13" t="s">
        <v>111</v>
      </c>
      <c r="M1206" s="27"/>
      <c r="N1206" s="24"/>
      <c r="O1206" s="13" t="str">
        <f>IF(OR(AND(NOT(ISBLANK(G1206)),NOT(ISNUMBER(G1206))),AND(NOT(ISBLANK(J1206)),NOT(ISNUMBER(M1206)))),"Digite um número na C.H.",IF(OR(COUNTIF(B1202:B1211,B1206)&gt;1,COUNTIF(J1202:J1211,J1206)&gt;1),"Docente repetido",""))</f>
        <v/>
      </c>
      <c r="P1206" s="13">
        <f t="shared" si="68"/>
        <v>0</v>
      </c>
      <c r="Q1206" s="26"/>
      <c r="R1206" s="26"/>
      <c r="S1206" s="26"/>
      <c r="T1206" s="40" t="str">
        <f t="shared" si="65"/>
        <v/>
      </c>
      <c r="U1206" s="24"/>
      <c r="V1206" s="24"/>
      <c r="W1206" s="26"/>
    </row>
    <row r="1207" spans="1:23" ht="14.1">
      <c r="A1207" s="13" t="s">
        <v>121</v>
      </c>
      <c r="B1207" s="75"/>
      <c r="C1207" s="75"/>
      <c r="D1207" s="75"/>
      <c r="E1207" s="24"/>
      <c r="F1207" s="13" t="s">
        <v>111</v>
      </c>
      <c r="G1207" s="27"/>
      <c r="H1207" s="24"/>
      <c r="I1207" s="13" t="s">
        <v>122</v>
      </c>
      <c r="J1207" s="27"/>
      <c r="K1207" s="24"/>
      <c r="L1207" s="13" t="s">
        <v>111</v>
      </c>
      <c r="M1207" s="27"/>
      <c r="N1207" s="24"/>
      <c r="O1207" s="13" t="str">
        <f>IF(OR(AND(NOT(ISBLANK(G1207)),NOT(ISNUMBER(G1207))),AND(NOT(ISBLANK(J1207)),NOT(ISNUMBER(M1207)))),"Digite um número na C.H.",IF(OR(COUNTIF(B1202:B1211,B1207)&gt;1,COUNTIF(J1202:J1211,J1207)&gt;1),"Docente repetido",""))</f>
        <v/>
      </c>
      <c r="P1207" s="13">
        <f t="shared" si="68"/>
        <v>0</v>
      </c>
      <c r="Q1207" s="26"/>
      <c r="R1207" s="26"/>
      <c r="S1207" s="26"/>
      <c r="T1207" s="40" t="str">
        <f t="shared" si="65"/>
        <v/>
      </c>
      <c r="U1207" s="24"/>
      <c r="V1207" s="24"/>
      <c r="W1207" s="26"/>
    </row>
    <row r="1208" spans="1:23" ht="14.1">
      <c r="A1208" s="13" t="s">
        <v>123</v>
      </c>
      <c r="B1208" s="75"/>
      <c r="C1208" s="75"/>
      <c r="D1208" s="75"/>
      <c r="E1208" s="24"/>
      <c r="F1208" s="13" t="s">
        <v>111</v>
      </c>
      <c r="G1208" s="27"/>
      <c r="H1208" s="24"/>
      <c r="I1208" s="13" t="s">
        <v>124</v>
      </c>
      <c r="J1208" s="27"/>
      <c r="K1208" s="24"/>
      <c r="L1208" s="13" t="s">
        <v>111</v>
      </c>
      <c r="M1208" s="27"/>
      <c r="N1208" s="24"/>
      <c r="O1208" s="13" t="str">
        <f>IF(OR(AND(NOT(ISBLANK(G1208)),NOT(ISNUMBER(G1208))),AND(NOT(ISBLANK(J1208)),NOT(ISNUMBER(M1208)))),"Digite um número na C.H.",IF(OR(COUNTIF(B1202:B1211,B1208)&gt;1,COUNTIF(J1202:J1211,J1208)&gt;1),"Docente repetido",""))</f>
        <v/>
      </c>
      <c r="P1208" s="13">
        <f t="shared" si="68"/>
        <v>0</v>
      </c>
      <c r="Q1208" s="26"/>
      <c r="R1208" s="26"/>
      <c r="S1208" s="26"/>
      <c r="T1208" s="40" t="str">
        <f t="shared" si="65"/>
        <v/>
      </c>
      <c r="U1208" s="24"/>
      <c r="V1208" s="24"/>
      <c r="W1208" s="26"/>
    </row>
    <row r="1209" spans="1:23" ht="14.1">
      <c r="A1209" s="13" t="s">
        <v>125</v>
      </c>
      <c r="B1209" s="75"/>
      <c r="C1209" s="75"/>
      <c r="D1209" s="75"/>
      <c r="E1209" s="24"/>
      <c r="F1209" s="13" t="s">
        <v>111</v>
      </c>
      <c r="G1209" s="27"/>
      <c r="H1209" s="24"/>
      <c r="I1209" s="13" t="s">
        <v>126</v>
      </c>
      <c r="J1209" s="27"/>
      <c r="K1209" s="24"/>
      <c r="L1209" s="13" t="s">
        <v>111</v>
      </c>
      <c r="M1209" s="27"/>
      <c r="N1209" s="24"/>
      <c r="O1209" s="13" t="str">
        <f>IF(OR(AND(NOT(ISBLANK(G1209)),NOT(ISNUMBER(G1209))),AND(NOT(ISBLANK(J1209)),NOT(ISNUMBER(M1209)))),"Digite um número na C.H.",IF(OR(COUNTIF(B1202:B1211,B1209)&gt;1,COUNTIF(J1202:J1211,J1209)&gt;1),"Docente repetido",""))</f>
        <v/>
      </c>
      <c r="P1209" s="13">
        <f t="shared" si="68"/>
        <v>0</v>
      </c>
      <c r="Q1209" s="26"/>
      <c r="R1209" s="26"/>
      <c r="S1209" s="26"/>
      <c r="T1209" s="40" t="str">
        <f t="shared" si="65"/>
        <v/>
      </c>
      <c r="U1209" s="24"/>
      <c r="V1209" s="24"/>
      <c r="W1209" s="26"/>
    </row>
    <row r="1210" spans="1:23" ht="14.1">
      <c r="A1210" s="13" t="s">
        <v>127</v>
      </c>
      <c r="B1210" s="75"/>
      <c r="C1210" s="75"/>
      <c r="D1210" s="75"/>
      <c r="E1210" s="24"/>
      <c r="F1210" s="13" t="s">
        <v>111</v>
      </c>
      <c r="G1210" s="27"/>
      <c r="H1210" s="24"/>
      <c r="I1210" s="13" t="s">
        <v>128</v>
      </c>
      <c r="J1210" s="27"/>
      <c r="K1210" s="24"/>
      <c r="L1210" s="13" t="s">
        <v>111</v>
      </c>
      <c r="M1210" s="27"/>
      <c r="N1210" s="24"/>
      <c r="O1210" s="13" t="str">
        <f>IF(OR(AND(NOT(ISBLANK(G1210)),NOT(ISNUMBER(G1210))),AND(NOT(ISBLANK(J1210)),NOT(ISNUMBER(M1210)))),"Digite um número na C.H.",IF(OR(COUNTIF(B1202:B1211,B1210)&gt;1,COUNTIF(J1202:J1211,J1210)&gt;1),"Docente repetido",""))</f>
        <v/>
      </c>
      <c r="P1210" s="13">
        <f t="shared" si="68"/>
        <v>0</v>
      </c>
      <c r="Q1210" s="26"/>
      <c r="R1210" s="26"/>
      <c r="S1210" s="26"/>
      <c r="T1210" s="40" t="str">
        <f t="shared" si="65"/>
        <v/>
      </c>
      <c r="U1210" s="26"/>
      <c r="V1210" s="26"/>
      <c r="W1210" s="26"/>
    </row>
    <row r="1211" spans="1:23" ht="14.1">
      <c r="A1211" s="13" t="s">
        <v>129</v>
      </c>
      <c r="B1211" s="75"/>
      <c r="C1211" s="75"/>
      <c r="D1211" s="75"/>
      <c r="E1211" s="24"/>
      <c r="F1211" s="13" t="s">
        <v>111</v>
      </c>
      <c r="G1211" s="27"/>
      <c r="H1211" s="24"/>
      <c r="I1211" s="13" t="s">
        <v>130</v>
      </c>
      <c r="J1211" s="27"/>
      <c r="K1211" s="24"/>
      <c r="L1211" s="13" t="s">
        <v>111</v>
      </c>
      <c r="M1211" s="27"/>
      <c r="N1211" s="24"/>
      <c r="O1211" s="13" t="str">
        <f>IF(OR(AND(NOT(ISBLANK(G1211)),NOT(ISNUMBER(G1211))),AND(NOT(ISBLANK(J1211)),NOT(ISNUMBER(M1211)))),"Digite um número na C.H.",IF(OR(COUNTIF(B1202:B1211,B1211)&gt;1,COUNTIF(J1202:J1211,J1211)&gt;1),"Docente repetido",""))</f>
        <v/>
      </c>
      <c r="P1211" s="13">
        <f t="shared" si="68"/>
        <v>0</v>
      </c>
      <c r="Q1211" s="26"/>
      <c r="R1211" s="26"/>
      <c r="S1211" s="26"/>
      <c r="T1211" s="40" t="str">
        <f t="shared" si="65"/>
        <v/>
      </c>
      <c r="U1211" s="26"/>
      <c r="V1211" s="26"/>
      <c r="W1211" s="26"/>
    </row>
    <row r="1212" spans="1:23" ht="12.6">
      <c r="A1212" s="26"/>
      <c r="B1212" s="26"/>
      <c r="C1212" s="26"/>
      <c r="D1212" s="26"/>
      <c r="E1212" s="26"/>
      <c r="F1212" s="26"/>
      <c r="G1212" s="26"/>
      <c r="H1212" s="26"/>
      <c r="I1212" s="26"/>
      <c r="J1212" s="26"/>
      <c r="K1212" s="26"/>
      <c r="L1212" s="26"/>
      <c r="M1212" s="26"/>
      <c r="N1212" s="26"/>
      <c r="O1212" s="26"/>
      <c r="P1212" s="26"/>
      <c r="Q1212" s="26"/>
      <c r="R1212" s="26"/>
      <c r="S1212" s="26"/>
      <c r="T1212" s="40" t="str">
        <f t="shared" si="65"/>
        <v/>
      </c>
      <c r="U1212" s="26"/>
      <c r="V1212" s="26"/>
      <c r="W1212" s="26"/>
    </row>
    <row r="1213" spans="1:23" ht="15.75" customHeight="1">
      <c r="T1213" s="40" t="str">
        <f t="shared" si="65"/>
        <v/>
      </c>
    </row>
    <row r="1214" spans="1:23" ht="15.75" customHeight="1">
      <c r="T1214" s="40" t="str">
        <f t="shared" si="65"/>
        <v/>
      </c>
    </row>
    <row r="1215" spans="1:23" ht="19.5" customHeight="1">
      <c r="A1215" s="13" t="s">
        <v>99</v>
      </c>
      <c r="B1215" s="94"/>
      <c r="C1215" s="94"/>
      <c r="D1215" s="94"/>
      <c r="E1215" s="94"/>
      <c r="F1215" s="94"/>
      <c r="G1215" s="94"/>
      <c r="H1215" s="94"/>
      <c r="I1215" s="94"/>
      <c r="J1215" s="94"/>
      <c r="K1215" s="94"/>
      <c r="L1215" s="94"/>
      <c r="M1215" s="94"/>
      <c r="N1215" s="24"/>
      <c r="O1215" s="13" t="str">
        <f>IF(AND(B1215="",NOT(F1216="")),"Nome da disciplina obrigatório","")</f>
        <v/>
      </c>
      <c r="P1215" s="13">
        <f>IF(ISBLANK(O1215),"",IF(O1215="",0,1))</f>
        <v>0</v>
      </c>
      <c r="Q1215" s="26"/>
      <c r="R1215" s="26"/>
      <c r="S1215" s="26"/>
      <c r="T1215" s="40" t="str">
        <f t="shared" si="65"/>
        <v/>
      </c>
      <c r="U1215" s="26"/>
      <c r="V1215" s="26"/>
      <c r="W1215" s="26"/>
    </row>
    <row r="1216" spans="1:23" ht="32.25" customHeight="1">
      <c r="A1216" s="95" t="s">
        <v>100</v>
      </c>
      <c r="B1216" s="96"/>
      <c r="C1216" s="96"/>
      <c r="D1216" s="96"/>
      <c r="E1216" s="97"/>
      <c r="F1216" s="13" t="str">
        <f>IF(SUM(G1226:G1235)+SUM(M1226:M1235)=0,"",SUM(G1226:G1235)+SUM(M1226:M1235))</f>
        <v/>
      </c>
      <c r="H1216" s="24"/>
      <c r="I1216" s="24"/>
      <c r="J1216" s="24"/>
      <c r="K1216" s="24"/>
      <c r="L1216" s="24"/>
      <c r="M1216" s="24"/>
      <c r="N1216" s="24"/>
      <c r="O1216" s="13" t="str">
        <f>IF(F1216="", "", IF(AND(NOT(F1216=0),NOT(MOD(F1216,15)=0)),"A carga horária deve ser múltiplo de 15",""))</f>
        <v/>
      </c>
      <c r="P1216" s="13">
        <f>IF(ISBLANK(O1216),"",IF(O1216="",0,1))</f>
        <v>0</v>
      </c>
      <c r="Q1216" s="26"/>
      <c r="R1216" s="26"/>
      <c r="S1216" s="26"/>
      <c r="T1216" s="40" t="str">
        <f t="shared" si="65"/>
        <v/>
      </c>
      <c r="U1216" s="24"/>
      <c r="V1216" s="24"/>
      <c r="W1216" s="26"/>
    </row>
    <row r="1217" spans="1:23" ht="14.1">
      <c r="A1217" s="98" t="s">
        <v>93</v>
      </c>
      <c r="B1217" s="98"/>
      <c r="C1217" s="98"/>
      <c r="D1217" s="98"/>
      <c r="E1217" s="98"/>
      <c r="F1217" s="38" t="str">
        <f>IF(AND(NOT(ISBLANK(F1216)),ISNUMBER(F1216),F1216&gt;=15),F1216/15,"")</f>
        <v/>
      </c>
      <c r="G1217" s="24"/>
      <c r="H1217" s="24"/>
      <c r="I1217" s="24"/>
      <c r="J1217" s="24"/>
      <c r="K1217" s="24"/>
      <c r="L1217" s="24"/>
      <c r="M1217" s="24"/>
      <c r="N1217" s="24"/>
      <c r="O1217" s="26"/>
      <c r="P1217" s="26"/>
      <c r="Q1217" s="26"/>
      <c r="R1217" s="26"/>
      <c r="S1217" s="26"/>
      <c r="T1217" s="40" t="str">
        <f t="shared" ref="T1217:T1280" si="69">IF(AND($A1217 = "Nome da disciplina:", ISTEXT($B1217)), "OK", "")</f>
        <v/>
      </c>
      <c r="U1217" s="24"/>
      <c r="V1217" s="24"/>
      <c r="W1217" s="26"/>
    </row>
    <row r="1218" spans="1:23" ht="60" customHeight="1">
      <c r="A1218" s="13" t="s">
        <v>101</v>
      </c>
      <c r="B1218" s="83"/>
      <c r="C1218" s="83"/>
      <c r="D1218" s="83"/>
      <c r="E1218" s="83"/>
      <c r="F1218" s="83"/>
      <c r="G1218" s="83"/>
      <c r="H1218" s="83"/>
      <c r="I1218" s="83"/>
      <c r="J1218" s="83"/>
      <c r="K1218" s="83"/>
      <c r="L1218" s="83"/>
      <c r="M1218" s="83"/>
      <c r="N1218" s="24"/>
      <c r="O1218" s="26"/>
      <c r="P1218" s="26"/>
      <c r="Q1218" s="26"/>
      <c r="R1218" s="26"/>
      <c r="S1218" s="26"/>
      <c r="T1218" s="40" t="str">
        <f t="shared" si="69"/>
        <v/>
      </c>
      <c r="U1218" s="24"/>
      <c r="V1218" s="24"/>
      <c r="W1218" s="26"/>
    </row>
    <row r="1219" spans="1:23" ht="60" customHeight="1">
      <c r="A1219" s="39" t="s">
        <v>102</v>
      </c>
      <c r="B1219" s="83"/>
      <c r="C1219" s="83"/>
      <c r="D1219" s="83"/>
      <c r="E1219" s="83"/>
      <c r="F1219" s="83"/>
      <c r="G1219" s="83"/>
      <c r="H1219" s="83"/>
      <c r="I1219" s="83"/>
      <c r="J1219" s="83"/>
      <c r="K1219" s="83"/>
      <c r="L1219" s="83"/>
      <c r="M1219" s="83"/>
      <c r="N1219" s="24"/>
      <c r="O1219" s="26"/>
      <c r="P1219" s="26"/>
      <c r="Q1219" s="26"/>
      <c r="R1219" s="26"/>
      <c r="S1219" s="26"/>
      <c r="T1219" s="40" t="str">
        <f t="shared" si="69"/>
        <v/>
      </c>
      <c r="U1219" s="24"/>
      <c r="V1219" s="24"/>
      <c r="W1219" s="26"/>
    </row>
    <row r="1220" spans="1:23" ht="14.1">
      <c r="A1220" s="13" t="s">
        <v>103</v>
      </c>
      <c r="B1220" s="57"/>
      <c r="C1220" s="16" t="s">
        <v>104</v>
      </c>
      <c r="D1220" s="24"/>
      <c r="E1220" s="24"/>
      <c r="G1220" s="26"/>
      <c r="H1220" s="24"/>
      <c r="I1220" s="24"/>
      <c r="J1220" s="24"/>
      <c r="K1220" s="24"/>
      <c r="L1220" s="24"/>
      <c r="M1220" s="24"/>
      <c r="N1220" s="24"/>
      <c r="O1220" s="26"/>
      <c r="P1220" s="26"/>
      <c r="Q1220" s="26"/>
      <c r="R1220" s="26"/>
      <c r="S1220" s="26"/>
      <c r="T1220" s="40" t="str">
        <f t="shared" si="69"/>
        <v/>
      </c>
      <c r="U1220" s="24"/>
      <c r="V1220" s="24"/>
      <c r="W1220" s="26"/>
    </row>
    <row r="1221" spans="1:23" ht="14.1">
      <c r="A1221" s="13" t="s">
        <v>105</v>
      </c>
      <c r="B1221" s="57"/>
      <c r="C1221" s="16" t="s">
        <v>104</v>
      </c>
      <c r="D1221" s="24"/>
      <c r="E1221" s="24"/>
      <c r="G1221" s="26"/>
      <c r="H1221" s="24"/>
      <c r="I1221" s="24"/>
      <c r="J1221" s="24"/>
      <c r="K1221" s="24"/>
      <c r="L1221" s="24"/>
      <c r="M1221" s="24"/>
      <c r="N1221" s="24"/>
      <c r="O1221" s="26"/>
      <c r="P1221" s="26"/>
      <c r="Q1221" s="26"/>
      <c r="R1221" s="26"/>
      <c r="S1221" s="26"/>
      <c r="T1221" s="40" t="str">
        <f t="shared" si="69"/>
        <v/>
      </c>
      <c r="U1221" s="24"/>
      <c r="V1221" s="24"/>
      <c r="W1221" s="26"/>
    </row>
    <row r="1222" spans="1:23" ht="14.1">
      <c r="A1222" s="99" t="s">
        <v>106</v>
      </c>
      <c r="B1222" s="99"/>
      <c r="C1222" s="57"/>
      <c r="D1222" s="16" t="s">
        <v>104</v>
      </c>
      <c r="E1222" s="24"/>
      <c r="F1222" s="34"/>
      <c r="G1222" s="26"/>
      <c r="H1222" s="24"/>
      <c r="I1222" s="24"/>
      <c r="J1222" s="24"/>
      <c r="K1222" s="24"/>
      <c r="L1222" s="24"/>
      <c r="M1222" s="24"/>
      <c r="N1222" s="24"/>
      <c r="O1222" s="26"/>
      <c r="P1222" s="26"/>
      <c r="Q1222" s="26"/>
      <c r="R1222" s="26"/>
      <c r="S1222" s="26"/>
      <c r="T1222" s="40" t="str">
        <f t="shared" si="69"/>
        <v/>
      </c>
      <c r="U1222" s="24"/>
      <c r="V1222" s="24"/>
      <c r="W1222" s="26"/>
    </row>
    <row r="1223" spans="1:23" ht="14.1">
      <c r="A1223" s="99" t="s">
        <v>107</v>
      </c>
      <c r="B1223" s="99"/>
      <c r="C1223" s="57"/>
      <c r="D1223" s="16" t="s">
        <v>104</v>
      </c>
      <c r="E1223" s="24"/>
      <c r="F1223" s="34"/>
      <c r="G1223" s="26"/>
      <c r="H1223" s="24"/>
      <c r="I1223" s="24"/>
      <c r="J1223" s="24"/>
      <c r="K1223" s="24"/>
      <c r="L1223" s="24"/>
      <c r="M1223" s="24"/>
      <c r="N1223" s="24"/>
      <c r="O1223" s="26"/>
      <c r="P1223" s="26"/>
      <c r="Q1223" s="26"/>
      <c r="R1223" s="26"/>
      <c r="S1223" s="26"/>
      <c r="T1223" s="40" t="str">
        <f t="shared" si="69"/>
        <v/>
      </c>
      <c r="U1223" s="24"/>
      <c r="V1223" s="24"/>
      <c r="W1223" s="26"/>
    </row>
    <row r="1224" spans="1:23" ht="14.1">
      <c r="A1224" s="100" t="s">
        <v>108</v>
      </c>
      <c r="B1224" s="101"/>
      <c r="C1224" s="102"/>
      <c r="D1224" s="57"/>
      <c r="E1224" s="16" t="s">
        <v>104</v>
      </c>
      <c r="G1224" s="26"/>
      <c r="H1224" s="24"/>
      <c r="I1224" s="24"/>
      <c r="J1224" s="24"/>
      <c r="K1224" s="24"/>
      <c r="L1224" s="24"/>
      <c r="M1224" s="24"/>
      <c r="N1224" s="24"/>
      <c r="O1224" s="26"/>
      <c r="P1224" s="26"/>
      <c r="Q1224" s="26"/>
      <c r="R1224" s="26"/>
      <c r="S1224" s="26"/>
      <c r="T1224" s="40" t="str">
        <f t="shared" si="69"/>
        <v/>
      </c>
      <c r="U1224" s="24"/>
      <c r="V1224" s="24"/>
      <c r="W1224" s="26"/>
    </row>
    <row r="1225" spans="1:23" ht="14.1">
      <c r="A1225" s="100" t="s">
        <v>109</v>
      </c>
      <c r="B1225" s="101"/>
      <c r="C1225" s="102"/>
      <c r="D1225" s="57"/>
      <c r="E1225" s="16" t="s">
        <v>104</v>
      </c>
      <c r="G1225" s="26"/>
      <c r="H1225" s="24"/>
      <c r="I1225" s="24"/>
      <c r="J1225" s="24"/>
      <c r="K1225" s="24"/>
      <c r="L1225" s="24"/>
      <c r="M1225" s="24"/>
      <c r="N1225" s="24"/>
      <c r="O1225" s="26"/>
      <c r="P1225" s="26"/>
      <c r="Q1225" s="26"/>
      <c r="R1225" s="26"/>
      <c r="S1225" s="26"/>
      <c r="T1225" s="40" t="str">
        <f t="shared" si="69"/>
        <v/>
      </c>
      <c r="U1225" s="24"/>
      <c r="V1225" s="24"/>
      <c r="W1225" s="26"/>
    </row>
    <row r="1226" spans="1:23" ht="14.1">
      <c r="A1226" s="13" t="s">
        <v>110</v>
      </c>
      <c r="B1226" s="75"/>
      <c r="C1226" s="75"/>
      <c r="D1226" s="75"/>
      <c r="E1226" s="24"/>
      <c r="F1226" s="13" t="s">
        <v>111</v>
      </c>
      <c r="G1226" s="27"/>
      <c r="H1226" s="24"/>
      <c r="I1226" s="13" t="s">
        <v>112</v>
      </c>
      <c r="J1226" s="27"/>
      <c r="K1226" s="24"/>
      <c r="L1226" s="13" t="s">
        <v>111</v>
      </c>
      <c r="M1226" s="27"/>
      <c r="N1226" s="24"/>
      <c r="O1226" s="13" t="str">
        <f>IF(OR(AND(NOT(ISBLANK(G1226)),NOT(ISNUMBER(G1226))),AND(NOT(ISBLANK(J1226)),NOT(ISNUMBER(M1226)))),"Digite um número na C.H.",IF(OR(COUNTIF(B1226:B1235,B1226)&gt;1,COUNTIF(J1226:J1235,J1226)&gt;1),"Docente repetido",""))</f>
        <v/>
      </c>
      <c r="P1226" s="13">
        <f t="shared" ref="P1226:P1235" si="70">IF(ISBLANK(O1226),"",IF(O1226="",0,1))</f>
        <v>0</v>
      </c>
      <c r="Q1226" s="26"/>
      <c r="R1226" s="26"/>
      <c r="S1226" s="26"/>
      <c r="T1226" s="40" t="str">
        <f t="shared" si="69"/>
        <v/>
      </c>
      <c r="U1226" s="24"/>
      <c r="V1226" s="24"/>
      <c r="W1226" s="26"/>
    </row>
    <row r="1227" spans="1:23" ht="14.1">
      <c r="A1227" s="13" t="s">
        <v>113</v>
      </c>
      <c r="B1227" s="75"/>
      <c r="C1227" s="75"/>
      <c r="D1227" s="75"/>
      <c r="E1227" s="24"/>
      <c r="F1227" s="13" t="s">
        <v>111</v>
      </c>
      <c r="G1227" s="27"/>
      <c r="H1227" s="24"/>
      <c r="I1227" s="13" t="s">
        <v>114</v>
      </c>
      <c r="J1227" s="27"/>
      <c r="K1227" s="24"/>
      <c r="L1227" s="13" t="s">
        <v>111</v>
      </c>
      <c r="M1227" s="27"/>
      <c r="N1227" s="24"/>
      <c r="O1227" s="13" t="str">
        <f>IF(OR(AND(NOT(ISBLANK(G1227)),NOT(ISNUMBER(G1227))),AND(NOT(ISBLANK(J1227)),NOT(ISNUMBER(M1227)))),"Digite um número na C.H.",IF(OR(COUNTIF(B1226:B1235,B1227)&gt;1,COUNTIF(J1226:J1235,J1227)&gt;1),"Docente repetido",""))</f>
        <v/>
      </c>
      <c r="P1227" s="13">
        <f t="shared" si="70"/>
        <v>0</v>
      </c>
      <c r="Q1227" s="26"/>
      <c r="R1227" s="26"/>
      <c r="S1227" s="26"/>
      <c r="T1227" s="40" t="str">
        <f t="shared" si="69"/>
        <v/>
      </c>
      <c r="U1227" s="24"/>
      <c r="V1227" s="24"/>
      <c r="W1227" s="26"/>
    </row>
    <row r="1228" spans="1:23" ht="14.1">
      <c r="A1228" s="13" t="s">
        <v>115</v>
      </c>
      <c r="B1228" s="75"/>
      <c r="C1228" s="75"/>
      <c r="D1228" s="75"/>
      <c r="E1228" s="24"/>
      <c r="F1228" s="13" t="s">
        <v>111</v>
      </c>
      <c r="G1228" s="27"/>
      <c r="H1228" s="24"/>
      <c r="I1228" s="13" t="s">
        <v>116</v>
      </c>
      <c r="J1228" s="27"/>
      <c r="K1228" s="24"/>
      <c r="L1228" s="13" t="s">
        <v>111</v>
      </c>
      <c r="M1228" s="27"/>
      <c r="N1228" s="24"/>
      <c r="O1228" s="13" t="str">
        <f>IF(OR(AND(NOT(ISBLANK(G1228)),NOT(ISNUMBER(G1228))),AND(NOT(ISBLANK(J1228)),NOT(ISNUMBER(M1228)))),"Digite um número na C.H.",IF(OR(COUNTIF(B1226:B1235,B1228)&gt;1,COUNTIF(J1226:J1235,J1228)&gt;1),"Docente repetido",""))</f>
        <v/>
      </c>
      <c r="P1228" s="13">
        <f t="shared" si="70"/>
        <v>0</v>
      </c>
      <c r="Q1228" s="26"/>
      <c r="R1228" s="26"/>
      <c r="S1228" s="26"/>
      <c r="T1228" s="40" t="str">
        <f t="shared" si="69"/>
        <v/>
      </c>
      <c r="U1228" s="24"/>
      <c r="V1228" s="24"/>
      <c r="W1228" s="26"/>
    </row>
    <row r="1229" spans="1:23" ht="14.1">
      <c r="A1229" s="13" t="s">
        <v>117</v>
      </c>
      <c r="B1229" s="75"/>
      <c r="C1229" s="75"/>
      <c r="D1229" s="75"/>
      <c r="E1229" s="24"/>
      <c r="F1229" s="13" t="s">
        <v>111</v>
      </c>
      <c r="G1229" s="27"/>
      <c r="H1229" s="24"/>
      <c r="I1229" s="13" t="s">
        <v>118</v>
      </c>
      <c r="J1229" s="27"/>
      <c r="K1229" s="24"/>
      <c r="L1229" s="13" t="s">
        <v>111</v>
      </c>
      <c r="M1229" s="27"/>
      <c r="N1229" s="24"/>
      <c r="O1229" s="13" t="str">
        <f>IF(OR(AND(NOT(ISBLANK(G1229)),NOT(ISNUMBER(G1229))),AND(NOT(ISBLANK(J1229)),NOT(ISNUMBER(M1229)))),"Digite um número na C.H.",IF(OR(COUNTIF(B1226:B1235,B1229)&gt;1,COUNTIF(J1226:J1235,J1229)&gt;1),"Docente repetido",""))</f>
        <v/>
      </c>
      <c r="P1229" s="13">
        <f t="shared" si="70"/>
        <v>0</v>
      </c>
      <c r="Q1229" s="26"/>
      <c r="R1229" s="26"/>
      <c r="S1229" s="26"/>
      <c r="T1229" s="40" t="str">
        <f t="shared" si="69"/>
        <v/>
      </c>
      <c r="U1229" s="24"/>
      <c r="V1229" s="24"/>
      <c r="W1229" s="26"/>
    </row>
    <row r="1230" spans="1:23" ht="14.1">
      <c r="A1230" s="13" t="s">
        <v>119</v>
      </c>
      <c r="B1230" s="75"/>
      <c r="C1230" s="75"/>
      <c r="D1230" s="75"/>
      <c r="E1230" s="24"/>
      <c r="F1230" s="13" t="s">
        <v>111</v>
      </c>
      <c r="G1230" s="27"/>
      <c r="H1230" s="24"/>
      <c r="I1230" s="13" t="s">
        <v>120</v>
      </c>
      <c r="J1230" s="27"/>
      <c r="K1230" s="24"/>
      <c r="L1230" s="13" t="s">
        <v>111</v>
      </c>
      <c r="M1230" s="27"/>
      <c r="N1230" s="24"/>
      <c r="O1230" s="13" t="str">
        <f>IF(OR(AND(NOT(ISBLANK(G1230)),NOT(ISNUMBER(G1230))),AND(NOT(ISBLANK(J1230)),NOT(ISNUMBER(M1230)))),"Digite um número na C.H.",IF(OR(COUNTIF(B1226:B1235,B1230)&gt;1,COUNTIF(J1226:J1235,J1230)&gt;1),"Docente repetido",""))</f>
        <v/>
      </c>
      <c r="P1230" s="13">
        <f t="shared" si="70"/>
        <v>0</v>
      </c>
      <c r="Q1230" s="26"/>
      <c r="R1230" s="26"/>
      <c r="S1230" s="26"/>
      <c r="T1230" s="40" t="str">
        <f t="shared" si="69"/>
        <v/>
      </c>
      <c r="U1230" s="24"/>
      <c r="V1230" s="24"/>
      <c r="W1230" s="26"/>
    </row>
    <row r="1231" spans="1:23" ht="14.1">
      <c r="A1231" s="13" t="s">
        <v>121</v>
      </c>
      <c r="B1231" s="75"/>
      <c r="C1231" s="75"/>
      <c r="D1231" s="75"/>
      <c r="E1231" s="24"/>
      <c r="F1231" s="13" t="s">
        <v>111</v>
      </c>
      <c r="G1231" s="27"/>
      <c r="H1231" s="24"/>
      <c r="I1231" s="13" t="s">
        <v>122</v>
      </c>
      <c r="J1231" s="27"/>
      <c r="K1231" s="24"/>
      <c r="L1231" s="13" t="s">
        <v>111</v>
      </c>
      <c r="M1231" s="27"/>
      <c r="N1231" s="24"/>
      <c r="O1231" s="13" t="str">
        <f>IF(OR(AND(NOT(ISBLANK(G1231)),NOT(ISNUMBER(G1231))),AND(NOT(ISBLANK(J1231)),NOT(ISNUMBER(M1231)))),"Digite um número na C.H.",IF(OR(COUNTIF(B1226:B1235,B1231)&gt;1,COUNTIF(J1226:J1235,J1231)&gt;1),"Docente repetido",""))</f>
        <v/>
      </c>
      <c r="P1231" s="13">
        <f t="shared" si="70"/>
        <v>0</v>
      </c>
      <c r="Q1231" s="26"/>
      <c r="R1231" s="26"/>
      <c r="S1231" s="26"/>
      <c r="T1231" s="40" t="str">
        <f t="shared" si="69"/>
        <v/>
      </c>
      <c r="U1231" s="24"/>
      <c r="V1231" s="24"/>
      <c r="W1231" s="26"/>
    </row>
    <row r="1232" spans="1:23" ht="14.1">
      <c r="A1232" s="13" t="s">
        <v>123</v>
      </c>
      <c r="B1232" s="75"/>
      <c r="C1232" s="75"/>
      <c r="D1232" s="75"/>
      <c r="E1232" s="24"/>
      <c r="F1232" s="13" t="s">
        <v>111</v>
      </c>
      <c r="G1232" s="27"/>
      <c r="H1232" s="24"/>
      <c r="I1232" s="13" t="s">
        <v>124</v>
      </c>
      <c r="J1232" s="27"/>
      <c r="K1232" s="24"/>
      <c r="L1232" s="13" t="s">
        <v>111</v>
      </c>
      <c r="M1232" s="27"/>
      <c r="N1232" s="24"/>
      <c r="O1232" s="13" t="str">
        <f>IF(OR(AND(NOT(ISBLANK(G1232)),NOT(ISNUMBER(G1232))),AND(NOT(ISBLANK(J1232)),NOT(ISNUMBER(M1232)))),"Digite um número na C.H.",IF(OR(COUNTIF(B1226:B1235,B1232)&gt;1,COUNTIF(J1226:J1235,J1232)&gt;1),"Docente repetido",""))</f>
        <v/>
      </c>
      <c r="P1232" s="13">
        <f t="shared" si="70"/>
        <v>0</v>
      </c>
      <c r="Q1232" s="26"/>
      <c r="R1232" s="26"/>
      <c r="S1232" s="26"/>
      <c r="T1232" s="40" t="str">
        <f t="shared" si="69"/>
        <v/>
      </c>
      <c r="U1232" s="24"/>
      <c r="V1232" s="24"/>
      <c r="W1232" s="26"/>
    </row>
    <row r="1233" spans="1:23" ht="14.1">
      <c r="A1233" s="13" t="s">
        <v>125</v>
      </c>
      <c r="B1233" s="75"/>
      <c r="C1233" s="75"/>
      <c r="D1233" s="75"/>
      <c r="E1233" s="24"/>
      <c r="F1233" s="13" t="s">
        <v>111</v>
      </c>
      <c r="G1233" s="27"/>
      <c r="H1233" s="24"/>
      <c r="I1233" s="13" t="s">
        <v>126</v>
      </c>
      <c r="J1233" s="27"/>
      <c r="K1233" s="24"/>
      <c r="L1233" s="13" t="s">
        <v>111</v>
      </c>
      <c r="M1233" s="27"/>
      <c r="N1233" s="24"/>
      <c r="O1233" s="13" t="str">
        <f>IF(OR(AND(NOT(ISBLANK(G1233)),NOT(ISNUMBER(G1233))),AND(NOT(ISBLANK(J1233)),NOT(ISNUMBER(M1233)))),"Digite um número na C.H.",IF(OR(COUNTIF(B1226:B1235,B1233)&gt;1,COUNTIF(J1226:J1235,J1233)&gt;1),"Docente repetido",""))</f>
        <v/>
      </c>
      <c r="P1233" s="13">
        <f t="shared" si="70"/>
        <v>0</v>
      </c>
      <c r="Q1233" s="26"/>
      <c r="R1233" s="26"/>
      <c r="S1233" s="26"/>
      <c r="T1233" s="40" t="str">
        <f t="shared" si="69"/>
        <v/>
      </c>
      <c r="U1233" s="24"/>
      <c r="V1233" s="24"/>
      <c r="W1233" s="26"/>
    </row>
    <row r="1234" spans="1:23" ht="14.1">
      <c r="A1234" s="13" t="s">
        <v>127</v>
      </c>
      <c r="B1234" s="75"/>
      <c r="C1234" s="75"/>
      <c r="D1234" s="75"/>
      <c r="E1234" s="24"/>
      <c r="F1234" s="13" t="s">
        <v>111</v>
      </c>
      <c r="G1234" s="27"/>
      <c r="H1234" s="24"/>
      <c r="I1234" s="13" t="s">
        <v>128</v>
      </c>
      <c r="J1234" s="27"/>
      <c r="K1234" s="24"/>
      <c r="L1234" s="13" t="s">
        <v>111</v>
      </c>
      <c r="M1234" s="27"/>
      <c r="N1234" s="24"/>
      <c r="O1234" s="13" t="str">
        <f>IF(OR(AND(NOT(ISBLANK(G1234)),NOT(ISNUMBER(G1234))),AND(NOT(ISBLANK(J1234)),NOT(ISNUMBER(M1234)))),"Digite um número na C.H.",IF(OR(COUNTIF(B1226:B1235,B1234)&gt;1,COUNTIF(J1226:J1235,J1234)&gt;1),"Docente repetido",""))</f>
        <v/>
      </c>
      <c r="P1234" s="13">
        <f t="shared" si="70"/>
        <v>0</v>
      </c>
      <c r="Q1234" s="26"/>
      <c r="R1234" s="26"/>
      <c r="S1234" s="26"/>
      <c r="T1234" s="40" t="str">
        <f t="shared" si="69"/>
        <v/>
      </c>
      <c r="U1234" s="26"/>
      <c r="V1234" s="26"/>
      <c r="W1234" s="26"/>
    </row>
    <row r="1235" spans="1:23" ht="14.1">
      <c r="A1235" s="13" t="s">
        <v>129</v>
      </c>
      <c r="B1235" s="75"/>
      <c r="C1235" s="75"/>
      <c r="D1235" s="75"/>
      <c r="E1235" s="24"/>
      <c r="F1235" s="13" t="s">
        <v>111</v>
      </c>
      <c r="G1235" s="27"/>
      <c r="H1235" s="24"/>
      <c r="I1235" s="13" t="s">
        <v>130</v>
      </c>
      <c r="J1235" s="27"/>
      <c r="K1235" s="24"/>
      <c r="L1235" s="13" t="s">
        <v>111</v>
      </c>
      <c r="M1235" s="27"/>
      <c r="N1235" s="24"/>
      <c r="O1235" s="13" t="str">
        <f>IF(OR(AND(NOT(ISBLANK(G1235)),NOT(ISNUMBER(G1235))),AND(NOT(ISBLANK(J1235)),NOT(ISNUMBER(M1235)))),"Digite um número na C.H.",IF(OR(COUNTIF(B1226:B1235,B1235)&gt;1,COUNTIF(J1226:J1235,J1235)&gt;1),"Docente repetido",""))</f>
        <v/>
      </c>
      <c r="P1235" s="13">
        <f t="shared" si="70"/>
        <v>0</v>
      </c>
      <c r="Q1235" s="26"/>
      <c r="R1235" s="26"/>
      <c r="S1235" s="26"/>
      <c r="T1235" s="40" t="str">
        <f t="shared" si="69"/>
        <v/>
      </c>
      <c r="U1235" s="26"/>
      <c r="V1235" s="26"/>
      <c r="W1235" s="26"/>
    </row>
    <row r="1236" spans="1:23" ht="12.6">
      <c r="A1236" s="26"/>
      <c r="B1236" s="26"/>
      <c r="C1236" s="26"/>
      <c r="D1236" s="26"/>
      <c r="E1236" s="26"/>
      <c r="F1236" s="26"/>
      <c r="G1236" s="26"/>
      <c r="H1236" s="26"/>
      <c r="I1236" s="26"/>
      <c r="J1236" s="26"/>
      <c r="K1236" s="26"/>
      <c r="L1236" s="26"/>
      <c r="M1236" s="26"/>
      <c r="N1236" s="26"/>
      <c r="O1236" s="26"/>
      <c r="P1236" s="26"/>
      <c r="Q1236" s="26"/>
      <c r="R1236" s="26"/>
      <c r="S1236" s="26"/>
      <c r="T1236" s="40" t="str">
        <f t="shared" si="69"/>
        <v/>
      </c>
      <c r="U1236" s="26"/>
      <c r="V1236" s="26"/>
      <c r="W1236" s="26"/>
    </row>
    <row r="1237" spans="1:23" ht="15.75" customHeight="1">
      <c r="T1237" s="40" t="str">
        <f t="shared" si="69"/>
        <v/>
      </c>
    </row>
    <row r="1238" spans="1:23" ht="15.75" customHeight="1">
      <c r="T1238" s="40" t="str">
        <f t="shared" si="69"/>
        <v/>
      </c>
    </row>
    <row r="1239" spans="1:23" ht="19.5" customHeight="1">
      <c r="A1239" s="13" t="s">
        <v>99</v>
      </c>
      <c r="B1239" s="94"/>
      <c r="C1239" s="94"/>
      <c r="D1239" s="94"/>
      <c r="E1239" s="94"/>
      <c r="F1239" s="94"/>
      <c r="G1239" s="94"/>
      <c r="H1239" s="94"/>
      <c r="I1239" s="94"/>
      <c r="J1239" s="94"/>
      <c r="K1239" s="94"/>
      <c r="L1239" s="94"/>
      <c r="M1239" s="94"/>
      <c r="N1239" s="24"/>
      <c r="O1239" s="13" t="str">
        <f>IF(AND(B1239="",NOT(F1240="")),"Nome da disciplina obrigatório","")</f>
        <v/>
      </c>
      <c r="P1239" s="13">
        <f>IF(ISBLANK(O1239),"",IF(O1239="",0,1))</f>
        <v>0</v>
      </c>
      <c r="Q1239" s="26"/>
      <c r="R1239" s="26"/>
      <c r="S1239" s="26"/>
      <c r="T1239" s="40" t="str">
        <f t="shared" si="69"/>
        <v/>
      </c>
      <c r="U1239" s="26"/>
      <c r="V1239" s="26"/>
      <c r="W1239" s="26"/>
    </row>
    <row r="1240" spans="1:23" ht="32.25" customHeight="1">
      <c r="A1240" s="95" t="s">
        <v>100</v>
      </c>
      <c r="B1240" s="96"/>
      <c r="C1240" s="96"/>
      <c r="D1240" s="96"/>
      <c r="E1240" s="97"/>
      <c r="F1240" s="13" t="str">
        <f>IF(SUM(G1250:G1259)+SUM(M1250:M1259)=0,"",SUM(G1250:G1259)+SUM(M1250:M1259))</f>
        <v/>
      </c>
      <c r="H1240" s="24"/>
      <c r="I1240" s="24"/>
      <c r="J1240" s="24"/>
      <c r="K1240" s="24"/>
      <c r="L1240" s="24"/>
      <c r="M1240" s="24"/>
      <c r="N1240" s="24"/>
      <c r="O1240" s="13" t="str">
        <f>IF(F1240="", "", IF(AND(NOT(F1240=0),NOT(MOD(F1240,15)=0)),"A carga horária deve ser múltiplo de 15",""))</f>
        <v/>
      </c>
      <c r="P1240" s="13">
        <f>IF(ISBLANK(O1240),"",IF(O1240="",0,1))</f>
        <v>0</v>
      </c>
      <c r="Q1240" s="26"/>
      <c r="R1240" s="26"/>
      <c r="S1240" s="26"/>
      <c r="T1240" s="40" t="str">
        <f t="shared" si="69"/>
        <v/>
      </c>
      <c r="U1240" s="24"/>
      <c r="V1240" s="24"/>
      <c r="W1240" s="26"/>
    </row>
    <row r="1241" spans="1:23" ht="14.1">
      <c r="A1241" s="98" t="s">
        <v>93</v>
      </c>
      <c r="B1241" s="98"/>
      <c r="C1241" s="98"/>
      <c r="D1241" s="98"/>
      <c r="E1241" s="98"/>
      <c r="F1241" s="38" t="str">
        <f>IF(AND(NOT(ISBLANK(F1240)),ISNUMBER(F1240),F1240&gt;=15),F1240/15,"")</f>
        <v/>
      </c>
      <c r="G1241" s="24"/>
      <c r="H1241" s="24"/>
      <c r="I1241" s="24"/>
      <c r="J1241" s="24"/>
      <c r="K1241" s="24"/>
      <c r="L1241" s="24"/>
      <c r="M1241" s="24"/>
      <c r="N1241" s="24"/>
      <c r="O1241" s="26"/>
      <c r="P1241" s="26"/>
      <c r="Q1241" s="26"/>
      <c r="R1241" s="26"/>
      <c r="S1241" s="26"/>
      <c r="T1241" s="40" t="str">
        <f t="shared" si="69"/>
        <v/>
      </c>
      <c r="U1241" s="24"/>
      <c r="V1241" s="24"/>
      <c r="W1241" s="26"/>
    </row>
    <row r="1242" spans="1:23" ht="60" customHeight="1">
      <c r="A1242" s="13" t="s">
        <v>101</v>
      </c>
      <c r="B1242" s="83"/>
      <c r="C1242" s="83"/>
      <c r="D1242" s="83"/>
      <c r="E1242" s="83"/>
      <c r="F1242" s="83"/>
      <c r="G1242" s="83"/>
      <c r="H1242" s="83"/>
      <c r="I1242" s="83"/>
      <c r="J1242" s="83"/>
      <c r="K1242" s="83"/>
      <c r="L1242" s="83"/>
      <c r="M1242" s="83"/>
      <c r="N1242" s="24"/>
      <c r="O1242" s="26"/>
      <c r="P1242" s="26"/>
      <c r="Q1242" s="26"/>
      <c r="R1242" s="26"/>
      <c r="S1242" s="26"/>
      <c r="T1242" s="40" t="str">
        <f t="shared" si="69"/>
        <v/>
      </c>
      <c r="U1242" s="24"/>
      <c r="V1242" s="24"/>
      <c r="W1242" s="26"/>
    </row>
    <row r="1243" spans="1:23" ht="60" customHeight="1">
      <c r="A1243" s="39" t="s">
        <v>102</v>
      </c>
      <c r="B1243" s="83"/>
      <c r="C1243" s="83"/>
      <c r="D1243" s="83"/>
      <c r="E1243" s="83"/>
      <c r="F1243" s="83"/>
      <c r="G1243" s="83"/>
      <c r="H1243" s="83"/>
      <c r="I1243" s="83"/>
      <c r="J1243" s="83"/>
      <c r="K1243" s="83"/>
      <c r="L1243" s="83"/>
      <c r="M1243" s="83"/>
      <c r="N1243" s="24"/>
      <c r="O1243" s="26"/>
      <c r="P1243" s="26"/>
      <c r="Q1243" s="26"/>
      <c r="R1243" s="26"/>
      <c r="S1243" s="26"/>
      <c r="T1243" s="40" t="str">
        <f t="shared" si="69"/>
        <v/>
      </c>
      <c r="U1243" s="24"/>
      <c r="V1243" s="24"/>
      <c r="W1243" s="26"/>
    </row>
    <row r="1244" spans="1:23" ht="14.1">
      <c r="A1244" s="13" t="s">
        <v>103</v>
      </c>
      <c r="B1244" s="57"/>
      <c r="C1244" s="16" t="s">
        <v>104</v>
      </c>
      <c r="D1244" s="24"/>
      <c r="E1244" s="24"/>
      <c r="G1244" s="26"/>
      <c r="H1244" s="24"/>
      <c r="I1244" s="24"/>
      <c r="J1244" s="24"/>
      <c r="K1244" s="24"/>
      <c r="L1244" s="24"/>
      <c r="M1244" s="24"/>
      <c r="N1244" s="24"/>
      <c r="O1244" s="26"/>
      <c r="P1244" s="26"/>
      <c r="Q1244" s="26"/>
      <c r="R1244" s="26"/>
      <c r="S1244" s="26"/>
      <c r="T1244" s="40" t="str">
        <f t="shared" si="69"/>
        <v/>
      </c>
      <c r="U1244" s="24"/>
      <c r="V1244" s="24"/>
      <c r="W1244" s="26"/>
    </row>
    <row r="1245" spans="1:23" ht="14.1">
      <c r="A1245" s="13" t="s">
        <v>105</v>
      </c>
      <c r="B1245" s="57"/>
      <c r="C1245" s="16" t="s">
        <v>104</v>
      </c>
      <c r="D1245" s="24"/>
      <c r="E1245" s="24"/>
      <c r="G1245" s="26"/>
      <c r="H1245" s="24"/>
      <c r="I1245" s="24"/>
      <c r="J1245" s="24"/>
      <c r="K1245" s="24"/>
      <c r="L1245" s="24"/>
      <c r="M1245" s="24"/>
      <c r="N1245" s="24"/>
      <c r="O1245" s="26"/>
      <c r="P1245" s="26"/>
      <c r="Q1245" s="26"/>
      <c r="R1245" s="26"/>
      <c r="S1245" s="26"/>
      <c r="T1245" s="40" t="str">
        <f t="shared" si="69"/>
        <v/>
      </c>
      <c r="U1245" s="24"/>
      <c r="V1245" s="24"/>
      <c r="W1245" s="26"/>
    </row>
    <row r="1246" spans="1:23" ht="14.1">
      <c r="A1246" s="99" t="s">
        <v>106</v>
      </c>
      <c r="B1246" s="99"/>
      <c r="C1246" s="57"/>
      <c r="D1246" s="16" t="s">
        <v>104</v>
      </c>
      <c r="E1246" s="24"/>
      <c r="F1246" s="34"/>
      <c r="G1246" s="26"/>
      <c r="H1246" s="24"/>
      <c r="I1246" s="24"/>
      <c r="J1246" s="24"/>
      <c r="K1246" s="24"/>
      <c r="L1246" s="24"/>
      <c r="M1246" s="24"/>
      <c r="N1246" s="24"/>
      <c r="O1246" s="26"/>
      <c r="P1246" s="26"/>
      <c r="Q1246" s="26"/>
      <c r="R1246" s="26"/>
      <c r="S1246" s="26"/>
      <c r="T1246" s="40" t="str">
        <f t="shared" si="69"/>
        <v/>
      </c>
      <c r="U1246" s="24"/>
      <c r="V1246" s="24"/>
      <c r="W1246" s="26"/>
    </row>
    <row r="1247" spans="1:23" ht="14.1">
      <c r="A1247" s="99" t="s">
        <v>107</v>
      </c>
      <c r="B1247" s="99"/>
      <c r="C1247" s="57"/>
      <c r="D1247" s="16" t="s">
        <v>104</v>
      </c>
      <c r="E1247" s="24"/>
      <c r="F1247" s="34"/>
      <c r="G1247" s="26"/>
      <c r="H1247" s="24"/>
      <c r="I1247" s="24"/>
      <c r="J1247" s="24"/>
      <c r="K1247" s="24"/>
      <c r="L1247" s="24"/>
      <c r="M1247" s="24"/>
      <c r="N1247" s="24"/>
      <c r="O1247" s="26"/>
      <c r="P1247" s="26"/>
      <c r="Q1247" s="26"/>
      <c r="R1247" s="26"/>
      <c r="S1247" s="26"/>
      <c r="T1247" s="40" t="str">
        <f t="shared" si="69"/>
        <v/>
      </c>
      <c r="U1247" s="24"/>
      <c r="V1247" s="24"/>
      <c r="W1247" s="26"/>
    </row>
    <row r="1248" spans="1:23" ht="14.1">
      <c r="A1248" s="100" t="s">
        <v>108</v>
      </c>
      <c r="B1248" s="101"/>
      <c r="C1248" s="102"/>
      <c r="D1248" s="57"/>
      <c r="E1248" s="16" t="s">
        <v>104</v>
      </c>
      <c r="G1248" s="26"/>
      <c r="H1248" s="24"/>
      <c r="I1248" s="24"/>
      <c r="J1248" s="24"/>
      <c r="K1248" s="24"/>
      <c r="L1248" s="24"/>
      <c r="M1248" s="24"/>
      <c r="N1248" s="24"/>
      <c r="O1248" s="26"/>
      <c r="P1248" s="26"/>
      <c r="Q1248" s="26"/>
      <c r="R1248" s="26"/>
      <c r="S1248" s="26"/>
      <c r="T1248" s="40" t="str">
        <f t="shared" si="69"/>
        <v/>
      </c>
      <c r="U1248" s="24"/>
      <c r="V1248" s="24"/>
      <c r="W1248" s="26"/>
    </row>
    <row r="1249" spans="1:23" ht="14.1">
      <c r="A1249" s="103" t="s">
        <v>109</v>
      </c>
      <c r="B1249" s="104"/>
      <c r="C1249" s="105"/>
      <c r="D1249" s="57"/>
      <c r="E1249" s="16" t="s">
        <v>104</v>
      </c>
      <c r="G1249" s="26"/>
      <c r="H1249" s="24"/>
      <c r="I1249" s="24"/>
      <c r="J1249" s="24"/>
      <c r="K1249" s="24"/>
      <c r="L1249" s="24"/>
      <c r="M1249" s="24"/>
      <c r="N1249" s="24"/>
      <c r="O1249" s="26"/>
      <c r="P1249" s="26"/>
      <c r="Q1249" s="26"/>
      <c r="R1249" s="26"/>
      <c r="S1249" s="26"/>
      <c r="T1249" s="40" t="str">
        <f t="shared" si="69"/>
        <v/>
      </c>
      <c r="U1249" s="24"/>
      <c r="V1249" s="24"/>
      <c r="W1249" s="26"/>
    </row>
    <row r="1250" spans="1:23" ht="14.1">
      <c r="A1250" s="13" t="s">
        <v>110</v>
      </c>
      <c r="B1250" s="75"/>
      <c r="C1250" s="75"/>
      <c r="D1250" s="75"/>
      <c r="E1250" s="24"/>
      <c r="F1250" s="13" t="s">
        <v>111</v>
      </c>
      <c r="G1250" s="27"/>
      <c r="H1250" s="24"/>
      <c r="I1250" s="13" t="s">
        <v>112</v>
      </c>
      <c r="J1250" s="27"/>
      <c r="K1250" s="24"/>
      <c r="L1250" s="13" t="s">
        <v>111</v>
      </c>
      <c r="M1250" s="27"/>
      <c r="N1250" s="24"/>
      <c r="O1250" s="13" t="str">
        <f>IF(OR(AND(NOT(ISBLANK(G1250)),NOT(ISNUMBER(G1250))),AND(NOT(ISBLANK(J1250)),NOT(ISNUMBER(M1250)))),"Digite um número na C.H.",IF(OR(COUNTIF(B1250:B1259,B1250)&gt;1,COUNTIF(J1250:J1259,J1250)&gt;1),"Docente repetido",""))</f>
        <v/>
      </c>
      <c r="P1250" s="13">
        <f t="shared" ref="P1250:P1259" si="71">IF(ISBLANK(O1250),"",IF(O1250="",0,1))</f>
        <v>0</v>
      </c>
      <c r="Q1250" s="26"/>
      <c r="R1250" s="26"/>
      <c r="S1250" s="26"/>
      <c r="T1250" s="40" t="str">
        <f t="shared" si="69"/>
        <v/>
      </c>
      <c r="U1250" s="24"/>
      <c r="V1250" s="24"/>
      <c r="W1250" s="26"/>
    </row>
    <row r="1251" spans="1:23" ht="14.1">
      <c r="A1251" s="13" t="s">
        <v>113</v>
      </c>
      <c r="B1251" s="75"/>
      <c r="C1251" s="75"/>
      <c r="D1251" s="75"/>
      <c r="E1251" s="24"/>
      <c r="F1251" s="13" t="s">
        <v>111</v>
      </c>
      <c r="G1251" s="27"/>
      <c r="H1251" s="24"/>
      <c r="I1251" s="13" t="s">
        <v>114</v>
      </c>
      <c r="J1251" s="27"/>
      <c r="K1251" s="24"/>
      <c r="L1251" s="13" t="s">
        <v>111</v>
      </c>
      <c r="M1251" s="27"/>
      <c r="N1251" s="24"/>
      <c r="O1251" s="13" t="str">
        <f>IF(OR(AND(NOT(ISBLANK(G1251)),NOT(ISNUMBER(G1251))),AND(NOT(ISBLANK(J1251)),NOT(ISNUMBER(M1251)))),"Digite um número na C.H.",IF(OR(COUNTIF(B1250:B1259,B1251)&gt;1,COUNTIF(J1250:J1259,J1251)&gt;1),"Docente repetido",""))</f>
        <v/>
      </c>
      <c r="P1251" s="13">
        <f t="shared" si="71"/>
        <v>0</v>
      </c>
      <c r="Q1251" s="26"/>
      <c r="R1251" s="26"/>
      <c r="S1251" s="26"/>
      <c r="T1251" s="40" t="str">
        <f t="shared" si="69"/>
        <v/>
      </c>
      <c r="U1251" s="24"/>
      <c r="V1251" s="24"/>
      <c r="W1251" s="26"/>
    </row>
    <row r="1252" spans="1:23" ht="14.1">
      <c r="A1252" s="13" t="s">
        <v>115</v>
      </c>
      <c r="B1252" s="75"/>
      <c r="C1252" s="75"/>
      <c r="D1252" s="75"/>
      <c r="E1252" s="24"/>
      <c r="F1252" s="13" t="s">
        <v>111</v>
      </c>
      <c r="G1252" s="27"/>
      <c r="H1252" s="24"/>
      <c r="I1252" s="13" t="s">
        <v>116</v>
      </c>
      <c r="J1252" s="27"/>
      <c r="K1252" s="24"/>
      <c r="L1252" s="13" t="s">
        <v>111</v>
      </c>
      <c r="M1252" s="27"/>
      <c r="N1252" s="24"/>
      <c r="O1252" s="13" t="str">
        <f>IF(OR(AND(NOT(ISBLANK(G1252)),NOT(ISNUMBER(G1252))),AND(NOT(ISBLANK(J1252)),NOT(ISNUMBER(M1252)))),"Digite um número na C.H.",IF(OR(COUNTIF(B1250:B1259,B1252)&gt;1,COUNTIF(J1250:J1259,J1252)&gt;1),"Docente repetido",""))</f>
        <v/>
      </c>
      <c r="P1252" s="13">
        <f t="shared" si="71"/>
        <v>0</v>
      </c>
      <c r="Q1252" s="26"/>
      <c r="R1252" s="26"/>
      <c r="S1252" s="26"/>
      <c r="T1252" s="40" t="str">
        <f t="shared" si="69"/>
        <v/>
      </c>
      <c r="U1252" s="24"/>
      <c r="V1252" s="24"/>
      <c r="W1252" s="26"/>
    </row>
    <row r="1253" spans="1:23" ht="14.1">
      <c r="A1253" s="13" t="s">
        <v>117</v>
      </c>
      <c r="B1253" s="75"/>
      <c r="C1253" s="75"/>
      <c r="D1253" s="75"/>
      <c r="E1253" s="24"/>
      <c r="F1253" s="13" t="s">
        <v>111</v>
      </c>
      <c r="G1253" s="27"/>
      <c r="H1253" s="24"/>
      <c r="I1253" s="13" t="s">
        <v>118</v>
      </c>
      <c r="J1253" s="27"/>
      <c r="K1253" s="24"/>
      <c r="L1253" s="13" t="s">
        <v>111</v>
      </c>
      <c r="M1253" s="27"/>
      <c r="N1253" s="24"/>
      <c r="O1253" s="13" t="str">
        <f>IF(OR(AND(NOT(ISBLANK(G1253)),NOT(ISNUMBER(G1253))),AND(NOT(ISBLANK(J1253)),NOT(ISNUMBER(M1253)))),"Digite um número na C.H.",IF(OR(COUNTIF(B1250:B1259,B1253)&gt;1,COUNTIF(J1250:J1259,J1253)&gt;1),"Docente repetido",""))</f>
        <v/>
      </c>
      <c r="P1253" s="13">
        <f t="shared" si="71"/>
        <v>0</v>
      </c>
      <c r="Q1253" s="26"/>
      <c r="R1253" s="26"/>
      <c r="S1253" s="26"/>
      <c r="T1253" s="40" t="str">
        <f t="shared" si="69"/>
        <v/>
      </c>
      <c r="U1253" s="24"/>
      <c r="V1253" s="24"/>
      <c r="W1253" s="26"/>
    </row>
    <row r="1254" spans="1:23" ht="14.1">
      <c r="A1254" s="13" t="s">
        <v>119</v>
      </c>
      <c r="B1254" s="75"/>
      <c r="C1254" s="75"/>
      <c r="D1254" s="75"/>
      <c r="E1254" s="24"/>
      <c r="F1254" s="13" t="s">
        <v>111</v>
      </c>
      <c r="G1254" s="27"/>
      <c r="H1254" s="24"/>
      <c r="I1254" s="13" t="s">
        <v>120</v>
      </c>
      <c r="J1254" s="27"/>
      <c r="K1254" s="24"/>
      <c r="L1254" s="13" t="s">
        <v>111</v>
      </c>
      <c r="M1254" s="27"/>
      <c r="N1254" s="24"/>
      <c r="O1254" s="13" t="str">
        <f>IF(OR(AND(NOT(ISBLANK(G1254)),NOT(ISNUMBER(G1254))),AND(NOT(ISBLANK(J1254)),NOT(ISNUMBER(M1254)))),"Digite um número na C.H.",IF(OR(COUNTIF(B1250:B1259,B1254)&gt;1,COUNTIF(J1250:J1259,J1254)&gt;1),"Docente repetido",""))</f>
        <v/>
      </c>
      <c r="P1254" s="13">
        <f t="shared" si="71"/>
        <v>0</v>
      </c>
      <c r="Q1254" s="26"/>
      <c r="R1254" s="26"/>
      <c r="S1254" s="26"/>
      <c r="T1254" s="40" t="str">
        <f t="shared" si="69"/>
        <v/>
      </c>
      <c r="U1254" s="24"/>
      <c r="V1254" s="24"/>
      <c r="W1254" s="26"/>
    </row>
    <row r="1255" spans="1:23" ht="14.1">
      <c r="A1255" s="13" t="s">
        <v>121</v>
      </c>
      <c r="B1255" s="75"/>
      <c r="C1255" s="75"/>
      <c r="D1255" s="75"/>
      <c r="E1255" s="24"/>
      <c r="F1255" s="13" t="s">
        <v>111</v>
      </c>
      <c r="G1255" s="27"/>
      <c r="H1255" s="24"/>
      <c r="I1255" s="13" t="s">
        <v>122</v>
      </c>
      <c r="J1255" s="27"/>
      <c r="K1255" s="24"/>
      <c r="L1255" s="13" t="s">
        <v>111</v>
      </c>
      <c r="M1255" s="27"/>
      <c r="N1255" s="24"/>
      <c r="O1255" s="13" t="str">
        <f>IF(OR(AND(NOT(ISBLANK(G1255)),NOT(ISNUMBER(G1255))),AND(NOT(ISBLANK(J1255)),NOT(ISNUMBER(M1255)))),"Digite um número na C.H.",IF(OR(COUNTIF(B1250:B1259,B1255)&gt;1,COUNTIF(J1250:J1259,J1255)&gt;1),"Docente repetido",""))</f>
        <v/>
      </c>
      <c r="P1255" s="13">
        <f t="shared" si="71"/>
        <v>0</v>
      </c>
      <c r="Q1255" s="26"/>
      <c r="R1255" s="26"/>
      <c r="S1255" s="26"/>
      <c r="T1255" s="40" t="str">
        <f t="shared" si="69"/>
        <v/>
      </c>
      <c r="U1255" s="24"/>
      <c r="V1255" s="24"/>
      <c r="W1255" s="26"/>
    </row>
    <row r="1256" spans="1:23" ht="14.1">
      <c r="A1256" s="13" t="s">
        <v>123</v>
      </c>
      <c r="B1256" s="75"/>
      <c r="C1256" s="75"/>
      <c r="D1256" s="75"/>
      <c r="E1256" s="24"/>
      <c r="F1256" s="13" t="s">
        <v>111</v>
      </c>
      <c r="G1256" s="27"/>
      <c r="H1256" s="24"/>
      <c r="I1256" s="13" t="s">
        <v>124</v>
      </c>
      <c r="J1256" s="27"/>
      <c r="K1256" s="24"/>
      <c r="L1256" s="13" t="s">
        <v>111</v>
      </c>
      <c r="M1256" s="27"/>
      <c r="N1256" s="24"/>
      <c r="O1256" s="13" t="str">
        <f>IF(OR(AND(NOT(ISBLANK(G1256)),NOT(ISNUMBER(G1256))),AND(NOT(ISBLANK(J1256)),NOT(ISNUMBER(M1256)))),"Digite um número na C.H.",IF(OR(COUNTIF(B1250:B1259,B1256)&gt;1,COUNTIF(J1250:J1259,J1256)&gt;1),"Docente repetido",""))</f>
        <v/>
      </c>
      <c r="P1256" s="13">
        <f t="shared" si="71"/>
        <v>0</v>
      </c>
      <c r="Q1256" s="26"/>
      <c r="R1256" s="26"/>
      <c r="S1256" s="26"/>
      <c r="T1256" s="40" t="str">
        <f t="shared" si="69"/>
        <v/>
      </c>
      <c r="U1256" s="24"/>
      <c r="V1256" s="24"/>
      <c r="W1256" s="26"/>
    </row>
    <row r="1257" spans="1:23" ht="14.1">
      <c r="A1257" s="13" t="s">
        <v>125</v>
      </c>
      <c r="B1257" s="75"/>
      <c r="C1257" s="75"/>
      <c r="D1257" s="75"/>
      <c r="E1257" s="24"/>
      <c r="F1257" s="13" t="s">
        <v>111</v>
      </c>
      <c r="G1257" s="27"/>
      <c r="H1257" s="24"/>
      <c r="I1257" s="13" t="s">
        <v>126</v>
      </c>
      <c r="J1257" s="27"/>
      <c r="K1257" s="24"/>
      <c r="L1257" s="13" t="s">
        <v>111</v>
      </c>
      <c r="M1257" s="27"/>
      <c r="N1257" s="24"/>
      <c r="O1257" s="13" t="str">
        <f>IF(OR(AND(NOT(ISBLANK(G1257)),NOT(ISNUMBER(G1257))),AND(NOT(ISBLANK(J1257)),NOT(ISNUMBER(M1257)))),"Digite um número na C.H.",IF(OR(COUNTIF(B1250:B1259,B1257)&gt;1,COUNTIF(J1250:J1259,J1257)&gt;1),"Docente repetido",""))</f>
        <v/>
      </c>
      <c r="P1257" s="13">
        <f t="shared" si="71"/>
        <v>0</v>
      </c>
      <c r="Q1257" s="26"/>
      <c r="R1257" s="26"/>
      <c r="S1257" s="26"/>
      <c r="T1257" s="40" t="str">
        <f t="shared" si="69"/>
        <v/>
      </c>
      <c r="U1257" s="24"/>
      <c r="V1257" s="24"/>
      <c r="W1257" s="26"/>
    </row>
    <row r="1258" spans="1:23" ht="14.1">
      <c r="A1258" s="13" t="s">
        <v>127</v>
      </c>
      <c r="B1258" s="75"/>
      <c r="C1258" s="75"/>
      <c r="D1258" s="75"/>
      <c r="E1258" s="24"/>
      <c r="F1258" s="13" t="s">
        <v>111</v>
      </c>
      <c r="G1258" s="27"/>
      <c r="H1258" s="24"/>
      <c r="I1258" s="13" t="s">
        <v>128</v>
      </c>
      <c r="J1258" s="27"/>
      <c r="K1258" s="24"/>
      <c r="L1258" s="13" t="s">
        <v>111</v>
      </c>
      <c r="M1258" s="27"/>
      <c r="N1258" s="24"/>
      <c r="O1258" s="13" t="str">
        <f>IF(OR(AND(NOT(ISBLANK(G1258)),NOT(ISNUMBER(G1258))),AND(NOT(ISBLANK(J1258)),NOT(ISNUMBER(M1258)))),"Digite um número na C.H.",IF(OR(COUNTIF(B1250:B1259,B1258)&gt;1,COUNTIF(J1250:J1259,J1258)&gt;1),"Docente repetido",""))</f>
        <v/>
      </c>
      <c r="P1258" s="13">
        <f t="shared" si="71"/>
        <v>0</v>
      </c>
      <c r="Q1258" s="26"/>
      <c r="R1258" s="26"/>
      <c r="S1258" s="26"/>
      <c r="T1258" s="40" t="str">
        <f t="shared" si="69"/>
        <v/>
      </c>
      <c r="U1258" s="26"/>
      <c r="V1258" s="26"/>
      <c r="W1258" s="26"/>
    </row>
    <row r="1259" spans="1:23" ht="14.1">
      <c r="A1259" s="13" t="s">
        <v>129</v>
      </c>
      <c r="B1259" s="75"/>
      <c r="C1259" s="75"/>
      <c r="D1259" s="75"/>
      <c r="E1259" s="24"/>
      <c r="F1259" s="13" t="s">
        <v>111</v>
      </c>
      <c r="G1259" s="27"/>
      <c r="H1259" s="24"/>
      <c r="I1259" s="13" t="s">
        <v>130</v>
      </c>
      <c r="J1259" s="27"/>
      <c r="K1259" s="24"/>
      <c r="L1259" s="13" t="s">
        <v>111</v>
      </c>
      <c r="M1259" s="27"/>
      <c r="N1259" s="24"/>
      <c r="O1259" s="13" t="str">
        <f>IF(OR(AND(NOT(ISBLANK(G1259)),NOT(ISNUMBER(G1259))),AND(NOT(ISBLANK(J1259)),NOT(ISNUMBER(M1259)))),"Digite um número na C.H.",IF(OR(COUNTIF(B1250:B1259,B1259)&gt;1,COUNTIF(J1250:J1259,J1259)&gt;1),"Docente repetido",""))</f>
        <v/>
      </c>
      <c r="P1259" s="13">
        <f t="shared" si="71"/>
        <v>0</v>
      </c>
      <c r="Q1259" s="26"/>
      <c r="R1259" s="26"/>
      <c r="S1259" s="26"/>
      <c r="T1259" s="40" t="str">
        <f t="shared" si="69"/>
        <v/>
      </c>
      <c r="U1259" s="26"/>
      <c r="V1259" s="26"/>
      <c r="W1259" s="26"/>
    </row>
    <row r="1260" spans="1:23" ht="12.6">
      <c r="A1260" s="26"/>
      <c r="B1260" s="26"/>
      <c r="C1260" s="26"/>
      <c r="D1260" s="26"/>
      <c r="E1260" s="26"/>
      <c r="F1260" s="26"/>
      <c r="G1260" s="26"/>
      <c r="H1260" s="26"/>
      <c r="I1260" s="26"/>
      <c r="J1260" s="26"/>
      <c r="K1260" s="26"/>
      <c r="L1260" s="26"/>
      <c r="M1260" s="26"/>
      <c r="N1260" s="26"/>
      <c r="O1260" s="26"/>
      <c r="P1260" s="26"/>
      <c r="Q1260" s="26"/>
      <c r="R1260" s="26"/>
      <c r="S1260" s="26"/>
      <c r="T1260" s="40" t="str">
        <f t="shared" si="69"/>
        <v/>
      </c>
      <c r="U1260" s="26"/>
      <c r="V1260" s="26"/>
      <c r="W1260" s="26"/>
    </row>
    <row r="1261" spans="1:23" ht="15.75" customHeight="1">
      <c r="T1261" s="40" t="str">
        <f t="shared" si="69"/>
        <v/>
      </c>
    </row>
    <row r="1262" spans="1:23" ht="15.75" customHeight="1">
      <c r="T1262" s="40" t="str">
        <f t="shared" si="69"/>
        <v/>
      </c>
    </row>
    <row r="1263" spans="1:23" ht="19.5" customHeight="1">
      <c r="A1263" s="13" t="s">
        <v>99</v>
      </c>
      <c r="B1263" s="94"/>
      <c r="C1263" s="94"/>
      <c r="D1263" s="94"/>
      <c r="E1263" s="94"/>
      <c r="F1263" s="94"/>
      <c r="G1263" s="94"/>
      <c r="H1263" s="94"/>
      <c r="I1263" s="94"/>
      <c r="J1263" s="94"/>
      <c r="K1263" s="94"/>
      <c r="L1263" s="94"/>
      <c r="M1263" s="94"/>
      <c r="N1263" s="24"/>
      <c r="O1263" s="13" t="str">
        <f>IF(AND(B1263="",NOT(F1264="")),"Nome da disciplina obrigatório","")</f>
        <v/>
      </c>
      <c r="P1263" s="13">
        <f>IF(ISBLANK(O1263),"",IF(O1263="",0,1))</f>
        <v>0</v>
      </c>
      <c r="Q1263" s="26"/>
      <c r="R1263" s="26"/>
      <c r="S1263" s="26"/>
      <c r="T1263" s="40" t="str">
        <f t="shared" si="69"/>
        <v/>
      </c>
      <c r="U1263" s="26"/>
      <c r="V1263" s="26"/>
      <c r="W1263" s="26"/>
    </row>
    <row r="1264" spans="1:23" ht="32.25" customHeight="1">
      <c r="A1264" s="95" t="s">
        <v>100</v>
      </c>
      <c r="B1264" s="96"/>
      <c r="C1264" s="96"/>
      <c r="D1264" s="96"/>
      <c r="E1264" s="97"/>
      <c r="F1264" s="13" t="str">
        <f>IF(SUM(G1274:G1283)+SUM(M1274:M1283)=0,"",SUM(G1274:G1283)+SUM(M1274:M1283))</f>
        <v/>
      </c>
      <c r="H1264" s="24"/>
      <c r="I1264" s="24"/>
      <c r="J1264" s="24"/>
      <c r="K1264" s="24"/>
      <c r="L1264" s="24"/>
      <c r="M1264" s="24"/>
      <c r="N1264" s="24"/>
      <c r="O1264" s="13" t="str">
        <f>IF(F1264="", "", IF(AND(NOT(F1264=0),NOT(MOD(F1264,15)=0)),"A carga horária deve ser múltiplo de 15",""))</f>
        <v/>
      </c>
      <c r="P1264" s="13">
        <f>IF(ISBLANK(O1264),"",IF(O1264="",0,1))</f>
        <v>0</v>
      </c>
      <c r="Q1264" s="26"/>
      <c r="R1264" s="26"/>
      <c r="S1264" s="26"/>
      <c r="T1264" s="40" t="str">
        <f t="shared" si="69"/>
        <v/>
      </c>
      <c r="U1264" s="24"/>
      <c r="V1264" s="24"/>
      <c r="W1264" s="26"/>
    </row>
    <row r="1265" spans="1:23" ht="14.1">
      <c r="A1265" s="98" t="s">
        <v>93</v>
      </c>
      <c r="B1265" s="98"/>
      <c r="C1265" s="98"/>
      <c r="D1265" s="98"/>
      <c r="E1265" s="98"/>
      <c r="F1265" s="38" t="str">
        <f>IF(AND(NOT(ISBLANK(F1264)),ISNUMBER(F1264),F1264&gt;=15),F1264/15,"")</f>
        <v/>
      </c>
      <c r="G1265" s="24"/>
      <c r="H1265" s="24"/>
      <c r="I1265" s="24"/>
      <c r="J1265" s="24"/>
      <c r="K1265" s="24"/>
      <c r="L1265" s="24"/>
      <c r="M1265" s="24"/>
      <c r="N1265" s="24"/>
      <c r="O1265" s="26"/>
      <c r="P1265" s="26"/>
      <c r="Q1265" s="26"/>
      <c r="R1265" s="26"/>
      <c r="S1265" s="26"/>
      <c r="T1265" s="40" t="str">
        <f t="shared" si="69"/>
        <v/>
      </c>
      <c r="U1265" s="24"/>
      <c r="V1265" s="24"/>
      <c r="W1265" s="26"/>
    </row>
    <row r="1266" spans="1:23" ht="60" customHeight="1">
      <c r="A1266" s="13" t="s">
        <v>101</v>
      </c>
      <c r="B1266" s="83"/>
      <c r="C1266" s="83"/>
      <c r="D1266" s="83"/>
      <c r="E1266" s="83"/>
      <c r="F1266" s="83"/>
      <c r="G1266" s="83"/>
      <c r="H1266" s="83"/>
      <c r="I1266" s="83"/>
      <c r="J1266" s="83"/>
      <c r="K1266" s="83"/>
      <c r="L1266" s="83"/>
      <c r="M1266" s="83"/>
      <c r="N1266" s="24"/>
      <c r="O1266" s="26"/>
      <c r="P1266" s="26"/>
      <c r="Q1266" s="26"/>
      <c r="R1266" s="26"/>
      <c r="S1266" s="26"/>
      <c r="T1266" s="40" t="str">
        <f t="shared" si="69"/>
        <v/>
      </c>
      <c r="U1266" s="24"/>
      <c r="V1266" s="24"/>
      <c r="W1266" s="26"/>
    </row>
    <row r="1267" spans="1:23" ht="60" customHeight="1">
      <c r="A1267" s="39" t="s">
        <v>102</v>
      </c>
      <c r="B1267" s="83"/>
      <c r="C1267" s="83"/>
      <c r="D1267" s="83"/>
      <c r="E1267" s="83"/>
      <c r="F1267" s="83"/>
      <c r="G1267" s="83"/>
      <c r="H1267" s="83"/>
      <c r="I1267" s="83"/>
      <c r="J1267" s="83"/>
      <c r="K1267" s="83"/>
      <c r="L1267" s="83"/>
      <c r="M1267" s="83"/>
      <c r="N1267" s="24"/>
      <c r="O1267" s="26"/>
      <c r="P1267" s="26"/>
      <c r="Q1267" s="26"/>
      <c r="R1267" s="26"/>
      <c r="S1267" s="26"/>
      <c r="T1267" s="40" t="str">
        <f t="shared" si="69"/>
        <v/>
      </c>
      <c r="U1267" s="24"/>
      <c r="V1267" s="24"/>
      <c r="W1267" s="26"/>
    </row>
    <row r="1268" spans="1:23" ht="14.1">
      <c r="A1268" s="13" t="s">
        <v>103</v>
      </c>
      <c r="B1268" s="57"/>
      <c r="C1268" s="16" t="s">
        <v>104</v>
      </c>
      <c r="D1268" s="24"/>
      <c r="E1268" s="24"/>
      <c r="G1268" s="26"/>
      <c r="H1268" s="24"/>
      <c r="I1268" s="24"/>
      <c r="J1268" s="24"/>
      <c r="K1268" s="24"/>
      <c r="L1268" s="24"/>
      <c r="M1268" s="24"/>
      <c r="N1268" s="24"/>
      <c r="O1268" s="26"/>
      <c r="P1268" s="26"/>
      <c r="Q1268" s="26"/>
      <c r="R1268" s="26"/>
      <c r="S1268" s="26"/>
      <c r="T1268" s="40" t="str">
        <f t="shared" si="69"/>
        <v/>
      </c>
      <c r="U1268" s="24"/>
      <c r="V1268" s="24"/>
      <c r="W1268" s="26"/>
    </row>
    <row r="1269" spans="1:23" ht="14.1">
      <c r="A1269" s="13" t="s">
        <v>105</v>
      </c>
      <c r="B1269" s="57"/>
      <c r="C1269" s="16" t="s">
        <v>104</v>
      </c>
      <c r="D1269" s="24"/>
      <c r="E1269" s="24"/>
      <c r="G1269" s="26"/>
      <c r="H1269" s="24"/>
      <c r="I1269" s="24"/>
      <c r="J1269" s="24"/>
      <c r="K1269" s="24"/>
      <c r="L1269" s="24"/>
      <c r="M1269" s="24"/>
      <c r="N1269" s="24"/>
      <c r="O1269" s="26"/>
      <c r="P1269" s="26"/>
      <c r="Q1269" s="26"/>
      <c r="R1269" s="26"/>
      <c r="S1269" s="26"/>
      <c r="T1269" s="40" t="str">
        <f t="shared" si="69"/>
        <v/>
      </c>
      <c r="U1269" s="24"/>
      <c r="V1269" s="24"/>
      <c r="W1269" s="26"/>
    </row>
    <row r="1270" spans="1:23" ht="14.1">
      <c r="A1270" s="99" t="s">
        <v>106</v>
      </c>
      <c r="B1270" s="99"/>
      <c r="C1270" s="57"/>
      <c r="D1270" s="16" t="s">
        <v>104</v>
      </c>
      <c r="E1270" s="24"/>
      <c r="F1270" s="34"/>
      <c r="G1270" s="26"/>
      <c r="H1270" s="24"/>
      <c r="I1270" s="24"/>
      <c r="J1270" s="24"/>
      <c r="K1270" s="24"/>
      <c r="L1270" s="24"/>
      <c r="M1270" s="24"/>
      <c r="N1270" s="24"/>
      <c r="O1270" s="26"/>
      <c r="P1270" s="26"/>
      <c r="Q1270" s="26"/>
      <c r="R1270" s="26"/>
      <c r="S1270" s="26"/>
      <c r="T1270" s="40" t="str">
        <f t="shared" si="69"/>
        <v/>
      </c>
      <c r="U1270" s="24"/>
      <c r="V1270" s="24"/>
      <c r="W1270" s="26"/>
    </row>
    <row r="1271" spans="1:23" ht="14.1">
      <c r="A1271" s="99" t="s">
        <v>107</v>
      </c>
      <c r="B1271" s="99"/>
      <c r="C1271" s="57"/>
      <c r="D1271" s="16" t="s">
        <v>104</v>
      </c>
      <c r="E1271" s="24"/>
      <c r="F1271" s="34"/>
      <c r="G1271" s="26"/>
      <c r="H1271" s="24"/>
      <c r="I1271" s="24"/>
      <c r="J1271" s="24"/>
      <c r="K1271" s="24"/>
      <c r="L1271" s="24"/>
      <c r="M1271" s="24"/>
      <c r="N1271" s="24"/>
      <c r="O1271" s="26"/>
      <c r="P1271" s="26"/>
      <c r="Q1271" s="26"/>
      <c r="R1271" s="26"/>
      <c r="S1271" s="26"/>
      <c r="T1271" s="40" t="str">
        <f t="shared" si="69"/>
        <v/>
      </c>
      <c r="U1271" s="24"/>
      <c r="V1271" s="24"/>
      <c r="W1271" s="26"/>
    </row>
    <row r="1272" spans="1:23" ht="14.1">
      <c r="A1272" s="100" t="s">
        <v>108</v>
      </c>
      <c r="B1272" s="101"/>
      <c r="C1272" s="102"/>
      <c r="D1272" s="57"/>
      <c r="E1272" s="16" t="s">
        <v>104</v>
      </c>
      <c r="G1272" s="26"/>
      <c r="H1272" s="24"/>
      <c r="I1272" s="24"/>
      <c r="J1272" s="24"/>
      <c r="K1272" s="24"/>
      <c r="L1272" s="24"/>
      <c r="M1272" s="24"/>
      <c r="N1272" s="24"/>
      <c r="O1272" s="26"/>
      <c r="P1272" s="26"/>
      <c r="Q1272" s="26"/>
      <c r="R1272" s="26"/>
      <c r="S1272" s="26"/>
      <c r="T1272" s="40" t="str">
        <f t="shared" si="69"/>
        <v/>
      </c>
      <c r="U1272" s="24"/>
      <c r="V1272" s="24"/>
      <c r="W1272" s="26"/>
    </row>
    <row r="1273" spans="1:23" ht="14.1">
      <c r="A1273" s="103" t="s">
        <v>109</v>
      </c>
      <c r="B1273" s="104"/>
      <c r="C1273" s="105"/>
      <c r="D1273" s="57"/>
      <c r="E1273" s="16" t="s">
        <v>104</v>
      </c>
      <c r="G1273" s="26"/>
      <c r="H1273" s="24"/>
      <c r="I1273" s="24"/>
      <c r="J1273" s="24"/>
      <c r="K1273" s="24"/>
      <c r="L1273" s="24"/>
      <c r="M1273" s="24"/>
      <c r="N1273" s="24"/>
      <c r="O1273" s="26"/>
      <c r="P1273" s="26"/>
      <c r="Q1273" s="26"/>
      <c r="R1273" s="26"/>
      <c r="S1273" s="26"/>
      <c r="T1273" s="40" t="str">
        <f t="shared" si="69"/>
        <v/>
      </c>
      <c r="U1273" s="24"/>
      <c r="V1273" s="24"/>
      <c r="W1273" s="26"/>
    </row>
    <row r="1274" spans="1:23" ht="14.1">
      <c r="A1274" s="13" t="s">
        <v>110</v>
      </c>
      <c r="B1274" s="75"/>
      <c r="C1274" s="75"/>
      <c r="D1274" s="75"/>
      <c r="E1274" s="24"/>
      <c r="F1274" s="13" t="s">
        <v>111</v>
      </c>
      <c r="G1274" s="27"/>
      <c r="H1274" s="24"/>
      <c r="I1274" s="13" t="s">
        <v>112</v>
      </c>
      <c r="J1274" s="27"/>
      <c r="K1274" s="24"/>
      <c r="L1274" s="13" t="s">
        <v>111</v>
      </c>
      <c r="M1274" s="27"/>
      <c r="N1274" s="24"/>
      <c r="O1274" s="13" t="str">
        <f>IF(OR(AND(NOT(ISBLANK(G1274)),NOT(ISNUMBER(G1274))),AND(NOT(ISBLANK(J1274)),NOT(ISNUMBER(M1274)))),"Digite um número na C.H.",IF(OR(COUNTIF(B1274:B1283,B1274)&gt;1,COUNTIF(J1274:J1283,J1274)&gt;1),"Docente repetido",""))</f>
        <v/>
      </c>
      <c r="P1274" s="13">
        <f t="shared" ref="P1274:P1283" si="72">IF(ISBLANK(O1274),"",IF(O1274="",0,1))</f>
        <v>0</v>
      </c>
      <c r="Q1274" s="26"/>
      <c r="R1274" s="26"/>
      <c r="S1274" s="26"/>
      <c r="T1274" s="40" t="str">
        <f t="shared" si="69"/>
        <v/>
      </c>
      <c r="U1274" s="24"/>
      <c r="V1274" s="24"/>
      <c r="W1274" s="26"/>
    </row>
    <row r="1275" spans="1:23" ht="14.1">
      <c r="A1275" s="13" t="s">
        <v>113</v>
      </c>
      <c r="B1275" s="75"/>
      <c r="C1275" s="75"/>
      <c r="D1275" s="75"/>
      <c r="E1275" s="24"/>
      <c r="F1275" s="13" t="s">
        <v>111</v>
      </c>
      <c r="G1275" s="27"/>
      <c r="H1275" s="24"/>
      <c r="I1275" s="13" t="s">
        <v>114</v>
      </c>
      <c r="J1275" s="27"/>
      <c r="K1275" s="24"/>
      <c r="L1275" s="13" t="s">
        <v>111</v>
      </c>
      <c r="M1275" s="27"/>
      <c r="N1275" s="24"/>
      <c r="O1275" s="13" t="str">
        <f>IF(OR(AND(NOT(ISBLANK(G1275)),NOT(ISNUMBER(G1275))),AND(NOT(ISBLANK(J1275)),NOT(ISNUMBER(M1275)))),"Digite um número na C.H.",IF(OR(COUNTIF(B1274:B1283,B1275)&gt;1,COUNTIF(J1274:J1283,J1275)&gt;1),"Docente repetido",""))</f>
        <v/>
      </c>
      <c r="P1275" s="13">
        <f t="shared" si="72"/>
        <v>0</v>
      </c>
      <c r="Q1275" s="26"/>
      <c r="R1275" s="26"/>
      <c r="S1275" s="26"/>
      <c r="T1275" s="40" t="str">
        <f t="shared" si="69"/>
        <v/>
      </c>
      <c r="U1275" s="24"/>
      <c r="V1275" s="24"/>
      <c r="W1275" s="26"/>
    </row>
    <row r="1276" spans="1:23" ht="14.1">
      <c r="A1276" s="13" t="s">
        <v>115</v>
      </c>
      <c r="B1276" s="75"/>
      <c r="C1276" s="75"/>
      <c r="D1276" s="75"/>
      <c r="E1276" s="24"/>
      <c r="F1276" s="13" t="s">
        <v>111</v>
      </c>
      <c r="G1276" s="27"/>
      <c r="H1276" s="24"/>
      <c r="I1276" s="13" t="s">
        <v>116</v>
      </c>
      <c r="J1276" s="27"/>
      <c r="K1276" s="24"/>
      <c r="L1276" s="13" t="s">
        <v>111</v>
      </c>
      <c r="M1276" s="27"/>
      <c r="N1276" s="24"/>
      <c r="O1276" s="13" t="str">
        <f>IF(OR(AND(NOT(ISBLANK(G1276)),NOT(ISNUMBER(G1276))),AND(NOT(ISBLANK(J1276)),NOT(ISNUMBER(M1276)))),"Digite um número na C.H.",IF(OR(COUNTIF(B1274:B1283,B1276)&gt;1,COUNTIF(J1274:J1283,J1276)&gt;1),"Docente repetido",""))</f>
        <v/>
      </c>
      <c r="P1276" s="13">
        <f t="shared" si="72"/>
        <v>0</v>
      </c>
      <c r="Q1276" s="26"/>
      <c r="R1276" s="26"/>
      <c r="S1276" s="26"/>
      <c r="T1276" s="40" t="str">
        <f t="shared" si="69"/>
        <v/>
      </c>
      <c r="U1276" s="24"/>
      <c r="V1276" s="24"/>
      <c r="W1276" s="26"/>
    </row>
    <row r="1277" spans="1:23" ht="14.1">
      <c r="A1277" s="13" t="s">
        <v>117</v>
      </c>
      <c r="B1277" s="75"/>
      <c r="C1277" s="75"/>
      <c r="D1277" s="75"/>
      <c r="E1277" s="24"/>
      <c r="F1277" s="13" t="s">
        <v>111</v>
      </c>
      <c r="G1277" s="27"/>
      <c r="H1277" s="24"/>
      <c r="I1277" s="13" t="s">
        <v>118</v>
      </c>
      <c r="J1277" s="27"/>
      <c r="K1277" s="24"/>
      <c r="L1277" s="13" t="s">
        <v>111</v>
      </c>
      <c r="M1277" s="27"/>
      <c r="N1277" s="24"/>
      <c r="O1277" s="13" t="str">
        <f>IF(OR(AND(NOT(ISBLANK(G1277)),NOT(ISNUMBER(G1277))),AND(NOT(ISBLANK(J1277)),NOT(ISNUMBER(M1277)))),"Digite um número na C.H.",IF(OR(COUNTIF(B1274:B1283,B1277)&gt;1,COUNTIF(J1274:J1283,J1277)&gt;1),"Docente repetido",""))</f>
        <v/>
      </c>
      <c r="P1277" s="13">
        <f t="shared" si="72"/>
        <v>0</v>
      </c>
      <c r="Q1277" s="26"/>
      <c r="R1277" s="26"/>
      <c r="S1277" s="26"/>
      <c r="T1277" s="40" t="str">
        <f t="shared" si="69"/>
        <v/>
      </c>
      <c r="U1277" s="24"/>
      <c r="V1277" s="24"/>
      <c r="W1277" s="26"/>
    </row>
    <row r="1278" spans="1:23" ht="14.1">
      <c r="A1278" s="13" t="s">
        <v>119</v>
      </c>
      <c r="B1278" s="75"/>
      <c r="C1278" s="75"/>
      <c r="D1278" s="75"/>
      <c r="E1278" s="24"/>
      <c r="F1278" s="13" t="s">
        <v>111</v>
      </c>
      <c r="G1278" s="27"/>
      <c r="H1278" s="24"/>
      <c r="I1278" s="13" t="s">
        <v>120</v>
      </c>
      <c r="J1278" s="27"/>
      <c r="K1278" s="24"/>
      <c r="L1278" s="13" t="s">
        <v>111</v>
      </c>
      <c r="M1278" s="27"/>
      <c r="N1278" s="24"/>
      <c r="O1278" s="13" t="str">
        <f>IF(OR(AND(NOT(ISBLANK(G1278)),NOT(ISNUMBER(G1278))),AND(NOT(ISBLANK(J1278)),NOT(ISNUMBER(M1278)))),"Digite um número na C.H.",IF(OR(COUNTIF(B1274:B1283,B1278)&gt;1,COUNTIF(J1274:J1283,J1278)&gt;1),"Docente repetido",""))</f>
        <v/>
      </c>
      <c r="P1278" s="13">
        <f t="shared" si="72"/>
        <v>0</v>
      </c>
      <c r="Q1278" s="26"/>
      <c r="R1278" s="26"/>
      <c r="S1278" s="26"/>
      <c r="T1278" s="40" t="str">
        <f t="shared" si="69"/>
        <v/>
      </c>
      <c r="U1278" s="24"/>
      <c r="V1278" s="24"/>
      <c r="W1278" s="26"/>
    </row>
    <row r="1279" spans="1:23" ht="14.1">
      <c r="A1279" s="13" t="s">
        <v>121</v>
      </c>
      <c r="B1279" s="75"/>
      <c r="C1279" s="75"/>
      <c r="D1279" s="75"/>
      <c r="E1279" s="24"/>
      <c r="F1279" s="13" t="s">
        <v>111</v>
      </c>
      <c r="G1279" s="27"/>
      <c r="H1279" s="24"/>
      <c r="I1279" s="13" t="s">
        <v>122</v>
      </c>
      <c r="J1279" s="27"/>
      <c r="K1279" s="24"/>
      <c r="L1279" s="13" t="s">
        <v>111</v>
      </c>
      <c r="M1279" s="27"/>
      <c r="N1279" s="24"/>
      <c r="O1279" s="13" t="str">
        <f>IF(OR(AND(NOT(ISBLANK(G1279)),NOT(ISNUMBER(G1279))),AND(NOT(ISBLANK(J1279)),NOT(ISNUMBER(M1279)))),"Digite um número na C.H.",IF(OR(COUNTIF(B1274:B1283,B1279)&gt;1,COUNTIF(J1274:J1283,J1279)&gt;1),"Docente repetido",""))</f>
        <v/>
      </c>
      <c r="P1279" s="13">
        <f t="shared" si="72"/>
        <v>0</v>
      </c>
      <c r="Q1279" s="26"/>
      <c r="R1279" s="26"/>
      <c r="S1279" s="26"/>
      <c r="T1279" s="40" t="str">
        <f t="shared" si="69"/>
        <v/>
      </c>
      <c r="U1279" s="24"/>
      <c r="V1279" s="24"/>
      <c r="W1279" s="26"/>
    </row>
    <row r="1280" spans="1:23" ht="14.1">
      <c r="A1280" s="13" t="s">
        <v>123</v>
      </c>
      <c r="B1280" s="75"/>
      <c r="C1280" s="75"/>
      <c r="D1280" s="75"/>
      <c r="E1280" s="24"/>
      <c r="F1280" s="13" t="s">
        <v>111</v>
      </c>
      <c r="G1280" s="27"/>
      <c r="H1280" s="24"/>
      <c r="I1280" s="13" t="s">
        <v>124</v>
      </c>
      <c r="J1280" s="27"/>
      <c r="K1280" s="24"/>
      <c r="L1280" s="13" t="s">
        <v>111</v>
      </c>
      <c r="M1280" s="27"/>
      <c r="N1280" s="24"/>
      <c r="O1280" s="13" t="str">
        <f>IF(OR(AND(NOT(ISBLANK(G1280)),NOT(ISNUMBER(G1280))),AND(NOT(ISBLANK(J1280)),NOT(ISNUMBER(M1280)))),"Digite um número na C.H.",IF(OR(COUNTIF(B1274:B1283,B1280)&gt;1,COUNTIF(J1274:J1283,J1280)&gt;1),"Docente repetido",""))</f>
        <v/>
      </c>
      <c r="P1280" s="13">
        <f t="shared" si="72"/>
        <v>0</v>
      </c>
      <c r="Q1280" s="26"/>
      <c r="R1280" s="26"/>
      <c r="S1280" s="26"/>
      <c r="T1280" s="40" t="str">
        <f t="shared" si="69"/>
        <v/>
      </c>
      <c r="U1280" s="24"/>
      <c r="V1280" s="24"/>
      <c r="W1280" s="26"/>
    </row>
    <row r="1281" spans="1:23" ht="14.1">
      <c r="A1281" s="13" t="s">
        <v>125</v>
      </c>
      <c r="B1281" s="75"/>
      <c r="C1281" s="75"/>
      <c r="D1281" s="75"/>
      <c r="E1281" s="24"/>
      <c r="F1281" s="13" t="s">
        <v>111</v>
      </c>
      <c r="G1281" s="27"/>
      <c r="H1281" s="24"/>
      <c r="I1281" s="13" t="s">
        <v>126</v>
      </c>
      <c r="J1281" s="27"/>
      <c r="K1281" s="24"/>
      <c r="L1281" s="13" t="s">
        <v>111</v>
      </c>
      <c r="M1281" s="27"/>
      <c r="N1281" s="24"/>
      <c r="O1281" s="13" t="str">
        <f>IF(OR(AND(NOT(ISBLANK(G1281)),NOT(ISNUMBER(G1281))),AND(NOT(ISBLANK(J1281)),NOT(ISNUMBER(M1281)))),"Digite um número na C.H.",IF(OR(COUNTIF(B1274:B1283,B1281)&gt;1,COUNTIF(J1274:J1283,J1281)&gt;1),"Docente repetido",""))</f>
        <v/>
      </c>
      <c r="P1281" s="13">
        <f t="shared" si="72"/>
        <v>0</v>
      </c>
      <c r="Q1281" s="26"/>
      <c r="R1281" s="26"/>
      <c r="S1281" s="26"/>
      <c r="T1281" s="40" t="str">
        <f t="shared" ref="T1281:T1344" si="73">IF(AND($A1281 = "Nome da disciplina:", ISTEXT($B1281)), "OK", "")</f>
        <v/>
      </c>
      <c r="U1281" s="24"/>
      <c r="V1281" s="24"/>
      <c r="W1281" s="26"/>
    </row>
    <row r="1282" spans="1:23" ht="14.1">
      <c r="A1282" s="13" t="s">
        <v>127</v>
      </c>
      <c r="B1282" s="75"/>
      <c r="C1282" s="75"/>
      <c r="D1282" s="75"/>
      <c r="E1282" s="24"/>
      <c r="F1282" s="13" t="s">
        <v>111</v>
      </c>
      <c r="G1282" s="27"/>
      <c r="H1282" s="24"/>
      <c r="I1282" s="13" t="s">
        <v>128</v>
      </c>
      <c r="J1282" s="27"/>
      <c r="K1282" s="24"/>
      <c r="L1282" s="13" t="s">
        <v>111</v>
      </c>
      <c r="M1282" s="27"/>
      <c r="N1282" s="24"/>
      <c r="O1282" s="13" t="str">
        <f>IF(OR(AND(NOT(ISBLANK(G1282)),NOT(ISNUMBER(G1282))),AND(NOT(ISBLANK(J1282)),NOT(ISNUMBER(M1282)))),"Digite um número na C.H.",IF(OR(COUNTIF(B1274:B1283,B1282)&gt;1,COUNTIF(J1274:J1283,J1282)&gt;1),"Docente repetido",""))</f>
        <v/>
      </c>
      <c r="P1282" s="13">
        <f t="shared" si="72"/>
        <v>0</v>
      </c>
      <c r="Q1282" s="26"/>
      <c r="R1282" s="26"/>
      <c r="S1282" s="26"/>
      <c r="T1282" s="40" t="str">
        <f t="shared" si="73"/>
        <v/>
      </c>
      <c r="U1282" s="26"/>
      <c r="V1282" s="26"/>
      <c r="W1282" s="26"/>
    </row>
    <row r="1283" spans="1:23" ht="14.1">
      <c r="A1283" s="13" t="s">
        <v>129</v>
      </c>
      <c r="B1283" s="75"/>
      <c r="C1283" s="75"/>
      <c r="D1283" s="75"/>
      <c r="E1283" s="24"/>
      <c r="F1283" s="13" t="s">
        <v>111</v>
      </c>
      <c r="G1283" s="27"/>
      <c r="H1283" s="24"/>
      <c r="I1283" s="13" t="s">
        <v>130</v>
      </c>
      <c r="J1283" s="27"/>
      <c r="K1283" s="24"/>
      <c r="L1283" s="13" t="s">
        <v>111</v>
      </c>
      <c r="M1283" s="27"/>
      <c r="N1283" s="24"/>
      <c r="O1283" s="13" t="str">
        <f>IF(OR(AND(NOT(ISBLANK(G1283)),NOT(ISNUMBER(G1283))),AND(NOT(ISBLANK(J1283)),NOT(ISNUMBER(M1283)))),"Digite um número na C.H.",IF(OR(COUNTIF(B1274:B1283,B1283)&gt;1,COUNTIF(J1274:J1283,J1283)&gt;1),"Docente repetido",""))</f>
        <v/>
      </c>
      <c r="P1283" s="13">
        <f t="shared" si="72"/>
        <v>0</v>
      </c>
      <c r="Q1283" s="26"/>
      <c r="R1283" s="26"/>
      <c r="S1283" s="26"/>
      <c r="T1283" s="40" t="str">
        <f t="shared" si="73"/>
        <v/>
      </c>
      <c r="U1283" s="26"/>
      <c r="V1283" s="26"/>
      <c r="W1283" s="26"/>
    </row>
    <row r="1284" spans="1:23" ht="12.6">
      <c r="A1284" s="26"/>
      <c r="B1284" s="26"/>
      <c r="C1284" s="26"/>
      <c r="D1284" s="26"/>
      <c r="E1284" s="26"/>
      <c r="F1284" s="26"/>
      <c r="G1284" s="26"/>
      <c r="H1284" s="26"/>
      <c r="I1284" s="26"/>
      <c r="J1284" s="26"/>
      <c r="K1284" s="26"/>
      <c r="L1284" s="26"/>
      <c r="M1284" s="26"/>
      <c r="N1284" s="26"/>
      <c r="O1284" s="26"/>
      <c r="P1284" s="26"/>
      <c r="Q1284" s="26"/>
      <c r="R1284" s="26"/>
      <c r="S1284" s="26"/>
      <c r="T1284" s="40" t="str">
        <f t="shared" si="73"/>
        <v/>
      </c>
      <c r="U1284" s="26"/>
      <c r="V1284" s="26"/>
      <c r="W1284" s="26"/>
    </row>
    <row r="1285" spans="1:23" ht="15.75" customHeight="1">
      <c r="T1285" s="40" t="str">
        <f t="shared" si="73"/>
        <v/>
      </c>
    </row>
    <row r="1286" spans="1:23" ht="15.75" customHeight="1">
      <c r="T1286" s="40" t="str">
        <f t="shared" si="73"/>
        <v/>
      </c>
    </row>
    <row r="1287" spans="1:23" ht="19.5" customHeight="1">
      <c r="A1287" s="13" t="s">
        <v>99</v>
      </c>
      <c r="B1287" s="94"/>
      <c r="C1287" s="94"/>
      <c r="D1287" s="94"/>
      <c r="E1287" s="94"/>
      <c r="F1287" s="94"/>
      <c r="G1287" s="94"/>
      <c r="H1287" s="94"/>
      <c r="I1287" s="94"/>
      <c r="J1287" s="94"/>
      <c r="K1287" s="94"/>
      <c r="L1287" s="94"/>
      <c r="M1287" s="94"/>
      <c r="N1287" s="24"/>
      <c r="O1287" s="13" t="str">
        <f>IF(AND(B1287="",NOT(F1288="")),"Nome da disciplina obrigatório","")</f>
        <v/>
      </c>
      <c r="P1287" s="13">
        <f>IF(ISBLANK(O1287),"",IF(O1287="",0,1))</f>
        <v>0</v>
      </c>
      <c r="Q1287" s="26"/>
      <c r="R1287" s="26"/>
      <c r="S1287" s="26"/>
      <c r="T1287" s="40" t="str">
        <f t="shared" si="73"/>
        <v/>
      </c>
      <c r="U1287" s="26"/>
      <c r="V1287" s="26"/>
      <c r="W1287" s="26"/>
    </row>
    <row r="1288" spans="1:23" ht="32.25" customHeight="1">
      <c r="A1288" s="95" t="s">
        <v>100</v>
      </c>
      <c r="B1288" s="96"/>
      <c r="C1288" s="96"/>
      <c r="D1288" s="96"/>
      <c r="E1288" s="97"/>
      <c r="F1288" s="13" t="str">
        <f>IF(SUM(G1298:G1307)+SUM(M1298:M1307)=0,"",SUM(G1298:G1307)+SUM(M1298:M1307))</f>
        <v/>
      </c>
      <c r="H1288" s="24"/>
      <c r="I1288" s="24"/>
      <c r="J1288" s="24"/>
      <c r="K1288" s="24"/>
      <c r="L1288" s="24"/>
      <c r="M1288" s="24"/>
      <c r="N1288" s="24"/>
      <c r="O1288" s="13" t="str">
        <f>IF(F1288="", "", IF(AND(NOT(F1288=0),NOT(MOD(F1288,15)=0)),"A carga horária deve ser múltiplo de 15",""))</f>
        <v/>
      </c>
      <c r="P1288" s="13">
        <f>IF(ISBLANK(O1288),"",IF(O1288="",0,1))</f>
        <v>0</v>
      </c>
      <c r="Q1288" s="26"/>
      <c r="R1288" s="26"/>
      <c r="S1288" s="26"/>
      <c r="T1288" s="40" t="str">
        <f t="shared" si="73"/>
        <v/>
      </c>
      <c r="U1288" s="24"/>
      <c r="V1288" s="24"/>
      <c r="W1288" s="26"/>
    </row>
    <row r="1289" spans="1:23" ht="14.1">
      <c r="A1289" s="98" t="s">
        <v>93</v>
      </c>
      <c r="B1289" s="98"/>
      <c r="C1289" s="98"/>
      <c r="D1289" s="98"/>
      <c r="E1289" s="98"/>
      <c r="F1289" s="38" t="str">
        <f>IF(AND(NOT(ISBLANK(F1288)),ISNUMBER(F1288),F1288&gt;=15),F1288/15,"")</f>
        <v/>
      </c>
      <c r="G1289" s="24"/>
      <c r="H1289" s="24"/>
      <c r="I1289" s="24"/>
      <c r="J1289" s="24"/>
      <c r="K1289" s="24"/>
      <c r="L1289" s="24"/>
      <c r="M1289" s="24"/>
      <c r="N1289" s="24"/>
      <c r="O1289" s="26"/>
      <c r="P1289" s="26"/>
      <c r="Q1289" s="26"/>
      <c r="R1289" s="26"/>
      <c r="S1289" s="26"/>
      <c r="T1289" s="40" t="str">
        <f t="shared" si="73"/>
        <v/>
      </c>
      <c r="U1289" s="24"/>
      <c r="V1289" s="24"/>
      <c r="W1289" s="26"/>
    </row>
    <row r="1290" spans="1:23" ht="60" customHeight="1">
      <c r="A1290" s="13" t="s">
        <v>101</v>
      </c>
      <c r="B1290" s="83"/>
      <c r="C1290" s="83"/>
      <c r="D1290" s="83"/>
      <c r="E1290" s="83"/>
      <c r="F1290" s="83"/>
      <c r="G1290" s="83"/>
      <c r="H1290" s="83"/>
      <c r="I1290" s="83"/>
      <c r="J1290" s="83"/>
      <c r="K1290" s="83"/>
      <c r="L1290" s="83"/>
      <c r="M1290" s="83"/>
      <c r="N1290" s="24"/>
      <c r="O1290" s="26"/>
      <c r="P1290" s="26"/>
      <c r="Q1290" s="26"/>
      <c r="R1290" s="26"/>
      <c r="S1290" s="26"/>
      <c r="T1290" s="40" t="str">
        <f t="shared" si="73"/>
        <v/>
      </c>
      <c r="U1290" s="24"/>
      <c r="V1290" s="24"/>
      <c r="W1290" s="26"/>
    </row>
    <row r="1291" spans="1:23" ht="60" customHeight="1">
      <c r="A1291" s="39" t="s">
        <v>102</v>
      </c>
      <c r="B1291" s="83"/>
      <c r="C1291" s="83"/>
      <c r="D1291" s="83"/>
      <c r="E1291" s="83"/>
      <c r="F1291" s="83"/>
      <c r="G1291" s="83"/>
      <c r="H1291" s="83"/>
      <c r="I1291" s="83"/>
      <c r="J1291" s="83"/>
      <c r="K1291" s="83"/>
      <c r="L1291" s="83"/>
      <c r="M1291" s="83"/>
      <c r="N1291" s="24"/>
      <c r="O1291" s="26"/>
      <c r="P1291" s="26"/>
      <c r="Q1291" s="26"/>
      <c r="R1291" s="26"/>
      <c r="S1291" s="26"/>
      <c r="T1291" s="40" t="str">
        <f t="shared" si="73"/>
        <v/>
      </c>
      <c r="U1291" s="24"/>
      <c r="V1291" s="24"/>
      <c r="W1291" s="26"/>
    </row>
    <row r="1292" spans="1:23" ht="14.1">
      <c r="A1292" s="13" t="s">
        <v>103</v>
      </c>
      <c r="B1292" s="57"/>
      <c r="C1292" s="16" t="s">
        <v>104</v>
      </c>
      <c r="D1292" s="24"/>
      <c r="E1292" s="24"/>
      <c r="G1292" s="26"/>
      <c r="H1292" s="24"/>
      <c r="I1292" s="24"/>
      <c r="J1292" s="24"/>
      <c r="K1292" s="24"/>
      <c r="L1292" s="24"/>
      <c r="M1292" s="24"/>
      <c r="N1292" s="24"/>
      <c r="O1292" s="26"/>
      <c r="P1292" s="26"/>
      <c r="Q1292" s="26"/>
      <c r="R1292" s="26"/>
      <c r="S1292" s="26"/>
      <c r="T1292" s="40" t="str">
        <f t="shared" si="73"/>
        <v/>
      </c>
      <c r="U1292" s="24"/>
      <c r="V1292" s="24"/>
      <c r="W1292" s="26"/>
    </row>
    <row r="1293" spans="1:23" ht="14.1">
      <c r="A1293" s="13" t="s">
        <v>105</v>
      </c>
      <c r="B1293" s="57"/>
      <c r="C1293" s="16" t="s">
        <v>104</v>
      </c>
      <c r="D1293" s="24"/>
      <c r="E1293" s="24"/>
      <c r="G1293" s="26"/>
      <c r="H1293" s="24"/>
      <c r="I1293" s="24"/>
      <c r="J1293" s="24"/>
      <c r="K1293" s="24"/>
      <c r="L1293" s="24"/>
      <c r="M1293" s="24"/>
      <c r="N1293" s="24"/>
      <c r="O1293" s="26"/>
      <c r="P1293" s="26"/>
      <c r="Q1293" s="26"/>
      <c r="R1293" s="26"/>
      <c r="S1293" s="26"/>
      <c r="T1293" s="40" t="str">
        <f t="shared" si="73"/>
        <v/>
      </c>
      <c r="U1293" s="24"/>
      <c r="V1293" s="24"/>
      <c r="W1293" s="26"/>
    </row>
    <row r="1294" spans="1:23" ht="14.1">
      <c r="A1294" s="99" t="s">
        <v>106</v>
      </c>
      <c r="B1294" s="99"/>
      <c r="C1294" s="57"/>
      <c r="D1294" s="16" t="s">
        <v>104</v>
      </c>
      <c r="E1294" s="24"/>
      <c r="F1294" s="34"/>
      <c r="G1294" s="26"/>
      <c r="H1294" s="24"/>
      <c r="I1294" s="24"/>
      <c r="J1294" s="24"/>
      <c r="K1294" s="24"/>
      <c r="L1294" s="24"/>
      <c r="M1294" s="24"/>
      <c r="N1294" s="24"/>
      <c r="O1294" s="26"/>
      <c r="P1294" s="26"/>
      <c r="Q1294" s="26"/>
      <c r="R1294" s="26"/>
      <c r="S1294" s="26"/>
      <c r="T1294" s="40" t="str">
        <f t="shared" si="73"/>
        <v/>
      </c>
      <c r="U1294" s="24"/>
      <c r="V1294" s="24"/>
      <c r="W1294" s="26"/>
    </row>
    <row r="1295" spans="1:23" ht="14.1">
      <c r="A1295" s="99" t="s">
        <v>107</v>
      </c>
      <c r="B1295" s="99"/>
      <c r="C1295" s="57"/>
      <c r="D1295" s="16" t="s">
        <v>104</v>
      </c>
      <c r="E1295" s="24"/>
      <c r="F1295" s="34"/>
      <c r="G1295" s="26"/>
      <c r="H1295" s="24"/>
      <c r="I1295" s="24"/>
      <c r="J1295" s="24"/>
      <c r="K1295" s="24"/>
      <c r="L1295" s="24"/>
      <c r="M1295" s="24"/>
      <c r="N1295" s="24"/>
      <c r="O1295" s="26"/>
      <c r="P1295" s="26"/>
      <c r="Q1295" s="26"/>
      <c r="R1295" s="26"/>
      <c r="S1295" s="26"/>
      <c r="T1295" s="40" t="str">
        <f t="shared" si="73"/>
        <v/>
      </c>
      <c r="U1295" s="24"/>
      <c r="V1295" s="24"/>
      <c r="W1295" s="26"/>
    </row>
    <row r="1296" spans="1:23" ht="14.1">
      <c r="A1296" s="100" t="s">
        <v>108</v>
      </c>
      <c r="B1296" s="101"/>
      <c r="C1296" s="102"/>
      <c r="D1296" s="57"/>
      <c r="E1296" s="16" t="s">
        <v>104</v>
      </c>
      <c r="G1296" s="26"/>
      <c r="H1296" s="24"/>
      <c r="I1296" s="24"/>
      <c r="J1296" s="24"/>
      <c r="K1296" s="24"/>
      <c r="L1296" s="24"/>
      <c r="M1296" s="24"/>
      <c r="N1296" s="24"/>
      <c r="O1296" s="26"/>
      <c r="P1296" s="26"/>
      <c r="Q1296" s="26"/>
      <c r="R1296" s="26"/>
      <c r="S1296" s="26"/>
      <c r="T1296" s="40" t="str">
        <f t="shared" si="73"/>
        <v/>
      </c>
      <c r="U1296" s="24"/>
      <c r="V1296" s="24"/>
      <c r="W1296" s="26"/>
    </row>
    <row r="1297" spans="1:23" ht="14.1">
      <c r="A1297" s="103" t="s">
        <v>109</v>
      </c>
      <c r="B1297" s="104"/>
      <c r="C1297" s="105"/>
      <c r="D1297" s="57"/>
      <c r="E1297" s="16" t="s">
        <v>104</v>
      </c>
      <c r="G1297" s="26"/>
      <c r="H1297" s="24"/>
      <c r="I1297" s="24"/>
      <c r="J1297" s="24"/>
      <c r="K1297" s="24"/>
      <c r="L1297" s="24"/>
      <c r="M1297" s="24"/>
      <c r="N1297" s="24"/>
      <c r="O1297" s="26"/>
      <c r="P1297" s="26"/>
      <c r="Q1297" s="26"/>
      <c r="R1297" s="26"/>
      <c r="S1297" s="26"/>
      <c r="T1297" s="40" t="str">
        <f t="shared" si="73"/>
        <v/>
      </c>
      <c r="U1297" s="24"/>
      <c r="V1297" s="24"/>
      <c r="W1297" s="26"/>
    </row>
    <row r="1298" spans="1:23" ht="14.1">
      <c r="A1298" s="13" t="s">
        <v>110</v>
      </c>
      <c r="B1298" s="75"/>
      <c r="C1298" s="75"/>
      <c r="D1298" s="75"/>
      <c r="E1298" s="24"/>
      <c r="F1298" s="13" t="s">
        <v>111</v>
      </c>
      <c r="G1298" s="27"/>
      <c r="H1298" s="24"/>
      <c r="I1298" s="13" t="s">
        <v>112</v>
      </c>
      <c r="J1298" s="27"/>
      <c r="K1298" s="24"/>
      <c r="L1298" s="13" t="s">
        <v>111</v>
      </c>
      <c r="M1298" s="27"/>
      <c r="N1298" s="24"/>
      <c r="O1298" s="13" t="str">
        <f>IF(OR(AND(NOT(ISBLANK(G1298)),NOT(ISNUMBER(G1298))),AND(NOT(ISBLANK(J1298)),NOT(ISNUMBER(M1298)))),"Digite um número na C.H.",IF(OR(COUNTIF(B1298:B1307,B1298)&gt;1,COUNTIF(J1298:J1307,J1298)&gt;1),"Docente repetido",""))</f>
        <v/>
      </c>
      <c r="P1298" s="13">
        <f t="shared" ref="P1298:P1307" si="74">IF(ISBLANK(O1298),"",IF(O1298="",0,1))</f>
        <v>0</v>
      </c>
      <c r="Q1298" s="26"/>
      <c r="R1298" s="26"/>
      <c r="S1298" s="26"/>
      <c r="T1298" s="40" t="str">
        <f t="shared" si="73"/>
        <v/>
      </c>
      <c r="U1298" s="24"/>
      <c r="V1298" s="24"/>
      <c r="W1298" s="26"/>
    </row>
    <row r="1299" spans="1:23" ht="14.1">
      <c r="A1299" s="13" t="s">
        <v>113</v>
      </c>
      <c r="B1299" s="75"/>
      <c r="C1299" s="75"/>
      <c r="D1299" s="75"/>
      <c r="E1299" s="24"/>
      <c r="F1299" s="13" t="s">
        <v>111</v>
      </c>
      <c r="G1299" s="27"/>
      <c r="H1299" s="24"/>
      <c r="I1299" s="13" t="s">
        <v>114</v>
      </c>
      <c r="J1299" s="27"/>
      <c r="K1299" s="24"/>
      <c r="L1299" s="13" t="s">
        <v>111</v>
      </c>
      <c r="M1299" s="27"/>
      <c r="N1299" s="24"/>
      <c r="O1299" s="13" t="str">
        <f>IF(OR(AND(NOT(ISBLANK(G1299)),NOT(ISNUMBER(G1299))),AND(NOT(ISBLANK(J1299)),NOT(ISNUMBER(M1299)))),"Digite um número na C.H.",IF(OR(COUNTIF(B1298:B1307,B1299)&gt;1,COUNTIF(J1298:J1307,J1299)&gt;1),"Docente repetido",""))</f>
        <v/>
      </c>
      <c r="P1299" s="13">
        <f t="shared" si="74"/>
        <v>0</v>
      </c>
      <c r="Q1299" s="26"/>
      <c r="R1299" s="26"/>
      <c r="S1299" s="26"/>
      <c r="T1299" s="40" t="str">
        <f t="shared" si="73"/>
        <v/>
      </c>
      <c r="U1299" s="24"/>
      <c r="V1299" s="24"/>
      <c r="W1299" s="26"/>
    </row>
    <row r="1300" spans="1:23" ht="14.1">
      <c r="A1300" s="13" t="s">
        <v>115</v>
      </c>
      <c r="B1300" s="75"/>
      <c r="C1300" s="75"/>
      <c r="D1300" s="75"/>
      <c r="E1300" s="24"/>
      <c r="F1300" s="13" t="s">
        <v>111</v>
      </c>
      <c r="G1300" s="27"/>
      <c r="H1300" s="24"/>
      <c r="I1300" s="13" t="s">
        <v>116</v>
      </c>
      <c r="J1300" s="27"/>
      <c r="K1300" s="24"/>
      <c r="L1300" s="13" t="s">
        <v>111</v>
      </c>
      <c r="M1300" s="27"/>
      <c r="N1300" s="24"/>
      <c r="O1300" s="13" t="str">
        <f>IF(OR(AND(NOT(ISBLANK(G1300)),NOT(ISNUMBER(G1300))),AND(NOT(ISBLANK(J1300)),NOT(ISNUMBER(M1300)))),"Digite um número na C.H.",IF(OR(COUNTIF(B1298:B1307,B1300)&gt;1,COUNTIF(J1298:J1307,J1300)&gt;1),"Docente repetido",""))</f>
        <v/>
      </c>
      <c r="P1300" s="13">
        <f t="shared" si="74"/>
        <v>0</v>
      </c>
      <c r="Q1300" s="26"/>
      <c r="R1300" s="26"/>
      <c r="S1300" s="26"/>
      <c r="T1300" s="40" t="str">
        <f t="shared" si="73"/>
        <v/>
      </c>
      <c r="U1300" s="24"/>
      <c r="V1300" s="24"/>
      <c r="W1300" s="26"/>
    </row>
    <row r="1301" spans="1:23" ht="14.1">
      <c r="A1301" s="13" t="s">
        <v>117</v>
      </c>
      <c r="B1301" s="75"/>
      <c r="C1301" s="75"/>
      <c r="D1301" s="75"/>
      <c r="E1301" s="24"/>
      <c r="F1301" s="13" t="s">
        <v>111</v>
      </c>
      <c r="G1301" s="27"/>
      <c r="H1301" s="24"/>
      <c r="I1301" s="13" t="s">
        <v>118</v>
      </c>
      <c r="J1301" s="27"/>
      <c r="K1301" s="24"/>
      <c r="L1301" s="13" t="s">
        <v>111</v>
      </c>
      <c r="M1301" s="27"/>
      <c r="N1301" s="24"/>
      <c r="O1301" s="13" t="str">
        <f>IF(OR(AND(NOT(ISBLANK(G1301)),NOT(ISNUMBER(G1301))),AND(NOT(ISBLANK(J1301)),NOT(ISNUMBER(M1301)))),"Digite um número na C.H.",IF(OR(COUNTIF(B1298:B1307,B1301)&gt;1,COUNTIF(J1298:J1307,J1301)&gt;1),"Docente repetido",""))</f>
        <v/>
      </c>
      <c r="P1301" s="13">
        <f t="shared" si="74"/>
        <v>0</v>
      </c>
      <c r="Q1301" s="26"/>
      <c r="R1301" s="26"/>
      <c r="S1301" s="26"/>
      <c r="T1301" s="40" t="str">
        <f t="shared" si="73"/>
        <v/>
      </c>
      <c r="U1301" s="24"/>
      <c r="V1301" s="24"/>
      <c r="W1301" s="26"/>
    </row>
    <row r="1302" spans="1:23" ht="14.1">
      <c r="A1302" s="13" t="s">
        <v>119</v>
      </c>
      <c r="B1302" s="75"/>
      <c r="C1302" s="75"/>
      <c r="D1302" s="75"/>
      <c r="E1302" s="24"/>
      <c r="F1302" s="13" t="s">
        <v>111</v>
      </c>
      <c r="G1302" s="27"/>
      <c r="H1302" s="24"/>
      <c r="I1302" s="13" t="s">
        <v>120</v>
      </c>
      <c r="J1302" s="27"/>
      <c r="K1302" s="24"/>
      <c r="L1302" s="13" t="s">
        <v>111</v>
      </c>
      <c r="M1302" s="27"/>
      <c r="N1302" s="24"/>
      <c r="O1302" s="13" t="str">
        <f>IF(OR(AND(NOT(ISBLANK(G1302)),NOT(ISNUMBER(G1302))),AND(NOT(ISBLANK(J1302)),NOT(ISNUMBER(M1302)))),"Digite um número na C.H.",IF(OR(COUNTIF(B1298:B1307,B1302)&gt;1,COUNTIF(J1298:J1307,J1302)&gt;1),"Docente repetido",""))</f>
        <v/>
      </c>
      <c r="P1302" s="13">
        <f t="shared" si="74"/>
        <v>0</v>
      </c>
      <c r="Q1302" s="26"/>
      <c r="R1302" s="26"/>
      <c r="S1302" s="26"/>
      <c r="T1302" s="40" t="str">
        <f t="shared" si="73"/>
        <v/>
      </c>
      <c r="U1302" s="24"/>
      <c r="V1302" s="24"/>
      <c r="W1302" s="26"/>
    </row>
    <row r="1303" spans="1:23" ht="14.1">
      <c r="A1303" s="13" t="s">
        <v>121</v>
      </c>
      <c r="B1303" s="75"/>
      <c r="C1303" s="75"/>
      <c r="D1303" s="75"/>
      <c r="E1303" s="24"/>
      <c r="F1303" s="13" t="s">
        <v>111</v>
      </c>
      <c r="G1303" s="27"/>
      <c r="H1303" s="24"/>
      <c r="I1303" s="13" t="s">
        <v>122</v>
      </c>
      <c r="J1303" s="27"/>
      <c r="K1303" s="24"/>
      <c r="L1303" s="13" t="s">
        <v>111</v>
      </c>
      <c r="M1303" s="27"/>
      <c r="N1303" s="24"/>
      <c r="O1303" s="13" t="str">
        <f>IF(OR(AND(NOT(ISBLANK(G1303)),NOT(ISNUMBER(G1303))),AND(NOT(ISBLANK(J1303)),NOT(ISNUMBER(M1303)))),"Digite um número na C.H.",IF(OR(COUNTIF(B1298:B1307,B1303)&gt;1,COUNTIF(J1298:J1307,J1303)&gt;1),"Docente repetido",""))</f>
        <v/>
      </c>
      <c r="P1303" s="13">
        <f t="shared" si="74"/>
        <v>0</v>
      </c>
      <c r="Q1303" s="26"/>
      <c r="R1303" s="26"/>
      <c r="S1303" s="26"/>
      <c r="T1303" s="40" t="str">
        <f t="shared" si="73"/>
        <v/>
      </c>
      <c r="U1303" s="24"/>
      <c r="V1303" s="24"/>
      <c r="W1303" s="26"/>
    </row>
    <row r="1304" spans="1:23" ht="14.1">
      <c r="A1304" s="13" t="s">
        <v>123</v>
      </c>
      <c r="B1304" s="75"/>
      <c r="C1304" s="75"/>
      <c r="D1304" s="75"/>
      <c r="E1304" s="24"/>
      <c r="F1304" s="13" t="s">
        <v>111</v>
      </c>
      <c r="G1304" s="27"/>
      <c r="H1304" s="24"/>
      <c r="I1304" s="13" t="s">
        <v>124</v>
      </c>
      <c r="J1304" s="27"/>
      <c r="K1304" s="24"/>
      <c r="L1304" s="13" t="s">
        <v>111</v>
      </c>
      <c r="M1304" s="27"/>
      <c r="N1304" s="24"/>
      <c r="O1304" s="13" t="str">
        <f>IF(OR(AND(NOT(ISBLANK(G1304)),NOT(ISNUMBER(G1304))),AND(NOT(ISBLANK(J1304)),NOT(ISNUMBER(M1304)))),"Digite um número na C.H.",IF(OR(COUNTIF(B1298:B1307,B1304)&gt;1,COUNTIF(J1298:J1307,J1304)&gt;1),"Docente repetido",""))</f>
        <v/>
      </c>
      <c r="P1304" s="13">
        <f t="shared" si="74"/>
        <v>0</v>
      </c>
      <c r="Q1304" s="26"/>
      <c r="R1304" s="26"/>
      <c r="S1304" s="26"/>
      <c r="T1304" s="40" t="str">
        <f t="shared" si="73"/>
        <v/>
      </c>
      <c r="U1304" s="24"/>
      <c r="V1304" s="24"/>
      <c r="W1304" s="26"/>
    </row>
    <row r="1305" spans="1:23" ht="14.1">
      <c r="A1305" s="13" t="s">
        <v>125</v>
      </c>
      <c r="B1305" s="75"/>
      <c r="C1305" s="75"/>
      <c r="D1305" s="75"/>
      <c r="E1305" s="24"/>
      <c r="F1305" s="13" t="s">
        <v>111</v>
      </c>
      <c r="G1305" s="27"/>
      <c r="H1305" s="24"/>
      <c r="I1305" s="13" t="s">
        <v>126</v>
      </c>
      <c r="J1305" s="27"/>
      <c r="K1305" s="24"/>
      <c r="L1305" s="13" t="s">
        <v>111</v>
      </c>
      <c r="M1305" s="27"/>
      <c r="N1305" s="24"/>
      <c r="O1305" s="13" t="str">
        <f>IF(OR(AND(NOT(ISBLANK(G1305)),NOT(ISNUMBER(G1305))),AND(NOT(ISBLANK(J1305)),NOT(ISNUMBER(M1305)))),"Digite um número na C.H.",IF(OR(COUNTIF(B1298:B1307,B1305)&gt;1,COUNTIF(J1298:J1307,J1305)&gt;1),"Docente repetido",""))</f>
        <v/>
      </c>
      <c r="P1305" s="13">
        <f t="shared" si="74"/>
        <v>0</v>
      </c>
      <c r="Q1305" s="26"/>
      <c r="R1305" s="26"/>
      <c r="S1305" s="26"/>
      <c r="T1305" s="40" t="str">
        <f t="shared" si="73"/>
        <v/>
      </c>
      <c r="U1305" s="24"/>
      <c r="V1305" s="24"/>
      <c r="W1305" s="26"/>
    </row>
    <row r="1306" spans="1:23" ht="14.1">
      <c r="A1306" s="13" t="s">
        <v>127</v>
      </c>
      <c r="B1306" s="75"/>
      <c r="C1306" s="75"/>
      <c r="D1306" s="75"/>
      <c r="E1306" s="24"/>
      <c r="F1306" s="13" t="s">
        <v>111</v>
      </c>
      <c r="G1306" s="27"/>
      <c r="H1306" s="24"/>
      <c r="I1306" s="13" t="s">
        <v>128</v>
      </c>
      <c r="J1306" s="27"/>
      <c r="K1306" s="24"/>
      <c r="L1306" s="13" t="s">
        <v>111</v>
      </c>
      <c r="M1306" s="27"/>
      <c r="N1306" s="24"/>
      <c r="O1306" s="13" t="str">
        <f>IF(OR(AND(NOT(ISBLANK(G1306)),NOT(ISNUMBER(G1306))),AND(NOT(ISBLANK(J1306)),NOT(ISNUMBER(M1306)))),"Digite um número na C.H.",IF(OR(COUNTIF(B1298:B1307,B1306)&gt;1,COUNTIF(J1298:J1307,J1306)&gt;1),"Docente repetido",""))</f>
        <v/>
      </c>
      <c r="P1306" s="13">
        <f t="shared" si="74"/>
        <v>0</v>
      </c>
      <c r="Q1306" s="26"/>
      <c r="R1306" s="26"/>
      <c r="S1306" s="26"/>
      <c r="T1306" s="40" t="str">
        <f t="shared" si="73"/>
        <v/>
      </c>
      <c r="U1306" s="26"/>
      <c r="V1306" s="26"/>
      <c r="W1306" s="26"/>
    </row>
    <row r="1307" spans="1:23" ht="14.1">
      <c r="A1307" s="13" t="s">
        <v>129</v>
      </c>
      <c r="B1307" s="75"/>
      <c r="C1307" s="75"/>
      <c r="D1307" s="75"/>
      <c r="E1307" s="24"/>
      <c r="F1307" s="13" t="s">
        <v>111</v>
      </c>
      <c r="G1307" s="27"/>
      <c r="H1307" s="24"/>
      <c r="I1307" s="13" t="s">
        <v>130</v>
      </c>
      <c r="J1307" s="27"/>
      <c r="K1307" s="24"/>
      <c r="L1307" s="13" t="s">
        <v>111</v>
      </c>
      <c r="M1307" s="27"/>
      <c r="N1307" s="24"/>
      <c r="O1307" s="13" t="str">
        <f>IF(OR(AND(NOT(ISBLANK(G1307)),NOT(ISNUMBER(G1307))),AND(NOT(ISBLANK(J1307)),NOT(ISNUMBER(M1307)))),"Digite um número na C.H.",IF(OR(COUNTIF(B1298:B1307,B1307)&gt;1,COUNTIF(J1298:J1307,J1307)&gt;1),"Docente repetido",""))</f>
        <v/>
      </c>
      <c r="P1307" s="13">
        <f t="shared" si="74"/>
        <v>0</v>
      </c>
      <c r="Q1307" s="26"/>
      <c r="R1307" s="26"/>
      <c r="S1307" s="26"/>
      <c r="T1307" s="40" t="str">
        <f t="shared" si="73"/>
        <v/>
      </c>
      <c r="U1307" s="26"/>
      <c r="V1307" s="26"/>
      <c r="W1307" s="26"/>
    </row>
    <row r="1308" spans="1:23" ht="12.6">
      <c r="A1308" s="26"/>
      <c r="B1308" s="26"/>
      <c r="C1308" s="26"/>
      <c r="D1308" s="26"/>
      <c r="E1308" s="26"/>
      <c r="F1308" s="26"/>
      <c r="G1308" s="26"/>
      <c r="H1308" s="26"/>
      <c r="I1308" s="26"/>
      <c r="J1308" s="26"/>
      <c r="K1308" s="26"/>
      <c r="L1308" s="26"/>
      <c r="M1308" s="26"/>
      <c r="N1308" s="26"/>
      <c r="O1308" s="26"/>
      <c r="P1308" s="26"/>
      <c r="Q1308" s="26"/>
      <c r="R1308" s="26"/>
      <c r="S1308" s="26"/>
      <c r="T1308" s="40" t="str">
        <f t="shared" si="73"/>
        <v/>
      </c>
      <c r="U1308" s="26"/>
      <c r="V1308" s="26"/>
      <c r="W1308" s="26"/>
    </row>
    <row r="1309" spans="1:23" ht="15.75" customHeight="1">
      <c r="T1309" s="40" t="str">
        <f t="shared" si="73"/>
        <v/>
      </c>
    </row>
    <row r="1310" spans="1:23" ht="15.75" customHeight="1">
      <c r="T1310" s="40" t="str">
        <f t="shared" si="73"/>
        <v/>
      </c>
    </row>
    <row r="1311" spans="1:23" ht="19.5" customHeight="1">
      <c r="A1311" s="13" t="s">
        <v>99</v>
      </c>
      <c r="B1311" s="94"/>
      <c r="C1311" s="94"/>
      <c r="D1311" s="94"/>
      <c r="E1311" s="94"/>
      <c r="F1311" s="94"/>
      <c r="G1311" s="94"/>
      <c r="H1311" s="94"/>
      <c r="I1311" s="94"/>
      <c r="J1311" s="94"/>
      <c r="K1311" s="94"/>
      <c r="L1311" s="94"/>
      <c r="M1311" s="94"/>
      <c r="N1311" s="24"/>
      <c r="O1311" s="13" t="str">
        <f>IF(AND(B1311="",NOT(F1312="")),"Nome da disciplina obrigatório","")</f>
        <v/>
      </c>
      <c r="P1311" s="13">
        <f>IF(ISBLANK(O1311),"",IF(O1311="",0,1))</f>
        <v>0</v>
      </c>
      <c r="Q1311" s="26"/>
      <c r="R1311" s="26"/>
      <c r="S1311" s="26"/>
      <c r="T1311" s="40" t="str">
        <f t="shared" si="73"/>
        <v/>
      </c>
      <c r="U1311" s="26"/>
      <c r="V1311" s="26"/>
      <c r="W1311" s="26"/>
    </row>
    <row r="1312" spans="1:23" ht="32.25" customHeight="1">
      <c r="A1312" s="95" t="s">
        <v>100</v>
      </c>
      <c r="B1312" s="96"/>
      <c r="C1312" s="96"/>
      <c r="D1312" s="96"/>
      <c r="E1312" s="97"/>
      <c r="F1312" s="13" t="str">
        <f>IF(SUM(G1322:G1331)+SUM(M1322:M1331)=0,"",SUM(G1322:G1331)+SUM(M1322:M1331))</f>
        <v/>
      </c>
      <c r="H1312" s="24"/>
      <c r="I1312" s="24"/>
      <c r="J1312" s="24"/>
      <c r="K1312" s="24"/>
      <c r="L1312" s="24"/>
      <c r="M1312" s="24"/>
      <c r="N1312" s="24"/>
      <c r="O1312" s="13" t="str">
        <f>IF(F1312="", "", IF(AND(NOT(F1312=0),NOT(MOD(F1312,15)=0)),"A carga horária deve ser múltiplo de 15",""))</f>
        <v/>
      </c>
      <c r="P1312" s="13">
        <f>IF(ISBLANK(O1312),"",IF(O1312="",0,1))</f>
        <v>0</v>
      </c>
      <c r="Q1312" s="26"/>
      <c r="R1312" s="26"/>
      <c r="S1312" s="26"/>
      <c r="T1312" s="40" t="str">
        <f t="shared" si="73"/>
        <v/>
      </c>
      <c r="U1312" s="24"/>
      <c r="V1312" s="24"/>
      <c r="W1312" s="26"/>
    </row>
    <row r="1313" spans="1:23" ht="14.1">
      <c r="A1313" s="98" t="s">
        <v>93</v>
      </c>
      <c r="B1313" s="98"/>
      <c r="C1313" s="98"/>
      <c r="D1313" s="98"/>
      <c r="E1313" s="98"/>
      <c r="F1313" s="38" t="str">
        <f>IF(AND(NOT(ISBLANK(F1312)),ISNUMBER(F1312),F1312&gt;=15),F1312/15,"")</f>
        <v/>
      </c>
      <c r="G1313" s="24"/>
      <c r="H1313" s="24"/>
      <c r="I1313" s="24"/>
      <c r="J1313" s="24"/>
      <c r="K1313" s="24"/>
      <c r="L1313" s="24"/>
      <c r="M1313" s="24"/>
      <c r="N1313" s="24"/>
      <c r="O1313" s="26"/>
      <c r="P1313" s="26"/>
      <c r="Q1313" s="26"/>
      <c r="R1313" s="26"/>
      <c r="S1313" s="26"/>
      <c r="T1313" s="40" t="str">
        <f t="shared" si="73"/>
        <v/>
      </c>
      <c r="U1313" s="24"/>
      <c r="V1313" s="24"/>
      <c r="W1313" s="26"/>
    </row>
    <row r="1314" spans="1:23" ht="60" customHeight="1">
      <c r="A1314" s="13" t="s">
        <v>101</v>
      </c>
      <c r="B1314" s="83"/>
      <c r="C1314" s="83"/>
      <c r="D1314" s="83"/>
      <c r="E1314" s="83"/>
      <c r="F1314" s="83"/>
      <c r="G1314" s="83"/>
      <c r="H1314" s="83"/>
      <c r="I1314" s="83"/>
      <c r="J1314" s="83"/>
      <c r="K1314" s="83"/>
      <c r="L1314" s="83"/>
      <c r="M1314" s="83"/>
      <c r="N1314" s="24"/>
      <c r="O1314" s="26"/>
      <c r="P1314" s="26"/>
      <c r="Q1314" s="26"/>
      <c r="R1314" s="26"/>
      <c r="S1314" s="26"/>
      <c r="T1314" s="40" t="str">
        <f t="shared" si="73"/>
        <v/>
      </c>
      <c r="U1314" s="24"/>
      <c r="V1314" s="24"/>
      <c r="W1314" s="26"/>
    </row>
    <row r="1315" spans="1:23" ht="60" customHeight="1">
      <c r="A1315" s="39" t="s">
        <v>102</v>
      </c>
      <c r="B1315" s="83"/>
      <c r="C1315" s="83"/>
      <c r="D1315" s="83"/>
      <c r="E1315" s="83"/>
      <c r="F1315" s="83"/>
      <c r="G1315" s="83"/>
      <c r="H1315" s="83"/>
      <c r="I1315" s="83"/>
      <c r="J1315" s="83"/>
      <c r="K1315" s="83"/>
      <c r="L1315" s="83"/>
      <c r="M1315" s="83"/>
      <c r="N1315" s="24"/>
      <c r="O1315" s="26"/>
      <c r="P1315" s="26"/>
      <c r="Q1315" s="26"/>
      <c r="R1315" s="26"/>
      <c r="S1315" s="26"/>
      <c r="T1315" s="40" t="str">
        <f t="shared" si="73"/>
        <v/>
      </c>
      <c r="U1315" s="24"/>
      <c r="V1315" s="24"/>
      <c r="W1315" s="26"/>
    </row>
    <row r="1316" spans="1:23" ht="14.1">
      <c r="A1316" s="13" t="s">
        <v>103</v>
      </c>
      <c r="B1316" s="57"/>
      <c r="C1316" s="16" t="s">
        <v>104</v>
      </c>
      <c r="D1316" s="24"/>
      <c r="E1316" s="24"/>
      <c r="G1316" s="26"/>
      <c r="H1316" s="24"/>
      <c r="I1316" s="24"/>
      <c r="J1316" s="24"/>
      <c r="K1316" s="24"/>
      <c r="L1316" s="24"/>
      <c r="M1316" s="24"/>
      <c r="N1316" s="24"/>
      <c r="O1316" s="26"/>
      <c r="P1316" s="26"/>
      <c r="Q1316" s="26"/>
      <c r="R1316" s="26"/>
      <c r="S1316" s="26"/>
      <c r="T1316" s="40" t="str">
        <f t="shared" si="73"/>
        <v/>
      </c>
      <c r="U1316" s="24"/>
      <c r="V1316" s="24"/>
      <c r="W1316" s="26"/>
    </row>
    <row r="1317" spans="1:23" ht="14.1">
      <c r="A1317" s="13" t="s">
        <v>105</v>
      </c>
      <c r="B1317" s="57"/>
      <c r="C1317" s="16" t="s">
        <v>104</v>
      </c>
      <c r="D1317" s="24"/>
      <c r="E1317" s="24"/>
      <c r="G1317" s="26"/>
      <c r="H1317" s="24"/>
      <c r="I1317" s="24"/>
      <c r="J1317" s="24"/>
      <c r="K1317" s="24"/>
      <c r="L1317" s="24"/>
      <c r="M1317" s="24"/>
      <c r="N1317" s="24"/>
      <c r="O1317" s="26"/>
      <c r="P1317" s="26"/>
      <c r="Q1317" s="26"/>
      <c r="R1317" s="26"/>
      <c r="S1317" s="26"/>
      <c r="T1317" s="40" t="str">
        <f t="shared" si="73"/>
        <v/>
      </c>
      <c r="U1317" s="24"/>
      <c r="V1317" s="24"/>
      <c r="W1317" s="26"/>
    </row>
    <row r="1318" spans="1:23" ht="14.1">
      <c r="A1318" s="99" t="s">
        <v>106</v>
      </c>
      <c r="B1318" s="99"/>
      <c r="C1318" s="57"/>
      <c r="D1318" s="16" t="s">
        <v>104</v>
      </c>
      <c r="E1318" s="24"/>
      <c r="F1318" s="34"/>
      <c r="G1318" s="26"/>
      <c r="H1318" s="24"/>
      <c r="I1318" s="24"/>
      <c r="J1318" s="24"/>
      <c r="K1318" s="24"/>
      <c r="L1318" s="24"/>
      <c r="M1318" s="24"/>
      <c r="N1318" s="24"/>
      <c r="O1318" s="26"/>
      <c r="P1318" s="26"/>
      <c r="Q1318" s="26"/>
      <c r="R1318" s="26"/>
      <c r="S1318" s="26"/>
      <c r="T1318" s="40" t="str">
        <f t="shared" si="73"/>
        <v/>
      </c>
      <c r="U1318" s="24"/>
      <c r="V1318" s="24"/>
      <c r="W1318" s="26"/>
    </row>
    <row r="1319" spans="1:23" ht="14.1">
      <c r="A1319" s="99" t="s">
        <v>107</v>
      </c>
      <c r="B1319" s="99"/>
      <c r="C1319" s="57"/>
      <c r="D1319" s="16" t="s">
        <v>104</v>
      </c>
      <c r="E1319" s="24"/>
      <c r="F1319" s="34"/>
      <c r="G1319" s="26"/>
      <c r="H1319" s="24"/>
      <c r="I1319" s="24"/>
      <c r="J1319" s="24"/>
      <c r="K1319" s="24"/>
      <c r="L1319" s="24"/>
      <c r="M1319" s="24"/>
      <c r="N1319" s="24"/>
      <c r="O1319" s="26"/>
      <c r="P1319" s="26"/>
      <c r="Q1319" s="26"/>
      <c r="R1319" s="26"/>
      <c r="S1319" s="26"/>
      <c r="T1319" s="40" t="str">
        <f t="shared" si="73"/>
        <v/>
      </c>
      <c r="U1319" s="24"/>
      <c r="V1319" s="24"/>
      <c r="W1319" s="26"/>
    </row>
    <row r="1320" spans="1:23" ht="14.1">
      <c r="A1320" s="100" t="s">
        <v>108</v>
      </c>
      <c r="B1320" s="101"/>
      <c r="C1320" s="102"/>
      <c r="D1320" s="57"/>
      <c r="E1320" s="16" t="s">
        <v>104</v>
      </c>
      <c r="G1320" s="26"/>
      <c r="H1320" s="24"/>
      <c r="I1320" s="24"/>
      <c r="J1320" s="24"/>
      <c r="K1320" s="24"/>
      <c r="L1320" s="24"/>
      <c r="M1320" s="24"/>
      <c r="N1320" s="24"/>
      <c r="O1320" s="26"/>
      <c r="P1320" s="26"/>
      <c r="Q1320" s="26"/>
      <c r="R1320" s="26"/>
      <c r="S1320" s="26"/>
      <c r="T1320" s="40" t="str">
        <f t="shared" si="73"/>
        <v/>
      </c>
      <c r="U1320" s="24"/>
      <c r="V1320" s="24"/>
      <c r="W1320" s="26"/>
    </row>
    <row r="1321" spans="1:23" ht="14.1">
      <c r="A1321" s="103" t="s">
        <v>109</v>
      </c>
      <c r="B1321" s="104"/>
      <c r="C1321" s="105"/>
      <c r="D1321" s="57"/>
      <c r="E1321" s="16" t="s">
        <v>104</v>
      </c>
      <c r="G1321" s="26"/>
      <c r="H1321" s="24"/>
      <c r="I1321" s="24"/>
      <c r="J1321" s="24"/>
      <c r="K1321" s="24"/>
      <c r="L1321" s="24"/>
      <c r="M1321" s="24"/>
      <c r="N1321" s="24"/>
      <c r="O1321" s="26"/>
      <c r="P1321" s="26"/>
      <c r="Q1321" s="26"/>
      <c r="R1321" s="26"/>
      <c r="S1321" s="26"/>
      <c r="T1321" s="40" t="str">
        <f t="shared" si="73"/>
        <v/>
      </c>
      <c r="U1321" s="24"/>
      <c r="V1321" s="24"/>
      <c r="W1321" s="26"/>
    </row>
    <row r="1322" spans="1:23" ht="14.1">
      <c r="A1322" s="13" t="s">
        <v>110</v>
      </c>
      <c r="B1322" s="75"/>
      <c r="C1322" s="75"/>
      <c r="D1322" s="75"/>
      <c r="E1322" s="24"/>
      <c r="F1322" s="13" t="s">
        <v>111</v>
      </c>
      <c r="G1322" s="27"/>
      <c r="H1322" s="24"/>
      <c r="I1322" s="13" t="s">
        <v>112</v>
      </c>
      <c r="J1322" s="27"/>
      <c r="K1322" s="24"/>
      <c r="L1322" s="13" t="s">
        <v>111</v>
      </c>
      <c r="M1322" s="27"/>
      <c r="N1322" s="24"/>
      <c r="O1322" s="13" t="str">
        <f>IF(OR(AND(NOT(ISBLANK(G1322)),NOT(ISNUMBER(G1322))),AND(NOT(ISBLANK(J1322)),NOT(ISNUMBER(M1322)))),"Digite um número na C.H.",IF(OR(COUNTIF(B1322:B1331,B1322)&gt;1,COUNTIF(J1322:J1331,J1322)&gt;1),"Docente repetido",""))</f>
        <v/>
      </c>
      <c r="P1322" s="13">
        <f t="shared" ref="P1322:P1331" si="75">IF(ISBLANK(O1322),"",IF(O1322="",0,1))</f>
        <v>0</v>
      </c>
      <c r="Q1322" s="26"/>
      <c r="R1322" s="26"/>
      <c r="S1322" s="26"/>
      <c r="T1322" s="40" t="str">
        <f t="shared" si="73"/>
        <v/>
      </c>
      <c r="U1322" s="24"/>
      <c r="V1322" s="24"/>
      <c r="W1322" s="26"/>
    </row>
    <row r="1323" spans="1:23" ht="14.1">
      <c r="A1323" s="13" t="s">
        <v>113</v>
      </c>
      <c r="B1323" s="75"/>
      <c r="C1323" s="75"/>
      <c r="D1323" s="75"/>
      <c r="E1323" s="24"/>
      <c r="F1323" s="13" t="s">
        <v>111</v>
      </c>
      <c r="G1323" s="27"/>
      <c r="H1323" s="24"/>
      <c r="I1323" s="13" t="s">
        <v>114</v>
      </c>
      <c r="J1323" s="27"/>
      <c r="K1323" s="24"/>
      <c r="L1323" s="13" t="s">
        <v>111</v>
      </c>
      <c r="M1323" s="27"/>
      <c r="N1323" s="24"/>
      <c r="O1323" s="13" t="str">
        <f>IF(OR(AND(NOT(ISBLANK(G1323)),NOT(ISNUMBER(G1323))),AND(NOT(ISBLANK(J1323)),NOT(ISNUMBER(M1323)))),"Digite um número na C.H.",IF(OR(COUNTIF(B1322:B1331,B1323)&gt;1,COUNTIF(J1322:J1331,J1323)&gt;1),"Docente repetido",""))</f>
        <v/>
      </c>
      <c r="P1323" s="13">
        <f t="shared" si="75"/>
        <v>0</v>
      </c>
      <c r="Q1323" s="26"/>
      <c r="R1323" s="26"/>
      <c r="S1323" s="26"/>
      <c r="T1323" s="40" t="str">
        <f t="shared" si="73"/>
        <v/>
      </c>
      <c r="U1323" s="24"/>
      <c r="V1323" s="24"/>
      <c r="W1323" s="26"/>
    </row>
    <row r="1324" spans="1:23" ht="14.1">
      <c r="A1324" s="13" t="s">
        <v>115</v>
      </c>
      <c r="B1324" s="75"/>
      <c r="C1324" s="75"/>
      <c r="D1324" s="75"/>
      <c r="E1324" s="24"/>
      <c r="F1324" s="13" t="s">
        <v>111</v>
      </c>
      <c r="G1324" s="27"/>
      <c r="H1324" s="24"/>
      <c r="I1324" s="13" t="s">
        <v>116</v>
      </c>
      <c r="J1324" s="27"/>
      <c r="K1324" s="24"/>
      <c r="L1324" s="13" t="s">
        <v>111</v>
      </c>
      <c r="M1324" s="27"/>
      <c r="N1324" s="24"/>
      <c r="O1324" s="13" t="str">
        <f>IF(OR(AND(NOT(ISBLANK(G1324)),NOT(ISNUMBER(G1324))),AND(NOT(ISBLANK(J1324)),NOT(ISNUMBER(M1324)))),"Digite um número na C.H.",IF(OR(COUNTIF(B1322:B1331,B1324)&gt;1,COUNTIF(J1322:J1331,J1324)&gt;1),"Docente repetido",""))</f>
        <v/>
      </c>
      <c r="P1324" s="13">
        <f t="shared" si="75"/>
        <v>0</v>
      </c>
      <c r="Q1324" s="26"/>
      <c r="R1324" s="26"/>
      <c r="S1324" s="26"/>
      <c r="T1324" s="40" t="str">
        <f t="shared" si="73"/>
        <v/>
      </c>
      <c r="U1324" s="24"/>
      <c r="V1324" s="24"/>
      <c r="W1324" s="26"/>
    </row>
    <row r="1325" spans="1:23" ht="14.1">
      <c r="A1325" s="13" t="s">
        <v>117</v>
      </c>
      <c r="B1325" s="75"/>
      <c r="C1325" s="75"/>
      <c r="D1325" s="75"/>
      <c r="E1325" s="24"/>
      <c r="F1325" s="13" t="s">
        <v>111</v>
      </c>
      <c r="G1325" s="27"/>
      <c r="H1325" s="24"/>
      <c r="I1325" s="13" t="s">
        <v>118</v>
      </c>
      <c r="J1325" s="27"/>
      <c r="K1325" s="24"/>
      <c r="L1325" s="13" t="s">
        <v>111</v>
      </c>
      <c r="M1325" s="27"/>
      <c r="N1325" s="24"/>
      <c r="O1325" s="13" t="str">
        <f>IF(OR(AND(NOT(ISBLANK(G1325)),NOT(ISNUMBER(G1325))),AND(NOT(ISBLANK(J1325)),NOT(ISNUMBER(M1325)))),"Digite um número na C.H.",IF(OR(COUNTIF(B1322:B1331,B1325)&gt;1,COUNTIF(J1322:J1331,J1325)&gt;1),"Docente repetido",""))</f>
        <v/>
      </c>
      <c r="P1325" s="13">
        <f t="shared" si="75"/>
        <v>0</v>
      </c>
      <c r="Q1325" s="26"/>
      <c r="R1325" s="26"/>
      <c r="S1325" s="26"/>
      <c r="T1325" s="40" t="str">
        <f t="shared" si="73"/>
        <v/>
      </c>
      <c r="U1325" s="24"/>
      <c r="V1325" s="24"/>
      <c r="W1325" s="26"/>
    </row>
    <row r="1326" spans="1:23" ht="14.1">
      <c r="A1326" s="13" t="s">
        <v>119</v>
      </c>
      <c r="B1326" s="75"/>
      <c r="C1326" s="75"/>
      <c r="D1326" s="75"/>
      <c r="E1326" s="24"/>
      <c r="F1326" s="13" t="s">
        <v>111</v>
      </c>
      <c r="G1326" s="27"/>
      <c r="H1326" s="24"/>
      <c r="I1326" s="13" t="s">
        <v>120</v>
      </c>
      <c r="J1326" s="27"/>
      <c r="K1326" s="24"/>
      <c r="L1326" s="13" t="s">
        <v>111</v>
      </c>
      <c r="M1326" s="27"/>
      <c r="N1326" s="24"/>
      <c r="O1326" s="13" t="str">
        <f>IF(OR(AND(NOT(ISBLANK(G1326)),NOT(ISNUMBER(G1326))),AND(NOT(ISBLANK(J1326)),NOT(ISNUMBER(M1326)))),"Digite um número na C.H.",IF(OR(COUNTIF(B1322:B1331,B1326)&gt;1,COUNTIF(J1322:J1331,J1326)&gt;1),"Docente repetido",""))</f>
        <v/>
      </c>
      <c r="P1326" s="13">
        <f t="shared" si="75"/>
        <v>0</v>
      </c>
      <c r="Q1326" s="26"/>
      <c r="R1326" s="26"/>
      <c r="S1326" s="26"/>
      <c r="T1326" s="40" t="str">
        <f t="shared" si="73"/>
        <v/>
      </c>
      <c r="U1326" s="24"/>
      <c r="V1326" s="24"/>
      <c r="W1326" s="26"/>
    </row>
    <row r="1327" spans="1:23" ht="14.1">
      <c r="A1327" s="13" t="s">
        <v>121</v>
      </c>
      <c r="B1327" s="75"/>
      <c r="C1327" s="75"/>
      <c r="D1327" s="75"/>
      <c r="E1327" s="24"/>
      <c r="F1327" s="13" t="s">
        <v>111</v>
      </c>
      <c r="G1327" s="27"/>
      <c r="H1327" s="24"/>
      <c r="I1327" s="13" t="s">
        <v>122</v>
      </c>
      <c r="J1327" s="27"/>
      <c r="K1327" s="24"/>
      <c r="L1327" s="13" t="s">
        <v>111</v>
      </c>
      <c r="M1327" s="27"/>
      <c r="N1327" s="24"/>
      <c r="O1327" s="13" t="str">
        <f>IF(OR(AND(NOT(ISBLANK(G1327)),NOT(ISNUMBER(G1327))),AND(NOT(ISBLANK(J1327)),NOT(ISNUMBER(M1327)))),"Digite um número na C.H.",IF(OR(COUNTIF(B1322:B1331,B1327)&gt;1,COUNTIF(J1322:J1331,J1327)&gt;1),"Docente repetido",""))</f>
        <v/>
      </c>
      <c r="P1327" s="13">
        <f t="shared" si="75"/>
        <v>0</v>
      </c>
      <c r="Q1327" s="26"/>
      <c r="R1327" s="26"/>
      <c r="S1327" s="26"/>
      <c r="T1327" s="40" t="str">
        <f t="shared" si="73"/>
        <v/>
      </c>
      <c r="U1327" s="24"/>
      <c r="V1327" s="24"/>
      <c r="W1327" s="26"/>
    </row>
    <row r="1328" spans="1:23" ht="14.1">
      <c r="A1328" s="13" t="s">
        <v>123</v>
      </c>
      <c r="B1328" s="75"/>
      <c r="C1328" s="75"/>
      <c r="D1328" s="75"/>
      <c r="E1328" s="24"/>
      <c r="F1328" s="13" t="s">
        <v>111</v>
      </c>
      <c r="G1328" s="27"/>
      <c r="H1328" s="24"/>
      <c r="I1328" s="13" t="s">
        <v>124</v>
      </c>
      <c r="J1328" s="27"/>
      <c r="K1328" s="24"/>
      <c r="L1328" s="13" t="s">
        <v>111</v>
      </c>
      <c r="M1328" s="27"/>
      <c r="N1328" s="24"/>
      <c r="O1328" s="13" t="str">
        <f>IF(OR(AND(NOT(ISBLANK(G1328)),NOT(ISNUMBER(G1328))),AND(NOT(ISBLANK(J1328)),NOT(ISNUMBER(M1328)))),"Digite um número na C.H.",IF(OR(COUNTIF(B1322:B1331,B1328)&gt;1,COUNTIF(J1322:J1331,J1328)&gt;1),"Docente repetido",""))</f>
        <v/>
      </c>
      <c r="P1328" s="13">
        <f t="shared" si="75"/>
        <v>0</v>
      </c>
      <c r="Q1328" s="26"/>
      <c r="R1328" s="26"/>
      <c r="S1328" s="26"/>
      <c r="T1328" s="40" t="str">
        <f t="shared" si="73"/>
        <v/>
      </c>
      <c r="U1328" s="24"/>
      <c r="V1328" s="24"/>
      <c r="W1328" s="26"/>
    </row>
    <row r="1329" spans="1:23" ht="14.1">
      <c r="A1329" s="13" t="s">
        <v>125</v>
      </c>
      <c r="B1329" s="75"/>
      <c r="C1329" s="75"/>
      <c r="D1329" s="75"/>
      <c r="E1329" s="24"/>
      <c r="F1329" s="13" t="s">
        <v>111</v>
      </c>
      <c r="G1329" s="27"/>
      <c r="H1329" s="24"/>
      <c r="I1329" s="13" t="s">
        <v>126</v>
      </c>
      <c r="J1329" s="27"/>
      <c r="K1329" s="24"/>
      <c r="L1329" s="13" t="s">
        <v>111</v>
      </c>
      <c r="M1329" s="27"/>
      <c r="N1329" s="24"/>
      <c r="O1329" s="13" t="str">
        <f>IF(OR(AND(NOT(ISBLANK(G1329)),NOT(ISNUMBER(G1329))),AND(NOT(ISBLANK(J1329)),NOT(ISNUMBER(M1329)))),"Digite um número na C.H.",IF(OR(COUNTIF(B1322:B1331,B1329)&gt;1,COUNTIF(J1322:J1331,J1329)&gt;1),"Docente repetido",""))</f>
        <v/>
      </c>
      <c r="P1329" s="13">
        <f t="shared" si="75"/>
        <v>0</v>
      </c>
      <c r="Q1329" s="26"/>
      <c r="R1329" s="26"/>
      <c r="S1329" s="26"/>
      <c r="T1329" s="40" t="str">
        <f t="shared" si="73"/>
        <v/>
      </c>
      <c r="U1329" s="24"/>
      <c r="V1329" s="24"/>
      <c r="W1329" s="26"/>
    </row>
    <row r="1330" spans="1:23" ht="14.1">
      <c r="A1330" s="13" t="s">
        <v>127</v>
      </c>
      <c r="B1330" s="75"/>
      <c r="C1330" s="75"/>
      <c r="D1330" s="75"/>
      <c r="E1330" s="24"/>
      <c r="F1330" s="13" t="s">
        <v>111</v>
      </c>
      <c r="G1330" s="27"/>
      <c r="H1330" s="24"/>
      <c r="I1330" s="13" t="s">
        <v>128</v>
      </c>
      <c r="J1330" s="27"/>
      <c r="K1330" s="24"/>
      <c r="L1330" s="13" t="s">
        <v>111</v>
      </c>
      <c r="M1330" s="27"/>
      <c r="N1330" s="24"/>
      <c r="O1330" s="13" t="str">
        <f>IF(OR(AND(NOT(ISBLANK(G1330)),NOT(ISNUMBER(G1330))),AND(NOT(ISBLANK(J1330)),NOT(ISNUMBER(M1330)))),"Digite um número na C.H.",IF(OR(COUNTIF(B1322:B1331,B1330)&gt;1,COUNTIF(J1322:J1331,J1330)&gt;1),"Docente repetido",""))</f>
        <v/>
      </c>
      <c r="P1330" s="13">
        <f t="shared" si="75"/>
        <v>0</v>
      </c>
      <c r="Q1330" s="26"/>
      <c r="R1330" s="26"/>
      <c r="S1330" s="26"/>
      <c r="T1330" s="40" t="str">
        <f t="shared" si="73"/>
        <v/>
      </c>
      <c r="U1330" s="26"/>
      <c r="V1330" s="26"/>
      <c r="W1330" s="26"/>
    </row>
    <row r="1331" spans="1:23" ht="14.1">
      <c r="A1331" s="13" t="s">
        <v>129</v>
      </c>
      <c r="B1331" s="75"/>
      <c r="C1331" s="75"/>
      <c r="D1331" s="75"/>
      <c r="E1331" s="24"/>
      <c r="F1331" s="13" t="s">
        <v>111</v>
      </c>
      <c r="G1331" s="27"/>
      <c r="H1331" s="24"/>
      <c r="I1331" s="13" t="s">
        <v>130</v>
      </c>
      <c r="J1331" s="27"/>
      <c r="K1331" s="24"/>
      <c r="L1331" s="13" t="s">
        <v>111</v>
      </c>
      <c r="M1331" s="27"/>
      <c r="N1331" s="24"/>
      <c r="O1331" s="13" t="str">
        <f>IF(OR(AND(NOT(ISBLANK(G1331)),NOT(ISNUMBER(G1331))),AND(NOT(ISBLANK(J1331)),NOT(ISNUMBER(M1331)))),"Digite um número na C.H.",IF(OR(COUNTIF(B1322:B1331,B1331)&gt;1,COUNTIF(J1322:J1331,J1331)&gt;1),"Docente repetido",""))</f>
        <v/>
      </c>
      <c r="P1331" s="13">
        <f t="shared" si="75"/>
        <v>0</v>
      </c>
      <c r="Q1331" s="26"/>
      <c r="R1331" s="26"/>
      <c r="S1331" s="26"/>
      <c r="T1331" s="40" t="str">
        <f t="shared" si="73"/>
        <v/>
      </c>
      <c r="U1331" s="26"/>
      <c r="V1331" s="26"/>
      <c r="W1331" s="26"/>
    </row>
    <row r="1332" spans="1:23" ht="12.6">
      <c r="A1332" s="26"/>
      <c r="B1332" s="26"/>
      <c r="C1332" s="26"/>
      <c r="D1332" s="26"/>
      <c r="E1332" s="26"/>
      <c r="F1332" s="26"/>
      <c r="G1332" s="26"/>
      <c r="H1332" s="26"/>
      <c r="I1332" s="26"/>
      <c r="J1332" s="26"/>
      <c r="K1332" s="26"/>
      <c r="L1332" s="26"/>
      <c r="M1332" s="26"/>
      <c r="N1332" s="26"/>
      <c r="O1332" s="26"/>
      <c r="P1332" s="26"/>
      <c r="Q1332" s="26"/>
      <c r="R1332" s="26"/>
      <c r="S1332" s="26"/>
      <c r="T1332" s="40" t="str">
        <f t="shared" si="73"/>
        <v/>
      </c>
      <c r="U1332" s="26"/>
      <c r="V1332" s="26"/>
      <c r="W1332" s="26"/>
    </row>
    <row r="1333" spans="1:23" ht="15.75" customHeight="1">
      <c r="T1333" s="40" t="str">
        <f t="shared" si="73"/>
        <v/>
      </c>
    </row>
    <row r="1334" spans="1:23" ht="15.75" customHeight="1">
      <c r="T1334" s="40" t="str">
        <f t="shared" si="73"/>
        <v/>
      </c>
    </row>
    <row r="1335" spans="1:23" ht="19.5" customHeight="1">
      <c r="A1335" s="13" t="s">
        <v>99</v>
      </c>
      <c r="B1335" s="94"/>
      <c r="C1335" s="94"/>
      <c r="D1335" s="94"/>
      <c r="E1335" s="94"/>
      <c r="F1335" s="94"/>
      <c r="G1335" s="94"/>
      <c r="H1335" s="94"/>
      <c r="I1335" s="94"/>
      <c r="J1335" s="94"/>
      <c r="K1335" s="94"/>
      <c r="L1335" s="94"/>
      <c r="M1335" s="94"/>
      <c r="N1335" s="24"/>
      <c r="O1335" s="13" t="str">
        <f>IF(AND(B1335="",NOT(F1336="")),"Nome da disciplina obrigatório","")</f>
        <v/>
      </c>
      <c r="P1335" s="13">
        <f>IF(ISBLANK(O1335),"",IF(O1335="",0,1))</f>
        <v>0</v>
      </c>
      <c r="Q1335" s="26"/>
      <c r="R1335" s="26"/>
      <c r="S1335" s="26"/>
      <c r="T1335" s="40" t="str">
        <f t="shared" si="73"/>
        <v/>
      </c>
      <c r="U1335" s="26"/>
      <c r="V1335" s="26"/>
      <c r="W1335" s="26"/>
    </row>
    <row r="1336" spans="1:23" ht="32.25" customHeight="1">
      <c r="A1336" s="95" t="s">
        <v>100</v>
      </c>
      <c r="B1336" s="96"/>
      <c r="C1336" s="96"/>
      <c r="D1336" s="96"/>
      <c r="E1336" s="97"/>
      <c r="F1336" s="13" t="str">
        <f>IF(SUM(G1346:G1355)+SUM(M1346:M1355)=0,"",SUM(G1346:G1355)+SUM(M1346:M1355))</f>
        <v/>
      </c>
      <c r="H1336" s="24"/>
      <c r="I1336" s="24"/>
      <c r="J1336" s="24"/>
      <c r="K1336" s="24"/>
      <c r="L1336" s="24"/>
      <c r="M1336" s="24"/>
      <c r="N1336" s="24"/>
      <c r="O1336" s="13" t="str">
        <f>IF(F1336="", "", IF(AND(NOT(F1336=0),NOT(MOD(F1336,15)=0)),"A carga horária deve ser múltiplo de 15",""))</f>
        <v/>
      </c>
      <c r="P1336" s="13">
        <f>IF(ISBLANK(O1336),"",IF(O1336="",0,1))</f>
        <v>0</v>
      </c>
      <c r="Q1336" s="26"/>
      <c r="R1336" s="26"/>
      <c r="S1336" s="26"/>
      <c r="T1336" s="40" t="str">
        <f t="shared" si="73"/>
        <v/>
      </c>
      <c r="U1336" s="24"/>
      <c r="V1336" s="24"/>
      <c r="W1336" s="26"/>
    </row>
    <row r="1337" spans="1:23" ht="14.1">
      <c r="A1337" s="98" t="s">
        <v>93</v>
      </c>
      <c r="B1337" s="98"/>
      <c r="C1337" s="98"/>
      <c r="D1337" s="98"/>
      <c r="E1337" s="98"/>
      <c r="F1337" s="38" t="str">
        <f>IF(AND(NOT(ISBLANK(F1336)),ISNUMBER(F1336),F1336&gt;=15),F1336/15,"")</f>
        <v/>
      </c>
      <c r="G1337" s="24"/>
      <c r="H1337" s="24"/>
      <c r="I1337" s="24"/>
      <c r="J1337" s="24"/>
      <c r="K1337" s="24"/>
      <c r="L1337" s="24"/>
      <c r="M1337" s="24"/>
      <c r="N1337" s="24"/>
      <c r="O1337" s="26"/>
      <c r="P1337" s="26"/>
      <c r="Q1337" s="26"/>
      <c r="R1337" s="26"/>
      <c r="S1337" s="26"/>
      <c r="T1337" s="40" t="str">
        <f t="shared" si="73"/>
        <v/>
      </c>
      <c r="U1337" s="24"/>
      <c r="V1337" s="24"/>
      <c r="W1337" s="26"/>
    </row>
    <row r="1338" spans="1:23" ht="60" customHeight="1">
      <c r="A1338" s="13" t="s">
        <v>101</v>
      </c>
      <c r="B1338" s="83"/>
      <c r="C1338" s="83"/>
      <c r="D1338" s="83"/>
      <c r="E1338" s="83"/>
      <c r="F1338" s="83"/>
      <c r="G1338" s="83"/>
      <c r="H1338" s="83"/>
      <c r="I1338" s="83"/>
      <c r="J1338" s="83"/>
      <c r="K1338" s="83"/>
      <c r="L1338" s="83"/>
      <c r="M1338" s="83"/>
      <c r="N1338" s="24"/>
      <c r="O1338" s="26"/>
      <c r="P1338" s="26"/>
      <c r="Q1338" s="26"/>
      <c r="R1338" s="26"/>
      <c r="S1338" s="26"/>
      <c r="T1338" s="40" t="str">
        <f t="shared" si="73"/>
        <v/>
      </c>
      <c r="U1338" s="24"/>
      <c r="V1338" s="24"/>
      <c r="W1338" s="26"/>
    </row>
    <row r="1339" spans="1:23" ht="60" customHeight="1">
      <c r="A1339" s="39" t="s">
        <v>102</v>
      </c>
      <c r="B1339" s="83"/>
      <c r="C1339" s="83"/>
      <c r="D1339" s="83"/>
      <c r="E1339" s="83"/>
      <c r="F1339" s="83"/>
      <c r="G1339" s="83"/>
      <c r="H1339" s="83"/>
      <c r="I1339" s="83"/>
      <c r="J1339" s="83"/>
      <c r="K1339" s="83"/>
      <c r="L1339" s="83"/>
      <c r="M1339" s="83"/>
      <c r="N1339" s="24"/>
      <c r="O1339" s="26"/>
      <c r="P1339" s="26"/>
      <c r="Q1339" s="26"/>
      <c r="R1339" s="26"/>
      <c r="S1339" s="26"/>
      <c r="T1339" s="40" t="str">
        <f t="shared" si="73"/>
        <v/>
      </c>
      <c r="U1339" s="24"/>
      <c r="V1339" s="24"/>
      <c r="W1339" s="26"/>
    </row>
    <row r="1340" spans="1:23" ht="14.1">
      <c r="A1340" s="13" t="s">
        <v>103</v>
      </c>
      <c r="B1340" s="57"/>
      <c r="C1340" s="16" t="s">
        <v>104</v>
      </c>
      <c r="D1340" s="24"/>
      <c r="E1340" s="24"/>
      <c r="G1340" s="26"/>
      <c r="H1340" s="24"/>
      <c r="I1340" s="24"/>
      <c r="J1340" s="24"/>
      <c r="K1340" s="24"/>
      <c r="L1340" s="24"/>
      <c r="M1340" s="24"/>
      <c r="N1340" s="24"/>
      <c r="O1340" s="26"/>
      <c r="P1340" s="26"/>
      <c r="Q1340" s="26"/>
      <c r="R1340" s="26"/>
      <c r="S1340" s="26"/>
      <c r="T1340" s="40" t="str">
        <f t="shared" si="73"/>
        <v/>
      </c>
      <c r="U1340" s="24"/>
      <c r="V1340" s="24"/>
      <c r="W1340" s="26"/>
    </row>
    <row r="1341" spans="1:23" ht="14.1">
      <c r="A1341" s="13" t="s">
        <v>105</v>
      </c>
      <c r="B1341" s="57"/>
      <c r="C1341" s="16" t="s">
        <v>104</v>
      </c>
      <c r="D1341" s="24"/>
      <c r="E1341" s="24"/>
      <c r="G1341" s="26"/>
      <c r="H1341" s="24"/>
      <c r="I1341" s="24"/>
      <c r="J1341" s="24"/>
      <c r="K1341" s="24"/>
      <c r="L1341" s="24"/>
      <c r="M1341" s="24"/>
      <c r="N1341" s="24"/>
      <c r="O1341" s="26"/>
      <c r="P1341" s="26"/>
      <c r="Q1341" s="26"/>
      <c r="R1341" s="26"/>
      <c r="S1341" s="26"/>
      <c r="T1341" s="40" t="str">
        <f t="shared" si="73"/>
        <v/>
      </c>
      <c r="U1341" s="24"/>
      <c r="V1341" s="24"/>
      <c r="W1341" s="26"/>
    </row>
    <row r="1342" spans="1:23" ht="14.1">
      <c r="A1342" s="99" t="s">
        <v>106</v>
      </c>
      <c r="B1342" s="99"/>
      <c r="C1342" s="57"/>
      <c r="D1342" s="16" t="s">
        <v>104</v>
      </c>
      <c r="E1342" s="24"/>
      <c r="F1342" s="34"/>
      <c r="G1342" s="26"/>
      <c r="H1342" s="24"/>
      <c r="I1342" s="24"/>
      <c r="J1342" s="24"/>
      <c r="K1342" s="24"/>
      <c r="L1342" s="24"/>
      <c r="M1342" s="24"/>
      <c r="N1342" s="24"/>
      <c r="O1342" s="26"/>
      <c r="P1342" s="26"/>
      <c r="Q1342" s="26"/>
      <c r="R1342" s="26"/>
      <c r="S1342" s="26"/>
      <c r="T1342" s="40" t="str">
        <f t="shared" si="73"/>
        <v/>
      </c>
      <c r="U1342" s="24"/>
      <c r="V1342" s="24"/>
      <c r="W1342" s="26"/>
    </row>
    <row r="1343" spans="1:23" ht="14.1">
      <c r="A1343" s="99" t="s">
        <v>107</v>
      </c>
      <c r="B1343" s="99"/>
      <c r="C1343" s="57"/>
      <c r="D1343" s="16" t="s">
        <v>104</v>
      </c>
      <c r="E1343" s="24"/>
      <c r="F1343" s="34"/>
      <c r="G1343" s="26"/>
      <c r="H1343" s="24"/>
      <c r="I1343" s="24"/>
      <c r="J1343" s="24"/>
      <c r="K1343" s="24"/>
      <c r="L1343" s="24"/>
      <c r="M1343" s="24"/>
      <c r="N1343" s="24"/>
      <c r="O1343" s="26"/>
      <c r="P1343" s="26"/>
      <c r="Q1343" s="26"/>
      <c r="R1343" s="26"/>
      <c r="S1343" s="26"/>
      <c r="T1343" s="40" t="str">
        <f t="shared" si="73"/>
        <v/>
      </c>
      <c r="U1343" s="24"/>
      <c r="V1343" s="24"/>
      <c r="W1343" s="26"/>
    </row>
    <row r="1344" spans="1:23" ht="14.1">
      <c r="A1344" s="100" t="s">
        <v>108</v>
      </c>
      <c r="B1344" s="101"/>
      <c r="C1344" s="102"/>
      <c r="D1344" s="57"/>
      <c r="E1344" s="16" t="s">
        <v>104</v>
      </c>
      <c r="G1344" s="26"/>
      <c r="H1344" s="24"/>
      <c r="I1344" s="24"/>
      <c r="J1344" s="24"/>
      <c r="K1344" s="24"/>
      <c r="L1344" s="24"/>
      <c r="M1344" s="24"/>
      <c r="N1344" s="24"/>
      <c r="O1344" s="26"/>
      <c r="P1344" s="26"/>
      <c r="Q1344" s="26"/>
      <c r="R1344" s="26"/>
      <c r="S1344" s="26"/>
      <c r="T1344" s="40" t="str">
        <f t="shared" si="73"/>
        <v/>
      </c>
      <c r="U1344" s="24"/>
      <c r="V1344" s="24"/>
      <c r="W1344" s="26"/>
    </row>
    <row r="1345" spans="1:23" ht="14.1">
      <c r="A1345" s="103" t="s">
        <v>109</v>
      </c>
      <c r="B1345" s="104"/>
      <c r="C1345" s="105"/>
      <c r="D1345" s="57"/>
      <c r="E1345" s="16" t="s">
        <v>104</v>
      </c>
      <c r="G1345" s="26"/>
      <c r="H1345" s="24"/>
      <c r="I1345" s="24"/>
      <c r="J1345" s="24"/>
      <c r="K1345" s="24"/>
      <c r="L1345" s="24"/>
      <c r="M1345" s="24"/>
      <c r="N1345" s="24"/>
      <c r="O1345" s="26"/>
      <c r="P1345" s="26"/>
      <c r="Q1345" s="26"/>
      <c r="R1345" s="26"/>
      <c r="S1345" s="26"/>
      <c r="T1345" s="40" t="str">
        <f t="shared" ref="T1345:T1408" si="76">IF(AND($A1345 = "Nome da disciplina:", ISTEXT($B1345)), "OK", "")</f>
        <v/>
      </c>
      <c r="U1345" s="24"/>
      <c r="V1345" s="24"/>
      <c r="W1345" s="26"/>
    </row>
    <row r="1346" spans="1:23" ht="14.1">
      <c r="A1346" s="13" t="s">
        <v>110</v>
      </c>
      <c r="B1346" s="75"/>
      <c r="C1346" s="75"/>
      <c r="D1346" s="75"/>
      <c r="E1346" s="24"/>
      <c r="F1346" s="13" t="s">
        <v>111</v>
      </c>
      <c r="G1346" s="27"/>
      <c r="H1346" s="24"/>
      <c r="I1346" s="13" t="s">
        <v>112</v>
      </c>
      <c r="J1346" s="27"/>
      <c r="K1346" s="24"/>
      <c r="L1346" s="13" t="s">
        <v>111</v>
      </c>
      <c r="M1346" s="27"/>
      <c r="N1346" s="24"/>
      <c r="O1346" s="13" t="str">
        <f>IF(OR(AND(NOT(ISBLANK(G1346)),NOT(ISNUMBER(G1346))),AND(NOT(ISBLANK(J1346)),NOT(ISNUMBER(M1346)))),"Digite um número na C.H.",IF(OR(COUNTIF(B1346:B1355,B1346)&gt;1,COUNTIF(J1346:J1355,J1346)&gt;1),"Docente repetido",""))</f>
        <v/>
      </c>
      <c r="P1346" s="13">
        <f t="shared" ref="P1346:P1355" si="77">IF(ISBLANK(O1346),"",IF(O1346="",0,1))</f>
        <v>0</v>
      </c>
      <c r="Q1346" s="26"/>
      <c r="R1346" s="26"/>
      <c r="S1346" s="26"/>
      <c r="T1346" s="40" t="str">
        <f t="shared" si="76"/>
        <v/>
      </c>
      <c r="U1346" s="24"/>
      <c r="V1346" s="24"/>
      <c r="W1346" s="26"/>
    </row>
    <row r="1347" spans="1:23" ht="14.1">
      <c r="A1347" s="13" t="s">
        <v>113</v>
      </c>
      <c r="B1347" s="75"/>
      <c r="C1347" s="75"/>
      <c r="D1347" s="75"/>
      <c r="E1347" s="24"/>
      <c r="F1347" s="13" t="s">
        <v>111</v>
      </c>
      <c r="G1347" s="27"/>
      <c r="H1347" s="24"/>
      <c r="I1347" s="13" t="s">
        <v>114</v>
      </c>
      <c r="J1347" s="27"/>
      <c r="K1347" s="24"/>
      <c r="L1347" s="13" t="s">
        <v>111</v>
      </c>
      <c r="M1347" s="27"/>
      <c r="N1347" s="24"/>
      <c r="O1347" s="13" t="str">
        <f>IF(OR(AND(NOT(ISBLANK(G1347)),NOT(ISNUMBER(G1347))),AND(NOT(ISBLANK(J1347)),NOT(ISNUMBER(M1347)))),"Digite um número na C.H.",IF(OR(COUNTIF(B1346:B1355,B1347)&gt;1,COUNTIF(J1346:J1355,J1347)&gt;1),"Docente repetido",""))</f>
        <v/>
      </c>
      <c r="P1347" s="13">
        <f t="shared" si="77"/>
        <v>0</v>
      </c>
      <c r="Q1347" s="26"/>
      <c r="R1347" s="26"/>
      <c r="S1347" s="26"/>
      <c r="T1347" s="40" t="str">
        <f t="shared" si="76"/>
        <v/>
      </c>
      <c r="U1347" s="24"/>
      <c r="V1347" s="24"/>
      <c r="W1347" s="26"/>
    </row>
    <row r="1348" spans="1:23" ht="14.1">
      <c r="A1348" s="13" t="s">
        <v>115</v>
      </c>
      <c r="B1348" s="75"/>
      <c r="C1348" s="75"/>
      <c r="D1348" s="75"/>
      <c r="E1348" s="24"/>
      <c r="F1348" s="13" t="s">
        <v>111</v>
      </c>
      <c r="G1348" s="27"/>
      <c r="H1348" s="24"/>
      <c r="I1348" s="13" t="s">
        <v>116</v>
      </c>
      <c r="J1348" s="27"/>
      <c r="K1348" s="24"/>
      <c r="L1348" s="13" t="s">
        <v>111</v>
      </c>
      <c r="M1348" s="27"/>
      <c r="N1348" s="24"/>
      <c r="O1348" s="13" t="str">
        <f>IF(OR(AND(NOT(ISBLANK(G1348)),NOT(ISNUMBER(G1348))),AND(NOT(ISBLANK(J1348)),NOT(ISNUMBER(M1348)))),"Digite um número na C.H.",IF(OR(COUNTIF(B1346:B1355,B1348)&gt;1,COUNTIF(J1346:J1355,J1348)&gt;1),"Docente repetido",""))</f>
        <v/>
      </c>
      <c r="P1348" s="13">
        <f t="shared" si="77"/>
        <v>0</v>
      </c>
      <c r="Q1348" s="26"/>
      <c r="R1348" s="26"/>
      <c r="S1348" s="26"/>
      <c r="T1348" s="40" t="str">
        <f t="shared" si="76"/>
        <v/>
      </c>
      <c r="U1348" s="24"/>
      <c r="V1348" s="24"/>
      <c r="W1348" s="26"/>
    </row>
    <row r="1349" spans="1:23" ht="14.1">
      <c r="A1349" s="13" t="s">
        <v>117</v>
      </c>
      <c r="B1349" s="75"/>
      <c r="C1349" s="75"/>
      <c r="D1349" s="75"/>
      <c r="E1349" s="24"/>
      <c r="F1349" s="13" t="s">
        <v>111</v>
      </c>
      <c r="G1349" s="27"/>
      <c r="H1349" s="24"/>
      <c r="I1349" s="13" t="s">
        <v>118</v>
      </c>
      <c r="J1349" s="27"/>
      <c r="K1349" s="24"/>
      <c r="L1349" s="13" t="s">
        <v>111</v>
      </c>
      <c r="M1349" s="27"/>
      <c r="N1349" s="24"/>
      <c r="O1349" s="13" t="str">
        <f>IF(OR(AND(NOT(ISBLANK(G1349)),NOT(ISNUMBER(G1349))),AND(NOT(ISBLANK(J1349)),NOT(ISNUMBER(M1349)))),"Digite um número na C.H.",IF(OR(COUNTIF(B1346:B1355,B1349)&gt;1,COUNTIF(J1346:J1355,J1349)&gt;1),"Docente repetido",""))</f>
        <v/>
      </c>
      <c r="P1349" s="13">
        <f t="shared" si="77"/>
        <v>0</v>
      </c>
      <c r="Q1349" s="26"/>
      <c r="R1349" s="26"/>
      <c r="S1349" s="26"/>
      <c r="T1349" s="40" t="str">
        <f t="shared" si="76"/>
        <v/>
      </c>
      <c r="U1349" s="24"/>
      <c r="V1349" s="24"/>
      <c r="W1349" s="26"/>
    </row>
    <row r="1350" spans="1:23" ht="14.1">
      <c r="A1350" s="13" t="s">
        <v>119</v>
      </c>
      <c r="B1350" s="75"/>
      <c r="C1350" s="75"/>
      <c r="D1350" s="75"/>
      <c r="E1350" s="24"/>
      <c r="F1350" s="13" t="s">
        <v>111</v>
      </c>
      <c r="G1350" s="27"/>
      <c r="H1350" s="24"/>
      <c r="I1350" s="13" t="s">
        <v>120</v>
      </c>
      <c r="J1350" s="27"/>
      <c r="K1350" s="24"/>
      <c r="L1350" s="13" t="s">
        <v>111</v>
      </c>
      <c r="M1350" s="27"/>
      <c r="N1350" s="24"/>
      <c r="O1350" s="13" t="str">
        <f>IF(OR(AND(NOT(ISBLANK(G1350)),NOT(ISNUMBER(G1350))),AND(NOT(ISBLANK(J1350)),NOT(ISNUMBER(M1350)))),"Digite um número na C.H.",IF(OR(COUNTIF(B1346:B1355,B1350)&gt;1,COUNTIF(J1346:J1355,J1350)&gt;1),"Docente repetido",""))</f>
        <v/>
      </c>
      <c r="P1350" s="13">
        <f t="shared" si="77"/>
        <v>0</v>
      </c>
      <c r="Q1350" s="26"/>
      <c r="R1350" s="26"/>
      <c r="S1350" s="26"/>
      <c r="T1350" s="40" t="str">
        <f t="shared" si="76"/>
        <v/>
      </c>
      <c r="U1350" s="24"/>
      <c r="V1350" s="24"/>
      <c r="W1350" s="26"/>
    </row>
    <row r="1351" spans="1:23" ht="14.1">
      <c r="A1351" s="13" t="s">
        <v>121</v>
      </c>
      <c r="B1351" s="75"/>
      <c r="C1351" s="75"/>
      <c r="D1351" s="75"/>
      <c r="E1351" s="24"/>
      <c r="F1351" s="13" t="s">
        <v>111</v>
      </c>
      <c r="G1351" s="27"/>
      <c r="H1351" s="24"/>
      <c r="I1351" s="13" t="s">
        <v>122</v>
      </c>
      <c r="J1351" s="27"/>
      <c r="K1351" s="24"/>
      <c r="L1351" s="13" t="s">
        <v>111</v>
      </c>
      <c r="M1351" s="27"/>
      <c r="N1351" s="24"/>
      <c r="O1351" s="13" t="str">
        <f>IF(OR(AND(NOT(ISBLANK(G1351)),NOT(ISNUMBER(G1351))),AND(NOT(ISBLANK(J1351)),NOT(ISNUMBER(M1351)))),"Digite um número na C.H.",IF(OR(COUNTIF(B1346:B1355,B1351)&gt;1,COUNTIF(J1346:J1355,J1351)&gt;1),"Docente repetido",""))</f>
        <v/>
      </c>
      <c r="P1351" s="13">
        <f t="shared" si="77"/>
        <v>0</v>
      </c>
      <c r="Q1351" s="26"/>
      <c r="R1351" s="26"/>
      <c r="S1351" s="26"/>
      <c r="T1351" s="40" t="str">
        <f t="shared" si="76"/>
        <v/>
      </c>
      <c r="U1351" s="24"/>
      <c r="V1351" s="24"/>
      <c r="W1351" s="26"/>
    </row>
    <row r="1352" spans="1:23" ht="14.1">
      <c r="A1352" s="13" t="s">
        <v>123</v>
      </c>
      <c r="B1352" s="75"/>
      <c r="C1352" s="75"/>
      <c r="D1352" s="75"/>
      <c r="E1352" s="24"/>
      <c r="F1352" s="13" t="s">
        <v>111</v>
      </c>
      <c r="G1352" s="27"/>
      <c r="H1352" s="24"/>
      <c r="I1352" s="13" t="s">
        <v>124</v>
      </c>
      <c r="J1352" s="27"/>
      <c r="K1352" s="24"/>
      <c r="L1352" s="13" t="s">
        <v>111</v>
      </c>
      <c r="M1352" s="27"/>
      <c r="N1352" s="24"/>
      <c r="O1352" s="13" t="str">
        <f>IF(OR(AND(NOT(ISBLANK(G1352)),NOT(ISNUMBER(G1352))),AND(NOT(ISBLANK(J1352)),NOT(ISNUMBER(M1352)))),"Digite um número na C.H.",IF(OR(COUNTIF(B1346:B1355,B1352)&gt;1,COUNTIF(J1346:J1355,J1352)&gt;1),"Docente repetido",""))</f>
        <v/>
      </c>
      <c r="P1352" s="13">
        <f t="shared" si="77"/>
        <v>0</v>
      </c>
      <c r="Q1352" s="26"/>
      <c r="R1352" s="26"/>
      <c r="S1352" s="26"/>
      <c r="T1352" s="40" t="str">
        <f t="shared" si="76"/>
        <v/>
      </c>
      <c r="U1352" s="24"/>
      <c r="V1352" s="24"/>
      <c r="W1352" s="26"/>
    </row>
    <row r="1353" spans="1:23" ht="14.1">
      <c r="A1353" s="13" t="s">
        <v>125</v>
      </c>
      <c r="B1353" s="75"/>
      <c r="C1353" s="75"/>
      <c r="D1353" s="75"/>
      <c r="E1353" s="24"/>
      <c r="F1353" s="13" t="s">
        <v>111</v>
      </c>
      <c r="G1353" s="27"/>
      <c r="H1353" s="24"/>
      <c r="I1353" s="13" t="s">
        <v>126</v>
      </c>
      <c r="J1353" s="27"/>
      <c r="K1353" s="24"/>
      <c r="L1353" s="13" t="s">
        <v>111</v>
      </c>
      <c r="M1353" s="27"/>
      <c r="N1353" s="24"/>
      <c r="O1353" s="13" t="str">
        <f>IF(OR(AND(NOT(ISBLANK(G1353)),NOT(ISNUMBER(G1353))),AND(NOT(ISBLANK(J1353)),NOT(ISNUMBER(M1353)))),"Digite um número na C.H.",IF(OR(COUNTIF(B1346:B1355,B1353)&gt;1,COUNTIF(J1346:J1355,J1353)&gt;1),"Docente repetido",""))</f>
        <v/>
      </c>
      <c r="P1353" s="13">
        <f t="shared" si="77"/>
        <v>0</v>
      </c>
      <c r="Q1353" s="26"/>
      <c r="R1353" s="26"/>
      <c r="S1353" s="26"/>
      <c r="T1353" s="40" t="str">
        <f t="shared" si="76"/>
        <v/>
      </c>
      <c r="U1353" s="24"/>
      <c r="V1353" s="24"/>
      <c r="W1353" s="26"/>
    </row>
    <row r="1354" spans="1:23" ht="14.1">
      <c r="A1354" s="13" t="s">
        <v>127</v>
      </c>
      <c r="B1354" s="75"/>
      <c r="C1354" s="75"/>
      <c r="D1354" s="75"/>
      <c r="E1354" s="24"/>
      <c r="F1354" s="13" t="s">
        <v>111</v>
      </c>
      <c r="G1354" s="27"/>
      <c r="H1354" s="24"/>
      <c r="I1354" s="13" t="s">
        <v>128</v>
      </c>
      <c r="J1354" s="27"/>
      <c r="K1354" s="24"/>
      <c r="L1354" s="13" t="s">
        <v>111</v>
      </c>
      <c r="M1354" s="27"/>
      <c r="N1354" s="24"/>
      <c r="O1354" s="13" t="str">
        <f>IF(OR(AND(NOT(ISBLANK(G1354)),NOT(ISNUMBER(G1354))),AND(NOT(ISBLANK(J1354)),NOT(ISNUMBER(M1354)))),"Digite um número na C.H.",IF(OR(COUNTIF(B1346:B1355,B1354)&gt;1,COUNTIF(J1346:J1355,J1354)&gt;1),"Docente repetido",""))</f>
        <v/>
      </c>
      <c r="P1354" s="13">
        <f t="shared" si="77"/>
        <v>0</v>
      </c>
      <c r="Q1354" s="26"/>
      <c r="R1354" s="26"/>
      <c r="S1354" s="26"/>
      <c r="T1354" s="40" t="str">
        <f t="shared" si="76"/>
        <v/>
      </c>
      <c r="U1354" s="26"/>
      <c r="V1354" s="26"/>
      <c r="W1354" s="26"/>
    </row>
    <row r="1355" spans="1:23" ht="14.1">
      <c r="A1355" s="13" t="s">
        <v>129</v>
      </c>
      <c r="B1355" s="75"/>
      <c r="C1355" s="75"/>
      <c r="D1355" s="75"/>
      <c r="E1355" s="24"/>
      <c r="F1355" s="13" t="s">
        <v>111</v>
      </c>
      <c r="G1355" s="27"/>
      <c r="H1355" s="24"/>
      <c r="I1355" s="13" t="s">
        <v>130</v>
      </c>
      <c r="J1355" s="27"/>
      <c r="K1355" s="24"/>
      <c r="L1355" s="13" t="s">
        <v>111</v>
      </c>
      <c r="M1355" s="27"/>
      <c r="N1355" s="24"/>
      <c r="O1355" s="13" t="str">
        <f>IF(OR(AND(NOT(ISBLANK(G1355)),NOT(ISNUMBER(G1355))),AND(NOT(ISBLANK(J1355)),NOT(ISNUMBER(M1355)))),"Digite um número na C.H.",IF(OR(COUNTIF(B1346:B1355,B1355)&gt;1,COUNTIF(J1346:J1355,J1355)&gt;1),"Docente repetido",""))</f>
        <v/>
      </c>
      <c r="P1355" s="13">
        <f t="shared" si="77"/>
        <v>0</v>
      </c>
      <c r="Q1355" s="26"/>
      <c r="R1355" s="26"/>
      <c r="S1355" s="26"/>
      <c r="T1355" s="40" t="str">
        <f t="shared" si="76"/>
        <v/>
      </c>
      <c r="U1355" s="26"/>
      <c r="V1355" s="26"/>
      <c r="W1355" s="26"/>
    </row>
    <row r="1356" spans="1:23" ht="12.6">
      <c r="A1356" s="26"/>
      <c r="B1356" s="26"/>
      <c r="C1356" s="26"/>
      <c r="D1356" s="26"/>
      <c r="E1356" s="26"/>
      <c r="F1356" s="26"/>
      <c r="G1356" s="26"/>
      <c r="H1356" s="26"/>
      <c r="I1356" s="26"/>
      <c r="J1356" s="26"/>
      <c r="K1356" s="26"/>
      <c r="L1356" s="26"/>
      <c r="M1356" s="26"/>
      <c r="N1356" s="26"/>
      <c r="O1356" s="26"/>
      <c r="P1356" s="26"/>
      <c r="Q1356" s="26"/>
      <c r="R1356" s="26"/>
      <c r="S1356" s="26"/>
      <c r="T1356" s="40" t="str">
        <f t="shared" si="76"/>
        <v/>
      </c>
      <c r="U1356" s="26"/>
      <c r="V1356" s="26"/>
      <c r="W1356" s="26"/>
    </row>
    <row r="1357" spans="1:23" ht="15.75" customHeight="1">
      <c r="T1357" s="40" t="str">
        <f t="shared" si="76"/>
        <v/>
      </c>
    </row>
    <row r="1358" spans="1:23" ht="15.75" customHeight="1">
      <c r="T1358" s="40" t="str">
        <f t="shared" si="76"/>
        <v/>
      </c>
    </row>
    <row r="1359" spans="1:23" ht="19.5" customHeight="1">
      <c r="A1359" s="13" t="s">
        <v>99</v>
      </c>
      <c r="B1359" s="94"/>
      <c r="C1359" s="94"/>
      <c r="D1359" s="94"/>
      <c r="E1359" s="94"/>
      <c r="F1359" s="94"/>
      <c r="G1359" s="94"/>
      <c r="H1359" s="94"/>
      <c r="I1359" s="94"/>
      <c r="J1359" s="94"/>
      <c r="K1359" s="94"/>
      <c r="L1359" s="94"/>
      <c r="M1359" s="94"/>
      <c r="N1359" s="24"/>
      <c r="O1359" s="13" t="str">
        <f>IF(AND(B1359="",NOT(F1360="")),"Nome da disciplina obrigatório","")</f>
        <v/>
      </c>
      <c r="P1359" s="13">
        <f>IF(ISBLANK(O1359),"",IF(O1359="",0,1))</f>
        <v>0</v>
      </c>
      <c r="Q1359" s="26"/>
      <c r="R1359" s="26"/>
      <c r="S1359" s="26"/>
      <c r="T1359" s="40" t="str">
        <f t="shared" si="76"/>
        <v/>
      </c>
      <c r="U1359" s="26"/>
      <c r="V1359" s="26"/>
      <c r="W1359" s="26"/>
    </row>
    <row r="1360" spans="1:23" ht="32.25" customHeight="1">
      <c r="A1360" s="95" t="s">
        <v>100</v>
      </c>
      <c r="B1360" s="96"/>
      <c r="C1360" s="96"/>
      <c r="D1360" s="96"/>
      <c r="E1360" s="97"/>
      <c r="F1360" s="13" t="str">
        <f>IF(SUM(G1370:G1379)+SUM(M1370:M1379)=0,"",SUM(G1370:G1379)+SUM(M1370:M1379))</f>
        <v/>
      </c>
      <c r="H1360" s="24"/>
      <c r="I1360" s="24"/>
      <c r="J1360" s="24"/>
      <c r="K1360" s="24"/>
      <c r="L1360" s="24"/>
      <c r="M1360" s="24"/>
      <c r="N1360" s="24"/>
      <c r="O1360" s="13" t="str">
        <f>IF(F1360="", "", IF(AND(NOT(F1360=0),NOT(MOD(F1360,15)=0)),"A carga horária deve ser múltiplo de 15",""))</f>
        <v/>
      </c>
      <c r="P1360" s="13">
        <f>IF(ISBLANK(O1360),"",IF(O1360="",0,1))</f>
        <v>0</v>
      </c>
      <c r="Q1360" s="26"/>
      <c r="R1360" s="26"/>
      <c r="S1360" s="26"/>
      <c r="T1360" s="40" t="str">
        <f t="shared" si="76"/>
        <v/>
      </c>
      <c r="U1360" s="24"/>
      <c r="V1360" s="24"/>
      <c r="W1360" s="26"/>
    </row>
    <row r="1361" spans="1:23" ht="14.1">
      <c r="A1361" s="98" t="s">
        <v>93</v>
      </c>
      <c r="B1361" s="98"/>
      <c r="C1361" s="98"/>
      <c r="D1361" s="98"/>
      <c r="E1361" s="98"/>
      <c r="F1361" s="38" t="str">
        <f>IF(AND(NOT(ISBLANK(F1360)),ISNUMBER(F1360),F1360&gt;=15),F1360/15,"")</f>
        <v/>
      </c>
      <c r="G1361" s="24"/>
      <c r="H1361" s="24"/>
      <c r="I1361" s="24"/>
      <c r="J1361" s="24"/>
      <c r="K1361" s="24"/>
      <c r="L1361" s="24"/>
      <c r="M1361" s="24"/>
      <c r="N1361" s="24"/>
      <c r="O1361" s="26"/>
      <c r="P1361" s="26"/>
      <c r="Q1361" s="26"/>
      <c r="R1361" s="26"/>
      <c r="S1361" s="26"/>
      <c r="T1361" s="40" t="str">
        <f t="shared" si="76"/>
        <v/>
      </c>
      <c r="U1361" s="24"/>
      <c r="V1361" s="24"/>
      <c r="W1361" s="26"/>
    </row>
    <row r="1362" spans="1:23" ht="60" customHeight="1">
      <c r="A1362" s="13" t="s">
        <v>101</v>
      </c>
      <c r="B1362" s="83"/>
      <c r="C1362" s="83"/>
      <c r="D1362" s="83"/>
      <c r="E1362" s="83"/>
      <c r="F1362" s="83"/>
      <c r="G1362" s="83"/>
      <c r="H1362" s="83"/>
      <c r="I1362" s="83"/>
      <c r="J1362" s="83"/>
      <c r="K1362" s="83"/>
      <c r="L1362" s="83"/>
      <c r="M1362" s="83"/>
      <c r="N1362" s="24"/>
      <c r="O1362" s="26"/>
      <c r="P1362" s="26"/>
      <c r="Q1362" s="26"/>
      <c r="R1362" s="26"/>
      <c r="S1362" s="26"/>
      <c r="T1362" s="40" t="str">
        <f t="shared" si="76"/>
        <v/>
      </c>
      <c r="U1362" s="24"/>
      <c r="V1362" s="24"/>
      <c r="W1362" s="26"/>
    </row>
    <row r="1363" spans="1:23" ht="60" customHeight="1">
      <c r="A1363" s="39" t="s">
        <v>102</v>
      </c>
      <c r="B1363" s="83"/>
      <c r="C1363" s="83"/>
      <c r="D1363" s="83"/>
      <c r="E1363" s="83"/>
      <c r="F1363" s="83"/>
      <c r="G1363" s="83"/>
      <c r="H1363" s="83"/>
      <c r="I1363" s="83"/>
      <c r="J1363" s="83"/>
      <c r="K1363" s="83"/>
      <c r="L1363" s="83"/>
      <c r="M1363" s="83"/>
      <c r="N1363" s="24"/>
      <c r="O1363" s="26"/>
      <c r="P1363" s="26"/>
      <c r="Q1363" s="26"/>
      <c r="R1363" s="26"/>
      <c r="S1363" s="26"/>
      <c r="T1363" s="40" t="str">
        <f t="shared" si="76"/>
        <v/>
      </c>
      <c r="U1363" s="24"/>
      <c r="V1363" s="24"/>
      <c r="W1363" s="26"/>
    </row>
    <row r="1364" spans="1:23" ht="14.1">
      <c r="A1364" s="13" t="s">
        <v>103</v>
      </c>
      <c r="B1364" s="57"/>
      <c r="C1364" s="16" t="s">
        <v>104</v>
      </c>
      <c r="D1364" s="24"/>
      <c r="E1364" s="24"/>
      <c r="G1364" s="26"/>
      <c r="H1364" s="24"/>
      <c r="I1364" s="24"/>
      <c r="J1364" s="24"/>
      <c r="K1364" s="24"/>
      <c r="L1364" s="24"/>
      <c r="M1364" s="24"/>
      <c r="N1364" s="24"/>
      <c r="O1364" s="26"/>
      <c r="P1364" s="26"/>
      <c r="Q1364" s="26"/>
      <c r="R1364" s="26"/>
      <c r="S1364" s="26"/>
      <c r="T1364" s="40" t="str">
        <f t="shared" si="76"/>
        <v/>
      </c>
      <c r="U1364" s="24"/>
      <c r="V1364" s="24"/>
      <c r="W1364" s="26"/>
    </row>
    <row r="1365" spans="1:23" ht="14.1">
      <c r="A1365" s="13" t="s">
        <v>105</v>
      </c>
      <c r="B1365" s="57"/>
      <c r="C1365" s="16" t="s">
        <v>104</v>
      </c>
      <c r="D1365" s="24"/>
      <c r="E1365" s="24"/>
      <c r="G1365" s="26"/>
      <c r="H1365" s="24"/>
      <c r="I1365" s="24"/>
      <c r="J1365" s="24"/>
      <c r="K1365" s="24"/>
      <c r="L1365" s="24"/>
      <c r="M1365" s="24"/>
      <c r="N1365" s="24"/>
      <c r="O1365" s="26"/>
      <c r="P1365" s="26"/>
      <c r="Q1365" s="26"/>
      <c r="R1365" s="26"/>
      <c r="S1365" s="26"/>
      <c r="T1365" s="40" t="str">
        <f t="shared" si="76"/>
        <v/>
      </c>
      <c r="U1365" s="24"/>
      <c r="V1365" s="24"/>
      <c r="W1365" s="26"/>
    </row>
    <row r="1366" spans="1:23" ht="14.1">
      <c r="A1366" s="99" t="s">
        <v>106</v>
      </c>
      <c r="B1366" s="99"/>
      <c r="C1366" s="57"/>
      <c r="D1366" s="16" t="s">
        <v>104</v>
      </c>
      <c r="E1366" s="24"/>
      <c r="F1366" s="34"/>
      <c r="G1366" s="26"/>
      <c r="H1366" s="24"/>
      <c r="I1366" s="24"/>
      <c r="J1366" s="24"/>
      <c r="K1366" s="24"/>
      <c r="L1366" s="24"/>
      <c r="M1366" s="24"/>
      <c r="N1366" s="24"/>
      <c r="O1366" s="26"/>
      <c r="P1366" s="26"/>
      <c r="Q1366" s="26"/>
      <c r="R1366" s="26"/>
      <c r="S1366" s="26"/>
      <c r="T1366" s="40" t="str">
        <f t="shared" si="76"/>
        <v/>
      </c>
      <c r="U1366" s="24"/>
      <c r="V1366" s="24"/>
      <c r="W1366" s="26"/>
    </row>
    <row r="1367" spans="1:23" ht="14.1">
      <c r="A1367" s="99" t="s">
        <v>107</v>
      </c>
      <c r="B1367" s="99"/>
      <c r="C1367" s="57"/>
      <c r="D1367" s="16" t="s">
        <v>104</v>
      </c>
      <c r="E1367" s="24"/>
      <c r="F1367" s="34"/>
      <c r="G1367" s="26"/>
      <c r="H1367" s="24"/>
      <c r="I1367" s="24"/>
      <c r="J1367" s="24"/>
      <c r="K1367" s="24"/>
      <c r="L1367" s="24"/>
      <c r="M1367" s="24"/>
      <c r="N1367" s="24"/>
      <c r="O1367" s="26"/>
      <c r="P1367" s="26"/>
      <c r="Q1367" s="26"/>
      <c r="R1367" s="26"/>
      <c r="S1367" s="26"/>
      <c r="T1367" s="40" t="str">
        <f t="shared" si="76"/>
        <v/>
      </c>
      <c r="U1367" s="24"/>
      <c r="V1367" s="24"/>
      <c r="W1367" s="26"/>
    </row>
    <row r="1368" spans="1:23" ht="14.1">
      <c r="A1368" s="100" t="s">
        <v>108</v>
      </c>
      <c r="B1368" s="101"/>
      <c r="C1368" s="102"/>
      <c r="D1368" s="57"/>
      <c r="E1368" s="16" t="s">
        <v>104</v>
      </c>
      <c r="G1368" s="26"/>
      <c r="H1368" s="24"/>
      <c r="I1368" s="24"/>
      <c r="J1368" s="24"/>
      <c r="K1368" s="24"/>
      <c r="L1368" s="24"/>
      <c r="M1368" s="24"/>
      <c r="N1368" s="24"/>
      <c r="O1368" s="26"/>
      <c r="P1368" s="26"/>
      <c r="Q1368" s="26"/>
      <c r="R1368" s="26"/>
      <c r="S1368" s="26"/>
      <c r="T1368" s="40" t="str">
        <f t="shared" si="76"/>
        <v/>
      </c>
      <c r="U1368" s="24"/>
      <c r="V1368" s="24"/>
      <c r="W1368" s="26"/>
    </row>
    <row r="1369" spans="1:23" ht="14.1">
      <c r="A1369" s="103" t="s">
        <v>109</v>
      </c>
      <c r="B1369" s="104"/>
      <c r="C1369" s="105"/>
      <c r="D1369" s="57"/>
      <c r="E1369" s="16" t="s">
        <v>104</v>
      </c>
      <c r="G1369" s="26"/>
      <c r="H1369" s="24"/>
      <c r="I1369" s="24"/>
      <c r="J1369" s="24"/>
      <c r="K1369" s="24"/>
      <c r="L1369" s="24"/>
      <c r="M1369" s="24"/>
      <c r="N1369" s="24"/>
      <c r="O1369" s="26"/>
      <c r="P1369" s="26"/>
      <c r="Q1369" s="26"/>
      <c r="R1369" s="26"/>
      <c r="S1369" s="26"/>
      <c r="T1369" s="40" t="str">
        <f t="shared" si="76"/>
        <v/>
      </c>
      <c r="U1369" s="24"/>
      <c r="V1369" s="24"/>
      <c r="W1369" s="26"/>
    </row>
    <row r="1370" spans="1:23" ht="14.1">
      <c r="A1370" s="13" t="s">
        <v>110</v>
      </c>
      <c r="B1370" s="75"/>
      <c r="C1370" s="75"/>
      <c r="D1370" s="75"/>
      <c r="E1370" s="24"/>
      <c r="F1370" s="13" t="s">
        <v>111</v>
      </c>
      <c r="G1370" s="27"/>
      <c r="H1370" s="24"/>
      <c r="I1370" s="13" t="s">
        <v>112</v>
      </c>
      <c r="J1370" s="27"/>
      <c r="K1370" s="24"/>
      <c r="L1370" s="13" t="s">
        <v>111</v>
      </c>
      <c r="M1370" s="27"/>
      <c r="N1370" s="24"/>
      <c r="O1370" s="13" t="str">
        <f>IF(OR(AND(NOT(ISBLANK(G1370)),NOT(ISNUMBER(G1370))),AND(NOT(ISBLANK(J1370)),NOT(ISNUMBER(M1370)))),"Digite um número na C.H.",IF(OR(COUNTIF(B1370:B1379,B1370)&gt;1,COUNTIF(J1370:J1379,J1370)&gt;1),"Docente repetido",""))</f>
        <v/>
      </c>
      <c r="P1370" s="13">
        <f t="shared" ref="P1370:P1379" si="78">IF(ISBLANK(O1370),"",IF(O1370="",0,1))</f>
        <v>0</v>
      </c>
      <c r="Q1370" s="26"/>
      <c r="R1370" s="26"/>
      <c r="S1370" s="26"/>
      <c r="T1370" s="40" t="str">
        <f t="shared" si="76"/>
        <v/>
      </c>
      <c r="U1370" s="24"/>
      <c r="V1370" s="24"/>
      <c r="W1370" s="26"/>
    </row>
    <row r="1371" spans="1:23" ht="14.1">
      <c r="A1371" s="13" t="s">
        <v>113</v>
      </c>
      <c r="B1371" s="75"/>
      <c r="C1371" s="75"/>
      <c r="D1371" s="75"/>
      <c r="E1371" s="24"/>
      <c r="F1371" s="13" t="s">
        <v>111</v>
      </c>
      <c r="G1371" s="27"/>
      <c r="H1371" s="24"/>
      <c r="I1371" s="13" t="s">
        <v>114</v>
      </c>
      <c r="J1371" s="27"/>
      <c r="K1371" s="24"/>
      <c r="L1371" s="13" t="s">
        <v>111</v>
      </c>
      <c r="M1371" s="27"/>
      <c r="N1371" s="24"/>
      <c r="O1371" s="13" t="str">
        <f>IF(OR(AND(NOT(ISBLANK(G1371)),NOT(ISNUMBER(G1371))),AND(NOT(ISBLANK(J1371)),NOT(ISNUMBER(M1371)))),"Digite um número na C.H.",IF(OR(COUNTIF(B1370:B1379,B1371)&gt;1,COUNTIF(J1370:J1379,J1371)&gt;1),"Docente repetido",""))</f>
        <v/>
      </c>
      <c r="P1371" s="13">
        <f t="shared" si="78"/>
        <v>0</v>
      </c>
      <c r="Q1371" s="26"/>
      <c r="R1371" s="26"/>
      <c r="S1371" s="26"/>
      <c r="T1371" s="40" t="str">
        <f t="shared" si="76"/>
        <v/>
      </c>
      <c r="U1371" s="24"/>
      <c r="V1371" s="24"/>
      <c r="W1371" s="26"/>
    </row>
    <row r="1372" spans="1:23" ht="14.1">
      <c r="A1372" s="13" t="s">
        <v>115</v>
      </c>
      <c r="B1372" s="75"/>
      <c r="C1372" s="75"/>
      <c r="D1372" s="75"/>
      <c r="E1372" s="24"/>
      <c r="F1372" s="13" t="s">
        <v>111</v>
      </c>
      <c r="G1372" s="27"/>
      <c r="H1372" s="24"/>
      <c r="I1372" s="13" t="s">
        <v>116</v>
      </c>
      <c r="J1372" s="27"/>
      <c r="K1372" s="24"/>
      <c r="L1372" s="13" t="s">
        <v>111</v>
      </c>
      <c r="M1372" s="27"/>
      <c r="N1372" s="24"/>
      <c r="O1372" s="13" t="str">
        <f>IF(OR(AND(NOT(ISBLANK(G1372)),NOT(ISNUMBER(G1372))),AND(NOT(ISBLANK(J1372)),NOT(ISNUMBER(M1372)))),"Digite um número na C.H.",IF(OR(COUNTIF(B1370:B1379,B1372)&gt;1,COUNTIF(J1370:J1379,J1372)&gt;1),"Docente repetido",""))</f>
        <v/>
      </c>
      <c r="P1372" s="13">
        <f t="shared" si="78"/>
        <v>0</v>
      </c>
      <c r="Q1372" s="26"/>
      <c r="R1372" s="26"/>
      <c r="S1372" s="26"/>
      <c r="T1372" s="40" t="str">
        <f t="shared" si="76"/>
        <v/>
      </c>
      <c r="U1372" s="24"/>
      <c r="V1372" s="24"/>
      <c r="W1372" s="26"/>
    </row>
    <row r="1373" spans="1:23" ht="14.1">
      <c r="A1373" s="13" t="s">
        <v>117</v>
      </c>
      <c r="B1373" s="75"/>
      <c r="C1373" s="75"/>
      <c r="D1373" s="75"/>
      <c r="E1373" s="24"/>
      <c r="F1373" s="13" t="s">
        <v>111</v>
      </c>
      <c r="G1373" s="27"/>
      <c r="H1373" s="24"/>
      <c r="I1373" s="13" t="s">
        <v>118</v>
      </c>
      <c r="J1373" s="27"/>
      <c r="K1373" s="24"/>
      <c r="L1373" s="13" t="s">
        <v>111</v>
      </c>
      <c r="M1373" s="27"/>
      <c r="N1373" s="24"/>
      <c r="O1373" s="13" t="str">
        <f>IF(OR(AND(NOT(ISBLANK(G1373)),NOT(ISNUMBER(G1373))),AND(NOT(ISBLANK(J1373)),NOT(ISNUMBER(M1373)))),"Digite um número na C.H.",IF(OR(COUNTIF(B1370:B1379,B1373)&gt;1,COUNTIF(J1370:J1379,J1373)&gt;1),"Docente repetido",""))</f>
        <v/>
      </c>
      <c r="P1373" s="13">
        <f t="shared" si="78"/>
        <v>0</v>
      </c>
      <c r="Q1373" s="26"/>
      <c r="R1373" s="26"/>
      <c r="S1373" s="26"/>
      <c r="T1373" s="40" t="str">
        <f t="shared" si="76"/>
        <v/>
      </c>
      <c r="U1373" s="24"/>
      <c r="V1373" s="24"/>
      <c r="W1373" s="26"/>
    </row>
    <row r="1374" spans="1:23" ht="14.1">
      <c r="A1374" s="13" t="s">
        <v>119</v>
      </c>
      <c r="B1374" s="75"/>
      <c r="C1374" s="75"/>
      <c r="D1374" s="75"/>
      <c r="E1374" s="24"/>
      <c r="F1374" s="13" t="s">
        <v>111</v>
      </c>
      <c r="G1374" s="27"/>
      <c r="H1374" s="24"/>
      <c r="I1374" s="13" t="s">
        <v>120</v>
      </c>
      <c r="J1374" s="27"/>
      <c r="K1374" s="24"/>
      <c r="L1374" s="13" t="s">
        <v>111</v>
      </c>
      <c r="M1374" s="27"/>
      <c r="N1374" s="24"/>
      <c r="O1374" s="13" t="str">
        <f>IF(OR(AND(NOT(ISBLANK(G1374)),NOT(ISNUMBER(G1374))),AND(NOT(ISBLANK(J1374)),NOT(ISNUMBER(M1374)))),"Digite um número na C.H.",IF(OR(COUNTIF(B1370:B1379,B1374)&gt;1,COUNTIF(J1370:J1379,J1374)&gt;1),"Docente repetido",""))</f>
        <v/>
      </c>
      <c r="P1374" s="13">
        <f t="shared" si="78"/>
        <v>0</v>
      </c>
      <c r="Q1374" s="26"/>
      <c r="R1374" s="26"/>
      <c r="S1374" s="26"/>
      <c r="T1374" s="40" t="str">
        <f t="shared" si="76"/>
        <v/>
      </c>
      <c r="U1374" s="24"/>
      <c r="V1374" s="24"/>
      <c r="W1374" s="26"/>
    </row>
    <row r="1375" spans="1:23" ht="14.1">
      <c r="A1375" s="13" t="s">
        <v>121</v>
      </c>
      <c r="B1375" s="75"/>
      <c r="C1375" s="75"/>
      <c r="D1375" s="75"/>
      <c r="E1375" s="24"/>
      <c r="F1375" s="13" t="s">
        <v>111</v>
      </c>
      <c r="G1375" s="27"/>
      <c r="H1375" s="24"/>
      <c r="I1375" s="13" t="s">
        <v>122</v>
      </c>
      <c r="J1375" s="27"/>
      <c r="K1375" s="24"/>
      <c r="L1375" s="13" t="s">
        <v>111</v>
      </c>
      <c r="M1375" s="27"/>
      <c r="N1375" s="24"/>
      <c r="O1375" s="13" t="str">
        <f>IF(OR(AND(NOT(ISBLANK(G1375)),NOT(ISNUMBER(G1375))),AND(NOT(ISBLANK(J1375)),NOT(ISNUMBER(M1375)))),"Digite um número na C.H.",IF(OR(COUNTIF(B1370:B1379,B1375)&gt;1,COUNTIF(J1370:J1379,J1375)&gt;1),"Docente repetido",""))</f>
        <v/>
      </c>
      <c r="P1375" s="13">
        <f t="shared" si="78"/>
        <v>0</v>
      </c>
      <c r="Q1375" s="26"/>
      <c r="R1375" s="26"/>
      <c r="S1375" s="26"/>
      <c r="T1375" s="40" t="str">
        <f t="shared" si="76"/>
        <v/>
      </c>
      <c r="U1375" s="24"/>
      <c r="V1375" s="24"/>
      <c r="W1375" s="26"/>
    </row>
    <row r="1376" spans="1:23" ht="14.1">
      <c r="A1376" s="13" t="s">
        <v>123</v>
      </c>
      <c r="B1376" s="75"/>
      <c r="C1376" s="75"/>
      <c r="D1376" s="75"/>
      <c r="E1376" s="24"/>
      <c r="F1376" s="13" t="s">
        <v>111</v>
      </c>
      <c r="G1376" s="27"/>
      <c r="H1376" s="24"/>
      <c r="I1376" s="13" t="s">
        <v>124</v>
      </c>
      <c r="J1376" s="27"/>
      <c r="K1376" s="24"/>
      <c r="L1376" s="13" t="s">
        <v>111</v>
      </c>
      <c r="M1376" s="27"/>
      <c r="N1376" s="24"/>
      <c r="O1376" s="13" t="str">
        <f>IF(OR(AND(NOT(ISBLANK(G1376)),NOT(ISNUMBER(G1376))),AND(NOT(ISBLANK(J1376)),NOT(ISNUMBER(M1376)))),"Digite um número na C.H.",IF(OR(COUNTIF(B1370:B1379,B1376)&gt;1,COUNTIF(J1370:J1379,J1376)&gt;1),"Docente repetido",""))</f>
        <v/>
      </c>
      <c r="P1376" s="13">
        <f t="shared" si="78"/>
        <v>0</v>
      </c>
      <c r="Q1376" s="26"/>
      <c r="R1376" s="26"/>
      <c r="S1376" s="26"/>
      <c r="T1376" s="40" t="str">
        <f t="shared" si="76"/>
        <v/>
      </c>
      <c r="U1376" s="24"/>
      <c r="V1376" s="24"/>
      <c r="W1376" s="26"/>
    </row>
    <row r="1377" spans="1:23" ht="14.1">
      <c r="A1377" s="13" t="s">
        <v>125</v>
      </c>
      <c r="B1377" s="75"/>
      <c r="C1377" s="75"/>
      <c r="D1377" s="75"/>
      <c r="E1377" s="24"/>
      <c r="F1377" s="13" t="s">
        <v>111</v>
      </c>
      <c r="G1377" s="27"/>
      <c r="H1377" s="24"/>
      <c r="I1377" s="13" t="s">
        <v>126</v>
      </c>
      <c r="J1377" s="27"/>
      <c r="K1377" s="24"/>
      <c r="L1377" s="13" t="s">
        <v>111</v>
      </c>
      <c r="M1377" s="27"/>
      <c r="N1377" s="24"/>
      <c r="O1377" s="13" t="str">
        <f>IF(OR(AND(NOT(ISBLANK(G1377)),NOT(ISNUMBER(G1377))),AND(NOT(ISBLANK(J1377)),NOT(ISNUMBER(M1377)))),"Digite um número na C.H.",IF(OR(COUNTIF(B1370:B1379,B1377)&gt;1,COUNTIF(J1370:J1379,J1377)&gt;1),"Docente repetido",""))</f>
        <v/>
      </c>
      <c r="P1377" s="13">
        <f t="shared" si="78"/>
        <v>0</v>
      </c>
      <c r="Q1377" s="26"/>
      <c r="R1377" s="26"/>
      <c r="S1377" s="26"/>
      <c r="T1377" s="40" t="str">
        <f t="shared" si="76"/>
        <v/>
      </c>
      <c r="U1377" s="24"/>
      <c r="V1377" s="24"/>
      <c r="W1377" s="26"/>
    </row>
    <row r="1378" spans="1:23" ht="14.1">
      <c r="A1378" s="13" t="s">
        <v>127</v>
      </c>
      <c r="B1378" s="75"/>
      <c r="C1378" s="75"/>
      <c r="D1378" s="75"/>
      <c r="E1378" s="24"/>
      <c r="F1378" s="13" t="s">
        <v>111</v>
      </c>
      <c r="G1378" s="27"/>
      <c r="H1378" s="24"/>
      <c r="I1378" s="13" t="s">
        <v>128</v>
      </c>
      <c r="J1378" s="27"/>
      <c r="K1378" s="24"/>
      <c r="L1378" s="13" t="s">
        <v>111</v>
      </c>
      <c r="M1378" s="27"/>
      <c r="N1378" s="24"/>
      <c r="O1378" s="13" t="str">
        <f>IF(OR(AND(NOT(ISBLANK(G1378)),NOT(ISNUMBER(G1378))),AND(NOT(ISBLANK(J1378)),NOT(ISNUMBER(M1378)))),"Digite um número na C.H.",IF(OR(COUNTIF(B1370:B1379,B1378)&gt;1,COUNTIF(J1370:J1379,J1378)&gt;1),"Docente repetido",""))</f>
        <v/>
      </c>
      <c r="P1378" s="13">
        <f t="shared" si="78"/>
        <v>0</v>
      </c>
      <c r="Q1378" s="26"/>
      <c r="R1378" s="26"/>
      <c r="S1378" s="26"/>
      <c r="T1378" s="40" t="str">
        <f t="shared" si="76"/>
        <v/>
      </c>
      <c r="U1378" s="26"/>
      <c r="V1378" s="26"/>
      <c r="W1378" s="26"/>
    </row>
    <row r="1379" spans="1:23" ht="14.1">
      <c r="A1379" s="13" t="s">
        <v>129</v>
      </c>
      <c r="B1379" s="75"/>
      <c r="C1379" s="75"/>
      <c r="D1379" s="75"/>
      <c r="E1379" s="24"/>
      <c r="F1379" s="13" t="s">
        <v>111</v>
      </c>
      <c r="G1379" s="27"/>
      <c r="H1379" s="24"/>
      <c r="I1379" s="13" t="s">
        <v>130</v>
      </c>
      <c r="J1379" s="27"/>
      <c r="K1379" s="24"/>
      <c r="L1379" s="13" t="s">
        <v>111</v>
      </c>
      <c r="M1379" s="27"/>
      <c r="N1379" s="24"/>
      <c r="O1379" s="13" t="str">
        <f>IF(OR(AND(NOT(ISBLANK(G1379)),NOT(ISNUMBER(G1379))),AND(NOT(ISBLANK(J1379)),NOT(ISNUMBER(M1379)))),"Digite um número na C.H.",IF(OR(COUNTIF(B1370:B1379,B1379)&gt;1,COUNTIF(J1370:J1379,J1379)&gt;1),"Docente repetido",""))</f>
        <v/>
      </c>
      <c r="P1379" s="13">
        <f t="shared" si="78"/>
        <v>0</v>
      </c>
      <c r="Q1379" s="26"/>
      <c r="R1379" s="26"/>
      <c r="S1379" s="26"/>
      <c r="T1379" s="40" t="str">
        <f t="shared" si="76"/>
        <v/>
      </c>
      <c r="U1379" s="26"/>
      <c r="V1379" s="26"/>
      <c r="W1379" s="26"/>
    </row>
    <row r="1380" spans="1:23" ht="12.6">
      <c r="A1380" s="26"/>
      <c r="B1380" s="26"/>
      <c r="C1380" s="26"/>
      <c r="D1380" s="26"/>
      <c r="E1380" s="26"/>
      <c r="F1380" s="26"/>
      <c r="G1380" s="26"/>
      <c r="H1380" s="26"/>
      <c r="I1380" s="26"/>
      <c r="J1380" s="26"/>
      <c r="K1380" s="26"/>
      <c r="L1380" s="26"/>
      <c r="M1380" s="26"/>
      <c r="N1380" s="26"/>
      <c r="O1380" s="26"/>
      <c r="P1380" s="26"/>
      <c r="Q1380" s="26"/>
      <c r="R1380" s="26"/>
      <c r="S1380" s="26"/>
      <c r="T1380" s="40" t="str">
        <f t="shared" si="76"/>
        <v/>
      </c>
      <c r="U1380" s="26"/>
      <c r="V1380" s="26"/>
      <c r="W1380" s="26"/>
    </row>
    <row r="1381" spans="1:23" ht="15.75" customHeight="1">
      <c r="T1381" s="40" t="str">
        <f t="shared" si="76"/>
        <v/>
      </c>
    </row>
    <row r="1382" spans="1:23" ht="15.75" customHeight="1">
      <c r="T1382" s="40" t="str">
        <f t="shared" si="76"/>
        <v/>
      </c>
    </row>
    <row r="1383" spans="1:23" ht="19.5" customHeight="1">
      <c r="A1383" s="13" t="s">
        <v>99</v>
      </c>
      <c r="B1383" s="94"/>
      <c r="C1383" s="94"/>
      <c r="D1383" s="94"/>
      <c r="E1383" s="94"/>
      <c r="F1383" s="94"/>
      <c r="G1383" s="94"/>
      <c r="H1383" s="94"/>
      <c r="I1383" s="94"/>
      <c r="J1383" s="94"/>
      <c r="K1383" s="94"/>
      <c r="L1383" s="94"/>
      <c r="M1383" s="94"/>
      <c r="N1383" s="24"/>
      <c r="O1383" s="13" t="str">
        <f>IF(AND(B1383="",NOT(F1384="")),"Nome da disciplina obrigatório","")</f>
        <v/>
      </c>
      <c r="P1383" s="13">
        <f>IF(ISBLANK(O1383),"",IF(O1383="",0,1))</f>
        <v>0</v>
      </c>
      <c r="Q1383" s="26"/>
      <c r="R1383" s="26"/>
      <c r="S1383" s="26"/>
      <c r="T1383" s="40" t="str">
        <f t="shared" si="76"/>
        <v/>
      </c>
      <c r="U1383" s="26"/>
      <c r="V1383" s="26"/>
      <c r="W1383" s="26"/>
    </row>
    <row r="1384" spans="1:23" ht="32.25" customHeight="1">
      <c r="A1384" s="95" t="s">
        <v>100</v>
      </c>
      <c r="B1384" s="96"/>
      <c r="C1384" s="96"/>
      <c r="D1384" s="96"/>
      <c r="E1384" s="97"/>
      <c r="F1384" s="13" t="str">
        <f>IF(SUM(G1394:G1403)+SUM(M1394:M1403)=0,"",SUM(G1394:G1403)+SUM(M1394:M1403))</f>
        <v/>
      </c>
      <c r="H1384" s="24"/>
      <c r="I1384" s="24"/>
      <c r="J1384" s="24"/>
      <c r="K1384" s="24"/>
      <c r="L1384" s="24"/>
      <c r="M1384" s="24"/>
      <c r="N1384" s="24"/>
      <c r="O1384" s="13" t="str">
        <f>IF(F1384="", "", IF(AND(NOT(F1384=0),NOT(MOD(F1384,15)=0)),"A carga horária deve ser múltiplo de 15",""))</f>
        <v/>
      </c>
      <c r="P1384" s="13">
        <f>IF(ISBLANK(O1384),"",IF(O1384="",0,1))</f>
        <v>0</v>
      </c>
      <c r="Q1384" s="26"/>
      <c r="R1384" s="26"/>
      <c r="S1384" s="26"/>
      <c r="T1384" s="40" t="str">
        <f t="shared" si="76"/>
        <v/>
      </c>
      <c r="U1384" s="24"/>
      <c r="V1384" s="24"/>
      <c r="W1384" s="26"/>
    </row>
    <row r="1385" spans="1:23" ht="14.1">
      <c r="A1385" s="98" t="s">
        <v>93</v>
      </c>
      <c r="B1385" s="98"/>
      <c r="C1385" s="98"/>
      <c r="D1385" s="98"/>
      <c r="E1385" s="98"/>
      <c r="F1385" s="38" t="str">
        <f>IF(AND(NOT(ISBLANK(F1384)),ISNUMBER(F1384),F1384&gt;=15),F1384/15,"")</f>
        <v/>
      </c>
      <c r="G1385" s="24"/>
      <c r="H1385" s="24"/>
      <c r="I1385" s="24"/>
      <c r="J1385" s="24"/>
      <c r="K1385" s="24"/>
      <c r="L1385" s="24"/>
      <c r="M1385" s="24"/>
      <c r="N1385" s="24"/>
      <c r="O1385" s="26"/>
      <c r="P1385" s="26"/>
      <c r="Q1385" s="26"/>
      <c r="R1385" s="26"/>
      <c r="S1385" s="26"/>
      <c r="T1385" s="40" t="str">
        <f t="shared" si="76"/>
        <v/>
      </c>
      <c r="U1385" s="24"/>
      <c r="V1385" s="24"/>
      <c r="W1385" s="26"/>
    </row>
    <row r="1386" spans="1:23" ht="60" customHeight="1">
      <c r="A1386" s="13" t="s">
        <v>101</v>
      </c>
      <c r="B1386" s="83"/>
      <c r="C1386" s="83"/>
      <c r="D1386" s="83"/>
      <c r="E1386" s="83"/>
      <c r="F1386" s="83"/>
      <c r="G1386" s="83"/>
      <c r="H1386" s="83"/>
      <c r="I1386" s="83"/>
      <c r="J1386" s="83"/>
      <c r="K1386" s="83"/>
      <c r="L1386" s="83"/>
      <c r="M1386" s="83"/>
      <c r="N1386" s="24"/>
      <c r="O1386" s="26"/>
      <c r="P1386" s="26"/>
      <c r="Q1386" s="26"/>
      <c r="R1386" s="26"/>
      <c r="S1386" s="26"/>
      <c r="T1386" s="40" t="str">
        <f t="shared" si="76"/>
        <v/>
      </c>
      <c r="U1386" s="24"/>
      <c r="V1386" s="24"/>
      <c r="W1386" s="26"/>
    </row>
    <row r="1387" spans="1:23" ht="60" customHeight="1">
      <c r="A1387" s="39" t="s">
        <v>102</v>
      </c>
      <c r="B1387" s="83"/>
      <c r="C1387" s="83"/>
      <c r="D1387" s="83"/>
      <c r="E1387" s="83"/>
      <c r="F1387" s="83"/>
      <c r="G1387" s="83"/>
      <c r="H1387" s="83"/>
      <c r="I1387" s="83"/>
      <c r="J1387" s="83"/>
      <c r="K1387" s="83"/>
      <c r="L1387" s="83"/>
      <c r="M1387" s="83"/>
      <c r="N1387" s="24"/>
      <c r="O1387" s="26"/>
      <c r="P1387" s="26"/>
      <c r="Q1387" s="26"/>
      <c r="R1387" s="26"/>
      <c r="S1387" s="26"/>
      <c r="T1387" s="40" t="str">
        <f t="shared" si="76"/>
        <v/>
      </c>
      <c r="U1387" s="24"/>
      <c r="V1387" s="24"/>
      <c r="W1387" s="26"/>
    </row>
    <row r="1388" spans="1:23" ht="14.1">
      <c r="A1388" s="13" t="s">
        <v>103</v>
      </c>
      <c r="B1388" s="57"/>
      <c r="C1388" s="16" t="s">
        <v>104</v>
      </c>
      <c r="D1388" s="24"/>
      <c r="E1388" s="24"/>
      <c r="G1388" s="26"/>
      <c r="H1388" s="24"/>
      <c r="I1388" s="24"/>
      <c r="J1388" s="24"/>
      <c r="K1388" s="24"/>
      <c r="L1388" s="24"/>
      <c r="M1388" s="24"/>
      <c r="N1388" s="24"/>
      <c r="O1388" s="26"/>
      <c r="P1388" s="26"/>
      <c r="Q1388" s="26"/>
      <c r="R1388" s="26"/>
      <c r="S1388" s="26"/>
      <c r="T1388" s="40" t="str">
        <f t="shared" si="76"/>
        <v/>
      </c>
      <c r="U1388" s="24"/>
      <c r="V1388" s="24"/>
      <c r="W1388" s="26"/>
    </row>
    <row r="1389" spans="1:23" ht="14.1">
      <c r="A1389" s="13" t="s">
        <v>105</v>
      </c>
      <c r="B1389" s="57"/>
      <c r="C1389" s="16" t="s">
        <v>104</v>
      </c>
      <c r="D1389" s="24"/>
      <c r="E1389" s="24"/>
      <c r="G1389" s="26"/>
      <c r="H1389" s="24"/>
      <c r="I1389" s="24"/>
      <c r="J1389" s="24"/>
      <c r="K1389" s="24"/>
      <c r="L1389" s="24"/>
      <c r="M1389" s="24"/>
      <c r="N1389" s="24"/>
      <c r="O1389" s="26"/>
      <c r="P1389" s="26"/>
      <c r="Q1389" s="26"/>
      <c r="R1389" s="26"/>
      <c r="S1389" s="26"/>
      <c r="T1389" s="40" t="str">
        <f t="shared" si="76"/>
        <v/>
      </c>
      <c r="U1389" s="24"/>
      <c r="V1389" s="24"/>
      <c r="W1389" s="26"/>
    </row>
    <row r="1390" spans="1:23" ht="14.1">
      <c r="A1390" s="99" t="s">
        <v>106</v>
      </c>
      <c r="B1390" s="99"/>
      <c r="C1390" s="57"/>
      <c r="D1390" s="16" t="s">
        <v>104</v>
      </c>
      <c r="E1390" s="24"/>
      <c r="F1390" s="34"/>
      <c r="G1390" s="26"/>
      <c r="H1390" s="24"/>
      <c r="I1390" s="24"/>
      <c r="J1390" s="24"/>
      <c r="K1390" s="24"/>
      <c r="L1390" s="24"/>
      <c r="M1390" s="24"/>
      <c r="N1390" s="24"/>
      <c r="O1390" s="26"/>
      <c r="P1390" s="26"/>
      <c r="Q1390" s="26"/>
      <c r="R1390" s="26"/>
      <c r="S1390" s="26"/>
      <c r="T1390" s="40" t="str">
        <f t="shared" si="76"/>
        <v/>
      </c>
      <c r="U1390" s="24"/>
      <c r="V1390" s="24"/>
      <c r="W1390" s="26"/>
    </row>
    <row r="1391" spans="1:23" ht="14.1">
      <c r="A1391" s="99" t="s">
        <v>107</v>
      </c>
      <c r="B1391" s="99"/>
      <c r="C1391" s="57"/>
      <c r="D1391" s="16" t="s">
        <v>104</v>
      </c>
      <c r="E1391" s="24"/>
      <c r="F1391" s="34"/>
      <c r="G1391" s="26"/>
      <c r="H1391" s="24"/>
      <c r="I1391" s="24"/>
      <c r="J1391" s="24"/>
      <c r="K1391" s="24"/>
      <c r="L1391" s="24"/>
      <c r="M1391" s="24"/>
      <c r="N1391" s="24"/>
      <c r="O1391" s="26"/>
      <c r="P1391" s="26"/>
      <c r="Q1391" s="26"/>
      <c r="R1391" s="26"/>
      <c r="S1391" s="26"/>
      <c r="T1391" s="40" t="str">
        <f t="shared" si="76"/>
        <v/>
      </c>
      <c r="U1391" s="24"/>
      <c r="V1391" s="24"/>
      <c r="W1391" s="26"/>
    </row>
    <row r="1392" spans="1:23" ht="14.1">
      <c r="A1392" s="100" t="s">
        <v>108</v>
      </c>
      <c r="B1392" s="101"/>
      <c r="C1392" s="102"/>
      <c r="D1392" s="57"/>
      <c r="E1392" s="16" t="s">
        <v>104</v>
      </c>
      <c r="G1392" s="26"/>
      <c r="H1392" s="24"/>
      <c r="I1392" s="24"/>
      <c r="J1392" s="24"/>
      <c r="K1392" s="24"/>
      <c r="L1392" s="24"/>
      <c r="M1392" s="24"/>
      <c r="N1392" s="24"/>
      <c r="O1392" s="26"/>
      <c r="P1392" s="26"/>
      <c r="Q1392" s="26"/>
      <c r="R1392" s="26"/>
      <c r="S1392" s="26"/>
      <c r="T1392" s="40" t="str">
        <f t="shared" si="76"/>
        <v/>
      </c>
      <c r="U1392" s="24"/>
      <c r="V1392" s="24"/>
      <c r="W1392" s="26"/>
    </row>
    <row r="1393" spans="1:23" ht="14.1">
      <c r="A1393" s="103" t="s">
        <v>109</v>
      </c>
      <c r="B1393" s="104"/>
      <c r="C1393" s="105"/>
      <c r="D1393" s="57"/>
      <c r="E1393" s="16" t="s">
        <v>104</v>
      </c>
      <c r="G1393" s="26"/>
      <c r="H1393" s="24"/>
      <c r="I1393" s="24"/>
      <c r="J1393" s="24"/>
      <c r="K1393" s="24"/>
      <c r="L1393" s="24"/>
      <c r="M1393" s="24"/>
      <c r="N1393" s="24"/>
      <c r="O1393" s="26"/>
      <c r="P1393" s="26"/>
      <c r="Q1393" s="26"/>
      <c r="R1393" s="26"/>
      <c r="S1393" s="26"/>
      <c r="T1393" s="40" t="str">
        <f t="shared" si="76"/>
        <v/>
      </c>
      <c r="U1393" s="24"/>
      <c r="V1393" s="24"/>
      <c r="W1393" s="26"/>
    </row>
    <row r="1394" spans="1:23" ht="14.1">
      <c r="A1394" s="13" t="s">
        <v>110</v>
      </c>
      <c r="B1394" s="75"/>
      <c r="C1394" s="75"/>
      <c r="D1394" s="75"/>
      <c r="E1394" s="24"/>
      <c r="F1394" s="13" t="s">
        <v>111</v>
      </c>
      <c r="G1394" s="27"/>
      <c r="H1394" s="24"/>
      <c r="I1394" s="13" t="s">
        <v>112</v>
      </c>
      <c r="J1394" s="27"/>
      <c r="K1394" s="24"/>
      <c r="L1394" s="13" t="s">
        <v>111</v>
      </c>
      <c r="M1394" s="27"/>
      <c r="N1394" s="24"/>
      <c r="O1394" s="13" t="str">
        <f>IF(OR(AND(NOT(ISBLANK(G1394)),NOT(ISNUMBER(G1394))),AND(NOT(ISBLANK(J1394)),NOT(ISNUMBER(M1394)))),"Digite um número na C.H.",IF(OR(COUNTIF(B1394:B1403,B1394)&gt;1,COUNTIF(J1394:J1403,J1394)&gt;1),"Docente repetido",""))</f>
        <v/>
      </c>
      <c r="P1394" s="13">
        <f t="shared" ref="P1394:P1403" si="79">IF(ISBLANK(O1394),"",IF(O1394="",0,1))</f>
        <v>0</v>
      </c>
      <c r="Q1394" s="26"/>
      <c r="R1394" s="26"/>
      <c r="S1394" s="26"/>
      <c r="T1394" s="40" t="str">
        <f t="shared" si="76"/>
        <v/>
      </c>
      <c r="U1394" s="24"/>
      <c r="V1394" s="24"/>
      <c r="W1394" s="26"/>
    </row>
    <row r="1395" spans="1:23" ht="14.1">
      <c r="A1395" s="13" t="s">
        <v>113</v>
      </c>
      <c r="B1395" s="75"/>
      <c r="C1395" s="75"/>
      <c r="D1395" s="75"/>
      <c r="E1395" s="24"/>
      <c r="F1395" s="13" t="s">
        <v>111</v>
      </c>
      <c r="G1395" s="27"/>
      <c r="H1395" s="24"/>
      <c r="I1395" s="13" t="s">
        <v>114</v>
      </c>
      <c r="J1395" s="27"/>
      <c r="K1395" s="24"/>
      <c r="L1395" s="13" t="s">
        <v>111</v>
      </c>
      <c r="M1395" s="27"/>
      <c r="N1395" s="24"/>
      <c r="O1395" s="13" t="str">
        <f>IF(OR(AND(NOT(ISBLANK(G1395)),NOT(ISNUMBER(G1395))),AND(NOT(ISBLANK(J1395)),NOT(ISNUMBER(M1395)))),"Digite um número na C.H.",IF(OR(COUNTIF(B1394:B1403,B1395)&gt;1,COUNTIF(J1394:J1403,J1395)&gt;1),"Docente repetido",""))</f>
        <v/>
      </c>
      <c r="P1395" s="13">
        <f t="shared" si="79"/>
        <v>0</v>
      </c>
      <c r="Q1395" s="26"/>
      <c r="R1395" s="26"/>
      <c r="S1395" s="26"/>
      <c r="T1395" s="40" t="str">
        <f t="shared" si="76"/>
        <v/>
      </c>
      <c r="U1395" s="24"/>
      <c r="V1395" s="24"/>
      <c r="W1395" s="26"/>
    </row>
    <row r="1396" spans="1:23" ht="14.1">
      <c r="A1396" s="13" t="s">
        <v>115</v>
      </c>
      <c r="B1396" s="75"/>
      <c r="C1396" s="75"/>
      <c r="D1396" s="75"/>
      <c r="E1396" s="24"/>
      <c r="F1396" s="13" t="s">
        <v>111</v>
      </c>
      <c r="G1396" s="27"/>
      <c r="H1396" s="24"/>
      <c r="I1396" s="13" t="s">
        <v>116</v>
      </c>
      <c r="J1396" s="27"/>
      <c r="K1396" s="24"/>
      <c r="L1396" s="13" t="s">
        <v>111</v>
      </c>
      <c r="M1396" s="27"/>
      <c r="N1396" s="24"/>
      <c r="O1396" s="13" t="str">
        <f>IF(OR(AND(NOT(ISBLANK(G1396)),NOT(ISNUMBER(G1396))),AND(NOT(ISBLANK(J1396)),NOT(ISNUMBER(M1396)))),"Digite um número na C.H.",IF(OR(COUNTIF(B1394:B1403,B1396)&gt;1,COUNTIF(J1394:J1403,J1396)&gt;1),"Docente repetido",""))</f>
        <v/>
      </c>
      <c r="P1396" s="13">
        <f t="shared" si="79"/>
        <v>0</v>
      </c>
      <c r="Q1396" s="26"/>
      <c r="R1396" s="26"/>
      <c r="S1396" s="26"/>
      <c r="T1396" s="40" t="str">
        <f t="shared" si="76"/>
        <v/>
      </c>
      <c r="U1396" s="24"/>
      <c r="V1396" s="24"/>
      <c r="W1396" s="26"/>
    </row>
    <row r="1397" spans="1:23" ht="14.1">
      <c r="A1397" s="13" t="s">
        <v>117</v>
      </c>
      <c r="B1397" s="75"/>
      <c r="C1397" s="75"/>
      <c r="D1397" s="75"/>
      <c r="E1397" s="24"/>
      <c r="F1397" s="13" t="s">
        <v>111</v>
      </c>
      <c r="G1397" s="27"/>
      <c r="H1397" s="24"/>
      <c r="I1397" s="13" t="s">
        <v>118</v>
      </c>
      <c r="J1397" s="27"/>
      <c r="K1397" s="24"/>
      <c r="L1397" s="13" t="s">
        <v>111</v>
      </c>
      <c r="M1397" s="27"/>
      <c r="N1397" s="24"/>
      <c r="O1397" s="13" t="str">
        <f>IF(OR(AND(NOT(ISBLANK(G1397)),NOT(ISNUMBER(G1397))),AND(NOT(ISBLANK(J1397)),NOT(ISNUMBER(M1397)))),"Digite um número na C.H.",IF(OR(COUNTIF(B1394:B1403,B1397)&gt;1,COUNTIF(J1394:J1403,J1397)&gt;1),"Docente repetido",""))</f>
        <v/>
      </c>
      <c r="P1397" s="13">
        <f t="shared" si="79"/>
        <v>0</v>
      </c>
      <c r="Q1397" s="26"/>
      <c r="R1397" s="26"/>
      <c r="S1397" s="26"/>
      <c r="T1397" s="40" t="str">
        <f t="shared" si="76"/>
        <v/>
      </c>
      <c r="U1397" s="24"/>
      <c r="V1397" s="24"/>
      <c r="W1397" s="26"/>
    </row>
    <row r="1398" spans="1:23" ht="14.1">
      <c r="A1398" s="13" t="s">
        <v>119</v>
      </c>
      <c r="B1398" s="75"/>
      <c r="C1398" s="75"/>
      <c r="D1398" s="75"/>
      <c r="E1398" s="24"/>
      <c r="F1398" s="13" t="s">
        <v>111</v>
      </c>
      <c r="G1398" s="27"/>
      <c r="H1398" s="24"/>
      <c r="I1398" s="13" t="s">
        <v>120</v>
      </c>
      <c r="J1398" s="27"/>
      <c r="K1398" s="24"/>
      <c r="L1398" s="13" t="s">
        <v>111</v>
      </c>
      <c r="M1398" s="27"/>
      <c r="N1398" s="24"/>
      <c r="O1398" s="13" t="str">
        <f>IF(OR(AND(NOT(ISBLANK(G1398)),NOT(ISNUMBER(G1398))),AND(NOT(ISBLANK(J1398)),NOT(ISNUMBER(M1398)))),"Digite um número na C.H.",IF(OR(COUNTIF(B1394:B1403,B1398)&gt;1,COUNTIF(J1394:J1403,J1398)&gt;1),"Docente repetido",""))</f>
        <v/>
      </c>
      <c r="P1398" s="13">
        <f t="shared" si="79"/>
        <v>0</v>
      </c>
      <c r="Q1398" s="26"/>
      <c r="R1398" s="26"/>
      <c r="S1398" s="26"/>
      <c r="T1398" s="40" t="str">
        <f t="shared" si="76"/>
        <v/>
      </c>
      <c r="U1398" s="24"/>
      <c r="V1398" s="24"/>
      <c r="W1398" s="26"/>
    </row>
    <row r="1399" spans="1:23" ht="14.1">
      <c r="A1399" s="13" t="s">
        <v>121</v>
      </c>
      <c r="B1399" s="75"/>
      <c r="C1399" s="75"/>
      <c r="D1399" s="75"/>
      <c r="E1399" s="24"/>
      <c r="F1399" s="13" t="s">
        <v>111</v>
      </c>
      <c r="G1399" s="27"/>
      <c r="H1399" s="24"/>
      <c r="I1399" s="13" t="s">
        <v>122</v>
      </c>
      <c r="J1399" s="27"/>
      <c r="K1399" s="24"/>
      <c r="L1399" s="13" t="s">
        <v>111</v>
      </c>
      <c r="M1399" s="27"/>
      <c r="N1399" s="24"/>
      <c r="O1399" s="13" t="str">
        <f>IF(OR(AND(NOT(ISBLANK(G1399)),NOT(ISNUMBER(G1399))),AND(NOT(ISBLANK(J1399)),NOT(ISNUMBER(M1399)))),"Digite um número na C.H.",IF(OR(COUNTIF(B1394:B1403,B1399)&gt;1,COUNTIF(J1394:J1403,J1399)&gt;1),"Docente repetido",""))</f>
        <v/>
      </c>
      <c r="P1399" s="13">
        <f t="shared" si="79"/>
        <v>0</v>
      </c>
      <c r="Q1399" s="26"/>
      <c r="R1399" s="26"/>
      <c r="S1399" s="26"/>
      <c r="T1399" s="40" t="str">
        <f t="shared" si="76"/>
        <v/>
      </c>
      <c r="U1399" s="24"/>
      <c r="V1399" s="24"/>
      <c r="W1399" s="26"/>
    </row>
    <row r="1400" spans="1:23" ht="14.1">
      <c r="A1400" s="13" t="s">
        <v>123</v>
      </c>
      <c r="B1400" s="75"/>
      <c r="C1400" s="75"/>
      <c r="D1400" s="75"/>
      <c r="E1400" s="24"/>
      <c r="F1400" s="13" t="s">
        <v>111</v>
      </c>
      <c r="G1400" s="27"/>
      <c r="H1400" s="24"/>
      <c r="I1400" s="13" t="s">
        <v>124</v>
      </c>
      <c r="J1400" s="27"/>
      <c r="K1400" s="24"/>
      <c r="L1400" s="13" t="s">
        <v>111</v>
      </c>
      <c r="M1400" s="27"/>
      <c r="N1400" s="24"/>
      <c r="O1400" s="13" t="str">
        <f>IF(OR(AND(NOT(ISBLANK(G1400)),NOT(ISNUMBER(G1400))),AND(NOT(ISBLANK(J1400)),NOT(ISNUMBER(M1400)))),"Digite um número na C.H.",IF(OR(COUNTIF(B1394:B1403,B1400)&gt;1,COUNTIF(J1394:J1403,J1400)&gt;1),"Docente repetido",""))</f>
        <v/>
      </c>
      <c r="P1400" s="13">
        <f t="shared" si="79"/>
        <v>0</v>
      </c>
      <c r="Q1400" s="26"/>
      <c r="R1400" s="26"/>
      <c r="S1400" s="26"/>
      <c r="T1400" s="40" t="str">
        <f t="shared" si="76"/>
        <v/>
      </c>
      <c r="U1400" s="24"/>
      <c r="V1400" s="24"/>
      <c r="W1400" s="26"/>
    </row>
    <row r="1401" spans="1:23" ht="14.1">
      <c r="A1401" s="13" t="s">
        <v>125</v>
      </c>
      <c r="B1401" s="75"/>
      <c r="C1401" s="75"/>
      <c r="D1401" s="75"/>
      <c r="E1401" s="24"/>
      <c r="F1401" s="13" t="s">
        <v>111</v>
      </c>
      <c r="G1401" s="27"/>
      <c r="H1401" s="24"/>
      <c r="I1401" s="13" t="s">
        <v>126</v>
      </c>
      <c r="J1401" s="27"/>
      <c r="K1401" s="24"/>
      <c r="L1401" s="13" t="s">
        <v>111</v>
      </c>
      <c r="M1401" s="27"/>
      <c r="N1401" s="24"/>
      <c r="O1401" s="13" t="str">
        <f>IF(OR(AND(NOT(ISBLANK(G1401)),NOT(ISNUMBER(G1401))),AND(NOT(ISBLANK(J1401)),NOT(ISNUMBER(M1401)))),"Digite um número na C.H.",IF(OR(COUNTIF(B1394:B1403,B1401)&gt;1,COUNTIF(J1394:J1403,J1401)&gt;1),"Docente repetido",""))</f>
        <v/>
      </c>
      <c r="P1401" s="13">
        <f t="shared" si="79"/>
        <v>0</v>
      </c>
      <c r="Q1401" s="26"/>
      <c r="R1401" s="26"/>
      <c r="S1401" s="26"/>
      <c r="T1401" s="40" t="str">
        <f t="shared" si="76"/>
        <v/>
      </c>
      <c r="U1401" s="24"/>
      <c r="V1401" s="24"/>
      <c r="W1401" s="26"/>
    </row>
    <row r="1402" spans="1:23" ht="14.1">
      <c r="A1402" s="13" t="s">
        <v>127</v>
      </c>
      <c r="B1402" s="75"/>
      <c r="C1402" s="75"/>
      <c r="D1402" s="75"/>
      <c r="E1402" s="24"/>
      <c r="F1402" s="13" t="s">
        <v>111</v>
      </c>
      <c r="G1402" s="27"/>
      <c r="H1402" s="24"/>
      <c r="I1402" s="13" t="s">
        <v>128</v>
      </c>
      <c r="J1402" s="27"/>
      <c r="K1402" s="24"/>
      <c r="L1402" s="13" t="s">
        <v>111</v>
      </c>
      <c r="M1402" s="27"/>
      <c r="N1402" s="24"/>
      <c r="O1402" s="13" t="str">
        <f>IF(OR(AND(NOT(ISBLANK(G1402)),NOT(ISNUMBER(G1402))),AND(NOT(ISBLANK(J1402)),NOT(ISNUMBER(M1402)))),"Digite um número na C.H.",IF(OR(COUNTIF(B1394:B1403,B1402)&gt;1,COUNTIF(J1394:J1403,J1402)&gt;1),"Docente repetido",""))</f>
        <v/>
      </c>
      <c r="P1402" s="13">
        <f t="shared" si="79"/>
        <v>0</v>
      </c>
      <c r="Q1402" s="26"/>
      <c r="R1402" s="26"/>
      <c r="S1402" s="26"/>
      <c r="T1402" s="40" t="str">
        <f t="shared" si="76"/>
        <v/>
      </c>
      <c r="U1402" s="26"/>
      <c r="V1402" s="26"/>
      <c r="W1402" s="26"/>
    </row>
    <row r="1403" spans="1:23" ht="14.1">
      <c r="A1403" s="13" t="s">
        <v>129</v>
      </c>
      <c r="B1403" s="75"/>
      <c r="C1403" s="75"/>
      <c r="D1403" s="75"/>
      <c r="E1403" s="24"/>
      <c r="F1403" s="13" t="s">
        <v>111</v>
      </c>
      <c r="G1403" s="27"/>
      <c r="H1403" s="24"/>
      <c r="I1403" s="13" t="s">
        <v>130</v>
      </c>
      <c r="J1403" s="27"/>
      <c r="K1403" s="24"/>
      <c r="L1403" s="13" t="s">
        <v>111</v>
      </c>
      <c r="M1403" s="27"/>
      <c r="N1403" s="24"/>
      <c r="O1403" s="13" t="str">
        <f>IF(OR(AND(NOT(ISBLANK(G1403)),NOT(ISNUMBER(G1403))),AND(NOT(ISBLANK(J1403)),NOT(ISNUMBER(M1403)))),"Digite um número na C.H.",IF(OR(COUNTIF(B1394:B1403,B1403)&gt;1,COUNTIF(J1394:J1403,J1403)&gt;1),"Docente repetido",""))</f>
        <v/>
      </c>
      <c r="P1403" s="13">
        <f t="shared" si="79"/>
        <v>0</v>
      </c>
      <c r="Q1403" s="26"/>
      <c r="R1403" s="26"/>
      <c r="S1403" s="26"/>
      <c r="T1403" s="40" t="str">
        <f t="shared" si="76"/>
        <v/>
      </c>
      <c r="U1403" s="26"/>
      <c r="V1403" s="26"/>
      <c r="W1403" s="26"/>
    </row>
    <row r="1404" spans="1:23" ht="12.6">
      <c r="A1404" s="26"/>
      <c r="B1404" s="26"/>
      <c r="C1404" s="26"/>
      <c r="D1404" s="26"/>
      <c r="E1404" s="26"/>
      <c r="F1404" s="26"/>
      <c r="G1404" s="26"/>
      <c r="H1404" s="26"/>
      <c r="I1404" s="26"/>
      <c r="J1404" s="26"/>
      <c r="K1404" s="26"/>
      <c r="L1404" s="26"/>
      <c r="M1404" s="26"/>
      <c r="N1404" s="26"/>
      <c r="O1404" s="26"/>
      <c r="P1404" s="26"/>
      <c r="Q1404" s="26"/>
      <c r="R1404" s="26"/>
      <c r="S1404" s="26"/>
      <c r="T1404" s="40" t="str">
        <f t="shared" si="76"/>
        <v/>
      </c>
      <c r="U1404" s="26"/>
      <c r="V1404" s="26"/>
      <c r="W1404" s="26"/>
    </row>
    <row r="1405" spans="1:23" ht="15.75" customHeight="1">
      <c r="T1405" s="40" t="str">
        <f t="shared" si="76"/>
        <v/>
      </c>
    </row>
    <row r="1406" spans="1:23" ht="15.75" customHeight="1">
      <c r="T1406" s="40" t="str">
        <f t="shared" si="76"/>
        <v/>
      </c>
    </row>
    <row r="1407" spans="1:23" ht="19.5" customHeight="1">
      <c r="A1407" s="13" t="s">
        <v>99</v>
      </c>
      <c r="B1407" s="94"/>
      <c r="C1407" s="94"/>
      <c r="D1407" s="94"/>
      <c r="E1407" s="94"/>
      <c r="F1407" s="94"/>
      <c r="G1407" s="94"/>
      <c r="H1407" s="94"/>
      <c r="I1407" s="94"/>
      <c r="J1407" s="94"/>
      <c r="K1407" s="94"/>
      <c r="L1407" s="94"/>
      <c r="M1407" s="94"/>
      <c r="N1407" s="24"/>
      <c r="O1407" s="13" t="str">
        <f>IF(AND(B1407="",NOT(F1408="")),"Nome da disciplina obrigatório","")</f>
        <v/>
      </c>
      <c r="P1407" s="13">
        <f>IF(ISBLANK(O1407),"",IF(O1407="",0,1))</f>
        <v>0</v>
      </c>
      <c r="Q1407" s="26"/>
      <c r="R1407" s="26"/>
      <c r="S1407" s="26"/>
      <c r="T1407" s="40" t="str">
        <f t="shared" si="76"/>
        <v/>
      </c>
      <c r="U1407" s="26"/>
      <c r="V1407" s="26"/>
      <c r="W1407" s="26"/>
    </row>
    <row r="1408" spans="1:23" ht="32.25" customHeight="1">
      <c r="A1408" s="95" t="s">
        <v>100</v>
      </c>
      <c r="B1408" s="96"/>
      <c r="C1408" s="96"/>
      <c r="D1408" s="96"/>
      <c r="E1408" s="97"/>
      <c r="F1408" s="13" t="str">
        <f>IF(SUM(G1418:G1427)+SUM(M1418:M1427)=0,"",SUM(G1418:G1427)+SUM(M1418:M1427))</f>
        <v/>
      </c>
      <c r="H1408" s="24"/>
      <c r="I1408" s="24"/>
      <c r="J1408" s="24"/>
      <c r="K1408" s="24"/>
      <c r="L1408" s="24"/>
      <c r="M1408" s="24"/>
      <c r="N1408" s="24"/>
      <c r="O1408" s="13" t="str">
        <f>IF(F1408="", "", IF(AND(NOT(F1408=0),NOT(MOD(F1408,15)=0)),"A carga horária deve ser múltiplo de 15",""))</f>
        <v/>
      </c>
      <c r="P1408" s="13">
        <f>IF(ISBLANK(O1408),"",IF(O1408="",0,1))</f>
        <v>0</v>
      </c>
      <c r="Q1408" s="26"/>
      <c r="R1408" s="26"/>
      <c r="S1408" s="26"/>
      <c r="T1408" s="40" t="str">
        <f t="shared" si="76"/>
        <v/>
      </c>
      <c r="U1408" s="24"/>
      <c r="V1408" s="24"/>
      <c r="W1408" s="26"/>
    </row>
    <row r="1409" spans="1:23" ht="14.1">
      <c r="A1409" s="98" t="s">
        <v>93</v>
      </c>
      <c r="B1409" s="98"/>
      <c r="C1409" s="98"/>
      <c r="D1409" s="98"/>
      <c r="E1409" s="98"/>
      <c r="F1409" s="38" t="str">
        <f>IF(AND(NOT(ISBLANK(F1408)),ISNUMBER(F1408),F1408&gt;=15),F1408/15,"")</f>
        <v/>
      </c>
      <c r="G1409" s="24"/>
      <c r="H1409" s="24"/>
      <c r="I1409" s="24"/>
      <c r="J1409" s="24"/>
      <c r="K1409" s="24"/>
      <c r="L1409" s="24"/>
      <c r="M1409" s="24"/>
      <c r="N1409" s="24"/>
      <c r="O1409" s="26"/>
      <c r="P1409" s="26"/>
      <c r="Q1409" s="26"/>
      <c r="R1409" s="26"/>
      <c r="S1409" s="26"/>
      <c r="T1409" s="40" t="str">
        <f t="shared" ref="T1409:T1472" si="80">IF(AND($A1409 = "Nome da disciplina:", ISTEXT($B1409)), "OK", "")</f>
        <v/>
      </c>
      <c r="U1409" s="24"/>
      <c r="V1409" s="24"/>
      <c r="W1409" s="26"/>
    </row>
    <row r="1410" spans="1:23" ht="60" customHeight="1">
      <c r="A1410" s="13" t="s">
        <v>101</v>
      </c>
      <c r="B1410" s="83"/>
      <c r="C1410" s="83"/>
      <c r="D1410" s="83"/>
      <c r="E1410" s="83"/>
      <c r="F1410" s="83"/>
      <c r="G1410" s="83"/>
      <c r="H1410" s="83"/>
      <c r="I1410" s="83"/>
      <c r="J1410" s="83"/>
      <c r="K1410" s="83"/>
      <c r="L1410" s="83"/>
      <c r="M1410" s="83"/>
      <c r="N1410" s="24"/>
      <c r="O1410" s="26"/>
      <c r="P1410" s="26"/>
      <c r="Q1410" s="26"/>
      <c r="R1410" s="26"/>
      <c r="S1410" s="26"/>
      <c r="T1410" s="40" t="str">
        <f t="shared" si="80"/>
        <v/>
      </c>
      <c r="U1410" s="24"/>
      <c r="V1410" s="24"/>
      <c r="W1410" s="26"/>
    </row>
    <row r="1411" spans="1:23" ht="60" customHeight="1">
      <c r="A1411" s="39" t="s">
        <v>102</v>
      </c>
      <c r="B1411" s="83"/>
      <c r="C1411" s="83"/>
      <c r="D1411" s="83"/>
      <c r="E1411" s="83"/>
      <c r="F1411" s="83"/>
      <c r="G1411" s="83"/>
      <c r="H1411" s="83"/>
      <c r="I1411" s="83"/>
      <c r="J1411" s="83"/>
      <c r="K1411" s="83"/>
      <c r="L1411" s="83"/>
      <c r="M1411" s="83"/>
      <c r="N1411" s="24"/>
      <c r="O1411" s="26"/>
      <c r="P1411" s="26"/>
      <c r="Q1411" s="26"/>
      <c r="R1411" s="26"/>
      <c r="S1411" s="26"/>
      <c r="T1411" s="40" t="str">
        <f t="shared" si="80"/>
        <v/>
      </c>
      <c r="U1411" s="24"/>
      <c r="V1411" s="24"/>
      <c r="W1411" s="26"/>
    </row>
    <row r="1412" spans="1:23" ht="14.1">
      <c r="A1412" s="13" t="s">
        <v>103</v>
      </c>
      <c r="B1412" s="57"/>
      <c r="C1412" s="16" t="s">
        <v>104</v>
      </c>
      <c r="D1412" s="24"/>
      <c r="E1412" s="24"/>
      <c r="G1412" s="26"/>
      <c r="H1412" s="24"/>
      <c r="I1412" s="24"/>
      <c r="J1412" s="24"/>
      <c r="K1412" s="24"/>
      <c r="L1412" s="24"/>
      <c r="M1412" s="24"/>
      <c r="N1412" s="24"/>
      <c r="O1412" s="26"/>
      <c r="P1412" s="26"/>
      <c r="Q1412" s="26"/>
      <c r="R1412" s="26"/>
      <c r="S1412" s="26"/>
      <c r="T1412" s="40" t="str">
        <f t="shared" si="80"/>
        <v/>
      </c>
      <c r="U1412" s="24"/>
      <c r="V1412" s="24"/>
      <c r="W1412" s="26"/>
    </row>
    <row r="1413" spans="1:23" ht="14.1">
      <c r="A1413" s="13" t="s">
        <v>105</v>
      </c>
      <c r="B1413" s="57"/>
      <c r="C1413" s="16" t="s">
        <v>104</v>
      </c>
      <c r="D1413" s="24"/>
      <c r="E1413" s="24"/>
      <c r="G1413" s="26"/>
      <c r="H1413" s="24"/>
      <c r="I1413" s="24"/>
      <c r="J1413" s="24"/>
      <c r="K1413" s="24"/>
      <c r="L1413" s="24"/>
      <c r="M1413" s="24"/>
      <c r="N1413" s="24"/>
      <c r="O1413" s="26"/>
      <c r="P1413" s="26"/>
      <c r="Q1413" s="26"/>
      <c r="R1413" s="26"/>
      <c r="S1413" s="26"/>
      <c r="T1413" s="40" t="str">
        <f t="shared" si="80"/>
        <v/>
      </c>
      <c r="U1413" s="24"/>
      <c r="V1413" s="24"/>
      <c r="W1413" s="26"/>
    </row>
    <row r="1414" spans="1:23" ht="14.1">
      <c r="A1414" s="99" t="s">
        <v>106</v>
      </c>
      <c r="B1414" s="99"/>
      <c r="C1414" s="57"/>
      <c r="D1414" s="16" t="s">
        <v>104</v>
      </c>
      <c r="E1414" s="24"/>
      <c r="F1414" s="34"/>
      <c r="G1414" s="26"/>
      <c r="H1414" s="24"/>
      <c r="I1414" s="24"/>
      <c r="J1414" s="24"/>
      <c r="K1414" s="24"/>
      <c r="L1414" s="24"/>
      <c r="M1414" s="24"/>
      <c r="N1414" s="24"/>
      <c r="O1414" s="26"/>
      <c r="P1414" s="26"/>
      <c r="Q1414" s="26"/>
      <c r="R1414" s="26"/>
      <c r="S1414" s="26"/>
      <c r="T1414" s="40" t="str">
        <f t="shared" si="80"/>
        <v/>
      </c>
      <c r="U1414" s="24"/>
      <c r="V1414" s="24"/>
      <c r="W1414" s="26"/>
    </row>
    <row r="1415" spans="1:23" ht="14.1">
      <c r="A1415" s="99" t="s">
        <v>107</v>
      </c>
      <c r="B1415" s="99"/>
      <c r="C1415" s="57"/>
      <c r="D1415" s="16" t="s">
        <v>104</v>
      </c>
      <c r="E1415" s="24"/>
      <c r="F1415" s="34"/>
      <c r="G1415" s="26"/>
      <c r="H1415" s="24"/>
      <c r="I1415" s="24"/>
      <c r="J1415" s="24"/>
      <c r="K1415" s="24"/>
      <c r="L1415" s="24"/>
      <c r="M1415" s="24"/>
      <c r="N1415" s="24"/>
      <c r="O1415" s="26"/>
      <c r="P1415" s="26"/>
      <c r="Q1415" s="26"/>
      <c r="R1415" s="26"/>
      <c r="S1415" s="26"/>
      <c r="T1415" s="40" t="str">
        <f t="shared" si="80"/>
        <v/>
      </c>
      <c r="U1415" s="24"/>
      <c r="V1415" s="24"/>
      <c r="W1415" s="26"/>
    </row>
    <row r="1416" spans="1:23" ht="14.1">
      <c r="A1416" s="100" t="s">
        <v>108</v>
      </c>
      <c r="B1416" s="101"/>
      <c r="C1416" s="102"/>
      <c r="D1416" s="57"/>
      <c r="E1416" s="16" t="s">
        <v>104</v>
      </c>
      <c r="G1416" s="26"/>
      <c r="H1416" s="24"/>
      <c r="I1416" s="24"/>
      <c r="J1416" s="24"/>
      <c r="K1416" s="24"/>
      <c r="L1416" s="24"/>
      <c r="M1416" s="24"/>
      <c r="N1416" s="24"/>
      <c r="O1416" s="26"/>
      <c r="P1416" s="26"/>
      <c r="Q1416" s="26"/>
      <c r="R1416" s="26"/>
      <c r="S1416" s="26"/>
      <c r="T1416" s="40" t="str">
        <f t="shared" si="80"/>
        <v/>
      </c>
      <c r="U1416" s="24"/>
      <c r="V1416" s="24"/>
      <c r="W1416" s="26"/>
    </row>
    <row r="1417" spans="1:23" ht="14.1">
      <c r="A1417" s="103" t="s">
        <v>109</v>
      </c>
      <c r="B1417" s="104"/>
      <c r="C1417" s="105"/>
      <c r="D1417" s="57"/>
      <c r="E1417" s="16" t="s">
        <v>104</v>
      </c>
      <c r="G1417" s="26"/>
      <c r="H1417" s="24"/>
      <c r="I1417" s="24"/>
      <c r="J1417" s="24"/>
      <c r="K1417" s="24"/>
      <c r="L1417" s="24"/>
      <c r="M1417" s="24"/>
      <c r="N1417" s="24"/>
      <c r="O1417" s="26"/>
      <c r="P1417" s="26"/>
      <c r="Q1417" s="26"/>
      <c r="R1417" s="26"/>
      <c r="S1417" s="26"/>
      <c r="T1417" s="40" t="str">
        <f t="shared" si="80"/>
        <v/>
      </c>
      <c r="U1417" s="24"/>
      <c r="V1417" s="24"/>
      <c r="W1417" s="26"/>
    </row>
    <row r="1418" spans="1:23" ht="14.1">
      <c r="A1418" s="13" t="s">
        <v>110</v>
      </c>
      <c r="B1418" s="75"/>
      <c r="C1418" s="75"/>
      <c r="D1418" s="75"/>
      <c r="E1418" s="24"/>
      <c r="F1418" s="13" t="s">
        <v>111</v>
      </c>
      <c r="G1418" s="27"/>
      <c r="H1418" s="24"/>
      <c r="I1418" s="13" t="s">
        <v>112</v>
      </c>
      <c r="J1418" s="27"/>
      <c r="K1418" s="24"/>
      <c r="L1418" s="13" t="s">
        <v>111</v>
      </c>
      <c r="M1418" s="27"/>
      <c r="N1418" s="24"/>
      <c r="O1418" s="13" t="str">
        <f>IF(OR(AND(NOT(ISBLANK(G1418)),NOT(ISNUMBER(G1418))),AND(NOT(ISBLANK(J1418)),NOT(ISNUMBER(M1418)))),"Digite um número na C.H.",IF(OR(COUNTIF(B1418:B1427,B1418)&gt;1,COUNTIF(J1418:J1427,J1418)&gt;1),"Docente repetido",""))</f>
        <v/>
      </c>
      <c r="P1418" s="13">
        <f t="shared" ref="P1418:P1427" si="81">IF(ISBLANK(O1418),"",IF(O1418="",0,1))</f>
        <v>0</v>
      </c>
      <c r="Q1418" s="26"/>
      <c r="R1418" s="26"/>
      <c r="S1418" s="26"/>
      <c r="T1418" s="40" t="str">
        <f t="shared" si="80"/>
        <v/>
      </c>
      <c r="U1418" s="24"/>
      <c r="V1418" s="24"/>
      <c r="W1418" s="26"/>
    </row>
    <row r="1419" spans="1:23" ht="14.1">
      <c r="A1419" s="13" t="s">
        <v>113</v>
      </c>
      <c r="B1419" s="75"/>
      <c r="C1419" s="75"/>
      <c r="D1419" s="75"/>
      <c r="E1419" s="24"/>
      <c r="F1419" s="13" t="s">
        <v>111</v>
      </c>
      <c r="G1419" s="27"/>
      <c r="H1419" s="24"/>
      <c r="I1419" s="13" t="s">
        <v>114</v>
      </c>
      <c r="J1419" s="27"/>
      <c r="K1419" s="24"/>
      <c r="L1419" s="13" t="s">
        <v>111</v>
      </c>
      <c r="M1419" s="27"/>
      <c r="N1419" s="24"/>
      <c r="O1419" s="13" t="str">
        <f>IF(OR(AND(NOT(ISBLANK(G1419)),NOT(ISNUMBER(G1419))),AND(NOT(ISBLANK(J1419)),NOT(ISNUMBER(M1419)))),"Digite um número na C.H.",IF(OR(COUNTIF(B1418:B1427,B1419)&gt;1,COUNTIF(J1418:J1427,J1419)&gt;1),"Docente repetido",""))</f>
        <v/>
      </c>
      <c r="P1419" s="13">
        <f t="shared" si="81"/>
        <v>0</v>
      </c>
      <c r="Q1419" s="26"/>
      <c r="R1419" s="26"/>
      <c r="S1419" s="26"/>
      <c r="T1419" s="40" t="str">
        <f t="shared" si="80"/>
        <v/>
      </c>
      <c r="U1419" s="24"/>
      <c r="V1419" s="24"/>
      <c r="W1419" s="26"/>
    </row>
    <row r="1420" spans="1:23" ht="14.1">
      <c r="A1420" s="13" t="s">
        <v>115</v>
      </c>
      <c r="B1420" s="75"/>
      <c r="C1420" s="75"/>
      <c r="D1420" s="75"/>
      <c r="E1420" s="24"/>
      <c r="F1420" s="13" t="s">
        <v>111</v>
      </c>
      <c r="G1420" s="27"/>
      <c r="H1420" s="24"/>
      <c r="I1420" s="13" t="s">
        <v>116</v>
      </c>
      <c r="J1420" s="27"/>
      <c r="K1420" s="24"/>
      <c r="L1420" s="13" t="s">
        <v>111</v>
      </c>
      <c r="M1420" s="27"/>
      <c r="N1420" s="24"/>
      <c r="O1420" s="13" t="str">
        <f>IF(OR(AND(NOT(ISBLANK(G1420)),NOT(ISNUMBER(G1420))),AND(NOT(ISBLANK(J1420)),NOT(ISNUMBER(M1420)))),"Digite um número na C.H.",IF(OR(COUNTIF(B1418:B1427,B1420)&gt;1,COUNTIF(J1418:J1427,J1420)&gt;1),"Docente repetido",""))</f>
        <v/>
      </c>
      <c r="P1420" s="13">
        <f t="shared" si="81"/>
        <v>0</v>
      </c>
      <c r="Q1420" s="26"/>
      <c r="R1420" s="26"/>
      <c r="S1420" s="26"/>
      <c r="T1420" s="40" t="str">
        <f t="shared" si="80"/>
        <v/>
      </c>
      <c r="U1420" s="24"/>
      <c r="V1420" s="24"/>
      <c r="W1420" s="26"/>
    </row>
    <row r="1421" spans="1:23" ht="14.1">
      <c r="A1421" s="13" t="s">
        <v>117</v>
      </c>
      <c r="B1421" s="75"/>
      <c r="C1421" s="75"/>
      <c r="D1421" s="75"/>
      <c r="E1421" s="24"/>
      <c r="F1421" s="13" t="s">
        <v>111</v>
      </c>
      <c r="G1421" s="27"/>
      <c r="H1421" s="24"/>
      <c r="I1421" s="13" t="s">
        <v>118</v>
      </c>
      <c r="J1421" s="27"/>
      <c r="K1421" s="24"/>
      <c r="L1421" s="13" t="s">
        <v>111</v>
      </c>
      <c r="M1421" s="27"/>
      <c r="N1421" s="24"/>
      <c r="O1421" s="13" t="str">
        <f>IF(OR(AND(NOT(ISBLANK(G1421)),NOT(ISNUMBER(G1421))),AND(NOT(ISBLANK(J1421)),NOT(ISNUMBER(M1421)))),"Digite um número na C.H.",IF(OR(COUNTIF(B1418:B1427,B1421)&gt;1,COUNTIF(J1418:J1427,J1421)&gt;1),"Docente repetido",""))</f>
        <v/>
      </c>
      <c r="P1421" s="13">
        <f t="shared" si="81"/>
        <v>0</v>
      </c>
      <c r="Q1421" s="26"/>
      <c r="R1421" s="26"/>
      <c r="S1421" s="26"/>
      <c r="T1421" s="40" t="str">
        <f t="shared" si="80"/>
        <v/>
      </c>
      <c r="U1421" s="24"/>
      <c r="V1421" s="24"/>
      <c r="W1421" s="26"/>
    </row>
    <row r="1422" spans="1:23" ht="14.1">
      <c r="A1422" s="13" t="s">
        <v>119</v>
      </c>
      <c r="B1422" s="75"/>
      <c r="C1422" s="75"/>
      <c r="D1422" s="75"/>
      <c r="E1422" s="24"/>
      <c r="F1422" s="13" t="s">
        <v>111</v>
      </c>
      <c r="G1422" s="27"/>
      <c r="H1422" s="24"/>
      <c r="I1422" s="13" t="s">
        <v>120</v>
      </c>
      <c r="J1422" s="27"/>
      <c r="K1422" s="24"/>
      <c r="L1422" s="13" t="s">
        <v>111</v>
      </c>
      <c r="M1422" s="27"/>
      <c r="N1422" s="24"/>
      <c r="O1422" s="13" t="str">
        <f>IF(OR(AND(NOT(ISBLANK(G1422)),NOT(ISNUMBER(G1422))),AND(NOT(ISBLANK(J1422)),NOT(ISNUMBER(M1422)))),"Digite um número na C.H.",IF(OR(COUNTIF(B1418:B1427,B1422)&gt;1,COUNTIF(J1418:J1427,J1422)&gt;1),"Docente repetido",""))</f>
        <v/>
      </c>
      <c r="P1422" s="13">
        <f t="shared" si="81"/>
        <v>0</v>
      </c>
      <c r="Q1422" s="26"/>
      <c r="R1422" s="26"/>
      <c r="S1422" s="26"/>
      <c r="T1422" s="40" t="str">
        <f t="shared" si="80"/>
        <v/>
      </c>
      <c r="U1422" s="24"/>
      <c r="V1422" s="24"/>
      <c r="W1422" s="26"/>
    </row>
    <row r="1423" spans="1:23" ht="14.1">
      <c r="A1423" s="13" t="s">
        <v>121</v>
      </c>
      <c r="B1423" s="75"/>
      <c r="C1423" s="75"/>
      <c r="D1423" s="75"/>
      <c r="E1423" s="24"/>
      <c r="F1423" s="13" t="s">
        <v>111</v>
      </c>
      <c r="G1423" s="27"/>
      <c r="H1423" s="24"/>
      <c r="I1423" s="13" t="s">
        <v>122</v>
      </c>
      <c r="J1423" s="27"/>
      <c r="K1423" s="24"/>
      <c r="L1423" s="13" t="s">
        <v>111</v>
      </c>
      <c r="M1423" s="27"/>
      <c r="N1423" s="24"/>
      <c r="O1423" s="13" t="str">
        <f>IF(OR(AND(NOT(ISBLANK(G1423)),NOT(ISNUMBER(G1423))),AND(NOT(ISBLANK(J1423)),NOT(ISNUMBER(M1423)))),"Digite um número na C.H.",IF(OR(COUNTIF(B1418:B1427,B1423)&gt;1,COUNTIF(J1418:J1427,J1423)&gt;1),"Docente repetido",""))</f>
        <v/>
      </c>
      <c r="P1423" s="13">
        <f t="shared" si="81"/>
        <v>0</v>
      </c>
      <c r="Q1423" s="26"/>
      <c r="R1423" s="26"/>
      <c r="S1423" s="26"/>
      <c r="T1423" s="40" t="str">
        <f t="shared" si="80"/>
        <v/>
      </c>
      <c r="U1423" s="24"/>
      <c r="V1423" s="24"/>
      <c r="W1423" s="26"/>
    </row>
    <row r="1424" spans="1:23" ht="14.1">
      <c r="A1424" s="13" t="s">
        <v>123</v>
      </c>
      <c r="B1424" s="75"/>
      <c r="C1424" s="75"/>
      <c r="D1424" s="75"/>
      <c r="E1424" s="24"/>
      <c r="F1424" s="13" t="s">
        <v>111</v>
      </c>
      <c r="G1424" s="27"/>
      <c r="H1424" s="24"/>
      <c r="I1424" s="13" t="s">
        <v>124</v>
      </c>
      <c r="J1424" s="27"/>
      <c r="K1424" s="24"/>
      <c r="L1424" s="13" t="s">
        <v>111</v>
      </c>
      <c r="M1424" s="27"/>
      <c r="N1424" s="24"/>
      <c r="O1424" s="13" t="str">
        <f>IF(OR(AND(NOT(ISBLANK(G1424)),NOT(ISNUMBER(G1424))),AND(NOT(ISBLANK(J1424)),NOT(ISNUMBER(M1424)))),"Digite um número na C.H.",IF(OR(COUNTIF(B1418:B1427,B1424)&gt;1,COUNTIF(J1418:J1427,J1424)&gt;1),"Docente repetido",""))</f>
        <v/>
      </c>
      <c r="P1424" s="13">
        <f t="shared" si="81"/>
        <v>0</v>
      </c>
      <c r="Q1424" s="26"/>
      <c r="R1424" s="26"/>
      <c r="S1424" s="26"/>
      <c r="T1424" s="40" t="str">
        <f t="shared" si="80"/>
        <v/>
      </c>
      <c r="U1424" s="24"/>
      <c r="V1424" s="24"/>
      <c r="W1424" s="26"/>
    </row>
    <row r="1425" spans="1:23" ht="14.1">
      <c r="A1425" s="13" t="s">
        <v>125</v>
      </c>
      <c r="B1425" s="75"/>
      <c r="C1425" s="75"/>
      <c r="D1425" s="75"/>
      <c r="E1425" s="24"/>
      <c r="F1425" s="13" t="s">
        <v>111</v>
      </c>
      <c r="G1425" s="27"/>
      <c r="H1425" s="24"/>
      <c r="I1425" s="13" t="s">
        <v>126</v>
      </c>
      <c r="J1425" s="27"/>
      <c r="K1425" s="24"/>
      <c r="L1425" s="13" t="s">
        <v>111</v>
      </c>
      <c r="M1425" s="27"/>
      <c r="N1425" s="24"/>
      <c r="O1425" s="13" t="str">
        <f>IF(OR(AND(NOT(ISBLANK(G1425)),NOT(ISNUMBER(G1425))),AND(NOT(ISBLANK(J1425)),NOT(ISNUMBER(M1425)))),"Digite um número na C.H.",IF(OR(COUNTIF(B1418:B1427,B1425)&gt;1,COUNTIF(J1418:J1427,J1425)&gt;1),"Docente repetido",""))</f>
        <v/>
      </c>
      <c r="P1425" s="13">
        <f t="shared" si="81"/>
        <v>0</v>
      </c>
      <c r="Q1425" s="26"/>
      <c r="R1425" s="26"/>
      <c r="S1425" s="26"/>
      <c r="T1425" s="40" t="str">
        <f t="shared" si="80"/>
        <v/>
      </c>
      <c r="U1425" s="24"/>
      <c r="V1425" s="24"/>
      <c r="W1425" s="26"/>
    </row>
    <row r="1426" spans="1:23" ht="14.1">
      <c r="A1426" s="13" t="s">
        <v>127</v>
      </c>
      <c r="B1426" s="75"/>
      <c r="C1426" s="75"/>
      <c r="D1426" s="75"/>
      <c r="E1426" s="24"/>
      <c r="F1426" s="13" t="s">
        <v>111</v>
      </c>
      <c r="G1426" s="27"/>
      <c r="H1426" s="24"/>
      <c r="I1426" s="13" t="s">
        <v>128</v>
      </c>
      <c r="J1426" s="27"/>
      <c r="K1426" s="24"/>
      <c r="L1426" s="13" t="s">
        <v>111</v>
      </c>
      <c r="M1426" s="27"/>
      <c r="N1426" s="24"/>
      <c r="O1426" s="13" t="str">
        <f>IF(OR(AND(NOT(ISBLANK(G1426)),NOT(ISNUMBER(G1426))),AND(NOT(ISBLANK(J1426)),NOT(ISNUMBER(M1426)))),"Digite um número na C.H.",IF(OR(COUNTIF(B1418:B1427,B1426)&gt;1,COUNTIF(J1418:J1427,J1426)&gt;1),"Docente repetido",""))</f>
        <v/>
      </c>
      <c r="P1426" s="13">
        <f t="shared" si="81"/>
        <v>0</v>
      </c>
      <c r="Q1426" s="26"/>
      <c r="R1426" s="26"/>
      <c r="S1426" s="26"/>
      <c r="T1426" s="40" t="str">
        <f t="shared" si="80"/>
        <v/>
      </c>
      <c r="U1426" s="26"/>
      <c r="V1426" s="26"/>
      <c r="W1426" s="26"/>
    </row>
    <row r="1427" spans="1:23" ht="14.1">
      <c r="A1427" s="13" t="s">
        <v>129</v>
      </c>
      <c r="B1427" s="75"/>
      <c r="C1427" s="75"/>
      <c r="D1427" s="75"/>
      <c r="E1427" s="24"/>
      <c r="F1427" s="13" t="s">
        <v>111</v>
      </c>
      <c r="G1427" s="27"/>
      <c r="H1427" s="24"/>
      <c r="I1427" s="13" t="s">
        <v>130</v>
      </c>
      <c r="J1427" s="27"/>
      <c r="K1427" s="24"/>
      <c r="L1427" s="13" t="s">
        <v>111</v>
      </c>
      <c r="M1427" s="27"/>
      <c r="N1427" s="24"/>
      <c r="O1427" s="13" t="str">
        <f>IF(OR(AND(NOT(ISBLANK(G1427)),NOT(ISNUMBER(G1427))),AND(NOT(ISBLANK(J1427)),NOT(ISNUMBER(M1427)))),"Digite um número na C.H.",IF(OR(COUNTIF(B1418:B1427,B1427)&gt;1,COUNTIF(J1418:J1427,J1427)&gt;1),"Docente repetido",""))</f>
        <v/>
      </c>
      <c r="P1427" s="13">
        <f t="shared" si="81"/>
        <v>0</v>
      </c>
      <c r="Q1427" s="26"/>
      <c r="R1427" s="26"/>
      <c r="S1427" s="26"/>
      <c r="T1427" s="40" t="str">
        <f t="shared" si="80"/>
        <v/>
      </c>
      <c r="U1427" s="26"/>
      <c r="V1427" s="26"/>
      <c r="W1427" s="26"/>
    </row>
    <row r="1428" spans="1:23" ht="12.6">
      <c r="A1428" s="26"/>
      <c r="B1428" s="26"/>
      <c r="C1428" s="26"/>
      <c r="D1428" s="26"/>
      <c r="E1428" s="26"/>
      <c r="F1428" s="26"/>
      <c r="G1428" s="26"/>
      <c r="H1428" s="26"/>
      <c r="I1428" s="26"/>
      <c r="J1428" s="26"/>
      <c r="K1428" s="26"/>
      <c r="L1428" s="26"/>
      <c r="M1428" s="26"/>
      <c r="N1428" s="26"/>
      <c r="O1428" s="26"/>
      <c r="P1428" s="26"/>
      <c r="Q1428" s="26"/>
      <c r="R1428" s="26"/>
      <c r="S1428" s="26"/>
      <c r="T1428" s="40" t="str">
        <f t="shared" si="80"/>
        <v/>
      </c>
      <c r="U1428" s="26"/>
      <c r="V1428" s="26"/>
      <c r="W1428" s="26"/>
    </row>
    <row r="1429" spans="1:23" ht="15.75" customHeight="1">
      <c r="T1429" s="40" t="str">
        <f t="shared" si="80"/>
        <v/>
      </c>
    </row>
    <row r="1430" spans="1:23" ht="15.75" customHeight="1">
      <c r="T1430" s="40" t="str">
        <f t="shared" si="80"/>
        <v/>
      </c>
    </row>
    <row r="1431" spans="1:23" ht="19.5" customHeight="1">
      <c r="A1431" s="13" t="s">
        <v>99</v>
      </c>
      <c r="B1431" s="94"/>
      <c r="C1431" s="94"/>
      <c r="D1431" s="94"/>
      <c r="E1431" s="94"/>
      <c r="F1431" s="94"/>
      <c r="G1431" s="94"/>
      <c r="H1431" s="94"/>
      <c r="I1431" s="94"/>
      <c r="J1431" s="94"/>
      <c r="K1431" s="94"/>
      <c r="L1431" s="94"/>
      <c r="M1431" s="94"/>
      <c r="N1431" s="24"/>
      <c r="O1431" s="13" t="str">
        <f>IF(AND(B1431="",NOT(F1432="")),"Nome da disciplina obrigatório","")</f>
        <v/>
      </c>
      <c r="P1431" s="13">
        <f>IF(ISBLANK(O1431),"",IF(O1431="",0,1))</f>
        <v>0</v>
      </c>
      <c r="Q1431" s="26"/>
      <c r="R1431" s="26"/>
      <c r="S1431" s="26"/>
      <c r="T1431" s="40" t="str">
        <f t="shared" si="80"/>
        <v/>
      </c>
      <c r="U1431" s="26"/>
      <c r="V1431" s="26"/>
      <c r="W1431" s="26"/>
    </row>
    <row r="1432" spans="1:23" ht="32.25" customHeight="1">
      <c r="A1432" s="95" t="s">
        <v>100</v>
      </c>
      <c r="B1432" s="96"/>
      <c r="C1432" s="96"/>
      <c r="D1432" s="96"/>
      <c r="E1432" s="97"/>
      <c r="F1432" s="13" t="str">
        <f>IF(SUM(G1442:G1451)+SUM(M1442:M1451)=0,"",SUM(G1442:G1451)+SUM(M1442:M1451))</f>
        <v/>
      </c>
      <c r="H1432" s="24"/>
      <c r="I1432" s="24"/>
      <c r="J1432" s="24"/>
      <c r="K1432" s="24"/>
      <c r="L1432" s="24"/>
      <c r="M1432" s="24"/>
      <c r="N1432" s="24"/>
      <c r="O1432" s="13" t="str">
        <f>IF(F1432="", "", IF(AND(NOT(F1432=0),NOT(MOD(F1432,15)=0)),"A carga horária deve ser múltiplo de 15",""))</f>
        <v/>
      </c>
      <c r="P1432" s="13">
        <f>IF(ISBLANK(O1432),"",IF(O1432="",0,1))</f>
        <v>0</v>
      </c>
      <c r="Q1432" s="26"/>
      <c r="R1432" s="26"/>
      <c r="S1432" s="26"/>
      <c r="T1432" s="40" t="str">
        <f t="shared" si="80"/>
        <v/>
      </c>
      <c r="U1432" s="24"/>
      <c r="V1432" s="24"/>
      <c r="W1432" s="26"/>
    </row>
    <row r="1433" spans="1:23" ht="14.1">
      <c r="A1433" s="98" t="s">
        <v>93</v>
      </c>
      <c r="B1433" s="98"/>
      <c r="C1433" s="98"/>
      <c r="D1433" s="98"/>
      <c r="E1433" s="98"/>
      <c r="F1433" s="38" t="str">
        <f>IF(AND(NOT(ISBLANK(F1432)),ISNUMBER(F1432),F1432&gt;=15),F1432/15,"")</f>
        <v/>
      </c>
      <c r="G1433" s="24"/>
      <c r="H1433" s="24"/>
      <c r="I1433" s="24"/>
      <c r="J1433" s="24"/>
      <c r="K1433" s="24"/>
      <c r="L1433" s="24"/>
      <c r="M1433" s="24"/>
      <c r="N1433" s="24"/>
      <c r="O1433" s="26"/>
      <c r="P1433" s="26"/>
      <c r="Q1433" s="26"/>
      <c r="R1433" s="26"/>
      <c r="S1433" s="26"/>
      <c r="T1433" s="40" t="str">
        <f t="shared" si="80"/>
        <v/>
      </c>
      <c r="U1433" s="24"/>
      <c r="V1433" s="24"/>
      <c r="W1433" s="26"/>
    </row>
    <row r="1434" spans="1:23" ht="60" customHeight="1">
      <c r="A1434" s="13" t="s">
        <v>101</v>
      </c>
      <c r="B1434" s="83"/>
      <c r="C1434" s="83"/>
      <c r="D1434" s="83"/>
      <c r="E1434" s="83"/>
      <c r="F1434" s="83"/>
      <c r="G1434" s="83"/>
      <c r="H1434" s="83"/>
      <c r="I1434" s="83"/>
      <c r="J1434" s="83"/>
      <c r="K1434" s="83"/>
      <c r="L1434" s="83"/>
      <c r="M1434" s="83"/>
      <c r="N1434" s="24"/>
      <c r="O1434" s="26"/>
      <c r="P1434" s="26"/>
      <c r="Q1434" s="26"/>
      <c r="R1434" s="26"/>
      <c r="S1434" s="26"/>
      <c r="T1434" s="40" t="str">
        <f t="shared" si="80"/>
        <v/>
      </c>
      <c r="U1434" s="24"/>
      <c r="V1434" s="24"/>
      <c r="W1434" s="26"/>
    </row>
    <row r="1435" spans="1:23" ht="60" customHeight="1">
      <c r="A1435" s="39" t="s">
        <v>102</v>
      </c>
      <c r="B1435" s="83"/>
      <c r="C1435" s="83"/>
      <c r="D1435" s="83"/>
      <c r="E1435" s="83"/>
      <c r="F1435" s="83"/>
      <c r="G1435" s="83"/>
      <c r="H1435" s="83"/>
      <c r="I1435" s="83"/>
      <c r="J1435" s="83"/>
      <c r="K1435" s="83"/>
      <c r="L1435" s="83"/>
      <c r="M1435" s="83"/>
      <c r="N1435" s="24"/>
      <c r="O1435" s="26"/>
      <c r="P1435" s="26"/>
      <c r="Q1435" s="26"/>
      <c r="R1435" s="26"/>
      <c r="S1435" s="26"/>
      <c r="T1435" s="40" t="str">
        <f t="shared" si="80"/>
        <v/>
      </c>
      <c r="U1435" s="24"/>
      <c r="V1435" s="24"/>
      <c r="W1435" s="26"/>
    </row>
    <row r="1436" spans="1:23" ht="14.1">
      <c r="A1436" s="13" t="s">
        <v>103</v>
      </c>
      <c r="B1436" s="57"/>
      <c r="C1436" s="16" t="s">
        <v>104</v>
      </c>
      <c r="D1436" s="24"/>
      <c r="E1436" s="24"/>
      <c r="G1436" s="26"/>
      <c r="H1436" s="24"/>
      <c r="I1436" s="24"/>
      <c r="J1436" s="24"/>
      <c r="K1436" s="24"/>
      <c r="L1436" s="24"/>
      <c r="M1436" s="24"/>
      <c r="N1436" s="24"/>
      <c r="O1436" s="26"/>
      <c r="P1436" s="26"/>
      <c r="Q1436" s="26"/>
      <c r="R1436" s="26"/>
      <c r="S1436" s="26"/>
      <c r="T1436" s="40" t="str">
        <f t="shared" si="80"/>
        <v/>
      </c>
      <c r="U1436" s="24"/>
      <c r="V1436" s="24"/>
      <c r="W1436" s="26"/>
    </row>
    <row r="1437" spans="1:23" ht="14.1">
      <c r="A1437" s="13" t="s">
        <v>105</v>
      </c>
      <c r="B1437" s="57"/>
      <c r="C1437" s="16" t="s">
        <v>104</v>
      </c>
      <c r="D1437" s="24"/>
      <c r="E1437" s="24"/>
      <c r="G1437" s="26"/>
      <c r="H1437" s="24"/>
      <c r="I1437" s="24"/>
      <c r="J1437" s="24"/>
      <c r="K1437" s="24"/>
      <c r="L1437" s="24"/>
      <c r="M1437" s="24"/>
      <c r="N1437" s="24"/>
      <c r="O1437" s="26"/>
      <c r="P1437" s="26"/>
      <c r="Q1437" s="26"/>
      <c r="R1437" s="26"/>
      <c r="S1437" s="26"/>
      <c r="T1437" s="40" t="str">
        <f t="shared" si="80"/>
        <v/>
      </c>
      <c r="U1437" s="24"/>
      <c r="V1437" s="24"/>
      <c r="W1437" s="26"/>
    </row>
    <row r="1438" spans="1:23" ht="14.1">
      <c r="A1438" s="99" t="s">
        <v>106</v>
      </c>
      <c r="B1438" s="99"/>
      <c r="C1438" s="57"/>
      <c r="D1438" s="16" t="s">
        <v>104</v>
      </c>
      <c r="E1438" s="24"/>
      <c r="F1438" s="34"/>
      <c r="G1438" s="26"/>
      <c r="H1438" s="24"/>
      <c r="I1438" s="24"/>
      <c r="J1438" s="24"/>
      <c r="K1438" s="24"/>
      <c r="L1438" s="24"/>
      <c r="M1438" s="24"/>
      <c r="N1438" s="24"/>
      <c r="O1438" s="26"/>
      <c r="P1438" s="26"/>
      <c r="Q1438" s="26"/>
      <c r="R1438" s="26"/>
      <c r="S1438" s="26"/>
      <c r="T1438" s="40" t="str">
        <f t="shared" si="80"/>
        <v/>
      </c>
      <c r="U1438" s="24"/>
      <c r="V1438" s="24"/>
      <c r="W1438" s="26"/>
    </row>
    <row r="1439" spans="1:23" ht="14.1">
      <c r="A1439" s="99" t="s">
        <v>107</v>
      </c>
      <c r="B1439" s="99"/>
      <c r="C1439" s="57"/>
      <c r="D1439" s="16" t="s">
        <v>104</v>
      </c>
      <c r="E1439" s="24"/>
      <c r="F1439" s="34"/>
      <c r="G1439" s="26"/>
      <c r="H1439" s="24"/>
      <c r="I1439" s="24"/>
      <c r="J1439" s="24"/>
      <c r="K1439" s="24"/>
      <c r="L1439" s="24"/>
      <c r="M1439" s="24"/>
      <c r="N1439" s="24"/>
      <c r="O1439" s="26"/>
      <c r="P1439" s="26"/>
      <c r="Q1439" s="26"/>
      <c r="R1439" s="26"/>
      <c r="S1439" s="26"/>
      <c r="T1439" s="40" t="str">
        <f t="shared" si="80"/>
        <v/>
      </c>
      <c r="U1439" s="24"/>
      <c r="V1439" s="24"/>
      <c r="W1439" s="26"/>
    </row>
    <row r="1440" spans="1:23" ht="14.1">
      <c r="A1440" s="100" t="s">
        <v>108</v>
      </c>
      <c r="B1440" s="101"/>
      <c r="C1440" s="102"/>
      <c r="D1440" s="57"/>
      <c r="E1440" s="16" t="s">
        <v>104</v>
      </c>
      <c r="G1440" s="26"/>
      <c r="H1440" s="24"/>
      <c r="I1440" s="24"/>
      <c r="J1440" s="24"/>
      <c r="K1440" s="24"/>
      <c r="L1440" s="24"/>
      <c r="M1440" s="24"/>
      <c r="N1440" s="24"/>
      <c r="O1440" s="26"/>
      <c r="P1440" s="26"/>
      <c r="Q1440" s="26"/>
      <c r="R1440" s="26"/>
      <c r="S1440" s="26"/>
      <c r="T1440" s="40" t="str">
        <f t="shared" si="80"/>
        <v/>
      </c>
      <c r="U1440" s="24"/>
      <c r="V1440" s="24"/>
      <c r="W1440" s="26"/>
    </row>
    <row r="1441" spans="1:23" ht="14.1">
      <c r="A1441" s="103" t="s">
        <v>109</v>
      </c>
      <c r="B1441" s="104"/>
      <c r="C1441" s="105"/>
      <c r="D1441" s="57"/>
      <c r="E1441" s="16" t="s">
        <v>104</v>
      </c>
      <c r="G1441" s="26"/>
      <c r="H1441" s="24"/>
      <c r="I1441" s="24"/>
      <c r="J1441" s="24"/>
      <c r="K1441" s="24"/>
      <c r="L1441" s="24"/>
      <c r="M1441" s="24"/>
      <c r="N1441" s="24"/>
      <c r="O1441" s="26"/>
      <c r="P1441" s="26"/>
      <c r="Q1441" s="26"/>
      <c r="R1441" s="26"/>
      <c r="S1441" s="26"/>
      <c r="T1441" s="40" t="str">
        <f t="shared" si="80"/>
        <v/>
      </c>
      <c r="U1441" s="24"/>
      <c r="V1441" s="24"/>
      <c r="W1441" s="26"/>
    </row>
    <row r="1442" spans="1:23" ht="14.1">
      <c r="A1442" s="13" t="s">
        <v>110</v>
      </c>
      <c r="B1442" s="75"/>
      <c r="C1442" s="75"/>
      <c r="D1442" s="75"/>
      <c r="E1442" s="24"/>
      <c r="F1442" s="13" t="s">
        <v>111</v>
      </c>
      <c r="G1442" s="27"/>
      <c r="H1442" s="24"/>
      <c r="I1442" s="13" t="s">
        <v>112</v>
      </c>
      <c r="J1442" s="27"/>
      <c r="K1442" s="24"/>
      <c r="L1442" s="13" t="s">
        <v>111</v>
      </c>
      <c r="M1442" s="27"/>
      <c r="N1442" s="24"/>
      <c r="O1442" s="13" t="str">
        <f>IF(OR(AND(NOT(ISBLANK(G1442)),NOT(ISNUMBER(G1442))),AND(NOT(ISBLANK(J1442)),NOT(ISNUMBER(M1442)))),"Digite um número na C.H.",IF(OR(COUNTIF(B1442:B1451,B1442)&gt;1,COUNTIF(J1442:J1451,J1442)&gt;1),"Docente repetido",""))</f>
        <v/>
      </c>
      <c r="P1442" s="13">
        <f t="shared" ref="P1442:P1451" si="82">IF(ISBLANK(O1442),"",IF(O1442="",0,1))</f>
        <v>0</v>
      </c>
      <c r="Q1442" s="26"/>
      <c r="R1442" s="26"/>
      <c r="S1442" s="26"/>
      <c r="T1442" s="40" t="str">
        <f t="shared" si="80"/>
        <v/>
      </c>
      <c r="U1442" s="24"/>
      <c r="V1442" s="24"/>
      <c r="W1442" s="26"/>
    </row>
    <row r="1443" spans="1:23" ht="14.1">
      <c r="A1443" s="13" t="s">
        <v>113</v>
      </c>
      <c r="B1443" s="75"/>
      <c r="C1443" s="75"/>
      <c r="D1443" s="75"/>
      <c r="E1443" s="24"/>
      <c r="F1443" s="13" t="s">
        <v>111</v>
      </c>
      <c r="G1443" s="27"/>
      <c r="H1443" s="24"/>
      <c r="I1443" s="13" t="s">
        <v>114</v>
      </c>
      <c r="J1443" s="27"/>
      <c r="K1443" s="24"/>
      <c r="L1443" s="13" t="s">
        <v>111</v>
      </c>
      <c r="M1443" s="27"/>
      <c r="N1443" s="24"/>
      <c r="O1443" s="13" t="str">
        <f>IF(OR(AND(NOT(ISBLANK(G1443)),NOT(ISNUMBER(G1443))),AND(NOT(ISBLANK(J1443)),NOT(ISNUMBER(M1443)))),"Digite um número na C.H.",IF(OR(COUNTIF(B1442:B1451,B1443)&gt;1,COUNTIF(J1442:J1451,J1443)&gt;1),"Docente repetido",""))</f>
        <v/>
      </c>
      <c r="P1443" s="13">
        <f t="shared" si="82"/>
        <v>0</v>
      </c>
      <c r="Q1443" s="26"/>
      <c r="R1443" s="26"/>
      <c r="S1443" s="26"/>
      <c r="T1443" s="40" t="str">
        <f t="shared" si="80"/>
        <v/>
      </c>
      <c r="U1443" s="24"/>
      <c r="V1443" s="24"/>
      <c r="W1443" s="26"/>
    </row>
    <row r="1444" spans="1:23" ht="14.1">
      <c r="A1444" s="13" t="s">
        <v>115</v>
      </c>
      <c r="B1444" s="75"/>
      <c r="C1444" s="75"/>
      <c r="D1444" s="75"/>
      <c r="E1444" s="24"/>
      <c r="F1444" s="13" t="s">
        <v>111</v>
      </c>
      <c r="G1444" s="27"/>
      <c r="H1444" s="24"/>
      <c r="I1444" s="13" t="s">
        <v>116</v>
      </c>
      <c r="J1444" s="27"/>
      <c r="K1444" s="24"/>
      <c r="L1444" s="13" t="s">
        <v>111</v>
      </c>
      <c r="M1444" s="27"/>
      <c r="N1444" s="24"/>
      <c r="O1444" s="13" t="str">
        <f>IF(OR(AND(NOT(ISBLANK(G1444)),NOT(ISNUMBER(G1444))),AND(NOT(ISBLANK(J1444)),NOT(ISNUMBER(M1444)))),"Digite um número na C.H.",IF(OR(COUNTIF(B1442:B1451,B1444)&gt;1,COUNTIF(J1442:J1451,J1444)&gt;1),"Docente repetido",""))</f>
        <v/>
      </c>
      <c r="P1444" s="13">
        <f t="shared" si="82"/>
        <v>0</v>
      </c>
      <c r="Q1444" s="26"/>
      <c r="R1444" s="26"/>
      <c r="S1444" s="26"/>
      <c r="T1444" s="40" t="str">
        <f t="shared" si="80"/>
        <v/>
      </c>
      <c r="U1444" s="24"/>
      <c r="V1444" s="24"/>
      <c r="W1444" s="26"/>
    </row>
    <row r="1445" spans="1:23" ht="14.1">
      <c r="A1445" s="13" t="s">
        <v>117</v>
      </c>
      <c r="B1445" s="75"/>
      <c r="C1445" s="75"/>
      <c r="D1445" s="75"/>
      <c r="E1445" s="24"/>
      <c r="F1445" s="13" t="s">
        <v>111</v>
      </c>
      <c r="G1445" s="27"/>
      <c r="H1445" s="24"/>
      <c r="I1445" s="13" t="s">
        <v>118</v>
      </c>
      <c r="J1445" s="27"/>
      <c r="K1445" s="24"/>
      <c r="L1445" s="13" t="s">
        <v>111</v>
      </c>
      <c r="M1445" s="27"/>
      <c r="N1445" s="24"/>
      <c r="O1445" s="13" t="str">
        <f>IF(OR(AND(NOT(ISBLANK(G1445)),NOT(ISNUMBER(G1445))),AND(NOT(ISBLANK(J1445)),NOT(ISNUMBER(M1445)))),"Digite um número na C.H.",IF(OR(COUNTIF(B1442:B1451,B1445)&gt;1,COUNTIF(J1442:J1451,J1445)&gt;1),"Docente repetido",""))</f>
        <v/>
      </c>
      <c r="P1445" s="13">
        <f t="shared" si="82"/>
        <v>0</v>
      </c>
      <c r="Q1445" s="26"/>
      <c r="R1445" s="26"/>
      <c r="S1445" s="26"/>
      <c r="T1445" s="40" t="str">
        <f t="shared" si="80"/>
        <v/>
      </c>
      <c r="U1445" s="24"/>
      <c r="V1445" s="24"/>
      <c r="W1445" s="26"/>
    </row>
    <row r="1446" spans="1:23" ht="14.1">
      <c r="A1446" s="13" t="s">
        <v>119</v>
      </c>
      <c r="B1446" s="75"/>
      <c r="C1446" s="75"/>
      <c r="D1446" s="75"/>
      <c r="E1446" s="24"/>
      <c r="F1446" s="13" t="s">
        <v>111</v>
      </c>
      <c r="G1446" s="27"/>
      <c r="H1446" s="24"/>
      <c r="I1446" s="13" t="s">
        <v>120</v>
      </c>
      <c r="J1446" s="27"/>
      <c r="K1446" s="24"/>
      <c r="L1446" s="13" t="s">
        <v>111</v>
      </c>
      <c r="M1446" s="27"/>
      <c r="N1446" s="24"/>
      <c r="O1446" s="13" t="str">
        <f>IF(OR(AND(NOT(ISBLANK(G1446)),NOT(ISNUMBER(G1446))),AND(NOT(ISBLANK(J1446)),NOT(ISNUMBER(M1446)))),"Digite um número na C.H.",IF(OR(COUNTIF(B1442:B1451,B1446)&gt;1,COUNTIF(J1442:J1451,J1446)&gt;1),"Docente repetido",""))</f>
        <v/>
      </c>
      <c r="P1446" s="13">
        <f t="shared" si="82"/>
        <v>0</v>
      </c>
      <c r="Q1446" s="26"/>
      <c r="R1446" s="26"/>
      <c r="S1446" s="26"/>
      <c r="T1446" s="40" t="str">
        <f t="shared" si="80"/>
        <v/>
      </c>
      <c r="U1446" s="24"/>
      <c r="V1446" s="24"/>
      <c r="W1446" s="26"/>
    </row>
    <row r="1447" spans="1:23" ht="14.1">
      <c r="A1447" s="13" t="s">
        <v>121</v>
      </c>
      <c r="B1447" s="75"/>
      <c r="C1447" s="75"/>
      <c r="D1447" s="75"/>
      <c r="E1447" s="24"/>
      <c r="F1447" s="13" t="s">
        <v>111</v>
      </c>
      <c r="G1447" s="27"/>
      <c r="H1447" s="24"/>
      <c r="I1447" s="13" t="s">
        <v>122</v>
      </c>
      <c r="J1447" s="27"/>
      <c r="K1447" s="24"/>
      <c r="L1447" s="13" t="s">
        <v>111</v>
      </c>
      <c r="M1447" s="27"/>
      <c r="N1447" s="24"/>
      <c r="O1447" s="13" t="str">
        <f>IF(OR(AND(NOT(ISBLANK(G1447)),NOT(ISNUMBER(G1447))),AND(NOT(ISBLANK(J1447)),NOT(ISNUMBER(M1447)))),"Digite um número na C.H.",IF(OR(COUNTIF(B1442:B1451,B1447)&gt;1,COUNTIF(J1442:J1451,J1447)&gt;1),"Docente repetido",""))</f>
        <v/>
      </c>
      <c r="P1447" s="13">
        <f t="shared" si="82"/>
        <v>0</v>
      </c>
      <c r="Q1447" s="26"/>
      <c r="R1447" s="26"/>
      <c r="S1447" s="26"/>
      <c r="T1447" s="40" t="str">
        <f t="shared" si="80"/>
        <v/>
      </c>
      <c r="U1447" s="24"/>
      <c r="V1447" s="24"/>
      <c r="W1447" s="26"/>
    </row>
    <row r="1448" spans="1:23" ht="14.1">
      <c r="A1448" s="13" t="s">
        <v>123</v>
      </c>
      <c r="B1448" s="75"/>
      <c r="C1448" s="75"/>
      <c r="D1448" s="75"/>
      <c r="E1448" s="24"/>
      <c r="F1448" s="13" t="s">
        <v>111</v>
      </c>
      <c r="G1448" s="27"/>
      <c r="H1448" s="24"/>
      <c r="I1448" s="13" t="s">
        <v>124</v>
      </c>
      <c r="J1448" s="27"/>
      <c r="K1448" s="24"/>
      <c r="L1448" s="13" t="s">
        <v>111</v>
      </c>
      <c r="M1448" s="27"/>
      <c r="N1448" s="24"/>
      <c r="O1448" s="13" t="str">
        <f>IF(OR(AND(NOT(ISBLANK(G1448)),NOT(ISNUMBER(G1448))),AND(NOT(ISBLANK(J1448)),NOT(ISNUMBER(M1448)))),"Digite um número na C.H.",IF(OR(COUNTIF(B1442:B1451,B1448)&gt;1,COUNTIF(J1442:J1451,J1448)&gt;1),"Docente repetido",""))</f>
        <v/>
      </c>
      <c r="P1448" s="13">
        <f t="shared" si="82"/>
        <v>0</v>
      </c>
      <c r="Q1448" s="26"/>
      <c r="R1448" s="26"/>
      <c r="S1448" s="26"/>
      <c r="T1448" s="40" t="str">
        <f t="shared" si="80"/>
        <v/>
      </c>
      <c r="U1448" s="24"/>
      <c r="V1448" s="24"/>
      <c r="W1448" s="26"/>
    </row>
    <row r="1449" spans="1:23" ht="14.1">
      <c r="A1449" s="13" t="s">
        <v>125</v>
      </c>
      <c r="B1449" s="75"/>
      <c r="C1449" s="75"/>
      <c r="D1449" s="75"/>
      <c r="E1449" s="24"/>
      <c r="F1449" s="13" t="s">
        <v>111</v>
      </c>
      <c r="G1449" s="27"/>
      <c r="H1449" s="24"/>
      <c r="I1449" s="13" t="s">
        <v>126</v>
      </c>
      <c r="J1449" s="27"/>
      <c r="K1449" s="24"/>
      <c r="L1449" s="13" t="s">
        <v>111</v>
      </c>
      <c r="M1449" s="27"/>
      <c r="N1449" s="24"/>
      <c r="O1449" s="13" t="str">
        <f>IF(OR(AND(NOT(ISBLANK(G1449)),NOT(ISNUMBER(G1449))),AND(NOT(ISBLANK(J1449)),NOT(ISNUMBER(M1449)))),"Digite um número na C.H.",IF(OR(COUNTIF(B1442:B1451,B1449)&gt;1,COUNTIF(J1442:J1451,J1449)&gt;1),"Docente repetido",""))</f>
        <v/>
      </c>
      <c r="P1449" s="13">
        <f t="shared" si="82"/>
        <v>0</v>
      </c>
      <c r="Q1449" s="26"/>
      <c r="R1449" s="26"/>
      <c r="S1449" s="26"/>
      <c r="T1449" s="40" t="str">
        <f t="shared" si="80"/>
        <v/>
      </c>
      <c r="U1449" s="24"/>
      <c r="V1449" s="24"/>
      <c r="W1449" s="26"/>
    </row>
    <row r="1450" spans="1:23" ht="14.1">
      <c r="A1450" s="13" t="s">
        <v>127</v>
      </c>
      <c r="B1450" s="75"/>
      <c r="C1450" s="75"/>
      <c r="D1450" s="75"/>
      <c r="E1450" s="24"/>
      <c r="F1450" s="13" t="s">
        <v>111</v>
      </c>
      <c r="G1450" s="27"/>
      <c r="H1450" s="24"/>
      <c r="I1450" s="13" t="s">
        <v>128</v>
      </c>
      <c r="J1450" s="27"/>
      <c r="K1450" s="24"/>
      <c r="L1450" s="13" t="s">
        <v>111</v>
      </c>
      <c r="M1450" s="27"/>
      <c r="N1450" s="24"/>
      <c r="O1450" s="13" t="str">
        <f>IF(OR(AND(NOT(ISBLANK(G1450)),NOT(ISNUMBER(G1450))),AND(NOT(ISBLANK(J1450)),NOT(ISNUMBER(M1450)))),"Digite um número na C.H.",IF(OR(COUNTIF(B1442:B1451,B1450)&gt;1,COUNTIF(J1442:J1451,J1450)&gt;1),"Docente repetido",""))</f>
        <v/>
      </c>
      <c r="P1450" s="13">
        <f t="shared" si="82"/>
        <v>0</v>
      </c>
      <c r="Q1450" s="26"/>
      <c r="R1450" s="26"/>
      <c r="S1450" s="26"/>
      <c r="T1450" s="40" t="str">
        <f t="shared" si="80"/>
        <v/>
      </c>
      <c r="U1450" s="26"/>
      <c r="V1450" s="26"/>
      <c r="W1450" s="26"/>
    </row>
    <row r="1451" spans="1:23" ht="14.1">
      <c r="A1451" s="13" t="s">
        <v>129</v>
      </c>
      <c r="B1451" s="75"/>
      <c r="C1451" s="75"/>
      <c r="D1451" s="75"/>
      <c r="E1451" s="24"/>
      <c r="F1451" s="13" t="s">
        <v>111</v>
      </c>
      <c r="G1451" s="27"/>
      <c r="H1451" s="24"/>
      <c r="I1451" s="13" t="s">
        <v>130</v>
      </c>
      <c r="J1451" s="27"/>
      <c r="K1451" s="24"/>
      <c r="L1451" s="13" t="s">
        <v>111</v>
      </c>
      <c r="M1451" s="27"/>
      <c r="N1451" s="24"/>
      <c r="O1451" s="13" t="str">
        <f>IF(OR(AND(NOT(ISBLANK(G1451)),NOT(ISNUMBER(G1451))),AND(NOT(ISBLANK(J1451)),NOT(ISNUMBER(M1451)))),"Digite um número na C.H.",IF(OR(COUNTIF(B1442:B1451,B1451)&gt;1,COUNTIF(J1442:J1451,J1451)&gt;1),"Docente repetido",""))</f>
        <v/>
      </c>
      <c r="P1451" s="13">
        <f t="shared" si="82"/>
        <v>0</v>
      </c>
      <c r="Q1451" s="26"/>
      <c r="R1451" s="26"/>
      <c r="S1451" s="26"/>
      <c r="T1451" s="40" t="str">
        <f t="shared" si="80"/>
        <v/>
      </c>
      <c r="U1451" s="26"/>
      <c r="V1451" s="26"/>
      <c r="W1451" s="26"/>
    </row>
    <row r="1452" spans="1:23" ht="12.6">
      <c r="A1452" s="26"/>
      <c r="B1452" s="26"/>
      <c r="C1452" s="26"/>
      <c r="D1452" s="26"/>
      <c r="E1452" s="26"/>
      <c r="F1452" s="26"/>
      <c r="G1452" s="26"/>
      <c r="H1452" s="26"/>
      <c r="I1452" s="26"/>
      <c r="J1452" s="26"/>
      <c r="K1452" s="26"/>
      <c r="L1452" s="26"/>
      <c r="M1452" s="26"/>
      <c r="N1452" s="26"/>
      <c r="O1452" s="26"/>
      <c r="P1452" s="26"/>
      <c r="Q1452" s="26"/>
      <c r="R1452" s="26"/>
      <c r="S1452" s="26"/>
      <c r="T1452" s="40" t="str">
        <f t="shared" si="80"/>
        <v/>
      </c>
      <c r="U1452" s="26"/>
      <c r="V1452" s="26"/>
      <c r="W1452" s="26"/>
    </row>
    <row r="1453" spans="1:23" ht="15.75" customHeight="1">
      <c r="T1453" s="40" t="str">
        <f t="shared" si="80"/>
        <v/>
      </c>
    </row>
    <row r="1454" spans="1:23" ht="15.75" customHeight="1">
      <c r="T1454" s="40" t="str">
        <f t="shared" si="80"/>
        <v/>
      </c>
    </row>
    <row r="1455" spans="1:23" ht="19.5" customHeight="1">
      <c r="A1455" s="13" t="s">
        <v>99</v>
      </c>
      <c r="B1455" s="94"/>
      <c r="C1455" s="94"/>
      <c r="D1455" s="94"/>
      <c r="E1455" s="94"/>
      <c r="F1455" s="94"/>
      <c r="G1455" s="94"/>
      <c r="H1455" s="94"/>
      <c r="I1455" s="94"/>
      <c r="J1455" s="94"/>
      <c r="K1455" s="94"/>
      <c r="L1455" s="94"/>
      <c r="M1455" s="94"/>
      <c r="N1455" s="24"/>
      <c r="O1455" s="13" t="str">
        <f>IF(AND(B1455="",NOT(F1456="")),"Nome da disciplina obrigatório","")</f>
        <v/>
      </c>
      <c r="P1455" s="13">
        <f>IF(ISBLANK(O1455),"",IF(O1455="",0,1))</f>
        <v>0</v>
      </c>
      <c r="Q1455" s="26"/>
      <c r="R1455" s="26"/>
      <c r="S1455" s="26"/>
      <c r="T1455" s="40" t="str">
        <f t="shared" si="80"/>
        <v/>
      </c>
      <c r="U1455" s="26"/>
      <c r="V1455" s="26"/>
      <c r="W1455" s="26"/>
    </row>
    <row r="1456" spans="1:23" ht="32.25" customHeight="1">
      <c r="A1456" s="95" t="s">
        <v>100</v>
      </c>
      <c r="B1456" s="96"/>
      <c r="C1456" s="96"/>
      <c r="D1456" s="96"/>
      <c r="E1456" s="97"/>
      <c r="F1456" s="13" t="str">
        <f>IF(SUM(G1466:G1475)+SUM(M1466:M1475)=0,"",SUM(G1466:G1475)+SUM(M1466:M1475))</f>
        <v/>
      </c>
      <c r="H1456" s="24"/>
      <c r="I1456" s="24"/>
      <c r="J1456" s="24"/>
      <c r="K1456" s="24"/>
      <c r="L1456" s="24"/>
      <c r="M1456" s="24"/>
      <c r="N1456" s="24"/>
      <c r="O1456" s="13" t="str">
        <f>IF(F1456="", "", IF(AND(NOT(F1456=0),NOT(MOD(F1456,15)=0)),"A carga horária deve ser múltiplo de 15",""))</f>
        <v/>
      </c>
      <c r="P1456" s="13">
        <f>IF(ISBLANK(O1456),"",IF(O1456="",0,1))</f>
        <v>0</v>
      </c>
      <c r="Q1456" s="26"/>
      <c r="R1456" s="26"/>
      <c r="S1456" s="26"/>
      <c r="T1456" s="40" t="str">
        <f t="shared" si="80"/>
        <v/>
      </c>
      <c r="U1456" s="24"/>
      <c r="V1456" s="24"/>
      <c r="W1456" s="26"/>
    </row>
    <row r="1457" spans="1:23" ht="14.1">
      <c r="A1457" s="98" t="s">
        <v>93</v>
      </c>
      <c r="B1457" s="98"/>
      <c r="C1457" s="98"/>
      <c r="D1457" s="98"/>
      <c r="E1457" s="98"/>
      <c r="F1457" s="38" t="str">
        <f>IF(AND(NOT(ISBLANK(F1456)),ISNUMBER(F1456),F1456&gt;=15),F1456/15,"")</f>
        <v/>
      </c>
      <c r="G1457" s="24"/>
      <c r="H1457" s="24"/>
      <c r="I1457" s="24"/>
      <c r="J1457" s="24"/>
      <c r="K1457" s="24"/>
      <c r="L1457" s="24"/>
      <c r="M1457" s="24"/>
      <c r="N1457" s="24"/>
      <c r="O1457" s="26"/>
      <c r="P1457" s="26"/>
      <c r="Q1457" s="26"/>
      <c r="R1457" s="26"/>
      <c r="S1457" s="26"/>
      <c r="T1457" s="40" t="str">
        <f t="shared" si="80"/>
        <v/>
      </c>
      <c r="U1457" s="24"/>
      <c r="V1457" s="24"/>
      <c r="W1457" s="26"/>
    </row>
    <row r="1458" spans="1:23" ht="60" customHeight="1">
      <c r="A1458" s="13" t="s">
        <v>101</v>
      </c>
      <c r="B1458" s="83"/>
      <c r="C1458" s="83"/>
      <c r="D1458" s="83"/>
      <c r="E1458" s="83"/>
      <c r="F1458" s="83"/>
      <c r="G1458" s="83"/>
      <c r="H1458" s="83"/>
      <c r="I1458" s="83"/>
      <c r="J1458" s="83"/>
      <c r="K1458" s="83"/>
      <c r="L1458" s="83"/>
      <c r="M1458" s="83"/>
      <c r="N1458" s="24"/>
      <c r="O1458" s="26"/>
      <c r="P1458" s="26"/>
      <c r="Q1458" s="26"/>
      <c r="R1458" s="26"/>
      <c r="S1458" s="26"/>
      <c r="T1458" s="40" t="str">
        <f t="shared" si="80"/>
        <v/>
      </c>
      <c r="U1458" s="24"/>
      <c r="V1458" s="24"/>
      <c r="W1458" s="26"/>
    </row>
    <row r="1459" spans="1:23" ht="60" customHeight="1">
      <c r="A1459" s="39" t="s">
        <v>102</v>
      </c>
      <c r="B1459" s="83"/>
      <c r="C1459" s="83"/>
      <c r="D1459" s="83"/>
      <c r="E1459" s="83"/>
      <c r="F1459" s="83"/>
      <c r="G1459" s="83"/>
      <c r="H1459" s="83"/>
      <c r="I1459" s="83"/>
      <c r="J1459" s="83"/>
      <c r="K1459" s="83"/>
      <c r="L1459" s="83"/>
      <c r="M1459" s="83"/>
      <c r="N1459" s="24"/>
      <c r="O1459" s="26"/>
      <c r="P1459" s="26"/>
      <c r="Q1459" s="26"/>
      <c r="R1459" s="26"/>
      <c r="S1459" s="26"/>
      <c r="T1459" s="40" t="str">
        <f t="shared" si="80"/>
        <v/>
      </c>
      <c r="U1459" s="24"/>
      <c r="V1459" s="24"/>
      <c r="W1459" s="26"/>
    </row>
    <row r="1460" spans="1:23" ht="14.1">
      <c r="A1460" s="13" t="s">
        <v>103</v>
      </c>
      <c r="B1460" s="57"/>
      <c r="C1460" s="16" t="s">
        <v>104</v>
      </c>
      <c r="D1460" s="24"/>
      <c r="E1460" s="24"/>
      <c r="G1460" s="26"/>
      <c r="H1460" s="24"/>
      <c r="I1460" s="24"/>
      <c r="J1460" s="24"/>
      <c r="K1460" s="24"/>
      <c r="L1460" s="24"/>
      <c r="M1460" s="24"/>
      <c r="N1460" s="24"/>
      <c r="O1460" s="26"/>
      <c r="P1460" s="26"/>
      <c r="Q1460" s="26"/>
      <c r="R1460" s="26"/>
      <c r="S1460" s="26"/>
      <c r="T1460" s="40" t="str">
        <f t="shared" si="80"/>
        <v/>
      </c>
      <c r="U1460" s="24"/>
      <c r="V1460" s="24"/>
      <c r="W1460" s="26"/>
    </row>
    <row r="1461" spans="1:23" ht="14.1">
      <c r="A1461" s="13" t="s">
        <v>105</v>
      </c>
      <c r="B1461" s="57"/>
      <c r="C1461" s="16" t="s">
        <v>104</v>
      </c>
      <c r="D1461" s="24"/>
      <c r="E1461" s="24"/>
      <c r="G1461" s="26"/>
      <c r="H1461" s="24"/>
      <c r="I1461" s="24"/>
      <c r="J1461" s="24"/>
      <c r="K1461" s="24"/>
      <c r="L1461" s="24"/>
      <c r="M1461" s="24"/>
      <c r="N1461" s="24"/>
      <c r="O1461" s="26"/>
      <c r="P1461" s="26"/>
      <c r="Q1461" s="26"/>
      <c r="R1461" s="26"/>
      <c r="S1461" s="26"/>
      <c r="T1461" s="40" t="str">
        <f t="shared" si="80"/>
        <v/>
      </c>
      <c r="U1461" s="24"/>
      <c r="V1461" s="24"/>
      <c r="W1461" s="26"/>
    </row>
    <row r="1462" spans="1:23" ht="14.1">
      <c r="A1462" s="99" t="s">
        <v>106</v>
      </c>
      <c r="B1462" s="99"/>
      <c r="C1462" s="57"/>
      <c r="D1462" s="16" t="s">
        <v>104</v>
      </c>
      <c r="E1462" s="24"/>
      <c r="F1462" s="34"/>
      <c r="G1462" s="26"/>
      <c r="H1462" s="24"/>
      <c r="I1462" s="24"/>
      <c r="J1462" s="24"/>
      <c r="K1462" s="24"/>
      <c r="L1462" s="24"/>
      <c r="M1462" s="24"/>
      <c r="N1462" s="24"/>
      <c r="O1462" s="26"/>
      <c r="P1462" s="26"/>
      <c r="Q1462" s="26"/>
      <c r="R1462" s="26"/>
      <c r="S1462" s="26"/>
      <c r="T1462" s="40" t="str">
        <f t="shared" si="80"/>
        <v/>
      </c>
      <c r="U1462" s="24"/>
      <c r="V1462" s="24"/>
      <c r="W1462" s="26"/>
    </row>
    <row r="1463" spans="1:23" ht="14.1">
      <c r="A1463" s="99" t="s">
        <v>107</v>
      </c>
      <c r="B1463" s="99"/>
      <c r="C1463" s="57"/>
      <c r="D1463" s="16" t="s">
        <v>104</v>
      </c>
      <c r="E1463" s="24"/>
      <c r="F1463" s="34"/>
      <c r="G1463" s="26"/>
      <c r="H1463" s="24"/>
      <c r="I1463" s="24"/>
      <c r="J1463" s="24"/>
      <c r="K1463" s="24"/>
      <c r="L1463" s="24"/>
      <c r="M1463" s="24"/>
      <c r="N1463" s="24"/>
      <c r="O1463" s="26"/>
      <c r="P1463" s="26"/>
      <c r="Q1463" s="26"/>
      <c r="R1463" s="26"/>
      <c r="S1463" s="26"/>
      <c r="T1463" s="40" t="str">
        <f t="shared" si="80"/>
        <v/>
      </c>
      <c r="U1463" s="24"/>
      <c r="V1463" s="24"/>
      <c r="W1463" s="26"/>
    </row>
    <row r="1464" spans="1:23" ht="14.1">
      <c r="A1464" s="100" t="s">
        <v>108</v>
      </c>
      <c r="B1464" s="101"/>
      <c r="C1464" s="102"/>
      <c r="D1464" s="57"/>
      <c r="E1464" s="16" t="s">
        <v>104</v>
      </c>
      <c r="G1464" s="26"/>
      <c r="H1464" s="24"/>
      <c r="I1464" s="24"/>
      <c r="J1464" s="24"/>
      <c r="K1464" s="24"/>
      <c r="L1464" s="24"/>
      <c r="M1464" s="24"/>
      <c r="N1464" s="24"/>
      <c r="O1464" s="26"/>
      <c r="P1464" s="26"/>
      <c r="Q1464" s="26"/>
      <c r="R1464" s="26"/>
      <c r="S1464" s="26"/>
      <c r="T1464" s="40" t="str">
        <f t="shared" si="80"/>
        <v/>
      </c>
      <c r="U1464" s="24"/>
      <c r="V1464" s="24"/>
      <c r="W1464" s="26"/>
    </row>
    <row r="1465" spans="1:23" ht="14.1">
      <c r="A1465" s="103" t="s">
        <v>109</v>
      </c>
      <c r="B1465" s="104"/>
      <c r="C1465" s="105"/>
      <c r="D1465" s="57"/>
      <c r="E1465" s="16" t="s">
        <v>104</v>
      </c>
      <c r="G1465" s="26"/>
      <c r="H1465" s="24"/>
      <c r="I1465" s="24"/>
      <c r="J1465" s="24"/>
      <c r="K1465" s="24"/>
      <c r="L1465" s="24"/>
      <c r="M1465" s="24"/>
      <c r="N1465" s="24"/>
      <c r="O1465" s="26"/>
      <c r="P1465" s="26"/>
      <c r="Q1465" s="26"/>
      <c r="R1465" s="26"/>
      <c r="S1465" s="26"/>
      <c r="T1465" s="40" t="str">
        <f t="shared" si="80"/>
        <v/>
      </c>
      <c r="U1465" s="24"/>
      <c r="V1465" s="24"/>
      <c r="W1465" s="26"/>
    </row>
    <row r="1466" spans="1:23" ht="14.1">
      <c r="A1466" s="13" t="s">
        <v>110</v>
      </c>
      <c r="B1466" s="75"/>
      <c r="C1466" s="75"/>
      <c r="D1466" s="75"/>
      <c r="E1466" s="24"/>
      <c r="F1466" s="13" t="s">
        <v>111</v>
      </c>
      <c r="G1466" s="27"/>
      <c r="H1466" s="24"/>
      <c r="I1466" s="13" t="s">
        <v>112</v>
      </c>
      <c r="J1466" s="27"/>
      <c r="K1466" s="24"/>
      <c r="L1466" s="13" t="s">
        <v>111</v>
      </c>
      <c r="M1466" s="27"/>
      <c r="N1466" s="24"/>
      <c r="O1466" s="13" t="str">
        <f>IF(OR(AND(NOT(ISBLANK(G1466)),NOT(ISNUMBER(G1466))),AND(NOT(ISBLANK(J1466)),NOT(ISNUMBER(M1466)))),"Digite um número na C.H.",IF(OR(COUNTIF(B1466:B1475,B1466)&gt;1,COUNTIF(J1466:J1475,J1466)&gt;1),"Docente repetido",""))</f>
        <v/>
      </c>
      <c r="P1466" s="13">
        <f t="shared" ref="P1466:P1475" si="83">IF(ISBLANK(O1466),"",IF(O1466="",0,1))</f>
        <v>0</v>
      </c>
      <c r="Q1466" s="26"/>
      <c r="R1466" s="26"/>
      <c r="S1466" s="26"/>
      <c r="T1466" s="40" t="str">
        <f t="shared" si="80"/>
        <v/>
      </c>
      <c r="U1466" s="24"/>
      <c r="V1466" s="24"/>
      <c r="W1466" s="26"/>
    </row>
    <row r="1467" spans="1:23" ht="14.1">
      <c r="A1467" s="13" t="s">
        <v>113</v>
      </c>
      <c r="B1467" s="75"/>
      <c r="C1467" s="75"/>
      <c r="D1467" s="75"/>
      <c r="E1467" s="24"/>
      <c r="F1467" s="13" t="s">
        <v>111</v>
      </c>
      <c r="G1467" s="27"/>
      <c r="H1467" s="24"/>
      <c r="I1467" s="13" t="s">
        <v>114</v>
      </c>
      <c r="J1467" s="27"/>
      <c r="K1467" s="24"/>
      <c r="L1467" s="13" t="s">
        <v>111</v>
      </c>
      <c r="M1467" s="27"/>
      <c r="N1467" s="24"/>
      <c r="O1467" s="13" t="str">
        <f>IF(OR(AND(NOT(ISBLANK(G1467)),NOT(ISNUMBER(G1467))),AND(NOT(ISBLANK(J1467)),NOT(ISNUMBER(M1467)))),"Digite um número na C.H.",IF(OR(COUNTIF(B1466:B1475,B1467)&gt;1,COUNTIF(J1466:J1475,J1467)&gt;1),"Docente repetido",""))</f>
        <v/>
      </c>
      <c r="P1467" s="13">
        <f t="shared" si="83"/>
        <v>0</v>
      </c>
      <c r="Q1467" s="26"/>
      <c r="R1467" s="26"/>
      <c r="S1467" s="26"/>
      <c r="T1467" s="40" t="str">
        <f t="shared" si="80"/>
        <v/>
      </c>
      <c r="U1467" s="24"/>
      <c r="V1467" s="24"/>
      <c r="W1467" s="26"/>
    </row>
    <row r="1468" spans="1:23" ht="14.1">
      <c r="A1468" s="13" t="s">
        <v>115</v>
      </c>
      <c r="B1468" s="75"/>
      <c r="C1468" s="75"/>
      <c r="D1468" s="75"/>
      <c r="E1468" s="24"/>
      <c r="F1468" s="13" t="s">
        <v>111</v>
      </c>
      <c r="G1468" s="27"/>
      <c r="H1468" s="24"/>
      <c r="I1468" s="13" t="s">
        <v>116</v>
      </c>
      <c r="J1468" s="27"/>
      <c r="K1468" s="24"/>
      <c r="L1468" s="13" t="s">
        <v>111</v>
      </c>
      <c r="M1468" s="27"/>
      <c r="N1468" s="24"/>
      <c r="O1468" s="13" t="str">
        <f>IF(OR(AND(NOT(ISBLANK(G1468)),NOT(ISNUMBER(G1468))),AND(NOT(ISBLANK(J1468)),NOT(ISNUMBER(M1468)))),"Digite um número na C.H.",IF(OR(COUNTIF(B1466:B1475,B1468)&gt;1,COUNTIF(J1466:J1475,J1468)&gt;1),"Docente repetido",""))</f>
        <v/>
      </c>
      <c r="P1468" s="13">
        <f t="shared" si="83"/>
        <v>0</v>
      </c>
      <c r="Q1468" s="26"/>
      <c r="R1468" s="26"/>
      <c r="S1468" s="26"/>
      <c r="T1468" s="40" t="str">
        <f t="shared" si="80"/>
        <v/>
      </c>
      <c r="U1468" s="24"/>
      <c r="V1468" s="24"/>
      <c r="W1468" s="26"/>
    </row>
    <row r="1469" spans="1:23" ht="14.1">
      <c r="A1469" s="13" t="s">
        <v>117</v>
      </c>
      <c r="B1469" s="75"/>
      <c r="C1469" s="75"/>
      <c r="D1469" s="75"/>
      <c r="E1469" s="24"/>
      <c r="F1469" s="13" t="s">
        <v>111</v>
      </c>
      <c r="G1469" s="27"/>
      <c r="H1469" s="24"/>
      <c r="I1469" s="13" t="s">
        <v>118</v>
      </c>
      <c r="J1469" s="27"/>
      <c r="K1469" s="24"/>
      <c r="L1469" s="13" t="s">
        <v>111</v>
      </c>
      <c r="M1469" s="27"/>
      <c r="N1469" s="24"/>
      <c r="O1469" s="13" t="str">
        <f>IF(OR(AND(NOT(ISBLANK(G1469)),NOT(ISNUMBER(G1469))),AND(NOT(ISBLANK(J1469)),NOT(ISNUMBER(M1469)))),"Digite um número na C.H.",IF(OR(COUNTIF(B1466:B1475,B1469)&gt;1,COUNTIF(J1466:J1475,J1469)&gt;1),"Docente repetido",""))</f>
        <v/>
      </c>
      <c r="P1469" s="13">
        <f t="shared" si="83"/>
        <v>0</v>
      </c>
      <c r="Q1469" s="26"/>
      <c r="R1469" s="26"/>
      <c r="S1469" s="26"/>
      <c r="T1469" s="40" t="str">
        <f t="shared" si="80"/>
        <v/>
      </c>
      <c r="U1469" s="24"/>
      <c r="V1469" s="24"/>
      <c r="W1469" s="26"/>
    </row>
    <row r="1470" spans="1:23" ht="14.1">
      <c r="A1470" s="13" t="s">
        <v>119</v>
      </c>
      <c r="B1470" s="75"/>
      <c r="C1470" s="75"/>
      <c r="D1470" s="75"/>
      <c r="E1470" s="24"/>
      <c r="F1470" s="13" t="s">
        <v>111</v>
      </c>
      <c r="G1470" s="27"/>
      <c r="H1470" s="24"/>
      <c r="I1470" s="13" t="s">
        <v>120</v>
      </c>
      <c r="J1470" s="27"/>
      <c r="K1470" s="24"/>
      <c r="L1470" s="13" t="s">
        <v>111</v>
      </c>
      <c r="M1470" s="27"/>
      <c r="N1470" s="24"/>
      <c r="O1470" s="13" t="str">
        <f>IF(OR(AND(NOT(ISBLANK(G1470)),NOT(ISNUMBER(G1470))),AND(NOT(ISBLANK(J1470)),NOT(ISNUMBER(M1470)))),"Digite um número na C.H.",IF(OR(COUNTIF(B1466:B1475,B1470)&gt;1,COUNTIF(J1466:J1475,J1470)&gt;1),"Docente repetido",""))</f>
        <v/>
      </c>
      <c r="P1470" s="13">
        <f t="shared" si="83"/>
        <v>0</v>
      </c>
      <c r="Q1470" s="26"/>
      <c r="R1470" s="26"/>
      <c r="S1470" s="26"/>
      <c r="T1470" s="40" t="str">
        <f t="shared" si="80"/>
        <v/>
      </c>
      <c r="U1470" s="24"/>
      <c r="V1470" s="24"/>
      <c r="W1470" s="26"/>
    </row>
    <row r="1471" spans="1:23" ht="14.1">
      <c r="A1471" s="13" t="s">
        <v>121</v>
      </c>
      <c r="B1471" s="75"/>
      <c r="C1471" s="75"/>
      <c r="D1471" s="75"/>
      <c r="E1471" s="24"/>
      <c r="F1471" s="13" t="s">
        <v>111</v>
      </c>
      <c r="G1471" s="27"/>
      <c r="H1471" s="24"/>
      <c r="I1471" s="13" t="s">
        <v>122</v>
      </c>
      <c r="J1471" s="27"/>
      <c r="K1471" s="24"/>
      <c r="L1471" s="13" t="s">
        <v>111</v>
      </c>
      <c r="M1471" s="27"/>
      <c r="N1471" s="24"/>
      <c r="O1471" s="13" t="str">
        <f>IF(OR(AND(NOT(ISBLANK(G1471)),NOT(ISNUMBER(G1471))),AND(NOT(ISBLANK(J1471)),NOT(ISNUMBER(M1471)))),"Digite um número na C.H.",IF(OR(COUNTIF(B1466:B1475,B1471)&gt;1,COUNTIF(J1466:J1475,J1471)&gt;1),"Docente repetido",""))</f>
        <v/>
      </c>
      <c r="P1471" s="13">
        <f t="shared" si="83"/>
        <v>0</v>
      </c>
      <c r="Q1471" s="26"/>
      <c r="R1471" s="26"/>
      <c r="S1471" s="26"/>
      <c r="T1471" s="40" t="str">
        <f t="shared" si="80"/>
        <v/>
      </c>
      <c r="U1471" s="24"/>
      <c r="V1471" s="24"/>
      <c r="W1471" s="26"/>
    </row>
    <row r="1472" spans="1:23" ht="14.1">
      <c r="A1472" s="13" t="s">
        <v>123</v>
      </c>
      <c r="B1472" s="75"/>
      <c r="C1472" s="75"/>
      <c r="D1472" s="75"/>
      <c r="E1472" s="24"/>
      <c r="F1472" s="13" t="s">
        <v>111</v>
      </c>
      <c r="G1472" s="27"/>
      <c r="H1472" s="24"/>
      <c r="I1472" s="13" t="s">
        <v>124</v>
      </c>
      <c r="J1472" s="27"/>
      <c r="K1472" s="24"/>
      <c r="L1472" s="13" t="s">
        <v>111</v>
      </c>
      <c r="M1472" s="27"/>
      <c r="N1472" s="24"/>
      <c r="O1472" s="13" t="str">
        <f>IF(OR(AND(NOT(ISBLANK(G1472)),NOT(ISNUMBER(G1472))),AND(NOT(ISBLANK(J1472)),NOT(ISNUMBER(M1472)))),"Digite um número na C.H.",IF(OR(COUNTIF(B1466:B1475,B1472)&gt;1,COUNTIF(J1466:J1475,J1472)&gt;1),"Docente repetido",""))</f>
        <v/>
      </c>
      <c r="P1472" s="13">
        <f t="shared" si="83"/>
        <v>0</v>
      </c>
      <c r="Q1472" s="26"/>
      <c r="R1472" s="26"/>
      <c r="S1472" s="26"/>
      <c r="T1472" s="40" t="str">
        <f t="shared" si="80"/>
        <v/>
      </c>
      <c r="U1472" s="24"/>
      <c r="V1472" s="24"/>
      <c r="W1472" s="26"/>
    </row>
    <row r="1473" spans="1:23" ht="14.1">
      <c r="A1473" s="13" t="s">
        <v>125</v>
      </c>
      <c r="B1473" s="75"/>
      <c r="C1473" s="75"/>
      <c r="D1473" s="75"/>
      <c r="E1473" s="24"/>
      <c r="F1473" s="13" t="s">
        <v>111</v>
      </c>
      <c r="G1473" s="27"/>
      <c r="H1473" s="24"/>
      <c r="I1473" s="13" t="s">
        <v>126</v>
      </c>
      <c r="J1473" s="27"/>
      <c r="K1473" s="24"/>
      <c r="L1473" s="13" t="s">
        <v>111</v>
      </c>
      <c r="M1473" s="27"/>
      <c r="N1473" s="24"/>
      <c r="O1473" s="13" t="str">
        <f>IF(OR(AND(NOT(ISBLANK(G1473)),NOT(ISNUMBER(G1473))),AND(NOT(ISBLANK(J1473)),NOT(ISNUMBER(M1473)))),"Digite um número na C.H.",IF(OR(COUNTIF(B1466:B1475,B1473)&gt;1,COUNTIF(J1466:J1475,J1473)&gt;1),"Docente repetido",""))</f>
        <v/>
      </c>
      <c r="P1473" s="13">
        <f t="shared" si="83"/>
        <v>0</v>
      </c>
      <c r="Q1473" s="26"/>
      <c r="R1473" s="26"/>
      <c r="S1473" s="26"/>
      <c r="T1473" s="40" t="str">
        <f t="shared" ref="T1473:T1536" si="84">IF(AND($A1473 = "Nome da disciplina:", ISTEXT($B1473)), "OK", "")</f>
        <v/>
      </c>
      <c r="U1473" s="24"/>
      <c r="V1473" s="24"/>
      <c r="W1473" s="26"/>
    </row>
    <row r="1474" spans="1:23" ht="14.1">
      <c r="A1474" s="13" t="s">
        <v>127</v>
      </c>
      <c r="B1474" s="75"/>
      <c r="C1474" s="75"/>
      <c r="D1474" s="75"/>
      <c r="E1474" s="24"/>
      <c r="F1474" s="13" t="s">
        <v>111</v>
      </c>
      <c r="G1474" s="27"/>
      <c r="H1474" s="24"/>
      <c r="I1474" s="13" t="s">
        <v>128</v>
      </c>
      <c r="J1474" s="27"/>
      <c r="K1474" s="24"/>
      <c r="L1474" s="13" t="s">
        <v>111</v>
      </c>
      <c r="M1474" s="27"/>
      <c r="N1474" s="24"/>
      <c r="O1474" s="13" t="str">
        <f>IF(OR(AND(NOT(ISBLANK(G1474)),NOT(ISNUMBER(G1474))),AND(NOT(ISBLANK(J1474)),NOT(ISNUMBER(M1474)))),"Digite um número na C.H.",IF(OR(COUNTIF(B1466:B1475,B1474)&gt;1,COUNTIF(J1466:J1475,J1474)&gt;1),"Docente repetido",""))</f>
        <v/>
      </c>
      <c r="P1474" s="13">
        <f t="shared" si="83"/>
        <v>0</v>
      </c>
      <c r="Q1474" s="26"/>
      <c r="R1474" s="26"/>
      <c r="S1474" s="26"/>
      <c r="T1474" s="40" t="str">
        <f t="shared" si="84"/>
        <v/>
      </c>
      <c r="U1474" s="26"/>
      <c r="V1474" s="26"/>
      <c r="W1474" s="26"/>
    </row>
    <row r="1475" spans="1:23" ht="14.1">
      <c r="A1475" s="13" t="s">
        <v>129</v>
      </c>
      <c r="B1475" s="75"/>
      <c r="C1475" s="75"/>
      <c r="D1475" s="75"/>
      <c r="E1475" s="24"/>
      <c r="F1475" s="13" t="s">
        <v>111</v>
      </c>
      <c r="G1475" s="27"/>
      <c r="H1475" s="24"/>
      <c r="I1475" s="13" t="s">
        <v>130</v>
      </c>
      <c r="J1475" s="27"/>
      <c r="K1475" s="24"/>
      <c r="L1475" s="13" t="s">
        <v>111</v>
      </c>
      <c r="M1475" s="27"/>
      <c r="N1475" s="24"/>
      <c r="O1475" s="13" t="str">
        <f>IF(OR(AND(NOT(ISBLANK(G1475)),NOT(ISNUMBER(G1475))),AND(NOT(ISBLANK(J1475)),NOT(ISNUMBER(M1475)))),"Digite um número na C.H.",IF(OR(COUNTIF(B1466:B1475,B1475)&gt;1,COUNTIF(J1466:J1475,J1475)&gt;1),"Docente repetido",""))</f>
        <v/>
      </c>
      <c r="P1475" s="13">
        <f t="shared" si="83"/>
        <v>0</v>
      </c>
      <c r="Q1475" s="26"/>
      <c r="R1475" s="26"/>
      <c r="S1475" s="26"/>
      <c r="T1475" s="40" t="str">
        <f t="shared" si="84"/>
        <v/>
      </c>
      <c r="U1475" s="26"/>
      <c r="V1475" s="26"/>
      <c r="W1475" s="26"/>
    </row>
    <row r="1476" spans="1:23" ht="12.6">
      <c r="A1476" s="26"/>
      <c r="B1476" s="26"/>
      <c r="C1476" s="26"/>
      <c r="D1476" s="26"/>
      <c r="E1476" s="26"/>
      <c r="F1476" s="26"/>
      <c r="G1476" s="26"/>
      <c r="H1476" s="26"/>
      <c r="I1476" s="26"/>
      <c r="J1476" s="26"/>
      <c r="K1476" s="26"/>
      <c r="L1476" s="26"/>
      <c r="M1476" s="26"/>
      <c r="N1476" s="26"/>
      <c r="O1476" s="26"/>
      <c r="P1476" s="26"/>
      <c r="Q1476" s="26"/>
      <c r="R1476" s="26"/>
      <c r="S1476" s="26"/>
      <c r="T1476" s="40" t="str">
        <f t="shared" si="84"/>
        <v/>
      </c>
      <c r="U1476" s="26"/>
      <c r="V1476" s="26"/>
      <c r="W1476" s="26"/>
    </row>
    <row r="1477" spans="1:23" ht="15.75" customHeight="1">
      <c r="T1477" s="40" t="str">
        <f t="shared" si="84"/>
        <v/>
      </c>
    </row>
    <row r="1478" spans="1:23" ht="15.75" customHeight="1">
      <c r="T1478" s="40" t="str">
        <f t="shared" si="84"/>
        <v/>
      </c>
    </row>
    <row r="1479" spans="1:23" ht="19.5" customHeight="1">
      <c r="A1479" s="13" t="s">
        <v>99</v>
      </c>
      <c r="B1479" s="94"/>
      <c r="C1479" s="94"/>
      <c r="D1479" s="94"/>
      <c r="E1479" s="94"/>
      <c r="F1479" s="94"/>
      <c r="G1479" s="94"/>
      <c r="H1479" s="94"/>
      <c r="I1479" s="94"/>
      <c r="J1479" s="94"/>
      <c r="K1479" s="94"/>
      <c r="L1479" s="94"/>
      <c r="M1479" s="94"/>
      <c r="N1479" s="24"/>
      <c r="O1479" s="13" t="str">
        <f>IF(AND(B1479="",NOT(F1480="")),"Nome da disciplina obrigatório","")</f>
        <v/>
      </c>
      <c r="P1479" s="13">
        <f>IF(ISBLANK(O1479),"",IF(O1479="",0,1))</f>
        <v>0</v>
      </c>
      <c r="Q1479" s="26"/>
      <c r="R1479" s="26"/>
      <c r="S1479" s="26"/>
      <c r="T1479" s="40" t="str">
        <f t="shared" si="84"/>
        <v/>
      </c>
      <c r="U1479" s="26"/>
      <c r="V1479" s="26"/>
      <c r="W1479" s="26"/>
    </row>
    <row r="1480" spans="1:23" ht="32.25" customHeight="1">
      <c r="A1480" s="95" t="s">
        <v>100</v>
      </c>
      <c r="B1480" s="96"/>
      <c r="C1480" s="96"/>
      <c r="D1480" s="96"/>
      <c r="E1480" s="97"/>
      <c r="F1480" s="13" t="str">
        <f>IF(SUM(G1490:G1499)+SUM(M1490:M1499)=0,"",SUM(G1490:G1499)+SUM(M1490:M1499))</f>
        <v/>
      </c>
      <c r="H1480" s="24"/>
      <c r="I1480" s="24"/>
      <c r="J1480" s="24"/>
      <c r="K1480" s="24"/>
      <c r="L1480" s="24"/>
      <c r="M1480" s="24"/>
      <c r="N1480" s="24"/>
      <c r="O1480" s="13" t="str">
        <f>IF(F1480="", "", IF(AND(NOT(F1480=0),NOT(MOD(F1480,15)=0)),"A carga horária deve ser múltiplo de 15",""))</f>
        <v/>
      </c>
      <c r="P1480" s="13">
        <f>IF(ISBLANK(O1480),"",IF(O1480="",0,1))</f>
        <v>0</v>
      </c>
      <c r="Q1480" s="26"/>
      <c r="R1480" s="26"/>
      <c r="S1480" s="26"/>
      <c r="T1480" s="40" t="str">
        <f t="shared" si="84"/>
        <v/>
      </c>
      <c r="U1480" s="24"/>
      <c r="V1480" s="24"/>
      <c r="W1480" s="26"/>
    </row>
    <row r="1481" spans="1:23" ht="14.1">
      <c r="A1481" s="98" t="s">
        <v>93</v>
      </c>
      <c r="B1481" s="98"/>
      <c r="C1481" s="98"/>
      <c r="D1481" s="98"/>
      <c r="E1481" s="98"/>
      <c r="F1481" s="38" t="str">
        <f>IF(AND(NOT(ISBLANK(F1480)),ISNUMBER(F1480),F1480&gt;=15),F1480/15,"")</f>
        <v/>
      </c>
      <c r="G1481" s="24"/>
      <c r="H1481" s="24"/>
      <c r="I1481" s="24"/>
      <c r="J1481" s="24"/>
      <c r="K1481" s="24"/>
      <c r="L1481" s="24"/>
      <c r="M1481" s="24"/>
      <c r="N1481" s="24"/>
      <c r="O1481" s="26"/>
      <c r="P1481" s="26"/>
      <c r="Q1481" s="26"/>
      <c r="R1481" s="26"/>
      <c r="S1481" s="26"/>
      <c r="T1481" s="40" t="str">
        <f t="shared" si="84"/>
        <v/>
      </c>
      <c r="U1481" s="24"/>
      <c r="V1481" s="24"/>
      <c r="W1481" s="26"/>
    </row>
    <row r="1482" spans="1:23" ht="60" customHeight="1">
      <c r="A1482" s="13" t="s">
        <v>101</v>
      </c>
      <c r="B1482" s="83"/>
      <c r="C1482" s="83"/>
      <c r="D1482" s="83"/>
      <c r="E1482" s="83"/>
      <c r="F1482" s="83"/>
      <c r="G1482" s="83"/>
      <c r="H1482" s="83"/>
      <c r="I1482" s="83"/>
      <c r="J1482" s="83"/>
      <c r="K1482" s="83"/>
      <c r="L1482" s="83"/>
      <c r="M1482" s="83"/>
      <c r="N1482" s="24"/>
      <c r="O1482" s="26"/>
      <c r="P1482" s="26"/>
      <c r="Q1482" s="26"/>
      <c r="R1482" s="26"/>
      <c r="S1482" s="26"/>
      <c r="T1482" s="40" t="str">
        <f t="shared" si="84"/>
        <v/>
      </c>
      <c r="U1482" s="24"/>
      <c r="V1482" s="24"/>
      <c r="W1482" s="26"/>
    </row>
    <row r="1483" spans="1:23" ht="60" customHeight="1">
      <c r="A1483" s="39" t="s">
        <v>102</v>
      </c>
      <c r="B1483" s="83"/>
      <c r="C1483" s="83"/>
      <c r="D1483" s="83"/>
      <c r="E1483" s="83"/>
      <c r="F1483" s="83"/>
      <c r="G1483" s="83"/>
      <c r="H1483" s="83"/>
      <c r="I1483" s="83"/>
      <c r="J1483" s="83"/>
      <c r="K1483" s="83"/>
      <c r="L1483" s="83"/>
      <c r="M1483" s="83"/>
      <c r="N1483" s="24"/>
      <c r="O1483" s="26"/>
      <c r="P1483" s="26"/>
      <c r="Q1483" s="26"/>
      <c r="R1483" s="26"/>
      <c r="S1483" s="26"/>
      <c r="T1483" s="40" t="str">
        <f t="shared" si="84"/>
        <v/>
      </c>
      <c r="U1483" s="24"/>
      <c r="V1483" s="24"/>
      <c r="W1483" s="26"/>
    </row>
    <row r="1484" spans="1:23" ht="14.1">
      <c r="A1484" s="13" t="s">
        <v>103</v>
      </c>
      <c r="B1484" s="57"/>
      <c r="C1484" s="16" t="s">
        <v>104</v>
      </c>
      <c r="D1484" s="24"/>
      <c r="E1484" s="24"/>
      <c r="G1484" s="26"/>
      <c r="H1484" s="24"/>
      <c r="I1484" s="24"/>
      <c r="J1484" s="24"/>
      <c r="K1484" s="24"/>
      <c r="L1484" s="24"/>
      <c r="M1484" s="24"/>
      <c r="N1484" s="24"/>
      <c r="O1484" s="26"/>
      <c r="P1484" s="26"/>
      <c r="Q1484" s="26"/>
      <c r="R1484" s="26"/>
      <c r="S1484" s="26"/>
      <c r="T1484" s="40" t="str">
        <f t="shared" si="84"/>
        <v/>
      </c>
      <c r="U1484" s="24"/>
      <c r="V1484" s="24"/>
      <c r="W1484" s="26"/>
    </row>
    <row r="1485" spans="1:23" ht="14.1">
      <c r="A1485" s="13" t="s">
        <v>105</v>
      </c>
      <c r="B1485" s="57"/>
      <c r="C1485" s="16" t="s">
        <v>104</v>
      </c>
      <c r="D1485" s="24"/>
      <c r="E1485" s="24"/>
      <c r="G1485" s="26"/>
      <c r="H1485" s="24"/>
      <c r="I1485" s="24"/>
      <c r="J1485" s="24"/>
      <c r="K1485" s="24"/>
      <c r="L1485" s="24"/>
      <c r="M1485" s="24"/>
      <c r="N1485" s="24"/>
      <c r="O1485" s="26"/>
      <c r="P1485" s="26"/>
      <c r="Q1485" s="26"/>
      <c r="R1485" s="26"/>
      <c r="S1485" s="26"/>
      <c r="T1485" s="40" t="str">
        <f t="shared" si="84"/>
        <v/>
      </c>
      <c r="U1485" s="24"/>
      <c r="V1485" s="24"/>
      <c r="W1485" s="26"/>
    </row>
    <row r="1486" spans="1:23" ht="14.1">
      <c r="A1486" s="99" t="s">
        <v>106</v>
      </c>
      <c r="B1486" s="99"/>
      <c r="C1486" s="57"/>
      <c r="D1486" s="16" t="s">
        <v>104</v>
      </c>
      <c r="E1486" s="24"/>
      <c r="F1486" s="34"/>
      <c r="G1486" s="26"/>
      <c r="H1486" s="24"/>
      <c r="I1486" s="24"/>
      <c r="J1486" s="24"/>
      <c r="K1486" s="24"/>
      <c r="L1486" s="24"/>
      <c r="M1486" s="24"/>
      <c r="N1486" s="24"/>
      <c r="O1486" s="26"/>
      <c r="P1486" s="26"/>
      <c r="Q1486" s="26"/>
      <c r="R1486" s="26"/>
      <c r="S1486" s="26"/>
      <c r="T1486" s="40" t="str">
        <f t="shared" si="84"/>
        <v/>
      </c>
      <c r="U1486" s="24"/>
      <c r="V1486" s="24"/>
      <c r="W1486" s="26"/>
    </row>
    <row r="1487" spans="1:23" ht="14.1">
      <c r="A1487" s="99" t="s">
        <v>107</v>
      </c>
      <c r="B1487" s="99"/>
      <c r="C1487" s="57"/>
      <c r="D1487" s="16" t="s">
        <v>104</v>
      </c>
      <c r="E1487" s="24"/>
      <c r="F1487" s="34"/>
      <c r="G1487" s="26"/>
      <c r="H1487" s="24"/>
      <c r="I1487" s="24"/>
      <c r="J1487" s="24"/>
      <c r="K1487" s="24"/>
      <c r="L1487" s="24"/>
      <c r="M1487" s="24"/>
      <c r="N1487" s="24"/>
      <c r="O1487" s="26"/>
      <c r="P1487" s="26"/>
      <c r="Q1487" s="26"/>
      <c r="R1487" s="26"/>
      <c r="S1487" s="26"/>
      <c r="T1487" s="40" t="str">
        <f t="shared" si="84"/>
        <v/>
      </c>
      <c r="U1487" s="24"/>
      <c r="V1487" s="24"/>
      <c r="W1487" s="26"/>
    </row>
    <row r="1488" spans="1:23" ht="14.1">
      <c r="A1488" s="100" t="s">
        <v>108</v>
      </c>
      <c r="B1488" s="101"/>
      <c r="C1488" s="102"/>
      <c r="D1488" s="57"/>
      <c r="E1488" s="16" t="s">
        <v>104</v>
      </c>
      <c r="G1488" s="26"/>
      <c r="H1488" s="24"/>
      <c r="I1488" s="24"/>
      <c r="J1488" s="24"/>
      <c r="K1488" s="24"/>
      <c r="L1488" s="24"/>
      <c r="M1488" s="24"/>
      <c r="N1488" s="24"/>
      <c r="O1488" s="26"/>
      <c r="P1488" s="26"/>
      <c r="Q1488" s="26"/>
      <c r="R1488" s="26"/>
      <c r="S1488" s="26"/>
      <c r="T1488" s="40" t="str">
        <f t="shared" si="84"/>
        <v/>
      </c>
      <c r="U1488" s="24"/>
      <c r="V1488" s="24"/>
      <c r="W1488" s="26"/>
    </row>
    <row r="1489" spans="1:23" ht="14.1">
      <c r="A1489" s="103" t="s">
        <v>109</v>
      </c>
      <c r="B1489" s="104"/>
      <c r="C1489" s="105"/>
      <c r="D1489" s="57"/>
      <c r="E1489" s="16" t="s">
        <v>104</v>
      </c>
      <c r="G1489" s="26"/>
      <c r="H1489" s="24"/>
      <c r="I1489" s="24"/>
      <c r="J1489" s="24"/>
      <c r="K1489" s="24"/>
      <c r="L1489" s="24"/>
      <c r="M1489" s="24"/>
      <c r="N1489" s="24"/>
      <c r="O1489" s="26"/>
      <c r="P1489" s="26"/>
      <c r="Q1489" s="26"/>
      <c r="R1489" s="26"/>
      <c r="S1489" s="26"/>
      <c r="T1489" s="40" t="str">
        <f t="shared" si="84"/>
        <v/>
      </c>
      <c r="U1489" s="24"/>
      <c r="V1489" s="24"/>
      <c r="W1489" s="26"/>
    </row>
    <row r="1490" spans="1:23" ht="14.1">
      <c r="A1490" s="13" t="s">
        <v>110</v>
      </c>
      <c r="B1490" s="75"/>
      <c r="C1490" s="75"/>
      <c r="D1490" s="75"/>
      <c r="E1490" s="24"/>
      <c r="F1490" s="13" t="s">
        <v>111</v>
      </c>
      <c r="G1490" s="27"/>
      <c r="H1490" s="24"/>
      <c r="I1490" s="13" t="s">
        <v>112</v>
      </c>
      <c r="J1490" s="27"/>
      <c r="K1490" s="24"/>
      <c r="L1490" s="13" t="s">
        <v>111</v>
      </c>
      <c r="M1490" s="27"/>
      <c r="N1490" s="24"/>
      <c r="O1490" s="13" t="str">
        <f>IF(OR(AND(NOT(ISBLANK(G1490)),NOT(ISNUMBER(G1490))),AND(NOT(ISBLANK(J1490)),NOT(ISNUMBER(M1490)))),"Digite um número na C.H.",IF(OR(COUNTIF(B1490:B1499,B1490)&gt;1,COUNTIF(J1490:J1499,J1490)&gt;1),"Docente repetido",""))</f>
        <v/>
      </c>
      <c r="P1490" s="13">
        <f t="shared" ref="P1490:P1499" si="85">IF(ISBLANK(O1490),"",IF(O1490="",0,1))</f>
        <v>0</v>
      </c>
      <c r="Q1490" s="26"/>
      <c r="R1490" s="26"/>
      <c r="S1490" s="26"/>
      <c r="T1490" s="40" t="str">
        <f t="shared" si="84"/>
        <v/>
      </c>
      <c r="U1490" s="24"/>
      <c r="V1490" s="24"/>
      <c r="W1490" s="26"/>
    </row>
    <row r="1491" spans="1:23" ht="14.1">
      <c r="A1491" s="13" t="s">
        <v>113</v>
      </c>
      <c r="B1491" s="75"/>
      <c r="C1491" s="75"/>
      <c r="D1491" s="75"/>
      <c r="E1491" s="24"/>
      <c r="F1491" s="13" t="s">
        <v>111</v>
      </c>
      <c r="G1491" s="27"/>
      <c r="H1491" s="24"/>
      <c r="I1491" s="13" t="s">
        <v>114</v>
      </c>
      <c r="J1491" s="27"/>
      <c r="K1491" s="24"/>
      <c r="L1491" s="13" t="s">
        <v>111</v>
      </c>
      <c r="M1491" s="27"/>
      <c r="N1491" s="24"/>
      <c r="O1491" s="13" t="str">
        <f>IF(OR(AND(NOT(ISBLANK(G1491)),NOT(ISNUMBER(G1491))),AND(NOT(ISBLANK(J1491)),NOT(ISNUMBER(M1491)))),"Digite um número na C.H.",IF(OR(COUNTIF(B1490:B1499,B1491)&gt;1,COUNTIF(J1490:J1499,J1491)&gt;1),"Docente repetido",""))</f>
        <v/>
      </c>
      <c r="P1491" s="13">
        <f t="shared" si="85"/>
        <v>0</v>
      </c>
      <c r="Q1491" s="26"/>
      <c r="R1491" s="26"/>
      <c r="S1491" s="26"/>
      <c r="T1491" s="40" t="str">
        <f t="shared" si="84"/>
        <v/>
      </c>
      <c r="U1491" s="24"/>
      <c r="V1491" s="24"/>
      <c r="W1491" s="26"/>
    </row>
    <row r="1492" spans="1:23" ht="14.1">
      <c r="A1492" s="13" t="s">
        <v>115</v>
      </c>
      <c r="B1492" s="75"/>
      <c r="C1492" s="75"/>
      <c r="D1492" s="75"/>
      <c r="E1492" s="24"/>
      <c r="F1492" s="13" t="s">
        <v>111</v>
      </c>
      <c r="G1492" s="27"/>
      <c r="H1492" s="24"/>
      <c r="I1492" s="13" t="s">
        <v>116</v>
      </c>
      <c r="J1492" s="27"/>
      <c r="K1492" s="24"/>
      <c r="L1492" s="13" t="s">
        <v>111</v>
      </c>
      <c r="M1492" s="27"/>
      <c r="N1492" s="24"/>
      <c r="O1492" s="13" t="str">
        <f>IF(OR(AND(NOT(ISBLANK(G1492)),NOT(ISNUMBER(G1492))),AND(NOT(ISBLANK(J1492)),NOT(ISNUMBER(M1492)))),"Digite um número na C.H.",IF(OR(COUNTIF(B1490:B1499,B1492)&gt;1,COUNTIF(J1490:J1499,J1492)&gt;1),"Docente repetido",""))</f>
        <v/>
      </c>
      <c r="P1492" s="13">
        <f t="shared" si="85"/>
        <v>0</v>
      </c>
      <c r="Q1492" s="26"/>
      <c r="R1492" s="26"/>
      <c r="S1492" s="26"/>
      <c r="T1492" s="40" t="str">
        <f t="shared" si="84"/>
        <v/>
      </c>
      <c r="U1492" s="24"/>
      <c r="V1492" s="24"/>
      <c r="W1492" s="26"/>
    </row>
    <row r="1493" spans="1:23" ht="14.1">
      <c r="A1493" s="13" t="s">
        <v>117</v>
      </c>
      <c r="B1493" s="75"/>
      <c r="C1493" s="75"/>
      <c r="D1493" s="75"/>
      <c r="E1493" s="24"/>
      <c r="F1493" s="13" t="s">
        <v>111</v>
      </c>
      <c r="G1493" s="27"/>
      <c r="H1493" s="24"/>
      <c r="I1493" s="13" t="s">
        <v>118</v>
      </c>
      <c r="J1493" s="27"/>
      <c r="K1493" s="24"/>
      <c r="L1493" s="13" t="s">
        <v>111</v>
      </c>
      <c r="M1493" s="27"/>
      <c r="N1493" s="24"/>
      <c r="O1493" s="13" t="str">
        <f>IF(OR(AND(NOT(ISBLANK(G1493)),NOT(ISNUMBER(G1493))),AND(NOT(ISBLANK(J1493)),NOT(ISNUMBER(M1493)))),"Digite um número na C.H.",IF(OR(COUNTIF(B1490:B1499,B1493)&gt;1,COUNTIF(J1490:J1499,J1493)&gt;1),"Docente repetido",""))</f>
        <v/>
      </c>
      <c r="P1493" s="13">
        <f t="shared" si="85"/>
        <v>0</v>
      </c>
      <c r="Q1493" s="26"/>
      <c r="R1493" s="26"/>
      <c r="S1493" s="26"/>
      <c r="T1493" s="40" t="str">
        <f t="shared" si="84"/>
        <v/>
      </c>
      <c r="U1493" s="24"/>
      <c r="V1493" s="24"/>
      <c r="W1493" s="26"/>
    </row>
    <row r="1494" spans="1:23" ht="14.1">
      <c r="A1494" s="13" t="s">
        <v>119</v>
      </c>
      <c r="B1494" s="75"/>
      <c r="C1494" s="75"/>
      <c r="D1494" s="75"/>
      <c r="E1494" s="24"/>
      <c r="F1494" s="13" t="s">
        <v>111</v>
      </c>
      <c r="G1494" s="27"/>
      <c r="H1494" s="24"/>
      <c r="I1494" s="13" t="s">
        <v>120</v>
      </c>
      <c r="J1494" s="27"/>
      <c r="K1494" s="24"/>
      <c r="L1494" s="13" t="s">
        <v>111</v>
      </c>
      <c r="M1494" s="27"/>
      <c r="N1494" s="24"/>
      <c r="O1494" s="13" t="str">
        <f>IF(OR(AND(NOT(ISBLANK(G1494)),NOT(ISNUMBER(G1494))),AND(NOT(ISBLANK(J1494)),NOT(ISNUMBER(M1494)))),"Digite um número na C.H.",IF(OR(COUNTIF(B1490:B1499,B1494)&gt;1,COUNTIF(J1490:J1499,J1494)&gt;1),"Docente repetido",""))</f>
        <v/>
      </c>
      <c r="P1494" s="13">
        <f t="shared" si="85"/>
        <v>0</v>
      </c>
      <c r="Q1494" s="26"/>
      <c r="R1494" s="26"/>
      <c r="S1494" s="26"/>
      <c r="T1494" s="40" t="str">
        <f t="shared" si="84"/>
        <v/>
      </c>
      <c r="U1494" s="24"/>
      <c r="V1494" s="24"/>
      <c r="W1494" s="26"/>
    </row>
    <row r="1495" spans="1:23" ht="14.1">
      <c r="A1495" s="13" t="s">
        <v>121</v>
      </c>
      <c r="B1495" s="75"/>
      <c r="C1495" s="75"/>
      <c r="D1495" s="75"/>
      <c r="E1495" s="24"/>
      <c r="F1495" s="13" t="s">
        <v>111</v>
      </c>
      <c r="G1495" s="27"/>
      <c r="H1495" s="24"/>
      <c r="I1495" s="13" t="s">
        <v>122</v>
      </c>
      <c r="J1495" s="27"/>
      <c r="K1495" s="24"/>
      <c r="L1495" s="13" t="s">
        <v>111</v>
      </c>
      <c r="M1495" s="27"/>
      <c r="N1495" s="24"/>
      <c r="O1495" s="13" t="str">
        <f>IF(OR(AND(NOT(ISBLANK(G1495)),NOT(ISNUMBER(G1495))),AND(NOT(ISBLANK(J1495)),NOT(ISNUMBER(M1495)))),"Digite um número na C.H.",IF(OR(COUNTIF(B1490:B1499,B1495)&gt;1,COUNTIF(J1490:J1499,J1495)&gt;1),"Docente repetido",""))</f>
        <v/>
      </c>
      <c r="P1495" s="13">
        <f t="shared" si="85"/>
        <v>0</v>
      </c>
      <c r="Q1495" s="26"/>
      <c r="R1495" s="26"/>
      <c r="S1495" s="26"/>
      <c r="T1495" s="40" t="str">
        <f t="shared" si="84"/>
        <v/>
      </c>
      <c r="U1495" s="24"/>
      <c r="V1495" s="24"/>
      <c r="W1495" s="26"/>
    </row>
    <row r="1496" spans="1:23" ht="14.1">
      <c r="A1496" s="13" t="s">
        <v>123</v>
      </c>
      <c r="B1496" s="75"/>
      <c r="C1496" s="75"/>
      <c r="D1496" s="75"/>
      <c r="E1496" s="24"/>
      <c r="F1496" s="13" t="s">
        <v>111</v>
      </c>
      <c r="G1496" s="27"/>
      <c r="H1496" s="24"/>
      <c r="I1496" s="13" t="s">
        <v>124</v>
      </c>
      <c r="J1496" s="27"/>
      <c r="K1496" s="24"/>
      <c r="L1496" s="13" t="s">
        <v>111</v>
      </c>
      <c r="M1496" s="27"/>
      <c r="N1496" s="24"/>
      <c r="O1496" s="13" t="str">
        <f>IF(OR(AND(NOT(ISBLANK(G1496)),NOT(ISNUMBER(G1496))),AND(NOT(ISBLANK(J1496)),NOT(ISNUMBER(M1496)))),"Digite um número na C.H.",IF(OR(COUNTIF(B1490:B1499,B1496)&gt;1,COUNTIF(J1490:J1499,J1496)&gt;1),"Docente repetido",""))</f>
        <v/>
      </c>
      <c r="P1496" s="13">
        <f t="shared" si="85"/>
        <v>0</v>
      </c>
      <c r="Q1496" s="26"/>
      <c r="R1496" s="26"/>
      <c r="S1496" s="26"/>
      <c r="T1496" s="40" t="str">
        <f t="shared" si="84"/>
        <v/>
      </c>
      <c r="U1496" s="24"/>
      <c r="V1496" s="24"/>
      <c r="W1496" s="26"/>
    </row>
    <row r="1497" spans="1:23" ht="14.1">
      <c r="A1497" s="13" t="s">
        <v>125</v>
      </c>
      <c r="B1497" s="75"/>
      <c r="C1497" s="75"/>
      <c r="D1497" s="75"/>
      <c r="E1497" s="24"/>
      <c r="F1497" s="13" t="s">
        <v>111</v>
      </c>
      <c r="G1497" s="27"/>
      <c r="H1497" s="24"/>
      <c r="I1497" s="13" t="s">
        <v>126</v>
      </c>
      <c r="J1497" s="27"/>
      <c r="K1497" s="24"/>
      <c r="L1497" s="13" t="s">
        <v>111</v>
      </c>
      <c r="M1497" s="27"/>
      <c r="N1497" s="24"/>
      <c r="O1497" s="13" t="str">
        <f>IF(OR(AND(NOT(ISBLANK(G1497)),NOT(ISNUMBER(G1497))),AND(NOT(ISBLANK(J1497)),NOT(ISNUMBER(M1497)))),"Digite um número na C.H.",IF(OR(COUNTIF(B1490:B1499,B1497)&gt;1,COUNTIF(J1490:J1499,J1497)&gt;1),"Docente repetido",""))</f>
        <v/>
      </c>
      <c r="P1497" s="13">
        <f t="shared" si="85"/>
        <v>0</v>
      </c>
      <c r="Q1497" s="26"/>
      <c r="R1497" s="26"/>
      <c r="S1497" s="26"/>
      <c r="T1497" s="40" t="str">
        <f t="shared" si="84"/>
        <v/>
      </c>
      <c r="U1497" s="24"/>
      <c r="V1497" s="24"/>
      <c r="W1497" s="26"/>
    </row>
    <row r="1498" spans="1:23" ht="14.1">
      <c r="A1498" s="13" t="s">
        <v>127</v>
      </c>
      <c r="B1498" s="75"/>
      <c r="C1498" s="75"/>
      <c r="D1498" s="75"/>
      <c r="E1498" s="24"/>
      <c r="F1498" s="13" t="s">
        <v>111</v>
      </c>
      <c r="G1498" s="27"/>
      <c r="H1498" s="24"/>
      <c r="I1498" s="13" t="s">
        <v>128</v>
      </c>
      <c r="J1498" s="27"/>
      <c r="K1498" s="24"/>
      <c r="L1498" s="13" t="s">
        <v>111</v>
      </c>
      <c r="M1498" s="27"/>
      <c r="N1498" s="24"/>
      <c r="O1498" s="13" t="str">
        <f>IF(OR(AND(NOT(ISBLANK(G1498)),NOT(ISNUMBER(G1498))),AND(NOT(ISBLANK(J1498)),NOT(ISNUMBER(M1498)))),"Digite um número na C.H.",IF(OR(COUNTIF(B1490:B1499,B1498)&gt;1,COUNTIF(J1490:J1499,J1498)&gt;1),"Docente repetido",""))</f>
        <v/>
      </c>
      <c r="P1498" s="13">
        <f t="shared" si="85"/>
        <v>0</v>
      </c>
      <c r="Q1498" s="26"/>
      <c r="R1498" s="26"/>
      <c r="S1498" s="26"/>
      <c r="T1498" s="40" t="str">
        <f t="shared" si="84"/>
        <v/>
      </c>
      <c r="U1498" s="26"/>
      <c r="V1498" s="26"/>
      <c r="W1498" s="26"/>
    </row>
    <row r="1499" spans="1:23" ht="14.1">
      <c r="A1499" s="13" t="s">
        <v>129</v>
      </c>
      <c r="B1499" s="75"/>
      <c r="C1499" s="75"/>
      <c r="D1499" s="75"/>
      <c r="E1499" s="24"/>
      <c r="F1499" s="13" t="s">
        <v>111</v>
      </c>
      <c r="G1499" s="27"/>
      <c r="H1499" s="24"/>
      <c r="I1499" s="13" t="s">
        <v>130</v>
      </c>
      <c r="J1499" s="27"/>
      <c r="K1499" s="24"/>
      <c r="L1499" s="13" t="s">
        <v>111</v>
      </c>
      <c r="M1499" s="27"/>
      <c r="N1499" s="24"/>
      <c r="O1499" s="13" t="str">
        <f>IF(OR(AND(NOT(ISBLANK(G1499)),NOT(ISNUMBER(G1499))),AND(NOT(ISBLANK(J1499)),NOT(ISNUMBER(M1499)))),"Digite um número na C.H.",IF(OR(COUNTIF(B1490:B1499,B1499)&gt;1,COUNTIF(J1490:J1499,J1499)&gt;1),"Docente repetido",""))</f>
        <v/>
      </c>
      <c r="P1499" s="13">
        <f t="shared" si="85"/>
        <v>0</v>
      </c>
      <c r="Q1499" s="26"/>
      <c r="R1499" s="26"/>
      <c r="S1499" s="26"/>
      <c r="T1499" s="40" t="str">
        <f t="shared" si="84"/>
        <v/>
      </c>
      <c r="U1499" s="26"/>
      <c r="V1499" s="26"/>
      <c r="W1499" s="26"/>
    </row>
    <row r="1500" spans="1:23" ht="12.6">
      <c r="A1500" s="26"/>
      <c r="B1500" s="26"/>
      <c r="C1500" s="26"/>
      <c r="D1500" s="26"/>
      <c r="E1500" s="26"/>
      <c r="F1500" s="26"/>
      <c r="G1500" s="26"/>
      <c r="H1500" s="26"/>
      <c r="I1500" s="26"/>
      <c r="J1500" s="26"/>
      <c r="K1500" s="26"/>
      <c r="L1500" s="26"/>
      <c r="M1500" s="26"/>
      <c r="N1500" s="26"/>
      <c r="O1500" s="26"/>
      <c r="P1500" s="26"/>
      <c r="Q1500" s="26"/>
      <c r="R1500" s="26"/>
      <c r="S1500" s="26"/>
      <c r="T1500" s="40" t="str">
        <f t="shared" si="84"/>
        <v/>
      </c>
      <c r="U1500" s="26"/>
      <c r="V1500" s="26"/>
      <c r="W1500" s="26"/>
    </row>
    <row r="1501" spans="1:23" ht="15.75" customHeight="1">
      <c r="T1501" s="40" t="str">
        <f t="shared" si="84"/>
        <v/>
      </c>
    </row>
    <row r="1502" spans="1:23" ht="15.75" customHeight="1">
      <c r="T1502" s="40" t="str">
        <f t="shared" si="84"/>
        <v/>
      </c>
    </row>
    <row r="1503" spans="1:23" ht="19.5" customHeight="1">
      <c r="A1503" s="13" t="s">
        <v>99</v>
      </c>
      <c r="B1503" s="94"/>
      <c r="C1503" s="94"/>
      <c r="D1503" s="94"/>
      <c r="E1503" s="94"/>
      <c r="F1503" s="94"/>
      <c r="G1503" s="94"/>
      <c r="H1503" s="94"/>
      <c r="I1503" s="94"/>
      <c r="J1503" s="94"/>
      <c r="K1503" s="94"/>
      <c r="L1503" s="94"/>
      <c r="M1503" s="94"/>
      <c r="N1503" s="24"/>
      <c r="O1503" s="13" t="str">
        <f>IF(AND(B1503="",NOT(F1504="")),"Nome da disciplina obrigatório","")</f>
        <v/>
      </c>
      <c r="P1503" s="13">
        <f>IF(ISBLANK(O1503),"",IF(O1503="",0,1))</f>
        <v>0</v>
      </c>
      <c r="Q1503" s="26"/>
      <c r="R1503" s="26"/>
      <c r="S1503" s="26"/>
      <c r="T1503" s="40" t="str">
        <f t="shared" si="84"/>
        <v/>
      </c>
      <c r="U1503" s="26"/>
      <c r="V1503" s="26"/>
      <c r="W1503" s="26"/>
    </row>
    <row r="1504" spans="1:23" ht="32.25" customHeight="1">
      <c r="A1504" s="95" t="s">
        <v>100</v>
      </c>
      <c r="B1504" s="96"/>
      <c r="C1504" s="96"/>
      <c r="D1504" s="96"/>
      <c r="E1504" s="97"/>
      <c r="F1504" s="13" t="str">
        <f>IF(SUM(G1514:G1523)+SUM(M1514:M1523)=0,"",SUM(G1514:G1523)+SUM(M1514:M1523))</f>
        <v/>
      </c>
      <c r="H1504" s="24"/>
      <c r="I1504" s="24"/>
      <c r="J1504" s="24"/>
      <c r="K1504" s="24"/>
      <c r="L1504" s="24"/>
      <c r="M1504" s="24"/>
      <c r="N1504" s="24"/>
      <c r="O1504" s="13" t="str">
        <f>IF(F1504="", "", IF(AND(NOT(F1504=0),NOT(MOD(F1504,15)=0)),"A carga horária deve ser múltiplo de 15",""))</f>
        <v/>
      </c>
      <c r="P1504" s="13">
        <f>IF(ISBLANK(O1504),"",IF(O1504="",0,1))</f>
        <v>0</v>
      </c>
      <c r="Q1504" s="26"/>
      <c r="R1504" s="26"/>
      <c r="S1504" s="26"/>
      <c r="T1504" s="40" t="str">
        <f t="shared" si="84"/>
        <v/>
      </c>
      <c r="U1504" s="24"/>
      <c r="V1504" s="24"/>
      <c r="W1504" s="26"/>
    </row>
    <row r="1505" spans="1:23" ht="14.1">
      <c r="A1505" s="98" t="s">
        <v>93</v>
      </c>
      <c r="B1505" s="98"/>
      <c r="C1505" s="98"/>
      <c r="D1505" s="98"/>
      <c r="E1505" s="98"/>
      <c r="F1505" s="38" t="str">
        <f>IF(AND(NOT(ISBLANK(F1504)),ISNUMBER(F1504),F1504&gt;=15),F1504/15,"")</f>
        <v/>
      </c>
      <c r="G1505" s="24"/>
      <c r="H1505" s="24"/>
      <c r="I1505" s="24"/>
      <c r="J1505" s="24"/>
      <c r="K1505" s="24"/>
      <c r="L1505" s="24"/>
      <c r="M1505" s="24"/>
      <c r="N1505" s="24"/>
      <c r="O1505" s="26"/>
      <c r="P1505" s="26"/>
      <c r="Q1505" s="26"/>
      <c r="R1505" s="26"/>
      <c r="S1505" s="26"/>
      <c r="T1505" s="40" t="str">
        <f t="shared" si="84"/>
        <v/>
      </c>
      <c r="U1505" s="24"/>
      <c r="V1505" s="24"/>
      <c r="W1505" s="26"/>
    </row>
    <row r="1506" spans="1:23" ht="60" customHeight="1">
      <c r="A1506" s="13" t="s">
        <v>101</v>
      </c>
      <c r="B1506" s="83"/>
      <c r="C1506" s="83"/>
      <c r="D1506" s="83"/>
      <c r="E1506" s="83"/>
      <c r="F1506" s="83"/>
      <c r="G1506" s="83"/>
      <c r="H1506" s="83"/>
      <c r="I1506" s="83"/>
      <c r="J1506" s="83"/>
      <c r="K1506" s="83"/>
      <c r="L1506" s="83"/>
      <c r="M1506" s="83"/>
      <c r="N1506" s="24"/>
      <c r="O1506" s="26"/>
      <c r="P1506" s="26"/>
      <c r="Q1506" s="26"/>
      <c r="R1506" s="26"/>
      <c r="S1506" s="26"/>
      <c r="T1506" s="40" t="str">
        <f t="shared" si="84"/>
        <v/>
      </c>
      <c r="U1506" s="24"/>
      <c r="V1506" s="24"/>
      <c r="W1506" s="26"/>
    </row>
    <row r="1507" spans="1:23" ht="60" customHeight="1">
      <c r="A1507" s="39" t="s">
        <v>102</v>
      </c>
      <c r="B1507" s="83"/>
      <c r="C1507" s="83"/>
      <c r="D1507" s="83"/>
      <c r="E1507" s="83"/>
      <c r="F1507" s="83"/>
      <c r="G1507" s="83"/>
      <c r="H1507" s="83"/>
      <c r="I1507" s="83"/>
      <c r="J1507" s="83"/>
      <c r="K1507" s="83"/>
      <c r="L1507" s="83"/>
      <c r="M1507" s="83"/>
      <c r="N1507" s="24"/>
      <c r="O1507" s="26"/>
      <c r="P1507" s="26"/>
      <c r="Q1507" s="26"/>
      <c r="R1507" s="26"/>
      <c r="S1507" s="26"/>
      <c r="T1507" s="40" t="str">
        <f t="shared" si="84"/>
        <v/>
      </c>
      <c r="U1507" s="24"/>
      <c r="V1507" s="24"/>
      <c r="W1507" s="26"/>
    </row>
    <row r="1508" spans="1:23" ht="14.1">
      <c r="A1508" s="13" t="s">
        <v>103</v>
      </c>
      <c r="B1508" s="57"/>
      <c r="C1508" s="16" t="s">
        <v>104</v>
      </c>
      <c r="D1508" s="24"/>
      <c r="E1508" s="24"/>
      <c r="G1508" s="26"/>
      <c r="H1508" s="24"/>
      <c r="I1508" s="24"/>
      <c r="J1508" s="24"/>
      <c r="K1508" s="24"/>
      <c r="L1508" s="24"/>
      <c r="M1508" s="24"/>
      <c r="N1508" s="24"/>
      <c r="O1508" s="26"/>
      <c r="P1508" s="26"/>
      <c r="Q1508" s="26"/>
      <c r="R1508" s="26"/>
      <c r="S1508" s="26"/>
      <c r="T1508" s="40" t="str">
        <f t="shared" si="84"/>
        <v/>
      </c>
      <c r="U1508" s="24"/>
      <c r="V1508" s="24"/>
      <c r="W1508" s="26"/>
    </row>
    <row r="1509" spans="1:23" ht="14.1">
      <c r="A1509" s="13" t="s">
        <v>105</v>
      </c>
      <c r="B1509" s="57"/>
      <c r="C1509" s="16" t="s">
        <v>104</v>
      </c>
      <c r="D1509" s="24"/>
      <c r="E1509" s="24"/>
      <c r="G1509" s="26"/>
      <c r="H1509" s="24"/>
      <c r="I1509" s="24"/>
      <c r="J1509" s="24"/>
      <c r="K1509" s="24"/>
      <c r="L1509" s="24"/>
      <c r="M1509" s="24"/>
      <c r="N1509" s="24"/>
      <c r="O1509" s="26"/>
      <c r="P1509" s="26"/>
      <c r="Q1509" s="26"/>
      <c r="R1509" s="26"/>
      <c r="S1509" s="26"/>
      <c r="T1509" s="40" t="str">
        <f t="shared" si="84"/>
        <v/>
      </c>
      <c r="U1509" s="24"/>
      <c r="V1509" s="24"/>
      <c r="W1509" s="26"/>
    </row>
    <row r="1510" spans="1:23" ht="14.1">
      <c r="A1510" s="99" t="s">
        <v>106</v>
      </c>
      <c r="B1510" s="99"/>
      <c r="C1510" s="57"/>
      <c r="D1510" s="16" t="s">
        <v>104</v>
      </c>
      <c r="E1510" s="24"/>
      <c r="F1510" s="34"/>
      <c r="G1510" s="26"/>
      <c r="H1510" s="24"/>
      <c r="I1510" s="24"/>
      <c r="J1510" s="24"/>
      <c r="K1510" s="24"/>
      <c r="L1510" s="24"/>
      <c r="M1510" s="24"/>
      <c r="N1510" s="24"/>
      <c r="O1510" s="26"/>
      <c r="P1510" s="26"/>
      <c r="Q1510" s="26"/>
      <c r="R1510" s="26"/>
      <c r="S1510" s="26"/>
      <c r="T1510" s="40" t="str">
        <f t="shared" si="84"/>
        <v/>
      </c>
      <c r="U1510" s="24"/>
      <c r="V1510" s="24"/>
      <c r="W1510" s="26"/>
    </row>
    <row r="1511" spans="1:23" ht="14.1">
      <c r="A1511" s="99" t="s">
        <v>107</v>
      </c>
      <c r="B1511" s="99"/>
      <c r="C1511" s="57"/>
      <c r="D1511" s="16" t="s">
        <v>104</v>
      </c>
      <c r="E1511" s="24"/>
      <c r="F1511" s="34"/>
      <c r="G1511" s="26"/>
      <c r="H1511" s="24"/>
      <c r="I1511" s="24"/>
      <c r="J1511" s="24"/>
      <c r="K1511" s="24"/>
      <c r="L1511" s="24"/>
      <c r="M1511" s="24"/>
      <c r="N1511" s="24"/>
      <c r="O1511" s="26"/>
      <c r="P1511" s="26"/>
      <c r="Q1511" s="26"/>
      <c r="R1511" s="26"/>
      <c r="S1511" s="26"/>
      <c r="T1511" s="40" t="str">
        <f t="shared" si="84"/>
        <v/>
      </c>
      <c r="U1511" s="24"/>
      <c r="V1511" s="24"/>
      <c r="W1511" s="26"/>
    </row>
    <row r="1512" spans="1:23" ht="14.1">
      <c r="A1512" s="100" t="s">
        <v>108</v>
      </c>
      <c r="B1512" s="101"/>
      <c r="C1512" s="102"/>
      <c r="D1512" s="57"/>
      <c r="E1512" s="16" t="s">
        <v>104</v>
      </c>
      <c r="G1512" s="26"/>
      <c r="H1512" s="24"/>
      <c r="I1512" s="24"/>
      <c r="J1512" s="24"/>
      <c r="K1512" s="24"/>
      <c r="L1512" s="24"/>
      <c r="M1512" s="24"/>
      <c r="N1512" s="24"/>
      <c r="O1512" s="26"/>
      <c r="P1512" s="26"/>
      <c r="Q1512" s="26"/>
      <c r="R1512" s="26"/>
      <c r="S1512" s="26"/>
      <c r="T1512" s="40" t="str">
        <f t="shared" si="84"/>
        <v/>
      </c>
      <c r="U1512" s="24"/>
      <c r="V1512" s="24"/>
      <c r="W1512" s="26"/>
    </row>
    <row r="1513" spans="1:23" ht="14.1">
      <c r="A1513" s="103" t="s">
        <v>109</v>
      </c>
      <c r="B1513" s="104"/>
      <c r="C1513" s="105"/>
      <c r="D1513" s="57"/>
      <c r="E1513" s="16" t="s">
        <v>104</v>
      </c>
      <c r="G1513" s="26"/>
      <c r="H1513" s="24"/>
      <c r="I1513" s="24"/>
      <c r="J1513" s="24"/>
      <c r="K1513" s="24"/>
      <c r="L1513" s="24"/>
      <c r="M1513" s="24"/>
      <c r="N1513" s="24"/>
      <c r="O1513" s="26"/>
      <c r="P1513" s="26"/>
      <c r="Q1513" s="26"/>
      <c r="R1513" s="26"/>
      <c r="S1513" s="26"/>
      <c r="T1513" s="40" t="str">
        <f t="shared" si="84"/>
        <v/>
      </c>
      <c r="U1513" s="24"/>
      <c r="V1513" s="24"/>
      <c r="W1513" s="26"/>
    </row>
    <row r="1514" spans="1:23" ht="14.1">
      <c r="A1514" s="13" t="s">
        <v>110</v>
      </c>
      <c r="B1514" s="75"/>
      <c r="C1514" s="75"/>
      <c r="D1514" s="75"/>
      <c r="E1514" s="24"/>
      <c r="F1514" s="13" t="s">
        <v>111</v>
      </c>
      <c r="G1514" s="27"/>
      <c r="H1514" s="24"/>
      <c r="I1514" s="13" t="s">
        <v>112</v>
      </c>
      <c r="J1514" s="27"/>
      <c r="K1514" s="24"/>
      <c r="L1514" s="13" t="s">
        <v>111</v>
      </c>
      <c r="M1514" s="27"/>
      <c r="N1514" s="24"/>
      <c r="O1514" s="13" t="str">
        <f>IF(OR(AND(NOT(ISBLANK(G1514)),NOT(ISNUMBER(G1514))),AND(NOT(ISBLANK(J1514)),NOT(ISNUMBER(M1514)))),"Digite um número na C.H.",IF(OR(COUNTIF(B1514:B1523,B1514)&gt;1,COUNTIF(J1514:J1523,J1514)&gt;1),"Docente repetido",""))</f>
        <v/>
      </c>
      <c r="P1514" s="13">
        <f t="shared" ref="P1514:P1523" si="86">IF(ISBLANK(O1514),"",IF(O1514="",0,1))</f>
        <v>0</v>
      </c>
      <c r="Q1514" s="26"/>
      <c r="R1514" s="26"/>
      <c r="S1514" s="26"/>
      <c r="T1514" s="40" t="str">
        <f t="shared" si="84"/>
        <v/>
      </c>
      <c r="U1514" s="24"/>
      <c r="V1514" s="24"/>
      <c r="W1514" s="26"/>
    </row>
    <row r="1515" spans="1:23" ht="14.1">
      <c r="A1515" s="13" t="s">
        <v>113</v>
      </c>
      <c r="B1515" s="75"/>
      <c r="C1515" s="75"/>
      <c r="D1515" s="75"/>
      <c r="E1515" s="24"/>
      <c r="F1515" s="13" t="s">
        <v>111</v>
      </c>
      <c r="G1515" s="27"/>
      <c r="H1515" s="24"/>
      <c r="I1515" s="13" t="s">
        <v>114</v>
      </c>
      <c r="J1515" s="27"/>
      <c r="K1515" s="24"/>
      <c r="L1515" s="13" t="s">
        <v>111</v>
      </c>
      <c r="M1515" s="27"/>
      <c r="N1515" s="24"/>
      <c r="O1515" s="13" t="str">
        <f>IF(OR(AND(NOT(ISBLANK(G1515)),NOT(ISNUMBER(G1515))),AND(NOT(ISBLANK(J1515)),NOT(ISNUMBER(M1515)))),"Digite um número na C.H.",IF(OR(COUNTIF(B1514:B1523,B1515)&gt;1,COUNTIF(J1514:J1523,J1515)&gt;1),"Docente repetido",""))</f>
        <v/>
      </c>
      <c r="P1515" s="13">
        <f t="shared" si="86"/>
        <v>0</v>
      </c>
      <c r="Q1515" s="26"/>
      <c r="R1515" s="26"/>
      <c r="S1515" s="26"/>
      <c r="T1515" s="40" t="str">
        <f t="shared" si="84"/>
        <v/>
      </c>
      <c r="U1515" s="24"/>
      <c r="V1515" s="24"/>
      <c r="W1515" s="26"/>
    </row>
    <row r="1516" spans="1:23" ht="14.1">
      <c r="A1516" s="13" t="s">
        <v>115</v>
      </c>
      <c r="B1516" s="75"/>
      <c r="C1516" s="75"/>
      <c r="D1516" s="75"/>
      <c r="E1516" s="24"/>
      <c r="F1516" s="13" t="s">
        <v>111</v>
      </c>
      <c r="G1516" s="27"/>
      <c r="H1516" s="24"/>
      <c r="I1516" s="13" t="s">
        <v>116</v>
      </c>
      <c r="J1516" s="27"/>
      <c r="K1516" s="24"/>
      <c r="L1516" s="13" t="s">
        <v>111</v>
      </c>
      <c r="M1516" s="27"/>
      <c r="N1516" s="24"/>
      <c r="O1516" s="13" t="str">
        <f>IF(OR(AND(NOT(ISBLANK(G1516)),NOT(ISNUMBER(G1516))),AND(NOT(ISBLANK(J1516)),NOT(ISNUMBER(M1516)))),"Digite um número na C.H.",IF(OR(COUNTIF(B1514:B1523,B1516)&gt;1,COUNTIF(J1514:J1523,J1516)&gt;1),"Docente repetido",""))</f>
        <v/>
      </c>
      <c r="P1516" s="13">
        <f t="shared" si="86"/>
        <v>0</v>
      </c>
      <c r="Q1516" s="26"/>
      <c r="R1516" s="26"/>
      <c r="S1516" s="26"/>
      <c r="T1516" s="40" t="str">
        <f t="shared" si="84"/>
        <v/>
      </c>
      <c r="U1516" s="24"/>
      <c r="V1516" s="24"/>
      <c r="W1516" s="26"/>
    </row>
    <row r="1517" spans="1:23" ht="14.1">
      <c r="A1517" s="13" t="s">
        <v>117</v>
      </c>
      <c r="B1517" s="75"/>
      <c r="C1517" s="75"/>
      <c r="D1517" s="75"/>
      <c r="E1517" s="24"/>
      <c r="F1517" s="13" t="s">
        <v>111</v>
      </c>
      <c r="G1517" s="27"/>
      <c r="H1517" s="24"/>
      <c r="I1517" s="13" t="s">
        <v>118</v>
      </c>
      <c r="J1517" s="27"/>
      <c r="K1517" s="24"/>
      <c r="L1517" s="13" t="s">
        <v>111</v>
      </c>
      <c r="M1517" s="27"/>
      <c r="N1517" s="24"/>
      <c r="O1517" s="13" t="str">
        <f>IF(OR(AND(NOT(ISBLANK(G1517)),NOT(ISNUMBER(G1517))),AND(NOT(ISBLANK(J1517)),NOT(ISNUMBER(M1517)))),"Digite um número na C.H.",IF(OR(COUNTIF(B1514:B1523,B1517)&gt;1,COUNTIF(J1514:J1523,J1517)&gt;1),"Docente repetido",""))</f>
        <v/>
      </c>
      <c r="P1517" s="13">
        <f t="shared" si="86"/>
        <v>0</v>
      </c>
      <c r="Q1517" s="26"/>
      <c r="R1517" s="26"/>
      <c r="S1517" s="26"/>
      <c r="T1517" s="40" t="str">
        <f t="shared" si="84"/>
        <v/>
      </c>
      <c r="U1517" s="24"/>
      <c r="V1517" s="24"/>
      <c r="W1517" s="26"/>
    </row>
    <row r="1518" spans="1:23" ht="14.1">
      <c r="A1518" s="13" t="s">
        <v>119</v>
      </c>
      <c r="B1518" s="75"/>
      <c r="C1518" s="75"/>
      <c r="D1518" s="75"/>
      <c r="E1518" s="24"/>
      <c r="F1518" s="13" t="s">
        <v>111</v>
      </c>
      <c r="G1518" s="27"/>
      <c r="H1518" s="24"/>
      <c r="I1518" s="13" t="s">
        <v>120</v>
      </c>
      <c r="J1518" s="27"/>
      <c r="K1518" s="24"/>
      <c r="L1518" s="13" t="s">
        <v>111</v>
      </c>
      <c r="M1518" s="27"/>
      <c r="N1518" s="24"/>
      <c r="O1518" s="13" t="str">
        <f>IF(OR(AND(NOT(ISBLANK(G1518)),NOT(ISNUMBER(G1518))),AND(NOT(ISBLANK(J1518)),NOT(ISNUMBER(M1518)))),"Digite um número na C.H.",IF(OR(COUNTIF(B1514:B1523,B1518)&gt;1,COUNTIF(J1514:J1523,J1518)&gt;1),"Docente repetido",""))</f>
        <v/>
      </c>
      <c r="P1518" s="13">
        <f t="shared" si="86"/>
        <v>0</v>
      </c>
      <c r="Q1518" s="26"/>
      <c r="R1518" s="26"/>
      <c r="S1518" s="26"/>
      <c r="T1518" s="40" t="str">
        <f t="shared" si="84"/>
        <v/>
      </c>
      <c r="U1518" s="24"/>
      <c r="V1518" s="24"/>
      <c r="W1518" s="26"/>
    </row>
    <row r="1519" spans="1:23" ht="14.1">
      <c r="A1519" s="13" t="s">
        <v>121</v>
      </c>
      <c r="B1519" s="75"/>
      <c r="C1519" s="75"/>
      <c r="D1519" s="75"/>
      <c r="E1519" s="24"/>
      <c r="F1519" s="13" t="s">
        <v>111</v>
      </c>
      <c r="G1519" s="27"/>
      <c r="H1519" s="24"/>
      <c r="I1519" s="13" t="s">
        <v>122</v>
      </c>
      <c r="J1519" s="27"/>
      <c r="K1519" s="24"/>
      <c r="L1519" s="13" t="s">
        <v>111</v>
      </c>
      <c r="M1519" s="27"/>
      <c r="N1519" s="24"/>
      <c r="O1519" s="13" t="str">
        <f>IF(OR(AND(NOT(ISBLANK(G1519)),NOT(ISNUMBER(G1519))),AND(NOT(ISBLANK(J1519)),NOT(ISNUMBER(M1519)))),"Digite um número na C.H.",IF(OR(COUNTIF(B1514:B1523,B1519)&gt;1,COUNTIF(J1514:J1523,J1519)&gt;1),"Docente repetido",""))</f>
        <v/>
      </c>
      <c r="P1519" s="13">
        <f t="shared" si="86"/>
        <v>0</v>
      </c>
      <c r="Q1519" s="26"/>
      <c r="R1519" s="26"/>
      <c r="S1519" s="26"/>
      <c r="T1519" s="40" t="str">
        <f t="shared" si="84"/>
        <v/>
      </c>
      <c r="U1519" s="24"/>
      <c r="V1519" s="24"/>
      <c r="W1519" s="26"/>
    </row>
    <row r="1520" spans="1:23" ht="14.1">
      <c r="A1520" s="13" t="s">
        <v>123</v>
      </c>
      <c r="B1520" s="75"/>
      <c r="C1520" s="75"/>
      <c r="D1520" s="75"/>
      <c r="E1520" s="24"/>
      <c r="F1520" s="13" t="s">
        <v>111</v>
      </c>
      <c r="G1520" s="27"/>
      <c r="H1520" s="24"/>
      <c r="I1520" s="13" t="s">
        <v>124</v>
      </c>
      <c r="J1520" s="27"/>
      <c r="K1520" s="24"/>
      <c r="L1520" s="13" t="s">
        <v>111</v>
      </c>
      <c r="M1520" s="27"/>
      <c r="N1520" s="24"/>
      <c r="O1520" s="13" t="str">
        <f>IF(OR(AND(NOT(ISBLANK(G1520)),NOT(ISNUMBER(G1520))),AND(NOT(ISBLANK(J1520)),NOT(ISNUMBER(M1520)))),"Digite um número na C.H.",IF(OR(COUNTIF(B1514:B1523,B1520)&gt;1,COUNTIF(J1514:J1523,J1520)&gt;1),"Docente repetido",""))</f>
        <v/>
      </c>
      <c r="P1520" s="13">
        <f t="shared" si="86"/>
        <v>0</v>
      </c>
      <c r="Q1520" s="26"/>
      <c r="R1520" s="26"/>
      <c r="S1520" s="26"/>
      <c r="T1520" s="40" t="str">
        <f t="shared" si="84"/>
        <v/>
      </c>
      <c r="U1520" s="24"/>
      <c r="V1520" s="24"/>
      <c r="W1520" s="26"/>
    </row>
    <row r="1521" spans="1:23" ht="14.1">
      <c r="A1521" s="13" t="s">
        <v>125</v>
      </c>
      <c r="B1521" s="75"/>
      <c r="C1521" s="75"/>
      <c r="D1521" s="75"/>
      <c r="E1521" s="24"/>
      <c r="F1521" s="13" t="s">
        <v>111</v>
      </c>
      <c r="G1521" s="27"/>
      <c r="H1521" s="24"/>
      <c r="I1521" s="13" t="s">
        <v>126</v>
      </c>
      <c r="J1521" s="27"/>
      <c r="K1521" s="24"/>
      <c r="L1521" s="13" t="s">
        <v>111</v>
      </c>
      <c r="M1521" s="27"/>
      <c r="N1521" s="24"/>
      <c r="O1521" s="13" t="str">
        <f>IF(OR(AND(NOT(ISBLANK(G1521)),NOT(ISNUMBER(G1521))),AND(NOT(ISBLANK(J1521)),NOT(ISNUMBER(M1521)))),"Digite um número na C.H.",IF(OR(COUNTIF(B1514:B1523,B1521)&gt;1,COUNTIF(J1514:J1523,J1521)&gt;1),"Docente repetido",""))</f>
        <v/>
      </c>
      <c r="P1521" s="13">
        <f t="shared" si="86"/>
        <v>0</v>
      </c>
      <c r="Q1521" s="26"/>
      <c r="R1521" s="26"/>
      <c r="S1521" s="26"/>
      <c r="T1521" s="40" t="str">
        <f t="shared" si="84"/>
        <v/>
      </c>
      <c r="U1521" s="24"/>
      <c r="V1521" s="24"/>
      <c r="W1521" s="26"/>
    </row>
    <row r="1522" spans="1:23" ht="14.1">
      <c r="A1522" s="13" t="s">
        <v>127</v>
      </c>
      <c r="B1522" s="75"/>
      <c r="C1522" s="75"/>
      <c r="D1522" s="75"/>
      <c r="E1522" s="24"/>
      <c r="F1522" s="13" t="s">
        <v>111</v>
      </c>
      <c r="G1522" s="27"/>
      <c r="H1522" s="24"/>
      <c r="I1522" s="13" t="s">
        <v>128</v>
      </c>
      <c r="J1522" s="27"/>
      <c r="K1522" s="24"/>
      <c r="L1522" s="13" t="s">
        <v>111</v>
      </c>
      <c r="M1522" s="27"/>
      <c r="N1522" s="24"/>
      <c r="O1522" s="13" t="str">
        <f>IF(OR(AND(NOT(ISBLANK(G1522)),NOT(ISNUMBER(G1522))),AND(NOT(ISBLANK(J1522)),NOT(ISNUMBER(M1522)))),"Digite um número na C.H.",IF(OR(COUNTIF(B1514:B1523,B1522)&gt;1,COUNTIF(J1514:J1523,J1522)&gt;1),"Docente repetido",""))</f>
        <v/>
      </c>
      <c r="P1522" s="13">
        <f t="shared" si="86"/>
        <v>0</v>
      </c>
      <c r="Q1522" s="26"/>
      <c r="R1522" s="26"/>
      <c r="S1522" s="26"/>
      <c r="T1522" s="40" t="str">
        <f t="shared" si="84"/>
        <v/>
      </c>
      <c r="U1522" s="26"/>
      <c r="V1522" s="26"/>
      <c r="W1522" s="26"/>
    </row>
    <row r="1523" spans="1:23" ht="14.1">
      <c r="A1523" s="13" t="s">
        <v>129</v>
      </c>
      <c r="B1523" s="75"/>
      <c r="C1523" s="75"/>
      <c r="D1523" s="75"/>
      <c r="E1523" s="24"/>
      <c r="F1523" s="13" t="s">
        <v>111</v>
      </c>
      <c r="G1523" s="27"/>
      <c r="H1523" s="24"/>
      <c r="I1523" s="13" t="s">
        <v>130</v>
      </c>
      <c r="J1523" s="27"/>
      <c r="K1523" s="24"/>
      <c r="L1523" s="13" t="s">
        <v>111</v>
      </c>
      <c r="M1523" s="27"/>
      <c r="N1523" s="24"/>
      <c r="O1523" s="13" t="str">
        <f>IF(OR(AND(NOT(ISBLANK(G1523)),NOT(ISNUMBER(G1523))),AND(NOT(ISBLANK(J1523)),NOT(ISNUMBER(M1523)))),"Digite um número na C.H.",IF(OR(COUNTIF(B1514:B1523,B1523)&gt;1,COUNTIF(J1514:J1523,J1523)&gt;1),"Docente repetido",""))</f>
        <v/>
      </c>
      <c r="P1523" s="13">
        <f t="shared" si="86"/>
        <v>0</v>
      </c>
      <c r="Q1523" s="26"/>
      <c r="R1523" s="26"/>
      <c r="S1523" s="26"/>
      <c r="T1523" s="40" t="str">
        <f t="shared" si="84"/>
        <v/>
      </c>
      <c r="U1523" s="26"/>
      <c r="V1523" s="26"/>
      <c r="W1523" s="26"/>
    </row>
    <row r="1524" spans="1:23" ht="12.6">
      <c r="A1524" s="26"/>
      <c r="B1524" s="26"/>
      <c r="C1524" s="26"/>
      <c r="D1524" s="26"/>
      <c r="E1524" s="26"/>
      <c r="F1524" s="26"/>
      <c r="G1524" s="26"/>
      <c r="H1524" s="26"/>
      <c r="I1524" s="26"/>
      <c r="J1524" s="26"/>
      <c r="K1524" s="26"/>
      <c r="L1524" s="26"/>
      <c r="M1524" s="26"/>
      <c r="N1524" s="26"/>
      <c r="O1524" s="26"/>
      <c r="P1524" s="26"/>
      <c r="Q1524" s="26"/>
      <c r="R1524" s="26"/>
      <c r="S1524" s="26"/>
      <c r="T1524" s="40" t="str">
        <f t="shared" si="84"/>
        <v/>
      </c>
      <c r="U1524" s="26"/>
      <c r="V1524" s="26"/>
      <c r="W1524" s="26"/>
    </row>
    <row r="1525" spans="1:23" ht="15.75" customHeight="1">
      <c r="T1525" s="40" t="str">
        <f t="shared" si="84"/>
        <v/>
      </c>
    </row>
    <row r="1526" spans="1:23" ht="15.75" customHeight="1">
      <c r="T1526" s="40" t="str">
        <f t="shared" si="84"/>
        <v/>
      </c>
    </row>
    <row r="1527" spans="1:23" ht="19.5" customHeight="1">
      <c r="A1527" s="13" t="s">
        <v>99</v>
      </c>
      <c r="B1527" s="94"/>
      <c r="C1527" s="94"/>
      <c r="D1527" s="94"/>
      <c r="E1527" s="94"/>
      <c r="F1527" s="94"/>
      <c r="G1527" s="94"/>
      <c r="H1527" s="94"/>
      <c r="I1527" s="94"/>
      <c r="J1527" s="94"/>
      <c r="K1527" s="94"/>
      <c r="L1527" s="94"/>
      <c r="M1527" s="94"/>
      <c r="N1527" s="24"/>
      <c r="O1527" s="13" t="str">
        <f>IF(AND(B1527="",NOT(F1528="")),"Nome da disciplina obrigatório","")</f>
        <v/>
      </c>
      <c r="P1527" s="13">
        <f>IF(ISBLANK(O1527),"",IF(O1527="",0,1))</f>
        <v>0</v>
      </c>
      <c r="Q1527" s="26"/>
      <c r="R1527" s="26"/>
      <c r="S1527" s="26"/>
      <c r="T1527" s="40" t="str">
        <f t="shared" si="84"/>
        <v/>
      </c>
      <c r="U1527" s="26"/>
      <c r="V1527" s="26"/>
      <c r="W1527" s="26"/>
    </row>
    <row r="1528" spans="1:23" ht="32.25" customHeight="1">
      <c r="A1528" s="95" t="s">
        <v>100</v>
      </c>
      <c r="B1528" s="96"/>
      <c r="C1528" s="96"/>
      <c r="D1528" s="96"/>
      <c r="E1528" s="97"/>
      <c r="F1528" s="13" t="str">
        <f>IF(SUM(G1538:G1547)+SUM(M1538:M1547)=0,"",SUM(G1538:G1547)+SUM(M1538:M1547))</f>
        <v/>
      </c>
      <c r="H1528" s="24"/>
      <c r="I1528" s="24"/>
      <c r="J1528" s="24"/>
      <c r="K1528" s="24"/>
      <c r="L1528" s="24"/>
      <c r="M1528" s="24"/>
      <c r="N1528" s="24"/>
      <c r="O1528" s="13" t="str">
        <f>IF(F1528="", "", IF(AND(NOT(F1528=0),NOT(MOD(F1528,15)=0)),"A carga horária deve ser múltiplo de 15",""))</f>
        <v/>
      </c>
      <c r="P1528" s="13">
        <f>IF(ISBLANK(O1528),"",IF(O1528="",0,1))</f>
        <v>0</v>
      </c>
      <c r="Q1528" s="26"/>
      <c r="R1528" s="26"/>
      <c r="S1528" s="26"/>
      <c r="T1528" s="40" t="str">
        <f t="shared" si="84"/>
        <v/>
      </c>
      <c r="U1528" s="24"/>
      <c r="V1528" s="24"/>
      <c r="W1528" s="26"/>
    </row>
    <row r="1529" spans="1:23" ht="14.1">
      <c r="A1529" s="98" t="s">
        <v>93</v>
      </c>
      <c r="B1529" s="98"/>
      <c r="C1529" s="98"/>
      <c r="D1529" s="98"/>
      <c r="E1529" s="98"/>
      <c r="F1529" s="38" t="str">
        <f>IF(AND(NOT(ISBLANK(F1528)),ISNUMBER(F1528),F1528&gt;=15),F1528/15,"")</f>
        <v/>
      </c>
      <c r="G1529" s="24"/>
      <c r="H1529" s="24"/>
      <c r="I1529" s="24"/>
      <c r="J1529" s="24"/>
      <c r="K1529" s="24"/>
      <c r="L1529" s="24"/>
      <c r="M1529" s="24"/>
      <c r="N1529" s="24"/>
      <c r="O1529" s="26"/>
      <c r="P1529" s="26"/>
      <c r="Q1529" s="26"/>
      <c r="R1529" s="26"/>
      <c r="S1529" s="26"/>
      <c r="T1529" s="40" t="str">
        <f t="shared" si="84"/>
        <v/>
      </c>
      <c r="U1529" s="24"/>
      <c r="V1529" s="24"/>
      <c r="W1529" s="26"/>
    </row>
    <row r="1530" spans="1:23" ht="60" customHeight="1">
      <c r="A1530" s="13" t="s">
        <v>101</v>
      </c>
      <c r="B1530" s="83"/>
      <c r="C1530" s="83"/>
      <c r="D1530" s="83"/>
      <c r="E1530" s="83"/>
      <c r="F1530" s="83"/>
      <c r="G1530" s="83"/>
      <c r="H1530" s="83"/>
      <c r="I1530" s="83"/>
      <c r="J1530" s="83"/>
      <c r="K1530" s="83"/>
      <c r="L1530" s="83"/>
      <c r="M1530" s="83"/>
      <c r="N1530" s="24"/>
      <c r="O1530" s="26"/>
      <c r="P1530" s="26"/>
      <c r="Q1530" s="26"/>
      <c r="R1530" s="26"/>
      <c r="S1530" s="26"/>
      <c r="T1530" s="40" t="str">
        <f t="shared" si="84"/>
        <v/>
      </c>
      <c r="U1530" s="24"/>
      <c r="V1530" s="24"/>
      <c r="W1530" s="26"/>
    </row>
    <row r="1531" spans="1:23" ht="60" customHeight="1">
      <c r="A1531" s="39" t="s">
        <v>102</v>
      </c>
      <c r="B1531" s="83"/>
      <c r="C1531" s="83"/>
      <c r="D1531" s="83"/>
      <c r="E1531" s="83"/>
      <c r="F1531" s="83"/>
      <c r="G1531" s="83"/>
      <c r="H1531" s="83"/>
      <c r="I1531" s="83"/>
      <c r="J1531" s="83"/>
      <c r="K1531" s="83"/>
      <c r="L1531" s="83"/>
      <c r="M1531" s="83"/>
      <c r="N1531" s="24"/>
      <c r="O1531" s="26"/>
      <c r="P1531" s="26"/>
      <c r="Q1531" s="26"/>
      <c r="R1531" s="26"/>
      <c r="S1531" s="26"/>
      <c r="T1531" s="40" t="str">
        <f t="shared" si="84"/>
        <v/>
      </c>
      <c r="U1531" s="24"/>
      <c r="V1531" s="24"/>
      <c r="W1531" s="26"/>
    </row>
    <row r="1532" spans="1:23" ht="14.1">
      <c r="A1532" s="13" t="s">
        <v>103</v>
      </c>
      <c r="B1532" s="57"/>
      <c r="C1532" s="16" t="s">
        <v>104</v>
      </c>
      <c r="D1532" s="24"/>
      <c r="E1532" s="24"/>
      <c r="G1532" s="26"/>
      <c r="H1532" s="24"/>
      <c r="I1532" s="24"/>
      <c r="J1532" s="24"/>
      <c r="K1532" s="24"/>
      <c r="L1532" s="24"/>
      <c r="M1532" s="24"/>
      <c r="N1532" s="24"/>
      <c r="O1532" s="26"/>
      <c r="P1532" s="26"/>
      <c r="Q1532" s="26"/>
      <c r="R1532" s="26"/>
      <c r="S1532" s="26"/>
      <c r="T1532" s="40" t="str">
        <f t="shared" si="84"/>
        <v/>
      </c>
      <c r="U1532" s="24"/>
      <c r="V1532" s="24"/>
      <c r="W1532" s="26"/>
    </row>
    <row r="1533" spans="1:23" ht="14.1">
      <c r="A1533" s="13" t="s">
        <v>105</v>
      </c>
      <c r="B1533" s="57"/>
      <c r="C1533" s="16" t="s">
        <v>104</v>
      </c>
      <c r="D1533" s="24"/>
      <c r="E1533" s="24"/>
      <c r="G1533" s="26"/>
      <c r="H1533" s="24"/>
      <c r="I1533" s="24"/>
      <c r="J1533" s="24"/>
      <c r="K1533" s="24"/>
      <c r="L1533" s="24"/>
      <c r="M1533" s="24"/>
      <c r="N1533" s="24"/>
      <c r="O1533" s="26"/>
      <c r="P1533" s="26"/>
      <c r="Q1533" s="26"/>
      <c r="R1533" s="26"/>
      <c r="S1533" s="26"/>
      <c r="T1533" s="40" t="str">
        <f t="shared" si="84"/>
        <v/>
      </c>
      <c r="U1533" s="24"/>
      <c r="V1533" s="24"/>
      <c r="W1533" s="26"/>
    </row>
    <row r="1534" spans="1:23" ht="14.1">
      <c r="A1534" s="99" t="s">
        <v>106</v>
      </c>
      <c r="B1534" s="99"/>
      <c r="C1534" s="57"/>
      <c r="D1534" s="16" t="s">
        <v>104</v>
      </c>
      <c r="E1534" s="24"/>
      <c r="F1534" s="34"/>
      <c r="G1534" s="26"/>
      <c r="H1534" s="24"/>
      <c r="I1534" s="24"/>
      <c r="J1534" s="24"/>
      <c r="K1534" s="24"/>
      <c r="L1534" s="24"/>
      <c r="M1534" s="24"/>
      <c r="N1534" s="24"/>
      <c r="O1534" s="26"/>
      <c r="P1534" s="26"/>
      <c r="Q1534" s="26"/>
      <c r="R1534" s="26"/>
      <c r="S1534" s="26"/>
      <c r="T1534" s="40" t="str">
        <f t="shared" si="84"/>
        <v/>
      </c>
      <c r="U1534" s="24"/>
      <c r="V1534" s="24"/>
      <c r="W1534" s="26"/>
    </row>
    <row r="1535" spans="1:23" ht="14.1">
      <c r="A1535" s="99" t="s">
        <v>107</v>
      </c>
      <c r="B1535" s="99"/>
      <c r="C1535" s="57"/>
      <c r="D1535" s="16" t="s">
        <v>104</v>
      </c>
      <c r="E1535" s="24"/>
      <c r="F1535" s="34"/>
      <c r="G1535" s="26"/>
      <c r="H1535" s="24"/>
      <c r="I1535" s="24"/>
      <c r="J1535" s="24"/>
      <c r="K1535" s="24"/>
      <c r="L1535" s="24"/>
      <c r="M1535" s="24"/>
      <c r="N1535" s="24"/>
      <c r="O1535" s="26"/>
      <c r="P1535" s="26"/>
      <c r="Q1535" s="26"/>
      <c r="R1535" s="26"/>
      <c r="S1535" s="26"/>
      <c r="T1535" s="40" t="str">
        <f t="shared" si="84"/>
        <v/>
      </c>
      <c r="U1535" s="24"/>
      <c r="V1535" s="24"/>
      <c r="W1535" s="26"/>
    </row>
    <row r="1536" spans="1:23" ht="14.1">
      <c r="A1536" s="100" t="s">
        <v>108</v>
      </c>
      <c r="B1536" s="101"/>
      <c r="C1536" s="102"/>
      <c r="D1536" s="57"/>
      <c r="E1536" s="16" t="s">
        <v>104</v>
      </c>
      <c r="G1536" s="26"/>
      <c r="H1536" s="24"/>
      <c r="I1536" s="24"/>
      <c r="J1536" s="24"/>
      <c r="K1536" s="24"/>
      <c r="L1536" s="24"/>
      <c r="M1536" s="24"/>
      <c r="N1536" s="24"/>
      <c r="O1536" s="26"/>
      <c r="P1536" s="26"/>
      <c r="Q1536" s="26"/>
      <c r="R1536" s="26"/>
      <c r="S1536" s="26"/>
      <c r="T1536" s="40" t="str">
        <f t="shared" si="84"/>
        <v/>
      </c>
      <c r="U1536" s="24"/>
      <c r="V1536" s="24"/>
      <c r="W1536" s="26"/>
    </row>
    <row r="1537" spans="1:23" ht="14.1">
      <c r="A1537" s="103" t="s">
        <v>109</v>
      </c>
      <c r="B1537" s="104"/>
      <c r="C1537" s="105"/>
      <c r="D1537" s="57"/>
      <c r="E1537" s="16" t="s">
        <v>104</v>
      </c>
      <c r="G1537" s="26"/>
      <c r="H1537" s="24"/>
      <c r="I1537" s="24"/>
      <c r="J1537" s="24"/>
      <c r="K1537" s="24"/>
      <c r="L1537" s="24"/>
      <c r="M1537" s="24"/>
      <c r="N1537" s="24"/>
      <c r="O1537" s="26"/>
      <c r="P1537" s="26"/>
      <c r="Q1537" s="26"/>
      <c r="R1537" s="26"/>
      <c r="S1537" s="26"/>
      <c r="T1537" s="40" t="str">
        <f t="shared" ref="T1537:T1600" si="87">IF(AND($A1537 = "Nome da disciplina:", ISTEXT($B1537)), "OK", "")</f>
        <v/>
      </c>
      <c r="U1537" s="24"/>
      <c r="V1537" s="24"/>
      <c r="W1537" s="26"/>
    </row>
    <row r="1538" spans="1:23" ht="14.1">
      <c r="A1538" s="13" t="s">
        <v>110</v>
      </c>
      <c r="B1538" s="75"/>
      <c r="C1538" s="75"/>
      <c r="D1538" s="75"/>
      <c r="E1538" s="24"/>
      <c r="F1538" s="13" t="s">
        <v>111</v>
      </c>
      <c r="G1538" s="27"/>
      <c r="H1538" s="24"/>
      <c r="I1538" s="13" t="s">
        <v>112</v>
      </c>
      <c r="J1538" s="27"/>
      <c r="K1538" s="24"/>
      <c r="L1538" s="13" t="s">
        <v>111</v>
      </c>
      <c r="M1538" s="27"/>
      <c r="N1538" s="24"/>
      <c r="O1538" s="13" t="str">
        <f>IF(OR(AND(NOT(ISBLANK(G1538)),NOT(ISNUMBER(G1538))),AND(NOT(ISBLANK(J1538)),NOT(ISNUMBER(M1538)))),"Digite um número na C.H.",IF(OR(COUNTIF(B1538:B1547,B1538)&gt;1,COUNTIF(J1538:J1547,J1538)&gt;1),"Docente repetido",""))</f>
        <v/>
      </c>
      <c r="P1538" s="13">
        <f t="shared" ref="P1538:P1547" si="88">IF(ISBLANK(O1538),"",IF(O1538="",0,1))</f>
        <v>0</v>
      </c>
      <c r="Q1538" s="26"/>
      <c r="R1538" s="26"/>
      <c r="S1538" s="26"/>
      <c r="T1538" s="40" t="str">
        <f t="shared" si="87"/>
        <v/>
      </c>
      <c r="U1538" s="24"/>
      <c r="V1538" s="24"/>
      <c r="W1538" s="26"/>
    </row>
    <row r="1539" spans="1:23" ht="14.1">
      <c r="A1539" s="13" t="s">
        <v>113</v>
      </c>
      <c r="B1539" s="75"/>
      <c r="C1539" s="75"/>
      <c r="D1539" s="75"/>
      <c r="E1539" s="24"/>
      <c r="F1539" s="13" t="s">
        <v>111</v>
      </c>
      <c r="G1539" s="27"/>
      <c r="H1539" s="24"/>
      <c r="I1539" s="13" t="s">
        <v>114</v>
      </c>
      <c r="J1539" s="27"/>
      <c r="K1539" s="24"/>
      <c r="L1539" s="13" t="s">
        <v>111</v>
      </c>
      <c r="M1539" s="27"/>
      <c r="N1539" s="24"/>
      <c r="O1539" s="13" t="str">
        <f>IF(OR(AND(NOT(ISBLANK(G1539)),NOT(ISNUMBER(G1539))),AND(NOT(ISBLANK(J1539)),NOT(ISNUMBER(M1539)))),"Digite um número na C.H.",IF(OR(COUNTIF(B1538:B1547,B1539)&gt;1,COUNTIF(J1538:J1547,J1539)&gt;1),"Docente repetido",""))</f>
        <v/>
      </c>
      <c r="P1539" s="13">
        <f t="shared" si="88"/>
        <v>0</v>
      </c>
      <c r="Q1539" s="26"/>
      <c r="R1539" s="26"/>
      <c r="S1539" s="26"/>
      <c r="T1539" s="40" t="str">
        <f t="shared" si="87"/>
        <v/>
      </c>
      <c r="U1539" s="24"/>
      <c r="V1539" s="24"/>
      <c r="W1539" s="26"/>
    </row>
    <row r="1540" spans="1:23" ht="14.1">
      <c r="A1540" s="13" t="s">
        <v>115</v>
      </c>
      <c r="B1540" s="75"/>
      <c r="C1540" s="75"/>
      <c r="D1540" s="75"/>
      <c r="E1540" s="24"/>
      <c r="F1540" s="13" t="s">
        <v>111</v>
      </c>
      <c r="G1540" s="27"/>
      <c r="H1540" s="24"/>
      <c r="I1540" s="13" t="s">
        <v>116</v>
      </c>
      <c r="J1540" s="27"/>
      <c r="K1540" s="24"/>
      <c r="L1540" s="13" t="s">
        <v>111</v>
      </c>
      <c r="M1540" s="27"/>
      <c r="N1540" s="24"/>
      <c r="O1540" s="13" t="str">
        <f>IF(OR(AND(NOT(ISBLANK(G1540)),NOT(ISNUMBER(G1540))),AND(NOT(ISBLANK(J1540)),NOT(ISNUMBER(M1540)))),"Digite um número na C.H.",IF(OR(COUNTIF(B1538:B1547,B1540)&gt;1,COUNTIF(J1538:J1547,J1540)&gt;1),"Docente repetido",""))</f>
        <v/>
      </c>
      <c r="P1540" s="13">
        <f t="shared" si="88"/>
        <v>0</v>
      </c>
      <c r="Q1540" s="26"/>
      <c r="R1540" s="26"/>
      <c r="S1540" s="26"/>
      <c r="T1540" s="40" t="str">
        <f t="shared" si="87"/>
        <v/>
      </c>
      <c r="U1540" s="24"/>
      <c r="V1540" s="24"/>
      <c r="W1540" s="26"/>
    </row>
    <row r="1541" spans="1:23" ht="14.1">
      <c r="A1541" s="13" t="s">
        <v>117</v>
      </c>
      <c r="B1541" s="75"/>
      <c r="C1541" s="75"/>
      <c r="D1541" s="75"/>
      <c r="E1541" s="24"/>
      <c r="F1541" s="13" t="s">
        <v>111</v>
      </c>
      <c r="G1541" s="27"/>
      <c r="H1541" s="24"/>
      <c r="I1541" s="13" t="s">
        <v>118</v>
      </c>
      <c r="J1541" s="27"/>
      <c r="K1541" s="24"/>
      <c r="L1541" s="13" t="s">
        <v>111</v>
      </c>
      <c r="M1541" s="27"/>
      <c r="N1541" s="24"/>
      <c r="O1541" s="13" t="str">
        <f>IF(OR(AND(NOT(ISBLANK(G1541)),NOT(ISNUMBER(G1541))),AND(NOT(ISBLANK(J1541)),NOT(ISNUMBER(M1541)))),"Digite um número na C.H.",IF(OR(COUNTIF(B1538:B1547,B1541)&gt;1,COUNTIF(J1538:J1547,J1541)&gt;1),"Docente repetido",""))</f>
        <v/>
      </c>
      <c r="P1541" s="13">
        <f t="shared" si="88"/>
        <v>0</v>
      </c>
      <c r="Q1541" s="26"/>
      <c r="R1541" s="26"/>
      <c r="S1541" s="26"/>
      <c r="T1541" s="40" t="str">
        <f t="shared" si="87"/>
        <v/>
      </c>
      <c r="U1541" s="24"/>
      <c r="V1541" s="24"/>
      <c r="W1541" s="26"/>
    </row>
    <row r="1542" spans="1:23" ht="14.1">
      <c r="A1542" s="13" t="s">
        <v>119</v>
      </c>
      <c r="B1542" s="75"/>
      <c r="C1542" s="75"/>
      <c r="D1542" s="75"/>
      <c r="E1542" s="24"/>
      <c r="F1542" s="13" t="s">
        <v>111</v>
      </c>
      <c r="G1542" s="27"/>
      <c r="H1542" s="24"/>
      <c r="I1542" s="13" t="s">
        <v>120</v>
      </c>
      <c r="J1542" s="27"/>
      <c r="K1542" s="24"/>
      <c r="L1542" s="13" t="s">
        <v>111</v>
      </c>
      <c r="M1542" s="27"/>
      <c r="N1542" s="24"/>
      <c r="O1542" s="13" t="str">
        <f>IF(OR(AND(NOT(ISBLANK(G1542)),NOT(ISNUMBER(G1542))),AND(NOT(ISBLANK(J1542)),NOT(ISNUMBER(M1542)))),"Digite um número na C.H.",IF(OR(COUNTIF(B1538:B1547,B1542)&gt;1,COUNTIF(J1538:J1547,J1542)&gt;1),"Docente repetido",""))</f>
        <v/>
      </c>
      <c r="P1542" s="13">
        <f t="shared" si="88"/>
        <v>0</v>
      </c>
      <c r="Q1542" s="26"/>
      <c r="R1542" s="26"/>
      <c r="S1542" s="26"/>
      <c r="T1542" s="40" t="str">
        <f t="shared" si="87"/>
        <v/>
      </c>
      <c r="U1542" s="24"/>
      <c r="V1542" s="24"/>
      <c r="W1542" s="26"/>
    </row>
    <row r="1543" spans="1:23" ht="14.1">
      <c r="A1543" s="13" t="s">
        <v>121</v>
      </c>
      <c r="B1543" s="75"/>
      <c r="C1543" s="75"/>
      <c r="D1543" s="75"/>
      <c r="E1543" s="24"/>
      <c r="F1543" s="13" t="s">
        <v>111</v>
      </c>
      <c r="G1543" s="27"/>
      <c r="H1543" s="24"/>
      <c r="I1543" s="13" t="s">
        <v>122</v>
      </c>
      <c r="J1543" s="27"/>
      <c r="K1543" s="24"/>
      <c r="L1543" s="13" t="s">
        <v>111</v>
      </c>
      <c r="M1543" s="27"/>
      <c r="N1543" s="24"/>
      <c r="O1543" s="13" t="str">
        <f>IF(OR(AND(NOT(ISBLANK(G1543)),NOT(ISNUMBER(G1543))),AND(NOT(ISBLANK(J1543)),NOT(ISNUMBER(M1543)))),"Digite um número na C.H.",IF(OR(COUNTIF(B1538:B1547,B1543)&gt;1,COUNTIF(J1538:J1547,J1543)&gt;1),"Docente repetido",""))</f>
        <v/>
      </c>
      <c r="P1543" s="13">
        <f t="shared" si="88"/>
        <v>0</v>
      </c>
      <c r="Q1543" s="26"/>
      <c r="R1543" s="26"/>
      <c r="S1543" s="26"/>
      <c r="T1543" s="40" t="str">
        <f t="shared" si="87"/>
        <v/>
      </c>
      <c r="U1543" s="24"/>
      <c r="V1543" s="24"/>
      <c r="W1543" s="26"/>
    </row>
    <row r="1544" spans="1:23" ht="14.1">
      <c r="A1544" s="13" t="s">
        <v>123</v>
      </c>
      <c r="B1544" s="75"/>
      <c r="C1544" s="75"/>
      <c r="D1544" s="75"/>
      <c r="E1544" s="24"/>
      <c r="F1544" s="13" t="s">
        <v>111</v>
      </c>
      <c r="G1544" s="27"/>
      <c r="H1544" s="24"/>
      <c r="I1544" s="13" t="s">
        <v>124</v>
      </c>
      <c r="J1544" s="27"/>
      <c r="K1544" s="24"/>
      <c r="L1544" s="13" t="s">
        <v>111</v>
      </c>
      <c r="M1544" s="27"/>
      <c r="N1544" s="24"/>
      <c r="O1544" s="13" t="str">
        <f>IF(OR(AND(NOT(ISBLANK(G1544)),NOT(ISNUMBER(G1544))),AND(NOT(ISBLANK(J1544)),NOT(ISNUMBER(M1544)))),"Digite um número na C.H.",IF(OR(COUNTIF(B1538:B1547,B1544)&gt;1,COUNTIF(J1538:J1547,J1544)&gt;1),"Docente repetido",""))</f>
        <v/>
      </c>
      <c r="P1544" s="13">
        <f t="shared" si="88"/>
        <v>0</v>
      </c>
      <c r="Q1544" s="26"/>
      <c r="R1544" s="26"/>
      <c r="S1544" s="26"/>
      <c r="T1544" s="40" t="str">
        <f t="shared" si="87"/>
        <v/>
      </c>
      <c r="U1544" s="24"/>
      <c r="V1544" s="24"/>
      <c r="W1544" s="26"/>
    </row>
    <row r="1545" spans="1:23" ht="14.1">
      <c r="A1545" s="13" t="s">
        <v>125</v>
      </c>
      <c r="B1545" s="75"/>
      <c r="C1545" s="75"/>
      <c r="D1545" s="75"/>
      <c r="E1545" s="24"/>
      <c r="F1545" s="13" t="s">
        <v>111</v>
      </c>
      <c r="G1545" s="27"/>
      <c r="H1545" s="24"/>
      <c r="I1545" s="13" t="s">
        <v>126</v>
      </c>
      <c r="J1545" s="27"/>
      <c r="K1545" s="24"/>
      <c r="L1545" s="13" t="s">
        <v>111</v>
      </c>
      <c r="M1545" s="27"/>
      <c r="N1545" s="24"/>
      <c r="O1545" s="13" t="str">
        <f>IF(OR(AND(NOT(ISBLANK(G1545)),NOT(ISNUMBER(G1545))),AND(NOT(ISBLANK(J1545)),NOT(ISNUMBER(M1545)))),"Digite um número na C.H.",IF(OR(COUNTIF(B1538:B1547,B1545)&gt;1,COUNTIF(J1538:J1547,J1545)&gt;1),"Docente repetido",""))</f>
        <v/>
      </c>
      <c r="P1545" s="13">
        <f t="shared" si="88"/>
        <v>0</v>
      </c>
      <c r="Q1545" s="26"/>
      <c r="R1545" s="26"/>
      <c r="S1545" s="26"/>
      <c r="T1545" s="40" t="str">
        <f t="shared" si="87"/>
        <v/>
      </c>
      <c r="U1545" s="24"/>
      <c r="V1545" s="24"/>
      <c r="W1545" s="26"/>
    </row>
    <row r="1546" spans="1:23" ht="14.1">
      <c r="A1546" s="13" t="s">
        <v>127</v>
      </c>
      <c r="B1546" s="75"/>
      <c r="C1546" s="75"/>
      <c r="D1546" s="75"/>
      <c r="E1546" s="24"/>
      <c r="F1546" s="13" t="s">
        <v>111</v>
      </c>
      <c r="G1546" s="27"/>
      <c r="H1546" s="24"/>
      <c r="I1546" s="13" t="s">
        <v>128</v>
      </c>
      <c r="J1546" s="27"/>
      <c r="K1546" s="24"/>
      <c r="L1546" s="13" t="s">
        <v>111</v>
      </c>
      <c r="M1546" s="27"/>
      <c r="N1546" s="24"/>
      <c r="O1546" s="13" t="str">
        <f>IF(OR(AND(NOT(ISBLANK(G1546)),NOT(ISNUMBER(G1546))),AND(NOT(ISBLANK(J1546)),NOT(ISNUMBER(M1546)))),"Digite um número na C.H.",IF(OR(COUNTIF(B1538:B1547,B1546)&gt;1,COUNTIF(J1538:J1547,J1546)&gt;1),"Docente repetido",""))</f>
        <v/>
      </c>
      <c r="P1546" s="13">
        <f t="shared" si="88"/>
        <v>0</v>
      </c>
      <c r="Q1546" s="26"/>
      <c r="R1546" s="26"/>
      <c r="S1546" s="26"/>
      <c r="T1546" s="40" t="str">
        <f t="shared" si="87"/>
        <v/>
      </c>
      <c r="U1546" s="26"/>
      <c r="V1546" s="26"/>
      <c r="W1546" s="26"/>
    </row>
    <row r="1547" spans="1:23" ht="14.1">
      <c r="A1547" s="13" t="s">
        <v>129</v>
      </c>
      <c r="B1547" s="75"/>
      <c r="C1547" s="75"/>
      <c r="D1547" s="75"/>
      <c r="E1547" s="24"/>
      <c r="F1547" s="13" t="s">
        <v>111</v>
      </c>
      <c r="G1547" s="27"/>
      <c r="H1547" s="24"/>
      <c r="I1547" s="13" t="s">
        <v>130</v>
      </c>
      <c r="J1547" s="27"/>
      <c r="K1547" s="24"/>
      <c r="L1547" s="13" t="s">
        <v>111</v>
      </c>
      <c r="M1547" s="27"/>
      <c r="N1547" s="24"/>
      <c r="O1547" s="13" t="str">
        <f>IF(OR(AND(NOT(ISBLANK(G1547)),NOT(ISNUMBER(G1547))),AND(NOT(ISBLANK(J1547)),NOT(ISNUMBER(M1547)))),"Digite um número na C.H.",IF(OR(COUNTIF(B1538:B1547,B1547)&gt;1,COUNTIF(J1538:J1547,J1547)&gt;1),"Docente repetido",""))</f>
        <v/>
      </c>
      <c r="P1547" s="13">
        <f t="shared" si="88"/>
        <v>0</v>
      </c>
      <c r="Q1547" s="26"/>
      <c r="R1547" s="26"/>
      <c r="S1547" s="26"/>
      <c r="T1547" s="40" t="str">
        <f t="shared" si="87"/>
        <v/>
      </c>
      <c r="U1547" s="26"/>
      <c r="V1547" s="26"/>
      <c r="W1547" s="26"/>
    </row>
    <row r="1548" spans="1:23" ht="12.6">
      <c r="A1548" s="26"/>
      <c r="B1548" s="26"/>
      <c r="C1548" s="26"/>
      <c r="D1548" s="26"/>
      <c r="E1548" s="26"/>
      <c r="F1548" s="26"/>
      <c r="G1548" s="26"/>
      <c r="H1548" s="26"/>
      <c r="I1548" s="26"/>
      <c r="J1548" s="26"/>
      <c r="K1548" s="26"/>
      <c r="L1548" s="26"/>
      <c r="M1548" s="26"/>
      <c r="N1548" s="26"/>
      <c r="O1548" s="26"/>
      <c r="P1548" s="26"/>
      <c r="Q1548" s="26"/>
      <c r="R1548" s="26"/>
      <c r="S1548" s="26"/>
      <c r="T1548" s="40" t="str">
        <f t="shared" si="87"/>
        <v/>
      </c>
      <c r="U1548" s="26"/>
      <c r="V1548" s="26"/>
      <c r="W1548" s="26"/>
    </row>
    <row r="1549" spans="1:23" ht="15.75" customHeight="1">
      <c r="T1549" s="40" t="str">
        <f t="shared" si="87"/>
        <v/>
      </c>
    </row>
    <row r="1550" spans="1:23" ht="15.75" customHeight="1">
      <c r="T1550" s="40" t="str">
        <f t="shared" si="87"/>
        <v/>
      </c>
    </row>
    <row r="1551" spans="1:23" ht="19.5" customHeight="1">
      <c r="A1551" s="13" t="s">
        <v>99</v>
      </c>
      <c r="B1551" s="94"/>
      <c r="C1551" s="94"/>
      <c r="D1551" s="94"/>
      <c r="E1551" s="94"/>
      <c r="F1551" s="94"/>
      <c r="G1551" s="94"/>
      <c r="H1551" s="94"/>
      <c r="I1551" s="94"/>
      <c r="J1551" s="94"/>
      <c r="K1551" s="94"/>
      <c r="L1551" s="94"/>
      <c r="M1551" s="94"/>
      <c r="N1551" s="24"/>
      <c r="O1551" s="13" t="str">
        <f>IF(AND(B1551="",NOT(F1552="")),"Nome da disciplina obrigatório","")</f>
        <v/>
      </c>
      <c r="P1551" s="13">
        <f>IF(ISBLANK(O1551),"",IF(O1551="",0,1))</f>
        <v>0</v>
      </c>
      <c r="Q1551" s="26"/>
      <c r="R1551" s="26"/>
      <c r="S1551" s="26"/>
      <c r="T1551" s="40" t="str">
        <f t="shared" si="87"/>
        <v/>
      </c>
      <c r="U1551" s="26"/>
      <c r="V1551" s="26"/>
      <c r="W1551" s="26"/>
    </row>
    <row r="1552" spans="1:23" ht="32.25" customHeight="1">
      <c r="A1552" s="95" t="s">
        <v>100</v>
      </c>
      <c r="B1552" s="96"/>
      <c r="C1552" s="96"/>
      <c r="D1552" s="96"/>
      <c r="E1552" s="97"/>
      <c r="F1552" s="13" t="str">
        <f>IF(SUM(G1562:G1571)+SUM(M1562:M1571)=0,"",SUM(G1562:G1571)+SUM(M1562:M1571))</f>
        <v/>
      </c>
      <c r="H1552" s="24"/>
      <c r="I1552" s="24"/>
      <c r="J1552" s="24"/>
      <c r="K1552" s="24"/>
      <c r="L1552" s="24"/>
      <c r="M1552" s="24"/>
      <c r="N1552" s="24"/>
      <c r="O1552" s="13" t="str">
        <f>IF(F1552="", "", IF(AND(NOT(F1552=0),NOT(MOD(F1552,15)=0)),"A carga horária deve ser múltiplo de 15",""))</f>
        <v/>
      </c>
      <c r="P1552" s="13">
        <f>IF(ISBLANK(O1552),"",IF(O1552="",0,1))</f>
        <v>0</v>
      </c>
      <c r="Q1552" s="26"/>
      <c r="R1552" s="26"/>
      <c r="S1552" s="26"/>
      <c r="T1552" s="40" t="str">
        <f t="shared" si="87"/>
        <v/>
      </c>
      <c r="U1552" s="24"/>
      <c r="V1552" s="24"/>
      <c r="W1552" s="26"/>
    </row>
    <row r="1553" spans="1:23" ht="14.1">
      <c r="A1553" s="98" t="s">
        <v>93</v>
      </c>
      <c r="B1553" s="98"/>
      <c r="C1553" s="98"/>
      <c r="D1553" s="98"/>
      <c r="E1553" s="98"/>
      <c r="F1553" s="38" t="str">
        <f>IF(AND(NOT(ISBLANK(F1552)),ISNUMBER(F1552),F1552&gt;=15),F1552/15,"")</f>
        <v/>
      </c>
      <c r="G1553" s="24"/>
      <c r="H1553" s="24"/>
      <c r="I1553" s="24"/>
      <c r="J1553" s="24"/>
      <c r="K1553" s="24"/>
      <c r="L1553" s="24"/>
      <c r="M1553" s="24"/>
      <c r="N1553" s="24"/>
      <c r="O1553" s="26"/>
      <c r="P1553" s="26"/>
      <c r="Q1553" s="26"/>
      <c r="R1553" s="26"/>
      <c r="S1553" s="26"/>
      <c r="T1553" s="40" t="str">
        <f t="shared" si="87"/>
        <v/>
      </c>
      <c r="U1553" s="24"/>
      <c r="V1553" s="24"/>
      <c r="W1553" s="26"/>
    </row>
    <row r="1554" spans="1:23" ht="60" customHeight="1">
      <c r="A1554" s="13" t="s">
        <v>101</v>
      </c>
      <c r="B1554" s="83"/>
      <c r="C1554" s="83"/>
      <c r="D1554" s="83"/>
      <c r="E1554" s="83"/>
      <c r="F1554" s="83"/>
      <c r="G1554" s="83"/>
      <c r="H1554" s="83"/>
      <c r="I1554" s="83"/>
      <c r="J1554" s="83"/>
      <c r="K1554" s="83"/>
      <c r="L1554" s="83"/>
      <c r="M1554" s="83"/>
      <c r="N1554" s="24"/>
      <c r="O1554" s="26"/>
      <c r="P1554" s="26"/>
      <c r="Q1554" s="26"/>
      <c r="R1554" s="26"/>
      <c r="S1554" s="26"/>
      <c r="T1554" s="40" t="str">
        <f t="shared" si="87"/>
        <v/>
      </c>
      <c r="U1554" s="24"/>
      <c r="V1554" s="24"/>
      <c r="W1554" s="26"/>
    </row>
    <row r="1555" spans="1:23" ht="60" customHeight="1">
      <c r="A1555" s="39" t="s">
        <v>102</v>
      </c>
      <c r="B1555" s="83"/>
      <c r="C1555" s="83"/>
      <c r="D1555" s="83"/>
      <c r="E1555" s="83"/>
      <c r="F1555" s="83"/>
      <c r="G1555" s="83"/>
      <c r="H1555" s="83"/>
      <c r="I1555" s="83"/>
      <c r="J1555" s="83"/>
      <c r="K1555" s="83"/>
      <c r="L1555" s="83"/>
      <c r="M1555" s="83"/>
      <c r="N1555" s="24"/>
      <c r="O1555" s="26"/>
      <c r="P1555" s="26"/>
      <c r="Q1555" s="26"/>
      <c r="R1555" s="26"/>
      <c r="S1555" s="26"/>
      <c r="T1555" s="40" t="str">
        <f t="shared" si="87"/>
        <v/>
      </c>
      <c r="U1555" s="24"/>
      <c r="V1555" s="24"/>
      <c r="W1555" s="26"/>
    </row>
    <row r="1556" spans="1:23" ht="14.1">
      <c r="A1556" s="13" t="s">
        <v>103</v>
      </c>
      <c r="B1556" s="57"/>
      <c r="C1556" s="16" t="s">
        <v>104</v>
      </c>
      <c r="D1556" s="24"/>
      <c r="E1556" s="24"/>
      <c r="G1556" s="26"/>
      <c r="H1556" s="24"/>
      <c r="I1556" s="24"/>
      <c r="J1556" s="24"/>
      <c r="K1556" s="24"/>
      <c r="L1556" s="24"/>
      <c r="M1556" s="24"/>
      <c r="N1556" s="24"/>
      <c r="O1556" s="26"/>
      <c r="P1556" s="26"/>
      <c r="Q1556" s="26"/>
      <c r="R1556" s="26"/>
      <c r="S1556" s="26"/>
      <c r="T1556" s="40" t="str">
        <f t="shared" si="87"/>
        <v/>
      </c>
      <c r="U1556" s="24"/>
      <c r="V1556" s="24"/>
      <c r="W1556" s="26"/>
    </row>
    <row r="1557" spans="1:23" ht="14.1">
      <c r="A1557" s="13" t="s">
        <v>105</v>
      </c>
      <c r="B1557" s="57"/>
      <c r="C1557" s="16" t="s">
        <v>104</v>
      </c>
      <c r="D1557" s="24"/>
      <c r="E1557" s="24"/>
      <c r="G1557" s="26"/>
      <c r="H1557" s="24"/>
      <c r="I1557" s="24"/>
      <c r="J1557" s="24"/>
      <c r="K1557" s="24"/>
      <c r="L1557" s="24"/>
      <c r="M1557" s="24"/>
      <c r="N1557" s="24"/>
      <c r="O1557" s="26"/>
      <c r="P1557" s="26"/>
      <c r="Q1557" s="26"/>
      <c r="R1557" s="26"/>
      <c r="S1557" s="26"/>
      <c r="T1557" s="40" t="str">
        <f t="shared" si="87"/>
        <v/>
      </c>
      <c r="U1557" s="24"/>
      <c r="V1557" s="24"/>
      <c r="W1557" s="26"/>
    </row>
    <row r="1558" spans="1:23" ht="14.1">
      <c r="A1558" s="99" t="s">
        <v>106</v>
      </c>
      <c r="B1558" s="99"/>
      <c r="C1558" s="57"/>
      <c r="D1558" s="16" t="s">
        <v>104</v>
      </c>
      <c r="E1558" s="24"/>
      <c r="F1558" s="34"/>
      <c r="G1558" s="26"/>
      <c r="H1558" s="24"/>
      <c r="I1558" s="24"/>
      <c r="J1558" s="24"/>
      <c r="K1558" s="24"/>
      <c r="L1558" s="24"/>
      <c r="M1558" s="24"/>
      <c r="N1558" s="24"/>
      <c r="O1558" s="26"/>
      <c r="P1558" s="26"/>
      <c r="Q1558" s="26"/>
      <c r="R1558" s="26"/>
      <c r="S1558" s="26"/>
      <c r="T1558" s="40" t="str">
        <f t="shared" si="87"/>
        <v/>
      </c>
      <c r="U1558" s="24"/>
      <c r="V1558" s="24"/>
      <c r="W1558" s="26"/>
    </row>
    <row r="1559" spans="1:23" ht="14.1">
      <c r="A1559" s="99" t="s">
        <v>107</v>
      </c>
      <c r="B1559" s="99"/>
      <c r="C1559" s="57"/>
      <c r="D1559" s="16" t="s">
        <v>104</v>
      </c>
      <c r="E1559" s="24"/>
      <c r="F1559" s="34"/>
      <c r="G1559" s="26"/>
      <c r="H1559" s="24"/>
      <c r="I1559" s="24"/>
      <c r="J1559" s="24"/>
      <c r="K1559" s="24"/>
      <c r="L1559" s="24"/>
      <c r="M1559" s="24"/>
      <c r="N1559" s="24"/>
      <c r="O1559" s="26"/>
      <c r="P1559" s="26"/>
      <c r="Q1559" s="26"/>
      <c r="R1559" s="26"/>
      <c r="S1559" s="26"/>
      <c r="T1559" s="40" t="str">
        <f t="shared" si="87"/>
        <v/>
      </c>
      <c r="U1559" s="24"/>
      <c r="V1559" s="24"/>
      <c r="W1559" s="26"/>
    </row>
    <row r="1560" spans="1:23" ht="14.1">
      <c r="A1560" s="100" t="s">
        <v>108</v>
      </c>
      <c r="B1560" s="101"/>
      <c r="C1560" s="102"/>
      <c r="D1560" s="57"/>
      <c r="E1560" s="16" t="s">
        <v>104</v>
      </c>
      <c r="G1560" s="26"/>
      <c r="H1560" s="24"/>
      <c r="I1560" s="24"/>
      <c r="J1560" s="24"/>
      <c r="K1560" s="24"/>
      <c r="L1560" s="24"/>
      <c r="M1560" s="24"/>
      <c r="N1560" s="24"/>
      <c r="O1560" s="26"/>
      <c r="P1560" s="26"/>
      <c r="Q1560" s="26"/>
      <c r="R1560" s="26"/>
      <c r="S1560" s="26"/>
      <c r="T1560" s="40" t="str">
        <f t="shared" si="87"/>
        <v/>
      </c>
      <c r="U1560" s="24"/>
      <c r="V1560" s="24"/>
      <c r="W1560" s="26"/>
    </row>
    <row r="1561" spans="1:23" ht="14.1">
      <c r="A1561" s="103" t="s">
        <v>109</v>
      </c>
      <c r="B1561" s="104"/>
      <c r="C1561" s="105"/>
      <c r="D1561" s="57"/>
      <c r="E1561" s="16" t="s">
        <v>104</v>
      </c>
      <c r="G1561" s="26"/>
      <c r="H1561" s="24"/>
      <c r="I1561" s="24"/>
      <c r="J1561" s="24"/>
      <c r="K1561" s="24"/>
      <c r="L1561" s="24"/>
      <c r="M1561" s="24"/>
      <c r="N1561" s="24"/>
      <c r="O1561" s="26"/>
      <c r="P1561" s="26"/>
      <c r="Q1561" s="26"/>
      <c r="R1561" s="26"/>
      <c r="S1561" s="26"/>
      <c r="T1561" s="40" t="str">
        <f t="shared" si="87"/>
        <v/>
      </c>
      <c r="U1561" s="24"/>
      <c r="V1561" s="24"/>
      <c r="W1561" s="26"/>
    </row>
    <row r="1562" spans="1:23" ht="14.1">
      <c r="A1562" s="13" t="s">
        <v>110</v>
      </c>
      <c r="B1562" s="75"/>
      <c r="C1562" s="75"/>
      <c r="D1562" s="75"/>
      <c r="E1562" s="24"/>
      <c r="F1562" s="13" t="s">
        <v>111</v>
      </c>
      <c r="G1562" s="27"/>
      <c r="H1562" s="24"/>
      <c r="I1562" s="13" t="s">
        <v>112</v>
      </c>
      <c r="J1562" s="27"/>
      <c r="K1562" s="24"/>
      <c r="L1562" s="13" t="s">
        <v>111</v>
      </c>
      <c r="M1562" s="27"/>
      <c r="N1562" s="24"/>
      <c r="O1562" s="13" t="str">
        <f>IF(OR(AND(NOT(ISBLANK(G1562)),NOT(ISNUMBER(G1562))),AND(NOT(ISBLANK(J1562)),NOT(ISNUMBER(M1562)))),"Digite um número na C.H.",IF(OR(COUNTIF(B1562:B1571,B1562)&gt;1,COUNTIF(J1562:J1571,J1562)&gt;1),"Docente repetido",""))</f>
        <v/>
      </c>
      <c r="P1562" s="13">
        <f t="shared" ref="P1562:P1571" si="89">IF(ISBLANK(O1562),"",IF(O1562="",0,1))</f>
        <v>0</v>
      </c>
      <c r="Q1562" s="26"/>
      <c r="R1562" s="26"/>
      <c r="S1562" s="26"/>
      <c r="T1562" s="40" t="str">
        <f t="shared" si="87"/>
        <v/>
      </c>
      <c r="U1562" s="24"/>
      <c r="V1562" s="24"/>
      <c r="W1562" s="26"/>
    </row>
    <row r="1563" spans="1:23" ht="14.1">
      <c r="A1563" s="13" t="s">
        <v>113</v>
      </c>
      <c r="B1563" s="75"/>
      <c r="C1563" s="75"/>
      <c r="D1563" s="75"/>
      <c r="E1563" s="24"/>
      <c r="F1563" s="13" t="s">
        <v>111</v>
      </c>
      <c r="G1563" s="27"/>
      <c r="H1563" s="24"/>
      <c r="I1563" s="13" t="s">
        <v>114</v>
      </c>
      <c r="J1563" s="27"/>
      <c r="K1563" s="24"/>
      <c r="L1563" s="13" t="s">
        <v>111</v>
      </c>
      <c r="M1563" s="27"/>
      <c r="N1563" s="24"/>
      <c r="O1563" s="13" t="str">
        <f>IF(OR(AND(NOT(ISBLANK(G1563)),NOT(ISNUMBER(G1563))),AND(NOT(ISBLANK(J1563)),NOT(ISNUMBER(M1563)))),"Digite um número na C.H.",IF(OR(COUNTIF(B1562:B1571,B1563)&gt;1,COUNTIF(J1562:J1571,J1563)&gt;1),"Docente repetido",""))</f>
        <v/>
      </c>
      <c r="P1563" s="13">
        <f t="shared" si="89"/>
        <v>0</v>
      </c>
      <c r="Q1563" s="26"/>
      <c r="R1563" s="26"/>
      <c r="S1563" s="26"/>
      <c r="T1563" s="40" t="str">
        <f t="shared" si="87"/>
        <v/>
      </c>
      <c r="U1563" s="24"/>
      <c r="V1563" s="24"/>
      <c r="W1563" s="26"/>
    </row>
    <row r="1564" spans="1:23" ht="14.1">
      <c r="A1564" s="13" t="s">
        <v>115</v>
      </c>
      <c r="B1564" s="75"/>
      <c r="C1564" s="75"/>
      <c r="D1564" s="75"/>
      <c r="E1564" s="24"/>
      <c r="F1564" s="13" t="s">
        <v>111</v>
      </c>
      <c r="G1564" s="27"/>
      <c r="H1564" s="24"/>
      <c r="I1564" s="13" t="s">
        <v>116</v>
      </c>
      <c r="J1564" s="27"/>
      <c r="K1564" s="24"/>
      <c r="L1564" s="13" t="s">
        <v>111</v>
      </c>
      <c r="M1564" s="27"/>
      <c r="N1564" s="24"/>
      <c r="O1564" s="13" t="str">
        <f>IF(OR(AND(NOT(ISBLANK(G1564)),NOT(ISNUMBER(G1564))),AND(NOT(ISBLANK(J1564)),NOT(ISNUMBER(M1564)))),"Digite um número na C.H.",IF(OR(COUNTIF(B1562:B1571,B1564)&gt;1,COUNTIF(J1562:J1571,J1564)&gt;1),"Docente repetido",""))</f>
        <v/>
      </c>
      <c r="P1564" s="13">
        <f t="shared" si="89"/>
        <v>0</v>
      </c>
      <c r="Q1564" s="26"/>
      <c r="R1564" s="26"/>
      <c r="S1564" s="26"/>
      <c r="T1564" s="40" t="str">
        <f t="shared" si="87"/>
        <v/>
      </c>
      <c r="U1564" s="24"/>
      <c r="V1564" s="24"/>
      <c r="W1564" s="26"/>
    </row>
    <row r="1565" spans="1:23" ht="14.1">
      <c r="A1565" s="13" t="s">
        <v>117</v>
      </c>
      <c r="B1565" s="75"/>
      <c r="C1565" s="75"/>
      <c r="D1565" s="75"/>
      <c r="E1565" s="24"/>
      <c r="F1565" s="13" t="s">
        <v>111</v>
      </c>
      <c r="G1565" s="27"/>
      <c r="H1565" s="24"/>
      <c r="I1565" s="13" t="s">
        <v>118</v>
      </c>
      <c r="J1565" s="27"/>
      <c r="K1565" s="24"/>
      <c r="L1565" s="13" t="s">
        <v>111</v>
      </c>
      <c r="M1565" s="27"/>
      <c r="N1565" s="24"/>
      <c r="O1565" s="13" t="str">
        <f>IF(OR(AND(NOT(ISBLANK(G1565)),NOT(ISNUMBER(G1565))),AND(NOT(ISBLANK(J1565)),NOT(ISNUMBER(M1565)))),"Digite um número na C.H.",IF(OR(COUNTIF(B1562:B1571,B1565)&gt;1,COUNTIF(J1562:J1571,J1565)&gt;1),"Docente repetido",""))</f>
        <v/>
      </c>
      <c r="P1565" s="13">
        <f t="shared" si="89"/>
        <v>0</v>
      </c>
      <c r="Q1565" s="26"/>
      <c r="R1565" s="26"/>
      <c r="S1565" s="26"/>
      <c r="T1565" s="40" t="str">
        <f t="shared" si="87"/>
        <v/>
      </c>
      <c r="U1565" s="24"/>
      <c r="V1565" s="24"/>
      <c r="W1565" s="26"/>
    </row>
    <row r="1566" spans="1:23" ht="14.1">
      <c r="A1566" s="13" t="s">
        <v>119</v>
      </c>
      <c r="B1566" s="75"/>
      <c r="C1566" s="75"/>
      <c r="D1566" s="75"/>
      <c r="E1566" s="24"/>
      <c r="F1566" s="13" t="s">
        <v>111</v>
      </c>
      <c r="G1566" s="27"/>
      <c r="H1566" s="24"/>
      <c r="I1566" s="13" t="s">
        <v>120</v>
      </c>
      <c r="J1566" s="27"/>
      <c r="K1566" s="24"/>
      <c r="L1566" s="13" t="s">
        <v>111</v>
      </c>
      <c r="M1566" s="27"/>
      <c r="N1566" s="24"/>
      <c r="O1566" s="13" t="str">
        <f>IF(OR(AND(NOT(ISBLANK(G1566)),NOT(ISNUMBER(G1566))),AND(NOT(ISBLANK(J1566)),NOT(ISNUMBER(M1566)))),"Digite um número na C.H.",IF(OR(COUNTIF(B1562:B1571,B1566)&gt;1,COUNTIF(J1562:J1571,J1566)&gt;1),"Docente repetido",""))</f>
        <v/>
      </c>
      <c r="P1566" s="13">
        <f t="shared" si="89"/>
        <v>0</v>
      </c>
      <c r="Q1566" s="26"/>
      <c r="R1566" s="26"/>
      <c r="S1566" s="26"/>
      <c r="T1566" s="40" t="str">
        <f t="shared" si="87"/>
        <v/>
      </c>
      <c r="U1566" s="24"/>
      <c r="V1566" s="24"/>
      <c r="W1566" s="26"/>
    </row>
    <row r="1567" spans="1:23" ht="14.1">
      <c r="A1567" s="13" t="s">
        <v>121</v>
      </c>
      <c r="B1567" s="75"/>
      <c r="C1567" s="75"/>
      <c r="D1567" s="75"/>
      <c r="E1567" s="24"/>
      <c r="F1567" s="13" t="s">
        <v>111</v>
      </c>
      <c r="G1567" s="27"/>
      <c r="H1567" s="24"/>
      <c r="I1567" s="13" t="s">
        <v>122</v>
      </c>
      <c r="J1567" s="27"/>
      <c r="K1567" s="24"/>
      <c r="L1567" s="13" t="s">
        <v>111</v>
      </c>
      <c r="M1567" s="27"/>
      <c r="N1567" s="24"/>
      <c r="O1567" s="13" t="str">
        <f>IF(OR(AND(NOT(ISBLANK(G1567)),NOT(ISNUMBER(G1567))),AND(NOT(ISBLANK(J1567)),NOT(ISNUMBER(M1567)))),"Digite um número na C.H.",IF(OR(COUNTIF(B1562:B1571,B1567)&gt;1,COUNTIF(J1562:J1571,J1567)&gt;1),"Docente repetido",""))</f>
        <v/>
      </c>
      <c r="P1567" s="13">
        <f t="shared" si="89"/>
        <v>0</v>
      </c>
      <c r="Q1567" s="26"/>
      <c r="R1567" s="26"/>
      <c r="S1567" s="26"/>
      <c r="T1567" s="40" t="str">
        <f t="shared" si="87"/>
        <v/>
      </c>
      <c r="U1567" s="24"/>
      <c r="V1567" s="24"/>
      <c r="W1567" s="26"/>
    </row>
    <row r="1568" spans="1:23" ht="14.1">
      <c r="A1568" s="13" t="s">
        <v>123</v>
      </c>
      <c r="B1568" s="75"/>
      <c r="C1568" s="75"/>
      <c r="D1568" s="75"/>
      <c r="E1568" s="24"/>
      <c r="F1568" s="13" t="s">
        <v>111</v>
      </c>
      <c r="G1568" s="27"/>
      <c r="H1568" s="24"/>
      <c r="I1568" s="13" t="s">
        <v>124</v>
      </c>
      <c r="J1568" s="27"/>
      <c r="K1568" s="24"/>
      <c r="L1568" s="13" t="s">
        <v>111</v>
      </c>
      <c r="M1568" s="27"/>
      <c r="N1568" s="24"/>
      <c r="O1568" s="13" t="str">
        <f>IF(OR(AND(NOT(ISBLANK(G1568)),NOT(ISNUMBER(G1568))),AND(NOT(ISBLANK(J1568)),NOT(ISNUMBER(M1568)))),"Digite um número na C.H.",IF(OR(COUNTIF(B1562:B1571,B1568)&gt;1,COUNTIF(J1562:J1571,J1568)&gt;1),"Docente repetido",""))</f>
        <v/>
      </c>
      <c r="P1568" s="13">
        <f t="shared" si="89"/>
        <v>0</v>
      </c>
      <c r="Q1568" s="26"/>
      <c r="R1568" s="26"/>
      <c r="S1568" s="26"/>
      <c r="T1568" s="40" t="str">
        <f t="shared" si="87"/>
        <v/>
      </c>
      <c r="U1568" s="24"/>
      <c r="V1568" s="24"/>
      <c r="W1568" s="26"/>
    </row>
    <row r="1569" spans="1:23" ht="14.1">
      <c r="A1569" s="13" t="s">
        <v>125</v>
      </c>
      <c r="B1569" s="75"/>
      <c r="C1569" s="75"/>
      <c r="D1569" s="75"/>
      <c r="E1569" s="24"/>
      <c r="F1569" s="13" t="s">
        <v>111</v>
      </c>
      <c r="G1569" s="27"/>
      <c r="H1569" s="24"/>
      <c r="I1569" s="13" t="s">
        <v>126</v>
      </c>
      <c r="J1569" s="27"/>
      <c r="K1569" s="24"/>
      <c r="L1569" s="13" t="s">
        <v>111</v>
      </c>
      <c r="M1569" s="27"/>
      <c r="N1569" s="24"/>
      <c r="O1569" s="13" t="str">
        <f>IF(OR(AND(NOT(ISBLANK(G1569)),NOT(ISNUMBER(G1569))),AND(NOT(ISBLANK(J1569)),NOT(ISNUMBER(M1569)))),"Digite um número na C.H.",IF(OR(COUNTIF(B1562:B1571,B1569)&gt;1,COUNTIF(J1562:J1571,J1569)&gt;1),"Docente repetido",""))</f>
        <v/>
      </c>
      <c r="P1569" s="13">
        <f t="shared" si="89"/>
        <v>0</v>
      </c>
      <c r="Q1569" s="26"/>
      <c r="R1569" s="26"/>
      <c r="S1569" s="26"/>
      <c r="T1569" s="40" t="str">
        <f t="shared" si="87"/>
        <v/>
      </c>
      <c r="U1569" s="24"/>
      <c r="V1569" s="24"/>
      <c r="W1569" s="26"/>
    </row>
    <row r="1570" spans="1:23" ht="14.1">
      <c r="A1570" s="13" t="s">
        <v>127</v>
      </c>
      <c r="B1570" s="75"/>
      <c r="C1570" s="75"/>
      <c r="D1570" s="75"/>
      <c r="E1570" s="24"/>
      <c r="F1570" s="13" t="s">
        <v>111</v>
      </c>
      <c r="G1570" s="27"/>
      <c r="H1570" s="24"/>
      <c r="I1570" s="13" t="s">
        <v>128</v>
      </c>
      <c r="J1570" s="27"/>
      <c r="K1570" s="24"/>
      <c r="L1570" s="13" t="s">
        <v>111</v>
      </c>
      <c r="M1570" s="27"/>
      <c r="N1570" s="24"/>
      <c r="O1570" s="13" t="str">
        <f>IF(OR(AND(NOT(ISBLANK(G1570)),NOT(ISNUMBER(G1570))),AND(NOT(ISBLANK(J1570)),NOT(ISNUMBER(M1570)))),"Digite um número na C.H.",IF(OR(COUNTIF(B1562:B1571,B1570)&gt;1,COUNTIF(J1562:J1571,J1570)&gt;1),"Docente repetido",""))</f>
        <v/>
      </c>
      <c r="P1570" s="13">
        <f t="shared" si="89"/>
        <v>0</v>
      </c>
      <c r="Q1570" s="26"/>
      <c r="R1570" s="26"/>
      <c r="S1570" s="26"/>
      <c r="T1570" s="40" t="str">
        <f t="shared" si="87"/>
        <v/>
      </c>
      <c r="U1570" s="26"/>
      <c r="V1570" s="26"/>
      <c r="W1570" s="26"/>
    </row>
    <row r="1571" spans="1:23" ht="14.1">
      <c r="A1571" s="13" t="s">
        <v>129</v>
      </c>
      <c r="B1571" s="75"/>
      <c r="C1571" s="75"/>
      <c r="D1571" s="75"/>
      <c r="E1571" s="24"/>
      <c r="F1571" s="13" t="s">
        <v>111</v>
      </c>
      <c r="G1571" s="27"/>
      <c r="H1571" s="24"/>
      <c r="I1571" s="13" t="s">
        <v>130</v>
      </c>
      <c r="J1571" s="27"/>
      <c r="K1571" s="24"/>
      <c r="L1571" s="13" t="s">
        <v>111</v>
      </c>
      <c r="M1571" s="27"/>
      <c r="N1571" s="24"/>
      <c r="O1571" s="13" t="str">
        <f>IF(OR(AND(NOT(ISBLANK(G1571)),NOT(ISNUMBER(G1571))),AND(NOT(ISBLANK(J1571)),NOT(ISNUMBER(M1571)))),"Digite um número na C.H.",IF(OR(COUNTIF(B1562:B1571,B1571)&gt;1,COUNTIF(J1562:J1571,J1571)&gt;1),"Docente repetido",""))</f>
        <v/>
      </c>
      <c r="P1571" s="13">
        <f t="shared" si="89"/>
        <v>0</v>
      </c>
      <c r="Q1571" s="26"/>
      <c r="R1571" s="26"/>
      <c r="S1571" s="26"/>
      <c r="T1571" s="40" t="str">
        <f t="shared" si="87"/>
        <v/>
      </c>
      <c r="U1571" s="26"/>
      <c r="V1571" s="26"/>
      <c r="W1571" s="26"/>
    </row>
    <row r="1572" spans="1:23" ht="12.6">
      <c r="A1572" s="26"/>
      <c r="B1572" s="26"/>
      <c r="C1572" s="26"/>
      <c r="D1572" s="26"/>
      <c r="E1572" s="26"/>
      <c r="F1572" s="26"/>
      <c r="G1572" s="26"/>
      <c r="H1572" s="26"/>
      <c r="I1572" s="26"/>
      <c r="J1572" s="26"/>
      <c r="K1572" s="26"/>
      <c r="L1572" s="26"/>
      <c r="M1572" s="26"/>
      <c r="N1572" s="26"/>
      <c r="O1572" s="26"/>
      <c r="P1572" s="26"/>
      <c r="Q1572" s="26"/>
      <c r="R1572" s="26"/>
      <c r="S1572" s="26"/>
      <c r="T1572" s="40" t="str">
        <f t="shared" si="87"/>
        <v/>
      </c>
      <c r="U1572" s="26"/>
      <c r="V1572" s="26"/>
      <c r="W1572" s="26"/>
    </row>
    <row r="1573" spans="1:23" ht="15.75" customHeight="1">
      <c r="T1573" s="40" t="str">
        <f t="shared" si="87"/>
        <v/>
      </c>
    </row>
    <row r="1574" spans="1:23" ht="15.75" customHeight="1">
      <c r="T1574" s="40" t="str">
        <f t="shared" si="87"/>
        <v/>
      </c>
    </row>
    <row r="1575" spans="1:23" ht="19.5" customHeight="1">
      <c r="A1575" s="13" t="s">
        <v>99</v>
      </c>
      <c r="B1575" s="94"/>
      <c r="C1575" s="94"/>
      <c r="D1575" s="94"/>
      <c r="E1575" s="94"/>
      <c r="F1575" s="94"/>
      <c r="G1575" s="94"/>
      <c r="H1575" s="94"/>
      <c r="I1575" s="94"/>
      <c r="J1575" s="94"/>
      <c r="K1575" s="94"/>
      <c r="L1575" s="94"/>
      <c r="M1575" s="94"/>
      <c r="N1575" s="24"/>
      <c r="O1575" s="13" t="str">
        <f>IF(AND(B1575="",NOT(F1576="")),"Nome da disciplina obrigatório","")</f>
        <v/>
      </c>
      <c r="P1575" s="13">
        <f>IF(ISBLANK(O1575),"",IF(O1575="",0,1))</f>
        <v>0</v>
      </c>
      <c r="Q1575" s="26"/>
      <c r="R1575" s="26"/>
      <c r="S1575" s="26"/>
      <c r="T1575" s="40" t="str">
        <f t="shared" si="87"/>
        <v/>
      </c>
      <c r="U1575" s="26"/>
      <c r="V1575" s="26"/>
      <c r="W1575" s="26"/>
    </row>
    <row r="1576" spans="1:23" ht="32.25" customHeight="1">
      <c r="A1576" s="95" t="s">
        <v>100</v>
      </c>
      <c r="B1576" s="96"/>
      <c r="C1576" s="96"/>
      <c r="D1576" s="96"/>
      <c r="E1576" s="97"/>
      <c r="F1576" s="13" t="str">
        <f>IF(SUM(G1586:G1595)+SUM(M1586:M1595)=0,"",SUM(G1586:G1595)+SUM(M1586:M1595))</f>
        <v/>
      </c>
      <c r="H1576" s="24"/>
      <c r="I1576" s="24"/>
      <c r="J1576" s="24"/>
      <c r="K1576" s="24"/>
      <c r="L1576" s="24"/>
      <c r="M1576" s="24"/>
      <c r="N1576" s="24"/>
      <c r="O1576" s="13" t="str">
        <f>IF(F1576="", "", IF(AND(NOT(F1576=0),NOT(MOD(F1576,15)=0)),"A carga horária deve ser múltiplo de 15",""))</f>
        <v/>
      </c>
      <c r="P1576" s="13">
        <f>IF(ISBLANK(O1576),"",IF(O1576="",0,1))</f>
        <v>0</v>
      </c>
      <c r="Q1576" s="26"/>
      <c r="R1576" s="26"/>
      <c r="S1576" s="26"/>
      <c r="T1576" s="40" t="str">
        <f t="shared" si="87"/>
        <v/>
      </c>
      <c r="U1576" s="24"/>
      <c r="V1576" s="24"/>
      <c r="W1576" s="26"/>
    </row>
    <row r="1577" spans="1:23" ht="14.1">
      <c r="A1577" s="98" t="s">
        <v>93</v>
      </c>
      <c r="B1577" s="98"/>
      <c r="C1577" s="98"/>
      <c r="D1577" s="98"/>
      <c r="E1577" s="98"/>
      <c r="F1577" s="38" t="str">
        <f>IF(AND(NOT(ISBLANK(F1576)),ISNUMBER(F1576),F1576&gt;=15),F1576/15,"")</f>
        <v/>
      </c>
      <c r="G1577" s="24"/>
      <c r="H1577" s="24"/>
      <c r="I1577" s="24"/>
      <c r="J1577" s="24"/>
      <c r="K1577" s="24"/>
      <c r="L1577" s="24"/>
      <c r="M1577" s="24"/>
      <c r="N1577" s="24"/>
      <c r="O1577" s="26"/>
      <c r="P1577" s="26"/>
      <c r="Q1577" s="26"/>
      <c r="R1577" s="26"/>
      <c r="S1577" s="26"/>
      <c r="T1577" s="40" t="str">
        <f t="shared" si="87"/>
        <v/>
      </c>
      <c r="U1577" s="24"/>
      <c r="V1577" s="24"/>
      <c r="W1577" s="26"/>
    </row>
    <row r="1578" spans="1:23" ht="60" customHeight="1">
      <c r="A1578" s="13" t="s">
        <v>101</v>
      </c>
      <c r="B1578" s="83"/>
      <c r="C1578" s="83"/>
      <c r="D1578" s="83"/>
      <c r="E1578" s="83"/>
      <c r="F1578" s="83"/>
      <c r="G1578" s="83"/>
      <c r="H1578" s="83"/>
      <c r="I1578" s="83"/>
      <c r="J1578" s="83"/>
      <c r="K1578" s="83"/>
      <c r="L1578" s="83"/>
      <c r="M1578" s="83"/>
      <c r="N1578" s="24"/>
      <c r="O1578" s="26"/>
      <c r="P1578" s="26"/>
      <c r="Q1578" s="26"/>
      <c r="R1578" s="26"/>
      <c r="S1578" s="26"/>
      <c r="T1578" s="40" t="str">
        <f t="shared" si="87"/>
        <v/>
      </c>
      <c r="U1578" s="24"/>
      <c r="V1578" s="24"/>
      <c r="W1578" s="26"/>
    </row>
    <row r="1579" spans="1:23" ht="60" customHeight="1">
      <c r="A1579" s="39" t="s">
        <v>102</v>
      </c>
      <c r="B1579" s="83"/>
      <c r="C1579" s="83"/>
      <c r="D1579" s="83"/>
      <c r="E1579" s="83"/>
      <c r="F1579" s="83"/>
      <c r="G1579" s="83"/>
      <c r="H1579" s="83"/>
      <c r="I1579" s="83"/>
      <c r="J1579" s="83"/>
      <c r="K1579" s="83"/>
      <c r="L1579" s="83"/>
      <c r="M1579" s="83"/>
      <c r="N1579" s="24"/>
      <c r="O1579" s="26"/>
      <c r="P1579" s="26"/>
      <c r="Q1579" s="26"/>
      <c r="R1579" s="26"/>
      <c r="S1579" s="26"/>
      <c r="T1579" s="40" t="str">
        <f t="shared" si="87"/>
        <v/>
      </c>
      <c r="U1579" s="24"/>
      <c r="V1579" s="24"/>
      <c r="W1579" s="26"/>
    </row>
    <row r="1580" spans="1:23" ht="14.1">
      <c r="A1580" s="13" t="s">
        <v>103</v>
      </c>
      <c r="B1580" s="57"/>
      <c r="C1580" s="16" t="s">
        <v>104</v>
      </c>
      <c r="D1580" s="24"/>
      <c r="E1580" s="24"/>
      <c r="G1580" s="26"/>
      <c r="H1580" s="24"/>
      <c r="I1580" s="24"/>
      <c r="J1580" s="24"/>
      <c r="K1580" s="24"/>
      <c r="L1580" s="24"/>
      <c r="M1580" s="24"/>
      <c r="N1580" s="24"/>
      <c r="O1580" s="26"/>
      <c r="P1580" s="26"/>
      <c r="Q1580" s="26"/>
      <c r="R1580" s="26"/>
      <c r="S1580" s="26"/>
      <c r="T1580" s="40" t="str">
        <f t="shared" si="87"/>
        <v/>
      </c>
      <c r="U1580" s="24"/>
      <c r="V1580" s="24"/>
      <c r="W1580" s="26"/>
    </row>
    <row r="1581" spans="1:23" ht="14.1">
      <c r="A1581" s="13" t="s">
        <v>105</v>
      </c>
      <c r="B1581" s="57"/>
      <c r="C1581" s="16" t="s">
        <v>104</v>
      </c>
      <c r="D1581" s="24"/>
      <c r="E1581" s="24"/>
      <c r="G1581" s="26"/>
      <c r="H1581" s="24"/>
      <c r="I1581" s="24"/>
      <c r="J1581" s="24"/>
      <c r="K1581" s="24"/>
      <c r="L1581" s="24"/>
      <c r="M1581" s="24"/>
      <c r="N1581" s="24"/>
      <c r="O1581" s="26"/>
      <c r="P1581" s="26"/>
      <c r="Q1581" s="26"/>
      <c r="R1581" s="26"/>
      <c r="S1581" s="26"/>
      <c r="T1581" s="40" t="str">
        <f t="shared" si="87"/>
        <v/>
      </c>
      <c r="U1581" s="24"/>
      <c r="V1581" s="24"/>
      <c r="W1581" s="26"/>
    </row>
    <row r="1582" spans="1:23" ht="14.1">
      <c r="A1582" s="99" t="s">
        <v>106</v>
      </c>
      <c r="B1582" s="99"/>
      <c r="C1582" s="57"/>
      <c r="D1582" s="16" t="s">
        <v>104</v>
      </c>
      <c r="E1582" s="24"/>
      <c r="F1582" s="34"/>
      <c r="G1582" s="26"/>
      <c r="H1582" s="24"/>
      <c r="I1582" s="24"/>
      <c r="J1582" s="24"/>
      <c r="K1582" s="24"/>
      <c r="L1582" s="24"/>
      <c r="M1582" s="24"/>
      <c r="N1582" s="24"/>
      <c r="O1582" s="26"/>
      <c r="P1582" s="26"/>
      <c r="Q1582" s="26"/>
      <c r="R1582" s="26"/>
      <c r="S1582" s="26"/>
      <c r="T1582" s="40" t="str">
        <f t="shared" si="87"/>
        <v/>
      </c>
      <c r="U1582" s="24"/>
      <c r="V1582" s="24"/>
      <c r="W1582" s="26"/>
    </row>
    <row r="1583" spans="1:23" ht="14.1">
      <c r="A1583" s="99" t="s">
        <v>107</v>
      </c>
      <c r="B1583" s="99"/>
      <c r="C1583" s="57"/>
      <c r="D1583" s="16" t="s">
        <v>104</v>
      </c>
      <c r="E1583" s="24"/>
      <c r="F1583" s="34"/>
      <c r="G1583" s="26"/>
      <c r="H1583" s="24"/>
      <c r="I1583" s="24"/>
      <c r="J1583" s="24"/>
      <c r="K1583" s="24"/>
      <c r="L1583" s="24"/>
      <c r="M1583" s="24"/>
      <c r="N1583" s="24"/>
      <c r="O1583" s="26"/>
      <c r="P1583" s="26"/>
      <c r="Q1583" s="26"/>
      <c r="R1583" s="26"/>
      <c r="S1583" s="26"/>
      <c r="T1583" s="40" t="str">
        <f t="shared" si="87"/>
        <v/>
      </c>
      <c r="U1583" s="24"/>
      <c r="V1583" s="24"/>
      <c r="W1583" s="26"/>
    </row>
    <row r="1584" spans="1:23" ht="14.1">
      <c r="A1584" s="100" t="s">
        <v>108</v>
      </c>
      <c r="B1584" s="101"/>
      <c r="C1584" s="102"/>
      <c r="D1584" s="57"/>
      <c r="E1584" s="16" t="s">
        <v>104</v>
      </c>
      <c r="G1584" s="26"/>
      <c r="H1584" s="24"/>
      <c r="I1584" s="24"/>
      <c r="J1584" s="24"/>
      <c r="K1584" s="24"/>
      <c r="L1584" s="24"/>
      <c r="M1584" s="24"/>
      <c r="N1584" s="24"/>
      <c r="O1584" s="26"/>
      <c r="P1584" s="26"/>
      <c r="Q1584" s="26"/>
      <c r="R1584" s="26"/>
      <c r="S1584" s="26"/>
      <c r="T1584" s="40" t="str">
        <f t="shared" si="87"/>
        <v/>
      </c>
      <c r="U1584" s="24"/>
      <c r="V1584" s="24"/>
      <c r="W1584" s="26"/>
    </row>
    <row r="1585" spans="1:23" ht="14.1">
      <c r="A1585" s="103" t="s">
        <v>109</v>
      </c>
      <c r="B1585" s="104"/>
      <c r="C1585" s="105"/>
      <c r="D1585" s="57"/>
      <c r="E1585" s="16" t="s">
        <v>104</v>
      </c>
      <c r="G1585" s="26"/>
      <c r="H1585" s="24"/>
      <c r="I1585" s="24"/>
      <c r="J1585" s="24"/>
      <c r="K1585" s="24"/>
      <c r="L1585" s="24"/>
      <c r="M1585" s="24"/>
      <c r="N1585" s="24"/>
      <c r="O1585" s="26"/>
      <c r="P1585" s="26"/>
      <c r="Q1585" s="26"/>
      <c r="R1585" s="26"/>
      <c r="S1585" s="26"/>
      <c r="T1585" s="40" t="str">
        <f t="shared" si="87"/>
        <v/>
      </c>
      <c r="U1585" s="24"/>
      <c r="V1585" s="24"/>
      <c r="W1585" s="26"/>
    </row>
    <row r="1586" spans="1:23" ht="14.1">
      <c r="A1586" s="13" t="s">
        <v>110</v>
      </c>
      <c r="B1586" s="75"/>
      <c r="C1586" s="75"/>
      <c r="D1586" s="75"/>
      <c r="E1586" s="24"/>
      <c r="F1586" s="13" t="s">
        <v>111</v>
      </c>
      <c r="G1586" s="27"/>
      <c r="H1586" s="24"/>
      <c r="I1586" s="13" t="s">
        <v>112</v>
      </c>
      <c r="J1586" s="27"/>
      <c r="K1586" s="24"/>
      <c r="L1586" s="13" t="s">
        <v>111</v>
      </c>
      <c r="M1586" s="27"/>
      <c r="N1586" s="24"/>
      <c r="O1586" s="13" t="str">
        <f>IF(OR(AND(NOT(ISBLANK(G1586)),NOT(ISNUMBER(G1586))),AND(NOT(ISBLANK(J1586)),NOT(ISNUMBER(M1586)))),"Digite um número na C.H.",IF(OR(COUNTIF(B1586:B1595,B1586)&gt;1,COUNTIF(J1586:J1595,J1586)&gt;1),"Docente repetido",""))</f>
        <v/>
      </c>
      <c r="P1586" s="13">
        <f t="shared" ref="P1586:P1595" si="90">IF(ISBLANK(O1586),"",IF(O1586="",0,1))</f>
        <v>0</v>
      </c>
      <c r="Q1586" s="26"/>
      <c r="R1586" s="26"/>
      <c r="S1586" s="26"/>
      <c r="T1586" s="40" t="str">
        <f t="shared" si="87"/>
        <v/>
      </c>
      <c r="U1586" s="24"/>
      <c r="V1586" s="24"/>
      <c r="W1586" s="26"/>
    </row>
    <row r="1587" spans="1:23" ht="14.1">
      <c r="A1587" s="13" t="s">
        <v>113</v>
      </c>
      <c r="B1587" s="75"/>
      <c r="C1587" s="75"/>
      <c r="D1587" s="75"/>
      <c r="E1587" s="24"/>
      <c r="F1587" s="13" t="s">
        <v>111</v>
      </c>
      <c r="G1587" s="27"/>
      <c r="H1587" s="24"/>
      <c r="I1587" s="13" t="s">
        <v>114</v>
      </c>
      <c r="J1587" s="27"/>
      <c r="K1587" s="24"/>
      <c r="L1587" s="13" t="s">
        <v>111</v>
      </c>
      <c r="M1587" s="27"/>
      <c r="N1587" s="24"/>
      <c r="O1587" s="13" t="str">
        <f>IF(OR(AND(NOT(ISBLANK(G1587)),NOT(ISNUMBER(G1587))),AND(NOT(ISBLANK(J1587)),NOT(ISNUMBER(M1587)))),"Digite um número na C.H.",IF(OR(COUNTIF(B1586:B1595,B1587)&gt;1,COUNTIF(J1586:J1595,J1587)&gt;1),"Docente repetido",""))</f>
        <v/>
      </c>
      <c r="P1587" s="13">
        <f t="shared" si="90"/>
        <v>0</v>
      </c>
      <c r="Q1587" s="26"/>
      <c r="R1587" s="26"/>
      <c r="S1587" s="26"/>
      <c r="T1587" s="40" t="str">
        <f t="shared" si="87"/>
        <v/>
      </c>
      <c r="U1587" s="24"/>
      <c r="V1587" s="24"/>
      <c r="W1587" s="26"/>
    </row>
    <row r="1588" spans="1:23" ht="14.1">
      <c r="A1588" s="13" t="s">
        <v>115</v>
      </c>
      <c r="B1588" s="75"/>
      <c r="C1588" s="75"/>
      <c r="D1588" s="75"/>
      <c r="E1588" s="24"/>
      <c r="F1588" s="13" t="s">
        <v>111</v>
      </c>
      <c r="G1588" s="27"/>
      <c r="H1588" s="24"/>
      <c r="I1588" s="13" t="s">
        <v>116</v>
      </c>
      <c r="J1588" s="27"/>
      <c r="K1588" s="24"/>
      <c r="L1588" s="13" t="s">
        <v>111</v>
      </c>
      <c r="M1588" s="27"/>
      <c r="N1588" s="24"/>
      <c r="O1588" s="13" t="str">
        <f>IF(OR(AND(NOT(ISBLANK(G1588)),NOT(ISNUMBER(G1588))),AND(NOT(ISBLANK(J1588)),NOT(ISNUMBER(M1588)))),"Digite um número na C.H.",IF(OR(COUNTIF(B1586:B1595,B1588)&gt;1,COUNTIF(J1586:J1595,J1588)&gt;1),"Docente repetido",""))</f>
        <v/>
      </c>
      <c r="P1588" s="13">
        <f t="shared" si="90"/>
        <v>0</v>
      </c>
      <c r="Q1588" s="26"/>
      <c r="R1588" s="26"/>
      <c r="S1588" s="26"/>
      <c r="T1588" s="40" t="str">
        <f t="shared" si="87"/>
        <v/>
      </c>
      <c r="U1588" s="24"/>
      <c r="V1588" s="24"/>
      <c r="W1588" s="26"/>
    </row>
    <row r="1589" spans="1:23" ht="14.1">
      <c r="A1589" s="13" t="s">
        <v>117</v>
      </c>
      <c r="B1589" s="75"/>
      <c r="C1589" s="75"/>
      <c r="D1589" s="75"/>
      <c r="E1589" s="24"/>
      <c r="F1589" s="13" t="s">
        <v>111</v>
      </c>
      <c r="G1589" s="27"/>
      <c r="H1589" s="24"/>
      <c r="I1589" s="13" t="s">
        <v>118</v>
      </c>
      <c r="J1589" s="27"/>
      <c r="K1589" s="24"/>
      <c r="L1589" s="13" t="s">
        <v>111</v>
      </c>
      <c r="M1589" s="27"/>
      <c r="N1589" s="24"/>
      <c r="O1589" s="13" t="str">
        <f>IF(OR(AND(NOT(ISBLANK(G1589)),NOT(ISNUMBER(G1589))),AND(NOT(ISBLANK(J1589)),NOT(ISNUMBER(M1589)))),"Digite um número na C.H.",IF(OR(COUNTIF(B1586:B1595,B1589)&gt;1,COUNTIF(J1586:J1595,J1589)&gt;1),"Docente repetido",""))</f>
        <v/>
      </c>
      <c r="P1589" s="13">
        <f t="shared" si="90"/>
        <v>0</v>
      </c>
      <c r="Q1589" s="26"/>
      <c r="R1589" s="26"/>
      <c r="S1589" s="26"/>
      <c r="T1589" s="40" t="str">
        <f t="shared" si="87"/>
        <v/>
      </c>
      <c r="U1589" s="24"/>
      <c r="V1589" s="24"/>
      <c r="W1589" s="26"/>
    </row>
    <row r="1590" spans="1:23" ht="14.1">
      <c r="A1590" s="13" t="s">
        <v>119</v>
      </c>
      <c r="B1590" s="75"/>
      <c r="C1590" s="75"/>
      <c r="D1590" s="75"/>
      <c r="E1590" s="24"/>
      <c r="F1590" s="13" t="s">
        <v>111</v>
      </c>
      <c r="G1590" s="27"/>
      <c r="H1590" s="24"/>
      <c r="I1590" s="13" t="s">
        <v>120</v>
      </c>
      <c r="J1590" s="27"/>
      <c r="K1590" s="24"/>
      <c r="L1590" s="13" t="s">
        <v>111</v>
      </c>
      <c r="M1590" s="27"/>
      <c r="N1590" s="24"/>
      <c r="O1590" s="13" t="str">
        <f>IF(OR(AND(NOT(ISBLANK(G1590)),NOT(ISNUMBER(G1590))),AND(NOT(ISBLANK(J1590)),NOT(ISNUMBER(M1590)))),"Digite um número na C.H.",IF(OR(COUNTIF(B1586:B1595,B1590)&gt;1,COUNTIF(J1586:J1595,J1590)&gt;1),"Docente repetido",""))</f>
        <v/>
      </c>
      <c r="P1590" s="13">
        <f t="shared" si="90"/>
        <v>0</v>
      </c>
      <c r="Q1590" s="26"/>
      <c r="R1590" s="26"/>
      <c r="S1590" s="26"/>
      <c r="T1590" s="40" t="str">
        <f t="shared" si="87"/>
        <v/>
      </c>
      <c r="U1590" s="24"/>
      <c r="V1590" s="24"/>
      <c r="W1590" s="26"/>
    </row>
    <row r="1591" spans="1:23" ht="14.1">
      <c r="A1591" s="13" t="s">
        <v>121</v>
      </c>
      <c r="B1591" s="75"/>
      <c r="C1591" s="75"/>
      <c r="D1591" s="75"/>
      <c r="E1591" s="24"/>
      <c r="F1591" s="13" t="s">
        <v>111</v>
      </c>
      <c r="G1591" s="27"/>
      <c r="H1591" s="24"/>
      <c r="I1591" s="13" t="s">
        <v>122</v>
      </c>
      <c r="J1591" s="27"/>
      <c r="K1591" s="24"/>
      <c r="L1591" s="13" t="s">
        <v>111</v>
      </c>
      <c r="M1591" s="27"/>
      <c r="N1591" s="24"/>
      <c r="O1591" s="13" t="str">
        <f>IF(OR(AND(NOT(ISBLANK(G1591)),NOT(ISNUMBER(G1591))),AND(NOT(ISBLANK(J1591)),NOT(ISNUMBER(M1591)))),"Digite um número na C.H.",IF(OR(COUNTIF(B1586:B1595,B1591)&gt;1,COUNTIF(J1586:J1595,J1591)&gt;1),"Docente repetido",""))</f>
        <v/>
      </c>
      <c r="P1591" s="13">
        <f t="shared" si="90"/>
        <v>0</v>
      </c>
      <c r="Q1591" s="26"/>
      <c r="R1591" s="26"/>
      <c r="S1591" s="26"/>
      <c r="T1591" s="40" t="str">
        <f t="shared" si="87"/>
        <v/>
      </c>
      <c r="U1591" s="24"/>
      <c r="V1591" s="24"/>
      <c r="W1591" s="26"/>
    </row>
    <row r="1592" spans="1:23" ht="14.1">
      <c r="A1592" s="13" t="s">
        <v>123</v>
      </c>
      <c r="B1592" s="75"/>
      <c r="C1592" s="75"/>
      <c r="D1592" s="75"/>
      <c r="E1592" s="24"/>
      <c r="F1592" s="13" t="s">
        <v>111</v>
      </c>
      <c r="G1592" s="27"/>
      <c r="H1592" s="24"/>
      <c r="I1592" s="13" t="s">
        <v>124</v>
      </c>
      <c r="J1592" s="27"/>
      <c r="K1592" s="24"/>
      <c r="L1592" s="13" t="s">
        <v>111</v>
      </c>
      <c r="M1592" s="27"/>
      <c r="N1592" s="24"/>
      <c r="O1592" s="13" t="str">
        <f>IF(OR(AND(NOT(ISBLANK(G1592)),NOT(ISNUMBER(G1592))),AND(NOT(ISBLANK(J1592)),NOT(ISNUMBER(M1592)))),"Digite um número na C.H.",IF(OR(COUNTIF(B1586:B1595,B1592)&gt;1,COUNTIF(J1586:J1595,J1592)&gt;1),"Docente repetido",""))</f>
        <v/>
      </c>
      <c r="P1592" s="13">
        <f t="shared" si="90"/>
        <v>0</v>
      </c>
      <c r="Q1592" s="26"/>
      <c r="R1592" s="26"/>
      <c r="S1592" s="26"/>
      <c r="T1592" s="40" t="str">
        <f t="shared" si="87"/>
        <v/>
      </c>
      <c r="U1592" s="24"/>
      <c r="V1592" s="24"/>
      <c r="W1592" s="26"/>
    </row>
    <row r="1593" spans="1:23" ht="14.1">
      <c r="A1593" s="13" t="s">
        <v>125</v>
      </c>
      <c r="B1593" s="75"/>
      <c r="C1593" s="75"/>
      <c r="D1593" s="75"/>
      <c r="E1593" s="24"/>
      <c r="F1593" s="13" t="s">
        <v>111</v>
      </c>
      <c r="G1593" s="27"/>
      <c r="H1593" s="24"/>
      <c r="I1593" s="13" t="s">
        <v>126</v>
      </c>
      <c r="J1593" s="27"/>
      <c r="K1593" s="24"/>
      <c r="L1593" s="13" t="s">
        <v>111</v>
      </c>
      <c r="M1593" s="27"/>
      <c r="N1593" s="24"/>
      <c r="O1593" s="13" t="str">
        <f>IF(OR(AND(NOT(ISBLANK(G1593)),NOT(ISNUMBER(G1593))),AND(NOT(ISBLANK(J1593)),NOT(ISNUMBER(M1593)))),"Digite um número na C.H.",IF(OR(COUNTIF(B1586:B1595,B1593)&gt;1,COUNTIF(J1586:J1595,J1593)&gt;1),"Docente repetido",""))</f>
        <v/>
      </c>
      <c r="P1593" s="13">
        <f t="shared" si="90"/>
        <v>0</v>
      </c>
      <c r="Q1593" s="26"/>
      <c r="R1593" s="26"/>
      <c r="S1593" s="26"/>
      <c r="T1593" s="40" t="str">
        <f t="shared" si="87"/>
        <v/>
      </c>
      <c r="U1593" s="24"/>
      <c r="V1593" s="24"/>
      <c r="W1593" s="26"/>
    </row>
    <row r="1594" spans="1:23" ht="14.1">
      <c r="A1594" s="13" t="s">
        <v>127</v>
      </c>
      <c r="B1594" s="75"/>
      <c r="C1594" s="75"/>
      <c r="D1594" s="75"/>
      <c r="E1594" s="24"/>
      <c r="F1594" s="13" t="s">
        <v>111</v>
      </c>
      <c r="G1594" s="27"/>
      <c r="H1594" s="24"/>
      <c r="I1594" s="13" t="s">
        <v>128</v>
      </c>
      <c r="J1594" s="27"/>
      <c r="K1594" s="24"/>
      <c r="L1594" s="13" t="s">
        <v>111</v>
      </c>
      <c r="M1594" s="27"/>
      <c r="N1594" s="24"/>
      <c r="O1594" s="13" t="str">
        <f>IF(OR(AND(NOT(ISBLANK(G1594)),NOT(ISNUMBER(G1594))),AND(NOT(ISBLANK(J1594)),NOT(ISNUMBER(M1594)))),"Digite um número na C.H.",IF(OR(COUNTIF(B1586:B1595,B1594)&gt;1,COUNTIF(J1586:J1595,J1594)&gt;1),"Docente repetido",""))</f>
        <v/>
      </c>
      <c r="P1594" s="13">
        <f t="shared" si="90"/>
        <v>0</v>
      </c>
      <c r="Q1594" s="26"/>
      <c r="R1594" s="26"/>
      <c r="S1594" s="26"/>
      <c r="T1594" s="40" t="str">
        <f t="shared" si="87"/>
        <v/>
      </c>
      <c r="U1594" s="26"/>
      <c r="V1594" s="26"/>
      <c r="W1594" s="26"/>
    </row>
    <row r="1595" spans="1:23" ht="14.1">
      <c r="A1595" s="13" t="s">
        <v>129</v>
      </c>
      <c r="B1595" s="75"/>
      <c r="C1595" s="75"/>
      <c r="D1595" s="75"/>
      <c r="E1595" s="24"/>
      <c r="F1595" s="13" t="s">
        <v>111</v>
      </c>
      <c r="G1595" s="27"/>
      <c r="H1595" s="24"/>
      <c r="I1595" s="13" t="s">
        <v>130</v>
      </c>
      <c r="J1595" s="27"/>
      <c r="K1595" s="24"/>
      <c r="L1595" s="13" t="s">
        <v>111</v>
      </c>
      <c r="M1595" s="27"/>
      <c r="N1595" s="24"/>
      <c r="O1595" s="13" t="str">
        <f>IF(OR(AND(NOT(ISBLANK(G1595)),NOT(ISNUMBER(G1595))),AND(NOT(ISBLANK(J1595)),NOT(ISNUMBER(M1595)))),"Digite um número na C.H.",IF(OR(COUNTIF(B1586:B1595,B1595)&gt;1,COUNTIF(J1586:J1595,J1595)&gt;1),"Docente repetido",""))</f>
        <v/>
      </c>
      <c r="P1595" s="13">
        <f t="shared" si="90"/>
        <v>0</v>
      </c>
      <c r="Q1595" s="26"/>
      <c r="R1595" s="26"/>
      <c r="S1595" s="26"/>
      <c r="T1595" s="40" t="str">
        <f t="shared" si="87"/>
        <v/>
      </c>
      <c r="U1595" s="26"/>
      <c r="V1595" s="26"/>
      <c r="W1595" s="26"/>
    </row>
    <row r="1596" spans="1:23" ht="12.6">
      <c r="A1596" s="26"/>
      <c r="B1596" s="26"/>
      <c r="C1596" s="26"/>
      <c r="D1596" s="26"/>
      <c r="E1596" s="26"/>
      <c r="F1596" s="26"/>
      <c r="G1596" s="26"/>
      <c r="H1596" s="26"/>
      <c r="I1596" s="26"/>
      <c r="J1596" s="26"/>
      <c r="K1596" s="26"/>
      <c r="L1596" s="26"/>
      <c r="M1596" s="26"/>
      <c r="N1596" s="26"/>
      <c r="O1596" s="26"/>
      <c r="P1596" s="26"/>
      <c r="Q1596" s="26"/>
      <c r="R1596" s="26"/>
      <c r="S1596" s="26"/>
      <c r="T1596" s="40" t="str">
        <f t="shared" si="87"/>
        <v/>
      </c>
      <c r="U1596" s="26"/>
      <c r="V1596" s="26"/>
      <c r="W1596" s="26"/>
    </row>
    <row r="1597" spans="1:23" ht="15.75" customHeight="1">
      <c r="T1597" s="40" t="str">
        <f t="shared" si="87"/>
        <v/>
      </c>
    </row>
    <row r="1598" spans="1:23" ht="15.75" customHeight="1">
      <c r="T1598" s="40" t="str">
        <f t="shared" si="87"/>
        <v/>
      </c>
    </row>
    <row r="1599" spans="1:23" ht="19.5" customHeight="1">
      <c r="A1599" s="13" t="s">
        <v>99</v>
      </c>
      <c r="B1599" s="94"/>
      <c r="C1599" s="94"/>
      <c r="D1599" s="94"/>
      <c r="E1599" s="94"/>
      <c r="F1599" s="94"/>
      <c r="G1599" s="94"/>
      <c r="H1599" s="94"/>
      <c r="I1599" s="94"/>
      <c r="J1599" s="94"/>
      <c r="K1599" s="94"/>
      <c r="L1599" s="94"/>
      <c r="M1599" s="94"/>
      <c r="N1599" s="24"/>
      <c r="O1599" s="13" t="str">
        <f>IF(AND(B1599="",NOT(F1600="")),"Nome da disciplina obrigatório","")</f>
        <v/>
      </c>
      <c r="P1599" s="13">
        <f>IF(ISBLANK(O1599),"",IF(O1599="",0,1))</f>
        <v>0</v>
      </c>
      <c r="Q1599" s="26"/>
      <c r="R1599" s="26"/>
      <c r="S1599" s="26"/>
      <c r="T1599" s="40" t="str">
        <f t="shared" si="87"/>
        <v/>
      </c>
      <c r="U1599" s="26"/>
      <c r="V1599" s="26"/>
      <c r="W1599" s="26"/>
    </row>
    <row r="1600" spans="1:23" ht="32.25" customHeight="1">
      <c r="A1600" s="95" t="s">
        <v>100</v>
      </c>
      <c r="B1600" s="96"/>
      <c r="C1600" s="96"/>
      <c r="D1600" s="96"/>
      <c r="E1600" s="97"/>
      <c r="F1600" s="13" t="str">
        <f>IF(SUM(G1610:G1619)+SUM(M1610:M1619)=0,"",SUM(G1610:G1619)+SUM(M1610:M1619))</f>
        <v/>
      </c>
      <c r="H1600" s="24"/>
      <c r="I1600" s="24"/>
      <c r="J1600" s="24"/>
      <c r="K1600" s="24"/>
      <c r="L1600" s="24"/>
      <c r="M1600" s="24"/>
      <c r="N1600" s="24"/>
      <c r="O1600" s="13" t="str">
        <f>IF(F1600="", "", IF(AND(NOT(F1600=0),NOT(MOD(F1600,15)=0)),"A carga horária deve ser múltiplo de 15",""))</f>
        <v/>
      </c>
      <c r="P1600" s="13">
        <f>IF(ISBLANK(O1600),"",IF(O1600="",0,1))</f>
        <v>0</v>
      </c>
      <c r="Q1600" s="26"/>
      <c r="R1600" s="26"/>
      <c r="S1600" s="26"/>
      <c r="T1600" s="40" t="str">
        <f t="shared" si="87"/>
        <v/>
      </c>
      <c r="U1600" s="24"/>
      <c r="V1600" s="24"/>
      <c r="W1600" s="26"/>
    </row>
    <row r="1601" spans="1:23" ht="14.1">
      <c r="A1601" s="98" t="s">
        <v>93</v>
      </c>
      <c r="B1601" s="98"/>
      <c r="C1601" s="98"/>
      <c r="D1601" s="98"/>
      <c r="E1601" s="98"/>
      <c r="F1601" s="38" t="str">
        <f>IF(AND(NOT(ISBLANK(F1600)),ISNUMBER(F1600),F1600&gt;=15),F1600/15,"")</f>
        <v/>
      </c>
      <c r="G1601" s="24"/>
      <c r="H1601" s="24"/>
      <c r="I1601" s="24"/>
      <c r="J1601" s="24"/>
      <c r="K1601" s="24"/>
      <c r="L1601" s="24"/>
      <c r="M1601" s="24"/>
      <c r="N1601" s="24"/>
      <c r="O1601" s="26"/>
      <c r="P1601" s="26"/>
      <c r="Q1601" s="26"/>
      <c r="R1601" s="26"/>
      <c r="S1601" s="26"/>
      <c r="T1601" s="40" t="str">
        <f t="shared" ref="T1601:T1664" si="91">IF(AND($A1601 = "Nome da disciplina:", ISTEXT($B1601)), "OK", "")</f>
        <v/>
      </c>
      <c r="U1601" s="24"/>
      <c r="V1601" s="24"/>
      <c r="W1601" s="26"/>
    </row>
    <row r="1602" spans="1:23" ht="60" customHeight="1">
      <c r="A1602" s="13" t="s">
        <v>101</v>
      </c>
      <c r="B1602" s="83"/>
      <c r="C1602" s="83"/>
      <c r="D1602" s="83"/>
      <c r="E1602" s="83"/>
      <c r="F1602" s="83"/>
      <c r="G1602" s="83"/>
      <c r="H1602" s="83"/>
      <c r="I1602" s="83"/>
      <c r="J1602" s="83"/>
      <c r="K1602" s="83"/>
      <c r="L1602" s="83"/>
      <c r="M1602" s="83"/>
      <c r="N1602" s="24"/>
      <c r="O1602" s="26"/>
      <c r="P1602" s="26"/>
      <c r="Q1602" s="26"/>
      <c r="R1602" s="26"/>
      <c r="S1602" s="26"/>
      <c r="T1602" s="40" t="str">
        <f t="shared" si="91"/>
        <v/>
      </c>
      <c r="U1602" s="24"/>
      <c r="V1602" s="24"/>
      <c r="W1602" s="26"/>
    </row>
    <row r="1603" spans="1:23" ht="60" customHeight="1">
      <c r="A1603" s="39" t="s">
        <v>102</v>
      </c>
      <c r="B1603" s="83"/>
      <c r="C1603" s="83"/>
      <c r="D1603" s="83"/>
      <c r="E1603" s="83"/>
      <c r="F1603" s="83"/>
      <c r="G1603" s="83"/>
      <c r="H1603" s="83"/>
      <c r="I1603" s="83"/>
      <c r="J1603" s="83"/>
      <c r="K1603" s="83"/>
      <c r="L1603" s="83"/>
      <c r="M1603" s="83"/>
      <c r="N1603" s="24"/>
      <c r="O1603" s="26"/>
      <c r="P1603" s="26"/>
      <c r="Q1603" s="26"/>
      <c r="R1603" s="26"/>
      <c r="S1603" s="26"/>
      <c r="T1603" s="40" t="str">
        <f t="shared" si="91"/>
        <v/>
      </c>
      <c r="U1603" s="24"/>
      <c r="V1603" s="24"/>
      <c r="W1603" s="26"/>
    </row>
    <row r="1604" spans="1:23" ht="14.1">
      <c r="A1604" s="13" t="s">
        <v>103</v>
      </c>
      <c r="B1604" s="57"/>
      <c r="C1604" s="16" t="s">
        <v>104</v>
      </c>
      <c r="D1604" s="24"/>
      <c r="E1604" s="24"/>
      <c r="G1604" s="26"/>
      <c r="H1604" s="24"/>
      <c r="I1604" s="24"/>
      <c r="J1604" s="24"/>
      <c r="K1604" s="24"/>
      <c r="L1604" s="24"/>
      <c r="M1604" s="24"/>
      <c r="N1604" s="24"/>
      <c r="O1604" s="26"/>
      <c r="P1604" s="26"/>
      <c r="Q1604" s="26"/>
      <c r="R1604" s="26"/>
      <c r="S1604" s="26"/>
      <c r="T1604" s="40" t="str">
        <f t="shared" si="91"/>
        <v/>
      </c>
      <c r="U1604" s="24"/>
      <c r="V1604" s="24"/>
      <c r="W1604" s="26"/>
    </row>
    <row r="1605" spans="1:23" ht="14.1">
      <c r="A1605" s="13" t="s">
        <v>105</v>
      </c>
      <c r="B1605" s="57"/>
      <c r="C1605" s="16" t="s">
        <v>104</v>
      </c>
      <c r="D1605" s="24"/>
      <c r="E1605" s="24"/>
      <c r="G1605" s="26"/>
      <c r="H1605" s="24"/>
      <c r="I1605" s="24"/>
      <c r="J1605" s="24"/>
      <c r="K1605" s="24"/>
      <c r="L1605" s="24"/>
      <c r="M1605" s="24"/>
      <c r="N1605" s="24"/>
      <c r="O1605" s="26"/>
      <c r="P1605" s="26"/>
      <c r="Q1605" s="26"/>
      <c r="R1605" s="26"/>
      <c r="S1605" s="26"/>
      <c r="T1605" s="40" t="str">
        <f t="shared" si="91"/>
        <v/>
      </c>
      <c r="U1605" s="24"/>
      <c r="V1605" s="24"/>
      <c r="W1605" s="26"/>
    </row>
    <row r="1606" spans="1:23" ht="14.1">
      <c r="A1606" s="99" t="s">
        <v>106</v>
      </c>
      <c r="B1606" s="99"/>
      <c r="C1606" s="57"/>
      <c r="D1606" s="16" t="s">
        <v>104</v>
      </c>
      <c r="E1606" s="24"/>
      <c r="F1606" s="34"/>
      <c r="G1606" s="26"/>
      <c r="H1606" s="24"/>
      <c r="I1606" s="24"/>
      <c r="J1606" s="24"/>
      <c r="K1606" s="24"/>
      <c r="L1606" s="24"/>
      <c r="M1606" s="24"/>
      <c r="N1606" s="24"/>
      <c r="O1606" s="26"/>
      <c r="P1606" s="26"/>
      <c r="Q1606" s="26"/>
      <c r="R1606" s="26"/>
      <c r="S1606" s="26"/>
      <c r="T1606" s="40" t="str">
        <f t="shared" si="91"/>
        <v/>
      </c>
      <c r="U1606" s="24"/>
      <c r="V1606" s="24"/>
      <c r="W1606" s="26"/>
    </row>
    <row r="1607" spans="1:23" ht="14.1">
      <c r="A1607" s="99" t="s">
        <v>107</v>
      </c>
      <c r="B1607" s="99"/>
      <c r="C1607" s="57"/>
      <c r="D1607" s="16" t="s">
        <v>104</v>
      </c>
      <c r="E1607" s="24"/>
      <c r="F1607" s="34"/>
      <c r="G1607" s="26"/>
      <c r="H1607" s="24"/>
      <c r="I1607" s="24"/>
      <c r="J1607" s="24"/>
      <c r="K1607" s="24"/>
      <c r="L1607" s="24"/>
      <c r="M1607" s="24"/>
      <c r="N1607" s="24"/>
      <c r="O1607" s="26"/>
      <c r="P1607" s="26"/>
      <c r="Q1607" s="26"/>
      <c r="R1607" s="26"/>
      <c r="S1607" s="26"/>
      <c r="T1607" s="40" t="str">
        <f t="shared" si="91"/>
        <v/>
      </c>
      <c r="U1607" s="24"/>
      <c r="V1607" s="24"/>
      <c r="W1607" s="26"/>
    </row>
    <row r="1608" spans="1:23" ht="14.1">
      <c r="A1608" s="100" t="s">
        <v>108</v>
      </c>
      <c r="B1608" s="101"/>
      <c r="C1608" s="102"/>
      <c r="D1608" s="57"/>
      <c r="E1608" s="16" t="s">
        <v>104</v>
      </c>
      <c r="G1608" s="26"/>
      <c r="H1608" s="24"/>
      <c r="I1608" s="24"/>
      <c r="J1608" s="24"/>
      <c r="K1608" s="24"/>
      <c r="L1608" s="24"/>
      <c r="M1608" s="24"/>
      <c r="N1608" s="24"/>
      <c r="O1608" s="26"/>
      <c r="P1608" s="26"/>
      <c r="Q1608" s="26"/>
      <c r="R1608" s="26"/>
      <c r="S1608" s="26"/>
      <c r="T1608" s="40" t="str">
        <f t="shared" si="91"/>
        <v/>
      </c>
      <c r="U1608" s="24"/>
      <c r="V1608" s="24"/>
      <c r="W1608" s="26"/>
    </row>
    <row r="1609" spans="1:23" ht="14.1">
      <c r="A1609" s="103" t="s">
        <v>109</v>
      </c>
      <c r="B1609" s="104"/>
      <c r="C1609" s="105"/>
      <c r="D1609" s="57"/>
      <c r="E1609" s="16" t="s">
        <v>104</v>
      </c>
      <c r="G1609" s="26"/>
      <c r="H1609" s="24"/>
      <c r="I1609" s="24"/>
      <c r="J1609" s="24"/>
      <c r="K1609" s="24"/>
      <c r="L1609" s="24"/>
      <c r="M1609" s="24"/>
      <c r="N1609" s="24"/>
      <c r="O1609" s="26"/>
      <c r="P1609" s="26"/>
      <c r="Q1609" s="26"/>
      <c r="R1609" s="26"/>
      <c r="S1609" s="26"/>
      <c r="T1609" s="40" t="str">
        <f t="shared" si="91"/>
        <v/>
      </c>
      <c r="U1609" s="24"/>
      <c r="V1609" s="24"/>
      <c r="W1609" s="26"/>
    </row>
    <row r="1610" spans="1:23" ht="14.1">
      <c r="A1610" s="13" t="s">
        <v>110</v>
      </c>
      <c r="B1610" s="75"/>
      <c r="C1610" s="75"/>
      <c r="D1610" s="75"/>
      <c r="E1610" s="24"/>
      <c r="F1610" s="13" t="s">
        <v>111</v>
      </c>
      <c r="G1610" s="27"/>
      <c r="H1610" s="24"/>
      <c r="I1610" s="13" t="s">
        <v>112</v>
      </c>
      <c r="J1610" s="27"/>
      <c r="K1610" s="24"/>
      <c r="L1610" s="13" t="s">
        <v>111</v>
      </c>
      <c r="M1610" s="27"/>
      <c r="N1610" s="24"/>
      <c r="O1610" s="13" t="str">
        <f>IF(OR(AND(NOT(ISBLANK(G1610)),NOT(ISNUMBER(G1610))),AND(NOT(ISBLANK(J1610)),NOT(ISNUMBER(M1610)))),"Digite um número na C.H.",IF(OR(COUNTIF(B1610:B1619,B1610)&gt;1,COUNTIF(J1610:J1619,J1610)&gt;1),"Docente repetido",""))</f>
        <v/>
      </c>
      <c r="P1610" s="13">
        <f t="shared" ref="P1610:P1619" si="92">IF(ISBLANK(O1610),"",IF(O1610="",0,1))</f>
        <v>0</v>
      </c>
      <c r="Q1610" s="26"/>
      <c r="R1610" s="26"/>
      <c r="S1610" s="26"/>
      <c r="T1610" s="40" t="str">
        <f t="shared" si="91"/>
        <v/>
      </c>
      <c r="U1610" s="24"/>
      <c r="V1610" s="24"/>
      <c r="W1610" s="26"/>
    </row>
    <row r="1611" spans="1:23" ht="14.1">
      <c r="A1611" s="13" t="s">
        <v>113</v>
      </c>
      <c r="B1611" s="75"/>
      <c r="C1611" s="75"/>
      <c r="D1611" s="75"/>
      <c r="E1611" s="24"/>
      <c r="F1611" s="13" t="s">
        <v>111</v>
      </c>
      <c r="G1611" s="27"/>
      <c r="H1611" s="24"/>
      <c r="I1611" s="13" t="s">
        <v>114</v>
      </c>
      <c r="J1611" s="27"/>
      <c r="K1611" s="24"/>
      <c r="L1611" s="13" t="s">
        <v>111</v>
      </c>
      <c r="M1611" s="27"/>
      <c r="N1611" s="24"/>
      <c r="O1611" s="13" t="str">
        <f>IF(OR(AND(NOT(ISBLANK(G1611)),NOT(ISNUMBER(G1611))),AND(NOT(ISBLANK(J1611)),NOT(ISNUMBER(M1611)))),"Digite um número na C.H.",IF(OR(COUNTIF(B1610:B1619,B1611)&gt;1,COUNTIF(J1610:J1619,J1611)&gt;1),"Docente repetido",""))</f>
        <v/>
      </c>
      <c r="P1611" s="13">
        <f t="shared" si="92"/>
        <v>0</v>
      </c>
      <c r="Q1611" s="26"/>
      <c r="R1611" s="26"/>
      <c r="S1611" s="26"/>
      <c r="T1611" s="40" t="str">
        <f t="shared" si="91"/>
        <v/>
      </c>
      <c r="U1611" s="24"/>
      <c r="V1611" s="24"/>
      <c r="W1611" s="26"/>
    </row>
    <row r="1612" spans="1:23" ht="14.1">
      <c r="A1612" s="13" t="s">
        <v>115</v>
      </c>
      <c r="B1612" s="75"/>
      <c r="C1612" s="75"/>
      <c r="D1612" s="75"/>
      <c r="E1612" s="24"/>
      <c r="F1612" s="13" t="s">
        <v>111</v>
      </c>
      <c r="G1612" s="27"/>
      <c r="H1612" s="24"/>
      <c r="I1612" s="13" t="s">
        <v>116</v>
      </c>
      <c r="J1612" s="27"/>
      <c r="K1612" s="24"/>
      <c r="L1612" s="13" t="s">
        <v>111</v>
      </c>
      <c r="M1612" s="27"/>
      <c r="N1612" s="24"/>
      <c r="O1612" s="13" t="str">
        <f>IF(OR(AND(NOT(ISBLANK(G1612)),NOT(ISNUMBER(G1612))),AND(NOT(ISBLANK(J1612)),NOT(ISNUMBER(M1612)))),"Digite um número na C.H.",IF(OR(COUNTIF(B1610:B1619,B1612)&gt;1,COUNTIF(J1610:J1619,J1612)&gt;1),"Docente repetido",""))</f>
        <v/>
      </c>
      <c r="P1612" s="13">
        <f t="shared" si="92"/>
        <v>0</v>
      </c>
      <c r="Q1612" s="26"/>
      <c r="R1612" s="26"/>
      <c r="S1612" s="26"/>
      <c r="T1612" s="40" t="str">
        <f t="shared" si="91"/>
        <v/>
      </c>
      <c r="U1612" s="24"/>
      <c r="V1612" s="24"/>
      <c r="W1612" s="26"/>
    </row>
    <row r="1613" spans="1:23" ht="14.1">
      <c r="A1613" s="13" t="s">
        <v>117</v>
      </c>
      <c r="B1613" s="75"/>
      <c r="C1613" s="75"/>
      <c r="D1613" s="75"/>
      <c r="E1613" s="24"/>
      <c r="F1613" s="13" t="s">
        <v>111</v>
      </c>
      <c r="G1613" s="27"/>
      <c r="H1613" s="24"/>
      <c r="I1613" s="13" t="s">
        <v>118</v>
      </c>
      <c r="J1613" s="27"/>
      <c r="K1613" s="24"/>
      <c r="L1613" s="13" t="s">
        <v>111</v>
      </c>
      <c r="M1613" s="27"/>
      <c r="N1613" s="24"/>
      <c r="O1613" s="13" t="str">
        <f>IF(OR(AND(NOT(ISBLANK(G1613)),NOT(ISNUMBER(G1613))),AND(NOT(ISBLANK(J1613)),NOT(ISNUMBER(M1613)))),"Digite um número na C.H.",IF(OR(COUNTIF(B1610:B1619,B1613)&gt;1,COUNTIF(J1610:J1619,J1613)&gt;1),"Docente repetido",""))</f>
        <v/>
      </c>
      <c r="P1613" s="13">
        <f t="shared" si="92"/>
        <v>0</v>
      </c>
      <c r="Q1613" s="26"/>
      <c r="R1613" s="26"/>
      <c r="S1613" s="26"/>
      <c r="T1613" s="40" t="str">
        <f t="shared" si="91"/>
        <v/>
      </c>
      <c r="U1613" s="24"/>
      <c r="V1613" s="24"/>
      <c r="W1613" s="26"/>
    </row>
    <row r="1614" spans="1:23" ht="14.1">
      <c r="A1614" s="13" t="s">
        <v>119</v>
      </c>
      <c r="B1614" s="75"/>
      <c r="C1614" s="75"/>
      <c r="D1614" s="75"/>
      <c r="E1614" s="24"/>
      <c r="F1614" s="13" t="s">
        <v>111</v>
      </c>
      <c r="G1614" s="27"/>
      <c r="H1614" s="24"/>
      <c r="I1614" s="13" t="s">
        <v>120</v>
      </c>
      <c r="J1614" s="27"/>
      <c r="K1614" s="24"/>
      <c r="L1614" s="13" t="s">
        <v>111</v>
      </c>
      <c r="M1614" s="27"/>
      <c r="N1614" s="24"/>
      <c r="O1614" s="13" t="str">
        <f>IF(OR(AND(NOT(ISBLANK(G1614)),NOT(ISNUMBER(G1614))),AND(NOT(ISBLANK(J1614)),NOT(ISNUMBER(M1614)))),"Digite um número na C.H.",IF(OR(COUNTIF(B1610:B1619,B1614)&gt;1,COUNTIF(J1610:J1619,J1614)&gt;1),"Docente repetido",""))</f>
        <v/>
      </c>
      <c r="P1614" s="13">
        <f t="shared" si="92"/>
        <v>0</v>
      </c>
      <c r="Q1614" s="26"/>
      <c r="R1614" s="26"/>
      <c r="S1614" s="26"/>
      <c r="T1614" s="40" t="str">
        <f t="shared" si="91"/>
        <v/>
      </c>
      <c r="U1614" s="24"/>
      <c r="V1614" s="24"/>
      <c r="W1614" s="26"/>
    </row>
    <row r="1615" spans="1:23" ht="14.1">
      <c r="A1615" s="13" t="s">
        <v>121</v>
      </c>
      <c r="B1615" s="75"/>
      <c r="C1615" s="75"/>
      <c r="D1615" s="75"/>
      <c r="E1615" s="24"/>
      <c r="F1615" s="13" t="s">
        <v>111</v>
      </c>
      <c r="G1615" s="27"/>
      <c r="H1615" s="24"/>
      <c r="I1615" s="13" t="s">
        <v>122</v>
      </c>
      <c r="J1615" s="27"/>
      <c r="K1615" s="24"/>
      <c r="L1615" s="13" t="s">
        <v>111</v>
      </c>
      <c r="M1615" s="27"/>
      <c r="N1615" s="24"/>
      <c r="O1615" s="13" t="str">
        <f>IF(OR(AND(NOT(ISBLANK(G1615)),NOT(ISNUMBER(G1615))),AND(NOT(ISBLANK(J1615)),NOT(ISNUMBER(M1615)))),"Digite um número na C.H.",IF(OR(COUNTIF(B1610:B1619,B1615)&gt;1,COUNTIF(J1610:J1619,J1615)&gt;1),"Docente repetido",""))</f>
        <v/>
      </c>
      <c r="P1615" s="13">
        <f t="shared" si="92"/>
        <v>0</v>
      </c>
      <c r="Q1615" s="26"/>
      <c r="R1615" s="26"/>
      <c r="S1615" s="26"/>
      <c r="T1615" s="40" t="str">
        <f t="shared" si="91"/>
        <v/>
      </c>
      <c r="U1615" s="24"/>
      <c r="V1615" s="24"/>
      <c r="W1615" s="26"/>
    </row>
    <row r="1616" spans="1:23" ht="14.1">
      <c r="A1616" s="13" t="s">
        <v>123</v>
      </c>
      <c r="B1616" s="75"/>
      <c r="C1616" s="75"/>
      <c r="D1616" s="75"/>
      <c r="E1616" s="24"/>
      <c r="F1616" s="13" t="s">
        <v>111</v>
      </c>
      <c r="G1616" s="27"/>
      <c r="H1616" s="24"/>
      <c r="I1616" s="13" t="s">
        <v>124</v>
      </c>
      <c r="J1616" s="27"/>
      <c r="K1616" s="24"/>
      <c r="L1616" s="13" t="s">
        <v>111</v>
      </c>
      <c r="M1616" s="27"/>
      <c r="N1616" s="24"/>
      <c r="O1616" s="13" t="str">
        <f>IF(OR(AND(NOT(ISBLANK(G1616)),NOT(ISNUMBER(G1616))),AND(NOT(ISBLANK(J1616)),NOT(ISNUMBER(M1616)))),"Digite um número na C.H.",IF(OR(COUNTIF(B1610:B1619,B1616)&gt;1,COUNTIF(J1610:J1619,J1616)&gt;1),"Docente repetido",""))</f>
        <v/>
      </c>
      <c r="P1616" s="13">
        <f t="shared" si="92"/>
        <v>0</v>
      </c>
      <c r="Q1616" s="26"/>
      <c r="R1616" s="26"/>
      <c r="S1616" s="26"/>
      <c r="T1616" s="40" t="str">
        <f t="shared" si="91"/>
        <v/>
      </c>
      <c r="U1616" s="24"/>
      <c r="V1616" s="24"/>
      <c r="W1616" s="26"/>
    </row>
    <row r="1617" spans="1:23" ht="14.1">
      <c r="A1617" s="13" t="s">
        <v>125</v>
      </c>
      <c r="B1617" s="75"/>
      <c r="C1617" s="75"/>
      <c r="D1617" s="75"/>
      <c r="E1617" s="24"/>
      <c r="F1617" s="13" t="s">
        <v>111</v>
      </c>
      <c r="G1617" s="27"/>
      <c r="H1617" s="24"/>
      <c r="I1617" s="13" t="s">
        <v>126</v>
      </c>
      <c r="J1617" s="27"/>
      <c r="K1617" s="24"/>
      <c r="L1617" s="13" t="s">
        <v>111</v>
      </c>
      <c r="M1617" s="27"/>
      <c r="N1617" s="24"/>
      <c r="O1617" s="13" t="str">
        <f>IF(OR(AND(NOT(ISBLANK(G1617)),NOT(ISNUMBER(G1617))),AND(NOT(ISBLANK(J1617)),NOT(ISNUMBER(M1617)))),"Digite um número na C.H.",IF(OR(COUNTIF(B1610:B1619,B1617)&gt;1,COUNTIF(J1610:J1619,J1617)&gt;1),"Docente repetido",""))</f>
        <v/>
      </c>
      <c r="P1617" s="13">
        <f t="shared" si="92"/>
        <v>0</v>
      </c>
      <c r="Q1617" s="26"/>
      <c r="R1617" s="26"/>
      <c r="S1617" s="26"/>
      <c r="T1617" s="40" t="str">
        <f t="shared" si="91"/>
        <v/>
      </c>
      <c r="U1617" s="24"/>
      <c r="V1617" s="24"/>
      <c r="W1617" s="26"/>
    </row>
    <row r="1618" spans="1:23" ht="14.1">
      <c r="A1618" s="13" t="s">
        <v>127</v>
      </c>
      <c r="B1618" s="75"/>
      <c r="C1618" s="75"/>
      <c r="D1618" s="75"/>
      <c r="E1618" s="24"/>
      <c r="F1618" s="13" t="s">
        <v>111</v>
      </c>
      <c r="G1618" s="27"/>
      <c r="H1618" s="24"/>
      <c r="I1618" s="13" t="s">
        <v>128</v>
      </c>
      <c r="J1618" s="27"/>
      <c r="K1618" s="24"/>
      <c r="L1618" s="13" t="s">
        <v>111</v>
      </c>
      <c r="M1618" s="27"/>
      <c r="N1618" s="24"/>
      <c r="O1618" s="13" t="str">
        <f>IF(OR(AND(NOT(ISBLANK(G1618)),NOT(ISNUMBER(G1618))),AND(NOT(ISBLANK(J1618)),NOT(ISNUMBER(M1618)))),"Digite um número na C.H.",IF(OR(COUNTIF(B1610:B1619,B1618)&gt;1,COUNTIF(J1610:J1619,J1618)&gt;1),"Docente repetido",""))</f>
        <v/>
      </c>
      <c r="P1618" s="13">
        <f t="shared" si="92"/>
        <v>0</v>
      </c>
      <c r="Q1618" s="26"/>
      <c r="R1618" s="26"/>
      <c r="S1618" s="26"/>
      <c r="T1618" s="40" t="str">
        <f t="shared" si="91"/>
        <v/>
      </c>
      <c r="U1618" s="26"/>
      <c r="V1618" s="26"/>
      <c r="W1618" s="26"/>
    </row>
    <row r="1619" spans="1:23" ht="14.1">
      <c r="A1619" s="13" t="s">
        <v>129</v>
      </c>
      <c r="B1619" s="75"/>
      <c r="C1619" s="75"/>
      <c r="D1619" s="75"/>
      <c r="E1619" s="24"/>
      <c r="F1619" s="13" t="s">
        <v>111</v>
      </c>
      <c r="G1619" s="27"/>
      <c r="H1619" s="24"/>
      <c r="I1619" s="13" t="s">
        <v>130</v>
      </c>
      <c r="J1619" s="27"/>
      <c r="K1619" s="24"/>
      <c r="L1619" s="13" t="s">
        <v>111</v>
      </c>
      <c r="M1619" s="27"/>
      <c r="N1619" s="24"/>
      <c r="O1619" s="13" t="str">
        <f>IF(OR(AND(NOT(ISBLANK(G1619)),NOT(ISNUMBER(G1619))),AND(NOT(ISBLANK(J1619)),NOT(ISNUMBER(M1619)))),"Digite um número na C.H.",IF(OR(COUNTIF(B1610:B1619,B1619)&gt;1,COUNTIF(J1610:J1619,J1619)&gt;1),"Docente repetido",""))</f>
        <v/>
      </c>
      <c r="P1619" s="13">
        <f t="shared" si="92"/>
        <v>0</v>
      </c>
      <c r="Q1619" s="26"/>
      <c r="R1619" s="26"/>
      <c r="S1619" s="26"/>
      <c r="T1619" s="40" t="str">
        <f t="shared" si="91"/>
        <v/>
      </c>
      <c r="U1619" s="26"/>
      <c r="V1619" s="26"/>
      <c r="W1619" s="26"/>
    </row>
    <row r="1620" spans="1:23" ht="12.6">
      <c r="A1620" s="26"/>
      <c r="B1620" s="26"/>
      <c r="C1620" s="26"/>
      <c r="D1620" s="26"/>
      <c r="E1620" s="26"/>
      <c r="F1620" s="26"/>
      <c r="G1620" s="26"/>
      <c r="H1620" s="26"/>
      <c r="I1620" s="26"/>
      <c r="J1620" s="26"/>
      <c r="K1620" s="26"/>
      <c r="L1620" s="26"/>
      <c r="M1620" s="26"/>
      <c r="N1620" s="26"/>
      <c r="O1620" s="26"/>
      <c r="P1620" s="26"/>
      <c r="Q1620" s="26"/>
      <c r="R1620" s="26"/>
      <c r="S1620" s="26"/>
      <c r="T1620" s="40" t="str">
        <f t="shared" si="91"/>
        <v/>
      </c>
      <c r="U1620" s="26"/>
      <c r="V1620" s="26"/>
      <c r="W1620" s="26"/>
    </row>
    <row r="1621" spans="1:23" ht="15.75" customHeight="1">
      <c r="T1621" s="40" t="str">
        <f t="shared" si="91"/>
        <v/>
      </c>
    </row>
    <row r="1622" spans="1:23" ht="15.75" customHeight="1">
      <c r="T1622" s="40" t="str">
        <f t="shared" si="91"/>
        <v/>
      </c>
    </row>
    <row r="1623" spans="1:23" ht="19.5" customHeight="1">
      <c r="A1623" s="13" t="s">
        <v>99</v>
      </c>
      <c r="B1623" s="94"/>
      <c r="C1623" s="94"/>
      <c r="D1623" s="94"/>
      <c r="E1623" s="94"/>
      <c r="F1623" s="94"/>
      <c r="G1623" s="94"/>
      <c r="H1623" s="94"/>
      <c r="I1623" s="94"/>
      <c r="J1623" s="94"/>
      <c r="K1623" s="94"/>
      <c r="L1623" s="94"/>
      <c r="M1623" s="94"/>
      <c r="N1623" s="24"/>
      <c r="O1623" s="13" t="str">
        <f>IF(AND(B1623="",NOT(F1624="")),"Nome da disciplina obrigatório","")</f>
        <v/>
      </c>
      <c r="P1623" s="13">
        <f>IF(ISBLANK(O1623),"",IF(O1623="",0,1))</f>
        <v>0</v>
      </c>
      <c r="Q1623" s="26"/>
      <c r="R1623" s="26"/>
      <c r="S1623" s="26"/>
      <c r="T1623" s="40" t="str">
        <f t="shared" si="91"/>
        <v/>
      </c>
      <c r="U1623" s="26"/>
      <c r="V1623" s="26"/>
      <c r="W1623" s="26"/>
    </row>
    <row r="1624" spans="1:23" ht="32.25" customHeight="1">
      <c r="A1624" s="95" t="s">
        <v>100</v>
      </c>
      <c r="B1624" s="96"/>
      <c r="C1624" s="96"/>
      <c r="D1624" s="96"/>
      <c r="E1624" s="97"/>
      <c r="F1624" s="13" t="str">
        <f>IF(SUM(G1634:G1643)+SUM(M1634:M1643)=0,"",SUM(G1634:G1643)+SUM(M1634:M1643))</f>
        <v/>
      </c>
      <c r="H1624" s="24"/>
      <c r="I1624" s="24"/>
      <c r="J1624" s="24"/>
      <c r="K1624" s="24"/>
      <c r="L1624" s="24"/>
      <c r="M1624" s="24"/>
      <c r="N1624" s="24"/>
      <c r="O1624" s="13" t="str">
        <f>IF(F1624="", "", IF(AND(NOT(F1624=0),NOT(MOD(F1624,15)=0)),"A carga horária deve ser múltiplo de 15",""))</f>
        <v/>
      </c>
      <c r="P1624" s="13">
        <f>IF(ISBLANK(O1624),"",IF(O1624="",0,1))</f>
        <v>0</v>
      </c>
      <c r="Q1624" s="26"/>
      <c r="R1624" s="26"/>
      <c r="S1624" s="26"/>
      <c r="T1624" s="40" t="str">
        <f t="shared" si="91"/>
        <v/>
      </c>
      <c r="U1624" s="24"/>
      <c r="V1624" s="24"/>
      <c r="W1624" s="26"/>
    </row>
    <row r="1625" spans="1:23" ht="14.1">
      <c r="A1625" s="98" t="s">
        <v>93</v>
      </c>
      <c r="B1625" s="98"/>
      <c r="C1625" s="98"/>
      <c r="D1625" s="98"/>
      <c r="E1625" s="98"/>
      <c r="F1625" s="38" t="str">
        <f>IF(AND(NOT(ISBLANK(F1624)),ISNUMBER(F1624),F1624&gt;=15),F1624/15,"")</f>
        <v/>
      </c>
      <c r="G1625" s="24"/>
      <c r="H1625" s="24"/>
      <c r="I1625" s="24"/>
      <c r="J1625" s="24"/>
      <c r="K1625" s="24"/>
      <c r="L1625" s="24"/>
      <c r="M1625" s="24"/>
      <c r="N1625" s="24"/>
      <c r="O1625" s="26"/>
      <c r="P1625" s="26"/>
      <c r="Q1625" s="26"/>
      <c r="R1625" s="26"/>
      <c r="S1625" s="26"/>
      <c r="T1625" s="40" t="str">
        <f t="shared" si="91"/>
        <v/>
      </c>
      <c r="U1625" s="24"/>
      <c r="V1625" s="24"/>
      <c r="W1625" s="26"/>
    </row>
    <row r="1626" spans="1:23" ht="60" customHeight="1">
      <c r="A1626" s="13" t="s">
        <v>101</v>
      </c>
      <c r="B1626" s="83"/>
      <c r="C1626" s="83"/>
      <c r="D1626" s="83"/>
      <c r="E1626" s="83"/>
      <c r="F1626" s="83"/>
      <c r="G1626" s="83"/>
      <c r="H1626" s="83"/>
      <c r="I1626" s="83"/>
      <c r="J1626" s="83"/>
      <c r="K1626" s="83"/>
      <c r="L1626" s="83"/>
      <c r="M1626" s="83"/>
      <c r="N1626" s="24"/>
      <c r="O1626" s="26"/>
      <c r="P1626" s="26"/>
      <c r="Q1626" s="26"/>
      <c r="R1626" s="26"/>
      <c r="S1626" s="26"/>
      <c r="T1626" s="40" t="str">
        <f t="shared" si="91"/>
        <v/>
      </c>
      <c r="U1626" s="24"/>
      <c r="V1626" s="24"/>
      <c r="W1626" s="26"/>
    </row>
    <row r="1627" spans="1:23" ht="60" customHeight="1">
      <c r="A1627" s="39" t="s">
        <v>102</v>
      </c>
      <c r="B1627" s="83"/>
      <c r="C1627" s="83"/>
      <c r="D1627" s="83"/>
      <c r="E1627" s="83"/>
      <c r="F1627" s="83"/>
      <c r="G1627" s="83"/>
      <c r="H1627" s="83"/>
      <c r="I1627" s="83"/>
      <c r="J1627" s="83"/>
      <c r="K1627" s="83"/>
      <c r="L1627" s="83"/>
      <c r="M1627" s="83"/>
      <c r="N1627" s="24"/>
      <c r="O1627" s="26"/>
      <c r="P1627" s="26"/>
      <c r="Q1627" s="26"/>
      <c r="R1627" s="26"/>
      <c r="S1627" s="26"/>
      <c r="T1627" s="40" t="str">
        <f t="shared" si="91"/>
        <v/>
      </c>
      <c r="U1627" s="24"/>
      <c r="V1627" s="24"/>
      <c r="W1627" s="26"/>
    </row>
    <row r="1628" spans="1:23" ht="14.1">
      <c r="A1628" s="13" t="s">
        <v>103</v>
      </c>
      <c r="B1628" s="57"/>
      <c r="C1628" s="16" t="s">
        <v>104</v>
      </c>
      <c r="D1628" s="24"/>
      <c r="E1628" s="24"/>
      <c r="G1628" s="26"/>
      <c r="H1628" s="24"/>
      <c r="I1628" s="24"/>
      <c r="J1628" s="24"/>
      <c r="K1628" s="24"/>
      <c r="L1628" s="24"/>
      <c r="M1628" s="24"/>
      <c r="N1628" s="24"/>
      <c r="O1628" s="26"/>
      <c r="P1628" s="26"/>
      <c r="Q1628" s="26"/>
      <c r="R1628" s="26"/>
      <c r="S1628" s="26"/>
      <c r="T1628" s="40" t="str">
        <f t="shared" si="91"/>
        <v/>
      </c>
      <c r="U1628" s="24"/>
      <c r="V1628" s="24"/>
      <c r="W1628" s="26"/>
    </row>
    <row r="1629" spans="1:23" ht="14.1">
      <c r="A1629" s="13" t="s">
        <v>105</v>
      </c>
      <c r="B1629" s="57"/>
      <c r="C1629" s="16" t="s">
        <v>104</v>
      </c>
      <c r="D1629" s="24"/>
      <c r="E1629" s="24"/>
      <c r="G1629" s="26"/>
      <c r="H1629" s="24"/>
      <c r="I1629" s="24"/>
      <c r="J1629" s="24"/>
      <c r="K1629" s="24"/>
      <c r="L1629" s="24"/>
      <c r="M1629" s="24"/>
      <c r="N1629" s="24"/>
      <c r="O1629" s="26"/>
      <c r="P1629" s="26"/>
      <c r="Q1629" s="26"/>
      <c r="R1629" s="26"/>
      <c r="S1629" s="26"/>
      <c r="T1629" s="40" t="str">
        <f t="shared" si="91"/>
        <v/>
      </c>
      <c r="U1629" s="24"/>
      <c r="V1629" s="24"/>
      <c r="W1629" s="26"/>
    </row>
    <row r="1630" spans="1:23" ht="14.1">
      <c r="A1630" s="99" t="s">
        <v>106</v>
      </c>
      <c r="B1630" s="99"/>
      <c r="C1630" s="57"/>
      <c r="D1630" s="16" t="s">
        <v>104</v>
      </c>
      <c r="E1630" s="24"/>
      <c r="F1630" s="34"/>
      <c r="G1630" s="26"/>
      <c r="H1630" s="24"/>
      <c r="I1630" s="24"/>
      <c r="J1630" s="24"/>
      <c r="K1630" s="24"/>
      <c r="L1630" s="24"/>
      <c r="M1630" s="24"/>
      <c r="N1630" s="24"/>
      <c r="O1630" s="26"/>
      <c r="P1630" s="26"/>
      <c r="Q1630" s="26"/>
      <c r="R1630" s="26"/>
      <c r="S1630" s="26"/>
      <c r="T1630" s="40" t="str">
        <f t="shared" si="91"/>
        <v/>
      </c>
      <c r="U1630" s="24"/>
      <c r="V1630" s="24"/>
      <c r="W1630" s="26"/>
    </row>
    <row r="1631" spans="1:23" ht="14.1">
      <c r="A1631" s="99" t="s">
        <v>107</v>
      </c>
      <c r="B1631" s="99"/>
      <c r="C1631" s="57"/>
      <c r="D1631" s="16" t="s">
        <v>104</v>
      </c>
      <c r="E1631" s="24"/>
      <c r="F1631" s="34"/>
      <c r="G1631" s="26"/>
      <c r="H1631" s="24"/>
      <c r="I1631" s="24"/>
      <c r="J1631" s="24"/>
      <c r="K1631" s="24"/>
      <c r="L1631" s="24"/>
      <c r="M1631" s="24"/>
      <c r="N1631" s="24"/>
      <c r="O1631" s="26"/>
      <c r="P1631" s="26"/>
      <c r="Q1631" s="26"/>
      <c r="R1631" s="26"/>
      <c r="S1631" s="26"/>
      <c r="T1631" s="40" t="str">
        <f t="shared" si="91"/>
        <v/>
      </c>
      <c r="U1631" s="24"/>
      <c r="V1631" s="24"/>
      <c r="W1631" s="26"/>
    </row>
    <row r="1632" spans="1:23" ht="14.1">
      <c r="A1632" s="100" t="s">
        <v>108</v>
      </c>
      <c r="B1632" s="101"/>
      <c r="C1632" s="102"/>
      <c r="D1632" s="57"/>
      <c r="E1632" s="16" t="s">
        <v>104</v>
      </c>
      <c r="G1632" s="26"/>
      <c r="H1632" s="24"/>
      <c r="I1632" s="24"/>
      <c r="J1632" s="24"/>
      <c r="K1632" s="24"/>
      <c r="L1632" s="24"/>
      <c r="M1632" s="24"/>
      <c r="N1632" s="24"/>
      <c r="O1632" s="26"/>
      <c r="P1632" s="26"/>
      <c r="Q1632" s="26"/>
      <c r="R1632" s="26"/>
      <c r="S1632" s="26"/>
      <c r="T1632" s="40" t="str">
        <f t="shared" si="91"/>
        <v/>
      </c>
      <c r="U1632" s="24"/>
      <c r="V1632" s="24"/>
      <c r="W1632" s="26"/>
    </row>
    <row r="1633" spans="1:23" ht="14.1">
      <c r="A1633" s="103" t="s">
        <v>109</v>
      </c>
      <c r="B1633" s="104"/>
      <c r="C1633" s="105"/>
      <c r="D1633" s="57"/>
      <c r="E1633" s="16" t="s">
        <v>104</v>
      </c>
      <c r="G1633" s="26"/>
      <c r="H1633" s="24"/>
      <c r="I1633" s="24"/>
      <c r="J1633" s="24"/>
      <c r="K1633" s="24"/>
      <c r="L1633" s="24"/>
      <c r="M1633" s="24"/>
      <c r="N1633" s="24"/>
      <c r="O1633" s="26"/>
      <c r="P1633" s="26"/>
      <c r="Q1633" s="26"/>
      <c r="R1633" s="26"/>
      <c r="S1633" s="26"/>
      <c r="T1633" s="40" t="str">
        <f t="shared" si="91"/>
        <v/>
      </c>
      <c r="U1633" s="24"/>
      <c r="V1633" s="24"/>
      <c r="W1633" s="26"/>
    </row>
    <row r="1634" spans="1:23" ht="14.1">
      <c r="A1634" s="13" t="s">
        <v>110</v>
      </c>
      <c r="B1634" s="75"/>
      <c r="C1634" s="75"/>
      <c r="D1634" s="75"/>
      <c r="E1634" s="24"/>
      <c r="F1634" s="13" t="s">
        <v>111</v>
      </c>
      <c r="G1634" s="27"/>
      <c r="H1634" s="24"/>
      <c r="I1634" s="13" t="s">
        <v>112</v>
      </c>
      <c r="J1634" s="27"/>
      <c r="K1634" s="24"/>
      <c r="L1634" s="13" t="s">
        <v>111</v>
      </c>
      <c r="M1634" s="27"/>
      <c r="N1634" s="24"/>
      <c r="O1634" s="13" t="str">
        <f>IF(OR(AND(NOT(ISBLANK(G1634)),NOT(ISNUMBER(G1634))),AND(NOT(ISBLANK(J1634)),NOT(ISNUMBER(M1634)))),"Digite um número na C.H.",IF(OR(COUNTIF(B1634:B1643,B1634)&gt;1,COUNTIF(J1634:J1643,J1634)&gt;1),"Docente repetido",""))</f>
        <v/>
      </c>
      <c r="P1634" s="13">
        <f t="shared" ref="P1634:P1643" si="93">IF(ISBLANK(O1634),"",IF(O1634="",0,1))</f>
        <v>0</v>
      </c>
      <c r="Q1634" s="26"/>
      <c r="R1634" s="26"/>
      <c r="S1634" s="26"/>
      <c r="T1634" s="40" t="str">
        <f t="shared" si="91"/>
        <v/>
      </c>
      <c r="U1634" s="24"/>
      <c r="V1634" s="24"/>
      <c r="W1634" s="26"/>
    </row>
    <row r="1635" spans="1:23" ht="14.1">
      <c r="A1635" s="13" t="s">
        <v>113</v>
      </c>
      <c r="B1635" s="75"/>
      <c r="C1635" s="75"/>
      <c r="D1635" s="75"/>
      <c r="E1635" s="24"/>
      <c r="F1635" s="13" t="s">
        <v>111</v>
      </c>
      <c r="G1635" s="27"/>
      <c r="H1635" s="24"/>
      <c r="I1635" s="13" t="s">
        <v>114</v>
      </c>
      <c r="J1635" s="27"/>
      <c r="K1635" s="24"/>
      <c r="L1635" s="13" t="s">
        <v>111</v>
      </c>
      <c r="M1635" s="27"/>
      <c r="N1635" s="24"/>
      <c r="O1635" s="13" t="str">
        <f>IF(OR(AND(NOT(ISBLANK(G1635)),NOT(ISNUMBER(G1635))),AND(NOT(ISBLANK(J1635)),NOT(ISNUMBER(M1635)))),"Digite um número na C.H.",IF(OR(COUNTIF(B1634:B1643,B1635)&gt;1,COUNTIF(J1634:J1643,J1635)&gt;1),"Docente repetido",""))</f>
        <v/>
      </c>
      <c r="P1635" s="13">
        <f t="shared" si="93"/>
        <v>0</v>
      </c>
      <c r="Q1635" s="26"/>
      <c r="R1635" s="26"/>
      <c r="S1635" s="26"/>
      <c r="T1635" s="40" t="str">
        <f t="shared" si="91"/>
        <v/>
      </c>
      <c r="U1635" s="24"/>
      <c r="V1635" s="24"/>
      <c r="W1635" s="26"/>
    </row>
    <row r="1636" spans="1:23" ht="14.1">
      <c r="A1636" s="13" t="s">
        <v>115</v>
      </c>
      <c r="B1636" s="75"/>
      <c r="C1636" s="75"/>
      <c r="D1636" s="75"/>
      <c r="E1636" s="24"/>
      <c r="F1636" s="13" t="s">
        <v>111</v>
      </c>
      <c r="G1636" s="27"/>
      <c r="H1636" s="24"/>
      <c r="I1636" s="13" t="s">
        <v>116</v>
      </c>
      <c r="J1636" s="27"/>
      <c r="K1636" s="24"/>
      <c r="L1636" s="13" t="s">
        <v>111</v>
      </c>
      <c r="M1636" s="27"/>
      <c r="N1636" s="24"/>
      <c r="O1636" s="13" t="str">
        <f>IF(OR(AND(NOT(ISBLANK(G1636)),NOT(ISNUMBER(G1636))),AND(NOT(ISBLANK(J1636)),NOT(ISNUMBER(M1636)))),"Digite um número na C.H.",IF(OR(COUNTIF(B1634:B1643,B1636)&gt;1,COUNTIF(J1634:J1643,J1636)&gt;1),"Docente repetido",""))</f>
        <v/>
      </c>
      <c r="P1636" s="13">
        <f t="shared" si="93"/>
        <v>0</v>
      </c>
      <c r="Q1636" s="26"/>
      <c r="R1636" s="26"/>
      <c r="S1636" s="26"/>
      <c r="T1636" s="40" t="str">
        <f t="shared" si="91"/>
        <v/>
      </c>
      <c r="U1636" s="24"/>
      <c r="V1636" s="24"/>
      <c r="W1636" s="26"/>
    </row>
    <row r="1637" spans="1:23" ht="14.1">
      <c r="A1637" s="13" t="s">
        <v>117</v>
      </c>
      <c r="B1637" s="75"/>
      <c r="C1637" s="75"/>
      <c r="D1637" s="75"/>
      <c r="E1637" s="24"/>
      <c r="F1637" s="13" t="s">
        <v>111</v>
      </c>
      <c r="G1637" s="27"/>
      <c r="H1637" s="24"/>
      <c r="I1637" s="13" t="s">
        <v>118</v>
      </c>
      <c r="J1637" s="27"/>
      <c r="K1637" s="24"/>
      <c r="L1637" s="13" t="s">
        <v>111</v>
      </c>
      <c r="M1637" s="27"/>
      <c r="N1637" s="24"/>
      <c r="O1637" s="13" t="str">
        <f>IF(OR(AND(NOT(ISBLANK(G1637)),NOT(ISNUMBER(G1637))),AND(NOT(ISBLANK(J1637)),NOT(ISNUMBER(M1637)))),"Digite um número na C.H.",IF(OR(COUNTIF(B1634:B1643,B1637)&gt;1,COUNTIF(J1634:J1643,J1637)&gt;1),"Docente repetido",""))</f>
        <v/>
      </c>
      <c r="P1637" s="13">
        <f t="shared" si="93"/>
        <v>0</v>
      </c>
      <c r="Q1637" s="26"/>
      <c r="R1637" s="26"/>
      <c r="S1637" s="26"/>
      <c r="T1637" s="40" t="str">
        <f t="shared" si="91"/>
        <v/>
      </c>
      <c r="U1637" s="24"/>
      <c r="V1637" s="24"/>
      <c r="W1637" s="26"/>
    </row>
    <row r="1638" spans="1:23" ht="14.1">
      <c r="A1638" s="13" t="s">
        <v>119</v>
      </c>
      <c r="B1638" s="75"/>
      <c r="C1638" s="75"/>
      <c r="D1638" s="75"/>
      <c r="E1638" s="24"/>
      <c r="F1638" s="13" t="s">
        <v>111</v>
      </c>
      <c r="G1638" s="27"/>
      <c r="H1638" s="24"/>
      <c r="I1638" s="13" t="s">
        <v>120</v>
      </c>
      <c r="J1638" s="27"/>
      <c r="K1638" s="24"/>
      <c r="L1638" s="13" t="s">
        <v>111</v>
      </c>
      <c r="M1638" s="27"/>
      <c r="N1638" s="24"/>
      <c r="O1638" s="13" t="str">
        <f>IF(OR(AND(NOT(ISBLANK(G1638)),NOT(ISNUMBER(G1638))),AND(NOT(ISBLANK(J1638)),NOT(ISNUMBER(M1638)))),"Digite um número na C.H.",IF(OR(COUNTIF(B1634:B1643,B1638)&gt;1,COUNTIF(J1634:J1643,J1638)&gt;1),"Docente repetido",""))</f>
        <v/>
      </c>
      <c r="P1638" s="13">
        <f t="shared" si="93"/>
        <v>0</v>
      </c>
      <c r="Q1638" s="26"/>
      <c r="R1638" s="26"/>
      <c r="S1638" s="26"/>
      <c r="T1638" s="40" t="str">
        <f t="shared" si="91"/>
        <v/>
      </c>
      <c r="U1638" s="24"/>
      <c r="V1638" s="24"/>
      <c r="W1638" s="26"/>
    </row>
    <row r="1639" spans="1:23" ht="14.1">
      <c r="A1639" s="13" t="s">
        <v>121</v>
      </c>
      <c r="B1639" s="75"/>
      <c r="C1639" s="75"/>
      <c r="D1639" s="75"/>
      <c r="E1639" s="24"/>
      <c r="F1639" s="13" t="s">
        <v>111</v>
      </c>
      <c r="G1639" s="27"/>
      <c r="H1639" s="24"/>
      <c r="I1639" s="13" t="s">
        <v>122</v>
      </c>
      <c r="J1639" s="27"/>
      <c r="K1639" s="24"/>
      <c r="L1639" s="13" t="s">
        <v>111</v>
      </c>
      <c r="M1639" s="27"/>
      <c r="N1639" s="24"/>
      <c r="O1639" s="13" t="str">
        <f>IF(OR(AND(NOT(ISBLANK(G1639)),NOT(ISNUMBER(G1639))),AND(NOT(ISBLANK(J1639)),NOT(ISNUMBER(M1639)))),"Digite um número na C.H.",IF(OR(COUNTIF(B1634:B1643,B1639)&gt;1,COUNTIF(J1634:J1643,J1639)&gt;1),"Docente repetido",""))</f>
        <v/>
      </c>
      <c r="P1639" s="13">
        <f t="shared" si="93"/>
        <v>0</v>
      </c>
      <c r="Q1639" s="26"/>
      <c r="R1639" s="26"/>
      <c r="S1639" s="26"/>
      <c r="T1639" s="40" t="str">
        <f t="shared" si="91"/>
        <v/>
      </c>
      <c r="U1639" s="24"/>
      <c r="V1639" s="24"/>
      <c r="W1639" s="26"/>
    </row>
    <row r="1640" spans="1:23" ht="14.1">
      <c r="A1640" s="13" t="s">
        <v>123</v>
      </c>
      <c r="B1640" s="75"/>
      <c r="C1640" s="75"/>
      <c r="D1640" s="75"/>
      <c r="E1640" s="24"/>
      <c r="F1640" s="13" t="s">
        <v>111</v>
      </c>
      <c r="G1640" s="27"/>
      <c r="H1640" s="24"/>
      <c r="I1640" s="13" t="s">
        <v>124</v>
      </c>
      <c r="J1640" s="27"/>
      <c r="K1640" s="24"/>
      <c r="L1640" s="13" t="s">
        <v>111</v>
      </c>
      <c r="M1640" s="27"/>
      <c r="N1640" s="24"/>
      <c r="O1640" s="13" t="str">
        <f>IF(OR(AND(NOT(ISBLANK(G1640)),NOT(ISNUMBER(G1640))),AND(NOT(ISBLANK(J1640)),NOT(ISNUMBER(M1640)))),"Digite um número na C.H.",IF(OR(COUNTIF(B1634:B1643,B1640)&gt;1,COUNTIF(J1634:J1643,J1640)&gt;1),"Docente repetido",""))</f>
        <v/>
      </c>
      <c r="P1640" s="13">
        <f t="shared" si="93"/>
        <v>0</v>
      </c>
      <c r="Q1640" s="26"/>
      <c r="R1640" s="26"/>
      <c r="S1640" s="26"/>
      <c r="T1640" s="40" t="str">
        <f t="shared" si="91"/>
        <v/>
      </c>
      <c r="U1640" s="24"/>
      <c r="V1640" s="24"/>
      <c r="W1640" s="26"/>
    </row>
    <row r="1641" spans="1:23" ht="14.1">
      <c r="A1641" s="13" t="s">
        <v>125</v>
      </c>
      <c r="B1641" s="75"/>
      <c r="C1641" s="75"/>
      <c r="D1641" s="75"/>
      <c r="E1641" s="24"/>
      <c r="F1641" s="13" t="s">
        <v>111</v>
      </c>
      <c r="G1641" s="27"/>
      <c r="H1641" s="24"/>
      <c r="I1641" s="13" t="s">
        <v>126</v>
      </c>
      <c r="J1641" s="27"/>
      <c r="K1641" s="24"/>
      <c r="L1641" s="13" t="s">
        <v>111</v>
      </c>
      <c r="M1641" s="27"/>
      <c r="N1641" s="24"/>
      <c r="O1641" s="13" t="str">
        <f>IF(OR(AND(NOT(ISBLANK(G1641)),NOT(ISNUMBER(G1641))),AND(NOT(ISBLANK(J1641)),NOT(ISNUMBER(M1641)))),"Digite um número na C.H.",IF(OR(COUNTIF(B1634:B1643,B1641)&gt;1,COUNTIF(J1634:J1643,J1641)&gt;1),"Docente repetido",""))</f>
        <v/>
      </c>
      <c r="P1641" s="13">
        <f t="shared" si="93"/>
        <v>0</v>
      </c>
      <c r="Q1641" s="26"/>
      <c r="R1641" s="26"/>
      <c r="S1641" s="26"/>
      <c r="T1641" s="40" t="str">
        <f t="shared" si="91"/>
        <v/>
      </c>
      <c r="U1641" s="24"/>
      <c r="V1641" s="24"/>
      <c r="W1641" s="26"/>
    </row>
    <row r="1642" spans="1:23" ht="14.1">
      <c r="A1642" s="13" t="s">
        <v>127</v>
      </c>
      <c r="B1642" s="75"/>
      <c r="C1642" s="75"/>
      <c r="D1642" s="75"/>
      <c r="E1642" s="24"/>
      <c r="F1642" s="13" t="s">
        <v>111</v>
      </c>
      <c r="G1642" s="27"/>
      <c r="H1642" s="24"/>
      <c r="I1642" s="13" t="s">
        <v>128</v>
      </c>
      <c r="J1642" s="27"/>
      <c r="K1642" s="24"/>
      <c r="L1642" s="13" t="s">
        <v>111</v>
      </c>
      <c r="M1642" s="27"/>
      <c r="N1642" s="24"/>
      <c r="O1642" s="13" t="str">
        <f>IF(OR(AND(NOT(ISBLANK(G1642)),NOT(ISNUMBER(G1642))),AND(NOT(ISBLANK(J1642)),NOT(ISNUMBER(M1642)))),"Digite um número na C.H.",IF(OR(COUNTIF(B1634:B1643,B1642)&gt;1,COUNTIF(J1634:J1643,J1642)&gt;1),"Docente repetido",""))</f>
        <v/>
      </c>
      <c r="P1642" s="13">
        <f t="shared" si="93"/>
        <v>0</v>
      </c>
      <c r="Q1642" s="26"/>
      <c r="R1642" s="26"/>
      <c r="S1642" s="26"/>
      <c r="T1642" s="40" t="str">
        <f t="shared" si="91"/>
        <v/>
      </c>
      <c r="U1642" s="26"/>
      <c r="V1642" s="26"/>
      <c r="W1642" s="26"/>
    </row>
    <row r="1643" spans="1:23" ht="14.1">
      <c r="A1643" s="13" t="s">
        <v>129</v>
      </c>
      <c r="B1643" s="75"/>
      <c r="C1643" s="75"/>
      <c r="D1643" s="75"/>
      <c r="E1643" s="24"/>
      <c r="F1643" s="13" t="s">
        <v>111</v>
      </c>
      <c r="G1643" s="27"/>
      <c r="H1643" s="24"/>
      <c r="I1643" s="13" t="s">
        <v>130</v>
      </c>
      <c r="J1643" s="27"/>
      <c r="K1643" s="24"/>
      <c r="L1643" s="13" t="s">
        <v>111</v>
      </c>
      <c r="M1643" s="27"/>
      <c r="N1643" s="24"/>
      <c r="O1643" s="13" t="str">
        <f>IF(OR(AND(NOT(ISBLANK(G1643)),NOT(ISNUMBER(G1643))),AND(NOT(ISBLANK(J1643)),NOT(ISNUMBER(M1643)))),"Digite um número na C.H.",IF(OR(COUNTIF(B1634:B1643,B1643)&gt;1,COUNTIF(J1634:J1643,J1643)&gt;1),"Docente repetido",""))</f>
        <v/>
      </c>
      <c r="P1643" s="13">
        <f t="shared" si="93"/>
        <v>0</v>
      </c>
      <c r="Q1643" s="26"/>
      <c r="R1643" s="26"/>
      <c r="S1643" s="26"/>
      <c r="T1643" s="40" t="str">
        <f t="shared" si="91"/>
        <v/>
      </c>
      <c r="U1643" s="26"/>
      <c r="V1643" s="26"/>
      <c r="W1643" s="26"/>
    </row>
    <row r="1644" spans="1:23" ht="12.6">
      <c r="A1644" s="26"/>
      <c r="B1644" s="26"/>
      <c r="C1644" s="26"/>
      <c r="D1644" s="26"/>
      <c r="E1644" s="26"/>
      <c r="F1644" s="26"/>
      <c r="G1644" s="26"/>
      <c r="H1644" s="26"/>
      <c r="I1644" s="26"/>
      <c r="J1644" s="26"/>
      <c r="K1644" s="26"/>
      <c r="L1644" s="26"/>
      <c r="M1644" s="26"/>
      <c r="N1644" s="26"/>
      <c r="O1644" s="26"/>
      <c r="P1644" s="26"/>
      <c r="Q1644" s="26"/>
      <c r="R1644" s="26"/>
      <c r="S1644" s="26"/>
      <c r="T1644" s="40" t="str">
        <f t="shared" si="91"/>
        <v/>
      </c>
      <c r="U1644" s="26"/>
      <c r="V1644" s="26"/>
      <c r="W1644" s="26"/>
    </row>
    <row r="1645" spans="1:23" ht="15.75" customHeight="1">
      <c r="T1645" s="40" t="str">
        <f t="shared" si="91"/>
        <v/>
      </c>
    </row>
    <row r="1646" spans="1:23" ht="15.75" customHeight="1">
      <c r="T1646" s="40" t="str">
        <f t="shared" si="91"/>
        <v/>
      </c>
    </row>
    <row r="1647" spans="1:23" ht="19.5" customHeight="1">
      <c r="A1647" s="13" t="s">
        <v>99</v>
      </c>
      <c r="B1647" s="94"/>
      <c r="C1647" s="94"/>
      <c r="D1647" s="94"/>
      <c r="E1647" s="94"/>
      <c r="F1647" s="94"/>
      <c r="G1647" s="94"/>
      <c r="H1647" s="94"/>
      <c r="I1647" s="94"/>
      <c r="J1647" s="94"/>
      <c r="K1647" s="94"/>
      <c r="L1647" s="94"/>
      <c r="M1647" s="94"/>
      <c r="N1647" s="24"/>
      <c r="O1647" s="13" t="str">
        <f>IF(AND(B1647="",NOT(F1648="")),"Nome da disciplina obrigatório","")</f>
        <v/>
      </c>
      <c r="P1647" s="13">
        <f>IF(ISBLANK(O1647),"",IF(O1647="",0,1))</f>
        <v>0</v>
      </c>
      <c r="Q1647" s="26"/>
      <c r="R1647" s="26"/>
      <c r="S1647" s="26"/>
      <c r="T1647" s="40" t="str">
        <f t="shared" si="91"/>
        <v/>
      </c>
      <c r="U1647" s="26"/>
      <c r="V1647" s="26"/>
      <c r="W1647" s="26"/>
    </row>
    <row r="1648" spans="1:23" ht="32.25" customHeight="1">
      <c r="A1648" s="95" t="s">
        <v>100</v>
      </c>
      <c r="B1648" s="96"/>
      <c r="C1648" s="96"/>
      <c r="D1648" s="96"/>
      <c r="E1648" s="97"/>
      <c r="F1648" s="13" t="str">
        <f>IF(SUM(G1658:G1667)+SUM(M1658:M1667)=0,"",SUM(G1658:G1667)+SUM(M1658:M1667))</f>
        <v/>
      </c>
      <c r="H1648" s="24"/>
      <c r="I1648" s="24"/>
      <c r="J1648" s="24"/>
      <c r="K1648" s="24"/>
      <c r="L1648" s="24"/>
      <c r="M1648" s="24"/>
      <c r="N1648" s="24"/>
      <c r="O1648" s="13" t="str">
        <f>IF(F1648="", "", IF(AND(NOT(F1648=0),NOT(MOD(F1648,15)=0)),"A carga horária deve ser múltiplo de 15",""))</f>
        <v/>
      </c>
      <c r="P1648" s="13">
        <f>IF(ISBLANK(O1648),"",IF(O1648="",0,1))</f>
        <v>0</v>
      </c>
      <c r="Q1648" s="26"/>
      <c r="R1648" s="26"/>
      <c r="S1648" s="26"/>
      <c r="T1648" s="40" t="str">
        <f t="shared" si="91"/>
        <v/>
      </c>
      <c r="U1648" s="24"/>
      <c r="V1648" s="24"/>
      <c r="W1648" s="26"/>
    </row>
    <row r="1649" spans="1:23" ht="14.1">
      <c r="A1649" s="98" t="s">
        <v>93</v>
      </c>
      <c r="B1649" s="98"/>
      <c r="C1649" s="98"/>
      <c r="D1649" s="98"/>
      <c r="E1649" s="98"/>
      <c r="F1649" s="38" t="str">
        <f>IF(AND(NOT(ISBLANK(F1648)),ISNUMBER(F1648),F1648&gt;=15),F1648/15,"")</f>
        <v/>
      </c>
      <c r="G1649" s="24"/>
      <c r="H1649" s="24"/>
      <c r="I1649" s="24"/>
      <c r="J1649" s="24"/>
      <c r="K1649" s="24"/>
      <c r="L1649" s="24"/>
      <c r="M1649" s="24"/>
      <c r="N1649" s="24"/>
      <c r="O1649" s="26"/>
      <c r="P1649" s="26"/>
      <c r="Q1649" s="26"/>
      <c r="R1649" s="26"/>
      <c r="S1649" s="26"/>
      <c r="T1649" s="40" t="str">
        <f t="shared" si="91"/>
        <v/>
      </c>
      <c r="U1649" s="24"/>
      <c r="V1649" s="24"/>
      <c r="W1649" s="26"/>
    </row>
    <row r="1650" spans="1:23" ht="60" customHeight="1">
      <c r="A1650" s="13" t="s">
        <v>101</v>
      </c>
      <c r="B1650" s="83"/>
      <c r="C1650" s="83"/>
      <c r="D1650" s="83"/>
      <c r="E1650" s="83"/>
      <c r="F1650" s="83"/>
      <c r="G1650" s="83"/>
      <c r="H1650" s="83"/>
      <c r="I1650" s="83"/>
      <c r="J1650" s="83"/>
      <c r="K1650" s="83"/>
      <c r="L1650" s="83"/>
      <c r="M1650" s="83"/>
      <c r="N1650" s="24"/>
      <c r="O1650" s="26"/>
      <c r="P1650" s="26"/>
      <c r="Q1650" s="26"/>
      <c r="R1650" s="26"/>
      <c r="S1650" s="26"/>
      <c r="T1650" s="40" t="str">
        <f t="shared" si="91"/>
        <v/>
      </c>
      <c r="U1650" s="24"/>
      <c r="V1650" s="24"/>
      <c r="W1650" s="26"/>
    </row>
    <row r="1651" spans="1:23" ht="60" customHeight="1">
      <c r="A1651" s="39" t="s">
        <v>102</v>
      </c>
      <c r="B1651" s="83"/>
      <c r="C1651" s="83"/>
      <c r="D1651" s="83"/>
      <c r="E1651" s="83"/>
      <c r="F1651" s="83"/>
      <c r="G1651" s="83"/>
      <c r="H1651" s="83"/>
      <c r="I1651" s="83"/>
      <c r="J1651" s="83"/>
      <c r="K1651" s="83"/>
      <c r="L1651" s="83"/>
      <c r="M1651" s="83"/>
      <c r="N1651" s="24"/>
      <c r="O1651" s="26"/>
      <c r="P1651" s="26"/>
      <c r="Q1651" s="26"/>
      <c r="R1651" s="26"/>
      <c r="S1651" s="26"/>
      <c r="T1651" s="40" t="str">
        <f t="shared" si="91"/>
        <v/>
      </c>
      <c r="U1651" s="24"/>
      <c r="V1651" s="24"/>
      <c r="W1651" s="26"/>
    </row>
    <row r="1652" spans="1:23" ht="14.1">
      <c r="A1652" s="13" t="s">
        <v>103</v>
      </c>
      <c r="B1652" s="57"/>
      <c r="C1652" s="16" t="s">
        <v>104</v>
      </c>
      <c r="D1652" s="24"/>
      <c r="E1652" s="24"/>
      <c r="G1652" s="26"/>
      <c r="H1652" s="24"/>
      <c r="I1652" s="24"/>
      <c r="J1652" s="24"/>
      <c r="K1652" s="24"/>
      <c r="L1652" s="24"/>
      <c r="M1652" s="24"/>
      <c r="N1652" s="24"/>
      <c r="O1652" s="26"/>
      <c r="P1652" s="26"/>
      <c r="Q1652" s="26"/>
      <c r="R1652" s="26"/>
      <c r="S1652" s="26"/>
      <c r="T1652" s="40" t="str">
        <f t="shared" si="91"/>
        <v/>
      </c>
      <c r="U1652" s="24"/>
      <c r="V1652" s="24"/>
      <c r="W1652" s="26"/>
    </row>
    <row r="1653" spans="1:23" ht="14.1">
      <c r="A1653" s="13" t="s">
        <v>105</v>
      </c>
      <c r="B1653" s="57"/>
      <c r="C1653" s="16" t="s">
        <v>104</v>
      </c>
      <c r="D1653" s="24"/>
      <c r="E1653" s="24"/>
      <c r="G1653" s="26"/>
      <c r="H1653" s="24"/>
      <c r="I1653" s="24"/>
      <c r="J1653" s="24"/>
      <c r="K1653" s="24"/>
      <c r="L1653" s="24"/>
      <c r="M1653" s="24"/>
      <c r="N1653" s="24"/>
      <c r="O1653" s="26"/>
      <c r="P1653" s="26"/>
      <c r="Q1653" s="26"/>
      <c r="R1653" s="26"/>
      <c r="S1653" s="26"/>
      <c r="T1653" s="40" t="str">
        <f t="shared" si="91"/>
        <v/>
      </c>
      <c r="U1653" s="24"/>
      <c r="V1653" s="24"/>
      <c r="W1653" s="26"/>
    </row>
    <row r="1654" spans="1:23" ht="14.1">
      <c r="A1654" s="99" t="s">
        <v>106</v>
      </c>
      <c r="B1654" s="99"/>
      <c r="C1654" s="57"/>
      <c r="D1654" s="16" t="s">
        <v>104</v>
      </c>
      <c r="E1654" s="24"/>
      <c r="F1654" s="34"/>
      <c r="G1654" s="26"/>
      <c r="H1654" s="24"/>
      <c r="I1654" s="24"/>
      <c r="J1654" s="24"/>
      <c r="K1654" s="24"/>
      <c r="L1654" s="24"/>
      <c r="M1654" s="24"/>
      <c r="N1654" s="24"/>
      <c r="O1654" s="26"/>
      <c r="P1654" s="26"/>
      <c r="Q1654" s="26"/>
      <c r="R1654" s="26"/>
      <c r="S1654" s="26"/>
      <c r="T1654" s="40" t="str">
        <f t="shared" si="91"/>
        <v/>
      </c>
      <c r="U1654" s="24"/>
      <c r="V1654" s="24"/>
      <c r="W1654" s="26"/>
    </row>
    <row r="1655" spans="1:23" ht="14.1">
      <c r="A1655" s="99" t="s">
        <v>107</v>
      </c>
      <c r="B1655" s="99"/>
      <c r="C1655" s="57"/>
      <c r="D1655" s="16" t="s">
        <v>104</v>
      </c>
      <c r="E1655" s="24"/>
      <c r="F1655" s="34"/>
      <c r="G1655" s="26"/>
      <c r="H1655" s="24"/>
      <c r="I1655" s="24"/>
      <c r="J1655" s="24"/>
      <c r="K1655" s="24"/>
      <c r="L1655" s="24"/>
      <c r="M1655" s="24"/>
      <c r="N1655" s="24"/>
      <c r="O1655" s="26"/>
      <c r="P1655" s="26"/>
      <c r="Q1655" s="26"/>
      <c r="R1655" s="26"/>
      <c r="S1655" s="26"/>
      <c r="T1655" s="40" t="str">
        <f t="shared" si="91"/>
        <v/>
      </c>
      <c r="U1655" s="24"/>
      <c r="V1655" s="24"/>
      <c r="W1655" s="26"/>
    </row>
    <row r="1656" spans="1:23" ht="14.1">
      <c r="A1656" s="100" t="s">
        <v>108</v>
      </c>
      <c r="B1656" s="101"/>
      <c r="C1656" s="102"/>
      <c r="D1656" s="57"/>
      <c r="E1656" s="16" t="s">
        <v>104</v>
      </c>
      <c r="G1656" s="26"/>
      <c r="H1656" s="24"/>
      <c r="I1656" s="24"/>
      <c r="J1656" s="24"/>
      <c r="K1656" s="24"/>
      <c r="L1656" s="24"/>
      <c r="M1656" s="24"/>
      <c r="N1656" s="24"/>
      <c r="O1656" s="26"/>
      <c r="P1656" s="26"/>
      <c r="Q1656" s="26"/>
      <c r="R1656" s="26"/>
      <c r="S1656" s="26"/>
      <c r="T1656" s="40" t="str">
        <f t="shared" si="91"/>
        <v/>
      </c>
      <c r="U1656" s="24"/>
      <c r="V1656" s="24"/>
      <c r="W1656" s="26"/>
    </row>
    <row r="1657" spans="1:23" ht="14.1">
      <c r="A1657" s="103" t="s">
        <v>109</v>
      </c>
      <c r="B1657" s="104"/>
      <c r="C1657" s="105"/>
      <c r="D1657" s="57"/>
      <c r="E1657" s="16" t="s">
        <v>104</v>
      </c>
      <c r="G1657" s="26"/>
      <c r="H1657" s="24"/>
      <c r="I1657" s="24"/>
      <c r="J1657" s="24"/>
      <c r="K1657" s="24"/>
      <c r="L1657" s="24"/>
      <c r="M1657" s="24"/>
      <c r="N1657" s="24"/>
      <c r="O1657" s="26"/>
      <c r="P1657" s="26"/>
      <c r="Q1657" s="26"/>
      <c r="R1657" s="26"/>
      <c r="S1657" s="26"/>
      <c r="T1657" s="40" t="str">
        <f t="shared" si="91"/>
        <v/>
      </c>
      <c r="U1657" s="24"/>
      <c r="V1657" s="24"/>
      <c r="W1657" s="26"/>
    </row>
    <row r="1658" spans="1:23" ht="14.1">
      <c r="A1658" s="13" t="s">
        <v>110</v>
      </c>
      <c r="B1658" s="75"/>
      <c r="C1658" s="75"/>
      <c r="D1658" s="75"/>
      <c r="E1658" s="24"/>
      <c r="F1658" s="13" t="s">
        <v>111</v>
      </c>
      <c r="G1658" s="27"/>
      <c r="H1658" s="24"/>
      <c r="I1658" s="13" t="s">
        <v>112</v>
      </c>
      <c r="J1658" s="27"/>
      <c r="K1658" s="24"/>
      <c r="L1658" s="13" t="s">
        <v>111</v>
      </c>
      <c r="M1658" s="27"/>
      <c r="N1658" s="24"/>
      <c r="O1658" s="13" t="str">
        <f>IF(OR(AND(NOT(ISBLANK(G1658)),NOT(ISNUMBER(G1658))),AND(NOT(ISBLANK(J1658)),NOT(ISNUMBER(M1658)))),"Digite um número na C.H.",IF(OR(COUNTIF(B1658:B1667,B1658)&gt;1,COUNTIF(J1658:J1667,J1658)&gt;1),"Docente repetido",""))</f>
        <v/>
      </c>
      <c r="P1658" s="13">
        <f t="shared" ref="P1658:P1667" si="94">IF(ISBLANK(O1658),"",IF(O1658="",0,1))</f>
        <v>0</v>
      </c>
      <c r="Q1658" s="26"/>
      <c r="R1658" s="26"/>
      <c r="S1658" s="26"/>
      <c r="T1658" s="40" t="str">
        <f t="shared" si="91"/>
        <v/>
      </c>
      <c r="U1658" s="24"/>
      <c r="V1658" s="24"/>
      <c r="W1658" s="26"/>
    </row>
    <row r="1659" spans="1:23" ht="14.1">
      <c r="A1659" s="13" t="s">
        <v>113</v>
      </c>
      <c r="B1659" s="75"/>
      <c r="C1659" s="75"/>
      <c r="D1659" s="75"/>
      <c r="E1659" s="24"/>
      <c r="F1659" s="13" t="s">
        <v>111</v>
      </c>
      <c r="G1659" s="27"/>
      <c r="H1659" s="24"/>
      <c r="I1659" s="13" t="s">
        <v>114</v>
      </c>
      <c r="J1659" s="27"/>
      <c r="K1659" s="24"/>
      <c r="L1659" s="13" t="s">
        <v>111</v>
      </c>
      <c r="M1659" s="27"/>
      <c r="N1659" s="24"/>
      <c r="O1659" s="13" t="str">
        <f>IF(OR(AND(NOT(ISBLANK(G1659)),NOT(ISNUMBER(G1659))),AND(NOT(ISBLANK(J1659)),NOT(ISNUMBER(M1659)))),"Digite um número na C.H.",IF(OR(COUNTIF(B1658:B1667,B1659)&gt;1,COUNTIF(J1658:J1667,J1659)&gt;1),"Docente repetido",""))</f>
        <v/>
      </c>
      <c r="P1659" s="13">
        <f t="shared" si="94"/>
        <v>0</v>
      </c>
      <c r="Q1659" s="26"/>
      <c r="R1659" s="26"/>
      <c r="S1659" s="26"/>
      <c r="T1659" s="40" t="str">
        <f t="shared" si="91"/>
        <v/>
      </c>
      <c r="U1659" s="24"/>
      <c r="V1659" s="24"/>
      <c r="W1659" s="26"/>
    </row>
    <row r="1660" spans="1:23" ht="14.1">
      <c r="A1660" s="13" t="s">
        <v>115</v>
      </c>
      <c r="B1660" s="75"/>
      <c r="C1660" s="75"/>
      <c r="D1660" s="75"/>
      <c r="E1660" s="24"/>
      <c r="F1660" s="13" t="s">
        <v>111</v>
      </c>
      <c r="G1660" s="27"/>
      <c r="H1660" s="24"/>
      <c r="I1660" s="13" t="s">
        <v>116</v>
      </c>
      <c r="J1660" s="27"/>
      <c r="K1660" s="24"/>
      <c r="L1660" s="13" t="s">
        <v>111</v>
      </c>
      <c r="M1660" s="27"/>
      <c r="N1660" s="24"/>
      <c r="O1660" s="13" t="str">
        <f>IF(OR(AND(NOT(ISBLANK(G1660)),NOT(ISNUMBER(G1660))),AND(NOT(ISBLANK(J1660)),NOT(ISNUMBER(M1660)))),"Digite um número na C.H.",IF(OR(COUNTIF(B1658:B1667,B1660)&gt;1,COUNTIF(J1658:J1667,J1660)&gt;1),"Docente repetido",""))</f>
        <v/>
      </c>
      <c r="P1660" s="13">
        <f t="shared" si="94"/>
        <v>0</v>
      </c>
      <c r="Q1660" s="26"/>
      <c r="R1660" s="26"/>
      <c r="S1660" s="26"/>
      <c r="T1660" s="40" t="str">
        <f t="shared" si="91"/>
        <v/>
      </c>
      <c r="U1660" s="24"/>
      <c r="V1660" s="24"/>
      <c r="W1660" s="26"/>
    </row>
    <row r="1661" spans="1:23" ht="14.1">
      <c r="A1661" s="13" t="s">
        <v>117</v>
      </c>
      <c r="B1661" s="75"/>
      <c r="C1661" s="75"/>
      <c r="D1661" s="75"/>
      <c r="E1661" s="24"/>
      <c r="F1661" s="13" t="s">
        <v>111</v>
      </c>
      <c r="G1661" s="27"/>
      <c r="H1661" s="24"/>
      <c r="I1661" s="13" t="s">
        <v>118</v>
      </c>
      <c r="J1661" s="27"/>
      <c r="K1661" s="24"/>
      <c r="L1661" s="13" t="s">
        <v>111</v>
      </c>
      <c r="M1661" s="27"/>
      <c r="N1661" s="24"/>
      <c r="O1661" s="13" t="str">
        <f>IF(OR(AND(NOT(ISBLANK(G1661)),NOT(ISNUMBER(G1661))),AND(NOT(ISBLANK(J1661)),NOT(ISNUMBER(M1661)))),"Digite um número na C.H.",IF(OR(COUNTIF(B1658:B1667,B1661)&gt;1,COUNTIF(J1658:J1667,J1661)&gt;1),"Docente repetido",""))</f>
        <v/>
      </c>
      <c r="P1661" s="13">
        <f t="shared" si="94"/>
        <v>0</v>
      </c>
      <c r="Q1661" s="26"/>
      <c r="R1661" s="26"/>
      <c r="S1661" s="26"/>
      <c r="T1661" s="40" t="str">
        <f t="shared" si="91"/>
        <v/>
      </c>
      <c r="U1661" s="24"/>
      <c r="V1661" s="24"/>
      <c r="W1661" s="26"/>
    </row>
    <row r="1662" spans="1:23" ht="14.1">
      <c r="A1662" s="13" t="s">
        <v>119</v>
      </c>
      <c r="B1662" s="75"/>
      <c r="C1662" s="75"/>
      <c r="D1662" s="75"/>
      <c r="E1662" s="24"/>
      <c r="F1662" s="13" t="s">
        <v>111</v>
      </c>
      <c r="G1662" s="27"/>
      <c r="H1662" s="24"/>
      <c r="I1662" s="13" t="s">
        <v>120</v>
      </c>
      <c r="J1662" s="27"/>
      <c r="K1662" s="24"/>
      <c r="L1662" s="13" t="s">
        <v>111</v>
      </c>
      <c r="M1662" s="27"/>
      <c r="N1662" s="24"/>
      <c r="O1662" s="13" t="str">
        <f>IF(OR(AND(NOT(ISBLANK(G1662)),NOT(ISNUMBER(G1662))),AND(NOT(ISBLANK(J1662)),NOT(ISNUMBER(M1662)))),"Digite um número na C.H.",IF(OR(COUNTIF(B1658:B1667,B1662)&gt;1,COUNTIF(J1658:J1667,J1662)&gt;1),"Docente repetido",""))</f>
        <v/>
      </c>
      <c r="P1662" s="13">
        <f t="shared" si="94"/>
        <v>0</v>
      </c>
      <c r="Q1662" s="26"/>
      <c r="R1662" s="26"/>
      <c r="S1662" s="26"/>
      <c r="T1662" s="40" t="str">
        <f t="shared" si="91"/>
        <v/>
      </c>
      <c r="U1662" s="24"/>
      <c r="V1662" s="24"/>
      <c r="W1662" s="26"/>
    </row>
    <row r="1663" spans="1:23" ht="14.1">
      <c r="A1663" s="13" t="s">
        <v>121</v>
      </c>
      <c r="B1663" s="75"/>
      <c r="C1663" s="75"/>
      <c r="D1663" s="75"/>
      <c r="E1663" s="24"/>
      <c r="F1663" s="13" t="s">
        <v>111</v>
      </c>
      <c r="G1663" s="27"/>
      <c r="H1663" s="24"/>
      <c r="I1663" s="13" t="s">
        <v>122</v>
      </c>
      <c r="J1663" s="27"/>
      <c r="K1663" s="24"/>
      <c r="L1663" s="13" t="s">
        <v>111</v>
      </c>
      <c r="M1663" s="27"/>
      <c r="N1663" s="24"/>
      <c r="O1663" s="13" t="str">
        <f>IF(OR(AND(NOT(ISBLANK(G1663)),NOT(ISNUMBER(G1663))),AND(NOT(ISBLANK(J1663)),NOT(ISNUMBER(M1663)))),"Digite um número na C.H.",IF(OR(COUNTIF(B1658:B1667,B1663)&gt;1,COUNTIF(J1658:J1667,J1663)&gt;1),"Docente repetido",""))</f>
        <v/>
      </c>
      <c r="P1663" s="13">
        <f t="shared" si="94"/>
        <v>0</v>
      </c>
      <c r="Q1663" s="26"/>
      <c r="R1663" s="26"/>
      <c r="S1663" s="26"/>
      <c r="T1663" s="40" t="str">
        <f t="shared" si="91"/>
        <v/>
      </c>
      <c r="U1663" s="24"/>
      <c r="V1663" s="24"/>
      <c r="W1663" s="26"/>
    </row>
    <row r="1664" spans="1:23" ht="14.1">
      <c r="A1664" s="13" t="s">
        <v>123</v>
      </c>
      <c r="B1664" s="75"/>
      <c r="C1664" s="75"/>
      <c r="D1664" s="75"/>
      <c r="E1664" s="24"/>
      <c r="F1664" s="13" t="s">
        <v>111</v>
      </c>
      <c r="G1664" s="27"/>
      <c r="H1664" s="24"/>
      <c r="I1664" s="13" t="s">
        <v>124</v>
      </c>
      <c r="J1664" s="27"/>
      <c r="K1664" s="24"/>
      <c r="L1664" s="13" t="s">
        <v>111</v>
      </c>
      <c r="M1664" s="27"/>
      <c r="N1664" s="24"/>
      <c r="O1664" s="13" t="str">
        <f>IF(OR(AND(NOT(ISBLANK(G1664)),NOT(ISNUMBER(G1664))),AND(NOT(ISBLANK(J1664)),NOT(ISNUMBER(M1664)))),"Digite um número na C.H.",IF(OR(COUNTIF(B1658:B1667,B1664)&gt;1,COUNTIF(J1658:J1667,J1664)&gt;1),"Docente repetido",""))</f>
        <v/>
      </c>
      <c r="P1664" s="13">
        <f t="shared" si="94"/>
        <v>0</v>
      </c>
      <c r="Q1664" s="26"/>
      <c r="R1664" s="26"/>
      <c r="S1664" s="26"/>
      <c r="T1664" s="40" t="str">
        <f t="shared" si="91"/>
        <v/>
      </c>
      <c r="U1664" s="24"/>
      <c r="V1664" s="24"/>
      <c r="W1664" s="26"/>
    </row>
    <row r="1665" spans="1:23" ht="14.1">
      <c r="A1665" s="13" t="s">
        <v>125</v>
      </c>
      <c r="B1665" s="75"/>
      <c r="C1665" s="75"/>
      <c r="D1665" s="75"/>
      <c r="E1665" s="24"/>
      <c r="F1665" s="13" t="s">
        <v>111</v>
      </c>
      <c r="G1665" s="27"/>
      <c r="H1665" s="24"/>
      <c r="I1665" s="13" t="s">
        <v>126</v>
      </c>
      <c r="J1665" s="27"/>
      <c r="K1665" s="24"/>
      <c r="L1665" s="13" t="s">
        <v>111</v>
      </c>
      <c r="M1665" s="27"/>
      <c r="N1665" s="24"/>
      <c r="O1665" s="13" t="str">
        <f>IF(OR(AND(NOT(ISBLANK(G1665)),NOT(ISNUMBER(G1665))),AND(NOT(ISBLANK(J1665)),NOT(ISNUMBER(M1665)))),"Digite um número na C.H.",IF(OR(COUNTIF(B1658:B1667,B1665)&gt;1,COUNTIF(J1658:J1667,J1665)&gt;1),"Docente repetido",""))</f>
        <v/>
      </c>
      <c r="P1665" s="13">
        <f t="shared" si="94"/>
        <v>0</v>
      </c>
      <c r="Q1665" s="26"/>
      <c r="R1665" s="26"/>
      <c r="S1665" s="26"/>
      <c r="T1665" s="40" t="str">
        <f t="shared" ref="T1665:T1728" si="95">IF(AND($A1665 = "Nome da disciplina:", ISTEXT($B1665)), "OK", "")</f>
        <v/>
      </c>
      <c r="U1665" s="24"/>
      <c r="V1665" s="24"/>
      <c r="W1665" s="26"/>
    </row>
    <row r="1666" spans="1:23" ht="14.1">
      <c r="A1666" s="13" t="s">
        <v>127</v>
      </c>
      <c r="B1666" s="75"/>
      <c r="C1666" s="75"/>
      <c r="D1666" s="75"/>
      <c r="E1666" s="24"/>
      <c r="F1666" s="13" t="s">
        <v>111</v>
      </c>
      <c r="G1666" s="27"/>
      <c r="H1666" s="24"/>
      <c r="I1666" s="13" t="s">
        <v>128</v>
      </c>
      <c r="J1666" s="27"/>
      <c r="K1666" s="24"/>
      <c r="L1666" s="13" t="s">
        <v>111</v>
      </c>
      <c r="M1666" s="27"/>
      <c r="N1666" s="24"/>
      <c r="O1666" s="13" t="str">
        <f>IF(OR(AND(NOT(ISBLANK(G1666)),NOT(ISNUMBER(G1666))),AND(NOT(ISBLANK(J1666)),NOT(ISNUMBER(M1666)))),"Digite um número na C.H.",IF(OR(COUNTIF(B1658:B1667,B1666)&gt;1,COUNTIF(J1658:J1667,J1666)&gt;1),"Docente repetido",""))</f>
        <v/>
      </c>
      <c r="P1666" s="13">
        <f t="shared" si="94"/>
        <v>0</v>
      </c>
      <c r="Q1666" s="26"/>
      <c r="R1666" s="26"/>
      <c r="S1666" s="26"/>
      <c r="T1666" s="40" t="str">
        <f t="shared" si="95"/>
        <v/>
      </c>
      <c r="U1666" s="26"/>
      <c r="V1666" s="26"/>
      <c r="W1666" s="26"/>
    </row>
    <row r="1667" spans="1:23" ht="14.1">
      <c r="A1667" s="13" t="s">
        <v>129</v>
      </c>
      <c r="B1667" s="75"/>
      <c r="C1667" s="75"/>
      <c r="D1667" s="75"/>
      <c r="E1667" s="24"/>
      <c r="F1667" s="13" t="s">
        <v>111</v>
      </c>
      <c r="G1667" s="27"/>
      <c r="H1667" s="24"/>
      <c r="I1667" s="13" t="s">
        <v>130</v>
      </c>
      <c r="J1667" s="27"/>
      <c r="K1667" s="24"/>
      <c r="L1667" s="13" t="s">
        <v>111</v>
      </c>
      <c r="M1667" s="27"/>
      <c r="N1667" s="24"/>
      <c r="O1667" s="13" t="str">
        <f>IF(OR(AND(NOT(ISBLANK(G1667)),NOT(ISNUMBER(G1667))),AND(NOT(ISBLANK(J1667)),NOT(ISNUMBER(M1667)))),"Digite um número na C.H.",IF(OR(COUNTIF(B1658:B1667,B1667)&gt;1,COUNTIF(J1658:J1667,J1667)&gt;1),"Docente repetido",""))</f>
        <v/>
      </c>
      <c r="P1667" s="13">
        <f t="shared" si="94"/>
        <v>0</v>
      </c>
      <c r="Q1667" s="26"/>
      <c r="R1667" s="26"/>
      <c r="S1667" s="26"/>
      <c r="T1667" s="40" t="str">
        <f t="shared" si="95"/>
        <v/>
      </c>
      <c r="U1667" s="26"/>
      <c r="V1667" s="26"/>
      <c r="W1667" s="26"/>
    </row>
    <row r="1668" spans="1:23" ht="12.6">
      <c r="A1668" s="26"/>
      <c r="B1668" s="26"/>
      <c r="C1668" s="26"/>
      <c r="D1668" s="26"/>
      <c r="E1668" s="26"/>
      <c r="F1668" s="26"/>
      <c r="G1668" s="26"/>
      <c r="H1668" s="26"/>
      <c r="I1668" s="26"/>
      <c r="J1668" s="26"/>
      <c r="K1668" s="26"/>
      <c r="L1668" s="26"/>
      <c r="M1668" s="26"/>
      <c r="N1668" s="26"/>
      <c r="O1668" s="26"/>
      <c r="P1668" s="26"/>
      <c r="Q1668" s="26"/>
      <c r="R1668" s="26"/>
      <c r="S1668" s="26"/>
      <c r="T1668" s="40" t="str">
        <f t="shared" si="95"/>
        <v/>
      </c>
      <c r="U1668" s="26"/>
      <c r="V1668" s="26"/>
      <c r="W1668" s="26"/>
    </row>
    <row r="1669" spans="1:23" ht="15.75" customHeight="1">
      <c r="T1669" s="40" t="str">
        <f t="shared" si="95"/>
        <v/>
      </c>
    </row>
    <row r="1670" spans="1:23" ht="15.75" customHeight="1">
      <c r="T1670" s="40" t="str">
        <f t="shared" si="95"/>
        <v/>
      </c>
    </row>
    <row r="1671" spans="1:23" ht="19.5" customHeight="1">
      <c r="A1671" s="13" t="s">
        <v>99</v>
      </c>
      <c r="B1671" s="94"/>
      <c r="C1671" s="94"/>
      <c r="D1671" s="94"/>
      <c r="E1671" s="94"/>
      <c r="F1671" s="94"/>
      <c r="G1671" s="94"/>
      <c r="H1671" s="94"/>
      <c r="I1671" s="94"/>
      <c r="J1671" s="94"/>
      <c r="K1671" s="94"/>
      <c r="L1671" s="94"/>
      <c r="M1671" s="94"/>
      <c r="N1671" s="24"/>
      <c r="O1671" s="13" t="str">
        <f>IF(AND(B1671="",NOT(F1672="")),"Nome da disciplina obrigatório","")</f>
        <v/>
      </c>
      <c r="P1671" s="13">
        <f>IF(ISBLANK(O1671),"",IF(O1671="",0,1))</f>
        <v>0</v>
      </c>
      <c r="Q1671" s="26"/>
      <c r="R1671" s="26"/>
      <c r="S1671" s="26"/>
      <c r="T1671" s="40" t="str">
        <f t="shared" si="95"/>
        <v/>
      </c>
      <c r="U1671" s="26"/>
      <c r="V1671" s="26"/>
      <c r="W1671" s="26"/>
    </row>
    <row r="1672" spans="1:23" ht="32.25" customHeight="1">
      <c r="A1672" s="95" t="s">
        <v>100</v>
      </c>
      <c r="B1672" s="96"/>
      <c r="C1672" s="96"/>
      <c r="D1672" s="96"/>
      <c r="E1672" s="97"/>
      <c r="F1672" s="13" t="str">
        <f>IF(SUM(G1682:G1691)+SUM(M1682:M1691)=0,"",SUM(G1682:G1691)+SUM(M1682:M1691))</f>
        <v/>
      </c>
      <c r="H1672" s="24"/>
      <c r="I1672" s="24"/>
      <c r="J1672" s="24"/>
      <c r="K1672" s="24"/>
      <c r="L1672" s="24"/>
      <c r="M1672" s="24"/>
      <c r="N1672" s="24"/>
      <c r="O1672" s="13" t="str">
        <f>IF(F1672="", "", IF(AND(NOT(F1672=0),NOT(MOD(F1672,15)=0)),"A carga horária deve ser múltiplo de 15",""))</f>
        <v/>
      </c>
      <c r="P1672" s="13">
        <f>IF(ISBLANK(O1672),"",IF(O1672="",0,1))</f>
        <v>0</v>
      </c>
      <c r="Q1672" s="26"/>
      <c r="R1672" s="26"/>
      <c r="S1672" s="26"/>
      <c r="T1672" s="40" t="str">
        <f t="shared" si="95"/>
        <v/>
      </c>
      <c r="U1672" s="24"/>
      <c r="V1672" s="24"/>
      <c r="W1672" s="26"/>
    </row>
    <row r="1673" spans="1:23" ht="14.1">
      <c r="A1673" s="98" t="s">
        <v>93</v>
      </c>
      <c r="B1673" s="98"/>
      <c r="C1673" s="98"/>
      <c r="D1673" s="98"/>
      <c r="E1673" s="98"/>
      <c r="F1673" s="38" t="str">
        <f>IF(AND(NOT(ISBLANK(F1672)),ISNUMBER(F1672),F1672&gt;=15),F1672/15,"")</f>
        <v/>
      </c>
      <c r="G1673" s="24"/>
      <c r="H1673" s="24"/>
      <c r="I1673" s="24"/>
      <c r="J1673" s="24"/>
      <c r="K1673" s="24"/>
      <c r="L1673" s="24"/>
      <c r="M1673" s="24"/>
      <c r="N1673" s="24"/>
      <c r="O1673" s="26"/>
      <c r="P1673" s="26"/>
      <c r="Q1673" s="26"/>
      <c r="R1673" s="26"/>
      <c r="S1673" s="26"/>
      <c r="T1673" s="40" t="str">
        <f t="shared" si="95"/>
        <v/>
      </c>
      <c r="U1673" s="24"/>
      <c r="V1673" s="24"/>
      <c r="W1673" s="26"/>
    </row>
    <row r="1674" spans="1:23" ht="60" customHeight="1">
      <c r="A1674" s="13" t="s">
        <v>101</v>
      </c>
      <c r="B1674" s="83"/>
      <c r="C1674" s="83"/>
      <c r="D1674" s="83"/>
      <c r="E1674" s="83"/>
      <c r="F1674" s="83"/>
      <c r="G1674" s="83"/>
      <c r="H1674" s="83"/>
      <c r="I1674" s="83"/>
      <c r="J1674" s="83"/>
      <c r="K1674" s="83"/>
      <c r="L1674" s="83"/>
      <c r="M1674" s="83"/>
      <c r="N1674" s="24"/>
      <c r="O1674" s="26"/>
      <c r="P1674" s="26"/>
      <c r="Q1674" s="26"/>
      <c r="R1674" s="26"/>
      <c r="S1674" s="26"/>
      <c r="T1674" s="40" t="str">
        <f t="shared" si="95"/>
        <v/>
      </c>
      <c r="U1674" s="24"/>
      <c r="V1674" s="24"/>
      <c r="W1674" s="26"/>
    </row>
    <row r="1675" spans="1:23" ht="60" customHeight="1">
      <c r="A1675" s="39" t="s">
        <v>102</v>
      </c>
      <c r="B1675" s="83"/>
      <c r="C1675" s="83"/>
      <c r="D1675" s="83"/>
      <c r="E1675" s="83"/>
      <c r="F1675" s="83"/>
      <c r="G1675" s="83"/>
      <c r="H1675" s="83"/>
      <c r="I1675" s="83"/>
      <c r="J1675" s="83"/>
      <c r="K1675" s="83"/>
      <c r="L1675" s="83"/>
      <c r="M1675" s="83"/>
      <c r="N1675" s="24"/>
      <c r="O1675" s="26"/>
      <c r="P1675" s="26"/>
      <c r="Q1675" s="26"/>
      <c r="R1675" s="26"/>
      <c r="S1675" s="26"/>
      <c r="T1675" s="40" t="str">
        <f t="shared" si="95"/>
        <v/>
      </c>
      <c r="U1675" s="24"/>
      <c r="V1675" s="24"/>
      <c r="W1675" s="26"/>
    </row>
    <row r="1676" spans="1:23" ht="14.1">
      <c r="A1676" s="13" t="s">
        <v>103</v>
      </c>
      <c r="B1676" s="57"/>
      <c r="C1676" s="16" t="s">
        <v>104</v>
      </c>
      <c r="D1676" s="24"/>
      <c r="E1676" s="24"/>
      <c r="G1676" s="26"/>
      <c r="H1676" s="24"/>
      <c r="I1676" s="24"/>
      <c r="J1676" s="24"/>
      <c r="K1676" s="24"/>
      <c r="L1676" s="24"/>
      <c r="M1676" s="24"/>
      <c r="N1676" s="24"/>
      <c r="O1676" s="26"/>
      <c r="P1676" s="26"/>
      <c r="Q1676" s="26"/>
      <c r="R1676" s="26"/>
      <c r="S1676" s="26"/>
      <c r="T1676" s="40" t="str">
        <f t="shared" si="95"/>
        <v/>
      </c>
      <c r="U1676" s="24"/>
      <c r="V1676" s="24"/>
      <c r="W1676" s="26"/>
    </row>
    <row r="1677" spans="1:23" ht="14.1">
      <c r="A1677" s="13" t="s">
        <v>105</v>
      </c>
      <c r="B1677" s="57"/>
      <c r="C1677" s="16" t="s">
        <v>104</v>
      </c>
      <c r="D1677" s="24"/>
      <c r="E1677" s="24"/>
      <c r="G1677" s="26"/>
      <c r="H1677" s="24"/>
      <c r="I1677" s="24"/>
      <c r="J1677" s="24"/>
      <c r="K1677" s="24"/>
      <c r="L1677" s="24"/>
      <c r="M1677" s="24"/>
      <c r="N1677" s="24"/>
      <c r="O1677" s="26"/>
      <c r="P1677" s="26"/>
      <c r="Q1677" s="26"/>
      <c r="R1677" s="26"/>
      <c r="S1677" s="26"/>
      <c r="T1677" s="40" t="str">
        <f t="shared" si="95"/>
        <v/>
      </c>
      <c r="U1677" s="24"/>
      <c r="V1677" s="24"/>
      <c r="W1677" s="26"/>
    </row>
    <row r="1678" spans="1:23" ht="14.1">
      <c r="A1678" s="99" t="s">
        <v>106</v>
      </c>
      <c r="B1678" s="99"/>
      <c r="C1678" s="57"/>
      <c r="D1678" s="16" t="s">
        <v>104</v>
      </c>
      <c r="E1678" s="24"/>
      <c r="F1678" s="34"/>
      <c r="G1678" s="26"/>
      <c r="H1678" s="24"/>
      <c r="I1678" s="24"/>
      <c r="J1678" s="24"/>
      <c r="K1678" s="24"/>
      <c r="L1678" s="24"/>
      <c r="M1678" s="24"/>
      <c r="N1678" s="24"/>
      <c r="O1678" s="26"/>
      <c r="P1678" s="26"/>
      <c r="Q1678" s="26"/>
      <c r="R1678" s="26"/>
      <c r="S1678" s="26"/>
      <c r="T1678" s="40" t="str">
        <f t="shared" si="95"/>
        <v/>
      </c>
      <c r="U1678" s="24"/>
      <c r="V1678" s="24"/>
      <c r="W1678" s="26"/>
    </row>
    <row r="1679" spans="1:23" ht="14.1">
      <c r="A1679" s="99" t="s">
        <v>107</v>
      </c>
      <c r="B1679" s="99"/>
      <c r="C1679" s="57"/>
      <c r="D1679" s="16" t="s">
        <v>104</v>
      </c>
      <c r="E1679" s="24"/>
      <c r="F1679" s="34"/>
      <c r="G1679" s="26"/>
      <c r="H1679" s="24"/>
      <c r="I1679" s="24"/>
      <c r="J1679" s="24"/>
      <c r="K1679" s="24"/>
      <c r="L1679" s="24"/>
      <c r="M1679" s="24"/>
      <c r="N1679" s="24"/>
      <c r="O1679" s="26"/>
      <c r="P1679" s="26"/>
      <c r="Q1679" s="26"/>
      <c r="R1679" s="26"/>
      <c r="S1679" s="26"/>
      <c r="T1679" s="40" t="str">
        <f t="shared" si="95"/>
        <v/>
      </c>
      <c r="U1679" s="24"/>
      <c r="V1679" s="24"/>
      <c r="W1679" s="26"/>
    </row>
    <row r="1680" spans="1:23" ht="14.1">
      <c r="A1680" s="100" t="s">
        <v>108</v>
      </c>
      <c r="B1680" s="101"/>
      <c r="C1680" s="102"/>
      <c r="D1680" s="57"/>
      <c r="E1680" s="16" t="s">
        <v>104</v>
      </c>
      <c r="G1680" s="26"/>
      <c r="H1680" s="24"/>
      <c r="I1680" s="24"/>
      <c r="J1680" s="24"/>
      <c r="K1680" s="24"/>
      <c r="L1680" s="24"/>
      <c r="M1680" s="24"/>
      <c r="N1680" s="24"/>
      <c r="O1680" s="26"/>
      <c r="P1680" s="26"/>
      <c r="Q1680" s="26"/>
      <c r="R1680" s="26"/>
      <c r="S1680" s="26"/>
      <c r="T1680" s="40" t="str">
        <f t="shared" si="95"/>
        <v/>
      </c>
      <c r="U1680" s="24"/>
      <c r="V1680" s="24"/>
      <c r="W1680" s="26"/>
    </row>
    <row r="1681" spans="1:23" ht="14.1">
      <c r="A1681" s="103" t="s">
        <v>109</v>
      </c>
      <c r="B1681" s="104"/>
      <c r="C1681" s="105"/>
      <c r="D1681" s="57"/>
      <c r="E1681" s="16" t="s">
        <v>104</v>
      </c>
      <c r="G1681" s="26"/>
      <c r="H1681" s="24"/>
      <c r="I1681" s="24"/>
      <c r="J1681" s="24"/>
      <c r="K1681" s="24"/>
      <c r="L1681" s="24"/>
      <c r="M1681" s="24"/>
      <c r="N1681" s="24"/>
      <c r="O1681" s="26"/>
      <c r="P1681" s="26"/>
      <c r="Q1681" s="26"/>
      <c r="R1681" s="26"/>
      <c r="S1681" s="26"/>
      <c r="T1681" s="40" t="str">
        <f t="shared" si="95"/>
        <v/>
      </c>
      <c r="U1681" s="24"/>
      <c r="V1681" s="24"/>
      <c r="W1681" s="26"/>
    </row>
    <row r="1682" spans="1:23" ht="14.1">
      <c r="A1682" s="13" t="s">
        <v>110</v>
      </c>
      <c r="B1682" s="75"/>
      <c r="C1682" s="75"/>
      <c r="D1682" s="75"/>
      <c r="E1682" s="24"/>
      <c r="F1682" s="13" t="s">
        <v>111</v>
      </c>
      <c r="G1682" s="27"/>
      <c r="H1682" s="24"/>
      <c r="I1682" s="13" t="s">
        <v>112</v>
      </c>
      <c r="J1682" s="27"/>
      <c r="K1682" s="24"/>
      <c r="L1682" s="13" t="s">
        <v>111</v>
      </c>
      <c r="M1682" s="27"/>
      <c r="N1682" s="24"/>
      <c r="O1682" s="13" t="str">
        <f>IF(OR(AND(NOT(ISBLANK(G1682)),NOT(ISNUMBER(G1682))),AND(NOT(ISBLANK(J1682)),NOT(ISNUMBER(M1682)))),"Digite um número na C.H.",IF(OR(COUNTIF(B1682:B1691,B1682)&gt;1,COUNTIF(J1682:J1691,J1682)&gt;1),"Docente repetido",""))</f>
        <v/>
      </c>
      <c r="P1682" s="13">
        <f t="shared" ref="P1682:P1691" si="96">IF(ISBLANK(O1682),"",IF(O1682="",0,1))</f>
        <v>0</v>
      </c>
      <c r="Q1682" s="26"/>
      <c r="R1682" s="26"/>
      <c r="S1682" s="26"/>
      <c r="T1682" s="40" t="str">
        <f t="shared" si="95"/>
        <v/>
      </c>
      <c r="U1682" s="24"/>
      <c r="V1682" s="24"/>
      <c r="W1682" s="26"/>
    </row>
    <row r="1683" spans="1:23" ht="14.1">
      <c r="A1683" s="13" t="s">
        <v>113</v>
      </c>
      <c r="B1683" s="75"/>
      <c r="C1683" s="75"/>
      <c r="D1683" s="75"/>
      <c r="E1683" s="24"/>
      <c r="F1683" s="13" t="s">
        <v>111</v>
      </c>
      <c r="G1683" s="27"/>
      <c r="H1683" s="24"/>
      <c r="I1683" s="13" t="s">
        <v>114</v>
      </c>
      <c r="J1683" s="27"/>
      <c r="K1683" s="24"/>
      <c r="L1683" s="13" t="s">
        <v>111</v>
      </c>
      <c r="M1683" s="27"/>
      <c r="N1683" s="24"/>
      <c r="O1683" s="13" t="str">
        <f>IF(OR(AND(NOT(ISBLANK(G1683)),NOT(ISNUMBER(G1683))),AND(NOT(ISBLANK(J1683)),NOT(ISNUMBER(M1683)))),"Digite um número na C.H.",IF(OR(COUNTIF(B1682:B1691,B1683)&gt;1,COUNTIF(J1682:J1691,J1683)&gt;1),"Docente repetido",""))</f>
        <v/>
      </c>
      <c r="P1683" s="13">
        <f t="shared" si="96"/>
        <v>0</v>
      </c>
      <c r="Q1683" s="26"/>
      <c r="R1683" s="26"/>
      <c r="S1683" s="26"/>
      <c r="T1683" s="40" t="str">
        <f t="shared" si="95"/>
        <v/>
      </c>
      <c r="U1683" s="24"/>
      <c r="V1683" s="24"/>
      <c r="W1683" s="26"/>
    </row>
    <row r="1684" spans="1:23" ht="14.1">
      <c r="A1684" s="13" t="s">
        <v>115</v>
      </c>
      <c r="B1684" s="75"/>
      <c r="C1684" s="75"/>
      <c r="D1684" s="75"/>
      <c r="E1684" s="24"/>
      <c r="F1684" s="13" t="s">
        <v>111</v>
      </c>
      <c r="G1684" s="27"/>
      <c r="H1684" s="24"/>
      <c r="I1684" s="13" t="s">
        <v>116</v>
      </c>
      <c r="J1684" s="27"/>
      <c r="K1684" s="24"/>
      <c r="L1684" s="13" t="s">
        <v>111</v>
      </c>
      <c r="M1684" s="27"/>
      <c r="N1684" s="24"/>
      <c r="O1684" s="13" t="str">
        <f>IF(OR(AND(NOT(ISBLANK(G1684)),NOT(ISNUMBER(G1684))),AND(NOT(ISBLANK(J1684)),NOT(ISNUMBER(M1684)))),"Digite um número na C.H.",IF(OR(COUNTIF(B1682:B1691,B1684)&gt;1,COUNTIF(J1682:J1691,J1684)&gt;1),"Docente repetido",""))</f>
        <v/>
      </c>
      <c r="P1684" s="13">
        <f t="shared" si="96"/>
        <v>0</v>
      </c>
      <c r="Q1684" s="26"/>
      <c r="R1684" s="26"/>
      <c r="S1684" s="26"/>
      <c r="T1684" s="40" t="str">
        <f t="shared" si="95"/>
        <v/>
      </c>
      <c r="U1684" s="24"/>
      <c r="V1684" s="24"/>
      <c r="W1684" s="26"/>
    </row>
    <row r="1685" spans="1:23" ht="14.1">
      <c r="A1685" s="13" t="s">
        <v>117</v>
      </c>
      <c r="B1685" s="75"/>
      <c r="C1685" s="75"/>
      <c r="D1685" s="75"/>
      <c r="E1685" s="24"/>
      <c r="F1685" s="13" t="s">
        <v>111</v>
      </c>
      <c r="G1685" s="27"/>
      <c r="H1685" s="24"/>
      <c r="I1685" s="13" t="s">
        <v>118</v>
      </c>
      <c r="J1685" s="27"/>
      <c r="K1685" s="24"/>
      <c r="L1685" s="13" t="s">
        <v>111</v>
      </c>
      <c r="M1685" s="27"/>
      <c r="N1685" s="24"/>
      <c r="O1685" s="13" t="str">
        <f>IF(OR(AND(NOT(ISBLANK(G1685)),NOT(ISNUMBER(G1685))),AND(NOT(ISBLANK(J1685)),NOT(ISNUMBER(M1685)))),"Digite um número na C.H.",IF(OR(COUNTIF(B1682:B1691,B1685)&gt;1,COUNTIF(J1682:J1691,J1685)&gt;1),"Docente repetido",""))</f>
        <v/>
      </c>
      <c r="P1685" s="13">
        <f t="shared" si="96"/>
        <v>0</v>
      </c>
      <c r="Q1685" s="26"/>
      <c r="R1685" s="26"/>
      <c r="S1685" s="26"/>
      <c r="T1685" s="40" t="str">
        <f t="shared" si="95"/>
        <v/>
      </c>
      <c r="U1685" s="24"/>
      <c r="V1685" s="24"/>
      <c r="W1685" s="26"/>
    </row>
    <row r="1686" spans="1:23" ht="14.1">
      <c r="A1686" s="13" t="s">
        <v>119</v>
      </c>
      <c r="B1686" s="75"/>
      <c r="C1686" s="75"/>
      <c r="D1686" s="75"/>
      <c r="E1686" s="24"/>
      <c r="F1686" s="13" t="s">
        <v>111</v>
      </c>
      <c r="G1686" s="27"/>
      <c r="H1686" s="24"/>
      <c r="I1686" s="13" t="s">
        <v>120</v>
      </c>
      <c r="J1686" s="27"/>
      <c r="K1686" s="24"/>
      <c r="L1686" s="13" t="s">
        <v>111</v>
      </c>
      <c r="M1686" s="27"/>
      <c r="N1686" s="24"/>
      <c r="O1686" s="13" t="str">
        <f>IF(OR(AND(NOT(ISBLANK(G1686)),NOT(ISNUMBER(G1686))),AND(NOT(ISBLANK(J1686)),NOT(ISNUMBER(M1686)))),"Digite um número na C.H.",IF(OR(COUNTIF(B1682:B1691,B1686)&gt;1,COUNTIF(J1682:J1691,J1686)&gt;1),"Docente repetido",""))</f>
        <v/>
      </c>
      <c r="P1686" s="13">
        <f t="shared" si="96"/>
        <v>0</v>
      </c>
      <c r="Q1686" s="26"/>
      <c r="R1686" s="26"/>
      <c r="S1686" s="26"/>
      <c r="T1686" s="40" t="str">
        <f t="shared" si="95"/>
        <v/>
      </c>
      <c r="U1686" s="24"/>
      <c r="V1686" s="24"/>
      <c r="W1686" s="26"/>
    </row>
    <row r="1687" spans="1:23" ht="14.1">
      <c r="A1687" s="13" t="s">
        <v>121</v>
      </c>
      <c r="B1687" s="75"/>
      <c r="C1687" s="75"/>
      <c r="D1687" s="75"/>
      <c r="E1687" s="24"/>
      <c r="F1687" s="13" t="s">
        <v>111</v>
      </c>
      <c r="G1687" s="27"/>
      <c r="H1687" s="24"/>
      <c r="I1687" s="13" t="s">
        <v>122</v>
      </c>
      <c r="J1687" s="27"/>
      <c r="K1687" s="24"/>
      <c r="L1687" s="13" t="s">
        <v>111</v>
      </c>
      <c r="M1687" s="27"/>
      <c r="N1687" s="24"/>
      <c r="O1687" s="13" t="str">
        <f>IF(OR(AND(NOT(ISBLANK(G1687)),NOT(ISNUMBER(G1687))),AND(NOT(ISBLANK(J1687)),NOT(ISNUMBER(M1687)))),"Digite um número na C.H.",IF(OR(COUNTIF(B1682:B1691,B1687)&gt;1,COUNTIF(J1682:J1691,J1687)&gt;1),"Docente repetido",""))</f>
        <v/>
      </c>
      <c r="P1687" s="13">
        <f t="shared" si="96"/>
        <v>0</v>
      </c>
      <c r="Q1687" s="26"/>
      <c r="R1687" s="26"/>
      <c r="S1687" s="26"/>
      <c r="T1687" s="40" t="str">
        <f t="shared" si="95"/>
        <v/>
      </c>
      <c r="U1687" s="24"/>
      <c r="V1687" s="24"/>
      <c r="W1687" s="26"/>
    </row>
    <row r="1688" spans="1:23" ht="14.1">
      <c r="A1688" s="13" t="s">
        <v>123</v>
      </c>
      <c r="B1688" s="75"/>
      <c r="C1688" s="75"/>
      <c r="D1688" s="75"/>
      <c r="E1688" s="24"/>
      <c r="F1688" s="13" t="s">
        <v>111</v>
      </c>
      <c r="G1688" s="27"/>
      <c r="H1688" s="24"/>
      <c r="I1688" s="13" t="s">
        <v>124</v>
      </c>
      <c r="J1688" s="27"/>
      <c r="K1688" s="24"/>
      <c r="L1688" s="13" t="s">
        <v>111</v>
      </c>
      <c r="M1688" s="27"/>
      <c r="N1688" s="24"/>
      <c r="O1688" s="13" t="str">
        <f>IF(OR(AND(NOT(ISBLANK(G1688)),NOT(ISNUMBER(G1688))),AND(NOT(ISBLANK(J1688)),NOT(ISNUMBER(M1688)))),"Digite um número na C.H.",IF(OR(COUNTIF(B1682:B1691,B1688)&gt;1,COUNTIF(J1682:J1691,J1688)&gt;1),"Docente repetido",""))</f>
        <v/>
      </c>
      <c r="P1688" s="13">
        <f t="shared" si="96"/>
        <v>0</v>
      </c>
      <c r="Q1688" s="26"/>
      <c r="R1688" s="26"/>
      <c r="S1688" s="26"/>
      <c r="T1688" s="40" t="str">
        <f t="shared" si="95"/>
        <v/>
      </c>
      <c r="U1688" s="24"/>
      <c r="V1688" s="24"/>
      <c r="W1688" s="26"/>
    </row>
    <row r="1689" spans="1:23" ht="14.1">
      <c r="A1689" s="13" t="s">
        <v>125</v>
      </c>
      <c r="B1689" s="75"/>
      <c r="C1689" s="75"/>
      <c r="D1689" s="75"/>
      <c r="E1689" s="24"/>
      <c r="F1689" s="13" t="s">
        <v>111</v>
      </c>
      <c r="G1689" s="27"/>
      <c r="H1689" s="24"/>
      <c r="I1689" s="13" t="s">
        <v>126</v>
      </c>
      <c r="J1689" s="27"/>
      <c r="K1689" s="24"/>
      <c r="L1689" s="13" t="s">
        <v>111</v>
      </c>
      <c r="M1689" s="27"/>
      <c r="N1689" s="24"/>
      <c r="O1689" s="13" t="str">
        <f>IF(OR(AND(NOT(ISBLANK(G1689)),NOT(ISNUMBER(G1689))),AND(NOT(ISBLANK(J1689)),NOT(ISNUMBER(M1689)))),"Digite um número na C.H.",IF(OR(COUNTIF(B1682:B1691,B1689)&gt;1,COUNTIF(J1682:J1691,J1689)&gt;1),"Docente repetido",""))</f>
        <v/>
      </c>
      <c r="P1689" s="13">
        <f t="shared" si="96"/>
        <v>0</v>
      </c>
      <c r="Q1689" s="26"/>
      <c r="R1689" s="26"/>
      <c r="S1689" s="26"/>
      <c r="T1689" s="40" t="str">
        <f t="shared" si="95"/>
        <v/>
      </c>
      <c r="U1689" s="24"/>
      <c r="V1689" s="24"/>
      <c r="W1689" s="26"/>
    </row>
    <row r="1690" spans="1:23" ht="14.1">
      <c r="A1690" s="13" t="s">
        <v>127</v>
      </c>
      <c r="B1690" s="75"/>
      <c r="C1690" s="75"/>
      <c r="D1690" s="75"/>
      <c r="E1690" s="24"/>
      <c r="F1690" s="13" t="s">
        <v>111</v>
      </c>
      <c r="G1690" s="27"/>
      <c r="H1690" s="24"/>
      <c r="I1690" s="13" t="s">
        <v>128</v>
      </c>
      <c r="J1690" s="27"/>
      <c r="K1690" s="24"/>
      <c r="L1690" s="13" t="s">
        <v>111</v>
      </c>
      <c r="M1690" s="27"/>
      <c r="N1690" s="24"/>
      <c r="O1690" s="13" t="str">
        <f>IF(OR(AND(NOT(ISBLANK(G1690)),NOT(ISNUMBER(G1690))),AND(NOT(ISBLANK(J1690)),NOT(ISNUMBER(M1690)))),"Digite um número na C.H.",IF(OR(COUNTIF(B1682:B1691,B1690)&gt;1,COUNTIF(J1682:J1691,J1690)&gt;1),"Docente repetido",""))</f>
        <v/>
      </c>
      <c r="P1690" s="13">
        <f t="shared" si="96"/>
        <v>0</v>
      </c>
      <c r="Q1690" s="26"/>
      <c r="R1690" s="26"/>
      <c r="S1690" s="26"/>
      <c r="T1690" s="40" t="str">
        <f t="shared" si="95"/>
        <v/>
      </c>
      <c r="U1690" s="26"/>
      <c r="V1690" s="26"/>
      <c r="W1690" s="26"/>
    </row>
    <row r="1691" spans="1:23" ht="14.1">
      <c r="A1691" s="13" t="s">
        <v>129</v>
      </c>
      <c r="B1691" s="75"/>
      <c r="C1691" s="75"/>
      <c r="D1691" s="75"/>
      <c r="E1691" s="24"/>
      <c r="F1691" s="13" t="s">
        <v>111</v>
      </c>
      <c r="G1691" s="27"/>
      <c r="H1691" s="24"/>
      <c r="I1691" s="13" t="s">
        <v>130</v>
      </c>
      <c r="J1691" s="27"/>
      <c r="K1691" s="24"/>
      <c r="L1691" s="13" t="s">
        <v>111</v>
      </c>
      <c r="M1691" s="27"/>
      <c r="N1691" s="24"/>
      <c r="O1691" s="13" t="str">
        <f>IF(OR(AND(NOT(ISBLANK(G1691)),NOT(ISNUMBER(G1691))),AND(NOT(ISBLANK(J1691)),NOT(ISNUMBER(M1691)))),"Digite um número na C.H.",IF(OR(COUNTIF(B1682:B1691,B1691)&gt;1,COUNTIF(J1682:J1691,J1691)&gt;1),"Docente repetido",""))</f>
        <v/>
      </c>
      <c r="P1691" s="13">
        <f t="shared" si="96"/>
        <v>0</v>
      </c>
      <c r="Q1691" s="26"/>
      <c r="R1691" s="26"/>
      <c r="S1691" s="26"/>
      <c r="T1691" s="40" t="str">
        <f t="shared" si="95"/>
        <v/>
      </c>
      <c r="U1691" s="26"/>
      <c r="V1691" s="26"/>
      <c r="W1691" s="26"/>
    </row>
    <row r="1692" spans="1:23" ht="12.6">
      <c r="A1692" s="26"/>
      <c r="B1692" s="26"/>
      <c r="C1692" s="26"/>
      <c r="D1692" s="26"/>
      <c r="E1692" s="26"/>
      <c r="F1692" s="26"/>
      <c r="G1692" s="26"/>
      <c r="H1692" s="26"/>
      <c r="I1692" s="26"/>
      <c r="J1692" s="26"/>
      <c r="K1692" s="26"/>
      <c r="L1692" s="26"/>
      <c r="M1692" s="26"/>
      <c r="N1692" s="26"/>
      <c r="O1692" s="26"/>
      <c r="P1692" s="26"/>
      <c r="Q1692" s="26"/>
      <c r="R1692" s="26"/>
      <c r="S1692" s="26"/>
      <c r="T1692" s="40" t="str">
        <f t="shared" si="95"/>
        <v/>
      </c>
      <c r="U1692" s="26"/>
      <c r="V1692" s="26"/>
      <c r="W1692" s="26"/>
    </row>
    <row r="1693" spans="1:23" ht="15.75" customHeight="1">
      <c r="T1693" s="40" t="str">
        <f t="shared" si="95"/>
        <v/>
      </c>
    </row>
    <row r="1694" spans="1:23" ht="15.75" customHeight="1">
      <c r="T1694" s="40" t="str">
        <f t="shared" si="95"/>
        <v/>
      </c>
    </row>
    <row r="1695" spans="1:23" ht="19.5" customHeight="1">
      <c r="A1695" s="13" t="s">
        <v>99</v>
      </c>
      <c r="B1695" s="94"/>
      <c r="C1695" s="94"/>
      <c r="D1695" s="94"/>
      <c r="E1695" s="94"/>
      <c r="F1695" s="94"/>
      <c r="G1695" s="94"/>
      <c r="H1695" s="94"/>
      <c r="I1695" s="94"/>
      <c r="J1695" s="94"/>
      <c r="K1695" s="94"/>
      <c r="L1695" s="94"/>
      <c r="M1695" s="94"/>
      <c r="N1695" s="24"/>
      <c r="O1695" s="13" t="str">
        <f>IF(AND(B1695="",NOT(F1696="")),"Nome da disciplina obrigatório","")</f>
        <v/>
      </c>
      <c r="P1695" s="13">
        <f>IF(ISBLANK(O1695),"",IF(O1695="",0,1))</f>
        <v>0</v>
      </c>
      <c r="Q1695" s="26"/>
      <c r="R1695" s="26"/>
      <c r="S1695" s="26"/>
      <c r="T1695" s="40" t="str">
        <f t="shared" si="95"/>
        <v/>
      </c>
      <c r="U1695" s="26"/>
      <c r="V1695" s="26"/>
      <c r="W1695" s="26"/>
    </row>
    <row r="1696" spans="1:23" ht="32.25" customHeight="1">
      <c r="A1696" s="95" t="s">
        <v>100</v>
      </c>
      <c r="B1696" s="96"/>
      <c r="C1696" s="96"/>
      <c r="D1696" s="96"/>
      <c r="E1696" s="97"/>
      <c r="F1696" s="13" t="str">
        <f>IF(SUM(G1706:G1715)+SUM(M1706:M1715)=0,"",SUM(G1706:G1715)+SUM(M1706:M1715))</f>
        <v/>
      </c>
      <c r="H1696" s="24"/>
      <c r="I1696" s="24"/>
      <c r="J1696" s="24"/>
      <c r="K1696" s="24"/>
      <c r="L1696" s="24"/>
      <c r="M1696" s="24"/>
      <c r="N1696" s="24"/>
      <c r="O1696" s="13" t="str">
        <f>IF(F1696="", "", IF(AND(NOT(F1696=0),NOT(MOD(F1696,15)=0)),"A carga horária deve ser múltiplo de 15",""))</f>
        <v/>
      </c>
      <c r="P1696" s="13">
        <f>IF(ISBLANK(O1696),"",IF(O1696="",0,1))</f>
        <v>0</v>
      </c>
      <c r="Q1696" s="26"/>
      <c r="R1696" s="26"/>
      <c r="S1696" s="26"/>
      <c r="T1696" s="40" t="str">
        <f t="shared" si="95"/>
        <v/>
      </c>
      <c r="U1696" s="24"/>
      <c r="V1696" s="24"/>
      <c r="W1696" s="26"/>
    </row>
    <row r="1697" spans="1:23" ht="14.1">
      <c r="A1697" s="98" t="s">
        <v>93</v>
      </c>
      <c r="B1697" s="98"/>
      <c r="C1697" s="98"/>
      <c r="D1697" s="98"/>
      <c r="E1697" s="98"/>
      <c r="F1697" s="38" t="str">
        <f>IF(AND(NOT(ISBLANK(F1696)),ISNUMBER(F1696),F1696&gt;=15),F1696/15,"")</f>
        <v/>
      </c>
      <c r="G1697" s="24"/>
      <c r="H1697" s="24"/>
      <c r="I1697" s="24"/>
      <c r="J1697" s="24"/>
      <c r="K1697" s="24"/>
      <c r="L1697" s="24"/>
      <c r="M1697" s="24"/>
      <c r="N1697" s="24"/>
      <c r="O1697" s="26"/>
      <c r="P1697" s="26"/>
      <c r="Q1697" s="26"/>
      <c r="R1697" s="26"/>
      <c r="S1697" s="26"/>
      <c r="T1697" s="40" t="str">
        <f t="shared" si="95"/>
        <v/>
      </c>
      <c r="U1697" s="24"/>
      <c r="V1697" s="24"/>
      <c r="W1697" s="26"/>
    </row>
    <row r="1698" spans="1:23" ht="60" customHeight="1">
      <c r="A1698" s="13" t="s">
        <v>101</v>
      </c>
      <c r="B1698" s="83"/>
      <c r="C1698" s="83"/>
      <c r="D1698" s="83"/>
      <c r="E1698" s="83"/>
      <c r="F1698" s="83"/>
      <c r="G1698" s="83"/>
      <c r="H1698" s="83"/>
      <c r="I1698" s="83"/>
      <c r="J1698" s="83"/>
      <c r="K1698" s="83"/>
      <c r="L1698" s="83"/>
      <c r="M1698" s="83"/>
      <c r="N1698" s="24"/>
      <c r="O1698" s="26"/>
      <c r="P1698" s="26"/>
      <c r="Q1698" s="26"/>
      <c r="R1698" s="26"/>
      <c r="S1698" s="26"/>
      <c r="T1698" s="40" t="str">
        <f t="shared" si="95"/>
        <v/>
      </c>
      <c r="U1698" s="24"/>
      <c r="V1698" s="24"/>
      <c r="W1698" s="26"/>
    </row>
    <row r="1699" spans="1:23" ht="60" customHeight="1">
      <c r="A1699" s="39" t="s">
        <v>102</v>
      </c>
      <c r="B1699" s="83"/>
      <c r="C1699" s="83"/>
      <c r="D1699" s="83"/>
      <c r="E1699" s="83"/>
      <c r="F1699" s="83"/>
      <c r="G1699" s="83"/>
      <c r="H1699" s="83"/>
      <c r="I1699" s="83"/>
      <c r="J1699" s="83"/>
      <c r="K1699" s="83"/>
      <c r="L1699" s="83"/>
      <c r="M1699" s="83"/>
      <c r="N1699" s="24"/>
      <c r="O1699" s="26"/>
      <c r="P1699" s="26"/>
      <c r="Q1699" s="26"/>
      <c r="R1699" s="26"/>
      <c r="S1699" s="26"/>
      <c r="T1699" s="40" t="str">
        <f t="shared" si="95"/>
        <v/>
      </c>
      <c r="U1699" s="24"/>
      <c r="V1699" s="24"/>
      <c r="W1699" s="26"/>
    </row>
    <row r="1700" spans="1:23" ht="14.1">
      <c r="A1700" s="13" t="s">
        <v>103</v>
      </c>
      <c r="B1700" s="57"/>
      <c r="C1700" s="16" t="s">
        <v>104</v>
      </c>
      <c r="D1700" s="24"/>
      <c r="E1700" s="24"/>
      <c r="G1700" s="26"/>
      <c r="H1700" s="24"/>
      <c r="I1700" s="24"/>
      <c r="J1700" s="24"/>
      <c r="K1700" s="24"/>
      <c r="L1700" s="24"/>
      <c r="M1700" s="24"/>
      <c r="N1700" s="24"/>
      <c r="O1700" s="26"/>
      <c r="P1700" s="26"/>
      <c r="Q1700" s="26"/>
      <c r="R1700" s="26"/>
      <c r="S1700" s="26"/>
      <c r="T1700" s="40" t="str">
        <f t="shared" si="95"/>
        <v/>
      </c>
      <c r="U1700" s="24"/>
      <c r="V1700" s="24"/>
      <c r="W1700" s="26"/>
    </row>
    <row r="1701" spans="1:23" ht="14.1">
      <c r="A1701" s="13" t="s">
        <v>105</v>
      </c>
      <c r="B1701" s="57"/>
      <c r="C1701" s="16" t="s">
        <v>104</v>
      </c>
      <c r="D1701" s="24"/>
      <c r="E1701" s="24"/>
      <c r="G1701" s="26"/>
      <c r="H1701" s="24"/>
      <c r="I1701" s="24"/>
      <c r="J1701" s="24"/>
      <c r="K1701" s="24"/>
      <c r="L1701" s="24"/>
      <c r="M1701" s="24"/>
      <c r="N1701" s="24"/>
      <c r="O1701" s="26"/>
      <c r="P1701" s="26"/>
      <c r="Q1701" s="26"/>
      <c r="R1701" s="26"/>
      <c r="S1701" s="26"/>
      <c r="T1701" s="40" t="str">
        <f t="shared" si="95"/>
        <v/>
      </c>
      <c r="U1701" s="24"/>
      <c r="V1701" s="24"/>
      <c r="W1701" s="26"/>
    </row>
    <row r="1702" spans="1:23" ht="14.1">
      <c r="A1702" s="99" t="s">
        <v>106</v>
      </c>
      <c r="B1702" s="99"/>
      <c r="C1702" s="57"/>
      <c r="D1702" s="16" t="s">
        <v>104</v>
      </c>
      <c r="E1702" s="24"/>
      <c r="F1702" s="34"/>
      <c r="G1702" s="26"/>
      <c r="H1702" s="24"/>
      <c r="I1702" s="24"/>
      <c r="J1702" s="24"/>
      <c r="K1702" s="24"/>
      <c r="L1702" s="24"/>
      <c r="M1702" s="24"/>
      <c r="N1702" s="24"/>
      <c r="O1702" s="26"/>
      <c r="P1702" s="26"/>
      <c r="Q1702" s="26"/>
      <c r="R1702" s="26"/>
      <c r="S1702" s="26"/>
      <c r="T1702" s="40" t="str">
        <f t="shared" si="95"/>
        <v/>
      </c>
      <c r="U1702" s="24"/>
      <c r="V1702" s="24"/>
      <c r="W1702" s="26"/>
    </row>
    <row r="1703" spans="1:23" ht="14.1">
      <c r="A1703" s="99" t="s">
        <v>107</v>
      </c>
      <c r="B1703" s="99"/>
      <c r="C1703" s="57"/>
      <c r="D1703" s="16" t="s">
        <v>104</v>
      </c>
      <c r="E1703" s="24"/>
      <c r="F1703" s="34"/>
      <c r="G1703" s="26"/>
      <c r="H1703" s="24"/>
      <c r="I1703" s="24"/>
      <c r="J1703" s="24"/>
      <c r="K1703" s="24"/>
      <c r="L1703" s="24"/>
      <c r="M1703" s="24"/>
      <c r="N1703" s="24"/>
      <c r="O1703" s="26"/>
      <c r="P1703" s="26"/>
      <c r="Q1703" s="26"/>
      <c r="R1703" s="26"/>
      <c r="S1703" s="26"/>
      <c r="T1703" s="40" t="str">
        <f t="shared" si="95"/>
        <v/>
      </c>
      <c r="U1703" s="24"/>
      <c r="V1703" s="24"/>
      <c r="W1703" s="26"/>
    </row>
    <row r="1704" spans="1:23" ht="14.1">
      <c r="A1704" s="100" t="s">
        <v>108</v>
      </c>
      <c r="B1704" s="101"/>
      <c r="C1704" s="102"/>
      <c r="D1704" s="57"/>
      <c r="E1704" s="16" t="s">
        <v>104</v>
      </c>
      <c r="G1704" s="26"/>
      <c r="H1704" s="24"/>
      <c r="I1704" s="24"/>
      <c r="J1704" s="24"/>
      <c r="K1704" s="24"/>
      <c r="L1704" s="24"/>
      <c r="M1704" s="24"/>
      <c r="N1704" s="24"/>
      <c r="O1704" s="26"/>
      <c r="P1704" s="26"/>
      <c r="Q1704" s="26"/>
      <c r="R1704" s="26"/>
      <c r="S1704" s="26"/>
      <c r="T1704" s="40" t="str">
        <f t="shared" si="95"/>
        <v/>
      </c>
      <c r="U1704" s="24"/>
      <c r="V1704" s="24"/>
      <c r="W1704" s="26"/>
    </row>
    <row r="1705" spans="1:23" ht="14.1">
      <c r="A1705" s="103" t="s">
        <v>109</v>
      </c>
      <c r="B1705" s="104"/>
      <c r="C1705" s="105"/>
      <c r="D1705" s="57"/>
      <c r="E1705" s="16" t="s">
        <v>104</v>
      </c>
      <c r="G1705" s="26"/>
      <c r="H1705" s="24"/>
      <c r="I1705" s="24"/>
      <c r="J1705" s="24"/>
      <c r="K1705" s="24"/>
      <c r="L1705" s="24"/>
      <c r="M1705" s="24"/>
      <c r="N1705" s="24"/>
      <c r="O1705" s="26"/>
      <c r="P1705" s="26"/>
      <c r="Q1705" s="26"/>
      <c r="R1705" s="26"/>
      <c r="S1705" s="26"/>
      <c r="T1705" s="40" t="str">
        <f t="shared" si="95"/>
        <v/>
      </c>
      <c r="U1705" s="24"/>
      <c r="V1705" s="24"/>
      <c r="W1705" s="26"/>
    </row>
    <row r="1706" spans="1:23" ht="14.1">
      <c r="A1706" s="13" t="s">
        <v>110</v>
      </c>
      <c r="B1706" s="75"/>
      <c r="C1706" s="75"/>
      <c r="D1706" s="75"/>
      <c r="E1706" s="24"/>
      <c r="F1706" s="13" t="s">
        <v>111</v>
      </c>
      <c r="G1706" s="27"/>
      <c r="H1706" s="24"/>
      <c r="I1706" s="13" t="s">
        <v>112</v>
      </c>
      <c r="J1706" s="27"/>
      <c r="K1706" s="24"/>
      <c r="L1706" s="13" t="s">
        <v>111</v>
      </c>
      <c r="M1706" s="27"/>
      <c r="N1706" s="24"/>
      <c r="O1706" s="13" t="str">
        <f>IF(OR(AND(NOT(ISBLANK(G1706)),NOT(ISNUMBER(G1706))),AND(NOT(ISBLANK(J1706)),NOT(ISNUMBER(M1706)))),"Digite um número na C.H.",IF(OR(COUNTIF(B1706:B1715,B1706)&gt;1,COUNTIF(J1706:J1715,J1706)&gt;1),"Docente repetido",""))</f>
        <v/>
      </c>
      <c r="P1706" s="13">
        <f t="shared" ref="P1706:P1715" si="97">IF(ISBLANK(O1706),"",IF(O1706="",0,1))</f>
        <v>0</v>
      </c>
      <c r="Q1706" s="26"/>
      <c r="R1706" s="26"/>
      <c r="S1706" s="26"/>
      <c r="T1706" s="40" t="str">
        <f t="shared" si="95"/>
        <v/>
      </c>
      <c r="U1706" s="24"/>
      <c r="V1706" s="24"/>
      <c r="W1706" s="26"/>
    </row>
    <row r="1707" spans="1:23" ht="14.1">
      <c r="A1707" s="13" t="s">
        <v>113</v>
      </c>
      <c r="B1707" s="75"/>
      <c r="C1707" s="75"/>
      <c r="D1707" s="75"/>
      <c r="E1707" s="24"/>
      <c r="F1707" s="13" t="s">
        <v>111</v>
      </c>
      <c r="G1707" s="27"/>
      <c r="H1707" s="24"/>
      <c r="I1707" s="13" t="s">
        <v>114</v>
      </c>
      <c r="J1707" s="27"/>
      <c r="K1707" s="24"/>
      <c r="L1707" s="13" t="s">
        <v>111</v>
      </c>
      <c r="M1707" s="27"/>
      <c r="N1707" s="24"/>
      <c r="O1707" s="13" t="str">
        <f>IF(OR(AND(NOT(ISBLANK(G1707)),NOT(ISNUMBER(G1707))),AND(NOT(ISBLANK(J1707)),NOT(ISNUMBER(M1707)))),"Digite um número na C.H.",IF(OR(COUNTIF(B1706:B1715,B1707)&gt;1,COUNTIF(J1706:J1715,J1707)&gt;1),"Docente repetido",""))</f>
        <v/>
      </c>
      <c r="P1707" s="13">
        <f t="shared" si="97"/>
        <v>0</v>
      </c>
      <c r="Q1707" s="26"/>
      <c r="R1707" s="26"/>
      <c r="S1707" s="26"/>
      <c r="T1707" s="40" t="str">
        <f t="shared" si="95"/>
        <v/>
      </c>
      <c r="U1707" s="24"/>
      <c r="V1707" s="24"/>
      <c r="W1707" s="26"/>
    </row>
    <row r="1708" spans="1:23" ht="14.1">
      <c r="A1708" s="13" t="s">
        <v>115</v>
      </c>
      <c r="B1708" s="75"/>
      <c r="C1708" s="75"/>
      <c r="D1708" s="75"/>
      <c r="E1708" s="24"/>
      <c r="F1708" s="13" t="s">
        <v>111</v>
      </c>
      <c r="G1708" s="27"/>
      <c r="H1708" s="24"/>
      <c r="I1708" s="13" t="s">
        <v>116</v>
      </c>
      <c r="J1708" s="27"/>
      <c r="K1708" s="24"/>
      <c r="L1708" s="13" t="s">
        <v>111</v>
      </c>
      <c r="M1708" s="27"/>
      <c r="N1708" s="24"/>
      <c r="O1708" s="13" t="str">
        <f>IF(OR(AND(NOT(ISBLANK(G1708)),NOT(ISNUMBER(G1708))),AND(NOT(ISBLANK(J1708)),NOT(ISNUMBER(M1708)))),"Digite um número na C.H.",IF(OR(COUNTIF(B1706:B1715,B1708)&gt;1,COUNTIF(J1706:J1715,J1708)&gt;1),"Docente repetido",""))</f>
        <v/>
      </c>
      <c r="P1708" s="13">
        <f t="shared" si="97"/>
        <v>0</v>
      </c>
      <c r="Q1708" s="26"/>
      <c r="R1708" s="26"/>
      <c r="S1708" s="26"/>
      <c r="T1708" s="40" t="str">
        <f t="shared" si="95"/>
        <v/>
      </c>
      <c r="U1708" s="24"/>
      <c r="V1708" s="24"/>
      <c r="W1708" s="26"/>
    </row>
    <row r="1709" spans="1:23" ht="14.1">
      <c r="A1709" s="13" t="s">
        <v>117</v>
      </c>
      <c r="B1709" s="75"/>
      <c r="C1709" s="75"/>
      <c r="D1709" s="75"/>
      <c r="E1709" s="24"/>
      <c r="F1709" s="13" t="s">
        <v>111</v>
      </c>
      <c r="G1709" s="27"/>
      <c r="H1709" s="24"/>
      <c r="I1709" s="13" t="s">
        <v>118</v>
      </c>
      <c r="J1709" s="27"/>
      <c r="K1709" s="24"/>
      <c r="L1709" s="13" t="s">
        <v>111</v>
      </c>
      <c r="M1709" s="27"/>
      <c r="N1709" s="24"/>
      <c r="O1709" s="13" t="str">
        <f>IF(OR(AND(NOT(ISBLANK(G1709)),NOT(ISNUMBER(G1709))),AND(NOT(ISBLANK(J1709)),NOT(ISNUMBER(M1709)))),"Digite um número na C.H.",IF(OR(COUNTIF(B1706:B1715,B1709)&gt;1,COUNTIF(J1706:J1715,J1709)&gt;1),"Docente repetido",""))</f>
        <v/>
      </c>
      <c r="P1709" s="13">
        <f t="shared" si="97"/>
        <v>0</v>
      </c>
      <c r="Q1709" s="26"/>
      <c r="R1709" s="26"/>
      <c r="S1709" s="26"/>
      <c r="T1709" s="40" t="str">
        <f t="shared" si="95"/>
        <v/>
      </c>
      <c r="U1709" s="24"/>
      <c r="V1709" s="24"/>
      <c r="W1709" s="26"/>
    </row>
    <row r="1710" spans="1:23" ht="14.1">
      <c r="A1710" s="13" t="s">
        <v>119</v>
      </c>
      <c r="B1710" s="75"/>
      <c r="C1710" s="75"/>
      <c r="D1710" s="75"/>
      <c r="E1710" s="24"/>
      <c r="F1710" s="13" t="s">
        <v>111</v>
      </c>
      <c r="G1710" s="27"/>
      <c r="H1710" s="24"/>
      <c r="I1710" s="13" t="s">
        <v>120</v>
      </c>
      <c r="J1710" s="27"/>
      <c r="K1710" s="24"/>
      <c r="L1710" s="13" t="s">
        <v>111</v>
      </c>
      <c r="M1710" s="27"/>
      <c r="N1710" s="24"/>
      <c r="O1710" s="13" t="str">
        <f>IF(OR(AND(NOT(ISBLANK(G1710)),NOT(ISNUMBER(G1710))),AND(NOT(ISBLANK(J1710)),NOT(ISNUMBER(M1710)))),"Digite um número na C.H.",IF(OR(COUNTIF(B1706:B1715,B1710)&gt;1,COUNTIF(J1706:J1715,J1710)&gt;1),"Docente repetido",""))</f>
        <v/>
      </c>
      <c r="P1710" s="13">
        <f t="shared" si="97"/>
        <v>0</v>
      </c>
      <c r="Q1710" s="26"/>
      <c r="R1710" s="26"/>
      <c r="S1710" s="26"/>
      <c r="T1710" s="40" t="str">
        <f t="shared" si="95"/>
        <v/>
      </c>
      <c r="U1710" s="24"/>
      <c r="V1710" s="24"/>
      <c r="W1710" s="26"/>
    </row>
    <row r="1711" spans="1:23" ht="14.1">
      <c r="A1711" s="13" t="s">
        <v>121</v>
      </c>
      <c r="B1711" s="75"/>
      <c r="C1711" s="75"/>
      <c r="D1711" s="75"/>
      <c r="E1711" s="24"/>
      <c r="F1711" s="13" t="s">
        <v>111</v>
      </c>
      <c r="G1711" s="27"/>
      <c r="H1711" s="24"/>
      <c r="I1711" s="13" t="s">
        <v>122</v>
      </c>
      <c r="J1711" s="27"/>
      <c r="K1711" s="24"/>
      <c r="L1711" s="13" t="s">
        <v>111</v>
      </c>
      <c r="M1711" s="27"/>
      <c r="N1711" s="24"/>
      <c r="O1711" s="13" t="str">
        <f>IF(OR(AND(NOT(ISBLANK(G1711)),NOT(ISNUMBER(G1711))),AND(NOT(ISBLANK(J1711)),NOT(ISNUMBER(M1711)))),"Digite um número na C.H.",IF(OR(COUNTIF(B1706:B1715,B1711)&gt;1,COUNTIF(J1706:J1715,J1711)&gt;1),"Docente repetido",""))</f>
        <v/>
      </c>
      <c r="P1711" s="13">
        <f t="shared" si="97"/>
        <v>0</v>
      </c>
      <c r="Q1711" s="26"/>
      <c r="R1711" s="26"/>
      <c r="S1711" s="26"/>
      <c r="T1711" s="40" t="str">
        <f t="shared" si="95"/>
        <v/>
      </c>
      <c r="U1711" s="24"/>
      <c r="V1711" s="24"/>
      <c r="W1711" s="26"/>
    </row>
    <row r="1712" spans="1:23" ht="14.1">
      <c r="A1712" s="13" t="s">
        <v>123</v>
      </c>
      <c r="B1712" s="75"/>
      <c r="C1712" s="75"/>
      <c r="D1712" s="75"/>
      <c r="E1712" s="24"/>
      <c r="F1712" s="13" t="s">
        <v>111</v>
      </c>
      <c r="G1712" s="27"/>
      <c r="H1712" s="24"/>
      <c r="I1712" s="13" t="s">
        <v>124</v>
      </c>
      <c r="J1712" s="27"/>
      <c r="K1712" s="24"/>
      <c r="L1712" s="13" t="s">
        <v>111</v>
      </c>
      <c r="M1712" s="27"/>
      <c r="N1712" s="24"/>
      <c r="O1712" s="13" t="str">
        <f>IF(OR(AND(NOT(ISBLANK(G1712)),NOT(ISNUMBER(G1712))),AND(NOT(ISBLANK(J1712)),NOT(ISNUMBER(M1712)))),"Digite um número na C.H.",IF(OR(COUNTIF(B1706:B1715,B1712)&gt;1,COUNTIF(J1706:J1715,J1712)&gt;1),"Docente repetido",""))</f>
        <v/>
      </c>
      <c r="P1712" s="13">
        <f t="shared" si="97"/>
        <v>0</v>
      </c>
      <c r="Q1712" s="26"/>
      <c r="R1712" s="26"/>
      <c r="S1712" s="26"/>
      <c r="T1712" s="40" t="str">
        <f t="shared" si="95"/>
        <v/>
      </c>
      <c r="U1712" s="24"/>
      <c r="V1712" s="24"/>
      <c r="W1712" s="26"/>
    </row>
    <row r="1713" spans="1:23" ht="14.1">
      <c r="A1713" s="13" t="s">
        <v>125</v>
      </c>
      <c r="B1713" s="75"/>
      <c r="C1713" s="75"/>
      <c r="D1713" s="75"/>
      <c r="E1713" s="24"/>
      <c r="F1713" s="13" t="s">
        <v>111</v>
      </c>
      <c r="G1713" s="27"/>
      <c r="H1713" s="24"/>
      <c r="I1713" s="13" t="s">
        <v>126</v>
      </c>
      <c r="J1713" s="27"/>
      <c r="K1713" s="24"/>
      <c r="L1713" s="13" t="s">
        <v>111</v>
      </c>
      <c r="M1713" s="27"/>
      <c r="N1713" s="24"/>
      <c r="O1713" s="13" t="str">
        <f>IF(OR(AND(NOT(ISBLANK(G1713)),NOT(ISNUMBER(G1713))),AND(NOT(ISBLANK(J1713)),NOT(ISNUMBER(M1713)))),"Digite um número na C.H.",IF(OR(COUNTIF(B1706:B1715,B1713)&gt;1,COUNTIF(J1706:J1715,J1713)&gt;1),"Docente repetido",""))</f>
        <v/>
      </c>
      <c r="P1713" s="13">
        <f t="shared" si="97"/>
        <v>0</v>
      </c>
      <c r="Q1713" s="26"/>
      <c r="R1713" s="26"/>
      <c r="S1713" s="26"/>
      <c r="T1713" s="40" t="str">
        <f t="shared" si="95"/>
        <v/>
      </c>
      <c r="U1713" s="24"/>
      <c r="V1713" s="24"/>
      <c r="W1713" s="26"/>
    </row>
    <row r="1714" spans="1:23" ht="14.1">
      <c r="A1714" s="13" t="s">
        <v>127</v>
      </c>
      <c r="B1714" s="75"/>
      <c r="C1714" s="75"/>
      <c r="D1714" s="75"/>
      <c r="E1714" s="24"/>
      <c r="F1714" s="13" t="s">
        <v>111</v>
      </c>
      <c r="G1714" s="27"/>
      <c r="H1714" s="24"/>
      <c r="I1714" s="13" t="s">
        <v>128</v>
      </c>
      <c r="J1714" s="27"/>
      <c r="K1714" s="24"/>
      <c r="L1714" s="13" t="s">
        <v>111</v>
      </c>
      <c r="M1714" s="27"/>
      <c r="N1714" s="24"/>
      <c r="O1714" s="13" t="str">
        <f>IF(OR(AND(NOT(ISBLANK(G1714)),NOT(ISNUMBER(G1714))),AND(NOT(ISBLANK(J1714)),NOT(ISNUMBER(M1714)))),"Digite um número na C.H.",IF(OR(COUNTIF(B1706:B1715,B1714)&gt;1,COUNTIF(J1706:J1715,J1714)&gt;1),"Docente repetido",""))</f>
        <v/>
      </c>
      <c r="P1714" s="13">
        <f t="shared" si="97"/>
        <v>0</v>
      </c>
      <c r="Q1714" s="26"/>
      <c r="R1714" s="26"/>
      <c r="S1714" s="26"/>
      <c r="T1714" s="40" t="str">
        <f t="shared" si="95"/>
        <v/>
      </c>
      <c r="U1714" s="26"/>
      <c r="V1714" s="26"/>
      <c r="W1714" s="26"/>
    </row>
    <row r="1715" spans="1:23" ht="14.1">
      <c r="A1715" s="13" t="s">
        <v>129</v>
      </c>
      <c r="B1715" s="75"/>
      <c r="C1715" s="75"/>
      <c r="D1715" s="75"/>
      <c r="E1715" s="24"/>
      <c r="F1715" s="13" t="s">
        <v>111</v>
      </c>
      <c r="G1715" s="27"/>
      <c r="H1715" s="24"/>
      <c r="I1715" s="13" t="s">
        <v>130</v>
      </c>
      <c r="J1715" s="27"/>
      <c r="K1715" s="24"/>
      <c r="L1715" s="13" t="s">
        <v>111</v>
      </c>
      <c r="M1715" s="27"/>
      <c r="N1715" s="24"/>
      <c r="O1715" s="13" t="str">
        <f>IF(OR(AND(NOT(ISBLANK(G1715)),NOT(ISNUMBER(G1715))),AND(NOT(ISBLANK(J1715)),NOT(ISNUMBER(M1715)))),"Digite um número na C.H.",IF(OR(COUNTIF(B1706:B1715,B1715)&gt;1,COUNTIF(J1706:J1715,J1715)&gt;1),"Docente repetido",""))</f>
        <v/>
      </c>
      <c r="P1715" s="13">
        <f t="shared" si="97"/>
        <v>0</v>
      </c>
      <c r="Q1715" s="26"/>
      <c r="R1715" s="26"/>
      <c r="S1715" s="26"/>
      <c r="T1715" s="40" t="str">
        <f t="shared" si="95"/>
        <v/>
      </c>
      <c r="U1715" s="26"/>
      <c r="V1715" s="26"/>
      <c r="W1715" s="26"/>
    </row>
    <row r="1716" spans="1:23" ht="12.6">
      <c r="A1716" s="26"/>
      <c r="B1716" s="26"/>
      <c r="C1716" s="26"/>
      <c r="D1716" s="26"/>
      <c r="E1716" s="26"/>
      <c r="F1716" s="26"/>
      <c r="G1716" s="26"/>
      <c r="H1716" s="26"/>
      <c r="I1716" s="26"/>
      <c r="J1716" s="26"/>
      <c r="K1716" s="26"/>
      <c r="L1716" s="26"/>
      <c r="M1716" s="26"/>
      <c r="N1716" s="26"/>
      <c r="O1716" s="26"/>
      <c r="P1716" s="26"/>
      <c r="Q1716" s="26"/>
      <c r="R1716" s="26"/>
      <c r="S1716" s="26"/>
      <c r="T1716" s="40" t="str">
        <f t="shared" si="95"/>
        <v/>
      </c>
      <c r="U1716" s="26"/>
      <c r="V1716" s="26"/>
      <c r="W1716" s="26"/>
    </row>
    <row r="1717" spans="1:23" ht="15.75" customHeight="1">
      <c r="T1717" s="40" t="str">
        <f t="shared" si="95"/>
        <v/>
      </c>
    </row>
    <row r="1718" spans="1:23" ht="15.75" customHeight="1">
      <c r="T1718" s="40" t="str">
        <f t="shared" si="95"/>
        <v/>
      </c>
    </row>
    <row r="1719" spans="1:23" ht="19.5" customHeight="1">
      <c r="A1719" s="13" t="s">
        <v>99</v>
      </c>
      <c r="B1719" s="94"/>
      <c r="C1719" s="94"/>
      <c r="D1719" s="94"/>
      <c r="E1719" s="94"/>
      <c r="F1719" s="94"/>
      <c r="G1719" s="94"/>
      <c r="H1719" s="94"/>
      <c r="I1719" s="94"/>
      <c r="J1719" s="94"/>
      <c r="K1719" s="94"/>
      <c r="L1719" s="94"/>
      <c r="M1719" s="94"/>
      <c r="N1719" s="24"/>
      <c r="O1719" s="13" t="str">
        <f>IF(AND(B1719="",NOT(F1720="")),"Nome da disciplina obrigatório","")</f>
        <v/>
      </c>
      <c r="P1719" s="13">
        <f>IF(ISBLANK(O1719),"",IF(O1719="",0,1))</f>
        <v>0</v>
      </c>
      <c r="Q1719" s="26"/>
      <c r="R1719" s="26"/>
      <c r="S1719" s="26"/>
      <c r="T1719" s="40" t="str">
        <f t="shared" si="95"/>
        <v/>
      </c>
      <c r="U1719" s="26"/>
      <c r="V1719" s="26"/>
      <c r="W1719" s="26"/>
    </row>
    <row r="1720" spans="1:23" ht="32.25" customHeight="1">
      <c r="A1720" s="95" t="s">
        <v>100</v>
      </c>
      <c r="B1720" s="96"/>
      <c r="C1720" s="96"/>
      <c r="D1720" s="96"/>
      <c r="E1720" s="97"/>
      <c r="F1720" s="13" t="str">
        <f>IF(SUM(G1730:G1739)+SUM(M1730:M1739)=0,"",SUM(G1730:G1739)+SUM(M1730:M1739))</f>
        <v/>
      </c>
      <c r="H1720" s="24"/>
      <c r="I1720" s="24"/>
      <c r="J1720" s="24"/>
      <c r="K1720" s="24"/>
      <c r="L1720" s="24"/>
      <c r="M1720" s="24"/>
      <c r="N1720" s="24"/>
      <c r="O1720" s="13" t="str">
        <f>IF(F1720="", "", IF(AND(NOT(F1720=0),NOT(MOD(F1720,15)=0)),"A carga horária deve ser múltiplo de 15",""))</f>
        <v/>
      </c>
      <c r="P1720" s="13">
        <f>IF(ISBLANK(O1720),"",IF(O1720="",0,1))</f>
        <v>0</v>
      </c>
      <c r="Q1720" s="26"/>
      <c r="R1720" s="26"/>
      <c r="S1720" s="26"/>
      <c r="T1720" s="40" t="str">
        <f t="shared" si="95"/>
        <v/>
      </c>
      <c r="U1720" s="24"/>
      <c r="V1720" s="24"/>
      <c r="W1720" s="26"/>
    </row>
    <row r="1721" spans="1:23" ht="14.1">
      <c r="A1721" s="98" t="s">
        <v>93</v>
      </c>
      <c r="B1721" s="98"/>
      <c r="C1721" s="98"/>
      <c r="D1721" s="98"/>
      <c r="E1721" s="98"/>
      <c r="F1721" s="38" t="str">
        <f>IF(AND(NOT(ISBLANK(F1720)),ISNUMBER(F1720),F1720&gt;=15),F1720/15,"")</f>
        <v/>
      </c>
      <c r="G1721" s="24"/>
      <c r="H1721" s="24"/>
      <c r="I1721" s="24"/>
      <c r="J1721" s="24"/>
      <c r="K1721" s="24"/>
      <c r="L1721" s="24"/>
      <c r="M1721" s="24"/>
      <c r="N1721" s="24"/>
      <c r="O1721" s="26"/>
      <c r="P1721" s="26"/>
      <c r="Q1721" s="26"/>
      <c r="R1721" s="26"/>
      <c r="S1721" s="26"/>
      <c r="T1721" s="40" t="str">
        <f t="shared" si="95"/>
        <v/>
      </c>
      <c r="U1721" s="24"/>
      <c r="V1721" s="24"/>
      <c r="W1721" s="26"/>
    </row>
    <row r="1722" spans="1:23" ht="60" customHeight="1">
      <c r="A1722" s="13" t="s">
        <v>101</v>
      </c>
      <c r="B1722" s="83"/>
      <c r="C1722" s="83"/>
      <c r="D1722" s="83"/>
      <c r="E1722" s="83"/>
      <c r="F1722" s="83"/>
      <c r="G1722" s="83"/>
      <c r="H1722" s="83"/>
      <c r="I1722" s="83"/>
      <c r="J1722" s="83"/>
      <c r="K1722" s="83"/>
      <c r="L1722" s="83"/>
      <c r="M1722" s="83"/>
      <c r="N1722" s="24"/>
      <c r="O1722" s="26"/>
      <c r="P1722" s="26"/>
      <c r="Q1722" s="26"/>
      <c r="R1722" s="26"/>
      <c r="S1722" s="26"/>
      <c r="T1722" s="40" t="str">
        <f t="shared" si="95"/>
        <v/>
      </c>
      <c r="U1722" s="24"/>
      <c r="V1722" s="24"/>
      <c r="W1722" s="26"/>
    </row>
    <row r="1723" spans="1:23" ht="60" customHeight="1">
      <c r="A1723" s="39" t="s">
        <v>102</v>
      </c>
      <c r="B1723" s="83"/>
      <c r="C1723" s="83"/>
      <c r="D1723" s="83"/>
      <c r="E1723" s="83"/>
      <c r="F1723" s="83"/>
      <c r="G1723" s="83"/>
      <c r="H1723" s="83"/>
      <c r="I1723" s="83"/>
      <c r="J1723" s="83"/>
      <c r="K1723" s="83"/>
      <c r="L1723" s="83"/>
      <c r="M1723" s="83"/>
      <c r="N1723" s="24"/>
      <c r="O1723" s="26"/>
      <c r="P1723" s="26"/>
      <c r="Q1723" s="26"/>
      <c r="R1723" s="26"/>
      <c r="S1723" s="26"/>
      <c r="T1723" s="40" t="str">
        <f t="shared" si="95"/>
        <v/>
      </c>
      <c r="U1723" s="24"/>
      <c r="V1723" s="24"/>
      <c r="W1723" s="26"/>
    </row>
    <row r="1724" spans="1:23" ht="14.1">
      <c r="A1724" s="13" t="s">
        <v>103</v>
      </c>
      <c r="B1724" s="57"/>
      <c r="C1724" s="16" t="s">
        <v>104</v>
      </c>
      <c r="D1724" s="24"/>
      <c r="E1724" s="24"/>
      <c r="G1724" s="26"/>
      <c r="H1724" s="24"/>
      <c r="I1724" s="24"/>
      <c r="J1724" s="24"/>
      <c r="K1724" s="24"/>
      <c r="L1724" s="24"/>
      <c r="M1724" s="24"/>
      <c r="N1724" s="24"/>
      <c r="O1724" s="26"/>
      <c r="P1724" s="26"/>
      <c r="Q1724" s="26"/>
      <c r="R1724" s="26"/>
      <c r="S1724" s="26"/>
      <c r="T1724" s="40" t="str">
        <f t="shared" si="95"/>
        <v/>
      </c>
      <c r="U1724" s="24"/>
      <c r="V1724" s="24"/>
      <c r="W1724" s="26"/>
    </row>
    <row r="1725" spans="1:23" ht="14.1">
      <c r="A1725" s="13" t="s">
        <v>105</v>
      </c>
      <c r="B1725" s="57"/>
      <c r="C1725" s="16" t="s">
        <v>104</v>
      </c>
      <c r="D1725" s="24"/>
      <c r="E1725" s="24"/>
      <c r="G1725" s="26"/>
      <c r="H1725" s="24"/>
      <c r="I1725" s="24"/>
      <c r="J1725" s="24"/>
      <c r="K1725" s="24"/>
      <c r="L1725" s="24"/>
      <c r="M1725" s="24"/>
      <c r="N1725" s="24"/>
      <c r="O1725" s="26"/>
      <c r="P1725" s="26"/>
      <c r="Q1725" s="26"/>
      <c r="R1725" s="26"/>
      <c r="S1725" s="26"/>
      <c r="T1725" s="40" t="str">
        <f t="shared" si="95"/>
        <v/>
      </c>
      <c r="U1725" s="24"/>
      <c r="V1725" s="24"/>
      <c r="W1725" s="26"/>
    </row>
    <row r="1726" spans="1:23" ht="14.1">
      <c r="A1726" s="99" t="s">
        <v>106</v>
      </c>
      <c r="B1726" s="99"/>
      <c r="C1726" s="57"/>
      <c r="D1726" s="16" t="s">
        <v>104</v>
      </c>
      <c r="E1726" s="24"/>
      <c r="F1726" s="34"/>
      <c r="G1726" s="26"/>
      <c r="H1726" s="24"/>
      <c r="I1726" s="24"/>
      <c r="J1726" s="24"/>
      <c r="K1726" s="24"/>
      <c r="L1726" s="24"/>
      <c r="M1726" s="24"/>
      <c r="N1726" s="24"/>
      <c r="O1726" s="26"/>
      <c r="P1726" s="26"/>
      <c r="Q1726" s="26"/>
      <c r="R1726" s="26"/>
      <c r="S1726" s="26"/>
      <c r="T1726" s="40" t="str">
        <f t="shared" si="95"/>
        <v/>
      </c>
      <c r="U1726" s="24"/>
      <c r="V1726" s="24"/>
      <c r="W1726" s="26"/>
    </row>
    <row r="1727" spans="1:23" ht="14.1">
      <c r="A1727" s="99" t="s">
        <v>107</v>
      </c>
      <c r="B1727" s="99"/>
      <c r="C1727" s="57"/>
      <c r="D1727" s="16" t="s">
        <v>104</v>
      </c>
      <c r="E1727" s="24"/>
      <c r="F1727" s="34"/>
      <c r="G1727" s="26"/>
      <c r="H1727" s="24"/>
      <c r="I1727" s="24"/>
      <c r="J1727" s="24"/>
      <c r="K1727" s="24"/>
      <c r="L1727" s="24"/>
      <c r="M1727" s="24"/>
      <c r="N1727" s="24"/>
      <c r="O1727" s="26"/>
      <c r="P1727" s="26"/>
      <c r="Q1727" s="26"/>
      <c r="R1727" s="26"/>
      <c r="S1727" s="26"/>
      <c r="T1727" s="40" t="str">
        <f t="shared" si="95"/>
        <v/>
      </c>
      <c r="U1727" s="24"/>
      <c r="V1727" s="24"/>
      <c r="W1727" s="26"/>
    </row>
    <row r="1728" spans="1:23" ht="14.1">
      <c r="A1728" s="100" t="s">
        <v>108</v>
      </c>
      <c r="B1728" s="101"/>
      <c r="C1728" s="102"/>
      <c r="D1728" s="57"/>
      <c r="E1728" s="16" t="s">
        <v>104</v>
      </c>
      <c r="G1728" s="26"/>
      <c r="H1728" s="24"/>
      <c r="I1728" s="24"/>
      <c r="J1728" s="24"/>
      <c r="K1728" s="24"/>
      <c r="L1728" s="24"/>
      <c r="M1728" s="24"/>
      <c r="N1728" s="24"/>
      <c r="O1728" s="26"/>
      <c r="P1728" s="26"/>
      <c r="Q1728" s="26"/>
      <c r="R1728" s="26"/>
      <c r="S1728" s="26"/>
      <c r="T1728" s="40" t="str">
        <f t="shared" si="95"/>
        <v/>
      </c>
      <c r="U1728" s="24"/>
      <c r="V1728" s="24"/>
      <c r="W1728" s="26"/>
    </row>
    <row r="1729" spans="1:23" ht="14.1">
      <c r="A1729" s="103" t="s">
        <v>109</v>
      </c>
      <c r="B1729" s="104"/>
      <c r="C1729" s="105"/>
      <c r="D1729" s="57"/>
      <c r="E1729" s="16" t="s">
        <v>104</v>
      </c>
      <c r="G1729" s="26"/>
      <c r="H1729" s="24"/>
      <c r="I1729" s="24"/>
      <c r="J1729" s="24"/>
      <c r="K1729" s="24"/>
      <c r="L1729" s="24"/>
      <c r="M1729" s="24"/>
      <c r="N1729" s="24"/>
      <c r="O1729" s="26"/>
      <c r="P1729" s="26"/>
      <c r="Q1729" s="26"/>
      <c r="R1729" s="26"/>
      <c r="S1729" s="26"/>
      <c r="T1729" s="40" t="str">
        <f t="shared" ref="T1729:T1792" si="98">IF(AND($A1729 = "Nome da disciplina:", ISTEXT($B1729)), "OK", "")</f>
        <v/>
      </c>
      <c r="U1729" s="24"/>
      <c r="V1729" s="24"/>
      <c r="W1729" s="26"/>
    </row>
    <row r="1730" spans="1:23" ht="14.1">
      <c r="A1730" s="13" t="s">
        <v>110</v>
      </c>
      <c r="B1730" s="75"/>
      <c r="C1730" s="75"/>
      <c r="D1730" s="75"/>
      <c r="E1730" s="24"/>
      <c r="F1730" s="13" t="s">
        <v>111</v>
      </c>
      <c r="G1730" s="27"/>
      <c r="H1730" s="24"/>
      <c r="I1730" s="13" t="s">
        <v>112</v>
      </c>
      <c r="J1730" s="27"/>
      <c r="K1730" s="24"/>
      <c r="L1730" s="13" t="s">
        <v>111</v>
      </c>
      <c r="M1730" s="27"/>
      <c r="N1730" s="24"/>
      <c r="O1730" s="13" t="str">
        <f>IF(OR(AND(NOT(ISBLANK(G1730)),NOT(ISNUMBER(G1730))),AND(NOT(ISBLANK(J1730)),NOT(ISNUMBER(M1730)))),"Digite um número na C.H.",IF(OR(COUNTIF(B1730:B1739,B1730)&gt;1,COUNTIF(J1730:J1739,J1730)&gt;1),"Docente repetido",""))</f>
        <v/>
      </c>
      <c r="P1730" s="13">
        <f t="shared" ref="P1730:P1739" si="99">IF(ISBLANK(O1730),"",IF(O1730="",0,1))</f>
        <v>0</v>
      </c>
      <c r="Q1730" s="26"/>
      <c r="R1730" s="26"/>
      <c r="S1730" s="26"/>
      <c r="T1730" s="40" t="str">
        <f t="shared" si="98"/>
        <v/>
      </c>
      <c r="U1730" s="24"/>
      <c r="V1730" s="24"/>
      <c r="W1730" s="26"/>
    </row>
    <row r="1731" spans="1:23" ht="14.1">
      <c r="A1731" s="13" t="s">
        <v>113</v>
      </c>
      <c r="B1731" s="75"/>
      <c r="C1731" s="75"/>
      <c r="D1731" s="75"/>
      <c r="E1731" s="24"/>
      <c r="F1731" s="13" t="s">
        <v>111</v>
      </c>
      <c r="G1731" s="27"/>
      <c r="H1731" s="24"/>
      <c r="I1731" s="13" t="s">
        <v>114</v>
      </c>
      <c r="J1731" s="27"/>
      <c r="K1731" s="24"/>
      <c r="L1731" s="13" t="s">
        <v>111</v>
      </c>
      <c r="M1731" s="27"/>
      <c r="N1731" s="24"/>
      <c r="O1731" s="13" t="str">
        <f>IF(OR(AND(NOT(ISBLANK(G1731)),NOT(ISNUMBER(G1731))),AND(NOT(ISBLANK(J1731)),NOT(ISNUMBER(M1731)))),"Digite um número na C.H.",IF(OR(COUNTIF(B1730:B1739,B1731)&gt;1,COUNTIF(J1730:J1739,J1731)&gt;1),"Docente repetido",""))</f>
        <v/>
      </c>
      <c r="P1731" s="13">
        <f t="shared" si="99"/>
        <v>0</v>
      </c>
      <c r="Q1731" s="26"/>
      <c r="R1731" s="26"/>
      <c r="S1731" s="26"/>
      <c r="T1731" s="40" t="str">
        <f t="shared" si="98"/>
        <v/>
      </c>
      <c r="U1731" s="24"/>
      <c r="V1731" s="24"/>
      <c r="W1731" s="26"/>
    </row>
    <row r="1732" spans="1:23" ht="14.1">
      <c r="A1732" s="13" t="s">
        <v>115</v>
      </c>
      <c r="B1732" s="75"/>
      <c r="C1732" s="75"/>
      <c r="D1732" s="75"/>
      <c r="E1732" s="24"/>
      <c r="F1732" s="13" t="s">
        <v>111</v>
      </c>
      <c r="G1732" s="27"/>
      <c r="H1732" s="24"/>
      <c r="I1732" s="13" t="s">
        <v>116</v>
      </c>
      <c r="J1732" s="27"/>
      <c r="K1732" s="24"/>
      <c r="L1732" s="13" t="s">
        <v>111</v>
      </c>
      <c r="M1732" s="27"/>
      <c r="N1732" s="24"/>
      <c r="O1732" s="13" t="str">
        <f>IF(OR(AND(NOT(ISBLANK(G1732)),NOT(ISNUMBER(G1732))),AND(NOT(ISBLANK(J1732)),NOT(ISNUMBER(M1732)))),"Digite um número na C.H.",IF(OR(COUNTIF(B1730:B1739,B1732)&gt;1,COUNTIF(J1730:J1739,J1732)&gt;1),"Docente repetido",""))</f>
        <v/>
      </c>
      <c r="P1732" s="13">
        <f t="shared" si="99"/>
        <v>0</v>
      </c>
      <c r="Q1732" s="26"/>
      <c r="R1732" s="26"/>
      <c r="S1732" s="26"/>
      <c r="T1732" s="40" t="str">
        <f t="shared" si="98"/>
        <v/>
      </c>
      <c r="U1732" s="24"/>
      <c r="V1732" s="24"/>
      <c r="W1732" s="26"/>
    </row>
    <row r="1733" spans="1:23" ht="14.1">
      <c r="A1733" s="13" t="s">
        <v>117</v>
      </c>
      <c r="B1733" s="75"/>
      <c r="C1733" s="75"/>
      <c r="D1733" s="75"/>
      <c r="E1733" s="24"/>
      <c r="F1733" s="13" t="s">
        <v>111</v>
      </c>
      <c r="G1733" s="27"/>
      <c r="H1733" s="24"/>
      <c r="I1733" s="13" t="s">
        <v>118</v>
      </c>
      <c r="J1733" s="27"/>
      <c r="K1733" s="24"/>
      <c r="L1733" s="13" t="s">
        <v>111</v>
      </c>
      <c r="M1733" s="27"/>
      <c r="N1733" s="24"/>
      <c r="O1733" s="13" t="str">
        <f>IF(OR(AND(NOT(ISBLANK(G1733)),NOT(ISNUMBER(G1733))),AND(NOT(ISBLANK(J1733)),NOT(ISNUMBER(M1733)))),"Digite um número na C.H.",IF(OR(COUNTIF(B1730:B1739,B1733)&gt;1,COUNTIF(J1730:J1739,J1733)&gt;1),"Docente repetido",""))</f>
        <v/>
      </c>
      <c r="P1733" s="13">
        <f t="shared" si="99"/>
        <v>0</v>
      </c>
      <c r="Q1733" s="26"/>
      <c r="R1733" s="26"/>
      <c r="S1733" s="26"/>
      <c r="T1733" s="40" t="str">
        <f t="shared" si="98"/>
        <v/>
      </c>
      <c r="U1733" s="24"/>
      <c r="V1733" s="24"/>
      <c r="W1733" s="26"/>
    </row>
    <row r="1734" spans="1:23" ht="14.1">
      <c r="A1734" s="13" t="s">
        <v>119</v>
      </c>
      <c r="B1734" s="75"/>
      <c r="C1734" s="75"/>
      <c r="D1734" s="75"/>
      <c r="E1734" s="24"/>
      <c r="F1734" s="13" t="s">
        <v>111</v>
      </c>
      <c r="G1734" s="27"/>
      <c r="H1734" s="24"/>
      <c r="I1734" s="13" t="s">
        <v>120</v>
      </c>
      <c r="J1734" s="27"/>
      <c r="K1734" s="24"/>
      <c r="L1734" s="13" t="s">
        <v>111</v>
      </c>
      <c r="M1734" s="27"/>
      <c r="N1734" s="24"/>
      <c r="O1734" s="13" t="str">
        <f>IF(OR(AND(NOT(ISBLANK(G1734)),NOT(ISNUMBER(G1734))),AND(NOT(ISBLANK(J1734)),NOT(ISNUMBER(M1734)))),"Digite um número na C.H.",IF(OR(COUNTIF(B1730:B1739,B1734)&gt;1,COUNTIF(J1730:J1739,J1734)&gt;1),"Docente repetido",""))</f>
        <v/>
      </c>
      <c r="P1734" s="13">
        <f t="shared" si="99"/>
        <v>0</v>
      </c>
      <c r="Q1734" s="26"/>
      <c r="R1734" s="26"/>
      <c r="S1734" s="26"/>
      <c r="T1734" s="40" t="str">
        <f t="shared" si="98"/>
        <v/>
      </c>
      <c r="U1734" s="24"/>
      <c r="V1734" s="24"/>
      <c r="W1734" s="26"/>
    </row>
    <row r="1735" spans="1:23" ht="14.1">
      <c r="A1735" s="13" t="s">
        <v>121</v>
      </c>
      <c r="B1735" s="75"/>
      <c r="C1735" s="75"/>
      <c r="D1735" s="75"/>
      <c r="E1735" s="24"/>
      <c r="F1735" s="13" t="s">
        <v>111</v>
      </c>
      <c r="G1735" s="27"/>
      <c r="H1735" s="24"/>
      <c r="I1735" s="13" t="s">
        <v>122</v>
      </c>
      <c r="J1735" s="27"/>
      <c r="K1735" s="24"/>
      <c r="L1735" s="13" t="s">
        <v>111</v>
      </c>
      <c r="M1735" s="27"/>
      <c r="N1735" s="24"/>
      <c r="O1735" s="13" t="str">
        <f>IF(OR(AND(NOT(ISBLANK(G1735)),NOT(ISNUMBER(G1735))),AND(NOT(ISBLANK(J1735)),NOT(ISNUMBER(M1735)))),"Digite um número na C.H.",IF(OR(COUNTIF(B1730:B1739,B1735)&gt;1,COUNTIF(J1730:J1739,J1735)&gt;1),"Docente repetido",""))</f>
        <v/>
      </c>
      <c r="P1735" s="13">
        <f t="shared" si="99"/>
        <v>0</v>
      </c>
      <c r="Q1735" s="26"/>
      <c r="R1735" s="26"/>
      <c r="S1735" s="26"/>
      <c r="T1735" s="40" t="str">
        <f t="shared" si="98"/>
        <v/>
      </c>
      <c r="U1735" s="24"/>
      <c r="V1735" s="24"/>
      <c r="W1735" s="26"/>
    </row>
    <row r="1736" spans="1:23" ht="14.1">
      <c r="A1736" s="13" t="s">
        <v>123</v>
      </c>
      <c r="B1736" s="75"/>
      <c r="C1736" s="75"/>
      <c r="D1736" s="75"/>
      <c r="E1736" s="24"/>
      <c r="F1736" s="13" t="s">
        <v>111</v>
      </c>
      <c r="G1736" s="27"/>
      <c r="H1736" s="24"/>
      <c r="I1736" s="13" t="s">
        <v>124</v>
      </c>
      <c r="J1736" s="27"/>
      <c r="K1736" s="24"/>
      <c r="L1736" s="13" t="s">
        <v>111</v>
      </c>
      <c r="M1736" s="27"/>
      <c r="N1736" s="24"/>
      <c r="O1736" s="13" t="str">
        <f>IF(OR(AND(NOT(ISBLANK(G1736)),NOT(ISNUMBER(G1736))),AND(NOT(ISBLANK(J1736)),NOT(ISNUMBER(M1736)))),"Digite um número na C.H.",IF(OR(COUNTIF(B1730:B1739,B1736)&gt;1,COUNTIF(J1730:J1739,J1736)&gt;1),"Docente repetido",""))</f>
        <v/>
      </c>
      <c r="P1736" s="13">
        <f t="shared" si="99"/>
        <v>0</v>
      </c>
      <c r="Q1736" s="26"/>
      <c r="R1736" s="26"/>
      <c r="S1736" s="26"/>
      <c r="T1736" s="40" t="str">
        <f t="shared" si="98"/>
        <v/>
      </c>
      <c r="U1736" s="24"/>
      <c r="V1736" s="24"/>
      <c r="W1736" s="26"/>
    </row>
    <row r="1737" spans="1:23" ht="14.1">
      <c r="A1737" s="13" t="s">
        <v>125</v>
      </c>
      <c r="B1737" s="75"/>
      <c r="C1737" s="75"/>
      <c r="D1737" s="75"/>
      <c r="E1737" s="24"/>
      <c r="F1737" s="13" t="s">
        <v>111</v>
      </c>
      <c r="G1737" s="27"/>
      <c r="H1737" s="24"/>
      <c r="I1737" s="13" t="s">
        <v>126</v>
      </c>
      <c r="J1737" s="27"/>
      <c r="K1737" s="24"/>
      <c r="L1737" s="13" t="s">
        <v>111</v>
      </c>
      <c r="M1737" s="27"/>
      <c r="N1737" s="24"/>
      <c r="O1737" s="13" t="str">
        <f>IF(OR(AND(NOT(ISBLANK(G1737)),NOT(ISNUMBER(G1737))),AND(NOT(ISBLANK(J1737)),NOT(ISNUMBER(M1737)))),"Digite um número na C.H.",IF(OR(COUNTIF(B1730:B1739,B1737)&gt;1,COUNTIF(J1730:J1739,J1737)&gt;1),"Docente repetido",""))</f>
        <v/>
      </c>
      <c r="P1737" s="13">
        <f t="shared" si="99"/>
        <v>0</v>
      </c>
      <c r="Q1737" s="26"/>
      <c r="R1737" s="26"/>
      <c r="S1737" s="26"/>
      <c r="T1737" s="40" t="str">
        <f t="shared" si="98"/>
        <v/>
      </c>
      <c r="U1737" s="24"/>
      <c r="V1737" s="24"/>
      <c r="W1737" s="26"/>
    </row>
    <row r="1738" spans="1:23" ht="14.1">
      <c r="A1738" s="13" t="s">
        <v>127</v>
      </c>
      <c r="B1738" s="75"/>
      <c r="C1738" s="75"/>
      <c r="D1738" s="75"/>
      <c r="E1738" s="24"/>
      <c r="F1738" s="13" t="s">
        <v>111</v>
      </c>
      <c r="G1738" s="27"/>
      <c r="H1738" s="24"/>
      <c r="I1738" s="13" t="s">
        <v>128</v>
      </c>
      <c r="J1738" s="27"/>
      <c r="K1738" s="24"/>
      <c r="L1738" s="13" t="s">
        <v>111</v>
      </c>
      <c r="M1738" s="27"/>
      <c r="N1738" s="24"/>
      <c r="O1738" s="13" t="str">
        <f>IF(OR(AND(NOT(ISBLANK(G1738)),NOT(ISNUMBER(G1738))),AND(NOT(ISBLANK(J1738)),NOT(ISNUMBER(M1738)))),"Digite um número na C.H.",IF(OR(COUNTIF(B1730:B1739,B1738)&gt;1,COUNTIF(J1730:J1739,J1738)&gt;1),"Docente repetido",""))</f>
        <v/>
      </c>
      <c r="P1738" s="13">
        <f t="shared" si="99"/>
        <v>0</v>
      </c>
      <c r="Q1738" s="26"/>
      <c r="R1738" s="26"/>
      <c r="S1738" s="26"/>
      <c r="T1738" s="40" t="str">
        <f t="shared" si="98"/>
        <v/>
      </c>
      <c r="U1738" s="26"/>
      <c r="V1738" s="26"/>
      <c r="W1738" s="26"/>
    </row>
    <row r="1739" spans="1:23" ht="14.1">
      <c r="A1739" s="13" t="s">
        <v>129</v>
      </c>
      <c r="B1739" s="75"/>
      <c r="C1739" s="75"/>
      <c r="D1739" s="75"/>
      <c r="E1739" s="24"/>
      <c r="F1739" s="13" t="s">
        <v>111</v>
      </c>
      <c r="G1739" s="27"/>
      <c r="H1739" s="24"/>
      <c r="I1739" s="13" t="s">
        <v>130</v>
      </c>
      <c r="J1739" s="27"/>
      <c r="K1739" s="24"/>
      <c r="L1739" s="13" t="s">
        <v>111</v>
      </c>
      <c r="M1739" s="27"/>
      <c r="N1739" s="24"/>
      <c r="O1739" s="13" t="str">
        <f>IF(OR(AND(NOT(ISBLANK(G1739)),NOT(ISNUMBER(G1739))),AND(NOT(ISBLANK(J1739)),NOT(ISNUMBER(M1739)))),"Digite um número na C.H.",IF(OR(COUNTIF(B1730:B1739,B1739)&gt;1,COUNTIF(J1730:J1739,J1739)&gt;1),"Docente repetido",""))</f>
        <v/>
      </c>
      <c r="P1739" s="13">
        <f t="shared" si="99"/>
        <v>0</v>
      </c>
      <c r="Q1739" s="26"/>
      <c r="R1739" s="26"/>
      <c r="S1739" s="26"/>
      <c r="T1739" s="40" t="str">
        <f t="shared" si="98"/>
        <v/>
      </c>
      <c r="U1739" s="26"/>
      <c r="V1739" s="26"/>
      <c r="W1739" s="26"/>
    </row>
    <row r="1740" spans="1:23" ht="12.6">
      <c r="A1740" s="26"/>
      <c r="B1740" s="26"/>
      <c r="C1740" s="26"/>
      <c r="D1740" s="26"/>
      <c r="E1740" s="26"/>
      <c r="F1740" s="26"/>
      <c r="G1740" s="26"/>
      <c r="H1740" s="26"/>
      <c r="I1740" s="26"/>
      <c r="J1740" s="26"/>
      <c r="K1740" s="26"/>
      <c r="L1740" s="26"/>
      <c r="M1740" s="26"/>
      <c r="N1740" s="26"/>
      <c r="O1740" s="26"/>
      <c r="P1740" s="26"/>
      <c r="Q1740" s="26"/>
      <c r="R1740" s="26"/>
      <c r="S1740" s="26"/>
      <c r="T1740" s="40" t="str">
        <f t="shared" si="98"/>
        <v/>
      </c>
      <c r="U1740" s="26"/>
      <c r="V1740" s="26"/>
      <c r="W1740" s="26"/>
    </row>
    <row r="1741" spans="1:23" ht="15.75" customHeight="1">
      <c r="T1741" s="40" t="str">
        <f t="shared" si="98"/>
        <v/>
      </c>
    </row>
    <row r="1742" spans="1:23" ht="15.75" customHeight="1">
      <c r="T1742" s="40" t="str">
        <f t="shared" si="98"/>
        <v/>
      </c>
    </row>
    <row r="1743" spans="1:23" ht="19.5" customHeight="1">
      <c r="A1743" s="13" t="s">
        <v>99</v>
      </c>
      <c r="B1743" s="94"/>
      <c r="C1743" s="94"/>
      <c r="D1743" s="94"/>
      <c r="E1743" s="94"/>
      <c r="F1743" s="94"/>
      <c r="G1743" s="94"/>
      <c r="H1743" s="94"/>
      <c r="I1743" s="94"/>
      <c r="J1743" s="94"/>
      <c r="K1743" s="94"/>
      <c r="L1743" s="94"/>
      <c r="M1743" s="94"/>
      <c r="N1743" s="24"/>
      <c r="O1743" s="13" t="str">
        <f>IF(AND(B1743="",NOT(F1744="")),"Nome da disciplina obrigatório","")</f>
        <v/>
      </c>
      <c r="P1743" s="13">
        <f>IF(ISBLANK(O1743),"",IF(O1743="",0,1))</f>
        <v>0</v>
      </c>
      <c r="Q1743" s="26"/>
      <c r="R1743" s="26"/>
      <c r="S1743" s="26"/>
      <c r="T1743" s="40" t="str">
        <f t="shared" si="98"/>
        <v/>
      </c>
      <c r="U1743" s="26"/>
      <c r="V1743" s="26"/>
      <c r="W1743" s="26"/>
    </row>
    <row r="1744" spans="1:23" ht="32.25" customHeight="1">
      <c r="A1744" s="95" t="s">
        <v>100</v>
      </c>
      <c r="B1744" s="96"/>
      <c r="C1744" s="96"/>
      <c r="D1744" s="96"/>
      <c r="E1744" s="97"/>
      <c r="F1744" s="13" t="str">
        <f>IF(SUM(G1754:G1763)+SUM(M1754:M1763)=0,"",SUM(G1754:G1763)+SUM(M1754:M1763))</f>
        <v/>
      </c>
      <c r="H1744" s="24"/>
      <c r="I1744" s="24"/>
      <c r="J1744" s="24"/>
      <c r="K1744" s="24"/>
      <c r="L1744" s="24"/>
      <c r="M1744" s="24"/>
      <c r="N1744" s="24"/>
      <c r="O1744" s="13" t="str">
        <f>IF(F1744="", "", IF(AND(NOT(F1744=0),NOT(MOD(F1744,15)=0)),"A carga horária deve ser múltiplo de 15",""))</f>
        <v/>
      </c>
      <c r="P1744" s="13">
        <f>IF(ISBLANK(O1744),"",IF(O1744="",0,1))</f>
        <v>0</v>
      </c>
      <c r="Q1744" s="26"/>
      <c r="R1744" s="26"/>
      <c r="S1744" s="26"/>
      <c r="T1744" s="40" t="str">
        <f t="shared" si="98"/>
        <v/>
      </c>
      <c r="U1744" s="24"/>
      <c r="V1744" s="24"/>
      <c r="W1744" s="26"/>
    </row>
    <row r="1745" spans="1:23" ht="14.1">
      <c r="A1745" s="98" t="s">
        <v>93</v>
      </c>
      <c r="B1745" s="98"/>
      <c r="C1745" s="98"/>
      <c r="D1745" s="98"/>
      <c r="E1745" s="98"/>
      <c r="F1745" s="38" t="str">
        <f>IF(AND(NOT(ISBLANK(F1744)),ISNUMBER(F1744),F1744&gt;=15),F1744/15,"")</f>
        <v/>
      </c>
      <c r="G1745" s="24"/>
      <c r="H1745" s="24"/>
      <c r="I1745" s="24"/>
      <c r="J1745" s="24"/>
      <c r="K1745" s="24"/>
      <c r="L1745" s="24"/>
      <c r="M1745" s="24"/>
      <c r="N1745" s="24"/>
      <c r="O1745" s="26"/>
      <c r="P1745" s="26"/>
      <c r="Q1745" s="26"/>
      <c r="R1745" s="26"/>
      <c r="S1745" s="26"/>
      <c r="T1745" s="40" t="str">
        <f t="shared" si="98"/>
        <v/>
      </c>
      <c r="U1745" s="24"/>
      <c r="V1745" s="24"/>
      <c r="W1745" s="26"/>
    </row>
    <row r="1746" spans="1:23" ht="60" customHeight="1">
      <c r="A1746" s="13" t="s">
        <v>101</v>
      </c>
      <c r="B1746" s="83"/>
      <c r="C1746" s="83"/>
      <c r="D1746" s="83"/>
      <c r="E1746" s="83"/>
      <c r="F1746" s="83"/>
      <c r="G1746" s="83"/>
      <c r="H1746" s="83"/>
      <c r="I1746" s="83"/>
      <c r="J1746" s="83"/>
      <c r="K1746" s="83"/>
      <c r="L1746" s="83"/>
      <c r="M1746" s="83"/>
      <c r="N1746" s="24"/>
      <c r="O1746" s="26"/>
      <c r="P1746" s="26"/>
      <c r="Q1746" s="26"/>
      <c r="R1746" s="26"/>
      <c r="S1746" s="26"/>
      <c r="T1746" s="40" t="str">
        <f t="shared" si="98"/>
        <v/>
      </c>
      <c r="U1746" s="24"/>
      <c r="V1746" s="24"/>
      <c r="W1746" s="26"/>
    </row>
    <row r="1747" spans="1:23" ht="60" customHeight="1">
      <c r="A1747" s="39" t="s">
        <v>102</v>
      </c>
      <c r="B1747" s="83"/>
      <c r="C1747" s="83"/>
      <c r="D1747" s="83"/>
      <c r="E1747" s="83"/>
      <c r="F1747" s="83"/>
      <c r="G1747" s="83"/>
      <c r="H1747" s="83"/>
      <c r="I1747" s="83"/>
      <c r="J1747" s="83"/>
      <c r="K1747" s="83"/>
      <c r="L1747" s="83"/>
      <c r="M1747" s="83"/>
      <c r="N1747" s="24"/>
      <c r="O1747" s="26"/>
      <c r="P1747" s="26"/>
      <c r="Q1747" s="26"/>
      <c r="R1747" s="26"/>
      <c r="S1747" s="26"/>
      <c r="T1747" s="40" t="str">
        <f t="shared" si="98"/>
        <v/>
      </c>
      <c r="U1747" s="24"/>
      <c r="V1747" s="24"/>
      <c r="W1747" s="26"/>
    </row>
    <row r="1748" spans="1:23" ht="14.1">
      <c r="A1748" s="13" t="s">
        <v>103</v>
      </c>
      <c r="B1748" s="57"/>
      <c r="C1748" s="16" t="s">
        <v>104</v>
      </c>
      <c r="D1748" s="24"/>
      <c r="E1748" s="24"/>
      <c r="G1748" s="26"/>
      <c r="H1748" s="24"/>
      <c r="I1748" s="24"/>
      <c r="J1748" s="24"/>
      <c r="K1748" s="24"/>
      <c r="L1748" s="24"/>
      <c r="M1748" s="24"/>
      <c r="N1748" s="24"/>
      <c r="O1748" s="26"/>
      <c r="P1748" s="26"/>
      <c r="Q1748" s="26"/>
      <c r="R1748" s="26"/>
      <c r="S1748" s="26"/>
      <c r="T1748" s="40" t="str">
        <f t="shared" si="98"/>
        <v/>
      </c>
      <c r="U1748" s="24"/>
      <c r="V1748" s="24"/>
      <c r="W1748" s="26"/>
    </row>
    <row r="1749" spans="1:23" ht="14.1">
      <c r="A1749" s="13" t="s">
        <v>105</v>
      </c>
      <c r="B1749" s="57"/>
      <c r="C1749" s="16" t="s">
        <v>104</v>
      </c>
      <c r="D1749" s="24"/>
      <c r="E1749" s="24"/>
      <c r="G1749" s="26"/>
      <c r="H1749" s="24"/>
      <c r="I1749" s="24"/>
      <c r="J1749" s="24"/>
      <c r="K1749" s="24"/>
      <c r="L1749" s="24"/>
      <c r="M1749" s="24"/>
      <c r="N1749" s="24"/>
      <c r="O1749" s="26"/>
      <c r="P1749" s="26"/>
      <c r="Q1749" s="26"/>
      <c r="R1749" s="26"/>
      <c r="S1749" s="26"/>
      <c r="T1749" s="40" t="str">
        <f t="shared" si="98"/>
        <v/>
      </c>
      <c r="U1749" s="24"/>
      <c r="V1749" s="24"/>
      <c r="W1749" s="26"/>
    </row>
    <row r="1750" spans="1:23" ht="14.1">
      <c r="A1750" s="99" t="s">
        <v>106</v>
      </c>
      <c r="B1750" s="99"/>
      <c r="C1750" s="57"/>
      <c r="D1750" s="16" t="s">
        <v>104</v>
      </c>
      <c r="E1750" s="24"/>
      <c r="F1750" s="34"/>
      <c r="G1750" s="26"/>
      <c r="H1750" s="24"/>
      <c r="I1750" s="24"/>
      <c r="J1750" s="24"/>
      <c r="K1750" s="24"/>
      <c r="L1750" s="24"/>
      <c r="M1750" s="24"/>
      <c r="N1750" s="24"/>
      <c r="O1750" s="26"/>
      <c r="P1750" s="26"/>
      <c r="Q1750" s="26"/>
      <c r="R1750" s="26"/>
      <c r="S1750" s="26"/>
      <c r="T1750" s="40" t="str">
        <f t="shared" si="98"/>
        <v/>
      </c>
      <c r="U1750" s="24"/>
      <c r="V1750" s="24"/>
      <c r="W1750" s="26"/>
    </row>
    <row r="1751" spans="1:23" ht="14.1">
      <c r="A1751" s="99" t="s">
        <v>107</v>
      </c>
      <c r="B1751" s="99"/>
      <c r="C1751" s="57"/>
      <c r="D1751" s="16" t="s">
        <v>104</v>
      </c>
      <c r="E1751" s="24"/>
      <c r="F1751" s="34"/>
      <c r="G1751" s="26"/>
      <c r="H1751" s="24"/>
      <c r="I1751" s="24"/>
      <c r="J1751" s="24"/>
      <c r="K1751" s="24"/>
      <c r="L1751" s="24"/>
      <c r="M1751" s="24"/>
      <c r="N1751" s="24"/>
      <c r="O1751" s="26"/>
      <c r="P1751" s="26"/>
      <c r="Q1751" s="26"/>
      <c r="R1751" s="26"/>
      <c r="S1751" s="26"/>
      <c r="T1751" s="40" t="str">
        <f t="shared" si="98"/>
        <v/>
      </c>
      <c r="U1751" s="24"/>
      <c r="V1751" s="24"/>
      <c r="W1751" s="26"/>
    </row>
    <row r="1752" spans="1:23" ht="14.1">
      <c r="A1752" s="100" t="s">
        <v>108</v>
      </c>
      <c r="B1752" s="101"/>
      <c r="C1752" s="102"/>
      <c r="D1752" s="57"/>
      <c r="E1752" s="16" t="s">
        <v>104</v>
      </c>
      <c r="G1752" s="26"/>
      <c r="H1752" s="24"/>
      <c r="I1752" s="24"/>
      <c r="J1752" s="24"/>
      <c r="K1752" s="24"/>
      <c r="L1752" s="24"/>
      <c r="M1752" s="24"/>
      <c r="N1752" s="24"/>
      <c r="O1752" s="26"/>
      <c r="P1752" s="26"/>
      <c r="Q1752" s="26"/>
      <c r="R1752" s="26"/>
      <c r="S1752" s="26"/>
      <c r="T1752" s="40" t="str">
        <f t="shared" si="98"/>
        <v/>
      </c>
      <c r="U1752" s="24"/>
      <c r="V1752" s="24"/>
      <c r="W1752" s="26"/>
    </row>
    <row r="1753" spans="1:23" ht="14.1">
      <c r="A1753" s="103" t="s">
        <v>109</v>
      </c>
      <c r="B1753" s="104"/>
      <c r="C1753" s="105"/>
      <c r="D1753" s="57"/>
      <c r="E1753" s="16" t="s">
        <v>104</v>
      </c>
      <c r="G1753" s="26"/>
      <c r="H1753" s="24"/>
      <c r="I1753" s="24"/>
      <c r="J1753" s="24"/>
      <c r="K1753" s="24"/>
      <c r="L1753" s="24"/>
      <c r="M1753" s="24"/>
      <c r="N1753" s="24"/>
      <c r="O1753" s="26"/>
      <c r="P1753" s="26"/>
      <c r="Q1753" s="26"/>
      <c r="R1753" s="26"/>
      <c r="S1753" s="26"/>
      <c r="T1753" s="40" t="str">
        <f t="shared" si="98"/>
        <v/>
      </c>
      <c r="U1753" s="24"/>
      <c r="V1753" s="24"/>
      <c r="W1753" s="26"/>
    </row>
    <row r="1754" spans="1:23" ht="14.1">
      <c r="A1754" s="13" t="s">
        <v>110</v>
      </c>
      <c r="B1754" s="75"/>
      <c r="C1754" s="75"/>
      <c r="D1754" s="75"/>
      <c r="E1754" s="24"/>
      <c r="F1754" s="13" t="s">
        <v>111</v>
      </c>
      <c r="G1754" s="27"/>
      <c r="H1754" s="24"/>
      <c r="I1754" s="13" t="s">
        <v>112</v>
      </c>
      <c r="J1754" s="27"/>
      <c r="K1754" s="24"/>
      <c r="L1754" s="13" t="s">
        <v>111</v>
      </c>
      <c r="M1754" s="27"/>
      <c r="N1754" s="24"/>
      <c r="O1754" s="13" t="str">
        <f>IF(OR(AND(NOT(ISBLANK(G1754)),NOT(ISNUMBER(G1754))),AND(NOT(ISBLANK(J1754)),NOT(ISNUMBER(M1754)))),"Digite um número na C.H.",IF(OR(COUNTIF(B1754:B1763,B1754)&gt;1,COUNTIF(J1754:J1763,J1754)&gt;1),"Docente repetido",""))</f>
        <v/>
      </c>
      <c r="P1754" s="13">
        <f t="shared" ref="P1754:P1763" si="100">IF(ISBLANK(O1754),"",IF(O1754="",0,1))</f>
        <v>0</v>
      </c>
      <c r="Q1754" s="26"/>
      <c r="R1754" s="26"/>
      <c r="S1754" s="26"/>
      <c r="T1754" s="40" t="str">
        <f t="shared" si="98"/>
        <v/>
      </c>
      <c r="U1754" s="24"/>
      <c r="V1754" s="24"/>
      <c r="W1754" s="26"/>
    </row>
    <row r="1755" spans="1:23" ht="14.1">
      <c r="A1755" s="13" t="s">
        <v>113</v>
      </c>
      <c r="B1755" s="75"/>
      <c r="C1755" s="75"/>
      <c r="D1755" s="75"/>
      <c r="E1755" s="24"/>
      <c r="F1755" s="13" t="s">
        <v>111</v>
      </c>
      <c r="G1755" s="27"/>
      <c r="H1755" s="24"/>
      <c r="I1755" s="13" t="s">
        <v>114</v>
      </c>
      <c r="J1755" s="27"/>
      <c r="K1755" s="24"/>
      <c r="L1755" s="13" t="s">
        <v>111</v>
      </c>
      <c r="M1755" s="27"/>
      <c r="N1755" s="24"/>
      <c r="O1755" s="13" t="str">
        <f>IF(OR(AND(NOT(ISBLANK(G1755)),NOT(ISNUMBER(G1755))),AND(NOT(ISBLANK(J1755)),NOT(ISNUMBER(M1755)))),"Digite um número na C.H.",IF(OR(COUNTIF(B1754:B1763,B1755)&gt;1,COUNTIF(J1754:J1763,J1755)&gt;1),"Docente repetido",""))</f>
        <v/>
      </c>
      <c r="P1755" s="13">
        <f t="shared" si="100"/>
        <v>0</v>
      </c>
      <c r="Q1755" s="26"/>
      <c r="R1755" s="26"/>
      <c r="S1755" s="26"/>
      <c r="T1755" s="40" t="str">
        <f t="shared" si="98"/>
        <v/>
      </c>
      <c r="U1755" s="24"/>
      <c r="V1755" s="24"/>
      <c r="W1755" s="26"/>
    </row>
    <row r="1756" spans="1:23" ht="14.1">
      <c r="A1756" s="13" t="s">
        <v>115</v>
      </c>
      <c r="B1756" s="75"/>
      <c r="C1756" s="75"/>
      <c r="D1756" s="75"/>
      <c r="E1756" s="24"/>
      <c r="F1756" s="13" t="s">
        <v>111</v>
      </c>
      <c r="G1756" s="27"/>
      <c r="H1756" s="24"/>
      <c r="I1756" s="13" t="s">
        <v>116</v>
      </c>
      <c r="J1756" s="27"/>
      <c r="K1756" s="24"/>
      <c r="L1756" s="13" t="s">
        <v>111</v>
      </c>
      <c r="M1756" s="27"/>
      <c r="N1756" s="24"/>
      <c r="O1756" s="13" t="str">
        <f>IF(OR(AND(NOT(ISBLANK(G1756)),NOT(ISNUMBER(G1756))),AND(NOT(ISBLANK(J1756)),NOT(ISNUMBER(M1756)))),"Digite um número na C.H.",IF(OR(COUNTIF(B1754:B1763,B1756)&gt;1,COUNTIF(J1754:J1763,J1756)&gt;1),"Docente repetido",""))</f>
        <v/>
      </c>
      <c r="P1756" s="13">
        <f t="shared" si="100"/>
        <v>0</v>
      </c>
      <c r="Q1756" s="26"/>
      <c r="R1756" s="26"/>
      <c r="S1756" s="26"/>
      <c r="T1756" s="40" t="str">
        <f t="shared" si="98"/>
        <v/>
      </c>
      <c r="U1756" s="24"/>
      <c r="V1756" s="24"/>
      <c r="W1756" s="26"/>
    </row>
    <row r="1757" spans="1:23" ht="14.1">
      <c r="A1757" s="13" t="s">
        <v>117</v>
      </c>
      <c r="B1757" s="75"/>
      <c r="C1757" s="75"/>
      <c r="D1757" s="75"/>
      <c r="E1757" s="24"/>
      <c r="F1757" s="13" t="s">
        <v>111</v>
      </c>
      <c r="G1757" s="27"/>
      <c r="H1757" s="24"/>
      <c r="I1757" s="13" t="s">
        <v>118</v>
      </c>
      <c r="J1757" s="27"/>
      <c r="K1757" s="24"/>
      <c r="L1757" s="13" t="s">
        <v>111</v>
      </c>
      <c r="M1757" s="27"/>
      <c r="N1757" s="24"/>
      <c r="O1757" s="13" t="str">
        <f>IF(OR(AND(NOT(ISBLANK(G1757)),NOT(ISNUMBER(G1757))),AND(NOT(ISBLANK(J1757)),NOT(ISNUMBER(M1757)))),"Digite um número na C.H.",IF(OR(COUNTIF(B1754:B1763,B1757)&gt;1,COUNTIF(J1754:J1763,J1757)&gt;1),"Docente repetido",""))</f>
        <v/>
      </c>
      <c r="P1757" s="13">
        <f t="shared" si="100"/>
        <v>0</v>
      </c>
      <c r="Q1757" s="26"/>
      <c r="R1757" s="26"/>
      <c r="S1757" s="26"/>
      <c r="T1757" s="40" t="str">
        <f t="shared" si="98"/>
        <v/>
      </c>
      <c r="U1757" s="24"/>
      <c r="V1757" s="24"/>
      <c r="W1757" s="26"/>
    </row>
    <row r="1758" spans="1:23" ht="14.1">
      <c r="A1758" s="13" t="s">
        <v>119</v>
      </c>
      <c r="B1758" s="75"/>
      <c r="C1758" s="75"/>
      <c r="D1758" s="75"/>
      <c r="E1758" s="24"/>
      <c r="F1758" s="13" t="s">
        <v>111</v>
      </c>
      <c r="G1758" s="27"/>
      <c r="H1758" s="24"/>
      <c r="I1758" s="13" t="s">
        <v>120</v>
      </c>
      <c r="J1758" s="27"/>
      <c r="K1758" s="24"/>
      <c r="L1758" s="13" t="s">
        <v>111</v>
      </c>
      <c r="M1758" s="27"/>
      <c r="N1758" s="24"/>
      <c r="O1758" s="13" t="str">
        <f>IF(OR(AND(NOT(ISBLANK(G1758)),NOT(ISNUMBER(G1758))),AND(NOT(ISBLANK(J1758)),NOT(ISNUMBER(M1758)))),"Digite um número na C.H.",IF(OR(COUNTIF(B1754:B1763,B1758)&gt;1,COUNTIF(J1754:J1763,J1758)&gt;1),"Docente repetido",""))</f>
        <v/>
      </c>
      <c r="P1758" s="13">
        <f t="shared" si="100"/>
        <v>0</v>
      </c>
      <c r="Q1758" s="26"/>
      <c r="R1758" s="26"/>
      <c r="S1758" s="26"/>
      <c r="T1758" s="40" t="str">
        <f t="shared" si="98"/>
        <v/>
      </c>
      <c r="U1758" s="24"/>
      <c r="V1758" s="24"/>
      <c r="W1758" s="26"/>
    </row>
    <row r="1759" spans="1:23" ht="14.1">
      <c r="A1759" s="13" t="s">
        <v>121</v>
      </c>
      <c r="B1759" s="75"/>
      <c r="C1759" s="75"/>
      <c r="D1759" s="75"/>
      <c r="E1759" s="24"/>
      <c r="F1759" s="13" t="s">
        <v>111</v>
      </c>
      <c r="G1759" s="27"/>
      <c r="H1759" s="24"/>
      <c r="I1759" s="13" t="s">
        <v>122</v>
      </c>
      <c r="J1759" s="27"/>
      <c r="K1759" s="24"/>
      <c r="L1759" s="13" t="s">
        <v>111</v>
      </c>
      <c r="M1759" s="27"/>
      <c r="N1759" s="24"/>
      <c r="O1759" s="13" t="str">
        <f>IF(OR(AND(NOT(ISBLANK(G1759)),NOT(ISNUMBER(G1759))),AND(NOT(ISBLANK(J1759)),NOT(ISNUMBER(M1759)))),"Digite um número na C.H.",IF(OR(COUNTIF(B1754:B1763,B1759)&gt;1,COUNTIF(J1754:J1763,J1759)&gt;1),"Docente repetido",""))</f>
        <v/>
      </c>
      <c r="P1759" s="13">
        <f t="shared" si="100"/>
        <v>0</v>
      </c>
      <c r="Q1759" s="26"/>
      <c r="R1759" s="26"/>
      <c r="S1759" s="26"/>
      <c r="T1759" s="40" t="str">
        <f t="shared" si="98"/>
        <v/>
      </c>
      <c r="U1759" s="24"/>
      <c r="V1759" s="24"/>
      <c r="W1759" s="26"/>
    </row>
    <row r="1760" spans="1:23" ht="14.1">
      <c r="A1760" s="13" t="s">
        <v>123</v>
      </c>
      <c r="B1760" s="75"/>
      <c r="C1760" s="75"/>
      <c r="D1760" s="75"/>
      <c r="E1760" s="24"/>
      <c r="F1760" s="13" t="s">
        <v>111</v>
      </c>
      <c r="G1760" s="27"/>
      <c r="H1760" s="24"/>
      <c r="I1760" s="13" t="s">
        <v>124</v>
      </c>
      <c r="J1760" s="27"/>
      <c r="K1760" s="24"/>
      <c r="L1760" s="13" t="s">
        <v>111</v>
      </c>
      <c r="M1760" s="27"/>
      <c r="N1760" s="24"/>
      <c r="O1760" s="13" t="str">
        <f>IF(OR(AND(NOT(ISBLANK(G1760)),NOT(ISNUMBER(G1760))),AND(NOT(ISBLANK(J1760)),NOT(ISNUMBER(M1760)))),"Digite um número na C.H.",IF(OR(COUNTIF(B1754:B1763,B1760)&gt;1,COUNTIF(J1754:J1763,J1760)&gt;1),"Docente repetido",""))</f>
        <v/>
      </c>
      <c r="P1760" s="13">
        <f t="shared" si="100"/>
        <v>0</v>
      </c>
      <c r="Q1760" s="26"/>
      <c r="R1760" s="26"/>
      <c r="S1760" s="26"/>
      <c r="T1760" s="40" t="str">
        <f t="shared" si="98"/>
        <v/>
      </c>
      <c r="U1760" s="24"/>
      <c r="V1760" s="24"/>
      <c r="W1760" s="26"/>
    </row>
    <row r="1761" spans="1:23" ht="14.1">
      <c r="A1761" s="13" t="s">
        <v>125</v>
      </c>
      <c r="B1761" s="75"/>
      <c r="C1761" s="75"/>
      <c r="D1761" s="75"/>
      <c r="E1761" s="24"/>
      <c r="F1761" s="13" t="s">
        <v>111</v>
      </c>
      <c r="G1761" s="27"/>
      <c r="H1761" s="24"/>
      <c r="I1761" s="13" t="s">
        <v>126</v>
      </c>
      <c r="J1761" s="27"/>
      <c r="K1761" s="24"/>
      <c r="L1761" s="13" t="s">
        <v>111</v>
      </c>
      <c r="M1761" s="27"/>
      <c r="N1761" s="24"/>
      <c r="O1761" s="13" t="str">
        <f>IF(OR(AND(NOT(ISBLANK(G1761)),NOT(ISNUMBER(G1761))),AND(NOT(ISBLANK(J1761)),NOT(ISNUMBER(M1761)))),"Digite um número na C.H.",IF(OR(COUNTIF(B1754:B1763,B1761)&gt;1,COUNTIF(J1754:J1763,J1761)&gt;1),"Docente repetido",""))</f>
        <v/>
      </c>
      <c r="P1761" s="13">
        <f t="shared" si="100"/>
        <v>0</v>
      </c>
      <c r="Q1761" s="26"/>
      <c r="R1761" s="26"/>
      <c r="S1761" s="26"/>
      <c r="T1761" s="40" t="str">
        <f t="shared" si="98"/>
        <v/>
      </c>
      <c r="U1761" s="24"/>
      <c r="V1761" s="24"/>
      <c r="W1761" s="26"/>
    </row>
    <row r="1762" spans="1:23" ht="14.1">
      <c r="A1762" s="13" t="s">
        <v>127</v>
      </c>
      <c r="B1762" s="75"/>
      <c r="C1762" s="75"/>
      <c r="D1762" s="75"/>
      <c r="E1762" s="24"/>
      <c r="F1762" s="13" t="s">
        <v>111</v>
      </c>
      <c r="G1762" s="27"/>
      <c r="H1762" s="24"/>
      <c r="I1762" s="13" t="s">
        <v>128</v>
      </c>
      <c r="J1762" s="27"/>
      <c r="K1762" s="24"/>
      <c r="L1762" s="13" t="s">
        <v>111</v>
      </c>
      <c r="M1762" s="27"/>
      <c r="N1762" s="24"/>
      <c r="O1762" s="13" t="str">
        <f>IF(OR(AND(NOT(ISBLANK(G1762)),NOT(ISNUMBER(G1762))),AND(NOT(ISBLANK(J1762)),NOT(ISNUMBER(M1762)))),"Digite um número na C.H.",IF(OR(COUNTIF(B1754:B1763,B1762)&gt;1,COUNTIF(J1754:J1763,J1762)&gt;1),"Docente repetido",""))</f>
        <v/>
      </c>
      <c r="P1762" s="13">
        <f t="shared" si="100"/>
        <v>0</v>
      </c>
      <c r="Q1762" s="26"/>
      <c r="R1762" s="26"/>
      <c r="S1762" s="26"/>
      <c r="T1762" s="40" t="str">
        <f t="shared" si="98"/>
        <v/>
      </c>
      <c r="U1762" s="26"/>
      <c r="V1762" s="26"/>
      <c r="W1762" s="26"/>
    </row>
    <row r="1763" spans="1:23" ht="14.1">
      <c r="A1763" s="13" t="s">
        <v>129</v>
      </c>
      <c r="B1763" s="75"/>
      <c r="C1763" s="75"/>
      <c r="D1763" s="75"/>
      <c r="E1763" s="24"/>
      <c r="F1763" s="13" t="s">
        <v>111</v>
      </c>
      <c r="G1763" s="27"/>
      <c r="H1763" s="24"/>
      <c r="I1763" s="13" t="s">
        <v>130</v>
      </c>
      <c r="J1763" s="27"/>
      <c r="K1763" s="24"/>
      <c r="L1763" s="13" t="s">
        <v>111</v>
      </c>
      <c r="M1763" s="27"/>
      <c r="N1763" s="24"/>
      <c r="O1763" s="13" t="str">
        <f>IF(OR(AND(NOT(ISBLANK(G1763)),NOT(ISNUMBER(G1763))),AND(NOT(ISBLANK(J1763)),NOT(ISNUMBER(M1763)))),"Digite um número na C.H.",IF(OR(COUNTIF(B1754:B1763,B1763)&gt;1,COUNTIF(J1754:J1763,J1763)&gt;1),"Docente repetido",""))</f>
        <v/>
      </c>
      <c r="P1763" s="13">
        <f t="shared" si="100"/>
        <v>0</v>
      </c>
      <c r="Q1763" s="26"/>
      <c r="R1763" s="26"/>
      <c r="S1763" s="26"/>
      <c r="T1763" s="40" t="str">
        <f t="shared" si="98"/>
        <v/>
      </c>
      <c r="U1763" s="26"/>
      <c r="V1763" s="26"/>
      <c r="W1763" s="26"/>
    </row>
    <row r="1764" spans="1:23" ht="12.6">
      <c r="A1764" s="26"/>
      <c r="B1764" s="26"/>
      <c r="C1764" s="26"/>
      <c r="D1764" s="26"/>
      <c r="E1764" s="26"/>
      <c r="F1764" s="26"/>
      <c r="G1764" s="26"/>
      <c r="H1764" s="26"/>
      <c r="I1764" s="26"/>
      <c r="J1764" s="26"/>
      <c r="K1764" s="26"/>
      <c r="L1764" s="26"/>
      <c r="M1764" s="26"/>
      <c r="N1764" s="26"/>
      <c r="O1764" s="26"/>
      <c r="P1764" s="26"/>
      <c r="Q1764" s="26"/>
      <c r="R1764" s="26"/>
      <c r="S1764" s="26"/>
      <c r="T1764" s="40" t="str">
        <f t="shared" si="98"/>
        <v/>
      </c>
      <c r="U1764" s="26"/>
      <c r="V1764" s="26"/>
      <c r="W1764" s="26"/>
    </row>
    <row r="1765" spans="1:23" ht="15.75" customHeight="1">
      <c r="T1765" s="40" t="str">
        <f t="shared" si="98"/>
        <v/>
      </c>
    </row>
    <row r="1766" spans="1:23" ht="15.75" customHeight="1">
      <c r="T1766" s="40" t="str">
        <f t="shared" si="98"/>
        <v/>
      </c>
    </row>
    <row r="1767" spans="1:23" ht="19.5" customHeight="1">
      <c r="A1767" s="13" t="s">
        <v>99</v>
      </c>
      <c r="B1767" s="94"/>
      <c r="C1767" s="94"/>
      <c r="D1767" s="94"/>
      <c r="E1767" s="94"/>
      <c r="F1767" s="94"/>
      <c r="G1767" s="94"/>
      <c r="H1767" s="94"/>
      <c r="I1767" s="94"/>
      <c r="J1767" s="94"/>
      <c r="K1767" s="94"/>
      <c r="L1767" s="94"/>
      <c r="M1767" s="94"/>
      <c r="N1767" s="24"/>
      <c r="O1767" s="13" t="str">
        <f>IF(AND(B1767="",NOT(F1768="")),"Nome da disciplina obrigatório","")</f>
        <v/>
      </c>
      <c r="P1767" s="13">
        <f>IF(ISBLANK(O1767),"",IF(O1767="",0,1))</f>
        <v>0</v>
      </c>
      <c r="Q1767" s="26"/>
      <c r="R1767" s="26"/>
      <c r="S1767" s="26"/>
      <c r="T1767" s="40" t="str">
        <f t="shared" si="98"/>
        <v/>
      </c>
      <c r="U1767" s="26"/>
      <c r="V1767" s="26"/>
      <c r="W1767" s="26"/>
    </row>
    <row r="1768" spans="1:23" ht="32.25" customHeight="1">
      <c r="A1768" s="95" t="s">
        <v>100</v>
      </c>
      <c r="B1768" s="96"/>
      <c r="C1768" s="96"/>
      <c r="D1768" s="96"/>
      <c r="E1768" s="97"/>
      <c r="F1768" s="13" t="str">
        <f>IF(SUM(G1778:G1787)+SUM(M1778:M1787)=0,"",SUM(G1778:G1787)+SUM(M1778:M1787))</f>
        <v/>
      </c>
      <c r="H1768" s="24"/>
      <c r="I1768" s="24"/>
      <c r="J1768" s="24"/>
      <c r="K1768" s="24"/>
      <c r="L1768" s="24"/>
      <c r="M1768" s="24"/>
      <c r="N1768" s="24"/>
      <c r="O1768" s="13" t="str">
        <f>IF(F1768="", "", IF(AND(NOT(F1768=0),NOT(MOD(F1768,15)=0)),"A carga horária deve ser múltiplo de 15",""))</f>
        <v/>
      </c>
      <c r="P1768" s="13">
        <f>IF(ISBLANK(O1768),"",IF(O1768="",0,1))</f>
        <v>0</v>
      </c>
      <c r="Q1768" s="26"/>
      <c r="R1768" s="26"/>
      <c r="S1768" s="26"/>
      <c r="T1768" s="40" t="str">
        <f t="shared" si="98"/>
        <v/>
      </c>
      <c r="U1768" s="24"/>
      <c r="V1768" s="24"/>
      <c r="W1768" s="26"/>
    </row>
    <row r="1769" spans="1:23" ht="14.1">
      <c r="A1769" s="98" t="s">
        <v>93</v>
      </c>
      <c r="B1769" s="98"/>
      <c r="C1769" s="98"/>
      <c r="D1769" s="98"/>
      <c r="E1769" s="98"/>
      <c r="F1769" s="38" t="str">
        <f>IF(AND(NOT(ISBLANK(F1768)),ISNUMBER(F1768),F1768&gt;=15),F1768/15,"")</f>
        <v/>
      </c>
      <c r="G1769" s="24"/>
      <c r="H1769" s="24"/>
      <c r="I1769" s="24"/>
      <c r="J1769" s="24"/>
      <c r="K1769" s="24"/>
      <c r="L1769" s="24"/>
      <c r="M1769" s="24"/>
      <c r="N1769" s="24"/>
      <c r="O1769" s="26"/>
      <c r="P1769" s="26" t="str">
        <f t="shared" ref="P1769" si="101">IF(ISBLANK(O1769),"",IF(O1769="",0,1))</f>
        <v/>
      </c>
      <c r="Q1769" s="26"/>
      <c r="R1769" s="26"/>
      <c r="S1769" s="26"/>
      <c r="T1769" s="40" t="str">
        <f t="shared" si="98"/>
        <v/>
      </c>
      <c r="U1769" s="24"/>
      <c r="V1769" s="24"/>
      <c r="W1769" s="26"/>
    </row>
    <row r="1770" spans="1:23" ht="60" customHeight="1">
      <c r="A1770" s="13" t="s">
        <v>101</v>
      </c>
      <c r="B1770" s="83"/>
      <c r="C1770" s="83"/>
      <c r="D1770" s="83"/>
      <c r="E1770" s="83"/>
      <c r="F1770" s="83"/>
      <c r="G1770" s="83"/>
      <c r="H1770" s="83"/>
      <c r="I1770" s="83"/>
      <c r="J1770" s="83"/>
      <c r="K1770" s="83"/>
      <c r="L1770" s="83"/>
      <c r="M1770" s="83"/>
      <c r="N1770" s="24"/>
      <c r="O1770" s="26"/>
      <c r="P1770" s="26"/>
      <c r="Q1770" s="26"/>
      <c r="R1770" s="26"/>
      <c r="S1770" s="26"/>
      <c r="T1770" s="40" t="str">
        <f t="shared" si="98"/>
        <v/>
      </c>
      <c r="U1770" s="24"/>
      <c r="V1770" s="24"/>
      <c r="W1770" s="26"/>
    </row>
    <row r="1771" spans="1:23" ht="60" customHeight="1">
      <c r="A1771" s="39" t="s">
        <v>102</v>
      </c>
      <c r="B1771" s="83"/>
      <c r="C1771" s="83"/>
      <c r="D1771" s="83"/>
      <c r="E1771" s="83"/>
      <c r="F1771" s="83"/>
      <c r="G1771" s="83"/>
      <c r="H1771" s="83"/>
      <c r="I1771" s="83"/>
      <c r="J1771" s="83"/>
      <c r="K1771" s="83"/>
      <c r="L1771" s="83"/>
      <c r="M1771" s="83"/>
      <c r="N1771" s="24"/>
      <c r="O1771" s="26"/>
      <c r="P1771" s="26"/>
      <c r="Q1771" s="26"/>
      <c r="R1771" s="26"/>
      <c r="S1771" s="26"/>
      <c r="T1771" s="40" t="str">
        <f t="shared" si="98"/>
        <v/>
      </c>
      <c r="U1771" s="24"/>
      <c r="V1771" s="24"/>
      <c r="W1771" s="26"/>
    </row>
    <row r="1772" spans="1:23" ht="14.1">
      <c r="A1772" s="13" t="s">
        <v>103</v>
      </c>
      <c r="B1772" s="57"/>
      <c r="C1772" s="16" t="s">
        <v>104</v>
      </c>
      <c r="D1772" s="24"/>
      <c r="E1772" s="24"/>
      <c r="G1772" s="26"/>
      <c r="H1772" s="24"/>
      <c r="I1772" s="24"/>
      <c r="J1772" s="24"/>
      <c r="K1772" s="24"/>
      <c r="L1772" s="24"/>
      <c r="M1772" s="24"/>
      <c r="N1772" s="24"/>
      <c r="O1772" s="26"/>
      <c r="P1772" s="26" t="str">
        <f t="shared" ref="P1772:P1773" si="102">IF(ISBLANK(O1772),"",IF(O1772="",0,1))</f>
        <v/>
      </c>
      <c r="Q1772" s="26"/>
      <c r="R1772" s="26"/>
      <c r="S1772" s="26"/>
      <c r="T1772" s="40" t="str">
        <f t="shared" si="98"/>
        <v/>
      </c>
      <c r="U1772" s="24"/>
      <c r="V1772" s="24"/>
      <c r="W1772" s="26"/>
    </row>
    <row r="1773" spans="1:23" ht="14.1">
      <c r="A1773" s="13" t="s">
        <v>105</v>
      </c>
      <c r="B1773" s="57"/>
      <c r="C1773" s="16" t="s">
        <v>104</v>
      </c>
      <c r="D1773" s="24"/>
      <c r="E1773" s="24"/>
      <c r="G1773" s="26"/>
      <c r="H1773" s="24"/>
      <c r="I1773" s="24"/>
      <c r="J1773" s="24"/>
      <c r="K1773" s="24"/>
      <c r="L1773" s="24"/>
      <c r="M1773" s="24"/>
      <c r="N1773" s="24"/>
      <c r="O1773" s="26"/>
      <c r="P1773" s="26" t="str">
        <f t="shared" si="102"/>
        <v/>
      </c>
      <c r="Q1773" s="26"/>
      <c r="R1773" s="26"/>
      <c r="S1773" s="26"/>
      <c r="T1773" s="40" t="str">
        <f t="shared" si="98"/>
        <v/>
      </c>
      <c r="U1773" s="24"/>
      <c r="V1773" s="24"/>
      <c r="W1773" s="26"/>
    </row>
    <row r="1774" spans="1:23" ht="14.1">
      <c r="A1774" s="99" t="s">
        <v>106</v>
      </c>
      <c r="B1774" s="99"/>
      <c r="C1774" s="57"/>
      <c r="D1774" s="16" t="s">
        <v>104</v>
      </c>
      <c r="E1774" s="24"/>
      <c r="F1774" s="34"/>
      <c r="G1774" s="26"/>
      <c r="H1774" s="24"/>
      <c r="I1774" s="24"/>
      <c r="J1774" s="24"/>
      <c r="K1774" s="24"/>
      <c r="L1774" s="24"/>
      <c r="M1774" s="24"/>
      <c r="N1774" s="24"/>
      <c r="O1774" s="26"/>
      <c r="P1774" s="26"/>
      <c r="Q1774" s="26"/>
      <c r="R1774" s="26"/>
      <c r="S1774" s="26"/>
      <c r="T1774" s="40" t="str">
        <f t="shared" si="98"/>
        <v/>
      </c>
      <c r="U1774" s="24"/>
      <c r="V1774" s="24"/>
      <c r="W1774" s="26"/>
    </row>
    <row r="1775" spans="1:23" ht="14.1">
      <c r="A1775" s="99" t="s">
        <v>107</v>
      </c>
      <c r="B1775" s="99"/>
      <c r="C1775" s="57"/>
      <c r="D1775" s="16" t="s">
        <v>104</v>
      </c>
      <c r="E1775" s="24"/>
      <c r="F1775" s="34"/>
      <c r="G1775" s="26"/>
      <c r="H1775" s="24"/>
      <c r="I1775" s="24"/>
      <c r="J1775" s="24"/>
      <c r="K1775" s="24"/>
      <c r="L1775" s="24"/>
      <c r="M1775" s="24"/>
      <c r="N1775" s="24"/>
      <c r="O1775" s="26"/>
      <c r="P1775" s="26"/>
      <c r="Q1775" s="26"/>
      <c r="R1775" s="26"/>
      <c r="S1775" s="26"/>
      <c r="T1775" s="40" t="str">
        <f t="shared" si="98"/>
        <v/>
      </c>
      <c r="U1775" s="24"/>
      <c r="V1775" s="24"/>
      <c r="W1775" s="26"/>
    </row>
    <row r="1776" spans="1:23" ht="14.1">
      <c r="A1776" s="100" t="s">
        <v>108</v>
      </c>
      <c r="B1776" s="101"/>
      <c r="C1776" s="102"/>
      <c r="D1776" s="57"/>
      <c r="E1776" s="16" t="s">
        <v>104</v>
      </c>
      <c r="G1776" s="26"/>
      <c r="H1776" s="24"/>
      <c r="I1776" s="24"/>
      <c r="J1776" s="24"/>
      <c r="K1776" s="24"/>
      <c r="L1776" s="24"/>
      <c r="M1776" s="24"/>
      <c r="N1776" s="24"/>
      <c r="O1776" s="26"/>
      <c r="P1776" s="26"/>
      <c r="Q1776" s="26"/>
      <c r="R1776" s="26"/>
      <c r="S1776" s="26"/>
      <c r="T1776" s="40" t="str">
        <f t="shared" si="98"/>
        <v/>
      </c>
      <c r="U1776" s="24"/>
      <c r="V1776" s="24"/>
      <c r="W1776" s="26"/>
    </row>
    <row r="1777" spans="1:23" ht="14.1">
      <c r="A1777" s="103" t="s">
        <v>109</v>
      </c>
      <c r="B1777" s="104"/>
      <c r="C1777" s="105"/>
      <c r="D1777" s="57"/>
      <c r="E1777" s="16" t="s">
        <v>104</v>
      </c>
      <c r="G1777" s="26"/>
      <c r="H1777" s="24"/>
      <c r="I1777" s="24"/>
      <c r="J1777" s="24"/>
      <c r="K1777" s="24"/>
      <c r="L1777" s="24"/>
      <c r="M1777" s="24"/>
      <c r="N1777" s="24"/>
      <c r="O1777" s="26"/>
      <c r="P1777" s="26"/>
      <c r="Q1777" s="26"/>
      <c r="R1777" s="26"/>
      <c r="S1777" s="26"/>
      <c r="T1777" s="40" t="str">
        <f t="shared" si="98"/>
        <v/>
      </c>
      <c r="U1777" s="24"/>
      <c r="V1777" s="24"/>
      <c r="W1777" s="26"/>
    </row>
    <row r="1778" spans="1:23" ht="14.1">
      <c r="A1778" s="13" t="s">
        <v>110</v>
      </c>
      <c r="B1778" s="75"/>
      <c r="C1778" s="75"/>
      <c r="D1778" s="75"/>
      <c r="E1778" s="24"/>
      <c r="F1778" s="13" t="s">
        <v>111</v>
      </c>
      <c r="G1778" s="27"/>
      <c r="H1778" s="24"/>
      <c r="I1778" s="13" t="s">
        <v>112</v>
      </c>
      <c r="J1778" s="27"/>
      <c r="K1778" s="24"/>
      <c r="L1778" s="13" t="s">
        <v>111</v>
      </c>
      <c r="M1778" s="27"/>
      <c r="N1778" s="24"/>
      <c r="O1778" s="13" t="str">
        <f>IF(OR(AND(NOT(ISBLANK(G1778)),NOT(ISNUMBER(G1778))),AND(NOT(ISBLANK(J1778)),NOT(ISNUMBER(M1778)))),"Digite um número na C.H.",IF(OR(COUNTIF(B1778:B1787,B1778)&gt;1,COUNTIF(J1778:J1787,J1778)&gt;1),"Docente repetido",""))</f>
        <v/>
      </c>
      <c r="P1778" s="13">
        <f t="shared" ref="P1778:P1787" si="103">IF(ISBLANK(O1778),"",IF(O1778="",0,1))</f>
        <v>0</v>
      </c>
      <c r="Q1778" s="26"/>
      <c r="R1778" s="26"/>
      <c r="S1778" s="26"/>
      <c r="T1778" s="40" t="str">
        <f t="shared" si="98"/>
        <v/>
      </c>
      <c r="U1778" s="24"/>
      <c r="V1778" s="24"/>
      <c r="W1778" s="26"/>
    </row>
    <row r="1779" spans="1:23" ht="14.1">
      <c r="A1779" s="13" t="s">
        <v>113</v>
      </c>
      <c r="B1779" s="75"/>
      <c r="C1779" s="75"/>
      <c r="D1779" s="75"/>
      <c r="E1779" s="24"/>
      <c r="F1779" s="13" t="s">
        <v>111</v>
      </c>
      <c r="G1779" s="27"/>
      <c r="H1779" s="24"/>
      <c r="I1779" s="13" t="s">
        <v>114</v>
      </c>
      <c r="J1779" s="27"/>
      <c r="K1779" s="24"/>
      <c r="L1779" s="13" t="s">
        <v>111</v>
      </c>
      <c r="M1779" s="27"/>
      <c r="N1779" s="24"/>
      <c r="O1779" s="13" t="str">
        <f>IF(OR(AND(NOT(ISBLANK(G1779)),NOT(ISNUMBER(G1779))),AND(NOT(ISBLANK(J1779)),NOT(ISNUMBER(M1779)))),"Digite um número na C.H.",IF(OR(COUNTIF(B1778:B1787,B1779)&gt;1,COUNTIF(J1778:J1787,J1779)&gt;1),"Docente repetido",""))</f>
        <v/>
      </c>
      <c r="P1779" s="13">
        <f t="shared" si="103"/>
        <v>0</v>
      </c>
      <c r="Q1779" s="26"/>
      <c r="R1779" s="26"/>
      <c r="S1779" s="26"/>
      <c r="T1779" s="40" t="str">
        <f t="shared" si="98"/>
        <v/>
      </c>
      <c r="U1779" s="24"/>
      <c r="V1779" s="24"/>
      <c r="W1779" s="26"/>
    </row>
    <row r="1780" spans="1:23" ht="14.1">
      <c r="A1780" s="13" t="s">
        <v>115</v>
      </c>
      <c r="B1780" s="75"/>
      <c r="C1780" s="75"/>
      <c r="D1780" s="75"/>
      <c r="E1780" s="24"/>
      <c r="F1780" s="13" t="s">
        <v>111</v>
      </c>
      <c r="G1780" s="27"/>
      <c r="H1780" s="24"/>
      <c r="I1780" s="13" t="s">
        <v>116</v>
      </c>
      <c r="J1780" s="27"/>
      <c r="K1780" s="24"/>
      <c r="L1780" s="13" t="s">
        <v>111</v>
      </c>
      <c r="M1780" s="27"/>
      <c r="N1780" s="24"/>
      <c r="O1780" s="13" t="str">
        <f>IF(OR(AND(NOT(ISBLANK(G1780)),NOT(ISNUMBER(G1780))),AND(NOT(ISBLANK(J1780)),NOT(ISNUMBER(M1780)))),"Digite um número na C.H.",IF(OR(COUNTIF(B1778:B1787,B1780)&gt;1,COUNTIF(J1778:J1787,J1780)&gt;1),"Docente repetido",""))</f>
        <v/>
      </c>
      <c r="P1780" s="13">
        <f t="shared" si="103"/>
        <v>0</v>
      </c>
      <c r="Q1780" s="26"/>
      <c r="R1780" s="26"/>
      <c r="S1780" s="26"/>
      <c r="T1780" s="40" t="str">
        <f t="shared" si="98"/>
        <v/>
      </c>
      <c r="U1780" s="24"/>
      <c r="V1780" s="24"/>
      <c r="W1780" s="26"/>
    </row>
    <row r="1781" spans="1:23" ht="14.1">
      <c r="A1781" s="13" t="s">
        <v>117</v>
      </c>
      <c r="B1781" s="75"/>
      <c r="C1781" s="75"/>
      <c r="D1781" s="75"/>
      <c r="E1781" s="24"/>
      <c r="F1781" s="13" t="s">
        <v>111</v>
      </c>
      <c r="G1781" s="27"/>
      <c r="H1781" s="24"/>
      <c r="I1781" s="13" t="s">
        <v>118</v>
      </c>
      <c r="J1781" s="27"/>
      <c r="K1781" s="24"/>
      <c r="L1781" s="13" t="s">
        <v>111</v>
      </c>
      <c r="M1781" s="27"/>
      <c r="N1781" s="24"/>
      <c r="O1781" s="13" t="str">
        <f>IF(OR(AND(NOT(ISBLANK(G1781)),NOT(ISNUMBER(G1781))),AND(NOT(ISBLANK(J1781)),NOT(ISNUMBER(M1781)))),"Digite um número na C.H.",IF(OR(COUNTIF(B1778:B1787,B1781)&gt;1,COUNTIF(J1778:J1787,J1781)&gt;1),"Docente repetido",""))</f>
        <v/>
      </c>
      <c r="P1781" s="13">
        <f t="shared" si="103"/>
        <v>0</v>
      </c>
      <c r="Q1781" s="26"/>
      <c r="R1781" s="26"/>
      <c r="S1781" s="26"/>
      <c r="T1781" s="40" t="str">
        <f t="shared" si="98"/>
        <v/>
      </c>
      <c r="U1781" s="24"/>
      <c r="V1781" s="24"/>
      <c r="W1781" s="26"/>
    </row>
    <row r="1782" spans="1:23" ht="14.1">
      <c r="A1782" s="13" t="s">
        <v>119</v>
      </c>
      <c r="B1782" s="75"/>
      <c r="C1782" s="75"/>
      <c r="D1782" s="75"/>
      <c r="E1782" s="24"/>
      <c r="F1782" s="13" t="s">
        <v>111</v>
      </c>
      <c r="G1782" s="27"/>
      <c r="H1782" s="24"/>
      <c r="I1782" s="13" t="s">
        <v>120</v>
      </c>
      <c r="J1782" s="27"/>
      <c r="K1782" s="24"/>
      <c r="L1782" s="13" t="s">
        <v>111</v>
      </c>
      <c r="M1782" s="27"/>
      <c r="N1782" s="24"/>
      <c r="O1782" s="13" t="str">
        <f>IF(OR(AND(NOT(ISBLANK(G1782)),NOT(ISNUMBER(G1782))),AND(NOT(ISBLANK(J1782)),NOT(ISNUMBER(M1782)))),"Digite um número na C.H.",IF(OR(COUNTIF(B1778:B1787,B1782)&gt;1,COUNTIF(J1778:J1787,J1782)&gt;1),"Docente repetido",""))</f>
        <v/>
      </c>
      <c r="P1782" s="13">
        <f t="shared" si="103"/>
        <v>0</v>
      </c>
      <c r="Q1782" s="26"/>
      <c r="R1782" s="26"/>
      <c r="S1782" s="26"/>
      <c r="T1782" s="40" t="str">
        <f t="shared" si="98"/>
        <v/>
      </c>
      <c r="U1782" s="24"/>
      <c r="V1782" s="24"/>
      <c r="W1782" s="26"/>
    </row>
    <row r="1783" spans="1:23" ht="14.1">
      <c r="A1783" s="13" t="s">
        <v>121</v>
      </c>
      <c r="B1783" s="75"/>
      <c r="C1783" s="75"/>
      <c r="D1783" s="75"/>
      <c r="E1783" s="24"/>
      <c r="F1783" s="13" t="s">
        <v>111</v>
      </c>
      <c r="G1783" s="27"/>
      <c r="H1783" s="24"/>
      <c r="I1783" s="13" t="s">
        <v>122</v>
      </c>
      <c r="J1783" s="27"/>
      <c r="K1783" s="24"/>
      <c r="L1783" s="13" t="s">
        <v>111</v>
      </c>
      <c r="M1783" s="27"/>
      <c r="N1783" s="24"/>
      <c r="O1783" s="13" t="str">
        <f>IF(OR(AND(NOT(ISBLANK(G1783)),NOT(ISNUMBER(G1783))),AND(NOT(ISBLANK(J1783)),NOT(ISNUMBER(M1783)))),"Digite um número na C.H.",IF(OR(COUNTIF(B1778:B1787,B1783)&gt;1,COUNTIF(J1778:J1787,J1783)&gt;1),"Docente repetido",""))</f>
        <v/>
      </c>
      <c r="P1783" s="13">
        <f t="shared" si="103"/>
        <v>0</v>
      </c>
      <c r="Q1783" s="26"/>
      <c r="R1783" s="26"/>
      <c r="S1783" s="26"/>
      <c r="T1783" s="40" t="str">
        <f t="shared" si="98"/>
        <v/>
      </c>
      <c r="U1783" s="24"/>
      <c r="V1783" s="24"/>
      <c r="W1783" s="26"/>
    </row>
    <row r="1784" spans="1:23" ht="14.1">
      <c r="A1784" s="13" t="s">
        <v>123</v>
      </c>
      <c r="B1784" s="75"/>
      <c r="C1784" s="75"/>
      <c r="D1784" s="75"/>
      <c r="E1784" s="24"/>
      <c r="F1784" s="13" t="s">
        <v>111</v>
      </c>
      <c r="G1784" s="27"/>
      <c r="H1784" s="24"/>
      <c r="I1784" s="13" t="s">
        <v>124</v>
      </c>
      <c r="J1784" s="27"/>
      <c r="K1784" s="24"/>
      <c r="L1784" s="13" t="s">
        <v>111</v>
      </c>
      <c r="M1784" s="27"/>
      <c r="N1784" s="24"/>
      <c r="O1784" s="13" t="str">
        <f>IF(OR(AND(NOT(ISBLANK(G1784)),NOT(ISNUMBER(G1784))),AND(NOT(ISBLANK(J1784)),NOT(ISNUMBER(M1784)))),"Digite um número na C.H.",IF(OR(COUNTIF(B1778:B1787,B1784)&gt;1,COUNTIF(J1778:J1787,J1784)&gt;1),"Docente repetido",""))</f>
        <v/>
      </c>
      <c r="P1784" s="13">
        <f t="shared" si="103"/>
        <v>0</v>
      </c>
      <c r="Q1784" s="26"/>
      <c r="R1784" s="26"/>
      <c r="S1784" s="26"/>
      <c r="T1784" s="40" t="str">
        <f t="shared" si="98"/>
        <v/>
      </c>
      <c r="U1784" s="24"/>
      <c r="V1784" s="24"/>
      <c r="W1784" s="26"/>
    </row>
    <row r="1785" spans="1:23" ht="14.1">
      <c r="A1785" s="13" t="s">
        <v>125</v>
      </c>
      <c r="B1785" s="75"/>
      <c r="C1785" s="75"/>
      <c r="D1785" s="75"/>
      <c r="E1785" s="24"/>
      <c r="F1785" s="13" t="s">
        <v>111</v>
      </c>
      <c r="G1785" s="27"/>
      <c r="H1785" s="24"/>
      <c r="I1785" s="13" t="s">
        <v>126</v>
      </c>
      <c r="J1785" s="27"/>
      <c r="K1785" s="24"/>
      <c r="L1785" s="13" t="s">
        <v>111</v>
      </c>
      <c r="M1785" s="27"/>
      <c r="N1785" s="24"/>
      <c r="O1785" s="13" t="str">
        <f>IF(OR(AND(NOT(ISBLANK(G1785)),NOT(ISNUMBER(G1785))),AND(NOT(ISBLANK(J1785)),NOT(ISNUMBER(M1785)))),"Digite um número na C.H.",IF(OR(COUNTIF(B1778:B1787,B1785)&gt;1,COUNTIF(J1778:J1787,J1785)&gt;1),"Docente repetido",""))</f>
        <v/>
      </c>
      <c r="P1785" s="13">
        <f t="shared" si="103"/>
        <v>0</v>
      </c>
      <c r="Q1785" s="26"/>
      <c r="R1785" s="26"/>
      <c r="S1785" s="26"/>
      <c r="T1785" s="40" t="str">
        <f t="shared" si="98"/>
        <v/>
      </c>
      <c r="U1785" s="24"/>
      <c r="V1785" s="24"/>
      <c r="W1785" s="26"/>
    </row>
    <row r="1786" spans="1:23" ht="14.1">
      <c r="A1786" s="13" t="s">
        <v>127</v>
      </c>
      <c r="B1786" s="75"/>
      <c r="C1786" s="75"/>
      <c r="D1786" s="75"/>
      <c r="E1786" s="24"/>
      <c r="F1786" s="13" t="s">
        <v>111</v>
      </c>
      <c r="G1786" s="27"/>
      <c r="H1786" s="24"/>
      <c r="I1786" s="13" t="s">
        <v>128</v>
      </c>
      <c r="J1786" s="27"/>
      <c r="K1786" s="24"/>
      <c r="L1786" s="13" t="s">
        <v>111</v>
      </c>
      <c r="M1786" s="27"/>
      <c r="N1786" s="24"/>
      <c r="O1786" s="13" t="str">
        <f>IF(OR(AND(NOT(ISBLANK(G1786)),NOT(ISNUMBER(G1786))),AND(NOT(ISBLANK(J1786)),NOT(ISNUMBER(M1786)))),"Digite um número na C.H.",IF(OR(COUNTIF(B1778:B1787,B1786)&gt;1,COUNTIF(J1778:J1787,J1786)&gt;1),"Docente repetido",""))</f>
        <v/>
      </c>
      <c r="P1786" s="13">
        <f t="shared" si="103"/>
        <v>0</v>
      </c>
      <c r="Q1786" s="26"/>
      <c r="R1786" s="26"/>
      <c r="S1786" s="26"/>
      <c r="T1786" s="40" t="str">
        <f t="shared" si="98"/>
        <v/>
      </c>
      <c r="U1786" s="26"/>
      <c r="V1786" s="26"/>
      <c r="W1786" s="26"/>
    </row>
    <row r="1787" spans="1:23" ht="14.1">
      <c r="A1787" s="13" t="s">
        <v>129</v>
      </c>
      <c r="B1787" s="75"/>
      <c r="C1787" s="75"/>
      <c r="D1787" s="75"/>
      <c r="E1787" s="24"/>
      <c r="F1787" s="13" t="s">
        <v>111</v>
      </c>
      <c r="G1787" s="27"/>
      <c r="H1787" s="24"/>
      <c r="I1787" s="13" t="s">
        <v>130</v>
      </c>
      <c r="J1787" s="27"/>
      <c r="K1787" s="24"/>
      <c r="L1787" s="13" t="s">
        <v>111</v>
      </c>
      <c r="M1787" s="27"/>
      <c r="N1787" s="24"/>
      <c r="O1787" s="13" t="str">
        <f>IF(OR(AND(NOT(ISBLANK(G1787)),NOT(ISNUMBER(G1787))),AND(NOT(ISBLANK(J1787)),NOT(ISNUMBER(M1787)))),"Digite um número na C.H.",IF(OR(COUNTIF(B1778:B1787,B1787)&gt;1,COUNTIF(J1778:J1787,J1787)&gt;1),"Docente repetido",""))</f>
        <v/>
      </c>
      <c r="P1787" s="13">
        <f t="shared" si="103"/>
        <v>0</v>
      </c>
      <c r="Q1787" s="26"/>
      <c r="R1787" s="26"/>
      <c r="S1787" s="26"/>
      <c r="T1787" s="40" t="str">
        <f t="shared" si="98"/>
        <v/>
      </c>
      <c r="U1787" s="26"/>
      <c r="V1787" s="26"/>
      <c r="W1787" s="26"/>
    </row>
    <row r="1788" spans="1:23" ht="12.6">
      <c r="A1788" s="26"/>
      <c r="B1788" s="26"/>
      <c r="C1788" s="26"/>
      <c r="D1788" s="26"/>
      <c r="E1788" s="26"/>
      <c r="F1788" s="26"/>
      <c r="G1788" s="26"/>
      <c r="H1788" s="26"/>
      <c r="I1788" s="26"/>
      <c r="J1788" s="26"/>
      <c r="K1788" s="26"/>
      <c r="L1788" s="26"/>
      <c r="M1788" s="26"/>
      <c r="N1788" s="26"/>
      <c r="O1788" s="26"/>
      <c r="P1788" s="26"/>
      <c r="Q1788" s="26"/>
      <c r="R1788" s="26"/>
      <c r="S1788" s="26"/>
      <c r="T1788" s="40" t="str">
        <f t="shared" si="98"/>
        <v/>
      </c>
      <c r="U1788" s="26"/>
      <c r="V1788" s="26"/>
      <c r="W1788" s="26"/>
    </row>
    <row r="1789" spans="1:23" ht="15.75" customHeight="1">
      <c r="T1789" s="40" t="str">
        <f t="shared" si="98"/>
        <v/>
      </c>
    </row>
    <row r="1790" spans="1:23" ht="15.75" customHeight="1">
      <c r="T1790" s="40" t="str">
        <f t="shared" si="98"/>
        <v/>
      </c>
    </row>
    <row r="1791" spans="1:23" ht="19.5" customHeight="1">
      <c r="A1791" s="13" t="s">
        <v>99</v>
      </c>
      <c r="B1791" s="94"/>
      <c r="C1791" s="94"/>
      <c r="D1791" s="94"/>
      <c r="E1791" s="94"/>
      <c r="F1791" s="94"/>
      <c r="G1791" s="94"/>
      <c r="H1791" s="94"/>
      <c r="I1791" s="94"/>
      <c r="J1791" s="94"/>
      <c r="K1791" s="94"/>
      <c r="L1791" s="94"/>
      <c r="M1791" s="94"/>
      <c r="N1791" s="24"/>
      <c r="O1791" s="13" t="str">
        <f>IF(AND(B1791="",NOT(F1792="")),"Nome da disciplina obrigatório","")</f>
        <v/>
      </c>
      <c r="P1791" s="13">
        <f>IF(ISBLANK(O1791),"",IF(O1791="",0,1))</f>
        <v>0</v>
      </c>
      <c r="Q1791" s="26"/>
      <c r="R1791" s="26"/>
      <c r="S1791" s="26"/>
      <c r="T1791" s="40" t="str">
        <f t="shared" si="98"/>
        <v/>
      </c>
      <c r="U1791" s="26"/>
      <c r="V1791" s="26"/>
      <c r="W1791" s="26"/>
    </row>
    <row r="1792" spans="1:23" ht="32.25" customHeight="1">
      <c r="A1792" s="95" t="s">
        <v>100</v>
      </c>
      <c r="B1792" s="96"/>
      <c r="C1792" s="96"/>
      <c r="D1792" s="96"/>
      <c r="E1792" s="97"/>
      <c r="F1792" s="13" t="str">
        <f>IF(SUM(G1802:G1811)+SUM(M1802:M1811)=0,"",SUM(G1802:G1811)+SUM(M1802:M1811))</f>
        <v/>
      </c>
      <c r="H1792" s="24"/>
      <c r="I1792" s="24"/>
      <c r="J1792" s="24"/>
      <c r="K1792" s="24"/>
      <c r="L1792" s="24"/>
      <c r="M1792" s="24"/>
      <c r="N1792" s="24"/>
      <c r="O1792" s="13" t="str">
        <f>IF(F1792="", "", IF(AND(NOT(F1792=0),NOT(MOD(F1792,15)=0)),"A carga horária deve ser múltiplo de 15",""))</f>
        <v/>
      </c>
      <c r="P1792" s="13">
        <f>IF(ISBLANK(O1792),"",IF(O1792="",0,1))</f>
        <v>0</v>
      </c>
      <c r="Q1792" s="26"/>
      <c r="R1792" s="26"/>
      <c r="S1792" s="26"/>
      <c r="T1792" s="40" t="str">
        <f t="shared" si="98"/>
        <v/>
      </c>
      <c r="U1792" s="24"/>
      <c r="V1792" s="24"/>
      <c r="W1792" s="26"/>
    </row>
    <row r="1793" spans="1:23" ht="14.1">
      <c r="A1793" s="98" t="s">
        <v>93</v>
      </c>
      <c r="B1793" s="98"/>
      <c r="C1793" s="98"/>
      <c r="D1793" s="98"/>
      <c r="E1793" s="98"/>
      <c r="F1793" s="38" t="str">
        <f>IF(AND(NOT(ISBLANK(F1792)),ISNUMBER(F1792),F1792&gt;=15),F1792/15,"")</f>
        <v/>
      </c>
      <c r="G1793" s="24"/>
      <c r="H1793" s="24"/>
      <c r="I1793" s="24"/>
      <c r="J1793" s="24"/>
      <c r="K1793" s="24"/>
      <c r="L1793" s="24"/>
      <c r="M1793" s="24"/>
      <c r="N1793" s="24"/>
      <c r="O1793" s="26"/>
      <c r="P1793" s="26"/>
      <c r="Q1793" s="26"/>
      <c r="R1793" s="26"/>
      <c r="S1793" s="26"/>
      <c r="T1793" s="40" t="str">
        <f t="shared" ref="T1793:T1856" si="104">IF(AND($A1793 = "Nome da disciplina:", ISTEXT($B1793)), "OK", "")</f>
        <v/>
      </c>
      <c r="U1793" s="24"/>
      <c r="V1793" s="24"/>
      <c r="W1793" s="26"/>
    </row>
    <row r="1794" spans="1:23" ht="60" customHeight="1">
      <c r="A1794" s="13" t="s">
        <v>101</v>
      </c>
      <c r="B1794" s="83"/>
      <c r="C1794" s="83"/>
      <c r="D1794" s="83"/>
      <c r="E1794" s="83"/>
      <c r="F1794" s="83"/>
      <c r="G1794" s="83"/>
      <c r="H1794" s="83"/>
      <c r="I1794" s="83"/>
      <c r="J1794" s="83"/>
      <c r="K1794" s="83"/>
      <c r="L1794" s="83"/>
      <c r="M1794" s="83"/>
      <c r="N1794" s="24"/>
      <c r="O1794" s="26"/>
      <c r="P1794" s="26"/>
      <c r="Q1794" s="26"/>
      <c r="R1794" s="26"/>
      <c r="S1794" s="26"/>
      <c r="T1794" s="40" t="str">
        <f t="shared" si="104"/>
        <v/>
      </c>
      <c r="U1794" s="24"/>
      <c r="V1794" s="24"/>
      <c r="W1794" s="26"/>
    </row>
    <row r="1795" spans="1:23" ht="60" customHeight="1">
      <c r="A1795" s="39" t="s">
        <v>102</v>
      </c>
      <c r="B1795" s="83"/>
      <c r="C1795" s="83"/>
      <c r="D1795" s="83"/>
      <c r="E1795" s="83"/>
      <c r="F1795" s="83"/>
      <c r="G1795" s="83"/>
      <c r="H1795" s="83"/>
      <c r="I1795" s="83"/>
      <c r="J1795" s="83"/>
      <c r="K1795" s="83"/>
      <c r="L1795" s="83"/>
      <c r="M1795" s="83"/>
      <c r="N1795" s="24"/>
      <c r="O1795" s="26"/>
      <c r="P1795" s="26"/>
      <c r="Q1795" s="26"/>
      <c r="R1795" s="26"/>
      <c r="S1795" s="26"/>
      <c r="T1795" s="40" t="str">
        <f t="shared" si="104"/>
        <v/>
      </c>
      <c r="U1795" s="24"/>
      <c r="V1795" s="24"/>
      <c r="W1795" s="26"/>
    </row>
    <row r="1796" spans="1:23" ht="14.1">
      <c r="A1796" s="13" t="s">
        <v>103</v>
      </c>
      <c r="B1796" s="57"/>
      <c r="C1796" s="16" t="s">
        <v>104</v>
      </c>
      <c r="D1796" s="24"/>
      <c r="E1796" s="24"/>
      <c r="G1796" s="26"/>
      <c r="H1796" s="24"/>
      <c r="I1796" s="24"/>
      <c r="J1796" s="24"/>
      <c r="K1796" s="24"/>
      <c r="L1796" s="24"/>
      <c r="M1796" s="24"/>
      <c r="N1796" s="24"/>
      <c r="O1796" s="26"/>
      <c r="P1796" s="26"/>
      <c r="Q1796" s="26"/>
      <c r="R1796" s="26"/>
      <c r="S1796" s="26"/>
      <c r="T1796" s="40" t="str">
        <f t="shared" si="104"/>
        <v/>
      </c>
      <c r="U1796" s="24"/>
      <c r="V1796" s="24"/>
      <c r="W1796" s="26"/>
    </row>
    <row r="1797" spans="1:23" ht="14.1">
      <c r="A1797" s="13" t="s">
        <v>105</v>
      </c>
      <c r="B1797" s="57"/>
      <c r="C1797" s="16" t="s">
        <v>104</v>
      </c>
      <c r="D1797" s="24"/>
      <c r="E1797" s="24"/>
      <c r="G1797" s="26"/>
      <c r="H1797" s="24"/>
      <c r="I1797" s="24"/>
      <c r="J1797" s="24"/>
      <c r="K1797" s="24"/>
      <c r="L1797" s="24"/>
      <c r="M1797" s="24"/>
      <c r="N1797" s="24"/>
      <c r="O1797" s="26"/>
      <c r="P1797" s="26"/>
      <c r="Q1797" s="26"/>
      <c r="R1797" s="26"/>
      <c r="S1797" s="26"/>
      <c r="T1797" s="40" t="str">
        <f t="shared" si="104"/>
        <v/>
      </c>
      <c r="U1797" s="24"/>
      <c r="V1797" s="24"/>
      <c r="W1797" s="26"/>
    </row>
    <row r="1798" spans="1:23" ht="14.1">
      <c r="A1798" s="99" t="s">
        <v>106</v>
      </c>
      <c r="B1798" s="99"/>
      <c r="C1798" s="57"/>
      <c r="D1798" s="16" t="s">
        <v>104</v>
      </c>
      <c r="E1798" s="24"/>
      <c r="F1798" s="34"/>
      <c r="G1798" s="26"/>
      <c r="H1798" s="24"/>
      <c r="I1798" s="24"/>
      <c r="J1798" s="24"/>
      <c r="K1798" s="24"/>
      <c r="L1798" s="24"/>
      <c r="M1798" s="24"/>
      <c r="N1798" s="24"/>
      <c r="O1798" s="26"/>
      <c r="P1798" s="26"/>
      <c r="Q1798" s="26"/>
      <c r="R1798" s="26"/>
      <c r="S1798" s="26"/>
      <c r="T1798" s="40" t="str">
        <f t="shared" si="104"/>
        <v/>
      </c>
      <c r="U1798" s="24"/>
      <c r="V1798" s="24"/>
      <c r="W1798" s="26"/>
    </row>
    <row r="1799" spans="1:23" ht="14.1">
      <c r="A1799" s="99" t="s">
        <v>107</v>
      </c>
      <c r="B1799" s="99"/>
      <c r="C1799" s="57"/>
      <c r="D1799" s="16" t="s">
        <v>104</v>
      </c>
      <c r="E1799" s="24"/>
      <c r="F1799" s="34"/>
      <c r="G1799" s="26"/>
      <c r="H1799" s="24"/>
      <c r="I1799" s="24"/>
      <c r="J1799" s="24"/>
      <c r="K1799" s="24"/>
      <c r="L1799" s="24"/>
      <c r="M1799" s="24"/>
      <c r="N1799" s="24"/>
      <c r="O1799" s="26"/>
      <c r="P1799" s="26"/>
      <c r="Q1799" s="26"/>
      <c r="R1799" s="26"/>
      <c r="S1799" s="26"/>
      <c r="T1799" s="40" t="str">
        <f t="shared" si="104"/>
        <v/>
      </c>
      <c r="U1799" s="24"/>
      <c r="V1799" s="24"/>
      <c r="W1799" s="26"/>
    </row>
    <row r="1800" spans="1:23" ht="14.1">
      <c r="A1800" s="100" t="s">
        <v>108</v>
      </c>
      <c r="B1800" s="101"/>
      <c r="C1800" s="102"/>
      <c r="D1800" s="57"/>
      <c r="E1800" s="16" t="s">
        <v>104</v>
      </c>
      <c r="G1800" s="26"/>
      <c r="H1800" s="24"/>
      <c r="I1800" s="24"/>
      <c r="J1800" s="24"/>
      <c r="K1800" s="24"/>
      <c r="L1800" s="24"/>
      <c r="M1800" s="24"/>
      <c r="N1800" s="24"/>
      <c r="O1800" s="26"/>
      <c r="P1800" s="26"/>
      <c r="Q1800" s="26"/>
      <c r="R1800" s="26"/>
      <c r="S1800" s="26"/>
      <c r="T1800" s="40" t="str">
        <f t="shared" si="104"/>
        <v/>
      </c>
      <c r="U1800" s="24"/>
      <c r="V1800" s="24"/>
      <c r="W1800" s="26"/>
    </row>
    <row r="1801" spans="1:23" ht="14.1">
      <c r="A1801" s="103" t="s">
        <v>109</v>
      </c>
      <c r="B1801" s="104"/>
      <c r="C1801" s="105"/>
      <c r="D1801" s="57"/>
      <c r="E1801" s="16" t="s">
        <v>104</v>
      </c>
      <c r="G1801" s="26"/>
      <c r="H1801" s="24"/>
      <c r="I1801" s="24"/>
      <c r="J1801" s="24"/>
      <c r="K1801" s="24"/>
      <c r="L1801" s="24"/>
      <c r="M1801" s="24"/>
      <c r="N1801" s="24"/>
      <c r="O1801" s="26"/>
      <c r="P1801" s="26"/>
      <c r="Q1801" s="26"/>
      <c r="R1801" s="26"/>
      <c r="S1801" s="26"/>
      <c r="T1801" s="40" t="str">
        <f t="shared" si="104"/>
        <v/>
      </c>
      <c r="U1801" s="24"/>
      <c r="V1801" s="24"/>
      <c r="W1801" s="26"/>
    </row>
    <row r="1802" spans="1:23" ht="14.1">
      <c r="A1802" s="13" t="s">
        <v>110</v>
      </c>
      <c r="B1802" s="75"/>
      <c r="C1802" s="75"/>
      <c r="D1802" s="75"/>
      <c r="E1802" s="24"/>
      <c r="F1802" s="13" t="s">
        <v>111</v>
      </c>
      <c r="G1802" s="27"/>
      <c r="H1802" s="24"/>
      <c r="I1802" s="13" t="s">
        <v>112</v>
      </c>
      <c r="J1802" s="27"/>
      <c r="K1802" s="24"/>
      <c r="L1802" s="13" t="s">
        <v>111</v>
      </c>
      <c r="M1802" s="27"/>
      <c r="N1802" s="24"/>
      <c r="O1802" s="13" t="str">
        <f>IF(OR(AND(NOT(ISBLANK(G1802)),NOT(ISNUMBER(G1802))),AND(NOT(ISBLANK(J1802)),NOT(ISNUMBER(M1802)))),"Digite um número na C.H.",IF(OR(COUNTIF(B1802:B1811,B1802)&gt;1,COUNTIF(J1802:J1811,J1802)&gt;1),"Docente repetido",""))</f>
        <v/>
      </c>
      <c r="P1802" s="13">
        <f t="shared" ref="P1802:P1811" si="105">IF(ISBLANK(O1802),"",IF(O1802="",0,1))</f>
        <v>0</v>
      </c>
      <c r="Q1802" s="26"/>
      <c r="R1802" s="26"/>
      <c r="S1802" s="26"/>
      <c r="T1802" s="40" t="str">
        <f t="shared" si="104"/>
        <v/>
      </c>
      <c r="U1802" s="24"/>
      <c r="V1802" s="24"/>
      <c r="W1802" s="26"/>
    </row>
    <row r="1803" spans="1:23" ht="14.1">
      <c r="A1803" s="13" t="s">
        <v>113</v>
      </c>
      <c r="B1803" s="75"/>
      <c r="C1803" s="75"/>
      <c r="D1803" s="75"/>
      <c r="E1803" s="24"/>
      <c r="F1803" s="13" t="s">
        <v>111</v>
      </c>
      <c r="G1803" s="27"/>
      <c r="H1803" s="24"/>
      <c r="I1803" s="13" t="s">
        <v>114</v>
      </c>
      <c r="J1803" s="27"/>
      <c r="K1803" s="24"/>
      <c r="L1803" s="13" t="s">
        <v>111</v>
      </c>
      <c r="M1803" s="27"/>
      <c r="N1803" s="24"/>
      <c r="O1803" s="13" t="str">
        <f>IF(OR(AND(NOT(ISBLANK(G1803)),NOT(ISNUMBER(G1803))),AND(NOT(ISBLANK(J1803)),NOT(ISNUMBER(M1803)))),"Digite um número na C.H.",IF(OR(COUNTIF(B1802:B1811,B1803)&gt;1,COUNTIF(J1802:J1811,J1803)&gt;1),"Docente repetido",""))</f>
        <v/>
      </c>
      <c r="P1803" s="13">
        <f t="shared" si="105"/>
        <v>0</v>
      </c>
      <c r="Q1803" s="26"/>
      <c r="R1803" s="26"/>
      <c r="S1803" s="26"/>
      <c r="T1803" s="40" t="str">
        <f t="shared" si="104"/>
        <v/>
      </c>
      <c r="U1803" s="24"/>
      <c r="V1803" s="24"/>
      <c r="W1803" s="26"/>
    </row>
    <row r="1804" spans="1:23" ht="14.1">
      <c r="A1804" s="13" t="s">
        <v>115</v>
      </c>
      <c r="B1804" s="75"/>
      <c r="C1804" s="75"/>
      <c r="D1804" s="75"/>
      <c r="E1804" s="24"/>
      <c r="F1804" s="13" t="s">
        <v>111</v>
      </c>
      <c r="G1804" s="27"/>
      <c r="H1804" s="24"/>
      <c r="I1804" s="13" t="s">
        <v>116</v>
      </c>
      <c r="J1804" s="27"/>
      <c r="K1804" s="24"/>
      <c r="L1804" s="13" t="s">
        <v>111</v>
      </c>
      <c r="M1804" s="27"/>
      <c r="N1804" s="24"/>
      <c r="O1804" s="13" t="str">
        <f>IF(OR(AND(NOT(ISBLANK(G1804)),NOT(ISNUMBER(G1804))),AND(NOT(ISBLANK(J1804)),NOT(ISNUMBER(M1804)))),"Digite um número na C.H.",IF(OR(COUNTIF(B1802:B1811,B1804)&gt;1,COUNTIF(J1802:J1811,J1804)&gt;1),"Docente repetido",""))</f>
        <v/>
      </c>
      <c r="P1804" s="13">
        <f t="shared" si="105"/>
        <v>0</v>
      </c>
      <c r="Q1804" s="26"/>
      <c r="R1804" s="26"/>
      <c r="S1804" s="26"/>
      <c r="T1804" s="40" t="str">
        <f t="shared" si="104"/>
        <v/>
      </c>
      <c r="U1804" s="24"/>
      <c r="V1804" s="24"/>
      <c r="W1804" s="26"/>
    </row>
    <row r="1805" spans="1:23" ht="14.1">
      <c r="A1805" s="13" t="s">
        <v>117</v>
      </c>
      <c r="B1805" s="75"/>
      <c r="C1805" s="75"/>
      <c r="D1805" s="75"/>
      <c r="E1805" s="24"/>
      <c r="F1805" s="13" t="s">
        <v>111</v>
      </c>
      <c r="G1805" s="27"/>
      <c r="H1805" s="24"/>
      <c r="I1805" s="13" t="s">
        <v>118</v>
      </c>
      <c r="J1805" s="27"/>
      <c r="K1805" s="24"/>
      <c r="L1805" s="13" t="s">
        <v>111</v>
      </c>
      <c r="M1805" s="27"/>
      <c r="N1805" s="24"/>
      <c r="O1805" s="13" t="str">
        <f>IF(OR(AND(NOT(ISBLANK(G1805)),NOT(ISNUMBER(G1805))),AND(NOT(ISBLANK(J1805)),NOT(ISNUMBER(M1805)))),"Digite um número na C.H.",IF(OR(COUNTIF(B1802:B1811,B1805)&gt;1,COUNTIF(J1802:J1811,J1805)&gt;1),"Docente repetido",""))</f>
        <v/>
      </c>
      <c r="P1805" s="13">
        <f t="shared" si="105"/>
        <v>0</v>
      </c>
      <c r="Q1805" s="26"/>
      <c r="R1805" s="26"/>
      <c r="S1805" s="26"/>
      <c r="T1805" s="40" t="str">
        <f t="shared" si="104"/>
        <v/>
      </c>
      <c r="U1805" s="24"/>
      <c r="V1805" s="24"/>
      <c r="W1805" s="26"/>
    </row>
    <row r="1806" spans="1:23" ht="14.1">
      <c r="A1806" s="13" t="s">
        <v>119</v>
      </c>
      <c r="B1806" s="75"/>
      <c r="C1806" s="75"/>
      <c r="D1806" s="75"/>
      <c r="E1806" s="24"/>
      <c r="F1806" s="13" t="s">
        <v>111</v>
      </c>
      <c r="G1806" s="27"/>
      <c r="H1806" s="24"/>
      <c r="I1806" s="13" t="s">
        <v>120</v>
      </c>
      <c r="J1806" s="27"/>
      <c r="K1806" s="24"/>
      <c r="L1806" s="13" t="s">
        <v>111</v>
      </c>
      <c r="M1806" s="27"/>
      <c r="N1806" s="24"/>
      <c r="O1806" s="13" t="str">
        <f>IF(OR(AND(NOT(ISBLANK(G1806)),NOT(ISNUMBER(G1806))),AND(NOT(ISBLANK(J1806)),NOT(ISNUMBER(M1806)))),"Digite um número na C.H.",IF(OR(COUNTIF(B1802:B1811,B1806)&gt;1,COUNTIF(J1802:J1811,J1806)&gt;1),"Docente repetido",""))</f>
        <v/>
      </c>
      <c r="P1806" s="13">
        <f t="shared" si="105"/>
        <v>0</v>
      </c>
      <c r="Q1806" s="26"/>
      <c r="R1806" s="26"/>
      <c r="S1806" s="26"/>
      <c r="T1806" s="40" t="str">
        <f t="shared" si="104"/>
        <v/>
      </c>
      <c r="U1806" s="24"/>
      <c r="V1806" s="24"/>
      <c r="W1806" s="26"/>
    </row>
    <row r="1807" spans="1:23" ht="14.1">
      <c r="A1807" s="13" t="s">
        <v>121</v>
      </c>
      <c r="B1807" s="75"/>
      <c r="C1807" s="75"/>
      <c r="D1807" s="75"/>
      <c r="E1807" s="24"/>
      <c r="F1807" s="13" t="s">
        <v>111</v>
      </c>
      <c r="G1807" s="27"/>
      <c r="H1807" s="24"/>
      <c r="I1807" s="13" t="s">
        <v>122</v>
      </c>
      <c r="J1807" s="27"/>
      <c r="K1807" s="24"/>
      <c r="L1807" s="13" t="s">
        <v>111</v>
      </c>
      <c r="M1807" s="27"/>
      <c r="N1807" s="24"/>
      <c r="O1807" s="13" t="str">
        <f>IF(OR(AND(NOT(ISBLANK(G1807)),NOT(ISNUMBER(G1807))),AND(NOT(ISBLANK(J1807)),NOT(ISNUMBER(M1807)))),"Digite um número na C.H.",IF(OR(COUNTIF(B1802:B1811,B1807)&gt;1,COUNTIF(J1802:J1811,J1807)&gt;1),"Docente repetido",""))</f>
        <v/>
      </c>
      <c r="P1807" s="13">
        <f t="shared" si="105"/>
        <v>0</v>
      </c>
      <c r="Q1807" s="26"/>
      <c r="R1807" s="26"/>
      <c r="S1807" s="26"/>
      <c r="T1807" s="40" t="str">
        <f t="shared" si="104"/>
        <v/>
      </c>
      <c r="U1807" s="24"/>
      <c r="V1807" s="24"/>
      <c r="W1807" s="26"/>
    </row>
    <row r="1808" spans="1:23" ht="14.1">
      <c r="A1808" s="13" t="s">
        <v>123</v>
      </c>
      <c r="B1808" s="75"/>
      <c r="C1808" s="75"/>
      <c r="D1808" s="75"/>
      <c r="E1808" s="24"/>
      <c r="F1808" s="13" t="s">
        <v>111</v>
      </c>
      <c r="G1808" s="27"/>
      <c r="H1808" s="24"/>
      <c r="I1808" s="13" t="s">
        <v>124</v>
      </c>
      <c r="J1808" s="27"/>
      <c r="K1808" s="24"/>
      <c r="L1808" s="13" t="s">
        <v>111</v>
      </c>
      <c r="M1808" s="27"/>
      <c r="N1808" s="24"/>
      <c r="O1808" s="13" t="str">
        <f>IF(OR(AND(NOT(ISBLANK(G1808)),NOT(ISNUMBER(G1808))),AND(NOT(ISBLANK(J1808)),NOT(ISNUMBER(M1808)))),"Digite um número na C.H.",IF(OR(COUNTIF(B1802:B1811,B1808)&gt;1,COUNTIF(J1802:J1811,J1808)&gt;1),"Docente repetido",""))</f>
        <v/>
      </c>
      <c r="P1808" s="13">
        <f t="shared" si="105"/>
        <v>0</v>
      </c>
      <c r="Q1808" s="26"/>
      <c r="R1808" s="26"/>
      <c r="S1808" s="26"/>
      <c r="T1808" s="40" t="str">
        <f t="shared" si="104"/>
        <v/>
      </c>
      <c r="U1808" s="24"/>
      <c r="V1808" s="24"/>
      <c r="W1808" s="26"/>
    </row>
    <row r="1809" spans="1:23" ht="14.1">
      <c r="A1809" s="13" t="s">
        <v>125</v>
      </c>
      <c r="B1809" s="75"/>
      <c r="C1809" s="75"/>
      <c r="D1809" s="75"/>
      <c r="E1809" s="24"/>
      <c r="F1809" s="13" t="s">
        <v>111</v>
      </c>
      <c r="G1809" s="27"/>
      <c r="H1809" s="24"/>
      <c r="I1809" s="13" t="s">
        <v>126</v>
      </c>
      <c r="J1809" s="27"/>
      <c r="K1809" s="24"/>
      <c r="L1809" s="13" t="s">
        <v>111</v>
      </c>
      <c r="M1809" s="27"/>
      <c r="N1809" s="24"/>
      <c r="O1809" s="13" t="str">
        <f>IF(OR(AND(NOT(ISBLANK(G1809)),NOT(ISNUMBER(G1809))),AND(NOT(ISBLANK(J1809)),NOT(ISNUMBER(M1809)))),"Digite um número na C.H.",IF(OR(COUNTIF(B1802:B1811,B1809)&gt;1,COUNTIF(J1802:J1811,J1809)&gt;1),"Docente repetido",""))</f>
        <v/>
      </c>
      <c r="P1809" s="13">
        <f t="shared" si="105"/>
        <v>0</v>
      </c>
      <c r="Q1809" s="26"/>
      <c r="R1809" s="26"/>
      <c r="S1809" s="26"/>
      <c r="T1809" s="40" t="str">
        <f t="shared" si="104"/>
        <v/>
      </c>
      <c r="U1809" s="24"/>
      <c r="V1809" s="24"/>
      <c r="W1809" s="26"/>
    </row>
    <row r="1810" spans="1:23" ht="14.1">
      <c r="A1810" s="13" t="s">
        <v>127</v>
      </c>
      <c r="B1810" s="75"/>
      <c r="C1810" s="75"/>
      <c r="D1810" s="75"/>
      <c r="E1810" s="24"/>
      <c r="F1810" s="13" t="s">
        <v>111</v>
      </c>
      <c r="G1810" s="27"/>
      <c r="H1810" s="24"/>
      <c r="I1810" s="13" t="s">
        <v>128</v>
      </c>
      <c r="J1810" s="27"/>
      <c r="K1810" s="24"/>
      <c r="L1810" s="13" t="s">
        <v>111</v>
      </c>
      <c r="M1810" s="27"/>
      <c r="N1810" s="24"/>
      <c r="O1810" s="13" t="str">
        <f>IF(OR(AND(NOT(ISBLANK(G1810)),NOT(ISNUMBER(G1810))),AND(NOT(ISBLANK(J1810)),NOT(ISNUMBER(M1810)))),"Digite um número na C.H.",IF(OR(COUNTIF(B1802:B1811,B1810)&gt;1,COUNTIF(J1802:J1811,J1810)&gt;1),"Docente repetido",""))</f>
        <v/>
      </c>
      <c r="P1810" s="13">
        <f t="shared" si="105"/>
        <v>0</v>
      </c>
      <c r="Q1810" s="26"/>
      <c r="R1810" s="26"/>
      <c r="S1810" s="26"/>
      <c r="T1810" s="40" t="str">
        <f t="shared" si="104"/>
        <v/>
      </c>
      <c r="U1810" s="26"/>
      <c r="V1810" s="26"/>
      <c r="W1810" s="26"/>
    </row>
    <row r="1811" spans="1:23" ht="14.1">
      <c r="A1811" s="13" t="s">
        <v>129</v>
      </c>
      <c r="B1811" s="75"/>
      <c r="C1811" s="75"/>
      <c r="D1811" s="75"/>
      <c r="E1811" s="24"/>
      <c r="F1811" s="13" t="s">
        <v>111</v>
      </c>
      <c r="G1811" s="27"/>
      <c r="H1811" s="24"/>
      <c r="I1811" s="13" t="s">
        <v>130</v>
      </c>
      <c r="J1811" s="27"/>
      <c r="K1811" s="24"/>
      <c r="L1811" s="13" t="s">
        <v>111</v>
      </c>
      <c r="M1811" s="27"/>
      <c r="N1811" s="24"/>
      <c r="O1811" s="13" t="str">
        <f>IF(OR(AND(NOT(ISBLANK(G1811)),NOT(ISNUMBER(G1811))),AND(NOT(ISBLANK(J1811)),NOT(ISNUMBER(M1811)))),"Digite um número na C.H.",IF(OR(COUNTIF(B1802:B1811,B1811)&gt;1,COUNTIF(J1802:J1811,J1811)&gt;1),"Docente repetido",""))</f>
        <v/>
      </c>
      <c r="P1811" s="13">
        <f t="shared" si="105"/>
        <v>0</v>
      </c>
      <c r="Q1811" s="26"/>
      <c r="R1811" s="26"/>
      <c r="S1811" s="26"/>
      <c r="T1811" s="40" t="str">
        <f t="shared" si="104"/>
        <v/>
      </c>
      <c r="U1811" s="26"/>
      <c r="V1811" s="26"/>
      <c r="W1811" s="26"/>
    </row>
    <row r="1812" spans="1:23" ht="12.6">
      <c r="A1812" s="26"/>
      <c r="B1812" s="26"/>
      <c r="C1812" s="26"/>
      <c r="D1812" s="26"/>
      <c r="E1812" s="26"/>
      <c r="F1812" s="26"/>
      <c r="G1812" s="26"/>
      <c r="H1812" s="26"/>
      <c r="I1812" s="26"/>
      <c r="J1812" s="26"/>
      <c r="K1812" s="26"/>
      <c r="L1812" s="26"/>
      <c r="M1812" s="26"/>
      <c r="N1812" s="26"/>
      <c r="O1812" s="26"/>
      <c r="P1812" s="26"/>
      <c r="Q1812" s="26"/>
      <c r="R1812" s="26"/>
      <c r="S1812" s="26"/>
      <c r="T1812" s="40" t="str">
        <f t="shared" si="104"/>
        <v/>
      </c>
      <c r="U1812" s="26"/>
      <c r="V1812" s="26"/>
      <c r="W1812" s="26"/>
    </row>
    <row r="1813" spans="1:23" ht="15.75" customHeight="1">
      <c r="T1813" s="40" t="str">
        <f t="shared" si="104"/>
        <v/>
      </c>
    </row>
    <row r="1814" spans="1:23" ht="15.75" customHeight="1">
      <c r="T1814" s="40" t="str">
        <f t="shared" si="104"/>
        <v/>
      </c>
    </row>
    <row r="1815" spans="1:23" ht="19.5" customHeight="1">
      <c r="A1815" s="13" t="s">
        <v>99</v>
      </c>
      <c r="B1815" s="94"/>
      <c r="C1815" s="94"/>
      <c r="D1815" s="94"/>
      <c r="E1815" s="94"/>
      <c r="F1815" s="94"/>
      <c r="G1815" s="94"/>
      <c r="H1815" s="94"/>
      <c r="I1815" s="94"/>
      <c r="J1815" s="94"/>
      <c r="K1815" s="94"/>
      <c r="L1815" s="94"/>
      <c r="M1815" s="94"/>
      <c r="N1815" s="24"/>
      <c r="O1815" s="13" t="str">
        <f>IF(AND(B1815="",NOT(F1816="")),"Nome da disciplina obrigatório","")</f>
        <v/>
      </c>
      <c r="P1815" s="13">
        <f>IF(ISBLANK(O1815),"",IF(O1815="",0,1))</f>
        <v>0</v>
      </c>
      <c r="Q1815" s="26"/>
      <c r="R1815" s="26"/>
      <c r="S1815" s="26"/>
      <c r="T1815" s="40" t="str">
        <f t="shared" si="104"/>
        <v/>
      </c>
      <c r="U1815" s="26"/>
      <c r="V1815" s="26"/>
      <c r="W1815" s="26"/>
    </row>
    <row r="1816" spans="1:23" ht="32.25" customHeight="1">
      <c r="A1816" s="95" t="s">
        <v>100</v>
      </c>
      <c r="B1816" s="96"/>
      <c r="C1816" s="96"/>
      <c r="D1816" s="96"/>
      <c r="E1816" s="97"/>
      <c r="F1816" s="13" t="str">
        <f>IF(SUM(G1826:G1835)+SUM(M1826:M1835)=0,"",SUM(G1826:G1835)+SUM(M1826:M1835))</f>
        <v/>
      </c>
      <c r="H1816" s="24"/>
      <c r="I1816" s="24"/>
      <c r="J1816" s="24"/>
      <c r="K1816" s="24"/>
      <c r="L1816" s="24"/>
      <c r="M1816" s="24"/>
      <c r="N1816" s="24"/>
      <c r="O1816" s="13" t="str">
        <f>IF(F1816="", "", IF(AND(NOT(F1816=0),NOT(MOD(F1816,15)=0)),"A carga horária deve ser múltiplo de 15",""))</f>
        <v/>
      </c>
      <c r="P1816" s="13">
        <f>IF(ISBLANK(O1816),"",IF(O1816="",0,1))</f>
        <v>0</v>
      </c>
      <c r="Q1816" s="26"/>
      <c r="R1816" s="26"/>
      <c r="S1816" s="26"/>
      <c r="T1816" s="40" t="str">
        <f t="shared" si="104"/>
        <v/>
      </c>
      <c r="U1816" s="24"/>
      <c r="V1816" s="24"/>
      <c r="W1816" s="26"/>
    </row>
    <row r="1817" spans="1:23" ht="14.1">
      <c r="A1817" s="98" t="s">
        <v>93</v>
      </c>
      <c r="B1817" s="98"/>
      <c r="C1817" s="98"/>
      <c r="D1817" s="98"/>
      <c r="E1817" s="98"/>
      <c r="F1817" s="38" t="str">
        <f>IF(AND(NOT(ISBLANK(F1816)),ISNUMBER(F1816),F1816&gt;=15),F1816/15,"")</f>
        <v/>
      </c>
      <c r="G1817" s="24"/>
      <c r="H1817" s="24"/>
      <c r="I1817" s="24"/>
      <c r="J1817" s="24"/>
      <c r="K1817" s="24"/>
      <c r="L1817" s="24"/>
      <c r="M1817" s="24"/>
      <c r="N1817" s="24"/>
      <c r="O1817" s="26"/>
      <c r="P1817" s="26"/>
      <c r="Q1817" s="26"/>
      <c r="R1817" s="26"/>
      <c r="S1817" s="26"/>
      <c r="T1817" s="40" t="str">
        <f t="shared" si="104"/>
        <v/>
      </c>
      <c r="U1817" s="24"/>
      <c r="V1817" s="24"/>
      <c r="W1817" s="26"/>
    </row>
    <row r="1818" spans="1:23" ht="60" customHeight="1">
      <c r="A1818" s="13" t="s">
        <v>101</v>
      </c>
      <c r="B1818" s="83"/>
      <c r="C1818" s="83"/>
      <c r="D1818" s="83"/>
      <c r="E1818" s="83"/>
      <c r="F1818" s="83"/>
      <c r="G1818" s="83"/>
      <c r="H1818" s="83"/>
      <c r="I1818" s="83"/>
      <c r="J1818" s="83"/>
      <c r="K1818" s="83"/>
      <c r="L1818" s="83"/>
      <c r="M1818" s="83"/>
      <c r="N1818" s="24"/>
      <c r="O1818" s="26"/>
      <c r="P1818" s="26"/>
      <c r="Q1818" s="26"/>
      <c r="R1818" s="26"/>
      <c r="S1818" s="26"/>
      <c r="T1818" s="40" t="str">
        <f t="shared" si="104"/>
        <v/>
      </c>
      <c r="U1818" s="24"/>
      <c r="V1818" s="24"/>
      <c r="W1818" s="26"/>
    </row>
    <row r="1819" spans="1:23" ht="60" customHeight="1">
      <c r="A1819" s="39" t="s">
        <v>102</v>
      </c>
      <c r="B1819" s="83"/>
      <c r="C1819" s="83"/>
      <c r="D1819" s="83"/>
      <c r="E1819" s="83"/>
      <c r="F1819" s="83"/>
      <c r="G1819" s="83"/>
      <c r="H1819" s="83"/>
      <c r="I1819" s="83"/>
      <c r="J1819" s="83"/>
      <c r="K1819" s="83"/>
      <c r="L1819" s="83"/>
      <c r="M1819" s="83"/>
      <c r="N1819" s="24"/>
      <c r="O1819" s="26"/>
      <c r="P1819" s="26"/>
      <c r="Q1819" s="26"/>
      <c r="R1819" s="26"/>
      <c r="S1819" s="26"/>
      <c r="T1819" s="40" t="str">
        <f t="shared" si="104"/>
        <v/>
      </c>
      <c r="U1819" s="24"/>
      <c r="V1819" s="24"/>
      <c r="W1819" s="26"/>
    </row>
    <row r="1820" spans="1:23" ht="14.1">
      <c r="A1820" s="13" t="s">
        <v>103</v>
      </c>
      <c r="B1820" s="57"/>
      <c r="C1820" s="16" t="s">
        <v>104</v>
      </c>
      <c r="D1820" s="24"/>
      <c r="E1820" s="24"/>
      <c r="G1820" s="26"/>
      <c r="H1820" s="24"/>
      <c r="I1820" s="24"/>
      <c r="J1820" s="24"/>
      <c r="K1820" s="24"/>
      <c r="L1820" s="24"/>
      <c r="M1820" s="24"/>
      <c r="N1820" s="24"/>
      <c r="O1820" s="26"/>
      <c r="P1820" s="26"/>
      <c r="Q1820" s="26"/>
      <c r="R1820" s="26"/>
      <c r="S1820" s="26"/>
      <c r="T1820" s="40" t="str">
        <f t="shared" si="104"/>
        <v/>
      </c>
      <c r="U1820" s="24"/>
      <c r="V1820" s="24"/>
      <c r="W1820" s="26"/>
    </row>
    <row r="1821" spans="1:23" ht="14.1">
      <c r="A1821" s="13" t="s">
        <v>105</v>
      </c>
      <c r="B1821" s="57"/>
      <c r="C1821" s="16" t="s">
        <v>104</v>
      </c>
      <c r="D1821" s="24"/>
      <c r="E1821" s="24"/>
      <c r="G1821" s="26"/>
      <c r="H1821" s="24"/>
      <c r="I1821" s="24"/>
      <c r="J1821" s="24"/>
      <c r="K1821" s="24"/>
      <c r="L1821" s="24"/>
      <c r="M1821" s="24"/>
      <c r="N1821" s="24"/>
      <c r="O1821" s="26"/>
      <c r="P1821" s="26"/>
      <c r="Q1821" s="26"/>
      <c r="R1821" s="26"/>
      <c r="S1821" s="26"/>
      <c r="T1821" s="40" t="str">
        <f t="shared" si="104"/>
        <v/>
      </c>
      <c r="U1821" s="24"/>
      <c r="V1821" s="24"/>
      <c r="W1821" s="26"/>
    </row>
    <row r="1822" spans="1:23" ht="14.1">
      <c r="A1822" s="99" t="s">
        <v>106</v>
      </c>
      <c r="B1822" s="99"/>
      <c r="C1822" s="57"/>
      <c r="D1822" s="16" t="s">
        <v>104</v>
      </c>
      <c r="E1822" s="24"/>
      <c r="F1822" s="34"/>
      <c r="G1822" s="26"/>
      <c r="H1822" s="24"/>
      <c r="I1822" s="24"/>
      <c r="J1822" s="24"/>
      <c r="K1822" s="24"/>
      <c r="L1822" s="24"/>
      <c r="M1822" s="24"/>
      <c r="N1822" s="24"/>
      <c r="O1822" s="26"/>
      <c r="P1822" s="26"/>
      <c r="Q1822" s="26"/>
      <c r="R1822" s="26"/>
      <c r="S1822" s="26"/>
      <c r="T1822" s="40" t="str">
        <f t="shared" si="104"/>
        <v/>
      </c>
      <c r="U1822" s="24"/>
      <c r="V1822" s="24"/>
      <c r="W1822" s="26"/>
    </row>
    <row r="1823" spans="1:23" ht="14.1">
      <c r="A1823" s="99" t="s">
        <v>107</v>
      </c>
      <c r="B1823" s="99"/>
      <c r="C1823" s="57"/>
      <c r="D1823" s="16" t="s">
        <v>104</v>
      </c>
      <c r="E1823" s="24"/>
      <c r="F1823" s="34"/>
      <c r="G1823" s="26"/>
      <c r="H1823" s="24"/>
      <c r="I1823" s="24"/>
      <c r="J1823" s="24"/>
      <c r="K1823" s="24"/>
      <c r="L1823" s="24"/>
      <c r="M1823" s="24"/>
      <c r="N1823" s="24"/>
      <c r="O1823" s="26"/>
      <c r="P1823" s="26"/>
      <c r="Q1823" s="26"/>
      <c r="R1823" s="26"/>
      <c r="S1823" s="26"/>
      <c r="T1823" s="40" t="str">
        <f t="shared" si="104"/>
        <v/>
      </c>
      <c r="U1823" s="24"/>
      <c r="V1823" s="24"/>
      <c r="W1823" s="26"/>
    </row>
    <row r="1824" spans="1:23" ht="14.1">
      <c r="A1824" s="100" t="s">
        <v>108</v>
      </c>
      <c r="B1824" s="101"/>
      <c r="C1824" s="102"/>
      <c r="D1824" s="57"/>
      <c r="E1824" s="16" t="s">
        <v>104</v>
      </c>
      <c r="G1824" s="26"/>
      <c r="H1824" s="24"/>
      <c r="I1824" s="24"/>
      <c r="J1824" s="24"/>
      <c r="K1824" s="24"/>
      <c r="L1824" s="24"/>
      <c r="M1824" s="24"/>
      <c r="N1824" s="24"/>
      <c r="O1824" s="26"/>
      <c r="P1824" s="26"/>
      <c r="Q1824" s="26"/>
      <c r="R1824" s="26"/>
      <c r="S1824" s="26"/>
      <c r="T1824" s="40" t="str">
        <f t="shared" si="104"/>
        <v/>
      </c>
      <c r="U1824" s="24"/>
      <c r="V1824" s="24"/>
      <c r="W1824" s="26"/>
    </row>
    <row r="1825" spans="1:23" ht="14.1">
      <c r="A1825" s="103" t="s">
        <v>109</v>
      </c>
      <c r="B1825" s="104"/>
      <c r="C1825" s="105"/>
      <c r="D1825" s="57"/>
      <c r="E1825" s="16" t="s">
        <v>104</v>
      </c>
      <c r="G1825" s="26"/>
      <c r="H1825" s="24"/>
      <c r="I1825" s="24"/>
      <c r="J1825" s="24"/>
      <c r="K1825" s="24"/>
      <c r="L1825" s="24"/>
      <c r="M1825" s="24"/>
      <c r="N1825" s="24"/>
      <c r="O1825" s="26"/>
      <c r="P1825" s="26"/>
      <c r="Q1825" s="26"/>
      <c r="R1825" s="26"/>
      <c r="S1825" s="26"/>
      <c r="T1825" s="40" t="str">
        <f t="shared" si="104"/>
        <v/>
      </c>
      <c r="U1825" s="24"/>
      <c r="V1825" s="24"/>
      <c r="W1825" s="26"/>
    </row>
    <row r="1826" spans="1:23" ht="14.1">
      <c r="A1826" s="13" t="s">
        <v>110</v>
      </c>
      <c r="B1826" s="75"/>
      <c r="C1826" s="75"/>
      <c r="D1826" s="75"/>
      <c r="E1826" s="24"/>
      <c r="F1826" s="13" t="s">
        <v>111</v>
      </c>
      <c r="G1826" s="27"/>
      <c r="H1826" s="24"/>
      <c r="I1826" s="13" t="s">
        <v>112</v>
      </c>
      <c r="J1826" s="27"/>
      <c r="K1826" s="24"/>
      <c r="L1826" s="13" t="s">
        <v>111</v>
      </c>
      <c r="M1826" s="27"/>
      <c r="N1826" s="24"/>
      <c r="O1826" s="13" t="str">
        <f>IF(OR(AND(NOT(ISBLANK(G1826)),NOT(ISNUMBER(G1826))),AND(NOT(ISBLANK(J1826)),NOT(ISNUMBER(M1826)))),"Digite um número na C.H.",IF(OR(COUNTIF(B1826:B1835,B1826)&gt;1,COUNTIF(J1826:J1835,J1826)&gt;1),"Docente repetido",""))</f>
        <v/>
      </c>
      <c r="P1826" s="13">
        <f t="shared" ref="P1826:P1835" si="106">IF(ISBLANK(O1826),"",IF(O1826="",0,1))</f>
        <v>0</v>
      </c>
      <c r="Q1826" s="26"/>
      <c r="R1826" s="26"/>
      <c r="S1826" s="26"/>
      <c r="T1826" s="40" t="str">
        <f t="shared" si="104"/>
        <v/>
      </c>
      <c r="U1826" s="24"/>
      <c r="V1826" s="24"/>
      <c r="W1826" s="26"/>
    </row>
    <row r="1827" spans="1:23" ht="14.1">
      <c r="A1827" s="13" t="s">
        <v>113</v>
      </c>
      <c r="B1827" s="75"/>
      <c r="C1827" s="75"/>
      <c r="D1827" s="75"/>
      <c r="E1827" s="24"/>
      <c r="F1827" s="13" t="s">
        <v>111</v>
      </c>
      <c r="G1827" s="27"/>
      <c r="H1827" s="24"/>
      <c r="I1827" s="13" t="s">
        <v>114</v>
      </c>
      <c r="J1827" s="27"/>
      <c r="K1827" s="24"/>
      <c r="L1827" s="13" t="s">
        <v>111</v>
      </c>
      <c r="M1827" s="27"/>
      <c r="N1827" s="24"/>
      <c r="O1827" s="13" t="str">
        <f>IF(OR(AND(NOT(ISBLANK(G1827)),NOT(ISNUMBER(G1827))),AND(NOT(ISBLANK(J1827)),NOT(ISNUMBER(M1827)))),"Digite um número na C.H.",IF(OR(COUNTIF(B1826:B1835,B1827)&gt;1,COUNTIF(J1826:J1835,J1827)&gt;1),"Docente repetido",""))</f>
        <v/>
      </c>
      <c r="P1827" s="13">
        <f t="shared" si="106"/>
        <v>0</v>
      </c>
      <c r="Q1827" s="26"/>
      <c r="R1827" s="26"/>
      <c r="S1827" s="26"/>
      <c r="T1827" s="40" t="str">
        <f t="shared" si="104"/>
        <v/>
      </c>
      <c r="U1827" s="24"/>
      <c r="V1827" s="24"/>
      <c r="W1827" s="26"/>
    </row>
    <row r="1828" spans="1:23" ht="14.1">
      <c r="A1828" s="13" t="s">
        <v>115</v>
      </c>
      <c r="B1828" s="75"/>
      <c r="C1828" s="75"/>
      <c r="D1828" s="75"/>
      <c r="E1828" s="24"/>
      <c r="F1828" s="13" t="s">
        <v>111</v>
      </c>
      <c r="G1828" s="27"/>
      <c r="H1828" s="24"/>
      <c r="I1828" s="13" t="s">
        <v>116</v>
      </c>
      <c r="J1828" s="27"/>
      <c r="K1828" s="24"/>
      <c r="L1828" s="13" t="s">
        <v>111</v>
      </c>
      <c r="M1828" s="27"/>
      <c r="N1828" s="24"/>
      <c r="O1828" s="13" t="str">
        <f>IF(OR(AND(NOT(ISBLANK(G1828)),NOT(ISNUMBER(G1828))),AND(NOT(ISBLANK(J1828)),NOT(ISNUMBER(M1828)))),"Digite um número na C.H.",IF(OR(COUNTIF(B1826:B1835,B1828)&gt;1,COUNTIF(J1826:J1835,J1828)&gt;1),"Docente repetido",""))</f>
        <v/>
      </c>
      <c r="P1828" s="13">
        <f t="shared" si="106"/>
        <v>0</v>
      </c>
      <c r="Q1828" s="26"/>
      <c r="R1828" s="26"/>
      <c r="S1828" s="26"/>
      <c r="T1828" s="40" t="str">
        <f t="shared" si="104"/>
        <v/>
      </c>
      <c r="U1828" s="24"/>
      <c r="V1828" s="24"/>
      <c r="W1828" s="26"/>
    </row>
    <row r="1829" spans="1:23" ht="14.1">
      <c r="A1829" s="13" t="s">
        <v>117</v>
      </c>
      <c r="B1829" s="75"/>
      <c r="C1829" s="75"/>
      <c r="D1829" s="75"/>
      <c r="E1829" s="24"/>
      <c r="F1829" s="13" t="s">
        <v>111</v>
      </c>
      <c r="G1829" s="27"/>
      <c r="H1829" s="24"/>
      <c r="I1829" s="13" t="s">
        <v>118</v>
      </c>
      <c r="J1829" s="27"/>
      <c r="K1829" s="24"/>
      <c r="L1829" s="13" t="s">
        <v>111</v>
      </c>
      <c r="M1829" s="27"/>
      <c r="N1829" s="24"/>
      <c r="O1829" s="13" t="str">
        <f>IF(OR(AND(NOT(ISBLANK(G1829)),NOT(ISNUMBER(G1829))),AND(NOT(ISBLANK(J1829)),NOT(ISNUMBER(M1829)))),"Digite um número na C.H.",IF(OR(COUNTIF(B1826:B1835,B1829)&gt;1,COUNTIF(J1826:J1835,J1829)&gt;1),"Docente repetido",""))</f>
        <v/>
      </c>
      <c r="P1829" s="13">
        <f t="shared" si="106"/>
        <v>0</v>
      </c>
      <c r="Q1829" s="26"/>
      <c r="R1829" s="26"/>
      <c r="S1829" s="26"/>
      <c r="T1829" s="40" t="str">
        <f t="shared" si="104"/>
        <v/>
      </c>
      <c r="U1829" s="24"/>
      <c r="V1829" s="24"/>
      <c r="W1829" s="26"/>
    </row>
    <row r="1830" spans="1:23" ht="14.1">
      <c r="A1830" s="13" t="s">
        <v>119</v>
      </c>
      <c r="B1830" s="75"/>
      <c r="C1830" s="75"/>
      <c r="D1830" s="75"/>
      <c r="E1830" s="24"/>
      <c r="F1830" s="13" t="s">
        <v>111</v>
      </c>
      <c r="G1830" s="27"/>
      <c r="H1830" s="24"/>
      <c r="I1830" s="13" t="s">
        <v>120</v>
      </c>
      <c r="J1830" s="27"/>
      <c r="K1830" s="24"/>
      <c r="L1830" s="13" t="s">
        <v>111</v>
      </c>
      <c r="M1830" s="27"/>
      <c r="N1830" s="24"/>
      <c r="O1830" s="13" t="str">
        <f>IF(OR(AND(NOT(ISBLANK(G1830)),NOT(ISNUMBER(G1830))),AND(NOT(ISBLANK(J1830)),NOT(ISNUMBER(M1830)))),"Digite um número na C.H.",IF(OR(COUNTIF(B1826:B1835,B1830)&gt;1,COUNTIF(J1826:J1835,J1830)&gt;1),"Docente repetido",""))</f>
        <v/>
      </c>
      <c r="P1830" s="13">
        <f t="shared" si="106"/>
        <v>0</v>
      </c>
      <c r="Q1830" s="26"/>
      <c r="R1830" s="26"/>
      <c r="S1830" s="26"/>
      <c r="T1830" s="40" t="str">
        <f t="shared" si="104"/>
        <v/>
      </c>
      <c r="U1830" s="24"/>
      <c r="V1830" s="24"/>
      <c r="W1830" s="26"/>
    </row>
    <row r="1831" spans="1:23" ht="14.1">
      <c r="A1831" s="13" t="s">
        <v>121</v>
      </c>
      <c r="B1831" s="75"/>
      <c r="C1831" s="75"/>
      <c r="D1831" s="75"/>
      <c r="E1831" s="24"/>
      <c r="F1831" s="13" t="s">
        <v>111</v>
      </c>
      <c r="G1831" s="27"/>
      <c r="H1831" s="24"/>
      <c r="I1831" s="13" t="s">
        <v>122</v>
      </c>
      <c r="J1831" s="27"/>
      <c r="K1831" s="24"/>
      <c r="L1831" s="13" t="s">
        <v>111</v>
      </c>
      <c r="M1831" s="27"/>
      <c r="N1831" s="24"/>
      <c r="O1831" s="13" t="str">
        <f>IF(OR(AND(NOT(ISBLANK(G1831)),NOT(ISNUMBER(G1831))),AND(NOT(ISBLANK(J1831)),NOT(ISNUMBER(M1831)))),"Digite um número na C.H.",IF(OR(COUNTIF(B1826:B1835,B1831)&gt;1,COUNTIF(J1826:J1835,J1831)&gt;1),"Docente repetido",""))</f>
        <v/>
      </c>
      <c r="P1831" s="13">
        <f t="shared" si="106"/>
        <v>0</v>
      </c>
      <c r="Q1831" s="26"/>
      <c r="R1831" s="26"/>
      <c r="S1831" s="26"/>
      <c r="T1831" s="40" t="str">
        <f t="shared" si="104"/>
        <v/>
      </c>
      <c r="U1831" s="24"/>
      <c r="V1831" s="24"/>
      <c r="W1831" s="26"/>
    </row>
    <row r="1832" spans="1:23" ht="14.1">
      <c r="A1832" s="13" t="s">
        <v>123</v>
      </c>
      <c r="B1832" s="75"/>
      <c r="C1832" s="75"/>
      <c r="D1832" s="75"/>
      <c r="E1832" s="24"/>
      <c r="F1832" s="13" t="s">
        <v>111</v>
      </c>
      <c r="G1832" s="27"/>
      <c r="H1832" s="24"/>
      <c r="I1832" s="13" t="s">
        <v>124</v>
      </c>
      <c r="J1832" s="27"/>
      <c r="K1832" s="24"/>
      <c r="L1832" s="13" t="s">
        <v>111</v>
      </c>
      <c r="M1832" s="27"/>
      <c r="N1832" s="24"/>
      <c r="O1832" s="13" t="str">
        <f>IF(OR(AND(NOT(ISBLANK(G1832)),NOT(ISNUMBER(G1832))),AND(NOT(ISBLANK(J1832)),NOT(ISNUMBER(M1832)))),"Digite um número na C.H.",IF(OR(COUNTIF(B1826:B1835,B1832)&gt;1,COUNTIF(J1826:J1835,J1832)&gt;1),"Docente repetido",""))</f>
        <v/>
      </c>
      <c r="P1832" s="13">
        <f t="shared" si="106"/>
        <v>0</v>
      </c>
      <c r="Q1832" s="26"/>
      <c r="R1832" s="26"/>
      <c r="S1832" s="26"/>
      <c r="T1832" s="40" t="str">
        <f t="shared" si="104"/>
        <v/>
      </c>
      <c r="U1832" s="24"/>
      <c r="V1832" s="24"/>
      <c r="W1832" s="26"/>
    </row>
    <row r="1833" spans="1:23" ht="14.1">
      <c r="A1833" s="13" t="s">
        <v>125</v>
      </c>
      <c r="B1833" s="75"/>
      <c r="C1833" s="75"/>
      <c r="D1833" s="75"/>
      <c r="E1833" s="24"/>
      <c r="F1833" s="13" t="s">
        <v>111</v>
      </c>
      <c r="G1833" s="27"/>
      <c r="H1833" s="24"/>
      <c r="I1833" s="13" t="s">
        <v>126</v>
      </c>
      <c r="J1833" s="27"/>
      <c r="K1833" s="24"/>
      <c r="L1833" s="13" t="s">
        <v>111</v>
      </c>
      <c r="M1833" s="27"/>
      <c r="N1833" s="24"/>
      <c r="O1833" s="13" t="str">
        <f>IF(OR(AND(NOT(ISBLANK(G1833)),NOT(ISNUMBER(G1833))),AND(NOT(ISBLANK(J1833)),NOT(ISNUMBER(M1833)))),"Digite um número na C.H.",IF(OR(COUNTIF(B1826:B1835,B1833)&gt;1,COUNTIF(J1826:J1835,J1833)&gt;1),"Docente repetido",""))</f>
        <v/>
      </c>
      <c r="P1833" s="13">
        <f t="shared" si="106"/>
        <v>0</v>
      </c>
      <c r="Q1833" s="26"/>
      <c r="R1833" s="26"/>
      <c r="S1833" s="26"/>
      <c r="T1833" s="40" t="str">
        <f t="shared" si="104"/>
        <v/>
      </c>
      <c r="U1833" s="24"/>
      <c r="V1833" s="24"/>
      <c r="W1833" s="26"/>
    </row>
    <row r="1834" spans="1:23" ht="14.1">
      <c r="A1834" s="13" t="s">
        <v>127</v>
      </c>
      <c r="B1834" s="75"/>
      <c r="C1834" s="75"/>
      <c r="D1834" s="75"/>
      <c r="E1834" s="24"/>
      <c r="F1834" s="13" t="s">
        <v>111</v>
      </c>
      <c r="G1834" s="27"/>
      <c r="H1834" s="24"/>
      <c r="I1834" s="13" t="s">
        <v>128</v>
      </c>
      <c r="J1834" s="27"/>
      <c r="K1834" s="24"/>
      <c r="L1834" s="13" t="s">
        <v>111</v>
      </c>
      <c r="M1834" s="27"/>
      <c r="N1834" s="24"/>
      <c r="O1834" s="13" t="str">
        <f>IF(OR(AND(NOT(ISBLANK(G1834)),NOT(ISNUMBER(G1834))),AND(NOT(ISBLANK(J1834)),NOT(ISNUMBER(M1834)))),"Digite um número na C.H.",IF(OR(COUNTIF(B1826:B1835,B1834)&gt;1,COUNTIF(J1826:J1835,J1834)&gt;1),"Docente repetido",""))</f>
        <v/>
      </c>
      <c r="P1834" s="13">
        <f t="shared" si="106"/>
        <v>0</v>
      </c>
      <c r="Q1834" s="26"/>
      <c r="R1834" s="26"/>
      <c r="S1834" s="26"/>
      <c r="T1834" s="40" t="str">
        <f t="shared" si="104"/>
        <v/>
      </c>
      <c r="U1834" s="26"/>
      <c r="V1834" s="26"/>
      <c r="W1834" s="26"/>
    </row>
    <row r="1835" spans="1:23" ht="14.1">
      <c r="A1835" s="13" t="s">
        <v>129</v>
      </c>
      <c r="B1835" s="75"/>
      <c r="C1835" s="75"/>
      <c r="D1835" s="75"/>
      <c r="E1835" s="24"/>
      <c r="F1835" s="13" t="s">
        <v>111</v>
      </c>
      <c r="G1835" s="27"/>
      <c r="H1835" s="24"/>
      <c r="I1835" s="13" t="s">
        <v>130</v>
      </c>
      <c r="J1835" s="27"/>
      <c r="K1835" s="24"/>
      <c r="L1835" s="13" t="s">
        <v>111</v>
      </c>
      <c r="M1835" s="27"/>
      <c r="N1835" s="24"/>
      <c r="O1835" s="13" t="str">
        <f>IF(OR(AND(NOT(ISBLANK(G1835)),NOT(ISNUMBER(G1835))),AND(NOT(ISBLANK(J1835)),NOT(ISNUMBER(M1835)))),"Digite um número na C.H.",IF(OR(COUNTIF(B1826:B1835,B1835)&gt;1,COUNTIF(J1826:J1835,J1835)&gt;1),"Docente repetido",""))</f>
        <v/>
      </c>
      <c r="P1835" s="13">
        <f t="shared" si="106"/>
        <v>0</v>
      </c>
      <c r="Q1835" s="26"/>
      <c r="R1835" s="26"/>
      <c r="S1835" s="26"/>
      <c r="T1835" s="40" t="str">
        <f t="shared" si="104"/>
        <v/>
      </c>
      <c r="U1835" s="26"/>
      <c r="V1835" s="26"/>
      <c r="W1835" s="26"/>
    </row>
    <row r="1836" spans="1:23" ht="12.6">
      <c r="A1836" s="26"/>
      <c r="B1836" s="26"/>
      <c r="C1836" s="26"/>
      <c r="D1836" s="26"/>
      <c r="E1836" s="26"/>
      <c r="F1836" s="26"/>
      <c r="G1836" s="26"/>
      <c r="H1836" s="26"/>
      <c r="I1836" s="26"/>
      <c r="J1836" s="26"/>
      <c r="K1836" s="26"/>
      <c r="L1836" s="26"/>
      <c r="M1836" s="26"/>
      <c r="N1836" s="26"/>
      <c r="O1836" s="26"/>
      <c r="P1836" s="26"/>
      <c r="Q1836" s="26"/>
      <c r="R1836" s="26"/>
      <c r="S1836" s="26"/>
      <c r="T1836" s="40" t="str">
        <f t="shared" si="104"/>
        <v/>
      </c>
      <c r="U1836" s="26"/>
      <c r="V1836" s="26"/>
      <c r="W1836" s="26"/>
    </row>
    <row r="1837" spans="1:23" ht="15.75" customHeight="1">
      <c r="T1837" s="40" t="str">
        <f t="shared" si="104"/>
        <v/>
      </c>
    </row>
    <row r="1838" spans="1:23" ht="15.75" customHeight="1">
      <c r="T1838" s="40" t="str">
        <f t="shared" si="104"/>
        <v/>
      </c>
    </row>
    <row r="1839" spans="1:23" ht="19.5" customHeight="1">
      <c r="A1839" s="13" t="s">
        <v>99</v>
      </c>
      <c r="B1839" s="94"/>
      <c r="C1839" s="94"/>
      <c r="D1839" s="94"/>
      <c r="E1839" s="94"/>
      <c r="F1839" s="94"/>
      <c r="G1839" s="94"/>
      <c r="H1839" s="94"/>
      <c r="I1839" s="94"/>
      <c r="J1839" s="94"/>
      <c r="K1839" s="94"/>
      <c r="L1839" s="94"/>
      <c r="M1839" s="94"/>
      <c r="N1839" s="24"/>
      <c r="O1839" s="13" t="str">
        <f>IF(AND(B1839="",NOT(F1840="")),"Nome da disciplina obrigatório","")</f>
        <v/>
      </c>
      <c r="P1839" s="13">
        <f>IF(ISBLANK(O1839),"",IF(O1839="",0,1))</f>
        <v>0</v>
      </c>
      <c r="Q1839" s="26"/>
      <c r="R1839" s="26"/>
      <c r="S1839" s="26"/>
      <c r="T1839" s="40" t="str">
        <f t="shared" si="104"/>
        <v/>
      </c>
      <c r="U1839" s="26"/>
      <c r="V1839" s="26"/>
      <c r="W1839" s="26"/>
    </row>
    <row r="1840" spans="1:23" ht="32.25" customHeight="1">
      <c r="A1840" s="95" t="s">
        <v>100</v>
      </c>
      <c r="B1840" s="96"/>
      <c r="C1840" s="96"/>
      <c r="D1840" s="96"/>
      <c r="E1840" s="97"/>
      <c r="F1840" s="13" t="str">
        <f>IF(SUM(G1850:G1859)+SUM(M1850:M1859)=0,"",SUM(G1850:G1859)+SUM(M1850:M1859))</f>
        <v/>
      </c>
      <c r="H1840" s="24"/>
      <c r="I1840" s="24"/>
      <c r="J1840" s="24"/>
      <c r="K1840" s="24"/>
      <c r="L1840" s="24"/>
      <c r="M1840" s="24"/>
      <c r="N1840" s="24"/>
      <c r="O1840" s="13" t="str">
        <f>IF(F1840="", "", IF(AND(NOT(F1840=0),NOT(MOD(F1840,15)=0)),"A carga horária deve ser múltiplo de 15",""))</f>
        <v/>
      </c>
      <c r="P1840" s="13">
        <f>IF(ISBLANK(O1840),"",IF(O1840="",0,1))</f>
        <v>0</v>
      </c>
      <c r="Q1840" s="26"/>
      <c r="R1840" s="26"/>
      <c r="S1840" s="26"/>
      <c r="T1840" s="40" t="str">
        <f t="shared" si="104"/>
        <v/>
      </c>
      <c r="U1840" s="24"/>
      <c r="V1840" s="24"/>
      <c r="W1840" s="26"/>
    </row>
    <row r="1841" spans="1:23" ht="14.1">
      <c r="A1841" s="98" t="s">
        <v>93</v>
      </c>
      <c r="B1841" s="98"/>
      <c r="C1841" s="98"/>
      <c r="D1841" s="98"/>
      <c r="E1841" s="98"/>
      <c r="F1841" s="38" t="str">
        <f>IF(AND(NOT(ISBLANK(F1840)),ISNUMBER(F1840),F1840&gt;=15),F1840/15,"")</f>
        <v/>
      </c>
      <c r="G1841" s="24"/>
      <c r="H1841" s="24"/>
      <c r="I1841" s="24"/>
      <c r="J1841" s="24"/>
      <c r="K1841" s="24"/>
      <c r="L1841" s="24"/>
      <c r="M1841" s="24"/>
      <c r="N1841" s="24"/>
      <c r="O1841" s="26"/>
      <c r="P1841" s="26"/>
      <c r="Q1841" s="26"/>
      <c r="R1841" s="26"/>
      <c r="S1841" s="26"/>
      <c r="T1841" s="40" t="str">
        <f t="shared" si="104"/>
        <v/>
      </c>
      <c r="U1841" s="24"/>
      <c r="V1841" s="24"/>
      <c r="W1841" s="26"/>
    </row>
    <row r="1842" spans="1:23" ht="60" customHeight="1">
      <c r="A1842" s="13" t="s">
        <v>101</v>
      </c>
      <c r="B1842" s="83"/>
      <c r="C1842" s="83"/>
      <c r="D1842" s="83"/>
      <c r="E1842" s="83"/>
      <c r="F1842" s="83"/>
      <c r="G1842" s="83"/>
      <c r="H1842" s="83"/>
      <c r="I1842" s="83"/>
      <c r="J1842" s="83"/>
      <c r="K1842" s="83"/>
      <c r="L1842" s="83"/>
      <c r="M1842" s="83"/>
      <c r="N1842" s="24"/>
      <c r="O1842" s="26"/>
      <c r="P1842" s="26"/>
      <c r="Q1842" s="26"/>
      <c r="R1842" s="26"/>
      <c r="S1842" s="26"/>
      <c r="T1842" s="40" t="str">
        <f t="shared" si="104"/>
        <v/>
      </c>
      <c r="U1842" s="24"/>
      <c r="V1842" s="24"/>
      <c r="W1842" s="26"/>
    </row>
    <row r="1843" spans="1:23" ht="60" customHeight="1">
      <c r="A1843" s="39" t="s">
        <v>102</v>
      </c>
      <c r="B1843" s="83"/>
      <c r="C1843" s="83"/>
      <c r="D1843" s="83"/>
      <c r="E1843" s="83"/>
      <c r="F1843" s="83"/>
      <c r="G1843" s="83"/>
      <c r="H1843" s="83"/>
      <c r="I1843" s="83"/>
      <c r="J1843" s="83"/>
      <c r="K1843" s="83"/>
      <c r="L1843" s="83"/>
      <c r="M1843" s="83"/>
      <c r="N1843" s="24"/>
      <c r="O1843" s="26"/>
      <c r="P1843" s="26"/>
      <c r="Q1843" s="26"/>
      <c r="R1843" s="26"/>
      <c r="S1843" s="26"/>
      <c r="T1843" s="40" t="str">
        <f t="shared" si="104"/>
        <v/>
      </c>
      <c r="U1843" s="24"/>
      <c r="V1843" s="24"/>
      <c r="W1843" s="26"/>
    </row>
    <row r="1844" spans="1:23" ht="14.1">
      <c r="A1844" s="13" t="s">
        <v>103</v>
      </c>
      <c r="B1844" s="57"/>
      <c r="C1844" s="16" t="s">
        <v>104</v>
      </c>
      <c r="D1844" s="24"/>
      <c r="E1844" s="24"/>
      <c r="G1844" s="26"/>
      <c r="H1844" s="24"/>
      <c r="I1844" s="24"/>
      <c r="J1844" s="24"/>
      <c r="K1844" s="24"/>
      <c r="L1844" s="24"/>
      <c r="M1844" s="24"/>
      <c r="N1844" s="24"/>
      <c r="O1844" s="26"/>
      <c r="P1844" s="26"/>
      <c r="Q1844" s="26"/>
      <c r="R1844" s="26"/>
      <c r="S1844" s="26"/>
      <c r="T1844" s="40" t="str">
        <f t="shared" si="104"/>
        <v/>
      </c>
      <c r="U1844" s="24"/>
      <c r="V1844" s="24"/>
      <c r="W1844" s="26"/>
    </row>
    <row r="1845" spans="1:23" ht="14.1">
      <c r="A1845" s="13" t="s">
        <v>105</v>
      </c>
      <c r="B1845" s="57"/>
      <c r="C1845" s="16" t="s">
        <v>104</v>
      </c>
      <c r="D1845" s="24"/>
      <c r="E1845" s="24"/>
      <c r="G1845" s="26"/>
      <c r="H1845" s="24"/>
      <c r="I1845" s="24"/>
      <c r="J1845" s="24"/>
      <c r="K1845" s="24"/>
      <c r="L1845" s="24"/>
      <c r="M1845" s="24"/>
      <c r="N1845" s="24"/>
      <c r="O1845" s="26"/>
      <c r="P1845" s="26"/>
      <c r="Q1845" s="26"/>
      <c r="R1845" s="26"/>
      <c r="S1845" s="26"/>
      <c r="T1845" s="40" t="str">
        <f t="shared" si="104"/>
        <v/>
      </c>
      <c r="U1845" s="24"/>
      <c r="V1845" s="24"/>
      <c r="W1845" s="26"/>
    </row>
    <row r="1846" spans="1:23" ht="14.1">
      <c r="A1846" s="99" t="s">
        <v>106</v>
      </c>
      <c r="B1846" s="99"/>
      <c r="C1846" s="57"/>
      <c r="D1846" s="16" t="s">
        <v>104</v>
      </c>
      <c r="E1846" s="24"/>
      <c r="F1846" s="34"/>
      <c r="G1846" s="26"/>
      <c r="H1846" s="24"/>
      <c r="I1846" s="24"/>
      <c r="J1846" s="24"/>
      <c r="K1846" s="24"/>
      <c r="L1846" s="24"/>
      <c r="M1846" s="24"/>
      <c r="N1846" s="24"/>
      <c r="O1846" s="26"/>
      <c r="P1846" s="26"/>
      <c r="Q1846" s="26"/>
      <c r="R1846" s="26"/>
      <c r="S1846" s="26"/>
      <c r="T1846" s="40" t="str">
        <f t="shared" si="104"/>
        <v/>
      </c>
      <c r="U1846" s="24"/>
      <c r="V1846" s="24"/>
      <c r="W1846" s="26"/>
    </row>
    <row r="1847" spans="1:23" ht="14.1">
      <c r="A1847" s="99" t="s">
        <v>107</v>
      </c>
      <c r="B1847" s="99"/>
      <c r="C1847" s="57"/>
      <c r="D1847" s="16" t="s">
        <v>104</v>
      </c>
      <c r="E1847" s="24"/>
      <c r="F1847" s="34"/>
      <c r="G1847" s="26"/>
      <c r="H1847" s="24"/>
      <c r="I1847" s="24"/>
      <c r="J1847" s="24"/>
      <c r="K1847" s="24"/>
      <c r="L1847" s="24"/>
      <c r="M1847" s="24"/>
      <c r="N1847" s="24"/>
      <c r="O1847" s="26"/>
      <c r="P1847" s="26"/>
      <c r="Q1847" s="26"/>
      <c r="R1847" s="26"/>
      <c r="S1847" s="26"/>
      <c r="T1847" s="40" t="str">
        <f t="shared" si="104"/>
        <v/>
      </c>
      <c r="U1847" s="24"/>
      <c r="V1847" s="24"/>
      <c r="W1847" s="26"/>
    </row>
    <row r="1848" spans="1:23" ht="14.1">
      <c r="A1848" s="100" t="s">
        <v>108</v>
      </c>
      <c r="B1848" s="101"/>
      <c r="C1848" s="102"/>
      <c r="D1848" s="57"/>
      <c r="E1848" s="16" t="s">
        <v>104</v>
      </c>
      <c r="G1848" s="26"/>
      <c r="H1848" s="24"/>
      <c r="I1848" s="24"/>
      <c r="J1848" s="24"/>
      <c r="K1848" s="24"/>
      <c r="L1848" s="24"/>
      <c r="M1848" s="24"/>
      <c r="N1848" s="24"/>
      <c r="O1848" s="26"/>
      <c r="P1848" s="26"/>
      <c r="Q1848" s="26"/>
      <c r="R1848" s="26"/>
      <c r="S1848" s="26"/>
      <c r="T1848" s="40" t="str">
        <f t="shared" si="104"/>
        <v/>
      </c>
      <c r="U1848" s="24"/>
      <c r="V1848" s="24"/>
      <c r="W1848" s="26"/>
    </row>
    <row r="1849" spans="1:23" ht="14.1">
      <c r="A1849" s="103" t="s">
        <v>109</v>
      </c>
      <c r="B1849" s="104"/>
      <c r="C1849" s="105"/>
      <c r="D1849" s="57"/>
      <c r="E1849" s="16" t="s">
        <v>104</v>
      </c>
      <c r="G1849" s="26"/>
      <c r="H1849" s="24"/>
      <c r="I1849" s="24"/>
      <c r="J1849" s="24"/>
      <c r="K1849" s="24"/>
      <c r="L1849" s="24"/>
      <c r="M1849" s="24"/>
      <c r="N1849" s="24"/>
      <c r="O1849" s="26"/>
      <c r="P1849" s="26"/>
      <c r="Q1849" s="26"/>
      <c r="R1849" s="26"/>
      <c r="S1849" s="26"/>
      <c r="T1849" s="40" t="str">
        <f t="shared" si="104"/>
        <v/>
      </c>
      <c r="U1849" s="24"/>
      <c r="V1849" s="24"/>
      <c r="W1849" s="26"/>
    </row>
    <row r="1850" spans="1:23" ht="14.1">
      <c r="A1850" s="13" t="s">
        <v>110</v>
      </c>
      <c r="B1850" s="75"/>
      <c r="C1850" s="75"/>
      <c r="D1850" s="75"/>
      <c r="E1850" s="24"/>
      <c r="F1850" s="13" t="s">
        <v>111</v>
      </c>
      <c r="G1850" s="27"/>
      <c r="H1850" s="24"/>
      <c r="I1850" s="13" t="s">
        <v>112</v>
      </c>
      <c r="J1850" s="27"/>
      <c r="K1850" s="24"/>
      <c r="L1850" s="13" t="s">
        <v>111</v>
      </c>
      <c r="M1850" s="27"/>
      <c r="N1850" s="24"/>
      <c r="O1850" s="13" t="str">
        <f>IF(OR(AND(NOT(ISBLANK(G1850)),NOT(ISNUMBER(G1850))),AND(NOT(ISBLANK(J1850)),NOT(ISNUMBER(M1850)))),"Digite um número na C.H.",IF(OR(COUNTIF(B1850:B1859,B1850)&gt;1,COUNTIF(J1850:J1859,J1850)&gt;1),"Docente repetido",""))</f>
        <v/>
      </c>
      <c r="P1850" s="13">
        <f t="shared" ref="P1850:P1859" si="107">IF(ISBLANK(O1850),"",IF(O1850="",0,1))</f>
        <v>0</v>
      </c>
      <c r="Q1850" s="26"/>
      <c r="R1850" s="26"/>
      <c r="S1850" s="26"/>
      <c r="T1850" s="40" t="str">
        <f t="shared" si="104"/>
        <v/>
      </c>
      <c r="U1850" s="24"/>
      <c r="V1850" s="24"/>
      <c r="W1850" s="26"/>
    </row>
    <row r="1851" spans="1:23" ht="14.1">
      <c r="A1851" s="13" t="s">
        <v>113</v>
      </c>
      <c r="B1851" s="75"/>
      <c r="C1851" s="75"/>
      <c r="D1851" s="75"/>
      <c r="E1851" s="24"/>
      <c r="F1851" s="13" t="s">
        <v>111</v>
      </c>
      <c r="G1851" s="27"/>
      <c r="H1851" s="24"/>
      <c r="I1851" s="13" t="s">
        <v>114</v>
      </c>
      <c r="J1851" s="27"/>
      <c r="K1851" s="24"/>
      <c r="L1851" s="13" t="s">
        <v>111</v>
      </c>
      <c r="M1851" s="27"/>
      <c r="N1851" s="24"/>
      <c r="O1851" s="13" t="str">
        <f>IF(OR(AND(NOT(ISBLANK(G1851)),NOT(ISNUMBER(G1851))),AND(NOT(ISBLANK(J1851)),NOT(ISNUMBER(M1851)))),"Digite um número na C.H.",IF(OR(COUNTIF(B1850:B1859,B1851)&gt;1,COUNTIF(J1850:J1859,J1851)&gt;1),"Docente repetido",""))</f>
        <v/>
      </c>
      <c r="P1851" s="13">
        <f t="shared" si="107"/>
        <v>0</v>
      </c>
      <c r="Q1851" s="26"/>
      <c r="R1851" s="26"/>
      <c r="S1851" s="26"/>
      <c r="T1851" s="40" t="str">
        <f t="shared" si="104"/>
        <v/>
      </c>
      <c r="U1851" s="24"/>
      <c r="V1851" s="24"/>
      <c r="W1851" s="26"/>
    </row>
    <row r="1852" spans="1:23" ht="14.1">
      <c r="A1852" s="13" t="s">
        <v>115</v>
      </c>
      <c r="B1852" s="75"/>
      <c r="C1852" s="75"/>
      <c r="D1852" s="75"/>
      <c r="E1852" s="24"/>
      <c r="F1852" s="13" t="s">
        <v>111</v>
      </c>
      <c r="G1852" s="27"/>
      <c r="H1852" s="24"/>
      <c r="I1852" s="13" t="s">
        <v>116</v>
      </c>
      <c r="J1852" s="27"/>
      <c r="K1852" s="24"/>
      <c r="L1852" s="13" t="s">
        <v>111</v>
      </c>
      <c r="M1852" s="27"/>
      <c r="N1852" s="24"/>
      <c r="O1852" s="13" t="str">
        <f>IF(OR(AND(NOT(ISBLANK(G1852)),NOT(ISNUMBER(G1852))),AND(NOT(ISBLANK(J1852)),NOT(ISNUMBER(M1852)))),"Digite um número na C.H.",IF(OR(COUNTIF(B1850:B1859,B1852)&gt;1,COUNTIF(J1850:J1859,J1852)&gt;1),"Docente repetido",""))</f>
        <v/>
      </c>
      <c r="P1852" s="13">
        <f t="shared" si="107"/>
        <v>0</v>
      </c>
      <c r="Q1852" s="26"/>
      <c r="R1852" s="26"/>
      <c r="S1852" s="26"/>
      <c r="T1852" s="40" t="str">
        <f t="shared" si="104"/>
        <v/>
      </c>
      <c r="U1852" s="24"/>
      <c r="V1852" s="24"/>
      <c r="W1852" s="26"/>
    </row>
    <row r="1853" spans="1:23" ht="14.1">
      <c r="A1853" s="13" t="s">
        <v>117</v>
      </c>
      <c r="B1853" s="75"/>
      <c r="C1853" s="75"/>
      <c r="D1853" s="75"/>
      <c r="E1853" s="24"/>
      <c r="F1853" s="13" t="s">
        <v>111</v>
      </c>
      <c r="G1853" s="27"/>
      <c r="H1853" s="24"/>
      <c r="I1853" s="13" t="s">
        <v>118</v>
      </c>
      <c r="J1853" s="27"/>
      <c r="K1853" s="24"/>
      <c r="L1853" s="13" t="s">
        <v>111</v>
      </c>
      <c r="M1853" s="27"/>
      <c r="N1853" s="24"/>
      <c r="O1853" s="13" t="str">
        <f>IF(OR(AND(NOT(ISBLANK(G1853)),NOT(ISNUMBER(G1853))),AND(NOT(ISBLANK(J1853)),NOT(ISNUMBER(M1853)))),"Digite um número na C.H.",IF(OR(COUNTIF(B1850:B1859,B1853)&gt;1,COUNTIF(J1850:J1859,J1853)&gt;1),"Docente repetido",""))</f>
        <v/>
      </c>
      <c r="P1853" s="13">
        <f t="shared" si="107"/>
        <v>0</v>
      </c>
      <c r="Q1853" s="26"/>
      <c r="R1853" s="26"/>
      <c r="S1853" s="26"/>
      <c r="T1853" s="40" t="str">
        <f t="shared" si="104"/>
        <v/>
      </c>
      <c r="U1853" s="24"/>
      <c r="V1853" s="24"/>
      <c r="W1853" s="26"/>
    </row>
    <row r="1854" spans="1:23" ht="14.1">
      <c r="A1854" s="13" t="s">
        <v>119</v>
      </c>
      <c r="B1854" s="75"/>
      <c r="C1854" s="75"/>
      <c r="D1854" s="75"/>
      <c r="E1854" s="24"/>
      <c r="F1854" s="13" t="s">
        <v>111</v>
      </c>
      <c r="G1854" s="27"/>
      <c r="H1854" s="24"/>
      <c r="I1854" s="13" t="s">
        <v>120</v>
      </c>
      <c r="J1854" s="27"/>
      <c r="K1854" s="24"/>
      <c r="L1854" s="13" t="s">
        <v>111</v>
      </c>
      <c r="M1854" s="27"/>
      <c r="N1854" s="24"/>
      <c r="O1854" s="13" t="str">
        <f>IF(OR(AND(NOT(ISBLANK(G1854)),NOT(ISNUMBER(G1854))),AND(NOT(ISBLANK(J1854)),NOT(ISNUMBER(M1854)))),"Digite um número na C.H.",IF(OR(COUNTIF(B1850:B1859,B1854)&gt;1,COUNTIF(J1850:J1859,J1854)&gt;1),"Docente repetido",""))</f>
        <v/>
      </c>
      <c r="P1854" s="13">
        <f t="shared" si="107"/>
        <v>0</v>
      </c>
      <c r="Q1854" s="26"/>
      <c r="R1854" s="26"/>
      <c r="S1854" s="26"/>
      <c r="T1854" s="40" t="str">
        <f t="shared" si="104"/>
        <v/>
      </c>
      <c r="U1854" s="24"/>
      <c r="V1854" s="24"/>
      <c r="W1854" s="26"/>
    </row>
    <row r="1855" spans="1:23" ht="14.1">
      <c r="A1855" s="13" t="s">
        <v>121</v>
      </c>
      <c r="B1855" s="75"/>
      <c r="C1855" s="75"/>
      <c r="D1855" s="75"/>
      <c r="E1855" s="24"/>
      <c r="F1855" s="13" t="s">
        <v>111</v>
      </c>
      <c r="G1855" s="27"/>
      <c r="H1855" s="24"/>
      <c r="I1855" s="13" t="s">
        <v>122</v>
      </c>
      <c r="J1855" s="27"/>
      <c r="K1855" s="24"/>
      <c r="L1855" s="13" t="s">
        <v>111</v>
      </c>
      <c r="M1855" s="27"/>
      <c r="N1855" s="24"/>
      <c r="O1855" s="13" t="str">
        <f>IF(OR(AND(NOT(ISBLANK(G1855)),NOT(ISNUMBER(G1855))),AND(NOT(ISBLANK(J1855)),NOT(ISNUMBER(M1855)))),"Digite um número na C.H.",IF(OR(COUNTIF(B1850:B1859,B1855)&gt;1,COUNTIF(J1850:J1859,J1855)&gt;1),"Docente repetido",""))</f>
        <v/>
      </c>
      <c r="P1855" s="13">
        <f t="shared" si="107"/>
        <v>0</v>
      </c>
      <c r="Q1855" s="26"/>
      <c r="R1855" s="26"/>
      <c r="S1855" s="26"/>
      <c r="T1855" s="40" t="str">
        <f t="shared" si="104"/>
        <v/>
      </c>
      <c r="U1855" s="24"/>
      <c r="V1855" s="24"/>
      <c r="W1855" s="26"/>
    </row>
    <row r="1856" spans="1:23" ht="14.1">
      <c r="A1856" s="13" t="s">
        <v>123</v>
      </c>
      <c r="B1856" s="75"/>
      <c r="C1856" s="75"/>
      <c r="D1856" s="75"/>
      <c r="E1856" s="24"/>
      <c r="F1856" s="13" t="s">
        <v>111</v>
      </c>
      <c r="G1856" s="27"/>
      <c r="H1856" s="24"/>
      <c r="I1856" s="13" t="s">
        <v>124</v>
      </c>
      <c r="J1856" s="27"/>
      <c r="K1856" s="24"/>
      <c r="L1856" s="13" t="s">
        <v>111</v>
      </c>
      <c r="M1856" s="27"/>
      <c r="N1856" s="24"/>
      <c r="O1856" s="13" t="str">
        <f>IF(OR(AND(NOT(ISBLANK(G1856)),NOT(ISNUMBER(G1856))),AND(NOT(ISBLANK(J1856)),NOT(ISNUMBER(M1856)))),"Digite um número na C.H.",IF(OR(COUNTIF(B1850:B1859,B1856)&gt;1,COUNTIF(J1850:J1859,J1856)&gt;1),"Docente repetido",""))</f>
        <v/>
      </c>
      <c r="P1856" s="13">
        <f t="shared" si="107"/>
        <v>0</v>
      </c>
      <c r="Q1856" s="26"/>
      <c r="R1856" s="26"/>
      <c r="S1856" s="26"/>
      <c r="T1856" s="40" t="str">
        <f t="shared" si="104"/>
        <v/>
      </c>
      <c r="U1856" s="24"/>
      <c r="V1856" s="24"/>
      <c r="W1856" s="26"/>
    </row>
    <row r="1857" spans="1:23" ht="14.1">
      <c r="A1857" s="13" t="s">
        <v>125</v>
      </c>
      <c r="B1857" s="75"/>
      <c r="C1857" s="75"/>
      <c r="D1857" s="75"/>
      <c r="E1857" s="24"/>
      <c r="F1857" s="13" t="s">
        <v>111</v>
      </c>
      <c r="G1857" s="27"/>
      <c r="H1857" s="24"/>
      <c r="I1857" s="13" t="s">
        <v>126</v>
      </c>
      <c r="J1857" s="27"/>
      <c r="K1857" s="24"/>
      <c r="L1857" s="13" t="s">
        <v>111</v>
      </c>
      <c r="M1857" s="27"/>
      <c r="N1857" s="24"/>
      <c r="O1857" s="13" t="str">
        <f>IF(OR(AND(NOT(ISBLANK(G1857)),NOT(ISNUMBER(G1857))),AND(NOT(ISBLANK(J1857)),NOT(ISNUMBER(M1857)))),"Digite um número na C.H.",IF(OR(COUNTIF(B1850:B1859,B1857)&gt;1,COUNTIF(J1850:J1859,J1857)&gt;1),"Docente repetido",""))</f>
        <v/>
      </c>
      <c r="P1857" s="13">
        <f t="shared" si="107"/>
        <v>0</v>
      </c>
      <c r="Q1857" s="26"/>
      <c r="R1857" s="26"/>
      <c r="S1857" s="26"/>
      <c r="T1857" s="40" t="str">
        <f t="shared" ref="T1857:T1920" si="108">IF(AND($A1857 = "Nome da disciplina:", ISTEXT($B1857)), "OK", "")</f>
        <v/>
      </c>
      <c r="U1857" s="24"/>
      <c r="V1857" s="24"/>
      <c r="W1857" s="26"/>
    </row>
    <row r="1858" spans="1:23" ht="14.1">
      <c r="A1858" s="13" t="s">
        <v>127</v>
      </c>
      <c r="B1858" s="75"/>
      <c r="C1858" s="75"/>
      <c r="D1858" s="75"/>
      <c r="E1858" s="24"/>
      <c r="F1858" s="13" t="s">
        <v>111</v>
      </c>
      <c r="G1858" s="27"/>
      <c r="H1858" s="24"/>
      <c r="I1858" s="13" t="s">
        <v>128</v>
      </c>
      <c r="J1858" s="27"/>
      <c r="K1858" s="24"/>
      <c r="L1858" s="13" t="s">
        <v>111</v>
      </c>
      <c r="M1858" s="27"/>
      <c r="N1858" s="24"/>
      <c r="O1858" s="13" t="str">
        <f>IF(OR(AND(NOT(ISBLANK(G1858)),NOT(ISNUMBER(G1858))),AND(NOT(ISBLANK(J1858)),NOT(ISNUMBER(M1858)))),"Digite um número na C.H.",IF(OR(COUNTIF(B1850:B1859,B1858)&gt;1,COUNTIF(J1850:J1859,J1858)&gt;1),"Docente repetido",""))</f>
        <v/>
      </c>
      <c r="P1858" s="13">
        <f t="shared" si="107"/>
        <v>0</v>
      </c>
      <c r="Q1858" s="26"/>
      <c r="R1858" s="26"/>
      <c r="S1858" s="26"/>
      <c r="T1858" s="40" t="str">
        <f t="shared" si="108"/>
        <v/>
      </c>
      <c r="U1858" s="26"/>
      <c r="V1858" s="26"/>
      <c r="W1858" s="26"/>
    </row>
    <row r="1859" spans="1:23" ht="14.1">
      <c r="A1859" s="13" t="s">
        <v>129</v>
      </c>
      <c r="B1859" s="75"/>
      <c r="C1859" s="75"/>
      <c r="D1859" s="75"/>
      <c r="E1859" s="24"/>
      <c r="F1859" s="13" t="s">
        <v>111</v>
      </c>
      <c r="G1859" s="27"/>
      <c r="H1859" s="24"/>
      <c r="I1859" s="13" t="s">
        <v>130</v>
      </c>
      <c r="J1859" s="27"/>
      <c r="K1859" s="24"/>
      <c r="L1859" s="13" t="s">
        <v>111</v>
      </c>
      <c r="M1859" s="27"/>
      <c r="N1859" s="24"/>
      <c r="O1859" s="13" t="str">
        <f>IF(OR(AND(NOT(ISBLANK(G1859)),NOT(ISNUMBER(G1859))),AND(NOT(ISBLANK(J1859)),NOT(ISNUMBER(M1859)))),"Digite um número na C.H.",IF(OR(COUNTIF(B1850:B1859,B1859)&gt;1,COUNTIF(J1850:J1859,J1859)&gt;1),"Docente repetido",""))</f>
        <v/>
      </c>
      <c r="P1859" s="13">
        <f t="shared" si="107"/>
        <v>0</v>
      </c>
      <c r="Q1859" s="26"/>
      <c r="R1859" s="26"/>
      <c r="S1859" s="26"/>
      <c r="T1859" s="40" t="str">
        <f t="shared" si="108"/>
        <v/>
      </c>
      <c r="U1859" s="26"/>
      <c r="V1859" s="26"/>
      <c r="W1859" s="26"/>
    </row>
    <row r="1860" spans="1:23" ht="12.6">
      <c r="A1860" s="26"/>
      <c r="B1860" s="26"/>
      <c r="C1860" s="26"/>
      <c r="D1860" s="26"/>
      <c r="E1860" s="26"/>
      <c r="F1860" s="26"/>
      <c r="G1860" s="26"/>
      <c r="H1860" s="26"/>
      <c r="I1860" s="26"/>
      <c r="J1860" s="26"/>
      <c r="K1860" s="26"/>
      <c r="L1860" s="26"/>
      <c r="M1860" s="26"/>
      <c r="N1860" s="26"/>
      <c r="O1860" s="26"/>
      <c r="P1860" s="26"/>
      <c r="Q1860" s="26"/>
      <c r="R1860" s="26"/>
      <c r="S1860" s="26"/>
      <c r="T1860" s="40" t="str">
        <f t="shared" si="108"/>
        <v/>
      </c>
      <c r="U1860" s="26"/>
      <c r="V1860" s="26"/>
      <c r="W1860" s="26"/>
    </row>
    <row r="1861" spans="1:23" ht="15.75" customHeight="1">
      <c r="T1861" s="40" t="str">
        <f t="shared" si="108"/>
        <v/>
      </c>
    </row>
    <row r="1862" spans="1:23" ht="15.75" customHeight="1">
      <c r="T1862" s="40" t="str">
        <f t="shared" si="108"/>
        <v/>
      </c>
    </row>
    <row r="1863" spans="1:23" ht="19.5" customHeight="1">
      <c r="A1863" s="13" t="s">
        <v>99</v>
      </c>
      <c r="B1863" s="94"/>
      <c r="C1863" s="94"/>
      <c r="D1863" s="94"/>
      <c r="E1863" s="94"/>
      <c r="F1863" s="94"/>
      <c r="G1863" s="94"/>
      <c r="H1863" s="94"/>
      <c r="I1863" s="94"/>
      <c r="J1863" s="94"/>
      <c r="K1863" s="94"/>
      <c r="L1863" s="94"/>
      <c r="M1863" s="94"/>
      <c r="N1863" s="24"/>
      <c r="O1863" s="13" t="str">
        <f>IF(AND(B1863="",NOT(F1864="")),"Nome da disciplina obrigatório","")</f>
        <v/>
      </c>
      <c r="P1863" s="13">
        <f>IF(ISBLANK(O1863),"",IF(O1863="",0,1))</f>
        <v>0</v>
      </c>
      <c r="Q1863" s="26"/>
      <c r="R1863" s="26"/>
      <c r="S1863" s="26"/>
      <c r="T1863" s="40" t="str">
        <f t="shared" si="108"/>
        <v/>
      </c>
      <c r="U1863" s="26"/>
      <c r="V1863" s="26"/>
      <c r="W1863" s="26"/>
    </row>
    <row r="1864" spans="1:23" ht="32.25" customHeight="1">
      <c r="A1864" s="95" t="s">
        <v>100</v>
      </c>
      <c r="B1864" s="96"/>
      <c r="C1864" s="96"/>
      <c r="D1864" s="96"/>
      <c r="E1864" s="97"/>
      <c r="F1864" s="13" t="str">
        <f>IF(SUM(G1874:G1883)+SUM(M1874:M1883)=0,"",SUM(G1874:G1883)+SUM(M1874:M1883))</f>
        <v/>
      </c>
      <c r="H1864" s="24"/>
      <c r="I1864" s="24"/>
      <c r="J1864" s="24"/>
      <c r="K1864" s="24"/>
      <c r="L1864" s="24"/>
      <c r="M1864" s="24"/>
      <c r="N1864" s="24"/>
      <c r="O1864" s="13" t="str">
        <f>IF(F1864="", "", IF(AND(NOT(F1864=0),NOT(MOD(F1864,15)=0)),"A carga horária deve ser múltiplo de 15",""))</f>
        <v/>
      </c>
      <c r="P1864" s="13">
        <f>IF(ISBLANK(O1864),"",IF(O1864="",0,1))</f>
        <v>0</v>
      </c>
      <c r="Q1864" s="26"/>
      <c r="R1864" s="26"/>
      <c r="S1864" s="26"/>
      <c r="T1864" s="40" t="str">
        <f t="shared" si="108"/>
        <v/>
      </c>
      <c r="U1864" s="24"/>
      <c r="V1864" s="24"/>
      <c r="W1864" s="26"/>
    </row>
    <row r="1865" spans="1:23" ht="14.1">
      <c r="A1865" s="98" t="s">
        <v>93</v>
      </c>
      <c r="B1865" s="98"/>
      <c r="C1865" s="98"/>
      <c r="D1865" s="98"/>
      <c r="E1865" s="98"/>
      <c r="F1865" s="38" t="str">
        <f>IF(AND(NOT(ISBLANK(F1864)),ISNUMBER(F1864),F1864&gt;=15),F1864/15,"")</f>
        <v/>
      </c>
      <c r="G1865" s="24"/>
      <c r="H1865" s="24"/>
      <c r="I1865" s="24"/>
      <c r="J1865" s="24"/>
      <c r="K1865" s="24"/>
      <c r="L1865" s="24"/>
      <c r="M1865" s="24"/>
      <c r="N1865" s="24"/>
      <c r="O1865" s="26"/>
      <c r="P1865" s="26"/>
      <c r="Q1865" s="26"/>
      <c r="R1865" s="26"/>
      <c r="S1865" s="26"/>
      <c r="T1865" s="40" t="str">
        <f t="shared" si="108"/>
        <v/>
      </c>
      <c r="U1865" s="24"/>
      <c r="V1865" s="24"/>
      <c r="W1865" s="26"/>
    </row>
    <row r="1866" spans="1:23" ht="60" customHeight="1">
      <c r="A1866" s="13" t="s">
        <v>101</v>
      </c>
      <c r="B1866" s="83"/>
      <c r="C1866" s="83"/>
      <c r="D1866" s="83"/>
      <c r="E1866" s="83"/>
      <c r="F1866" s="83"/>
      <c r="G1866" s="83"/>
      <c r="H1866" s="83"/>
      <c r="I1866" s="83"/>
      <c r="J1866" s="83"/>
      <c r="K1866" s="83"/>
      <c r="L1866" s="83"/>
      <c r="M1866" s="83"/>
      <c r="N1866" s="24"/>
      <c r="O1866" s="26"/>
      <c r="P1866" s="26"/>
      <c r="Q1866" s="26"/>
      <c r="R1866" s="26"/>
      <c r="S1866" s="26"/>
      <c r="T1866" s="40" t="str">
        <f t="shared" si="108"/>
        <v/>
      </c>
      <c r="U1866" s="24"/>
      <c r="V1866" s="24"/>
      <c r="W1866" s="26"/>
    </row>
    <row r="1867" spans="1:23" ht="60" customHeight="1">
      <c r="A1867" s="39" t="s">
        <v>102</v>
      </c>
      <c r="B1867" s="83"/>
      <c r="C1867" s="83"/>
      <c r="D1867" s="83"/>
      <c r="E1867" s="83"/>
      <c r="F1867" s="83"/>
      <c r="G1867" s="83"/>
      <c r="H1867" s="83"/>
      <c r="I1867" s="83"/>
      <c r="J1867" s="83"/>
      <c r="K1867" s="83"/>
      <c r="L1867" s="83"/>
      <c r="M1867" s="83"/>
      <c r="N1867" s="24"/>
      <c r="O1867" s="26"/>
      <c r="P1867" s="26"/>
      <c r="Q1867" s="26"/>
      <c r="R1867" s="26"/>
      <c r="S1867" s="26"/>
      <c r="T1867" s="40" t="str">
        <f t="shared" si="108"/>
        <v/>
      </c>
      <c r="U1867" s="24"/>
      <c r="V1867" s="24"/>
      <c r="W1867" s="26"/>
    </row>
    <row r="1868" spans="1:23" ht="14.1">
      <c r="A1868" s="13" t="s">
        <v>103</v>
      </c>
      <c r="B1868" s="57"/>
      <c r="C1868" s="16" t="s">
        <v>104</v>
      </c>
      <c r="D1868" s="24"/>
      <c r="E1868" s="24"/>
      <c r="G1868" s="26"/>
      <c r="H1868" s="24"/>
      <c r="I1868" s="24"/>
      <c r="J1868" s="24"/>
      <c r="K1868" s="24"/>
      <c r="L1868" s="24"/>
      <c r="M1868" s="24"/>
      <c r="N1868" s="24"/>
      <c r="O1868" s="26"/>
      <c r="P1868" s="26"/>
      <c r="Q1868" s="26"/>
      <c r="R1868" s="26"/>
      <c r="S1868" s="26"/>
      <c r="T1868" s="40" t="str">
        <f t="shared" si="108"/>
        <v/>
      </c>
      <c r="U1868" s="24"/>
      <c r="V1868" s="24"/>
      <c r="W1868" s="26"/>
    </row>
    <row r="1869" spans="1:23" ht="14.1">
      <c r="A1869" s="13" t="s">
        <v>105</v>
      </c>
      <c r="B1869" s="57"/>
      <c r="C1869" s="16" t="s">
        <v>104</v>
      </c>
      <c r="D1869" s="24"/>
      <c r="E1869" s="24"/>
      <c r="G1869" s="26"/>
      <c r="H1869" s="24"/>
      <c r="I1869" s="24"/>
      <c r="J1869" s="24"/>
      <c r="K1869" s="24"/>
      <c r="L1869" s="24"/>
      <c r="M1869" s="24"/>
      <c r="N1869" s="24"/>
      <c r="O1869" s="26"/>
      <c r="P1869" s="26"/>
      <c r="Q1869" s="26"/>
      <c r="R1869" s="26"/>
      <c r="S1869" s="26"/>
      <c r="T1869" s="40" t="str">
        <f t="shared" si="108"/>
        <v/>
      </c>
      <c r="U1869" s="24"/>
      <c r="V1869" s="24"/>
      <c r="W1869" s="26"/>
    </row>
    <row r="1870" spans="1:23" ht="14.1">
      <c r="A1870" s="99" t="s">
        <v>106</v>
      </c>
      <c r="B1870" s="99"/>
      <c r="C1870" s="57"/>
      <c r="D1870" s="16" t="s">
        <v>104</v>
      </c>
      <c r="E1870" s="24"/>
      <c r="F1870" s="34"/>
      <c r="G1870" s="26"/>
      <c r="H1870" s="24"/>
      <c r="I1870" s="24"/>
      <c r="J1870" s="24"/>
      <c r="K1870" s="24"/>
      <c r="L1870" s="24"/>
      <c r="M1870" s="24"/>
      <c r="N1870" s="24"/>
      <c r="O1870" s="26"/>
      <c r="P1870" s="26"/>
      <c r="Q1870" s="26"/>
      <c r="R1870" s="26"/>
      <c r="S1870" s="26"/>
      <c r="T1870" s="40" t="str">
        <f t="shared" si="108"/>
        <v/>
      </c>
      <c r="U1870" s="24"/>
      <c r="V1870" s="24"/>
      <c r="W1870" s="26"/>
    </row>
    <row r="1871" spans="1:23" ht="14.1">
      <c r="A1871" s="99" t="s">
        <v>107</v>
      </c>
      <c r="B1871" s="99"/>
      <c r="C1871" s="57"/>
      <c r="D1871" s="16" t="s">
        <v>104</v>
      </c>
      <c r="E1871" s="24"/>
      <c r="F1871" s="34"/>
      <c r="G1871" s="26"/>
      <c r="H1871" s="24"/>
      <c r="I1871" s="24"/>
      <c r="J1871" s="24"/>
      <c r="K1871" s="24"/>
      <c r="L1871" s="24"/>
      <c r="M1871" s="24"/>
      <c r="N1871" s="24"/>
      <c r="O1871" s="26"/>
      <c r="P1871" s="26"/>
      <c r="Q1871" s="26"/>
      <c r="R1871" s="26"/>
      <c r="S1871" s="26"/>
      <c r="T1871" s="40" t="str">
        <f t="shared" si="108"/>
        <v/>
      </c>
      <c r="U1871" s="24"/>
      <c r="V1871" s="24"/>
      <c r="W1871" s="26"/>
    </row>
    <row r="1872" spans="1:23" ht="14.1">
      <c r="A1872" s="100" t="s">
        <v>108</v>
      </c>
      <c r="B1872" s="101"/>
      <c r="C1872" s="102"/>
      <c r="D1872" s="57"/>
      <c r="E1872" s="16" t="s">
        <v>104</v>
      </c>
      <c r="G1872" s="26"/>
      <c r="H1872" s="24"/>
      <c r="I1872" s="24"/>
      <c r="J1872" s="24"/>
      <c r="K1872" s="24"/>
      <c r="L1872" s="24"/>
      <c r="M1872" s="24"/>
      <c r="N1872" s="24"/>
      <c r="O1872" s="26"/>
      <c r="P1872" s="26"/>
      <c r="Q1872" s="26"/>
      <c r="R1872" s="26"/>
      <c r="S1872" s="26"/>
      <c r="T1872" s="40" t="str">
        <f t="shared" si="108"/>
        <v/>
      </c>
      <c r="U1872" s="24"/>
      <c r="V1872" s="24"/>
      <c r="W1872" s="26"/>
    </row>
    <row r="1873" spans="1:23" ht="14.1">
      <c r="A1873" s="103" t="s">
        <v>109</v>
      </c>
      <c r="B1873" s="104"/>
      <c r="C1873" s="105"/>
      <c r="D1873" s="57"/>
      <c r="E1873" s="16" t="s">
        <v>104</v>
      </c>
      <c r="G1873" s="26"/>
      <c r="H1873" s="24"/>
      <c r="I1873" s="24"/>
      <c r="J1873" s="24"/>
      <c r="K1873" s="24"/>
      <c r="L1873" s="24"/>
      <c r="M1873" s="24"/>
      <c r="N1873" s="24"/>
      <c r="O1873" s="26"/>
      <c r="P1873" s="26"/>
      <c r="Q1873" s="26"/>
      <c r="R1873" s="26"/>
      <c r="S1873" s="26"/>
      <c r="T1873" s="40" t="str">
        <f t="shared" si="108"/>
        <v/>
      </c>
      <c r="U1873" s="24"/>
      <c r="V1873" s="24"/>
      <c r="W1873" s="26"/>
    </row>
    <row r="1874" spans="1:23" ht="14.1">
      <c r="A1874" s="13" t="s">
        <v>110</v>
      </c>
      <c r="B1874" s="75"/>
      <c r="C1874" s="75"/>
      <c r="D1874" s="75"/>
      <c r="E1874" s="24"/>
      <c r="F1874" s="13" t="s">
        <v>111</v>
      </c>
      <c r="G1874" s="27"/>
      <c r="H1874" s="24"/>
      <c r="I1874" s="13" t="s">
        <v>112</v>
      </c>
      <c r="J1874" s="27"/>
      <c r="K1874" s="24"/>
      <c r="L1874" s="13" t="s">
        <v>111</v>
      </c>
      <c r="M1874" s="27"/>
      <c r="N1874" s="24"/>
      <c r="O1874" s="13" t="str">
        <f>IF(OR(AND(NOT(ISBLANK(G1874)),NOT(ISNUMBER(G1874))),AND(NOT(ISBLANK(J1874)),NOT(ISNUMBER(M1874)))),"Digite um número na C.H.",IF(OR(COUNTIF(B1874:B1883,B1874)&gt;1,COUNTIF(J1874:J1883,J1874)&gt;1),"Docente repetido",""))</f>
        <v/>
      </c>
      <c r="P1874" s="13">
        <f t="shared" ref="P1874:P1883" si="109">IF(ISBLANK(O1874),"",IF(O1874="",0,1))</f>
        <v>0</v>
      </c>
      <c r="Q1874" s="26"/>
      <c r="R1874" s="26"/>
      <c r="S1874" s="26"/>
      <c r="T1874" s="40" t="str">
        <f t="shared" si="108"/>
        <v/>
      </c>
      <c r="U1874" s="24"/>
      <c r="V1874" s="24"/>
      <c r="W1874" s="26"/>
    </row>
    <row r="1875" spans="1:23" ht="14.1">
      <c r="A1875" s="13" t="s">
        <v>113</v>
      </c>
      <c r="B1875" s="75"/>
      <c r="C1875" s="75"/>
      <c r="D1875" s="75"/>
      <c r="E1875" s="24"/>
      <c r="F1875" s="13" t="s">
        <v>111</v>
      </c>
      <c r="G1875" s="27"/>
      <c r="H1875" s="24"/>
      <c r="I1875" s="13" t="s">
        <v>114</v>
      </c>
      <c r="J1875" s="27"/>
      <c r="K1875" s="24"/>
      <c r="L1875" s="13" t="s">
        <v>111</v>
      </c>
      <c r="M1875" s="27"/>
      <c r="N1875" s="24"/>
      <c r="O1875" s="13" t="str">
        <f>IF(OR(AND(NOT(ISBLANK(G1875)),NOT(ISNUMBER(G1875))),AND(NOT(ISBLANK(J1875)),NOT(ISNUMBER(M1875)))),"Digite um número na C.H.",IF(OR(COUNTIF(B1874:B1883,B1875)&gt;1,COUNTIF(J1874:J1883,J1875)&gt;1),"Docente repetido",""))</f>
        <v/>
      </c>
      <c r="P1875" s="13">
        <f t="shared" si="109"/>
        <v>0</v>
      </c>
      <c r="Q1875" s="26"/>
      <c r="R1875" s="26"/>
      <c r="S1875" s="26"/>
      <c r="T1875" s="40" t="str">
        <f t="shared" si="108"/>
        <v/>
      </c>
      <c r="U1875" s="24"/>
      <c r="V1875" s="24"/>
      <c r="W1875" s="26"/>
    </row>
    <row r="1876" spans="1:23" ht="14.1">
      <c r="A1876" s="13" t="s">
        <v>115</v>
      </c>
      <c r="B1876" s="75"/>
      <c r="C1876" s="75"/>
      <c r="D1876" s="75"/>
      <c r="E1876" s="24"/>
      <c r="F1876" s="13" t="s">
        <v>111</v>
      </c>
      <c r="G1876" s="27"/>
      <c r="H1876" s="24"/>
      <c r="I1876" s="13" t="s">
        <v>116</v>
      </c>
      <c r="J1876" s="27"/>
      <c r="K1876" s="24"/>
      <c r="L1876" s="13" t="s">
        <v>111</v>
      </c>
      <c r="M1876" s="27"/>
      <c r="N1876" s="24"/>
      <c r="O1876" s="13" t="str">
        <f>IF(OR(AND(NOT(ISBLANK(G1876)),NOT(ISNUMBER(G1876))),AND(NOT(ISBLANK(J1876)),NOT(ISNUMBER(M1876)))),"Digite um número na C.H.",IF(OR(COUNTIF(B1874:B1883,B1876)&gt;1,COUNTIF(J1874:J1883,J1876)&gt;1),"Docente repetido",""))</f>
        <v/>
      </c>
      <c r="P1876" s="13">
        <f t="shared" si="109"/>
        <v>0</v>
      </c>
      <c r="Q1876" s="26"/>
      <c r="R1876" s="26"/>
      <c r="S1876" s="26"/>
      <c r="T1876" s="40" t="str">
        <f t="shared" si="108"/>
        <v/>
      </c>
      <c r="U1876" s="24"/>
      <c r="V1876" s="24"/>
      <c r="W1876" s="26"/>
    </row>
    <row r="1877" spans="1:23" ht="14.1">
      <c r="A1877" s="13" t="s">
        <v>117</v>
      </c>
      <c r="B1877" s="75"/>
      <c r="C1877" s="75"/>
      <c r="D1877" s="75"/>
      <c r="E1877" s="24"/>
      <c r="F1877" s="13" t="s">
        <v>111</v>
      </c>
      <c r="G1877" s="27"/>
      <c r="H1877" s="24"/>
      <c r="I1877" s="13" t="s">
        <v>118</v>
      </c>
      <c r="J1877" s="27"/>
      <c r="K1877" s="24"/>
      <c r="L1877" s="13" t="s">
        <v>111</v>
      </c>
      <c r="M1877" s="27"/>
      <c r="N1877" s="24"/>
      <c r="O1877" s="13" t="str">
        <f>IF(OR(AND(NOT(ISBLANK(G1877)),NOT(ISNUMBER(G1877))),AND(NOT(ISBLANK(J1877)),NOT(ISNUMBER(M1877)))),"Digite um número na C.H.",IF(OR(COUNTIF(B1874:B1883,B1877)&gt;1,COUNTIF(J1874:J1883,J1877)&gt;1),"Docente repetido",""))</f>
        <v/>
      </c>
      <c r="P1877" s="13">
        <f t="shared" si="109"/>
        <v>0</v>
      </c>
      <c r="Q1877" s="26"/>
      <c r="R1877" s="26"/>
      <c r="S1877" s="26"/>
      <c r="T1877" s="40" t="str">
        <f t="shared" si="108"/>
        <v/>
      </c>
      <c r="U1877" s="24"/>
      <c r="V1877" s="24"/>
      <c r="W1877" s="26"/>
    </row>
    <row r="1878" spans="1:23" ht="14.1">
      <c r="A1878" s="13" t="s">
        <v>119</v>
      </c>
      <c r="B1878" s="75"/>
      <c r="C1878" s="75"/>
      <c r="D1878" s="75"/>
      <c r="E1878" s="24"/>
      <c r="F1878" s="13" t="s">
        <v>111</v>
      </c>
      <c r="G1878" s="27"/>
      <c r="H1878" s="24"/>
      <c r="I1878" s="13" t="s">
        <v>120</v>
      </c>
      <c r="J1878" s="27"/>
      <c r="K1878" s="24"/>
      <c r="L1878" s="13" t="s">
        <v>111</v>
      </c>
      <c r="M1878" s="27"/>
      <c r="N1878" s="24"/>
      <c r="O1878" s="13" t="str">
        <f>IF(OR(AND(NOT(ISBLANK(G1878)),NOT(ISNUMBER(G1878))),AND(NOT(ISBLANK(J1878)),NOT(ISNUMBER(M1878)))),"Digite um número na C.H.",IF(OR(COUNTIF(B1874:B1883,B1878)&gt;1,COUNTIF(J1874:J1883,J1878)&gt;1),"Docente repetido",""))</f>
        <v/>
      </c>
      <c r="P1878" s="13">
        <f t="shared" si="109"/>
        <v>0</v>
      </c>
      <c r="Q1878" s="26"/>
      <c r="R1878" s="26"/>
      <c r="S1878" s="26"/>
      <c r="T1878" s="40" t="str">
        <f t="shared" si="108"/>
        <v/>
      </c>
      <c r="U1878" s="24"/>
      <c r="V1878" s="24"/>
      <c r="W1878" s="26"/>
    </row>
    <row r="1879" spans="1:23" ht="14.1">
      <c r="A1879" s="13" t="s">
        <v>121</v>
      </c>
      <c r="B1879" s="75"/>
      <c r="C1879" s="75"/>
      <c r="D1879" s="75"/>
      <c r="E1879" s="24"/>
      <c r="F1879" s="13" t="s">
        <v>111</v>
      </c>
      <c r="G1879" s="27"/>
      <c r="H1879" s="24"/>
      <c r="I1879" s="13" t="s">
        <v>122</v>
      </c>
      <c r="J1879" s="27"/>
      <c r="K1879" s="24"/>
      <c r="L1879" s="13" t="s">
        <v>111</v>
      </c>
      <c r="M1879" s="27"/>
      <c r="N1879" s="24"/>
      <c r="O1879" s="13" t="str">
        <f>IF(OR(AND(NOT(ISBLANK(G1879)),NOT(ISNUMBER(G1879))),AND(NOT(ISBLANK(J1879)),NOT(ISNUMBER(M1879)))),"Digite um número na C.H.",IF(OR(COUNTIF(B1874:B1883,B1879)&gt;1,COUNTIF(J1874:J1883,J1879)&gt;1),"Docente repetido",""))</f>
        <v/>
      </c>
      <c r="P1879" s="13">
        <f t="shared" si="109"/>
        <v>0</v>
      </c>
      <c r="Q1879" s="26"/>
      <c r="R1879" s="26"/>
      <c r="S1879" s="26"/>
      <c r="T1879" s="40" t="str">
        <f t="shared" si="108"/>
        <v/>
      </c>
      <c r="U1879" s="24"/>
      <c r="V1879" s="24"/>
      <c r="W1879" s="26"/>
    </row>
    <row r="1880" spans="1:23" ht="14.1">
      <c r="A1880" s="13" t="s">
        <v>123</v>
      </c>
      <c r="B1880" s="75"/>
      <c r="C1880" s="75"/>
      <c r="D1880" s="75"/>
      <c r="E1880" s="24"/>
      <c r="F1880" s="13" t="s">
        <v>111</v>
      </c>
      <c r="G1880" s="27"/>
      <c r="H1880" s="24"/>
      <c r="I1880" s="13" t="s">
        <v>124</v>
      </c>
      <c r="J1880" s="27"/>
      <c r="K1880" s="24"/>
      <c r="L1880" s="13" t="s">
        <v>111</v>
      </c>
      <c r="M1880" s="27"/>
      <c r="N1880" s="24"/>
      <c r="O1880" s="13" t="str">
        <f>IF(OR(AND(NOT(ISBLANK(G1880)),NOT(ISNUMBER(G1880))),AND(NOT(ISBLANK(J1880)),NOT(ISNUMBER(M1880)))),"Digite um número na C.H.",IF(OR(COUNTIF(B1874:B1883,B1880)&gt;1,COUNTIF(J1874:J1883,J1880)&gt;1),"Docente repetido",""))</f>
        <v/>
      </c>
      <c r="P1880" s="13">
        <f t="shared" si="109"/>
        <v>0</v>
      </c>
      <c r="Q1880" s="26"/>
      <c r="R1880" s="26"/>
      <c r="S1880" s="26"/>
      <c r="T1880" s="40" t="str">
        <f t="shared" si="108"/>
        <v/>
      </c>
      <c r="U1880" s="24"/>
      <c r="V1880" s="24"/>
      <c r="W1880" s="26"/>
    </row>
    <row r="1881" spans="1:23" ht="14.1">
      <c r="A1881" s="13" t="s">
        <v>125</v>
      </c>
      <c r="B1881" s="75"/>
      <c r="C1881" s="75"/>
      <c r="D1881" s="75"/>
      <c r="E1881" s="24"/>
      <c r="F1881" s="13" t="s">
        <v>111</v>
      </c>
      <c r="G1881" s="27"/>
      <c r="H1881" s="24"/>
      <c r="I1881" s="13" t="s">
        <v>126</v>
      </c>
      <c r="J1881" s="27"/>
      <c r="K1881" s="24"/>
      <c r="L1881" s="13" t="s">
        <v>111</v>
      </c>
      <c r="M1881" s="27"/>
      <c r="N1881" s="24"/>
      <c r="O1881" s="13" t="str">
        <f>IF(OR(AND(NOT(ISBLANK(G1881)),NOT(ISNUMBER(G1881))),AND(NOT(ISBLANK(J1881)),NOT(ISNUMBER(M1881)))),"Digite um número na C.H.",IF(OR(COUNTIF(B1874:B1883,B1881)&gt;1,COUNTIF(J1874:J1883,J1881)&gt;1),"Docente repetido",""))</f>
        <v/>
      </c>
      <c r="P1881" s="13">
        <f t="shared" si="109"/>
        <v>0</v>
      </c>
      <c r="Q1881" s="26"/>
      <c r="R1881" s="26"/>
      <c r="S1881" s="26"/>
      <c r="T1881" s="40" t="str">
        <f t="shared" si="108"/>
        <v/>
      </c>
      <c r="U1881" s="24"/>
      <c r="V1881" s="24"/>
      <c r="W1881" s="26"/>
    </row>
    <row r="1882" spans="1:23" ht="14.1">
      <c r="A1882" s="13" t="s">
        <v>127</v>
      </c>
      <c r="B1882" s="75"/>
      <c r="C1882" s="75"/>
      <c r="D1882" s="75"/>
      <c r="E1882" s="24"/>
      <c r="F1882" s="13" t="s">
        <v>111</v>
      </c>
      <c r="G1882" s="27"/>
      <c r="H1882" s="24"/>
      <c r="I1882" s="13" t="s">
        <v>128</v>
      </c>
      <c r="J1882" s="27"/>
      <c r="K1882" s="24"/>
      <c r="L1882" s="13" t="s">
        <v>111</v>
      </c>
      <c r="M1882" s="27"/>
      <c r="N1882" s="24"/>
      <c r="O1882" s="13" t="str">
        <f>IF(OR(AND(NOT(ISBLANK(G1882)),NOT(ISNUMBER(G1882))),AND(NOT(ISBLANK(J1882)),NOT(ISNUMBER(M1882)))),"Digite um número na C.H.",IF(OR(COUNTIF(B1874:B1883,B1882)&gt;1,COUNTIF(J1874:J1883,J1882)&gt;1),"Docente repetido",""))</f>
        <v/>
      </c>
      <c r="P1882" s="13">
        <f t="shared" si="109"/>
        <v>0</v>
      </c>
      <c r="Q1882" s="26"/>
      <c r="R1882" s="26"/>
      <c r="S1882" s="26"/>
      <c r="T1882" s="40" t="str">
        <f t="shared" si="108"/>
        <v/>
      </c>
      <c r="U1882" s="26"/>
      <c r="V1882" s="26"/>
      <c r="W1882" s="26"/>
    </row>
    <row r="1883" spans="1:23" ht="14.1">
      <c r="A1883" s="13" t="s">
        <v>129</v>
      </c>
      <c r="B1883" s="75"/>
      <c r="C1883" s="75"/>
      <c r="D1883" s="75"/>
      <c r="E1883" s="24"/>
      <c r="F1883" s="13" t="s">
        <v>111</v>
      </c>
      <c r="G1883" s="27"/>
      <c r="H1883" s="24"/>
      <c r="I1883" s="13" t="s">
        <v>130</v>
      </c>
      <c r="J1883" s="27"/>
      <c r="K1883" s="24"/>
      <c r="L1883" s="13" t="s">
        <v>111</v>
      </c>
      <c r="M1883" s="27"/>
      <c r="N1883" s="24"/>
      <c r="O1883" s="13" t="str">
        <f>IF(OR(AND(NOT(ISBLANK(G1883)),NOT(ISNUMBER(G1883))),AND(NOT(ISBLANK(J1883)),NOT(ISNUMBER(M1883)))),"Digite um número na C.H.",IF(OR(COUNTIF(B1874:B1883,B1883)&gt;1,COUNTIF(J1874:J1883,J1883)&gt;1),"Docente repetido",""))</f>
        <v/>
      </c>
      <c r="P1883" s="13">
        <f t="shared" si="109"/>
        <v>0</v>
      </c>
      <c r="Q1883" s="26"/>
      <c r="R1883" s="26"/>
      <c r="S1883" s="26"/>
      <c r="T1883" s="40" t="str">
        <f t="shared" si="108"/>
        <v/>
      </c>
      <c r="U1883" s="26"/>
      <c r="V1883" s="26"/>
      <c r="W1883" s="26"/>
    </row>
    <row r="1884" spans="1:23" ht="12.6">
      <c r="A1884" s="26"/>
      <c r="B1884" s="26"/>
      <c r="C1884" s="26"/>
      <c r="D1884" s="26"/>
      <c r="E1884" s="26"/>
      <c r="F1884" s="26"/>
      <c r="G1884" s="26"/>
      <c r="H1884" s="26"/>
      <c r="I1884" s="26"/>
      <c r="J1884" s="26"/>
      <c r="K1884" s="26"/>
      <c r="L1884" s="26"/>
      <c r="M1884" s="26"/>
      <c r="N1884" s="26"/>
      <c r="O1884" s="26"/>
      <c r="P1884" s="26"/>
      <c r="Q1884" s="26"/>
      <c r="R1884" s="26"/>
      <c r="S1884" s="26"/>
      <c r="T1884" s="40" t="str">
        <f t="shared" si="108"/>
        <v/>
      </c>
      <c r="U1884" s="26"/>
      <c r="V1884" s="26"/>
      <c r="W1884" s="26"/>
    </row>
    <row r="1885" spans="1:23" ht="15.75" customHeight="1">
      <c r="T1885" s="40" t="str">
        <f t="shared" si="108"/>
        <v/>
      </c>
    </row>
    <row r="1886" spans="1:23" ht="15.75" customHeight="1">
      <c r="T1886" s="40" t="str">
        <f t="shared" si="108"/>
        <v/>
      </c>
    </row>
    <row r="1887" spans="1:23" ht="19.5" customHeight="1">
      <c r="A1887" s="13" t="s">
        <v>99</v>
      </c>
      <c r="B1887" s="94"/>
      <c r="C1887" s="94"/>
      <c r="D1887" s="94"/>
      <c r="E1887" s="94"/>
      <c r="F1887" s="94"/>
      <c r="G1887" s="94"/>
      <c r="H1887" s="94"/>
      <c r="I1887" s="94"/>
      <c r="J1887" s="94"/>
      <c r="K1887" s="94"/>
      <c r="L1887" s="94"/>
      <c r="M1887" s="94"/>
      <c r="N1887" s="24"/>
      <c r="O1887" s="13" t="str">
        <f>IF(AND(B1887="",NOT(F1888="")),"Nome da disciplina obrigatório","")</f>
        <v/>
      </c>
      <c r="P1887" s="13">
        <f>IF(ISBLANK(O1887),"",IF(O1887="",0,1))</f>
        <v>0</v>
      </c>
      <c r="Q1887" s="26"/>
      <c r="R1887" s="26"/>
      <c r="S1887" s="26"/>
      <c r="T1887" s="40" t="str">
        <f t="shared" si="108"/>
        <v/>
      </c>
      <c r="U1887" s="26"/>
      <c r="V1887" s="26"/>
      <c r="W1887" s="26"/>
    </row>
    <row r="1888" spans="1:23" ht="32.25" customHeight="1">
      <c r="A1888" s="95" t="s">
        <v>100</v>
      </c>
      <c r="B1888" s="96"/>
      <c r="C1888" s="96"/>
      <c r="D1888" s="96"/>
      <c r="E1888" s="97"/>
      <c r="F1888" s="13" t="str">
        <f>IF(SUM(G1898:G1907)+SUM(M1898:M1907)=0,"",SUM(G1898:G1907)+SUM(M1898:M1907))</f>
        <v/>
      </c>
      <c r="H1888" s="24"/>
      <c r="I1888" s="24"/>
      <c r="J1888" s="24"/>
      <c r="K1888" s="24"/>
      <c r="L1888" s="24"/>
      <c r="M1888" s="24"/>
      <c r="N1888" s="24"/>
      <c r="O1888" s="13" t="str">
        <f>IF(F1888="", "", IF(AND(NOT(F1888=0),NOT(MOD(F1888,15)=0)),"A carga horária deve ser múltiplo de 15",""))</f>
        <v/>
      </c>
      <c r="P1888" s="13">
        <f>IF(ISBLANK(O1888),"",IF(O1888="",0,1))</f>
        <v>0</v>
      </c>
      <c r="Q1888" s="26"/>
      <c r="R1888" s="26"/>
      <c r="S1888" s="26"/>
      <c r="T1888" s="40" t="str">
        <f t="shared" si="108"/>
        <v/>
      </c>
      <c r="U1888" s="24"/>
      <c r="V1888" s="24"/>
      <c r="W1888" s="26"/>
    </row>
    <row r="1889" spans="1:23" ht="14.1">
      <c r="A1889" s="98" t="s">
        <v>93</v>
      </c>
      <c r="B1889" s="98"/>
      <c r="C1889" s="98"/>
      <c r="D1889" s="98"/>
      <c r="E1889" s="98"/>
      <c r="F1889" s="38" t="str">
        <f>IF(AND(NOT(ISBLANK(F1888)),ISNUMBER(F1888),F1888&gt;=15),F1888/15,"")</f>
        <v/>
      </c>
      <c r="G1889" s="24"/>
      <c r="H1889" s="24"/>
      <c r="I1889" s="24"/>
      <c r="J1889" s="24"/>
      <c r="K1889" s="24"/>
      <c r="L1889" s="24"/>
      <c r="M1889" s="24"/>
      <c r="N1889" s="24"/>
      <c r="O1889" s="26"/>
      <c r="P1889" s="26"/>
      <c r="Q1889" s="26"/>
      <c r="R1889" s="26"/>
      <c r="S1889" s="26"/>
      <c r="T1889" s="40" t="str">
        <f t="shared" si="108"/>
        <v/>
      </c>
      <c r="U1889" s="24"/>
      <c r="V1889" s="24"/>
      <c r="W1889" s="26"/>
    </row>
    <row r="1890" spans="1:23" ht="60" customHeight="1">
      <c r="A1890" s="13" t="s">
        <v>101</v>
      </c>
      <c r="B1890" s="83"/>
      <c r="C1890" s="83"/>
      <c r="D1890" s="83"/>
      <c r="E1890" s="83"/>
      <c r="F1890" s="83"/>
      <c r="G1890" s="83"/>
      <c r="H1890" s="83"/>
      <c r="I1890" s="83"/>
      <c r="J1890" s="83"/>
      <c r="K1890" s="83"/>
      <c r="L1890" s="83"/>
      <c r="M1890" s="83"/>
      <c r="N1890" s="24"/>
      <c r="O1890" s="26"/>
      <c r="P1890" s="26"/>
      <c r="Q1890" s="26"/>
      <c r="R1890" s="26"/>
      <c r="S1890" s="26"/>
      <c r="T1890" s="40" t="str">
        <f t="shared" si="108"/>
        <v/>
      </c>
      <c r="U1890" s="24"/>
      <c r="V1890" s="24"/>
      <c r="W1890" s="26"/>
    </row>
    <row r="1891" spans="1:23" ht="60" customHeight="1">
      <c r="A1891" s="39" t="s">
        <v>102</v>
      </c>
      <c r="B1891" s="83"/>
      <c r="C1891" s="83"/>
      <c r="D1891" s="83"/>
      <c r="E1891" s="83"/>
      <c r="F1891" s="83"/>
      <c r="G1891" s="83"/>
      <c r="H1891" s="83"/>
      <c r="I1891" s="83"/>
      <c r="J1891" s="83"/>
      <c r="K1891" s="83"/>
      <c r="L1891" s="83"/>
      <c r="M1891" s="83"/>
      <c r="N1891" s="24"/>
      <c r="O1891" s="26"/>
      <c r="P1891" s="26"/>
      <c r="Q1891" s="26"/>
      <c r="R1891" s="26"/>
      <c r="S1891" s="26"/>
      <c r="T1891" s="40" t="str">
        <f t="shared" si="108"/>
        <v/>
      </c>
      <c r="U1891" s="24"/>
      <c r="V1891" s="24"/>
      <c r="W1891" s="26"/>
    </row>
    <row r="1892" spans="1:23" ht="14.1">
      <c r="A1892" s="13" t="s">
        <v>103</v>
      </c>
      <c r="B1892" s="57"/>
      <c r="C1892" s="16" t="s">
        <v>104</v>
      </c>
      <c r="D1892" s="24"/>
      <c r="E1892" s="24"/>
      <c r="G1892" s="26"/>
      <c r="H1892" s="24"/>
      <c r="I1892" s="24"/>
      <c r="J1892" s="24"/>
      <c r="K1892" s="24"/>
      <c r="L1892" s="24"/>
      <c r="M1892" s="24"/>
      <c r="N1892" s="24"/>
      <c r="O1892" s="26"/>
      <c r="P1892" s="26"/>
      <c r="Q1892" s="26"/>
      <c r="R1892" s="26"/>
      <c r="S1892" s="26"/>
      <c r="T1892" s="40" t="str">
        <f t="shared" si="108"/>
        <v/>
      </c>
      <c r="U1892" s="24"/>
      <c r="V1892" s="24"/>
      <c r="W1892" s="26"/>
    </row>
    <row r="1893" spans="1:23" ht="14.1">
      <c r="A1893" s="13" t="s">
        <v>105</v>
      </c>
      <c r="B1893" s="57"/>
      <c r="C1893" s="16" t="s">
        <v>104</v>
      </c>
      <c r="D1893" s="24"/>
      <c r="E1893" s="24"/>
      <c r="G1893" s="26"/>
      <c r="H1893" s="24"/>
      <c r="I1893" s="24"/>
      <c r="J1893" s="24"/>
      <c r="K1893" s="24"/>
      <c r="L1893" s="24"/>
      <c r="M1893" s="24"/>
      <c r="N1893" s="24"/>
      <c r="O1893" s="26"/>
      <c r="P1893" s="26"/>
      <c r="Q1893" s="26"/>
      <c r="R1893" s="26"/>
      <c r="S1893" s="26"/>
      <c r="T1893" s="40" t="str">
        <f t="shared" si="108"/>
        <v/>
      </c>
      <c r="U1893" s="24"/>
      <c r="V1893" s="24"/>
      <c r="W1893" s="26"/>
    </row>
    <row r="1894" spans="1:23" ht="14.1">
      <c r="A1894" s="99" t="s">
        <v>106</v>
      </c>
      <c r="B1894" s="99"/>
      <c r="C1894" s="57"/>
      <c r="D1894" s="16" t="s">
        <v>104</v>
      </c>
      <c r="E1894" s="24"/>
      <c r="F1894" s="34"/>
      <c r="G1894" s="26"/>
      <c r="H1894" s="24"/>
      <c r="I1894" s="24"/>
      <c r="J1894" s="24"/>
      <c r="K1894" s="24"/>
      <c r="L1894" s="24"/>
      <c r="M1894" s="24"/>
      <c r="N1894" s="24"/>
      <c r="O1894" s="26"/>
      <c r="P1894" s="26"/>
      <c r="Q1894" s="26"/>
      <c r="R1894" s="26"/>
      <c r="S1894" s="26"/>
      <c r="T1894" s="40" t="str">
        <f t="shared" si="108"/>
        <v/>
      </c>
      <c r="U1894" s="24"/>
      <c r="V1894" s="24"/>
      <c r="W1894" s="26"/>
    </row>
    <row r="1895" spans="1:23" ht="14.1">
      <c r="A1895" s="99" t="s">
        <v>107</v>
      </c>
      <c r="B1895" s="99"/>
      <c r="C1895" s="57"/>
      <c r="D1895" s="16" t="s">
        <v>104</v>
      </c>
      <c r="E1895" s="24"/>
      <c r="F1895" s="34"/>
      <c r="G1895" s="26"/>
      <c r="H1895" s="24"/>
      <c r="I1895" s="24"/>
      <c r="J1895" s="24"/>
      <c r="K1895" s="24"/>
      <c r="L1895" s="24"/>
      <c r="M1895" s="24"/>
      <c r="N1895" s="24"/>
      <c r="O1895" s="26"/>
      <c r="P1895" s="26"/>
      <c r="Q1895" s="26"/>
      <c r="R1895" s="26"/>
      <c r="S1895" s="26"/>
      <c r="T1895" s="40" t="str">
        <f t="shared" si="108"/>
        <v/>
      </c>
      <c r="U1895" s="24"/>
      <c r="V1895" s="24"/>
      <c r="W1895" s="26"/>
    </row>
    <row r="1896" spans="1:23" ht="14.1">
      <c r="A1896" s="100" t="s">
        <v>108</v>
      </c>
      <c r="B1896" s="101"/>
      <c r="C1896" s="102"/>
      <c r="D1896" s="57"/>
      <c r="E1896" s="16" t="s">
        <v>104</v>
      </c>
      <c r="G1896" s="26"/>
      <c r="H1896" s="24"/>
      <c r="I1896" s="24"/>
      <c r="J1896" s="24"/>
      <c r="K1896" s="24"/>
      <c r="L1896" s="24"/>
      <c r="M1896" s="24"/>
      <c r="N1896" s="24"/>
      <c r="O1896" s="26"/>
      <c r="P1896" s="26"/>
      <c r="Q1896" s="26"/>
      <c r="R1896" s="26"/>
      <c r="S1896" s="26"/>
      <c r="T1896" s="40" t="str">
        <f t="shared" si="108"/>
        <v/>
      </c>
      <c r="U1896" s="24"/>
      <c r="V1896" s="24"/>
      <c r="W1896" s="26"/>
    </row>
    <row r="1897" spans="1:23" ht="14.1">
      <c r="A1897" s="103" t="s">
        <v>109</v>
      </c>
      <c r="B1897" s="104"/>
      <c r="C1897" s="105"/>
      <c r="D1897" s="57"/>
      <c r="E1897" s="16" t="s">
        <v>104</v>
      </c>
      <c r="G1897" s="26"/>
      <c r="H1897" s="24"/>
      <c r="I1897" s="24"/>
      <c r="J1897" s="24"/>
      <c r="K1897" s="24"/>
      <c r="L1897" s="24"/>
      <c r="M1897" s="24"/>
      <c r="N1897" s="24"/>
      <c r="O1897" s="26"/>
      <c r="P1897" s="26"/>
      <c r="Q1897" s="26"/>
      <c r="R1897" s="26"/>
      <c r="S1897" s="26"/>
      <c r="T1897" s="40" t="str">
        <f t="shared" si="108"/>
        <v/>
      </c>
      <c r="U1897" s="24"/>
      <c r="V1897" s="24"/>
      <c r="W1897" s="26"/>
    </row>
    <row r="1898" spans="1:23" ht="14.1">
      <c r="A1898" s="13" t="s">
        <v>110</v>
      </c>
      <c r="B1898" s="75"/>
      <c r="C1898" s="75"/>
      <c r="D1898" s="75"/>
      <c r="E1898" s="24"/>
      <c r="F1898" s="13" t="s">
        <v>111</v>
      </c>
      <c r="G1898" s="27"/>
      <c r="H1898" s="24"/>
      <c r="I1898" s="13" t="s">
        <v>112</v>
      </c>
      <c r="J1898" s="27"/>
      <c r="K1898" s="24"/>
      <c r="L1898" s="13" t="s">
        <v>111</v>
      </c>
      <c r="M1898" s="27"/>
      <c r="N1898" s="24"/>
      <c r="O1898" s="13" t="str">
        <f>IF(OR(AND(NOT(ISBLANK(G1898)),NOT(ISNUMBER(G1898))),AND(NOT(ISBLANK(J1898)),NOT(ISNUMBER(M1898)))),"Digite um número na C.H.",IF(OR(COUNTIF(B1898:B1907,B1898)&gt;1,COUNTIF(J1898:J1907,J1898)&gt;1),"Docente repetido",""))</f>
        <v/>
      </c>
      <c r="P1898" s="13">
        <f t="shared" ref="P1898:P1907" si="110">IF(ISBLANK(O1898),"",IF(O1898="",0,1))</f>
        <v>0</v>
      </c>
      <c r="Q1898" s="26"/>
      <c r="R1898" s="26"/>
      <c r="S1898" s="26"/>
      <c r="T1898" s="40" t="str">
        <f t="shared" si="108"/>
        <v/>
      </c>
      <c r="U1898" s="24"/>
      <c r="V1898" s="24"/>
      <c r="W1898" s="26"/>
    </row>
    <row r="1899" spans="1:23" ht="14.1">
      <c r="A1899" s="13" t="s">
        <v>113</v>
      </c>
      <c r="B1899" s="75"/>
      <c r="C1899" s="75"/>
      <c r="D1899" s="75"/>
      <c r="E1899" s="24"/>
      <c r="F1899" s="13" t="s">
        <v>111</v>
      </c>
      <c r="G1899" s="27"/>
      <c r="H1899" s="24"/>
      <c r="I1899" s="13" t="s">
        <v>114</v>
      </c>
      <c r="J1899" s="27"/>
      <c r="K1899" s="24"/>
      <c r="L1899" s="13" t="s">
        <v>111</v>
      </c>
      <c r="M1899" s="27"/>
      <c r="N1899" s="24"/>
      <c r="O1899" s="13" t="str">
        <f>IF(OR(AND(NOT(ISBLANK(G1899)),NOT(ISNUMBER(G1899))),AND(NOT(ISBLANK(J1899)),NOT(ISNUMBER(M1899)))),"Digite um número na C.H.",IF(OR(COUNTIF(B1898:B1907,B1899)&gt;1,COUNTIF(J1898:J1907,J1899)&gt;1),"Docente repetido",""))</f>
        <v/>
      </c>
      <c r="P1899" s="13">
        <f t="shared" si="110"/>
        <v>0</v>
      </c>
      <c r="Q1899" s="26"/>
      <c r="R1899" s="26"/>
      <c r="S1899" s="26"/>
      <c r="T1899" s="40" t="str">
        <f t="shared" si="108"/>
        <v/>
      </c>
      <c r="U1899" s="24"/>
      <c r="V1899" s="24"/>
      <c r="W1899" s="26"/>
    </row>
    <row r="1900" spans="1:23" ht="14.1">
      <c r="A1900" s="13" t="s">
        <v>115</v>
      </c>
      <c r="B1900" s="75"/>
      <c r="C1900" s="75"/>
      <c r="D1900" s="75"/>
      <c r="E1900" s="24"/>
      <c r="F1900" s="13" t="s">
        <v>111</v>
      </c>
      <c r="G1900" s="27"/>
      <c r="H1900" s="24"/>
      <c r="I1900" s="13" t="s">
        <v>116</v>
      </c>
      <c r="J1900" s="27"/>
      <c r="K1900" s="24"/>
      <c r="L1900" s="13" t="s">
        <v>111</v>
      </c>
      <c r="M1900" s="27"/>
      <c r="N1900" s="24"/>
      <c r="O1900" s="13" t="str">
        <f>IF(OR(AND(NOT(ISBLANK(G1900)),NOT(ISNUMBER(G1900))),AND(NOT(ISBLANK(J1900)),NOT(ISNUMBER(M1900)))),"Digite um número na C.H.",IF(OR(COUNTIF(B1898:B1907,B1900)&gt;1,COUNTIF(J1898:J1907,J1900)&gt;1),"Docente repetido",""))</f>
        <v/>
      </c>
      <c r="P1900" s="13">
        <f t="shared" si="110"/>
        <v>0</v>
      </c>
      <c r="Q1900" s="26"/>
      <c r="R1900" s="26"/>
      <c r="S1900" s="26"/>
      <c r="T1900" s="40" t="str">
        <f t="shared" si="108"/>
        <v/>
      </c>
      <c r="U1900" s="24"/>
      <c r="V1900" s="24"/>
      <c r="W1900" s="26"/>
    </row>
    <row r="1901" spans="1:23" ht="14.1">
      <c r="A1901" s="13" t="s">
        <v>117</v>
      </c>
      <c r="B1901" s="75"/>
      <c r="C1901" s="75"/>
      <c r="D1901" s="75"/>
      <c r="E1901" s="24"/>
      <c r="F1901" s="13" t="s">
        <v>111</v>
      </c>
      <c r="G1901" s="27"/>
      <c r="H1901" s="24"/>
      <c r="I1901" s="13" t="s">
        <v>118</v>
      </c>
      <c r="J1901" s="27"/>
      <c r="K1901" s="24"/>
      <c r="L1901" s="13" t="s">
        <v>111</v>
      </c>
      <c r="M1901" s="27"/>
      <c r="N1901" s="24"/>
      <c r="O1901" s="13" t="str">
        <f>IF(OR(AND(NOT(ISBLANK(G1901)),NOT(ISNUMBER(G1901))),AND(NOT(ISBLANK(J1901)),NOT(ISNUMBER(M1901)))),"Digite um número na C.H.",IF(OR(COUNTIF(B1898:B1907,B1901)&gt;1,COUNTIF(J1898:J1907,J1901)&gt;1),"Docente repetido",""))</f>
        <v/>
      </c>
      <c r="P1901" s="13">
        <f t="shared" si="110"/>
        <v>0</v>
      </c>
      <c r="Q1901" s="26"/>
      <c r="R1901" s="26"/>
      <c r="S1901" s="26"/>
      <c r="T1901" s="40" t="str">
        <f t="shared" si="108"/>
        <v/>
      </c>
      <c r="U1901" s="24"/>
      <c r="V1901" s="24"/>
      <c r="W1901" s="26"/>
    </row>
    <row r="1902" spans="1:23" ht="14.1">
      <c r="A1902" s="13" t="s">
        <v>119</v>
      </c>
      <c r="B1902" s="75"/>
      <c r="C1902" s="75"/>
      <c r="D1902" s="75"/>
      <c r="E1902" s="24"/>
      <c r="F1902" s="13" t="s">
        <v>111</v>
      </c>
      <c r="G1902" s="27"/>
      <c r="H1902" s="24"/>
      <c r="I1902" s="13" t="s">
        <v>120</v>
      </c>
      <c r="J1902" s="27"/>
      <c r="K1902" s="24"/>
      <c r="L1902" s="13" t="s">
        <v>111</v>
      </c>
      <c r="M1902" s="27"/>
      <c r="N1902" s="24"/>
      <c r="O1902" s="13" t="str">
        <f>IF(OR(AND(NOT(ISBLANK(G1902)),NOT(ISNUMBER(G1902))),AND(NOT(ISBLANK(J1902)),NOT(ISNUMBER(M1902)))),"Digite um número na C.H.",IF(OR(COUNTIF(B1898:B1907,B1902)&gt;1,COUNTIF(J1898:J1907,J1902)&gt;1),"Docente repetido",""))</f>
        <v/>
      </c>
      <c r="P1902" s="13">
        <f t="shared" si="110"/>
        <v>0</v>
      </c>
      <c r="Q1902" s="26"/>
      <c r="R1902" s="26"/>
      <c r="S1902" s="26"/>
      <c r="T1902" s="40" t="str">
        <f t="shared" si="108"/>
        <v/>
      </c>
      <c r="U1902" s="24"/>
      <c r="V1902" s="24"/>
      <c r="W1902" s="26"/>
    </row>
    <row r="1903" spans="1:23" ht="14.1">
      <c r="A1903" s="13" t="s">
        <v>121</v>
      </c>
      <c r="B1903" s="75"/>
      <c r="C1903" s="75"/>
      <c r="D1903" s="75"/>
      <c r="E1903" s="24"/>
      <c r="F1903" s="13" t="s">
        <v>111</v>
      </c>
      <c r="G1903" s="27"/>
      <c r="H1903" s="24"/>
      <c r="I1903" s="13" t="s">
        <v>122</v>
      </c>
      <c r="J1903" s="27"/>
      <c r="K1903" s="24"/>
      <c r="L1903" s="13" t="s">
        <v>111</v>
      </c>
      <c r="M1903" s="27"/>
      <c r="N1903" s="24"/>
      <c r="O1903" s="13" t="str">
        <f>IF(OR(AND(NOT(ISBLANK(G1903)),NOT(ISNUMBER(G1903))),AND(NOT(ISBLANK(J1903)),NOT(ISNUMBER(M1903)))),"Digite um número na C.H.",IF(OR(COUNTIF(B1898:B1907,B1903)&gt;1,COUNTIF(J1898:J1907,J1903)&gt;1),"Docente repetido",""))</f>
        <v/>
      </c>
      <c r="P1903" s="13">
        <f t="shared" si="110"/>
        <v>0</v>
      </c>
      <c r="Q1903" s="26"/>
      <c r="R1903" s="26"/>
      <c r="S1903" s="26"/>
      <c r="T1903" s="40" t="str">
        <f t="shared" si="108"/>
        <v/>
      </c>
      <c r="U1903" s="24"/>
      <c r="V1903" s="24"/>
      <c r="W1903" s="26"/>
    </row>
    <row r="1904" spans="1:23" ht="14.1">
      <c r="A1904" s="13" t="s">
        <v>123</v>
      </c>
      <c r="B1904" s="75"/>
      <c r="C1904" s="75"/>
      <c r="D1904" s="75"/>
      <c r="E1904" s="24"/>
      <c r="F1904" s="13" t="s">
        <v>111</v>
      </c>
      <c r="G1904" s="27"/>
      <c r="H1904" s="24"/>
      <c r="I1904" s="13" t="s">
        <v>124</v>
      </c>
      <c r="J1904" s="27"/>
      <c r="K1904" s="24"/>
      <c r="L1904" s="13" t="s">
        <v>111</v>
      </c>
      <c r="M1904" s="27"/>
      <c r="N1904" s="24"/>
      <c r="O1904" s="13" t="str">
        <f>IF(OR(AND(NOT(ISBLANK(G1904)),NOT(ISNUMBER(G1904))),AND(NOT(ISBLANK(J1904)),NOT(ISNUMBER(M1904)))),"Digite um número na C.H.",IF(OR(COUNTIF(B1898:B1907,B1904)&gt;1,COUNTIF(J1898:J1907,J1904)&gt;1),"Docente repetido",""))</f>
        <v/>
      </c>
      <c r="P1904" s="13">
        <f t="shared" si="110"/>
        <v>0</v>
      </c>
      <c r="Q1904" s="26"/>
      <c r="R1904" s="26"/>
      <c r="S1904" s="26"/>
      <c r="T1904" s="40" t="str">
        <f t="shared" si="108"/>
        <v/>
      </c>
      <c r="U1904" s="24"/>
      <c r="V1904" s="24"/>
      <c r="W1904" s="26"/>
    </row>
    <row r="1905" spans="1:23" ht="14.1">
      <c r="A1905" s="13" t="s">
        <v>125</v>
      </c>
      <c r="B1905" s="75"/>
      <c r="C1905" s="75"/>
      <c r="D1905" s="75"/>
      <c r="E1905" s="24"/>
      <c r="F1905" s="13" t="s">
        <v>111</v>
      </c>
      <c r="G1905" s="27"/>
      <c r="H1905" s="24"/>
      <c r="I1905" s="13" t="s">
        <v>126</v>
      </c>
      <c r="J1905" s="27"/>
      <c r="K1905" s="24"/>
      <c r="L1905" s="13" t="s">
        <v>111</v>
      </c>
      <c r="M1905" s="27"/>
      <c r="N1905" s="24"/>
      <c r="O1905" s="13" t="str">
        <f>IF(OR(AND(NOT(ISBLANK(G1905)),NOT(ISNUMBER(G1905))),AND(NOT(ISBLANK(J1905)),NOT(ISNUMBER(M1905)))),"Digite um número na C.H.",IF(OR(COUNTIF(B1898:B1907,B1905)&gt;1,COUNTIF(J1898:J1907,J1905)&gt;1),"Docente repetido",""))</f>
        <v/>
      </c>
      <c r="P1905" s="13">
        <f t="shared" si="110"/>
        <v>0</v>
      </c>
      <c r="Q1905" s="26"/>
      <c r="R1905" s="26"/>
      <c r="S1905" s="26"/>
      <c r="T1905" s="40" t="str">
        <f t="shared" si="108"/>
        <v/>
      </c>
      <c r="U1905" s="24"/>
      <c r="V1905" s="24"/>
      <c r="W1905" s="26"/>
    </row>
    <row r="1906" spans="1:23" ht="14.1">
      <c r="A1906" s="13" t="s">
        <v>127</v>
      </c>
      <c r="B1906" s="75"/>
      <c r="C1906" s="75"/>
      <c r="D1906" s="75"/>
      <c r="E1906" s="24"/>
      <c r="F1906" s="13" t="s">
        <v>111</v>
      </c>
      <c r="G1906" s="27"/>
      <c r="H1906" s="24"/>
      <c r="I1906" s="13" t="s">
        <v>128</v>
      </c>
      <c r="J1906" s="27"/>
      <c r="K1906" s="24"/>
      <c r="L1906" s="13" t="s">
        <v>111</v>
      </c>
      <c r="M1906" s="27"/>
      <c r="N1906" s="24"/>
      <c r="O1906" s="13" t="str">
        <f>IF(OR(AND(NOT(ISBLANK(G1906)),NOT(ISNUMBER(G1906))),AND(NOT(ISBLANK(J1906)),NOT(ISNUMBER(M1906)))),"Digite um número na C.H.",IF(OR(COUNTIF(B1898:B1907,B1906)&gt;1,COUNTIF(J1898:J1907,J1906)&gt;1),"Docente repetido",""))</f>
        <v/>
      </c>
      <c r="P1906" s="13">
        <f t="shared" si="110"/>
        <v>0</v>
      </c>
      <c r="Q1906" s="26"/>
      <c r="R1906" s="26"/>
      <c r="S1906" s="26"/>
      <c r="T1906" s="40" t="str">
        <f t="shared" si="108"/>
        <v/>
      </c>
      <c r="U1906" s="26"/>
      <c r="V1906" s="26"/>
      <c r="W1906" s="26"/>
    </row>
    <row r="1907" spans="1:23" ht="14.1">
      <c r="A1907" s="13" t="s">
        <v>129</v>
      </c>
      <c r="B1907" s="75"/>
      <c r="C1907" s="75"/>
      <c r="D1907" s="75"/>
      <c r="E1907" s="24"/>
      <c r="F1907" s="13" t="s">
        <v>111</v>
      </c>
      <c r="G1907" s="27"/>
      <c r="H1907" s="24"/>
      <c r="I1907" s="13" t="s">
        <v>130</v>
      </c>
      <c r="J1907" s="27"/>
      <c r="K1907" s="24"/>
      <c r="L1907" s="13" t="s">
        <v>111</v>
      </c>
      <c r="M1907" s="27"/>
      <c r="N1907" s="24"/>
      <c r="O1907" s="13" t="str">
        <f>IF(OR(AND(NOT(ISBLANK(G1907)),NOT(ISNUMBER(G1907))),AND(NOT(ISBLANK(J1907)),NOT(ISNUMBER(M1907)))),"Digite um número na C.H.",IF(OR(COUNTIF(B1898:B1907,B1907)&gt;1,COUNTIF(J1898:J1907,J1907)&gt;1),"Docente repetido",""))</f>
        <v/>
      </c>
      <c r="P1907" s="13">
        <f t="shared" si="110"/>
        <v>0</v>
      </c>
      <c r="Q1907" s="26"/>
      <c r="R1907" s="26"/>
      <c r="S1907" s="26"/>
      <c r="T1907" s="40" t="str">
        <f t="shared" si="108"/>
        <v/>
      </c>
      <c r="U1907" s="26"/>
      <c r="V1907" s="26"/>
      <c r="W1907" s="26"/>
    </row>
    <row r="1908" spans="1:23" ht="12.6">
      <c r="A1908" s="26"/>
      <c r="B1908" s="26"/>
      <c r="C1908" s="26"/>
      <c r="D1908" s="26"/>
      <c r="E1908" s="26"/>
      <c r="F1908" s="26"/>
      <c r="G1908" s="26"/>
      <c r="H1908" s="26"/>
      <c r="I1908" s="26"/>
      <c r="J1908" s="26"/>
      <c r="K1908" s="26"/>
      <c r="L1908" s="26"/>
      <c r="M1908" s="26"/>
      <c r="N1908" s="26"/>
      <c r="O1908" s="26"/>
      <c r="P1908" s="26"/>
      <c r="Q1908" s="26"/>
      <c r="R1908" s="26"/>
      <c r="S1908" s="26"/>
      <c r="T1908" s="40" t="str">
        <f t="shared" si="108"/>
        <v/>
      </c>
      <c r="U1908" s="26"/>
      <c r="V1908" s="26"/>
      <c r="W1908" s="26"/>
    </row>
    <row r="1909" spans="1:23" ht="15.75" customHeight="1">
      <c r="T1909" s="40" t="str">
        <f t="shared" si="108"/>
        <v/>
      </c>
    </row>
    <row r="1910" spans="1:23" ht="15.75" customHeight="1">
      <c r="T1910" s="40" t="str">
        <f t="shared" si="108"/>
        <v/>
      </c>
    </row>
    <row r="1911" spans="1:23" ht="19.5" customHeight="1">
      <c r="A1911" s="13" t="s">
        <v>99</v>
      </c>
      <c r="B1911" s="94"/>
      <c r="C1911" s="94"/>
      <c r="D1911" s="94"/>
      <c r="E1911" s="94"/>
      <c r="F1911" s="94"/>
      <c r="G1911" s="94"/>
      <c r="H1911" s="94"/>
      <c r="I1911" s="94"/>
      <c r="J1911" s="94"/>
      <c r="K1911" s="94"/>
      <c r="L1911" s="94"/>
      <c r="M1911" s="94"/>
      <c r="N1911" s="24"/>
      <c r="O1911" s="13" t="str">
        <f>IF(AND(B1911="",NOT(F1912="")),"Nome da disciplina obrigatório","")</f>
        <v/>
      </c>
      <c r="P1911" s="13">
        <f>IF(ISBLANK(O1911),"",IF(O1911="",0,1))</f>
        <v>0</v>
      </c>
      <c r="Q1911" s="26"/>
      <c r="R1911" s="26"/>
      <c r="S1911" s="26"/>
      <c r="T1911" s="40" t="str">
        <f t="shared" si="108"/>
        <v/>
      </c>
      <c r="U1911" s="26"/>
      <c r="V1911" s="26"/>
      <c r="W1911" s="26"/>
    </row>
    <row r="1912" spans="1:23" ht="32.25" customHeight="1">
      <c r="A1912" s="95" t="s">
        <v>100</v>
      </c>
      <c r="B1912" s="96"/>
      <c r="C1912" s="96"/>
      <c r="D1912" s="96"/>
      <c r="E1912" s="97"/>
      <c r="F1912" s="13" t="str">
        <f>IF(SUM(G1922:G1931)+SUM(M1922:M1931)=0,"",SUM(G1922:G1931)+SUM(M1922:M1931))</f>
        <v/>
      </c>
      <c r="H1912" s="24"/>
      <c r="I1912" s="24"/>
      <c r="J1912" s="24"/>
      <c r="K1912" s="24"/>
      <c r="L1912" s="24"/>
      <c r="M1912" s="24"/>
      <c r="N1912" s="24"/>
      <c r="O1912" s="13" t="str">
        <f>IF(F1912="", "", IF(AND(NOT(F1912=0),NOT(MOD(F1912,15)=0)),"A carga horária deve ser múltiplo de 15",""))</f>
        <v/>
      </c>
      <c r="P1912" s="13">
        <f>IF(ISBLANK(O1912),"",IF(O1912="",0,1))</f>
        <v>0</v>
      </c>
      <c r="Q1912" s="26"/>
      <c r="R1912" s="26"/>
      <c r="S1912" s="26"/>
      <c r="T1912" s="40" t="str">
        <f t="shared" si="108"/>
        <v/>
      </c>
      <c r="U1912" s="24"/>
      <c r="V1912" s="24"/>
      <c r="W1912" s="26"/>
    </row>
    <row r="1913" spans="1:23" ht="14.1">
      <c r="A1913" s="98" t="s">
        <v>93</v>
      </c>
      <c r="B1913" s="98"/>
      <c r="C1913" s="98"/>
      <c r="D1913" s="98"/>
      <c r="E1913" s="98"/>
      <c r="F1913" s="38" t="str">
        <f>IF(AND(NOT(ISBLANK(F1912)),ISNUMBER(F1912),F1912&gt;=15),F1912/15,"")</f>
        <v/>
      </c>
      <c r="G1913" s="24"/>
      <c r="H1913" s="24"/>
      <c r="I1913" s="24"/>
      <c r="J1913" s="24"/>
      <c r="K1913" s="24"/>
      <c r="L1913" s="24"/>
      <c r="M1913" s="24"/>
      <c r="N1913" s="24"/>
      <c r="O1913" s="26"/>
      <c r="P1913" s="26"/>
      <c r="Q1913" s="26"/>
      <c r="R1913" s="26"/>
      <c r="S1913" s="26"/>
      <c r="T1913" s="40" t="str">
        <f t="shared" si="108"/>
        <v/>
      </c>
      <c r="U1913" s="24"/>
      <c r="V1913" s="24"/>
      <c r="W1913" s="26"/>
    </row>
    <row r="1914" spans="1:23" ht="60" customHeight="1">
      <c r="A1914" s="13" t="s">
        <v>101</v>
      </c>
      <c r="B1914" s="83"/>
      <c r="C1914" s="83"/>
      <c r="D1914" s="83"/>
      <c r="E1914" s="83"/>
      <c r="F1914" s="83"/>
      <c r="G1914" s="83"/>
      <c r="H1914" s="83"/>
      <c r="I1914" s="83"/>
      <c r="J1914" s="83"/>
      <c r="K1914" s="83"/>
      <c r="L1914" s="83"/>
      <c r="M1914" s="83"/>
      <c r="N1914" s="24"/>
      <c r="O1914" s="26"/>
      <c r="P1914" s="26"/>
      <c r="Q1914" s="26"/>
      <c r="R1914" s="26"/>
      <c r="S1914" s="26"/>
      <c r="T1914" s="40" t="str">
        <f t="shared" si="108"/>
        <v/>
      </c>
      <c r="U1914" s="24"/>
      <c r="V1914" s="24"/>
      <c r="W1914" s="26"/>
    </row>
    <row r="1915" spans="1:23" ht="60" customHeight="1">
      <c r="A1915" s="39" t="s">
        <v>102</v>
      </c>
      <c r="B1915" s="83"/>
      <c r="C1915" s="83"/>
      <c r="D1915" s="83"/>
      <c r="E1915" s="83"/>
      <c r="F1915" s="83"/>
      <c r="G1915" s="83"/>
      <c r="H1915" s="83"/>
      <c r="I1915" s="83"/>
      <c r="J1915" s="83"/>
      <c r="K1915" s="83"/>
      <c r="L1915" s="83"/>
      <c r="M1915" s="83"/>
      <c r="N1915" s="24"/>
      <c r="O1915" s="26"/>
      <c r="P1915" s="26"/>
      <c r="Q1915" s="26"/>
      <c r="R1915" s="26"/>
      <c r="S1915" s="26"/>
      <c r="T1915" s="40" t="str">
        <f t="shared" si="108"/>
        <v/>
      </c>
      <c r="U1915" s="24"/>
      <c r="V1915" s="24"/>
      <c r="W1915" s="26"/>
    </row>
    <row r="1916" spans="1:23" ht="14.1">
      <c r="A1916" s="13" t="s">
        <v>103</v>
      </c>
      <c r="B1916" s="57"/>
      <c r="C1916" s="16" t="s">
        <v>104</v>
      </c>
      <c r="D1916" s="24"/>
      <c r="E1916" s="24"/>
      <c r="G1916" s="26"/>
      <c r="H1916" s="24"/>
      <c r="I1916" s="24"/>
      <c r="J1916" s="24"/>
      <c r="K1916" s="24"/>
      <c r="L1916" s="24"/>
      <c r="M1916" s="24"/>
      <c r="N1916" s="24"/>
      <c r="O1916" s="26"/>
      <c r="P1916" s="26"/>
      <c r="Q1916" s="26"/>
      <c r="R1916" s="26"/>
      <c r="S1916" s="26"/>
      <c r="T1916" s="40" t="str">
        <f t="shared" si="108"/>
        <v/>
      </c>
      <c r="U1916" s="24"/>
      <c r="V1916" s="24"/>
      <c r="W1916" s="26"/>
    </row>
    <row r="1917" spans="1:23" ht="14.1">
      <c r="A1917" s="13" t="s">
        <v>105</v>
      </c>
      <c r="B1917" s="57"/>
      <c r="C1917" s="16" t="s">
        <v>104</v>
      </c>
      <c r="D1917" s="24"/>
      <c r="E1917" s="24"/>
      <c r="G1917" s="26"/>
      <c r="H1917" s="24"/>
      <c r="I1917" s="24"/>
      <c r="J1917" s="24"/>
      <c r="K1917" s="24"/>
      <c r="L1917" s="24"/>
      <c r="M1917" s="24"/>
      <c r="N1917" s="24"/>
      <c r="O1917" s="26"/>
      <c r="P1917" s="26"/>
      <c r="Q1917" s="26"/>
      <c r="R1917" s="26"/>
      <c r="S1917" s="26"/>
      <c r="T1917" s="40" t="str">
        <f t="shared" si="108"/>
        <v/>
      </c>
      <c r="U1917" s="24"/>
      <c r="V1917" s="24"/>
      <c r="W1917" s="26"/>
    </row>
    <row r="1918" spans="1:23" ht="14.1">
      <c r="A1918" s="99" t="s">
        <v>106</v>
      </c>
      <c r="B1918" s="99"/>
      <c r="C1918" s="57"/>
      <c r="D1918" s="16" t="s">
        <v>104</v>
      </c>
      <c r="E1918" s="24"/>
      <c r="F1918" s="34"/>
      <c r="G1918" s="26"/>
      <c r="H1918" s="24"/>
      <c r="I1918" s="24"/>
      <c r="J1918" s="24"/>
      <c r="K1918" s="24"/>
      <c r="L1918" s="24"/>
      <c r="M1918" s="24"/>
      <c r="N1918" s="24"/>
      <c r="O1918" s="26"/>
      <c r="P1918" s="26"/>
      <c r="Q1918" s="26"/>
      <c r="R1918" s="26"/>
      <c r="S1918" s="26"/>
      <c r="T1918" s="40" t="str">
        <f t="shared" si="108"/>
        <v/>
      </c>
      <c r="U1918" s="24"/>
      <c r="V1918" s="24"/>
      <c r="W1918" s="26"/>
    </row>
    <row r="1919" spans="1:23" ht="14.1">
      <c r="A1919" s="99" t="s">
        <v>107</v>
      </c>
      <c r="B1919" s="99"/>
      <c r="C1919" s="57"/>
      <c r="D1919" s="16" t="s">
        <v>104</v>
      </c>
      <c r="E1919" s="24"/>
      <c r="F1919" s="34"/>
      <c r="G1919" s="26"/>
      <c r="H1919" s="24"/>
      <c r="I1919" s="24"/>
      <c r="J1919" s="24"/>
      <c r="K1919" s="24"/>
      <c r="L1919" s="24"/>
      <c r="M1919" s="24"/>
      <c r="N1919" s="24"/>
      <c r="O1919" s="26"/>
      <c r="P1919" s="26"/>
      <c r="Q1919" s="26"/>
      <c r="R1919" s="26"/>
      <c r="S1919" s="26"/>
      <c r="T1919" s="40" t="str">
        <f t="shared" si="108"/>
        <v/>
      </c>
      <c r="U1919" s="24"/>
      <c r="V1919" s="24"/>
      <c r="W1919" s="26"/>
    </row>
    <row r="1920" spans="1:23" ht="14.1">
      <c r="A1920" s="100" t="s">
        <v>108</v>
      </c>
      <c r="B1920" s="101"/>
      <c r="C1920" s="102"/>
      <c r="D1920" s="57"/>
      <c r="E1920" s="16" t="s">
        <v>104</v>
      </c>
      <c r="G1920" s="26"/>
      <c r="H1920" s="24"/>
      <c r="I1920" s="24"/>
      <c r="J1920" s="24"/>
      <c r="K1920" s="24"/>
      <c r="L1920" s="24"/>
      <c r="M1920" s="24"/>
      <c r="N1920" s="24"/>
      <c r="O1920" s="26"/>
      <c r="P1920" s="26"/>
      <c r="Q1920" s="26"/>
      <c r="R1920" s="26"/>
      <c r="S1920" s="26"/>
      <c r="T1920" s="40" t="str">
        <f t="shared" si="108"/>
        <v/>
      </c>
      <c r="U1920" s="24"/>
      <c r="V1920" s="24"/>
      <c r="W1920" s="26"/>
    </row>
    <row r="1921" spans="1:23" ht="14.1">
      <c r="A1921" s="103" t="s">
        <v>109</v>
      </c>
      <c r="B1921" s="104"/>
      <c r="C1921" s="105"/>
      <c r="D1921" s="57"/>
      <c r="E1921" s="16" t="s">
        <v>104</v>
      </c>
      <c r="G1921" s="26"/>
      <c r="H1921" s="24"/>
      <c r="I1921" s="24"/>
      <c r="J1921" s="24"/>
      <c r="K1921" s="24"/>
      <c r="L1921" s="24"/>
      <c r="M1921" s="24"/>
      <c r="N1921" s="24"/>
      <c r="O1921" s="26"/>
      <c r="P1921" s="26"/>
      <c r="Q1921" s="26"/>
      <c r="R1921" s="26"/>
      <c r="S1921" s="26"/>
      <c r="T1921" s="40" t="str">
        <f t="shared" ref="T1921:T1984" si="111">IF(AND($A1921 = "Nome da disciplina:", ISTEXT($B1921)), "OK", "")</f>
        <v/>
      </c>
      <c r="U1921" s="24"/>
      <c r="V1921" s="24"/>
      <c r="W1921" s="26"/>
    </row>
    <row r="1922" spans="1:23" ht="14.1">
      <c r="A1922" s="13" t="s">
        <v>110</v>
      </c>
      <c r="B1922" s="75"/>
      <c r="C1922" s="75"/>
      <c r="D1922" s="75"/>
      <c r="E1922" s="24"/>
      <c r="F1922" s="13" t="s">
        <v>111</v>
      </c>
      <c r="G1922" s="27"/>
      <c r="H1922" s="24"/>
      <c r="I1922" s="13" t="s">
        <v>112</v>
      </c>
      <c r="J1922" s="27"/>
      <c r="K1922" s="24"/>
      <c r="L1922" s="13" t="s">
        <v>111</v>
      </c>
      <c r="M1922" s="27"/>
      <c r="N1922" s="24"/>
      <c r="O1922" s="13" t="str">
        <f>IF(OR(AND(NOT(ISBLANK(G1922)),NOT(ISNUMBER(G1922))),AND(NOT(ISBLANK(J1922)),NOT(ISNUMBER(M1922)))),"Digite um número na C.H.",IF(OR(COUNTIF(B1922:B1931,B1922)&gt;1,COUNTIF(J1922:J1931,J1922)&gt;1),"Docente repetido",""))</f>
        <v/>
      </c>
      <c r="P1922" s="13">
        <f t="shared" ref="P1922:P1931" si="112">IF(ISBLANK(O1922),"",IF(O1922="",0,1))</f>
        <v>0</v>
      </c>
      <c r="Q1922" s="26"/>
      <c r="R1922" s="26"/>
      <c r="S1922" s="26"/>
      <c r="T1922" s="40" t="str">
        <f t="shared" si="111"/>
        <v/>
      </c>
      <c r="U1922" s="24"/>
      <c r="V1922" s="24"/>
      <c r="W1922" s="26"/>
    </row>
    <row r="1923" spans="1:23" ht="14.1">
      <c r="A1923" s="13" t="s">
        <v>113</v>
      </c>
      <c r="B1923" s="75"/>
      <c r="C1923" s="75"/>
      <c r="D1923" s="75"/>
      <c r="E1923" s="24"/>
      <c r="F1923" s="13" t="s">
        <v>111</v>
      </c>
      <c r="G1923" s="27"/>
      <c r="H1923" s="24"/>
      <c r="I1923" s="13" t="s">
        <v>114</v>
      </c>
      <c r="J1923" s="27"/>
      <c r="K1923" s="24"/>
      <c r="L1923" s="13" t="s">
        <v>111</v>
      </c>
      <c r="M1923" s="27"/>
      <c r="N1923" s="24"/>
      <c r="O1923" s="13" t="str">
        <f>IF(OR(AND(NOT(ISBLANK(G1923)),NOT(ISNUMBER(G1923))),AND(NOT(ISBLANK(J1923)),NOT(ISNUMBER(M1923)))),"Digite um número na C.H.",IF(OR(COUNTIF(B1922:B1931,B1923)&gt;1,COUNTIF(J1922:J1931,J1923)&gt;1),"Docente repetido",""))</f>
        <v/>
      </c>
      <c r="P1923" s="13">
        <f t="shared" si="112"/>
        <v>0</v>
      </c>
      <c r="Q1923" s="26"/>
      <c r="R1923" s="26"/>
      <c r="S1923" s="26"/>
      <c r="T1923" s="40" t="str">
        <f t="shared" si="111"/>
        <v/>
      </c>
      <c r="U1923" s="24"/>
      <c r="V1923" s="24"/>
      <c r="W1923" s="26"/>
    </row>
    <row r="1924" spans="1:23" ht="14.1">
      <c r="A1924" s="13" t="s">
        <v>115</v>
      </c>
      <c r="B1924" s="75"/>
      <c r="C1924" s="75"/>
      <c r="D1924" s="75"/>
      <c r="E1924" s="24"/>
      <c r="F1924" s="13" t="s">
        <v>111</v>
      </c>
      <c r="G1924" s="27"/>
      <c r="H1924" s="24"/>
      <c r="I1924" s="13" t="s">
        <v>116</v>
      </c>
      <c r="J1924" s="27"/>
      <c r="K1924" s="24"/>
      <c r="L1924" s="13" t="s">
        <v>111</v>
      </c>
      <c r="M1924" s="27"/>
      <c r="N1924" s="24"/>
      <c r="O1924" s="13" t="str">
        <f>IF(OR(AND(NOT(ISBLANK(G1924)),NOT(ISNUMBER(G1924))),AND(NOT(ISBLANK(J1924)),NOT(ISNUMBER(M1924)))),"Digite um número na C.H.",IF(OR(COUNTIF(B1922:B1931,B1924)&gt;1,COUNTIF(J1922:J1931,J1924)&gt;1),"Docente repetido",""))</f>
        <v/>
      </c>
      <c r="P1924" s="13">
        <f t="shared" si="112"/>
        <v>0</v>
      </c>
      <c r="Q1924" s="26"/>
      <c r="R1924" s="26"/>
      <c r="S1924" s="26"/>
      <c r="T1924" s="40" t="str">
        <f t="shared" si="111"/>
        <v/>
      </c>
      <c r="U1924" s="24"/>
      <c r="V1924" s="24"/>
      <c r="W1924" s="26"/>
    </row>
    <row r="1925" spans="1:23" ht="14.1">
      <c r="A1925" s="13" t="s">
        <v>117</v>
      </c>
      <c r="B1925" s="75"/>
      <c r="C1925" s="75"/>
      <c r="D1925" s="75"/>
      <c r="E1925" s="24"/>
      <c r="F1925" s="13" t="s">
        <v>111</v>
      </c>
      <c r="G1925" s="27"/>
      <c r="H1925" s="24"/>
      <c r="I1925" s="13" t="s">
        <v>118</v>
      </c>
      <c r="J1925" s="27"/>
      <c r="K1925" s="24"/>
      <c r="L1925" s="13" t="s">
        <v>111</v>
      </c>
      <c r="M1925" s="27"/>
      <c r="N1925" s="24"/>
      <c r="O1925" s="13" t="str">
        <f>IF(OR(AND(NOT(ISBLANK(G1925)),NOT(ISNUMBER(G1925))),AND(NOT(ISBLANK(J1925)),NOT(ISNUMBER(M1925)))),"Digite um número na C.H.",IF(OR(COUNTIF(B1922:B1931,B1925)&gt;1,COUNTIF(J1922:J1931,J1925)&gt;1),"Docente repetido",""))</f>
        <v/>
      </c>
      <c r="P1925" s="13">
        <f t="shared" si="112"/>
        <v>0</v>
      </c>
      <c r="Q1925" s="26"/>
      <c r="R1925" s="26"/>
      <c r="S1925" s="26"/>
      <c r="T1925" s="40" t="str">
        <f t="shared" si="111"/>
        <v/>
      </c>
      <c r="U1925" s="24"/>
      <c r="V1925" s="24"/>
      <c r="W1925" s="26"/>
    </row>
    <row r="1926" spans="1:23" ht="14.1">
      <c r="A1926" s="13" t="s">
        <v>119</v>
      </c>
      <c r="B1926" s="75"/>
      <c r="C1926" s="75"/>
      <c r="D1926" s="75"/>
      <c r="E1926" s="24"/>
      <c r="F1926" s="13" t="s">
        <v>111</v>
      </c>
      <c r="G1926" s="27"/>
      <c r="H1926" s="24"/>
      <c r="I1926" s="13" t="s">
        <v>120</v>
      </c>
      <c r="J1926" s="27"/>
      <c r="K1926" s="24"/>
      <c r="L1926" s="13" t="s">
        <v>111</v>
      </c>
      <c r="M1926" s="27"/>
      <c r="N1926" s="24"/>
      <c r="O1926" s="13" t="str">
        <f>IF(OR(AND(NOT(ISBLANK(G1926)),NOT(ISNUMBER(G1926))),AND(NOT(ISBLANK(J1926)),NOT(ISNUMBER(M1926)))),"Digite um número na C.H.",IF(OR(COUNTIF(B1922:B1931,B1926)&gt;1,COUNTIF(J1922:J1931,J1926)&gt;1),"Docente repetido",""))</f>
        <v/>
      </c>
      <c r="P1926" s="13">
        <f t="shared" si="112"/>
        <v>0</v>
      </c>
      <c r="Q1926" s="26"/>
      <c r="R1926" s="26"/>
      <c r="S1926" s="26"/>
      <c r="T1926" s="40" t="str">
        <f t="shared" si="111"/>
        <v/>
      </c>
      <c r="U1926" s="24"/>
      <c r="V1926" s="24"/>
      <c r="W1926" s="26"/>
    </row>
    <row r="1927" spans="1:23" ht="14.1">
      <c r="A1927" s="13" t="s">
        <v>121</v>
      </c>
      <c r="B1927" s="75"/>
      <c r="C1927" s="75"/>
      <c r="D1927" s="75"/>
      <c r="E1927" s="24"/>
      <c r="F1927" s="13" t="s">
        <v>111</v>
      </c>
      <c r="G1927" s="27"/>
      <c r="H1927" s="24"/>
      <c r="I1927" s="13" t="s">
        <v>122</v>
      </c>
      <c r="J1927" s="27"/>
      <c r="K1927" s="24"/>
      <c r="L1927" s="13" t="s">
        <v>111</v>
      </c>
      <c r="M1927" s="27"/>
      <c r="N1927" s="24"/>
      <c r="O1927" s="13" t="str">
        <f>IF(OR(AND(NOT(ISBLANK(G1927)),NOT(ISNUMBER(G1927))),AND(NOT(ISBLANK(J1927)),NOT(ISNUMBER(M1927)))),"Digite um número na C.H.",IF(OR(COUNTIF(B1922:B1931,B1927)&gt;1,COUNTIF(J1922:J1931,J1927)&gt;1),"Docente repetido",""))</f>
        <v/>
      </c>
      <c r="P1927" s="13">
        <f t="shared" si="112"/>
        <v>0</v>
      </c>
      <c r="Q1927" s="26"/>
      <c r="R1927" s="26"/>
      <c r="S1927" s="26"/>
      <c r="T1927" s="40" t="str">
        <f t="shared" si="111"/>
        <v/>
      </c>
      <c r="U1927" s="24"/>
      <c r="V1927" s="24"/>
      <c r="W1927" s="26"/>
    </row>
    <row r="1928" spans="1:23" ht="14.1">
      <c r="A1928" s="13" t="s">
        <v>123</v>
      </c>
      <c r="B1928" s="75"/>
      <c r="C1928" s="75"/>
      <c r="D1928" s="75"/>
      <c r="E1928" s="24"/>
      <c r="F1928" s="13" t="s">
        <v>111</v>
      </c>
      <c r="G1928" s="27"/>
      <c r="H1928" s="24"/>
      <c r="I1928" s="13" t="s">
        <v>124</v>
      </c>
      <c r="J1928" s="27"/>
      <c r="K1928" s="24"/>
      <c r="L1928" s="13" t="s">
        <v>111</v>
      </c>
      <c r="M1928" s="27"/>
      <c r="N1928" s="24"/>
      <c r="O1928" s="13" t="str">
        <f>IF(OR(AND(NOT(ISBLANK(G1928)),NOT(ISNUMBER(G1928))),AND(NOT(ISBLANK(J1928)),NOT(ISNUMBER(M1928)))),"Digite um número na C.H.",IF(OR(COUNTIF(B1922:B1931,B1928)&gt;1,COUNTIF(J1922:J1931,J1928)&gt;1),"Docente repetido",""))</f>
        <v/>
      </c>
      <c r="P1928" s="13">
        <f t="shared" si="112"/>
        <v>0</v>
      </c>
      <c r="Q1928" s="26"/>
      <c r="R1928" s="26"/>
      <c r="S1928" s="26"/>
      <c r="T1928" s="40" t="str">
        <f t="shared" si="111"/>
        <v/>
      </c>
      <c r="U1928" s="24"/>
      <c r="V1928" s="24"/>
      <c r="W1928" s="26"/>
    </row>
    <row r="1929" spans="1:23" ht="14.1">
      <c r="A1929" s="13" t="s">
        <v>125</v>
      </c>
      <c r="B1929" s="75"/>
      <c r="C1929" s="75"/>
      <c r="D1929" s="75"/>
      <c r="E1929" s="24"/>
      <c r="F1929" s="13" t="s">
        <v>111</v>
      </c>
      <c r="G1929" s="27"/>
      <c r="H1929" s="24"/>
      <c r="I1929" s="13" t="s">
        <v>126</v>
      </c>
      <c r="J1929" s="27"/>
      <c r="K1929" s="24"/>
      <c r="L1929" s="13" t="s">
        <v>111</v>
      </c>
      <c r="M1929" s="27"/>
      <c r="N1929" s="24"/>
      <c r="O1929" s="13" t="str">
        <f>IF(OR(AND(NOT(ISBLANK(G1929)),NOT(ISNUMBER(G1929))),AND(NOT(ISBLANK(J1929)),NOT(ISNUMBER(M1929)))),"Digite um número na C.H.",IF(OR(COUNTIF(B1922:B1931,B1929)&gt;1,COUNTIF(J1922:J1931,J1929)&gt;1),"Docente repetido",""))</f>
        <v/>
      </c>
      <c r="P1929" s="13">
        <f t="shared" si="112"/>
        <v>0</v>
      </c>
      <c r="Q1929" s="26"/>
      <c r="R1929" s="26"/>
      <c r="S1929" s="26"/>
      <c r="T1929" s="40" t="str">
        <f t="shared" si="111"/>
        <v/>
      </c>
      <c r="U1929" s="24"/>
      <c r="V1929" s="24"/>
      <c r="W1929" s="26"/>
    </row>
    <row r="1930" spans="1:23" ht="14.1">
      <c r="A1930" s="13" t="s">
        <v>127</v>
      </c>
      <c r="B1930" s="75"/>
      <c r="C1930" s="75"/>
      <c r="D1930" s="75"/>
      <c r="E1930" s="24"/>
      <c r="F1930" s="13" t="s">
        <v>111</v>
      </c>
      <c r="G1930" s="27"/>
      <c r="H1930" s="24"/>
      <c r="I1930" s="13" t="s">
        <v>128</v>
      </c>
      <c r="J1930" s="27"/>
      <c r="K1930" s="24"/>
      <c r="L1930" s="13" t="s">
        <v>111</v>
      </c>
      <c r="M1930" s="27"/>
      <c r="N1930" s="24"/>
      <c r="O1930" s="13" t="str">
        <f>IF(OR(AND(NOT(ISBLANK(G1930)),NOT(ISNUMBER(G1930))),AND(NOT(ISBLANK(J1930)),NOT(ISNUMBER(M1930)))),"Digite um número na C.H.",IF(OR(COUNTIF(B1922:B1931,B1930)&gt;1,COUNTIF(J1922:J1931,J1930)&gt;1),"Docente repetido",""))</f>
        <v/>
      </c>
      <c r="P1930" s="13">
        <f t="shared" si="112"/>
        <v>0</v>
      </c>
      <c r="Q1930" s="26"/>
      <c r="R1930" s="26"/>
      <c r="S1930" s="26"/>
      <c r="T1930" s="40" t="str">
        <f t="shared" si="111"/>
        <v/>
      </c>
      <c r="U1930" s="26"/>
      <c r="V1930" s="26"/>
      <c r="W1930" s="26"/>
    </row>
    <row r="1931" spans="1:23" ht="14.1">
      <c r="A1931" s="13" t="s">
        <v>129</v>
      </c>
      <c r="B1931" s="75"/>
      <c r="C1931" s="75"/>
      <c r="D1931" s="75"/>
      <c r="E1931" s="24"/>
      <c r="F1931" s="13" t="s">
        <v>111</v>
      </c>
      <c r="G1931" s="27"/>
      <c r="H1931" s="24"/>
      <c r="I1931" s="13" t="s">
        <v>130</v>
      </c>
      <c r="J1931" s="27"/>
      <c r="K1931" s="24"/>
      <c r="L1931" s="13" t="s">
        <v>111</v>
      </c>
      <c r="M1931" s="27"/>
      <c r="N1931" s="24"/>
      <c r="O1931" s="13" t="str">
        <f>IF(OR(AND(NOT(ISBLANK(G1931)),NOT(ISNUMBER(G1931))),AND(NOT(ISBLANK(J1931)),NOT(ISNUMBER(M1931)))),"Digite um número na C.H.",IF(OR(COUNTIF(B1922:B1931,B1931)&gt;1,COUNTIF(J1922:J1931,J1931)&gt;1),"Docente repetido",""))</f>
        <v/>
      </c>
      <c r="P1931" s="13">
        <f t="shared" si="112"/>
        <v>0</v>
      </c>
      <c r="Q1931" s="26"/>
      <c r="R1931" s="26"/>
      <c r="S1931" s="26"/>
      <c r="T1931" s="40" t="str">
        <f t="shared" si="111"/>
        <v/>
      </c>
      <c r="U1931" s="26"/>
      <c r="V1931" s="26"/>
      <c r="W1931" s="26"/>
    </row>
    <row r="1932" spans="1:23" ht="12.6">
      <c r="A1932" s="26"/>
      <c r="B1932" s="26"/>
      <c r="C1932" s="26"/>
      <c r="D1932" s="26"/>
      <c r="E1932" s="26"/>
      <c r="F1932" s="26"/>
      <c r="G1932" s="26"/>
      <c r="H1932" s="26"/>
      <c r="I1932" s="26"/>
      <c r="J1932" s="26"/>
      <c r="K1932" s="26"/>
      <c r="L1932" s="26"/>
      <c r="M1932" s="26"/>
      <c r="N1932" s="26"/>
      <c r="O1932" s="26"/>
      <c r="P1932" s="26"/>
      <c r="Q1932" s="26"/>
      <c r="R1932" s="26"/>
      <c r="S1932" s="26"/>
      <c r="T1932" s="40" t="str">
        <f t="shared" si="111"/>
        <v/>
      </c>
      <c r="U1932" s="26"/>
      <c r="V1932" s="26"/>
      <c r="W1932" s="26"/>
    </row>
    <row r="1933" spans="1:23" ht="15.75" customHeight="1">
      <c r="T1933" s="40" t="str">
        <f t="shared" si="111"/>
        <v/>
      </c>
    </row>
    <row r="1934" spans="1:23" ht="15.75" customHeight="1">
      <c r="T1934" s="40" t="str">
        <f t="shared" si="111"/>
        <v/>
      </c>
    </row>
    <row r="1935" spans="1:23" ht="19.5" customHeight="1">
      <c r="A1935" s="13" t="s">
        <v>99</v>
      </c>
      <c r="B1935" s="94"/>
      <c r="C1935" s="94"/>
      <c r="D1935" s="94"/>
      <c r="E1935" s="94"/>
      <c r="F1935" s="94"/>
      <c r="G1935" s="94"/>
      <c r="H1935" s="94"/>
      <c r="I1935" s="94"/>
      <c r="J1935" s="94"/>
      <c r="K1935" s="94"/>
      <c r="L1935" s="94"/>
      <c r="M1935" s="94"/>
      <c r="N1935" s="24"/>
      <c r="O1935" s="13" t="str">
        <f>IF(AND(B1935="",NOT(F1936="")),"Nome da disciplina obrigatório","")</f>
        <v/>
      </c>
      <c r="P1935" s="13">
        <f>IF(ISBLANK(O1935),"",IF(O1935="",0,1))</f>
        <v>0</v>
      </c>
      <c r="Q1935" s="26"/>
      <c r="R1935" s="26"/>
      <c r="S1935" s="26"/>
      <c r="T1935" s="40" t="str">
        <f t="shared" si="111"/>
        <v/>
      </c>
      <c r="U1935" s="26"/>
      <c r="V1935" s="26"/>
      <c r="W1935" s="26"/>
    </row>
    <row r="1936" spans="1:23" ht="32.25" customHeight="1">
      <c r="A1936" s="95" t="s">
        <v>100</v>
      </c>
      <c r="B1936" s="96"/>
      <c r="C1936" s="96"/>
      <c r="D1936" s="96"/>
      <c r="E1936" s="97"/>
      <c r="F1936" s="13" t="str">
        <f>IF(SUM(G1946:G1955)+SUM(M1946:M1955)=0,"",SUM(G1946:G1955)+SUM(M1946:M1955))</f>
        <v/>
      </c>
      <c r="H1936" s="24"/>
      <c r="I1936" s="24"/>
      <c r="J1936" s="24"/>
      <c r="K1936" s="24"/>
      <c r="L1936" s="24"/>
      <c r="M1936" s="24"/>
      <c r="N1936" s="24"/>
      <c r="O1936" s="13" t="str">
        <f>IF(F1936="", "", IF(AND(NOT(F1936=0),NOT(MOD(F1936,15)=0)),"A carga horária deve ser múltiplo de 15",""))</f>
        <v/>
      </c>
      <c r="P1936" s="13">
        <f>IF(ISBLANK(O1936),"",IF(O1936="",0,1))</f>
        <v>0</v>
      </c>
      <c r="Q1936" s="26"/>
      <c r="R1936" s="26"/>
      <c r="S1936" s="26"/>
      <c r="T1936" s="40" t="str">
        <f t="shared" si="111"/>
        <v/>
      </c>
      <c r="U1936" s="24"/>
      <c r="V1936" s="24"/>
      <c r="W1936" s="26"/>
    </row>
    <row r="1937" spans="1:23" ht="14.1">
      <c r="A1937" s="98" t="s">
        <v>93</v>
      </c>
      <c r="B1937" s="98"/>
      <c r="C1937" s="98"/>
      <c r="D1937" s="98"/>
      <c r="E1937" s="98"/>
      <c r="F1937" s="38" t="str">
        <f>IF(AND(NOT(ISBLANK(F1936)),ISNUMBER(F1936),F1936&gt;=15),F1936/15,"")</f>
        <v/>
      </c>
      <c r="G1937" s="24"/>
      <c r="H1937" s="24"/>
      <c r="I1937" s="24"/>
      <c r="J1937" s="24"/>
      <c r="K1937" s="24"/>
      <c r="L1937" s="24"/>
      <c r="M1937" s="24"/>
      <c r="N1937" s="24"/>
      <c r="O1937" s="26"/>
      <c r="P1937" s="26" t="str">
        <f t="shared" ref="P1937" si="113">IF(ISBLANK(O1937),"",IF(O1937="",0,1))</f>
        <v/>
      </c>
      <c r="Q1937" s="26"/>
      <c r="R1937" s="26"/>
      <c r="S1937" s="26"/>
      <c r="T1937" s="40" t="str">
        <f t="shared" si="111"/>
        <v/>
      </c>
      <c r="U1937" s="24"/>
      <c r="V1937" s="24"/>
      <c r="W1937" s="26"/>
    </row>
    <row r="1938" spans="1:23" ht="60" customHeight="1">
      <c r="A1938" s="13" t="s">
        <v>101</v>
      </c>
      <c r="B1938" s="83"/>
      <c r="C1938" s="83"/>
      <c r="D1938" s="83"/>
      <c r="E1938" s="83"/>
      <c r="F1938" s="83"/>
      <c r="G1938" s="83"/>
      <c r="H1938" s="83"/>
      <c r="I1938" s="83"/>
      <c r="J1938" s="83"/>
      <c r="K1938" s="83"/>
      <c r="L1938" s="83"/>
      <c r="M1938" s="83"/>
      <c r="N1938" s="24"/>
      <c r="O1938" s="26"/>
      <c r="P1938" s="26"/>
      <c r="Q1938" s="26"/>
      <c r="R1938" s="26"/>
      <c r="S1938" s="26"/>
      <c r="T1938" s="40" t="str">
        <f t="shared" si="111"/>
        <v/>
      </c>
      <c r="U1938" s="24"/>
      <c r="V1938" s="24"/>
      <c r="W1938" s="26"/>
    </row>
    <row r="1939" spans="1:23" ht="60" customHeight="1">
      <c r="A1939" s="39" t="s">
        <v>102</v>
      </c>
      <c r="B1939" s="83"/>
      <c r="C1939" s="83"/>
      <c r="D1939" s="83"/>
      <c r="E1939" s="83"/>
      <c r="F1939" s="83"/>
      <c r="G1939" s="83"/>
      <c r="H1939" s="83"/>
      <c r="I1939" s="83"/>
      <c r="J1939" s="83"/>
      <c r="K1939" s="83"/>
      <c r="L1939" s="83"/>
      <c r="M1939" s="83"/>
      <c r="N1939" s="24"/>
      <c r="O1939" s="26"/>
      <c r="P1939" s="26"/>
      <c r="Q1939" s="26"/>
      <c r="R1939" s="26"/>
      <c r="S1939" s="26"/>
      <c r="T1939" s="40" t="str">
        <f t="shared" si="111"/>
        <v/>
      </c>
      <c r="U1939" s="24"/>
      <c r="V1939" s="24"/>
      <c r="W1939" s="26"/>
    </row>
    <row r="1940" spans="1:23" ht="14.1">
      <c r="A1940" s="13" t="s">
        <v>103</v>
      </c>
      <c r="B1940" s="57"/>
      <c r="C1940" s="16" t="s">
        <v>104</v>
      </c>
      <c r="D1940" s="24"/>
      <c r="E1940" s="24"/>
      <c r="G1940" s="26"/>
      <c r="H1940" s="24"/>
      <c r="I1940" s="24"/>
      <c r="J1940" s="24"/>
      <c r="K1940" s="24"/>
      <c r="L1940" s="24"/>
      <c r="M1940" s="24"/>
      <c r="N1940" s="24"/>
      <c r="O1940" s="26"/>
      <c r="P1940" s="26" t="str">
        <f t="shared" ref="P1940:P1941" si="114">IF(ISBLANK(O1940),"",IF(O1940="",0,1))</f>
        <v/>
      </c>
      <c r="Q1940" s="26"/>
      <c r="R1940" s="26"/>
      <c r="S1940" s="26"/>
      <c r="T1940" s="40" t="str">
        <f t="shared" si="111"/>
        <v/>
      </c>
      <c r="U1940" s="24"/>
      <c r="V1940" s="24"/>
      <c r="W1940" s="26"/>
    </row>
    <row r="1941" spans="1:23" ht="14.1">
      <c r="A1941" s="13" t="s">
        <v>105</v>
      </c>
      <c r="B1941" s="57"/>
      <c r="C1941" s="16" t="s">
        <v>104</v>
      </c>
      <c r="D1941" s="24"/>
      <c r="E1941" s="24"/>
      <c r="G1941" s="26"/>
      <c r="H1941" s="24"/>
      <c r="I1941" s="24"/>
      <c r="J1941" s="24"/>
      <c r="K1941" s="24"/>
      <c r="L1941" s="24"/>
      <c r="M1941" s="24"/>
      <c r="N1941" s="24"/>
      <c r="O1941" s="26"/>
      <c r="P1941" s="26" t="str">
        <f t="shared" si="114"/>
        <v/>
      </c>
      <c r="Q1941" s="26"/>
      <c r="R1941" s="26"/>
      <c r="S1941" s="26"/>
      <c r="T1941" s="40" t="str">
        <f t="shared" si="111"/>
        <v/>
      </c>
      <c r="U1941" s="24"/>
      <c r="V1941" s="24"/>
      <c r="W1941" s="26"/>
    </row>
    <row r="1942" spans="1:23" ht="14.1">
      <c r="A1942" s="99" t="s">
        <v>106</v>
      </c>
      <c r="B1942" s="99"/>
      <c r="C1942" s="57"/>
      <c r="D1942" s="16" t="s">
        <v>104</v>
      </c>
      <c r="E1942" s="24"/>
      <c r="F1942" s="34"/>
      <c r="G1942" s="26"/>
      <c r="H1942" s="24"/>
      <c r="I1942" s="24"/>
      <c r="J1942" s="24"/>
      <c r="K1942" s="24"/>
      <c r="L1942" s="24"/>
      <c r="M1942" s="24"/>
      <c r="N1942" s="24"/>
      <c r="O1942" s="26"/>
      <c r="P1942" s="26"/>
      <c r="Q1942" s="26"/>
      <c r="R1942" s="26"/>
      <c r="S1942" s="26"/>
      <c r="T1942" s="40" t="str">
        <f t="shared" si="111"/>
        <v/>
      </c>
      <c r="U1942" s="24"/>
      <c r="V1942" s="24"/>
      <c r="W1942" s="26"/>
    </row>
    <row r="1943" spans="1:23" ht="14.1">
      <c r="A1943" s="99" t="s">
        <v>107</v>
      </c>
      <c r="B1943" s="99"/>
      <c r="C1943" s="57"/>
      <c r="D1943" s="16" t="s">
        <v>104</v>
      </c>
      <c r="E1943" s="24"/>
      <c r="F1943" s="34"/>
      <c r="G1943" s="26"/>
      <c r="H1943" s="24"/>
      <c r="I1943" s="24"/>
      <c r="J1943" s="24"/>
      <c r="K1943" s="24"/>
      <c r="L1943" s="24"/>
      <c r="M1943" s="24"/>
      <c r="N1943" s="24"/>
      <c r="O1943" s="26"/>
      <c r="P1943" s="26"/>
      <c r="Q1943" s="26"/>
      <c r="R1943" s="26"/>
      <c r="S1943" s="26"/>
      <c r="T1943" s="40" t="str">
        <f t="shared" si="111"/>
        <v/>
      </c>
      <c r="U1943" s="24"/>
      <c r="V1943" s="24"/>
      <c r="W1943" s="26"/>
    </row>
    <row r="1944" spans="1:23" ht="14.1">
      <c r="A1944" s="100" t="s">
        <v>108</v>
      </c>
      <c r="B1944" s="101"/>
      <c r="C1944" s="102"/>
      <c r="D1944" s="57"/>
      <c r="E1944" s="16" t="s">
        <v>104</v>
      </c>
      <c r="G1944" s="26"/>
      <c r="H1944" s="24"/>
      <c r="I1944" s="24"/>
      <c r="J1944" s="24"/>
      <c r="K1944" s="24"/>
      <c r="L1944" s="24"/>
      <c r="M1944" s="24"/>
      <c r="N1944" s="24"/>
      <c r="O1944" s="26"/>
      <c r="P1944" s="26"/>
      <c r="Q1944" s="26"/>
      <c r="R1944" s="26"/>
      <c r="S1944" s="26"/>
      <c r="T1944" s="40" t="str">
        <f t="shared" si="111"/>
        <v/>
      </c>
      <c r="U1944" s="24"/>
      <c r="V1944" s="24"/>
      <c r="W1944" s="26"/>
    </row>
    <row r="1945" spans="1:23" ht="14.1">
      <c r="A1945" s="103" t="s">
        <v>109</v>
      </c>
      <c r="B1945" s="104"/>
      <c r="C1945" s="105"/>
      <c r="D1945" s="57"/>
      <c r="E1945" s="16" t="s">
        <v>104</v>
      </c>
      <c r="G1945" s="26"/>
      <c r="H1945" s="24"/>
      <c r="I1945" s="24"/>
      <c r="J1945" s="24"/>
      <c r="K1945" s="24"/>
      <c r="L1945" s="24"/>
      <c r="M1945" s="24"/>
      <c r="N1945" s="24"/>
      <c r="O1945" s="26"/>
      <c r="P1945" s="26"/>
      <c r="Q1945" s="26"/>
      <c r="R1945" s="26"/>
      <c r="S1945" s="26"/>
      <c r="T1945" s="40" t="str">
        <f t="shared" si="111"/>
        <v/>
      </c>
      <c r="U1945" s="24"/>
      <c r="V1945" s="24"/>
      <c r="W1945" s="26"/>
    </row>
    <row r="1946" spans="1:23" ht="14.1">
      <c r="A1946" s="13" t="s">
        <v>110</v>
      </c>
      <c r="B1946" s="75"/>
      <c r="C1946" s="75"/>
      <c r="D1946" s="75"/>
      <c r="E1946" s="24"/>
      <c r="F1946" s="13" t="s">
        <v>111</v>
      </c>
      <c r="G1946" s="27"/>
      <c r="H1946" s="24"/>
      <c r="I1946" s="13" t="s">
        <v>112</v>
      </c>
      <c r="J1946" s="27"/>
      <c r="K1946" s="24"/>
      <c r="L1946" s="13" t="s">
        <v>111</v>
      </c>
      <c r="M1946" s="27"/>
      <c r="N1946" s="24"/>
      <c r="O1946" s="13" t="str">
        <f>IF(OR(AND(NOT(ISBLANK(G1946)),NOT(ISNUMBER(G1946))),AND(NOT(ISBLANK(J1946)),NOT(ISNUMBER(M1946)))),"Digite um número na C.H.",IF(OR(COUNTIF(B1946:B1955,B1946)&gt;1,COUNTIF(J1946:J1955,J1946)&gt;1),"Docente repetido",""))</f>
        <v/>
      </c>
      <c r="P1946" s="13">
        <f t="shared" ref="P1946:P1955" si="115">IF(ISBLANK(O1946),"",IF(O1946="",0,1))</f>
        <v>0</v>
      </c>
      <c r="Q1946" s="26"/>
      <c r="R1946" s="26"/>
      <c r="S1946" s="26"/>
      <c r="T1946" s="40" t="str">
        <f t="shared" si="111"/>
        <v/>
      </c>
      <c r="U1946" s="24"/>
      <c r="V1946" s="24"/>
      <c r="W1946" s="26"/>
    </row>
    <row r="1947" spans="1:23" ht="14.1">
      <c r="A1947" s="13" t="s">
        <v>113</v>
      </c>
      <c r="B1947" s="75"/>
      <c r="C1947" s="75"/>
      <c r="D1947" s="75"/>
      <c r="E1947" s="24"/>
      <c r="F1947" s="13" t="s">
        <v>111</v>
      </c>
      <c r="G1947" s="27"/>
      <c r="H1947" s="24"/>
      <c r="I1947" s="13" t="s">
        <v>114</v>
      </c>
      <c r="J1947" s="27"/>
      <c r="K1947" s="24"/>
      <c r="L1947" s="13" t="s">
        <v>111</v>
      </c>
      <c r="M1947" s="27"/>
      <c r="N1947" s="24"/>
      <c r="O1947" s="13" t="str">
        <f>IF(OR(AND(NOT(ISBLANK(G1947)),NOT(ISNUMBER(G1947))),AND(NOT(ISBLANK(J1947)),NOT(ISNUMBER(M1947)))),"Digite um número na C.H.",IF(OR(COUNTIF(B1946:B1955,B1947)&gt;1,COUNTIF(J1946:J1955,J1947)&gt;1),"Docente repetido",""))</f>
        <v/>
      </c>
      <c r="P1947" s="13">
        <f t="shared" si="115"/>
        <v>0</v>
      </c>
      <c r="Q1947" s="26"/>
      <c r="R1947" s="26"/>
      <c r="S1947" s="26"/>
      <c r="T1947" s="40" t="str">
        <f t="shared" si="111"/>
        <v/>
      </c>
      <c r="U1947" s="24"/>
      <c r="V1947" s="24"/>
      <c r="W1947" s="26"/>
    </row>
    <row r="1948" spans="1:23" ht="14.1">
      <c r="A1948" s="13" t="s">
        <v>115</v>
      </c>
      <c r="B1948" s="75"/>
      <c r="C1948" s="75"/>
      <c r="D1948" s="75"/>
      <c r="E1948" s="24"/>
      <c r="F1948" s="13" t="s">
        <v>111</v>
      </c>
      <c r="G1948" s="27"/>
      <c r="H1948" s="24"/>
      <c r="I1948" s="13" t="s">
        <v>116</v>
      </c>
      <c r="J1948" s="27"/>
      <c r="K1948" s="24"/>
      <c r="L1948" s="13" t="s">
        <v>111</v>
      </c>
      <c r="M1948" s="27"/>
      <c r="N1948" s="24"/>
      <c r="O1948" s="13" t="str">
        <f>IF(OR(AND(NOT(ISBLANK(G1948)),NOT(ISNUMBER(G1948))),AND(NOT(ISBLANK(J1948)),NOT(ISNUMBER(M1948)))),"Digite um número na C.H.",IF(OR(COUNTIF(B1946:B1955,B1948)&gt;1,COUNTIF(J1946:J1955,J1948)&gt;1),"Docente repetido",""))</f>
        <v/>
      </c>
      <c r="P1948" s="13">
        <f t="shared" si="115"/>
        <v>0</v>
      </c>
      <c r="Q1948" s="26"/>
      <c r="R1948" s="26"/>
      <c r="S1948" s="26"/>
      <c r="T1948" s="40" t="str">
        <f t="shared" si="111"/>
        <v/>
      </c>
      <c r="U1948" s="24"/>
      <c r="V1948" s="24"/>
      <c r="W1948" s="26"/>
    </row>
    <row r="1949" spans="1:23" ht="14.1">
      <c r="A1949" s="13" t="s">
        <v>117</v>
      </c>
      <c r="B1949" s="75"/>
      <c r="C1949" s="75"/>
      <c r="D1949" s="75"/>
      <c r="E1949" s="24"/>
      <c r="F1949" s="13" t="s">
        <v>111</v>
      </c>
      <c r="G1949" s="27"/>
      <c r="H1949" s="24"/>
      <c r="I1949" s="13" t="s">
        <v>118</v>
      </c>
      <c r="J1949" s="27"/>
      <c r="K1949" s="24"/>
      <c r="L1949" s="13" t="s">
        <v>111</v>
      </c>
      <c r="M1949" s="27"/>
      <c r="N1949" s="24"/>
      <c r="O1949" s="13" t="str">
        <f>IF(OR(AND(NOT(ISBLANK(G1949)),NOT(ISNUMBER(G1949))),AND(NOT(ISBLANK(J1949)),NOT(ISNUMBER(M1949)))),"Digite um número na C.H.",IF(OR(COUNTIF(B1946:B1955,B1949)&gt;1,COUNTIF(J1946:J1955,J1949)&gt;1),"Docente repetido",""))</f>
        <v/>
      </c>
      <c r="P1949" s="13">
        <f t="shared" si="115"/>
        <v>0</v>
      </c>
      <c r="Q1949" s="26"/>
      <c r="R1949" s="26"/>
      <c r="S1949" s="26"/>
      <c r="T1949" s="40" t="str">
        <f t="shared" si="111"/>
        <v/>
      </c>
      <c r="U1949" s="24"/>
      <c r="V1949" s="24"/>
      <c r="W1949" s="26"/>
    </row>
    <row r="1950" spans="1:23" ht="14.1">
      <c r="A1950" s="13" t="s">
        <v>119</v>
      </c>
      <c r="B1950" s="75"/>
      <c r="C1950" s="75"/>
      <c r="D1950" s="75"/>
      <c r="E1950" s="24"/>
      <c r="F1950" s="13" t="s">
        <v>111</v>
      </c>
      <c r="G1950" s="27"/>
      <c r="H1950" s="24"/>
      <c r="I1950" s="13" t="s">
        <v>120</v>
      </c>
      <c r="J1950" s="27"/>
      <c r="K1950" s="24"/>
      <c r="L1950" s="13" t="s">
        <v>111</v>
      </c>
      <c r="M1950" s="27"/>
      <c r="N1950" s="24"/>
      <c r="O1950" s="13" t="str">
        <f>IF(OR(AND(NOT(ISBLANK(G1950)),NOT(ISNUMBER(G1950))),AND(NOT(ISBLANK(J1950)),NOT(ISNUMBER(M1950)))),"Digite um número na C.H.",IF(OR(COUNTIF(B1946:B1955,B1950)&gt;1,COUNTIF(J1946:J1955,J1950)&gt;1),"Docente repetido",""))</f>
        <v/>
      </c>
      <c r="P1950" s="13">
        <f t="shared" si="115"/>
        <v>0</v>
      </c>
      <c r="Q1950" s="26"/>
      <c r="R1950" s="26"/>
      <c r="S1950" s="26"/>
      <c r="T1950" s="40" t="str">
        <f t="shared" si="111"/>
        <v/>
      </c>
      <c r="U1950" s="24"/>
      <c r="V1950" s="24"/>
      <c r="W1950" s="26"/>
    </row>
    <row r="1951" spans="1:23" ht="14.1">
      <c r="A1951" s="13" t="s">
        <v>121</v>
      </c>
      <c r="B1951" s="75"/>
      <c r="C1951" s="75"/>
      <c r="D1951" s="75"/>
      <c r="E1951" s="24"/>
      <c r="F1951" s="13" t="s">
        <v>111</v>
      </c>
      <c r="G1951" s="27"/>
      <c r="H1951" s="24"/>
      <c r="I1951" s="13" t="s">
        <v>122</v>
      </c>
      <c r="J1951" s="27"/>
      <c r="K1951" s="24"/>
      <c r="L1951" s="13" t="s">
        <v>111</v>
      </c>
      <c r="M1951" s="27"/>
      <c r="N1951" s="24"/>
      <c r="O1951" s="13" t="str">
        <f>IF(OR(AND(NOT(ISBLANK(G1951)),NOT(ISNUMBER(G1951))),AND(NOT(ISBLANK(J1951)),NOT(ISNUMBER(M1951)))),"Digite um número na C.H.",IF(OR(COUNTIF(B1946:B1955,B1951)&gt;1,COUNTIF(J1946:J1955,J1951)&gt;1),"Docente repetido",""))</f>
        <v/>
      </c>
      <c r="P1951" s="13">
        <f t="shared" si="115"/>
        <v>0</v>
      </c>
      <c r="Q1951" s="26"/>
      <c r="R1951" s="26"/>
      <c r="S1951" s="26"/>
      <c r="T1951" s="40" t="str">
        <f t="shared" si="111"/>
        <v/>
      </c>
      <c r="U1951" s="24"/>
      <c r="V1951" s="24"/>
      <c r="W1951" s="26"/>
    </row>
    <row r="1952" spans="1:23" ht="14.1">
      <c r="A1952" s="13" t="s">
        <v>123</v>
      </c>
      <c r="B1952" s="75"/>
      <c r="C1952" s="75"/>
      <c r="D1952" s="75"/>
      <c r="E1952" s="24"/>
      <c r="F1952" s="13" t="s">
        <v>111</v>
      </c>
      <c r="G1952" s="27"/>
      <c r="H1952" s="24"/>
      <c r="I1952" s="13" t="s">
        <v>124</v>
      </c>
      <c r="J1952" s="27"/>
      <c r="K1952" s="24"/>
      <c r="L1952" s="13" t="s">
        <v>111</v>
      </c>
      <c r="M1952" s="27"/>
      <c r="N1952" s="24"/>
      <c r="O1952" s="13" t="str">
        <f>IF(OR(AND(NOT(ISBLANK(G1952)),NOT(ISNUMBER(G1952))),AND(NOT(ISBLANK(J1952)),NOT(ISNUMBER(M1952)))),"Digite um número na C.H.",IF(OR(COUNTIF(B1946:B1955,B1952)&gt;1,COUNTIF(J1946:J1955,J1952)&gt;1),"Docente repetido",""))</f>
        <v/>
      </c>
      <c r="P1952" s="13">
        <f t="shared" si="115"/>
        <v>0</v>
      </c>
      <c r="Q1952" s="26"/>
      <c r="R1952" s="26"/>
      <c r="S1952" s="26"/>
      <c r="T1952" s="40" t="str">
        <f t="shared" si="111"/>
        <v/>
      </c>
      <c r="U1952" s="24"/>
      <c r="V1952" s="24"/>
      <c r="W1952" s="26"/>
    </row>
    <row r="1953" spans="1:23" ht="14.1">
      <c r="A1953" s="13" t="s">
        <v>125</v>
      </c>
      <c r="B1953" s="75"/>
      <c r="C1953" s="75"/>
      <c r="D1953" s="75"/>
      <c r="E1953" s="24"/>
      <c r="F1953" s="13" t="s">
        <v>111</v>
      </c>
      <c r="G1953" s="27"/>
      <c r="H1953" s="24"/>
      <c r="I1953" s="13" t="s">
        <v>126</v>
      </c>
      <c r="J1953" s="27"/>
      <c r="K1953" s="24"/>
      <c r="L1953" s="13" t="s">
        <v>111</v>
      </c>
      <c r="M1953" s="27"/>
      <c r="N1953" s="24"/>
      <c r="O1953" s="13" t="str">
        <f>IF(OR(AND(NOT(ISBLANK(G1953)),NOT(ISNUMBER(G1953))),AND(NOT(ISBLANK(J1953)),NOT(ISNUMBER(M1953)))),"Digite um número na C.H.",IF(OR(COUNTIF(B1946:B1955,B1953)&gt;1,COUNTIF(J1946:J1955,J1953)&gt;1),"Docente repetido",""))</f>
        <v/>
      </c>
      <c r="P1953" s="13">
        <f t="shared" si="115"/>
        <v>0</v>
      </c>
      <c r="Q1953" s="26"/>
      <c r="R1953" s="26"/>
      <c r="S1953" s="26"/>
      <c r="T1953" s="40" t="str">
        <f t="shared" si="111"/>
        <v/>
      </c>
      <c r="U1953" s="24"/>
      <c r="V1953" s="24"/>
      <c r="W1953" s="26"/>
    </row>
    <row r="1954" spans="1:23" ht="14.1">
      <c r="A1954" s="13" t="s">
        <v>127</v>
      </c>
      <c r="B1954" s="75"/>
      <c r="C1954" s="75"/>
      <c r="D1954" s="75"/>
      <c r="E1954" s="24"/>
      <c r="F1954" s="13" t="s">
        <v>111</v>
      </c>
      <c r="G1954" s="27"/>
      <c r="H1954" s="24"/>
      <c r="I1954" s="13" t="s">
        <v>128</v>
      </c>
      <c r="J1954" s="27"/>
      <c r="K1954" s="24"/>
      <c r="L1954" s="13" t="s">
        <v>111</v>
      </c>
      <c r="M1954" s="27"/>
      <c r="N1954" s="24"/>
      <c r="O1954" s="13" t="str">
        <f>IF(OR(AND(NOT(ISBLANK(G1954)),NOT(ISNUMBER(G1954))),AND(NOT(ISBLANK(J1954)),NOT(ISNUMBER(M1954)))),"Digite um número na C.H.",IF(OR(COUNTIF(B1946:B1955,B1954)&gt;1,COUNTIF(J1946:J1955,J1954)&gt;1),"Docente repetido",""))</f>
        <v/>
      </c>
      <c r="P1954" s="13">
        <f t="shared" si="115"/>
        <v>0</v>
      </c>
      <c r="Q1954" s="26"/>
      <c r="R1954" s="26"/>
      <c r="S1954" s="26"/>
      <c r="T1954" s="40" t="str">
        <f t="shared" si="111"/>
        <v/>
      </c>
      <c r="U1954" s="26"/>
      <c r="V1954" s="26"/>
      <c r="W1954" s="26"/>
    </row>
    <row r="1955" spans="1:23" ht="14.1">
      <c r="A1955" s="13" t="s">
        <v>129</v>
      </c>
      <c r="B1955" s="75"/>
      <c r="C1955" s="75"/>
      <c r="D1955" s="75"/>
      <c r="E1955" s="24"/>
      <c r="F1955" s="13" t="s">
        <v>111</v>
      </c>
      <c r="G1955" s="27"/>
      <c r="H1955" s="24"/>
      <c r="I1955" s="13" t="s">
        <v>130</v>
      </c>
      <c r="J1955" s="27"/>
      <c r="K1955" s="24"/>
      <c r="L1955" s="13" t="s">
        <v>111</v>
      </c>
      <c r="M1955" s="27"/>
      <c r="N1955" s="24"/>
      <c r="O1955" s="13" t="str">
        <f>IF(OR(AND(NOT(ISBLANK(G1955)),NOT(ISNUMBER(G1955))),AND(NOT(ISBLANK(J1955)),NOT(ISNUMBER(M1955)))),"Digite um número na C.H.",IF(OR(COUNTIF(B1946:B1955,B1955)&gt;1,COUNTIF(J1946:J1955,J1955)&gt;1),"Docente repetido",""))</f>
        <v/>
      </c>
      <c r="P1955" s="13">
        <f t="shared" si="115"/>
        <v>0</v>
      </c>
      <c r="Q1955" s="26"/>
      <c r="R1955" s="26"/>
      <c r="S1955" s="26"/>
      <c r="T1955" s="40" t="str">
        <f t="shared" si="111"/>
        <v/>
      </c>
      <c r="U1955" s="26"/>
      <c r="V1955" s="26"/>
      <c r="W1955" s="26"/>
    </row>
    <row r="1956" spans="1:23" ht="12.6">
      <c r="A1956" s="26"/>
      <c r="B1956" s="26"/>
      <c r="C1956" s="26"/>
      <c r="D1956" s="26"/>
      <c r="E1956" s="26"/>
      <c r="F1956" s="26"/>
      <c r="G1956" s="26"/>
      <c r="H1956" s="26"/>
      <c r="I1956" s="26"/>
      <c r="J1956" s="26"/>
      <c r="K1956" s="26"/>
      <c r="L1956" s="26"/>
      <c r="M1956" s="26"/>
      <c r="N1956" s="26"/>
      <c r="O1956" s="26"/>
      <c r="P1956" s="26"/>
      <c r="Q1956" s="26"/>
      <c r="R1956" s="26"/>
      <c r="S1956" s="26"/>
      <c r="T1956" s="40" t="str">
        <f t="shared" si="111"/>
        <v/>
      </c>
      <c r="U1956" s="26"/>
      <c r="V1956" s="26"/>
      <c r="W1956" s="26"/>
    </row>
    <row r="1957" spans="1:23" ht="15.75" customHeight="1">
      <c r="T1957" s="40" t="str">
        <f t="shared" si="111"/>
        <v/>
      </c>
    </row>
    <row r="1958" spans="1:23" ht="15.75" customHeight="1">
      <c r="T1958" s="40" t="str">
        <f t="shared" si="111"/>
        <v/>
      </c>
    </row>
    <row r="1959" spans="1:23" ht="19.5" customHeight="1">
      <c r="A1959" s="13" t="s">
        <v>99</v>
      </c>
      <c r="B1959" s="94"/>
      <c r="C1959" s="94"/>
      <c r="D1959" s="94"/>
      <c r="E1959" s="94"/>
      <c r="F1959" s="94"/>
      <c r="G1959" s="94"/>
      <c r="H1959" s="94"/>
      <c r="I1959" s="94"/>
      <c r="J1959" s="94"/>
      <c r="K1959" s="94"/>
      <c r="L1959" s="94"/>
      <c r="M1959" s="94"/>
      <c r="N1959" s="24"/>
      <c r="O1959" s="13" t="str">
        <f>IF(AND(B1959="",NOT(F1960="")),"Nome da disciplina obrigatório","")</f>
        <v/>
      </c>
      <c r="P1959" s="13">
        <f>IF(ISBLANK(O1959),"",IF(O1959="",0,1))</f>
        <v>0</v>
      </c>
      <c r="Q1959" s="26"/>
      <c r="R1959" s="26"/>
      <c r="S1959" s="26"/>
      <c r="T1959" s="40" t="str">
        <f t="shared" si="111"/>
        <v/>
      </c>
      <c r="U1959" s="26"/>
      <c r="V1959" s="26"/>
      <c r="W1959" s="26"/>
    </row>
    <row r="1960" spans="1:23" ht="32.25" customHeight="1">
      <c r="A1960" s="95" t="s">
        <v>100</v>
      </c>
      <c r="B1960" s="96"/>
      <c r="C1960" s="96"/>
      <c r="D1960" s="96"/>
      <c r="E1960" s="97"/>
      <c r="F1960" s="13" t="str">
        <f>IF(SUM(G1970:G1979)+SUM(M1970:M1979)=0,"",SUM(G1970:G1979)+SUM(M1970:M1979))</f>
        <v/>
      </c>
      <c r="H1960" s="24"/>
      <c r="I1960" s="24"/>
      <c r="J1960" s="24"/>
      <c r="K1960" s="24"/>
      <c r="L1960" s="24"/>
      <c r="M1960" s="24"/>
      <c r="N1960" s="24"/>
      <c r="O1960" s="13" t="str">
        <f>IF(F1960="", "", IF(AND(NOT(F1960=0),NOT(MOD(F1960,15)=0)),"A carga horária deve ser múltiplo de 15",""))</f>
        <v/>
      </c>
      <c r="P1960" s="13">
        <f>IF(ISBLANK(O1960),"",IF(O1960="",0,1))</f>
        <v>0</v>
      </c>
      <c r="Q1960" s="26"/>
      <c r="R1960" s="26"/>
      <c r="S1960" s="26"/>
      <c r="T1960" s="40" t="str">
        <f t="shared" si="111"/>
        <v/>
      </c>
      <c r="U1960" s="24"/>
      <c r="V1960" s="24"/>
      <c r="W1960" s="26"/>
    </row>
    <row r="1961" spans="1:23" ht="14.1">
      <c r="A1961" s="98" t="s">
        <v>93</v>
      </c>
      <c r="B1961" s="98"/>
      <c r="C1961" s="98"/>
      <c r="D1961" s="98"/>
      <c r="E1961" s="98"/>
      <c r="F1961" s="38" t="str">
        <f>IF(AND(NOT(ISBLANK(F1960)),ISNUMBER(F1960),F1960&gt;=15),F1960/15,"")</f>
        <v/>
      </c>
      <c r="G1961" s="24"/>
      <c r="H1961" s="24"/>
      <c r="I1961" s="24"/>
      <c r="J1961" s="24"/>
      <c r="K1961" s="24"/>
      <c r="L1961" s="24"/>
      <c r="M1961" s="24"/>
      <c r="N1961" s="24"/>
      <c r="O1961" s="26"/>
      <c r="P1961" s="26" t="str">
        <f t="shared" ref="P1961" si="116">IF(ISBLANK(O1961),"",IF(O1961="",0,1))</f>
        <v/>
      </c>
      <c r="Q1961" s="26"/>
      <c r="R1961" s="26"/>
      <c r="S1961" s="26"/>
      <c r="T1961" s="40" t="str">
        <f t="shared" si="111"/>
        <v/>
      </c>
      <c r="U1961" s="24"/>
      <c r="V1961" s="24"/>
      <c r="W1961" s="26"/>
    </row>
    <row r="1962" spans="1:23" ht="60" customHeight="1">
      <c r="A1962" s="13" t="s">
        <v>101</v>
      </c>
      <c r="B1962" s="83"/>
      <c r="C1962" s="83"/>
      <c r="D1962" s="83"/>
      <c r="E1962" s="83"/>
      <c r="F1962" s="83"/>
      <c r="G1962" s="83"/>
      <c r="H1962" s="83"/>
      <c r="I1962" s="83"/>
      <c r="J1962" s="83"/>
      <c r="K1962" s="83"/>
      <c r="L1962" s="83"/>
      <c r="M1962" s="83"/>
      <c r="N1962" s="24"/>
      <c r="O1962" s="26"/>
      <c r="P1962" s="26"/>
      <c r="Q1962" s="26"/>
      <c r="R1962" s="26"/>
      <c r="S1962" s="26"/>
      <c r="T1962" s="40" t="str">
        <f t="shared" si="111"/>
        <v/>
      </c>
      <c r="U1962" s="24"/>
      <c r="V1962" s="24"/>
      <c r="W1962" s="26"/>
    </row>
    <row r="1963" spans="1:23" ht="60" customHeight="1">
      <c r="A1963" s="39" t="s">
        <v>102</v>
      </c>
      <c r="B1963" s="83"/>
      <c r="C1963" s="83"/>
      <c r="D1963" s="83"/>
      <c r="E1963" s="83"/>
      <c r="F1963" s="83"/>
      <c r="G1963" s="83"/>
      <c r="H1963" s="83"/>
      <c r="I1963" s="83"/>
      <c r="J1963" s="83"/>
      <c r="K1963" s="83"/>
      <c r="L1963" s="83"/>
      <c r="M1963" s="83"/>
      <c r="N1963" s="24"/>
      <c r="O1963" s="26"/>
      <c r="P1963" s="26"/>
      <c r="Q1963" s="26"/>
      <c r="R1963" s="26"/>
      <c r="S1963" s="26"/>
      <c r="T1963" s="40" t="str">
        <f t="shared" si="111"/>
        <v/>
      </c>
      <c r="U1963" s="24"/>
      <c r="V1963" s="24"/>
      <c r="W1963" s="26"/>
    </row>
    <row r="1964" spans="1:23" ht="14.1">
      <c r="A1964" s="13" t="s">
        <v>103</v>
      </c>
      <c r="B1964" s="57"/>
      <c r="C1964" s="16" t="s">
        <v>104</v>
      </c>
      <c r="D1964" s="24"/>
      <c r="E1964" s="24"/>
      <c r="G1964" s="26"/>
      <c r="H1964" s="24"/>
      <c r="I1964" s="24"/>
      <c r="J1964" s="24"/>
      <c r="K1964" s="24"/>
      <c r="L1964" s="24"/>
      <c r="M1964" s="24"/>
      <c r="N1964" s="24"/>
      <c r="O1964" s="26"/>
      <c r="P1964" s="26" t="str">
        <f t="shared" ref="P1964:P1965" si="117">IF(ISBLANK(O1964),"",IF(O1964="",0,1))</f>
        <v/>
      </c>
      <c r="Q1964" s="26"/>
      <c r="R1964" s="26"/>
      <c r="S1964" s="26"/>
      <c r="T1964" s="40" t="str">
        <f t="shared" si="111"/>
        <v/>
      </c>
      <c r="U1964" s="24"/>
      <c r="V1964" s="24"/>
      <c r="W1964" s="26"/>
    </row>
    <row r="1965" spans="1:23" ht="14.1">
      <c r="A1965" s="13" t="s">
        <v>105</v>
      </c>
      <c r="B1965" s="57"/>
      <c r="C1965" s="16" t="s">
        <v>104</v>
      </c>
      <c r="D1965" s="24"/>
      <c r="E1965" s="24"/>
      <c r="G1965" s="26"/>
      <c r="H1965" s="24"/>
      <c r="I1965" s="24"/>
      <c r="J1965" s="24"/>
      <c r="K1965" s="24"/>
      <c r="L1965" s="24"/>
      <c r="M1965" s="24"/>
      <c r="N1965" s="24"/>
      <c r="O1965" s="26"/>
      <c r="P1965" s="26" t="str">
        <f t="shared" si="117"/>
        <v/>
      </c>
      <c r="Q1965" s="26"/>
      <c r="R1965" s="26"/>
      <c r="S1965" s="26"/>
      <c r="T1965" s="40" t="str">
        <f t="shared" si="111"/>
        <v/>
      </c>
      <c r="U1965" s="24"/>
      <c r="V1965" s="24"/>
      <c r="W1965" s="26"/>
    </row>
    <row r="1966" spans="1:23" ht="14.1">
      <c r="A1966" s="99" t="s">
        <v>106</v>
      </c>
      <c r="B1966" s="99"/>
      <c r="C1966" s="57"/>
      <c r="D1966" s="16" t="s">
        <v>104</v>
      </c>
      <c r="E1966" s="24"/>
      <c r="F1966" s="34"/>
      <c r="G1966" s="26"/>
      <c r="H1966" s="24"/>
      <c r="I1966" s="24"/>
      <c r="J1966" s="24"/>
      <c r="K1966" s="24"/>
      <c r="L1966" s="24"/>
      <c r="M1966" s="24"/>
      <c r="N1966" s="24"/>
      <c r="O1966" s="26"/>
      <c r="P1966" s="26"/>
      <c r="Q1966" s="26"/>
      <c r="R1966" s="26"/>
      <c r="S1966" s="26"/>
      <c r="T1966" s="40" t="str">
        <f t="shared" si="111"/>
        <v/>
      </c>
      <c r="U1966" s="24"/>
      <c r="V1966" s="24"/>
      <c r="W1966" s="26"/>
    </row>
    <row r="1967" spans="1:23" ht="14.1">
      <c r="A1967" s="99" t="s">
        <v>107</v>
      </c>
      <c r="B1967" s="99"/>
      <c r="C1967" s="57"/>
      <c r="D1967" s="16" t="s">
        <v>104</v>
      </c>
      <c r="E1967" s="24"/>
      <c r="F1967" s="34"/>
      <c r="G1967" s="26"/>
      <c r="H1967" s="24"/>
      <c r="I1967" s="24"/>
      <c r="J1967" s="24"/>
      <c r="K1967" s="24"/>
      <c r="L1967" s="24"/>
      <c r="M1967" s="24"/>
      <c r="N1967" s="24"/>
      <c r="O1967" s="26"/>
      <c r="P1967" s="26"/>
      <c r="Q1967" s="26"/>
      <c r="R1967" s="26"/>
      <c r="S1967" s="26"/>
      <c r="T1967" s="40" t="str">
        <f t="shared" si="111"/>
        <v/>
      </c>
      <c r="U1967" s="24"/>
      <c r="V1967" s="24"/>
      <c r="W1967" s="26"/>
    </row>
    <row r="1968" spans="1:23" ht="14.1">
      <c r="A1968" s="100" t="s">
        <v>108</v>
      </c>
      <c r="B1968" s="101"/>
      <c r="C1968" s="102"/>
      <c r="D1968" s="57"/>
      <c r="E1968" s="16" t="s">
        <v>104</v>
      </c>
      <c r="G1968" s="26"/>
      <c r="H1968" s="24"/>
      <c r="I1968" s="24"/>
      <c r="J1968" s="24"/>
      <c r="K1968" s="24"/>
      <c r="L1968" s="24"/>
      <c r="M1968" s="24"/>
      <c r="N1968" s="24"/>
      <c r="O1968" s="26"/>
      <c r="P1968" s="26"/>
      <c r="Q1968" s="26"/>
      <c r="R1968" s="26"/>
      <c r="S1968" s="26"/>
      <c r="T1968" s="40" t="str">
        <f t="shared" si="111"/>
        <v/>
      </c>
      <c r="U1968" s="24"/>
      <c r="V1968" s="24"/>
      <c r="W1968" s="26"/>
    </row>
    <row r="1969" spans="1:23" ht="14.1">
      <c r="A1969" s="103" t="s">
        <v>109</v>
      </c>
      <c r="B1969" s="104"/>
      <c r="C1969" s="105"/>
      <c r="D1969" s="57"/>
      <c r="E1969" s="16" t="s">
        <v>104</v>
      </c>
      <c r="G1969" s="26"/>
      <c r="H1969" s="24"/>
      <c r="I1969" s="24"/>
      <c r="J1969" s="24"/>
      <c r="K1969" s="24"/>
      <c r="L1969" s="24"/>
      <c r="M1969" s="24"/>
      <c r="N1969" s="24"/>
      <c r="O1969" s="26"/>
      <c r="P1969" s="26"/>
      <c r="Q1969" s="26"/>
      <c r="R1969" s="26"/>
      <c r="S1969" s="26"/>
      <c r="T1969" s="40" t="str">
        <f t="shared" si="111"/>
        <v/>
      </c>
      <c r="U1969" s="24"/>
      <c r="V1969" s="24"/>
      <c r="W1969" s="26"/>
    </row>
    <row r="1970" spans="1:23" ht="14.1">
      <c r="A1970" s="13" t="s">
        <v>110</v>
      </c>
      <c r="B1970" s="75"/>
      <c r="C1970" s="75"/>
      <c r="D1970" s="75"/>
      <c r="E1970" s="24"/>
      <c r="F1970" s="13" t="s">
        <v>111</v>
      </c>
      <c r="G1970" s="27"/>
      <c r="H1970" s="24"/>
      <c r="I1970" s="13" t="s">
        <v>112</v>
      </c>
      <c r="J1970" s="27"/>
      <c r="K1970" s="24"/>
      <c r="L1970" s="13" t="s">
        <v>111</v>
      </c>
      <c r="M1970" s="27"/>
      <c r="N1970" s="24"/>
      <c r="O1970" s="13" t="str">
        <f>IF(OR(AND(NOT(ISBLANK(G1970)),NOT(ISNUMBER(G1970))),AND(NOT(ISBLANK(J1970)),NOT(ISNUMBER(M1970)))),"Digite um número na C.H.",IF(OR(COUNTIF(B1970:B1979,B1970)&gt;1,COUNTIF(J1970:J1979,J1970)&gt;1),"Docente repetido",""))</f>
        <v/>
      </c>
      <c r="P1970" s="13">
        <f t="shared" ref="P1970:P1979" si="118">IF(ISBLANK(O1970),"",IF(O1970="",0,1))</f>
        <v>0</v>
      </c>
      <c r="Q1970" s="26"/>
      <c r="R1970" s="26"/>
      <c r="S1970" s="26"/>
      <c r="T1970" s="40" t="str">
        <f t="shared" si="111"/>
        <v/>
      </c>
      <c r="U1970" s="24"/>
      <c r="V1970" s="24"/>
      <c r="W1970" s="26"/>
    </row>
    <row r="1971" spans="1:23" ht="14.1">
      <c r="A1971" s="13" t="s">
        <v>113</v>
      </c>
      <c r="B1971" s="75"/>
      <c r="C1971" s="75"/>
      <c r="D1971" s="75"/>
      <c r="E1971" s="24"/>
      <c r="F1971" s="13" t="s">
        <v>111</v>
      </c>
      <c r="G1971" s="27"/>
      <c r="H1971" s="24"/>
      <c r="I1971" s="13" t="s">
        <v>114</v>
      </c>
      <c r="J1971" s="27"/>
      <c r="K1971" s="24"/>
      <c r="L1971" s="13" t="s">
        <v>111</v>
      </c>
      <c r="M1971" s="27"/>
      <c r="N1971" s="24"/>
      <c r="O1971" s="13" t="str">
        <f>IF(OR(AND(NOT(ISBLANK(G1971)),NOT(ISNUMBER(G1971))),AND(NOT(ISBLANK(J1971)),NOT(ISNUMBER(M1971)))),"Digite um número na C.H.",IF(OR(COUNTIF(B1970:B1979,B1971)&gt;1,COUNTIF(J1970:J1979,J1971)&gt;1),"Docente repetido",""))</f>
        <v/>
      </c>
      <c r="P1971" s="13">
        <f t="shared" si="118"/>
        <v>0</v>
      </c>
      <c r="Q1971" s="26"/>
      <c r="R1971" s="26"/>
      <c r="S1971" s="26"/>
      <c r="T1971" s="40" t="str">
        <f t="shared" si="111"/>
        <v/>
      </c>
      <c r="U1971" s="24"/>
      <c r="V1971" s="24"/>
      <c r="W1971" s="26"/>
    </row>
    <row r="1972" spans="1:23" ht="14.1">
      <c r="A1972" s="13" t="s">
        <v>115</v>
      </c>
      <c r="B1972" s="75"/>
      <c r="C1972" s="75"/>
      <c r="D1972" s="75"/>
      <c r="E1972" s="24"/>
      <c r="F1972" s="13" t="s">
        <v>111</v>
      </c>
      <c r="G1972" s="27"/>
      <c r="H1972" s="24"/>
      <c r="I1972" s="13" t="s">
        <v>116</v>
      </c>
      <c r="J1972" s="27"/>
      <c r="K1972" s="24"/>
      <c r="L1972" s="13" t="s">
        <v>111</v>
      </c>
      <c r="M1972" s="27"/>
      <c r="N1972" s="24"/>
      <c r="O1972" s="13" t="str">
        <f>IF(OR(AND(NOT(ISBLANK(G1972)),NOT(ISNUMBER(G1972))),AND(NOT(ISBLANK(J1972)),NOT(ISNUMBER(M1972)))),"Digite um número na C.H.",IF(OR(COUNTIF(B1970:B1979,B1972)&gt;1,COUNTIF(J1970:J1979,J1972)&gt;1),"Docente repetido",""))</f>
        <v/>
      </c>
      <c r="P1972" s="13">
        <f t="shared" si="118"/>
        <v>0</v>
      </c>
      <c r="Q1972" s="26"/>
      <c r="R1972" s="26"/>
      <c r="S1972" s="26"/>
      <c r="T1972" s="40" t="str">
        <f t="shared" si="111"/>
        <v/>
      </c>
      <c r="U1972" s="24"/>
      <c r="V1972" s="24"/>
      <c r="W1972" s="26"/>
    </row>
    <row r="1973" spans="1:23" ht="14.1">
      <c r="A1973" s="13" t="s">
        <v>117</v>
      </c>
      <c r="B1973" s="75"/>
      <c r="C1973" s="75"/>
      <c r="D1973" s="75"/>
      <c r="E1973" s="24"/>
      <c r="F1973" s="13" t="s">
        <v>111</v>
      </c>
      <c r="G1973" s="27"/>
      <c r="H1973" s="24"/>
      <c r="I1973" s="13" t="s">
        <v>118</v>
      </c>
      <c r="J1973" s="27"/>
      <c r="K1973" s="24"/>
      <c r="L1973" s="13" t="s">
        <v>111</v>
      </c>
      <c r="M1973" s="27"/>
      <c r="N1973" s="24"/>
      <c r="O1973" s="13" t="str">
        <f>IF(OR(AND(NOT(ISBLANK(G1973)),NOT(ISNUMBER(G1973))),AND(NOT(ISBLANK(J1973)),NOT(ISNUMBER(M1973)))),"Digite um número na C.H.",IF(OR(COUNTIF(B1970:B1979,B1973)&gt;1,COUNTIF(J1970:J1979,J1973)&gt;1),"Docente repetido",""))</f>
        <v/>
      </c>
      <c r="P1973" s="13">
        <f t="shared" si="118"/>
        <v>0</v>
      </c>
      <c r="Q1973" s="26"/>
      <c r="R1973" s="26"/>
      <c r="S1973" s="26"/>
      <c r="T1973" s="40" t="str">
        <f t="shared" si="111"/>
        <v/>
      </c>
      <c r="U1973" s="24"/>
      <c r="V1973" s="24"/>
      <c r="W1973" s="26"/>
    </row>
    <row r="1974" spans="1:23" ht="14.1">
      <c r="A1974" s="13" t="s">
        <v>119</v>
      </c>
      <c r="B1974" s="75"/>
      <c r="C1974" s="75"/>
      <c r="D1974" s="75"/>
      <c r="E1974" s="24"/>
      <c r="F1974" s="13" t="s">
        <v>111</v>
      </c>
      <c r="G1974" s="27"/>
      <c r="H1974" s="24"/>
      <c r="I1974" s="13" t="s">
        <v>120</v>
      </c>
      <c r="J1974" s="27"/>
      <c r="K1974" s="24"/>
      <c r="L1974" s="13" t="s">
        <v>111</v>
      </c>
      <c r="M1974" s="27"/>
      <c r="N1974" s="24"/>
      <c r="O1974" s="13" t="str">
        <f>IF(OR(AND(NOT(ISBLANK(G1974)),NOT(ISNUMBER(G1974))),AND(NOT(ISBLANK(J1974)),NOT(ISNUMBER(M1974)))),"Digite um número na C.H.",IF(OR(COUNTIF(B1970:B1979,B1974)&gt;1,COUNTIF(J1970:J1979,J1974)&gt;1),"Docente repetido",""))</f>
        <v/>
      </c>
      <c r="P1974" s="13">
        <f t="shared" si="118"/>
        <v>0</v>
      </c>
      <c r="Q1974" s="26"/>
      <c r="R1974" s="26"/>
      <c r="S1974" s="26"/>
      <c r="T1974" s="40" t="str">
        <f t="shared" si="111"/>
        <v/>
      </c>
      <c r="U1974" s="24"/>
      <c r="V1974" s="24"/>
      <c r="W1974" s="26"/>
    </row>
    <row r="1975" spans="1:23" ht="14.1">
      <c r="A1975" s="13" t="s">
        <v>121</v>
      </c>
      <c r="B1975" s="75"/>
      <c r="C1975" s="75"/>
      <c r="D1975" s="75"/>
      <c r="E1975" s="24"/>
      <c r="F1975" s="13" t="s">
        <v>111</v>
      </c>
      <c r="G1975" s="27"/>
      <c r="H1975" s="24"/>
      <c r="I1975" s="13" t="s">
        <v>122</v>
      </c>
      <c r="J1975" s="27"/>
      <c r="K1975" s="24"/>
      <c r="L1975" s="13" t="s">
        <v>111</v>
      </c>
      <c r="M1975" s="27"/>
      <c r="N1975" s="24"/>
      <c r="O1975" s="13" t="str">
        <f>IF(OR(AND(NOT(ISBLANK(G1975)),NOT(ISNUMBER(G1975))),AND(NOT(ISBLANK(J1975)),NOT(ISNUMBER(M1975)))),"Digite um número na C.H.",IF(OR(COUNTIF(B1970:B1979,B1975)&gt;1,COUNTIF(J1970:J1979,J1975)&gt;1),"Docente repetido",""))</f>
        <v/>
      </c>
      <c r="P1975" s="13">
        <f t="shared" si="118"/>
        <v>0</v>
      </c>
      <c r="Q1975" s="26"/>
      <c r="R1975" s="26"/>
      <c r="S1975" s="26"/>
      <c r="T1975" s="40" t="str">
        <f t="shared" si="111"/>
        <v/>
      </c>
      <c r="U1975" s="24"/>
      <c r="V1975" s="24"/>
      <c r="W1975" s="26"/>
    </row>
    <row r="1976" spans="1:23" ht="14.1">
      <c r="A1976" s="13" t="s">
        <v>123</v>
      </c>
      <c r="B1976" s="75"/>
      <c r="C1976" s="75"/>
      <c r="D1976" s="75"/>
      <c r="E1976" s="24"/>
      <c r="F1976" s="13" t="s">
        <v>111</v>
      </c>
      <c r="G1976" s="27"/>
      <c r="H1976" s="24"/>
      <c r="I1976" s="13" t="s">
        <v>124</v>
      </c>
      <c r="J1976" s="27"/>
      <c r="K1976" s="24"/>
      <c r="L1976" s="13" t="s">
        <v>111</v>
      </c>
      <c r="M1976" s="27"/>
      <c r="N1976" s="24"/>
      <c r="O1976" s="13" t="str">
        <f>IF(OR(AND(NOT(ISBLANK(G1976)),NOT(ISNUMBER(G1976))),AND(NOT(ISBLANK(J1976)),NOT(ISNUMBER(M1976)))),"Digite um número na C.H.",IF(OR(COUNTIF(B1970:B1979,B1976)&gt;1,COUNTIF(J1970:J1979,J1976)&gt;1),"Docente repetido",""))</f>
        <v/>
      </c>
      <c r="P1976" s="13">
        <f t="shared" si="118"/>
        <v>0</v>
      </c>
      <c r="Q1976" s="26"/>
      <c r="R1976" s="26"/>
      <c r="S1976" s="26"/>
      <c r="T1976" s="40" t="str">
        <f t="shared" si="111"/>
        <v/>
      </c>
      <c r="U1976" s="24"/>
      <c r="V1976" s="24"/>
      <c r="W1976" s="26"/>
    </row>
    <row r="1977" spans="1:23" ht="14.1">
      <c r="A1977" s="13" t="s">
        <v>125</v>
      </c>
      <c r="B1977" s="75"/>
      <c r="C1977" s="75"/>
      <c r="D1977" s="75"/>
      <c r="E1977" s="24"/>
      <c r="F1977" s="13" t="s">
        <v>111</v>
      </c>
      <c r="G1977" s="27"/>
      <c r="H1977" s="24"/>
      <c r="I1977" s="13" t="s">
        <v>126</v>
      </c>
      <c r="J1977" s="27"/>
      <c r="K1977" s="24"/>
      <c r="L1977" s="13" t="s">
        <v>111</v>
      </c>
      <c r="M1977" s="27"/>
      <c r="N1977" s="24"/>
      <c r="O1977" s="13" t="str">
        <f>IF(OR(AND(NOT(ISBLANK(G1977)),NOT(ISNUMBER(G1977))),AND(NOT(ISBLANK(J1977)),NOT(ISNUMBER(M1977)))),"Digite um número na C.H.",IF(OR(COUNTIF(B1970:B1979,B1977)&gt;1,COUNTIF(J1970:J1979,J1977)&gt;1),"Docente repetido",""))</f>
        <v/>
      </c>
      <c r="P1977" s="13">
        <f t="shared" si="118"/>
        <v>0</v>
      </c>
      <c r="Q1977" s="26"/>
      <c r="R1977" s="26"/>
      <c r="S1977" s="26"/>
      <c r="T1977" s="40" t="str">
        <f t="shared" si="111"/>
        <v/>
      </c>
      <c r="U1977" s="24"/>
      <c r="V1977" s="24"/>
      <c r="W1977" s="26"/>
    </row>
    <row r="1978" spans="1:23" ht="14.1">
      <c r="A1978" s="13" t="s">
        <v>127</v>
      </c>
      <c r="B1978" s="75"/>
      <c r="C1978" s="75"/>
      <c r="D1978" s="75"/>
      <c r="E1978" s="24"/>
      <c r="F1978" s="13" t="s">
        <v>111</v>
      </c>
      <c r="G1978" s="27"/>
      <c r="H1978" s="24"/>
      <c r="I1978" s="13" t="s">
        <v>128</v>
      </c>
      <c r="J1978" s="27"/>
      <c r="K1978" s="24"/>
      <c r="L1978" s="13" t="s">
        <v>111</v>
      </c>
      <c r="M1978" s="27"/>
      <c r="N1978" s="24"/>
      <c r="O1978" s="13" t="str">
        <f>IF(OR(AND(NOT(ISBLANK(G1978)),NOT(ISNUMBER(G1978))),AND(NOT(ISBLANK(J1978)),NOT(ISNUMBER(M1978)))),"Digite um número na C.H.",IF(OR(COUNTIF(B1970:B1979,B1978)&gt;1,COUNTIF(J1970:J1979,J1978)&gt;1),"Docente repetido",""))</f>
        <v/>
      </c>
      <c r="P1978" s="13">
        <f t="shared" si="118"/>
        <v>0</v>
      </c>
      <c r="Q1978" s="26"/>
      <c r="R1978" s="26"/>
      <c r="S1978" s="26"/>
      <c r="T1978" s="40" t="str">
        <f t="shared" si="111"/>
        <v/>
      </c>
      <c r="U1978" s="26"/>
      <c r="V1978" s="26"/>
      <c r="W1978" s="26"/>
    </row>
    <row r="1979" spans="1:23" ht="14.1">
      <c r="A1979" s="13" t="s">
        <v>129</v>
      </c>
      <c r="B1979" s="75"/>
      <c r="C1979" s="75"/>
      <c r="D1979" s="75"/>
      <c r="E1979" s="24"/>
      <c r="F1979" s="13" t="s">
        <v>111</v>
      </c>
      <c r="G1979" s="27"/>
      <c r="H1979" s="24"/>
      <c r="I1979" s="13" t="s">
        <v>130</v>
      </c>
      <c r="J1979" s="27"/>
      <c r="K1979" s="24"/>
      <c r="L1979" s="13" t="s">
        <v>111</v>
      </c>
      <c r="M1979" s="27"/>
      <c r="N1979" s="24"/>
      <c r="O1979" s="13" t="str">
        <f>IF(OR(AND(NOT(ISBLANK(G1979)),NOT(ISNUMBER(G1979))),AND(NOT(ISBLANK(J1979)),NOT(ISNUMBER(M1979)))),"Digite um número na C.H.",IF(OR(COUNTIF(B1970:B1979,B1979)&gt;1,COUNTIF(J1970:J1979,J1979)&gt;1),"Docente repetido",""))</f>
        <v/>
      </c>
      <c r="P1979" s="13">
        <f t="shared" si="118"/>
        <v>0</v>
      </c>
      <c r="Q1979" s="26"/>
      <c r="R1979" s="26"/>
      <c r="S1979" s="26"/>
      <c r="T1979" s="40" t="str">
        <f t="shared" si="111"/>
        <v/>
      </c>
      <c r="U1979" s="26"/>
      <c r="V1979" s="26"/>
      <c r="W1979" s="26"/>
    </row>
    <row r="1980" spans="1:23" ht="12.6">
      <c r="A1980" s="26"/>
      <c r="B1980" s="26"/>
      <c r="C1980" s="26"/>
      <c r="D1980" s="26"/>
      <c r="E1980" s="26"/>
      <c r="F1980" s="26"/>
      <c r="G1980" s="26"/>
      <c r="H1980" s="26"/>
      <c r="I1980" s="26"/>
      <c r="J1980" s="26"/>
      <c r="K1980" s="26"/>
      <c r="L1980" s="26"/>
      <c r="M1980" s="26"/>
      <c r="N1980" s="26"/>
      <c r="O1980" s="26"/>
      <c r="P1980" s="26"/>
      <c r="Q1980" s="26"/>
      <c r="R1980" s="26"/>
      <c r="S1980" s="26"/>
      <c r="T1980" s="40" t="str">
        <f t="shared" si="111"/>
        <v/>
      </c>
      <c r="U1980" s="26"/>
      <c r="V1980" s="26"/>
      <c r="W1980" s="26"/>
    </row>
    <row r="1981" spans="1:23" ht="15.75" customHeight="1">
      <c r="T1981" s="40" t="str">
        <f t="shared" si="111"/>
        <v/>
      </c>
    </row>
    <row r="1982" spans="1:23" ht="15.75" customHeight="1">
      <c r="T1982" s="40" t="str">
        <f t="shared" si="111"/>
        <v/>
      </c>
    </row>
    <row r="1983" spans="1:23" ht="19.5" customHeight="1">
      <c r="A1983" s="13" t="s">
        <v>99</v>
      </c>
      <c r="B1983" s="94"/>
      <c r="C1983" s="94"/>
      <c r="D1983" s="94"/>
      <c r="E1983" s="94"/>
      <c r="F1983" s="94"/>
      <c r="G1983" s="94"/>
      <c r="H1983" s="94"/>
      <c r="I1983" s="94"/>
      <c r="J1983" s="94"/>
      <c r="K1983" s="94"/>
      <c r="L1983" s="94"/>
      <c r="M1983" s="94"/>
      <c r="N1983" s="24"/>
      <c r="O1983" s="13" t="str">
        <f>IF(AND(B1983="",NOT(F1984="")),"Nome da disciplina obrigatório","")</f>
        <v/>
      </c>
      <c r="P1983" s="13">
        <f>IF(ISBLANK(O1983),"",IF(O1983="",0,1))</f>
        <v>0</v>
      </c>
      <c r="Q1983" s="26"/>
      <c r="R1983" s="26"/>
      <c r="S1983" s="26"/>
      <c r="T1983" s="40" t="str">
        <f t="shared" si="111"/>
        <v/>
      </c>
      <c r="U1983" s="26"/>
      <c r="V1983" s="26"/>
      <c r="W1983" s="26"/>
    </row>
    <row r="1984" spans="1:23" ht="32.25" customHeight="1">
      <c r="A1984" s="95" t="s">
        <v>100</v>
      </c>
      <c r="B1984" s="96"/>
      <c r="C1984" s="96"/>
      <c r="D1984" s="96"/>
      <c r="E1984" s="97"/>
      <c r="F1984" s="13" t="str">
        <f>IF(SUM(G1994:G2003)+SUM(M1994:M2003)=0,"",SUM(G1994:G2003)+SUM(M1994:M2003))</f>
        <v/>
      </c>
      <c r="H1984" s="24"/>
      <c r="I1984" s="24"/>
      <c r="J1984" s="24"/>
      <c r="K1984" s="24"/>
      <c r="L1984" s="24"/>
      <c r="M1984" s="24"/>
      <c r="N1984" s="24"/>
      <c r="O1984" s="13" t="str">
        <f>IF(F1984="", "", IF(AND(NOT(F1984=0),NOT(MOD(F1984,15)=0)),"A carga horária deve ser múltiplo de 15",""))</f>
        <v/>
      </c>
      <c r="P1984" s="13">
        <f>IF(ISBLANK(O1984),"",IF(O1984="",0,1))</f>
        <v>0</v>
      </c>
      <c r="Q1984" s="26"/>
      <c r="R1984" s="26"/>
      <c r="S1984" s="26"/>
      <c r="T1984" s="40" t="str">
        <f t="shared" si="111"/>
        <v/>
      </c>
      <c r="U1984" s="24"/>
      <c r="V1984" s="24"/>
      <c r="W1984" s="26"/>
    </row>
    <row r="1985" spans="1:23" ht="14.1">
      <c r="A1985" s="98" t="s">
        <v>93</v>
      </c>
      <c r="B1985" s="98"/>
      <c r="C1985" s="98"/>
      <c r="D1985" s="98"/>
      <c r="E1985" s="98"/>
      <c r="F1985" s="38" t="str">
        <f>IF(AND(NOT(ISBLANK(F1984)),ISNUMBER(F1984),F1984&gt;=15),F1984/15,"")</f>
        <v/>
      </c>
      <c r="G1985" s="24"/>
      <c r="H1985" s="24"/>
      <c r="I1985" s="24"/>
      <c r="J1985" s="24"/>
      <c r="K1985" s="24"/>
      <c r="L1985" s="24"/>
      <c r="M1985" s="24"/>
      <c r="N1985" s="24"/>
      <c r="O1985" s="26"/>
      <c r="P1985" s="26" t="str">
        <f t="shared" ref="P1985" si="119">IF(ISBLANK(O1985),"",IF(O1985="",0,1))</f>
        <v/>
      </c>
      <c r="Q1985" s="26"/>
      <c r="R1985" s="26"/>
      <c r="S1985" s="26"/>
      <c r="T1985" s="40" t="str">
        <f t="shared" ref="T1985:T2048" si="120">IF(AND($A1985 = "Nome da disciplina:", ISTEXT($B1985)), "OK", "")</f>
        <v/>
      </c>
      <c r="U1985" s="24"/>
      <c r="V1985" s="24"/>
      <c r="W1985" s="26"/>
    </row>
    <row r="1986" spans="1:23" ht="60" customHeight="1">
      <c r="A1986" s="13" t="s">
        <v>101</v>
      </c>
      <c r="B1986" s="83"/>
      <c r="C1986" s="83"/>
      <c r="D1986" s="83"/>
      <c r="E1986" s="83"/>
      <c r="F1986" s="83"/>
      <c r="G1986" s="83"/>
      <c r="H1986" s="83"/>
      <c r="I1986" s="83"/>
      <c r="J1986" s="83"/>
      <c r="K1986" s="83"/>
      <c r="L1986" s="83"/>
      <c r="M1986" s="83"/>
      <c r="N1986" s="24"/>
      <c r="O1986" s="26"/>
      <c r="P1986" s="26"/>
      <c r="Q1986" s="26"/>
      <c r="R1986" s="26"/>
      <c r="S1986" s="26"/>
      <c r="T1986" s="40" t="str">
        <f t="shared" si="120"/>
        <v/>
      </c>
      <c r="U1986" s="24"/>
      <c r="V1986" s="24"/>
      <c r="W1986" s="26"/>
    </row>
    <row r="1987" spans="1:23" ht="60" customHeight="1">
      <c r="A1987" s="39" t="s">
        <v>102</v>
      </c>
      <c r="B1987" s="83"/>
      <c r="C1987" s="83"/>
      <c r="D1987" s="83"/>
      <c r="E1987" s="83"/>
      <c r="F1987" s="83"/>
      <c r="G1987" s="83"/>
      <c r="H1987" s="83"/>
      <c r="I1987" s="83"/>
      <c r="J1987" s="83"/>
      <c r="K1987" s="83"/>
      <c r="L1987" s="83"/>
      <c r="M1987" s="83"/>
      <c r="N1987" s="24"/>
      <c r="O1987" s="26"/>
      <c r="P1987" s="26"/>
      <c r="Q1987" s="26"/>
      <c r="R1987" s="26"/>
      <c r="S1987" s="26"/>
      <c r="T1987" s="40" t="str">
        <f t="shared" si="120"/>
        <v/>
      </c>
      <c r="U1987" s="24"/>
      <c r="V1987" s="24"/>
      <c r="W1987" s="26"/>
    </row>
    <row r="1988" spans="1:23" ht="14.1">
      <c r="A1988" s="13" t="s">
        <v>103</v>
      </c>
      <c r="B1988" s="57"/>
      <c r="C1988" s="16" t="s">
        <v>104</v>
      </c>
      <c r="D1988" s="24"/>
      <c r="E1988" s="24"/>
      <c r="G1988" s="26"/>
      <c r="H1988" s="24"/>
      <c r="I1988" s="24"/>
      <c r="J1988" s="24"/>
      <c r="K1988" s="24"/>
      <c r="L1988" s="24"/>
      <c r="M1988" s="24"/>
      <c r="N1988" s="24"/>
      <c r="O1988" s="26"/>
      <c r="P1988" s="26" t="str">
        <f t="shared" ref="P1988:P1989" si="121">IF(ISBLANK(O1988),"",IF(O1988="",0,1))</f>
        <v/>
      </c>
      <c r="Q1988" s="26"/>
      <c r="R1988" s="26"/>
      <c r="S1988" s="26"/>
      <c r="T1988" s="40" t="str">
        <f t="shared" si="120"/>
        <v/>
      </c>
      <c r="U1988" s="24"/>
      <c r="V1988" s="24"/>
      <c r="W1988" s="26"/>
    </row>
    <row r="1989" spans="1:23" ht="14.1">
      <c r="A1989" s="13" t="s">
        <v>105</v>
      </c>
      <c r="B1989" s="57"/>
      <c r="C1989" s="16" t="s">
        <v>104</v>
      </c>
      <c r="D1989" s="24"/>
      <c r="E1989" s="24"/>
      <c r="G1989" s="26"/>
      <c r="H1989" s="24"/>
      <c r="I1989" s="24"/>
      <c r="J1989" s="24"/>
      <c r="K1989" s="24"/>
      <c r="L1989" s="24"/>
      <c r="M1989" s="24"/>
      <c r="N1989" s="24"/>
      <c r="O1989" s="26"/>
      <c r="P1989" s="26" t="str">
        <f t="shared" si="121"/>
        <v/>
      </c>
      <c r="Q1989" s="26"/>
      <c r="R1989" s="26"/>
      <c r="S1989" s="26"/>
      <c r="T1989" s="40" t="str">
        <f t="shared" si="120"/>
        <v/>
      </c>
      <c r="U1989" s="24"/>
      <c r="V1989" s="24"/>
      <c r="W1989" s="26"/>
    </row>
    <row r="1990" spans="1:23" ht="14.1">
      <c r="A1990" s="99" t="s">
        <v>106</v>
      </c>
      <c r="B1990" s="99"/>
      <c r="C1990" s="57"/>
      <c r="D1990" s="16" t="s">
        <v>104</v>
      </c>
      <c r="E1990" s="24"/>
      <c r="F1990" s="34"/>
      <c r="G1990" s="26"/>
      <c r="H1990" s="24"/>
      <c r="I1990" s="24"/>
      <c r="J1990" s="24"/>
      <c r="K1990" s="24"/>
      <c r="L1990" s="24"/>
      <c r="M1990" s="24"/>
      <c r="N1990" s="24"/>
      <c r="O1990" s="26"/>
      <c r="P1990" s="26"/>
      <c r="Q1990" s="26"/>
      <c r="R1990" s="26"/>
      <c r="S1990" s="26"/>
      <c r="T1990" s="40" t="str">
        <f t="shared" si="120"/>
        <v/>
      </c>
      <c r="U1990" s="24"/>
      <c r="V1990" s="24"/>
      <c r="W1990" s="26"/>
    </row>
    <row r="1991" spans="1:23" ht="14.1">
      <c r="A1991" s="99" t="s">
        <v>107</v>
      </c>
      <c r="B1991" s="99"/>
      <c r="C1991" s="57"/>
      <c r="D1991" s="16" t="s">
        <v>104</v>
      </c>
      <c r="E1991" s="24"/>
      <c r="F1991" s="34"/>
      <c r="G1991" s="26"/>
      <c r="H1991" s="24"/>
      <c r="I1991" s="24"/>
      <c r="J1991" s="24"/>
      <c r="K1991" s="24"/>
      <c r="L1991" s="24"/>
      <c r="M1991" s="24"/>
      <c r="N1991" s="24"/>
      <c r="O1991" s="26"/>
      <c r="P1991" s="26"/>
      <c r="Q1991" s="26"/>
      <c r="R1991" s="26"/>
      <c r="S1991" s="26"/>
      <c r="T1991" s="40" t="str">
        <f t="shared" si="120"/>
        <v/>
      </c>
      <c r="U1991" s="24"/>
      <c r="V1991" s="24"/>
      <c r="W1991" s="26"/>
    </row>
    <row r="1992" spans="1:23" ht="14.1">
      <c r="A1992" s="100" t="s">
        <v>108</v>
      </c>
      <c r="B1992" s="101"/>
      <c r="C1992" s="102"/>
      <c r="D1992" s="57"/>
      <c r="E1992" s="16" t="s">
        <v>104</v>
      </c>
      <c r="G1992" s="26"/>
      <c r="H1992" s="24"/>
      <c r="I1992" s="24"/>
      <c r="J1992" s="24"/>
      <c r="K1992" s="24"/>
      <c r="L1992" s="24"/>
      <c r="M1992" s="24"/>
      <c r="N1992" s="24"/>
      <c r="O1992" s="26"/>
      <c r="P1992" s="26"/>
      <c r="Q1992" s="26"/>
      <c r="R1992" s="26"/>
      <c r="S1992" s="26"/>
      <c r="T1992" s="40" t="str">
        <f t="shared" si="120"/>
        <v/>
      </c>
      <c r="U1992" s="24"/>
      <c r="V1992" s="24"/>
      <c r="W1992" s="26"/>
    </row>
    <row r="1993" spans="1:23" ht="14.1">
      <c r="A1993" s="103" t="s">
        <v>109</v>
      </c>
      <c r="B1993" s="104"/>
      <c r="C1993" s="105"/>
      <c r="D1993" s="57"/>
      <c r="E1993" s="16" t="s">
        <v>104</v>
      </c>
      <c r="G1993" s="26"/>
      <c r="H1993" s="24"/>
      <c r="I1993" s="24"/>
      <c r="J1993" s="24"/>
      <c r="K1993" s="24"/>
      <c r="L1993" s="24"/>
      <c r="M1993" s="24"/>
      <c r="N1993" s="24"/>
      <c r="O1993" s="26"/>
      <c r="P1993" s="26"/>
      <c r="Q1993" s="26"/>
      <c r="R1993" s="26"/>
      <c r="S1993" s="26"/>
      <c r="T1993" s="40" t="str">
        <f t="shared" si="120"/>
        <v/>
      </c>
      <c r="U1993" s="24"/>
      <c r="V1993" s="24"/>
      <c r="W1993" s="26"/>
    </row>
    <row r="1994" spans="1:23" ht="14.1">
      <c r="A1994" s="13" t="s">
        <v>110</v>
      </c>
      <c r="B1994" s="75"/>
      <c r="C1994" s="75"/>
      <c r="D1994" s="75"/>
      <c r="E1994" s="24"/>
      <c r="F1994" s="13" t="s">
        <v>111</v>
      </c>
      <c r="G1994" s="27"/>
      <c r="H1994" s="24"/>
      <c r="I1994" s="13" t="s">
        <v>112</v>
      </c>
      <c r="J1994" s="27"/>
      <c r="K1994" s="24"/>
      <c r="L1994" s="13" t="s">
        <v>111</v>
      </c>
      <c r="M1994" s="27"/>
      <c r="N1994" s="24"/>
      <c r="O1994" s="13" t="str">
        <f>IF(OR(AND(NOT(ISBLANK(G1994)),NOT(ISNUMBER(G1994))),AND(NOT(ISBLANK(J1994)),NOT(ISNUMBER(M1994)))),"Digite um número na C.H.",IF(OR(COUNTIF(B1994:B2003,B1994)&gt;1,COUNTIF(J1994:J2003,J1994)&gt;1),"Docente repetido",""))</f>
        <v/>
      </c>
      <c r="P1994" s="13">
        <f t="shared" ref="P1994:P2003" si="122">IF(ISBLANK(O1994),"",IF(O1994="",0,1))</f>
        <v>0</v>
      </c>
      <c r="Q1994" s="26"/>
      <c r="R1994" s="26"/>
      <c r="S1994" s="26"/>
      <c r="T1994" s="40" t="str">
        <f t="shared" si="120"/>
        <v/>
      </c>
      <c r="U1994" s="24"/>
      <c r="V1994" s="24"/>
      <c r="W1994" s="26"/>
    </row>
    <row r="1995" spans="1:23" ht="14.1">
      <c r="A1995" s="13" t="s">
        <v>113</v>
      </c>
      <c r="B1995" s="75"/>
      <c r="C1995" s="75"/>
      <c r="D1995" s="75"/>
      <c r="E1995" s="24"/>
      <c r="F1995" s="13" t="s">
        <v>111</v>
      </c>
      <c r="G1995" s="27"/>
      <c r="H1995" s="24"/>
      <c r="I1995" s="13" t="s">
        <v>114</v>
      </c>
      <c r="J1995" s="27"/>
      <c r="K1995" s="24"/>
      <c r="L1995" s="13" t="s">
        <v>111</v>
      </c>
      <c r="M1995" s="27"/>
      <c r="N1995" s="24"/>
      <c r="O1995" s="13" t="str">
        <f>IF(OR(AND(NOT(ISBLANK(G1995)),NOT(ISNUMBER(G1995))),AND(NOT(ISBLANK(J1995)),NOT(ISNUMBER(M1995)))),"Digite um número na C.H.",IF(OR(COUNTIF(B1994:B2003,B1995)&gt;1,COUNTIF(J1994:J2003,J1995)&gt;1),"Docente repetido",""))</f>
        <v/>
      </c>
      <c r="P1995" s="13">
        <f t="shared" si="122"/>
        <v>0</v>
      </c>
      <c r="Q1995" s="26"/>
      <c r="R1995" s="26"/>
      <c r="S1995" s="26"/>
      <c r="T1995" s="40" t="str">
        <f t="shared" si="120"/>
        <v/>
      </c>
      <c r="U1995" s="24"/>
      <c r="V1995" s="24"/>
      <c r="W1995" s="26"/>
    </row>
    <row r="1996" spans="1:23" ht="14.1">
      <c r="A1996" s="13" t="s">
        <v>115</v>
      </c>
      <c r="B1996" s="75"/>
      <c r="C1996" s="75"/>
      <c r="D1996" s="75"/>
      <c r="E1996" s="24"/>
      <c r="F1996" s="13" t="s">
        <v>111</v>
      </c>
      <c r="G1996" s="27"/>
      <c r="H1996" s="24"/>
      <c r="I1996" s="13" t="s">
        <v>116</v>
      </c>
      <c r="J1996" s="27"/>
      <c r="K1996" s="24"/>
      <c r="L1996" s="13" t="s">
        <v>111</v>
      </c>
      <c r="M1996" s="27"/>
      <c r="N1996" s="24"/>
      <c r="O1996" s="13" t="str">
        <f>IF(OR(AND(NOT(ISBLANK(G1996)),NOT(ISNUMBER(G1996))),AND(NOT(ISBLANK(J1996)),NOT(ISNUMBER(M1996)))),"Digite um número na C.H.",IF(OR(COUNTIF(B1994:B2003,B1996)&gt;1,COUNTIF(J1994:J2003,J1996)&gt;1),"Docente repetido",""))</f>
        <v/>
      </c>
      <c r="P1996" s="13">
        <f t="shared" si="122"/>
        <v>0</v>
      </c>
      <c r="Q1996" s="26"/>
      <c r="R1996" s="26"/>
      <c r="S1996" s="26"/>
      <c r="T1996" s="40" t="str">
        <f t="shared" si="120"/>
        <v/>
      </c>
      <c r="U1996" s="24"/>
      <c r="V1996" s="24"/>
      <c r="W1996" s="26"/>
    </row>
    <row r="1997" spans="1:23" ht="14.1">
      <c r="A1997" s="13" t="s">
        <v>117</v>
      </c>
      <c r="B1997" s="75"/>
      <c r="C1997" s="75"/>
      <c r="D1997" s="75"/>
      <c r="E1997" s="24"/>
      <c r="F1997" s="13" t="s">
        <v>111</v>
      </c>
      <c r="G1997" s="27"/>
      <c r="H1997" s="24"/>
      <c r="I1997" s="13" t="s">
        <v>118</v>
      </c>
      <c r="J1997" s="27"/>
      <c r="K1997" s="24"/>
      <c r="L1997" s="13" t="s">
        <v>111</v>
      </c>
      <c r="M1997" s="27"/>
      <c r="N1997" s="24"/>
      <c r="O1997" s="13" t="str">
        <f>IF(OR(AND(NOT(ISBLANK(G1997)),NOT(ISNUMBER(G1997))),AND(NOT(ISBLANK(J1997)),NOT(ISNUMBER(M1997)))),"Digite um número na C.H.",IF(OR(COUNTIF(B1994:B2003,B1997)&gt;1,COUNTIF(J1994:J2003,J1997)&gt;1),"Docente repetido",""))</f>
        <v/>
      </c>
      <c r="P1997" s="13">
        <f t="shared" si="122"/>
        <v>0</v>
      </c>
      <c r="Q1997" s="26"/>
      <c r="R1997" s="26"/>
      <c r="S1997" s="26"/>
      <c r="T1997" s="40" t="str">
        <f t="shared" si="120"/>
        <v/>
      </c>
      <c r="U1997" s="24"/>
      <c r="V1997" s="24"/>
      <c r="W1997" s="26"/>
    </row>
    <row r="1998" spans="1:23" ht="14.1">
      <c r="A1998" s="13" t="s">
        <v>119</v>
      </c>
      <c r="B1998" s="75"/>
      <c r="C1998" s="75"/>
      <c r="D1998" s="75"/>
      <c r="E1998" s="24"/>
      <c r="F1998" s="13" t="s">
        <v>111</v>
      </c>
      <c r="G1998" s="27"/>
      <c r="H1998" s="24"/>
      <c r="I1998" s="13" t="s">
        <v>120</v>
      </c>
      <c r="J1998" s="27"/>
      <c r="K1998" s="24"/>
      <c r="L1998" s="13" t="s">
        <v>111</v>
      </c>
      <c r="M1998" s="27"/>
      <c r="N1998" s="24"/>
      <c r="O1998" s="13" t="str">
        <f>IF(OR(AND(NOT(ISBLANK(G1998)),NOT(ISNUMBER(G1998))),AND(NOT(ISBLANK(J1998)),NOT(ISNUMBER(M1998)))),"Digite um número na C.H.",IF(OR(COUNTIF(B1994:B2003,B1998)&gt;1,COUNTIF(J1994:J2003,J1998)&gt;1),"Docente repetido",""))</f>
        <v/>
      </c>
      <c r="P1998" s="13">
        <f t="shared" si="122"/>
        <v>0</v>
      </c>
      <c r="Q1998" s="26"/>
      <c r="R1998" s="26"/>
      <c r="S1998" s="26"/>
      <c r="T1998" s="40" t="str">
        <f t="shared" si="120"/>
        <v/>
      </c>
      <c r="U1998" s="24"/>
      <c r="V1998" s="24"/>
      <c r="W1998" s="26"/>
    </row>
    <row r="1999" spans="1:23" ht="14.1">
      <c r="A1999" s="13" t="s">
        <v>121</v>
      </c>
      <c r="B1999" s="75"/>
      <c r="C1999" s="75"/>
      <c r="D1999" s="75"/>
      <c r="E1999" s="24"/>
      <c r="F1999" s="13" t="s">
        <v>111</v>
      </c>
      <c r="G1999" s="27"/>
      <c r="H1999" s="24"/>
      <c r="I1999" s="13" t="s">
        <v>122</v>
      </c>
      <c r="J1999" s="27"/>
      <c r="K1999" s="24"/>
      <c r="L1999" s="13" t="s">
        <v>111</v>
      </c>
      <c r="M1999" s="27"/>
      <c r="N1999" s="24"/>
      <c r="O1999" s="13" t="str">
        <f>IF(OR(AND(NOT(ISBLANK(G1999)),NOT(ISNUMBER(G1999))),AND(NOT(ISBLANK(J1999)),NOT(ISNUMBER(M1999)))),"Digite um número na C.H.",IF(OR(COUNTIF(B1994:B2003,B1999)&gt;1,COUNTIF(J1994:J2003,J1999)&gt;1),"Docente repetido",""))</f>
        <v/>
      </c>
      <c r="P1999" s="13">
        <f t="shared" si="122"/>
        <v>0</v>
      </c>
      <c r="Q1999" s="26"/>
      <c r="R1999" s="26"/>
      <c r="S1999" s="26"/>
      <c r="T1999" s="40" t="str">
        <f t="shared" si="120"/>
        <v/>
      </c>
      <c r="U1999" s="24"/>
      <c r="V1999" s="24"/>
      <c r="W1999" s="26"/>
    </row>
    <row r="2000" spans="1:23" ht="14.1">
      <c r="A2000" s="13" t="s">
        <v>123</v>
      </c>
      <c r="B2000" s="75"/>
      <c r="C2000" s="75"/>
      <c r="D2000" s="75"/>
      <c r="E2000" s="24"/>
      <c r="F2000" s="13" t="s">
        <v>111</v>
      </c>
      <c r="G2000" s="27"/>
      <c r="H2000" s="24"/>
      <c r="I2000" s="13" t="s">
        <v>124</v>
      </c>
      <c r="J2000" s="27"/>
      <c r="K2000" s="24"/>
      <c r="L2000" s="13" t="s">
        <v>111</v>
      </c>
      <c r="M2000" s="27"/>
      <c r="N2000" s="24"/>
      <c r="O2000" s="13" t="str">
        <f>IF(OR(AND(NOT(ISBLANK(G2000)),NOT(ISNUMBER(G2000))),AND(NOT(ISBLANK(J2000)),NOT(ISNUMBER(M2000)))),"Digite um número na C.H.",IF(OR(COUNTIF(B1994:B2003,B2000)&gt;1,COUNTIF(J1994:J2003,J2000)&gt;1),"Docente repetido",""))</f>
        <v/>
      </c>
      <c r="P2000" s="13">
        <f t="shared" si="122"/>
        <v>0</v>
      </c>
      <c r="Q2000" s="26"/>
      <c r="R2000" s="26"/>
      <c r="S2000" s="26"/>
      <c r="T2000" s="40" t="str">
        <f t="shared" si="120"/>
        <v/>
      </c>
      <c r="U2000" s="24"/>
      <c r="V2000" s="24"/>
      <c r="W2000" s="26"/>
    </row>
    <row r="2001" spans="1:23" ht="14.1">
      <c r="A2001" s="13" t="s">
        <v>125</v>
      </c>
      <c r="B2001" s="75"/>
      <c r="C2001" s="75"/>
      <c r="D2001" s="75"/>
      <c r="E2001" s="24"/>
      <c r="F2001" s="13" t="s">
        <v>111</v>
      </c>
      <c r="G2001" s="27"/>
      <c r="H2001" s="24"/>
      <c r="I2001" s="13" t="s">
        <v>126</v>
      </c>
      <c r="J2001" s="27"/>
      <c r="K2001" s="24"/>
      <c r="L2001" s="13" t="s">
        <v>111</v>
      </c>
      <c r="M2001" s="27"/>
      <c r="N2001" s="24"/>
      <c r="O2001" s="13" t="str">
        <f>IF(OR(AND(NOT(ISBLANK(G2001)),NOT(ISNUMBER(G2001))),AND(NOT(ISBLANK(J2001)),NOT(ISNUMBER(M2001)))),"Digite um número na C.H.",IF(OR(COUNTIF(B1994:B2003,B2001)&gt;1,COUNTIF(J1994:J2003,J2001)&gt;1),"Docente repetido",""))</f>
        <v/>
      </c>
      <c r="P2001" s="13">
        <f t="shared" si="122"/>
        <v>0</v>
      </c>
      <c r="Q2001" s="26"/>
      <c r="R2001" s="26"/>
      <c r="S2001" s="26"/>
      <c r="T2001" s="40" t="str">
        <f t="shared" si="120"/>
        <v/>
      </c>
      <c r="U2001" s="24"/>
      <c r="V2001" s="24"/>
      <c r="W2001" s="26"/>
    </row>
    <row r="2002" spans="1:23" ht="14.1">
      <c r="A2002" s="13" t="s">
        <v>127</v>
      </c>
      <c r="B2002" s="75"/>
      <c r="C2002" s="75"/>
      <c r="D2002" s="75"/>
      <c r="E2002" s="24"/>
      <c r="F2002" s="13" t="s">
        <v>111</v>
      </c>
      <c r="G2002" s="27"/>
      <c r="H2002" s="24"/>
      <c r="I2002" s="13" t="s">
        <v>128</v>
      </c>
      <c r="J2002" s="27"/>
      <c r="K2002" s="24"/>
      <c r="L2002" s="13" t="s">
        <v>111</v>
      </c>
      <c r="M2002" s="27"/>
      <c r="N2002" s="24"/>
      <c r="O2002" s="13" t="str">
        <f>IF(OR(AND(NOT(ISBLANK(G2002)),NOT(ISNUMBER(G2002))),AND(NOT(ISBLANK(J2002)),NOT(ISNUMBER(M2002)))),"Digite um número na C.H.",IF(OR(COUNTIF(B1994:B2003,B2002)&gt;1,COUNTIF(J1994:J2003,J2002)&gt;1),"Docente repetido",""))</f>
        <v/>
      </c>
      <c r="P2002" s="13">
        <f t="shared" si="122"/>
        <v>0</v>
      </c>
      <c r="Q2002" s="26"/>
      <c r="R2002" s="26"/>
      <c r="S2002" s="26"/>
      <c r="T2002" s="40" t="str">
        <f t="shared" si="120"/>
        <v/>
      </c>
      <c r="U2002" s="26"/>
      <c r="V2002" s="26"/>
      <c r="W2002" s="26"/>
    </row>
    <row r="2003" spans="1:23" ht="14.1">
      <c r="A2003" s="13" t="s">
        <v>129</v>
      </c>
      <c r="B2003" s="75"/>
      <c r="C2003" s="75"/>
      <c r="D2003" s="75"/>
      <c r="E2003" s="24"/>
      <c r="F2003" s="13" t="s">
        <v>111</v>
      </c>
      <c r="G2003" s="27"/>
      <c r="H2003" s="24"/>
      <c r="I2003" s="13" t="s">
        <v>130</v>
      </c>
      <c r="J2003" s="27"/>
      <c r="K2003" s="24"/>
      <c r="L2003" s="13" t="s">
        <v>111</v>
      </c>
      <c r="M2003" s="27"/>
      <c r="N2003" s="24"/>
      <c r="O2003" s="13" t="str">
        <f>IF(OR(AND(NOT(ISBLANK(G2003)),NOT(ISNUMBER(G2003))),AND(NOT(ISBLANK(J2003)),NOT(ISNUMBER(M2003)))),"Digite um número na C.H.",IF(OR(COUNTIF(B1994:B2003,B2003)&gt;1,COUNTIF(J1994:J2003,J2003)&gt;1),"Docente repetido",""))</f>
        <v/>
      </c>
      <c r="P2003" s="13">
        <f t="shared" si="122"/>
        <v>0</v>
      </c>
      <c r="Q2003" s="26"/>
      <c r="R2003" s="26"/>
      <c r="S2003" s="26"/>
      <c r="T2003" s="40" t="str">
        <f t="shared" si="120"/>
        <v/>
      </c>
      <c r="U2003" s="26"/>
      <c r="V2003" s="26"/>
      <c r="W2003" s="26"/>
    </row>
    <row r="2004" spans="1:23" ht="12.6">
      <c r="A2004" s="26"/>
      <c r="B2004" s="26"/>
      <c r="C2004" s="26"/>
      <c r="D2004" s="26"/>
      <c r="E2004" s="26"/>
      <c r="F2004" s="26"/>
      <c r="G2004" s="26"/>
      <c r="H2004" s="26"/>
      <c r="I2004" s="26"/>
      <c r="J2004" s="26"/>
      <c r="K2004" s="26"/>
      <c r="L2004" s="26"/>
      <c r="M2004" s="26"/>
      <c r="N2004" s="26"/>
      <c r="O2004" s="26"/>
      <c r="P2004" s="26"/>
      <c r="Q2004" s="26"/>
      <c r="R2004" s="26"/>
      <c r="S2004" s="26"/>
      <c r="T2004" s="40" t="str">
        <f t="shared" si="120"/>
        <v/>
      </c>
      <c r="U2004" s="26"/>
      <c r="V2004" s="26"/>
      <c r="W2004" s="26"/>
    </row>
    <row r="2005" spans="1:23" ht="15.75" customHeight="1">
      <c r="T2005" s="40" t="str">
        <f t="shared" si="120"/>
        <v/>
      </c>
    </row>
    <row r="2006" spans="1:23" ht="15.75" customHeight="1">
      <c r="T2006" s="40" t="str">
        <f t="shared" si="120"/>
        <v/>
      </c>
    </row>
    <row r="2007" spans="1:23" ht="19.5" customHeight="1">
      <c r="A2007" s="13" t="s">
        <v>99</v>
      </c>
      <c r="B2007" s="94"/>
      <c r="C2007" s="94"/>
      <c r="D2007" s="94"/>
      <c r="E2007" s="94"/>
      <c r="F2007" s="94"/>
      <c r="G2007" s="94"/>
      <c r="H2007" s="94"/>
      <c r="I2007" s="94"/>
      <c r="J2007" s="94"/>
      <c r="K2007" s="94"/>
      <c r="L2007" s="94"/>
      <c r="M2007" s="94"/>
      <c r="N2007" s="24"/>
      <c r="O2007" s="13" t="str">
        <f>IF(AND(B2007="",NOT(F2008="")),"Nome da disciplina obrigatório","")</f>
        <v/>
      </c>
      <c r="P2007" s="13">
        <f>IF(ISBLANK(O2007),"",IF(O2007="",0,1))</f>
        <v>0</v>
      </c>
      <c r="Q2007" s="26"/>
      <c r="R2007" s="26"/>
      <c r="S2007" s="26"/>
      <c r="T2007" s="40" t="str">
        <f t="shared" si="120"/>
        <v/>
      </c>
      <c r="U2007" s="26"/>
      <c r="V2007" s="26"/>
      <c r="W2007" s="26"/>
    </row>
    <row r="2008" spans="1:23" ht="32.25" customHeight="1">
      <c r="A2008" s="95" t="s">
        <v>100</v>
      </c>
      <c r="B2008" s="96"/>
      <c r="C2008" s="96"/>
      <c r="D2008" s="96"/>
      <c r="E2008" s="97"/>
      <c r="F2008" s="13" t="str">
        <f>IF(SUM(G2018:G2027)+SUM(M2018:M2027)=0,"",SUM(G2018:G2027)+SUM(M2018:M2027))</f>
        <v/>
      </c>
      <c r="H2008" s="24"/>
      <c r="I2008" s="24"/>
      <c r="J2008" s="24"/>
      <c r="K2008" s="24"/>
      <c r="L2008" s="24"/>
      <c r="M2008" s="24"/>
      <c r="N2008" s="24"/>
      <c r="O2008" s="13" t="str">
        <f>IF(F2008="", "", IF(AND(NOT(F2008=0),NOT(MOD(F2008,15)=0)),"A carga horária deve ser múltiplo de 15",""))</f>
        <v/>
      </c>
      <c r="P2008" s="13">
        <f>IF(ISBLANK(O2008),"",IF(O2008="",0,1))</f>
        <v>0</v>
      </c>
      <c r="Q2008" s="26"/>
      <c r="R2008" s="26"/>
      <c r="S2008" s="26"/>
      <c r="T2008" s="40" t="str">
        <f t="shared" si="120"/>
        <v/>
      </c>
      <c r="U2008" s="24"/>
      <c r="V2008" s="24"/>
      <c r="W2008" s="26"/>
    </row>
    <row r="2009" spans="1:23" ht="14.1">
      <c r="A2009" s="98" t="s">
        <v>93</v>
      </c>
      <c r="B2009" s="98"/>
      <c r="C2009" s="98"/>
      <c r="D2009" s="98"/>
      <c r="E2009" s="98"/>
      <c r="F2009" s="38" t="str">
        <f>IF(AND(NOT(ISBLANK(F2008)),ISNUMBER(F2008),F2008&gt;=15),F2008/15,"")</f>
        <v/>
      </c>
      <c r="G2009" s="24"/>
      <c r="H2009" s="24"/>
      <c r="I2009" s="24"/>
      <c r="J2009" s="24"/>
      <c r="K2009" s="24"/>
      <c r="L2009" s="24"/>
      <c r="M2009" s="24"/>
      <c r="N2009" s="24"/>
      <c r="O2009" s="26"/>
      <c r="P2009" s="26"/>
      <c r="Q2009" s="26"/>
      <c r="R2009" s="26"/>
      <c r="S2009" s="26"/>
      <c r="T2009" s="40" t="str">
        <f t="shared" si="120"/>
        <v/>
      </c>
      <c r="U2009" s="24"/>
      <c r="V2009" s="24"/>
      <c r="W2009" s="26"/>
    </row>
    <row r="2010" spans="1:23" ht="60" customHeight="1">
      <c r="A2010" s="13" t="s">
        <v>101</v>
      </c>
      <c r="B2010" s="83"/>
      <c r="C2010" s="83"/>
      <c r="D2010" s="83"/>
      <c r="E2010" s="83"/>
      <c r="F2010" s="83"/>
      <c r="G2010" s="83"/>
      <c r="H2010" s="83"/>
      <c r="I2010" s="83"/>
      <c r="J2010" s="83"/>
      <c r="K2010" s="83"/>
      <c r="L2010" s="83"/>
      <c r="M2010" s="83"/>
      <c r="N2010" s="24"/>
      <c r="O2010" s="26"/>
      <c r="P2010" s="26"/>
      <c r="Q2010" s="26"/>
      <c r="R2010" s="26"/>
      <c r="S2010" s="26"/>
      <c r="T2010" s="40" t="str">
        <f t="shared" si="120"/>
        <v/>
      </c>
      <c r="U2010" s="24"/>
      <c r="V2010" s="24"/>
      <c r="W2010" s="26"/>
    </row>
    <row r="2011" spans="1:23" ht="60" customHeight="1">
      <c r="A2011" s="39" t="s">
        <v>102</v>
      </c>
      <c r="B2011" s="83"/>
      <c r="C2011" s="83"/>
      <c r="D2011" s="83"/>
      <c r="E2011" s="83"/>
      <c r="F2011" s="83"/>
      <c r="G2011" s="83"/>
      <c r="H2011" s="83"/>
      <c r="I2011" s="83"/>
      <c r="J2011" s="83"/>
      <c r="K2011" s="83"/>
      <c r="L2011" s="83"/>
      <c r="M2011" s="83"/>
      <c r="N2011" s="24"/>
      <c r="O2011" s="26"/>
      <c r="P2011" s="26"/>
      <c r="Q2011" s="26"/>
      <c r="R2011" s="26"/>
      <c r="S2011" s="26"/>
      <c r="T2011" s="40" t="str">
        <f t="shared" si="120"/>
        <v/>
      </c>
      <c r="U2011" s="24"/>
      <c r="V2011" s="24"/>
      <c r="W2011" s="26"/>
    </row>
    <row r="2012" spans="1:23" ht="14.1">
      <c r="A2012" s="13" t="s">
        <v>103</v>
      </c>
      <c r="B2012" s="57"/>
      <c r="C2012" s="16" t="s">
        <v>104</v>
      </c>
      <c r="D2012" s="24"/>
      <c r="E2012" s="24"/>
      <c r="G2012" s="26"/>
      <c r="H2012" s="24"/>
      <c r="I2012" s="24"/>
      <c r="J2012" s="24"/>
      <c r="K2012" s="24"/>
      <c r="L2012" s="24"/>
      <c r="M2012" s="24"/>
      <c r="N2012" s="24"/>
      <c r="O2012" s="26"/>
      <c r="P2012" s="26"/>
      <c r="Q2012" s="26"/>
      <c r="R2012" s="26"/>
      <c r="S2012" s="26"/>
      <c r="T2012" s="40" t="str">
        <f t="shared" si="120"/>
        <v/>
      </c>
      <c r="U2012" s="24"/>
      <c r="V2012" s="24"/>
      <c r="W2012" s="26"/>
    </row>
    <row r="2013" spans="1:23" ht="14.1">
      <c r="A2013" s="13" t="s">
        <v>105</v>
      </c>
      <c r="B2013" s="57"/>
      <c r="C2013" s="16" t="s">
        <v>104</v>
      </c>
      <c r="D2013" s="24"/>
      <c r="E2013" s="24"/>
      <c r="G2013" s="26"/>
      <c r="H2013" s="24"/>
      <c r="I2013" s="24"/>
      <c r="J2013" s="24"/>
      <c r="K2013" s="24"/>
      <c r="L2013" s="24"/>
      <c r="M2013" s="24"/>
      <c r="N2013" s="24"/>
      <c r="O2013" s="26"/>
      <c r="P2013" s="26"/>
      <c r="Q2013" s="26"/>
      <c r="R2013" s="26"/>
      <c r="S2013" s="26"/>
      <c r="T2013" s="40" t="str">
        <f t="shared" si="120"/>
        <v/>
      </c>
      <c r="U2013" s="24"/>
      <c r="V2013" s="24"/>
      <c r="W2013" s="26"/>
    </row>
    <row r="2014" spans="1:23" ht="14.1">
      <c r="A2014" s="99" t="s">
        <v>106</v>
      </c>
      <c r="B2014" s="99"/>
      <c r="C2014" s="57"/>
      <c r="D2014" s="16" t="s">
        <v>104</v>
      </c>
      <c r="E2014" s="24"/>
      <c r="F2014" s="34"/>
      <c r="G2014" s="26"/>
      <c r="H2014" s="24"/>
      <c r="I2014" s="24"/>
      <c r="J2014" s="24"/>
      <c r="K2014" s="24"/>
      <c r="L2014" s="24"/>
      <c r="M2014" s="24"/>
      <c r="N2014" s="24"/>
      <c r="O2014" s="26"/>
      <c r="P2014" s="26"/>
      <c r="Q2014" s="26"/>
      <c r="R2014" s="26"/>
      <c r="S2014" s="26"/>
      <c r="T2014" s="40" t="str">
        <f t="shared" si="120"/>
        <v/>
      </c>
      <c r="U2014" s="24"/>
      <c r="V2014" s="24"/>
      <c r="W2014" s="26"/>
    </row>
    <row r="2015" spans="1:23" ht="14.1">
      <c r="A2015" s="99" t="s">
        <v>107</v>
      </c>
      <c r="B2015" s="99"/>
      <c r="C2015" s="57"/>
      <c r="D2015" s="16" t="s">
        <v>104</v>
      </c>
      <c r="E2015" s="24"/>
      <c r="F2015" s="34"/>
      <c r="G2015" s="26"/>
      <c r="H2015" s="24"/>
      <c r="I2015" s="24"/>
      <c r="J2015" s="24"/>
      <c r="K2015" s="24"/>
      <c r="L2015" s="24"/>
      <c r="M2015" s="24"/>
      <c r="N2015" s="24"/>
      <c r="O2015" s="26"/>
      <c r="P2015" s="26"/>
      <c r="Q2015" s="26"/>
      <c r="R2015" s="26"/>
      <c r="S2015" s="26"/>
      <c r="T2015" s="40" t="str">
        <f t="shared" si="120"/>
        <v/>
      </c>
      <c r="U2015" s="24"/>
      <c r="V2015" s="24"/>
      <c r="W2015" s="26"/>
    </row>
    <row r="2016" spans="1:23" ht="14.1">
      <c r="A2016" s="100" t="s">
        <v>108</v>
      </c>
      <c r="B2016" s="101"/>
      <c r="C2016" s="102"/>
      <c r="D2016" s="57"/>
      <c r="E2016" s="16" t="s">
        <v>104</v>
      </c>
      <c r="G2016" s="26"/>
      <c r="H2016" s="24"/>
      <c r="I2016" s="24"/>
      <c r="J2016" s="24"/>
      <c r="K2016" s="24"/>
      <c r="L2016" s="24"/>
      <c r="M2016" s="24"/>
      <c r="N2016" s="24"/>
      <c r="O2016" s="26"/>
      <c r="P2016" s="26"/>
      <c r="Q2016" s="26"/>
      <c r="R2016" s="26"/>
      <c r="S2016" s="26"/>
      <c r="T2016" s="40" t="str">
        <f t="shared" si="120"/>
        <v/>
      </c>
      <c r="U2016" s="24"/>
      <c r="V2016" s="24"/>
      <c r="W2016" s="26"/>
    </row>
    <row r="2017" spans="1:23" ht="14.1">
      <c r="A2017" s="103" t="s">
        <v>109</v>
      </c>
      <c r="B2017" s="104"/>
      <c r="C2017" s="105"/>
      <c r="D2017" s="57"/>
      <c r="E2017" s="16" t="s">
        <v>104</v>
      </c>
      <c r="G2017" s="26"/>
      <c r="H2017" s="24"/>
      <c r="I2017" s="24"/>
      <c r="J2017" s="24"/>
      <c r="K2017" s="24"/>
      <c r="L2017" s="24"/>
      <c r="M2017" s="24"/>
      <c r="N2017" s="24"/>
      <c r="O2017" s="26"/>
      <c r="P2017" s="26"/>
      <c r="Q2017" s="26"/>
      <c r="R2017" s="26"/>
      <c r="S2017" s="26"/>
      <c r="T2017" s="40" t="str">
        <f t="shared" si="120"/>
        <v/>
      </c>
      <c r="U2017" s="24"/>
      <c r="V2017" s="24"/>
      <c r="W2017" s="26"/>
    </row>
    <row r="2018" spans="1:23" ht="14.1">
      <c r="A2018" s="13" t="s">
        <v>110</v>
      </c>
      <c r="B2018" s="75"/>
      <c r="C2018" s="75"/>
      <c r="D2018" s="75"/>
      <c r="E2018" s="24"/>
      <c r="F2018" s="13" t="s">
        <v>111</v>
      </c>
      <c r="G2018" s="27"/>
      <c r="H2018" s="24"/>
      <c r="I2018" s="13" t="s">
        <v>112</v>
      </c>
      <c r="J2018" s="27"/>
      <c r="K2018" s="24"/>
      <c r="L2018" s="13" t="s">
        <v>111</v>
      </c>
      <c r="M2018" s="27"/>
      <c r="N2018" s="24"/>
      <c r="O2018" s="13" t="str">
        <f>IF(OR(AND(NOT(ISBLANK(G2018)),NOT(ISNUMBER(G2018))),AND(NOT(ISBLANK(J2018)),NOT(ISNUMBER(M2018)))),"Digite um número na C.H.",IF(OR(COUNTIF(B2018:B2027,B2018)&gt;1,COUNTIF(J2018:J2027,J2018)&gt;1),"Docente repetido",""))</f>
        <v/>
      </c>
      <c r="P2018" s="13">
        <f t="shared" ref="P2018:P2027" si="123">IF(ISBLANK(O2018),"",IF(O2018="",0,1))</f>
        <v>0</v>
      </c>
      <c r="Q2018" s="26"/>
      <c r="R2018" s="26"/>
      <c r="S2018" s="26"/>
      <c r="T2018" s="40" t="str">
        <f t="shared" si="120"/>
        <v/>
      </c>
      <c r="U2018" s="24"/>
      <c r="V2018" s="24"/>
      <c r="W2018" s="26"/>
    </row>
    <row r="2019" spans="1:23" ht="14.1">
      <c r="A2019" s="13" t="s">
        <v>113</v>
      </c>
      <c r="B2019" s="75"/>
      <c r="C2019" s="75"/>
      <c r="D2019" s="75"/>
      <c r="E2019" s="24"/>
      <c r="F2019" s="13" t="s">
        <v>111</v>
      </c>
      <c r="G2019" s="27"/>
      <c r="H2019" s="24"/>
      <c r="I2019" s="13" t="s">
        <v>114</v>
      </c>
      <c r="J2019" s="27"/>
      <c r="K2019" s="24"/>
      <c r="L2019" s="13" t="s">
        <v>111</v>
      </c>
      <c r="M2019" s="27"/>
      <c r="N2019" s="24"/>
      <c r="O2019" s="13" t="str">
        <f>IF(OR(AND(NOT(ISBLANK(G2019)),NOT(ISNUMBER(G2019))),AND(NOT(ISBLANK(J2019)),NOT(ISNUMBER(M2019)))),"Digite um número na C.H.",IF(OR(COUNTIF(B2018:B2027,B2019)&gt;1,COUNTIF(J2018:J2027,J2019)&gt;1),"Docente repetido",""))</f>
        <v/>
      </c>
      <c r="P2019" s="13">
        <f t="shared" si="123"/>
        <v>0</v>
      </c>
      <c r="Q2019" s="26"/>
      <c r="R2019" s="26"/>
      <c r="S2019" s="26"/>
      <c r="T2019" s="40" t="str">
        <f t="shared" si="120"/>
        <v/>
      </c>
      <c r="U2019" s="24"/>
      <c r="V2019" s="24"/>
      <c r="W2019" s="26"/>
    </row>
    <row r="2020" spans="1:23" ht="14.1">
      <c r="A2020" s="13" t="s">
        <v>115</v>
      </c>
      <c r="B2020" s="75"/>
      <c r="C2020" s="75"/>
      <c r="D2020" s="75"/>
      <c r="E2020" s="24"/>
      <c r="F2020" s="13" t="s">
        <v>111</v>
      </c>
      <c r="G2020" s="27"/>
      <c r="H2020" s="24"/>
      <c r="I2020" s="13" t="s">
        <v>116</v>
      </c>
      <c r="J2020" s="27"/>
      <c r="K2020" s="24"/>
      <c r="L2020" s="13" t="s">
        <v>111</v>
      </c>
      <c r="M2020" s="27"/>
      <c r="N2020" s="24"/>
      <c r="O2020" s="13" t="str">
        <f>IF(OR(AND(NOT(ISBLANK(G2020)),NOT(ISNUMBER(G2020))),AND(NOT(ISBLANK(J2020)),NOT(ISNUMBER(M2020)))),"Digite um número na C.H.",IF(OR(COUNTIF(B2018:B2027,B2020)&gt;1,COUNTIF(J2018:J2027,J2020)&gt;1),"Docente repetido",""))</f>
        <v/>
      </c>
      <c r="P2020" s="13">
        <f t="shared" si="123"/>
        <v>0</v>
      </c>
      <c r="Q2020" s="26"/>
      <c r="R2020" s="26"/>
      <c r="S2020" s="26"/>
      <c r="T2020" s="40" t="str">
        <f t="shared" si="120"/>
        <v/>
      </c>
      <c r="U2020" s="24"/>
      <c r="V2020" s="24"/>
      <c r="W2020" s="26"/>
    </row>
    <row r="2021" spans="1:23" ht="14.1">
      <c r="A2021" s="13" t="s">
        <v>117</v>
      </c>
      <c r="B2021" s="75"/>
      <c r="C2021" s="75"/>
      <c r="D2021" s="75"/>
      <c r="E2021" s="24"/>
      <c r="F2021" s="13" t="s">
        <v>111</v>
      </c>
      <c r="G2021" s="27"/>
      <c r="H2021" s="24"/>
      <c r="I2021" s="13" t="s">
        <v>118</v>
      </c>
      <c r="J2021" s="27"/>
      <c r="K2021" s="24"/>
      <c r="L2021" s="13" t="s">
        <v>111</v>
      </c>
      <c r="M2021" s="27"/>
      <c r="N2021" s="24"/>
      <c r="O2021" s="13" t="str">
        <f>IF(OR(AND(NOT(ISBLANK(G2021)),NOT(ISNUMBER(G2021))),AND(NOT(ISBLANK(J2021)),NOT(ISNUMBER(M2021)))),"Digite um número na C.H.",IF(OR(COUNTIF(B2018:B2027,B2021)&gt;1,COUNTIF(J2018:J2027,J2021)&gt;1),"Docente repetido",""))</f>
        <v/>
      </c>
      <c r="P2021" s="13">
        <f t="shared" si="123"/>
        <v>0</v>
      </c>
      <c r="Q2021" s="26"/>
      <c r="R2021" s="26"/>
      <c r="S2021" s="26"/>
      <c r="T2021" s="40" t="str">
        <f t="shared" si="120"/>
        <v/>
      </c>
      <c r="U2021" s="24"/>
      <c r="V2021" s="24"/>
      <c r="W2021" s="26"/>
    </row>
    <row r="2022" spans="1:23" ht="14.1">
      <c r="A2022" s="13" t="s">
        <v>119</v>
      </c>
      <c r="B2022" s="75"/>
      <c r="C2022" s="75"/>
      <c r="D2022" s="75"/>
      <c r="E2022" s="24"/>
      <c r="F2022" s="13" t="s">
        <v>111</v>
      </c>
      <c r="G2022" s="27"/>
      <c r="H2022" s="24"/>
      <c r="I2022" s="13" t="s">
        <v>120</v>
      </c>
      <c r="J2022" s="27"/>
      <c r="K2022" s="24"/>
      <c r="L2022" s="13" t="s">
        <v>111</v>
      </c>
      <c r="M2022" s="27"/>
      <c r="N2022" s="24"/>
      <c r="O2022" s="13" t="str">
        <f>IF(OR(AND(NOT(ISBLANK(G2022)),NOT(ISNUMBER(G2022))),AND(NOT(ISBLANK(J2022)),NOT(ISNUMBER(M2022)))),"Digite um número na C.H.",IF(OR(COUNTIF(B2018:B2027,B2022)&gt;1,COUNTIF(J2018:J2027,J2022)&gt;1),"Docente repetido",""))</f>
        <v/>
      </c>
      <c r="P2022" s="13">
        <f t="shared" si="123"/>
        <v>0</v>
      </c>
      <c r="Q2022" s="26"/>
      <c r="R2022" s="26"/>
      <c r="S2022" s="26"/>
      <c r="T2022" s="40" t="str">
        <f t="shared" si="120"/>
        <v/>
      </c>
      <c r="U2022" s="24"/>
      <c r="V2022" s="24"/>
      <c r="W2022" s="26"/>
    </row>
    <row r="2023" spans="1:23" ht="14.1">
      <c r="A2023" s="13" t="s">
        <v>121</v>
      </c>
      <c r="B2023" s="75"/>
      <c r="C2023" s="75"/>
      <c r="D2023" s="75"/>
      <c r="E2023" s="24"/>
      <c r="F2023" s="13" t="s">
        <v>111</v>
      </c>
      <c r="G2023" s="27"/>
      <c r="H2023" s="24"/>
      <c r="I2023" s="13" t="s">
        <v>122</v>
      </c>
      <c r="J2023" s="27"/>
      <c r="K2023" s="24"/>
      <c r="L2023" s="13" t="s">
        <v>111</v>
      </c>
      <c r="M2023" s="27"/>
      <c r="N2023" s="24"/>
      <c r="O2023" s="13" t="str">
        <f>IF(OR(AND(NOT(ISBLANK(G2023)),NOT(ISNUMBER(G2023))),AND(NOT(ISBLANK(J2023)),NOT(ISNUMBER(M2023)))),"Digite um número na C.H.",IF(OR(COUNTIF(B2018:B2027,B2023)&gt;1,COUNTIF(J2018:J2027,J2023)&gt;1),"Docente repetido",""))</f>
        <v/>
      </c>
      <c r="P2023" s="13">
        <f t="shared" si="123"/>
        <v>0</v>
      </c>
      <c r="Q2023" s="26"/>
      <c r="R2023" s="26"/>
      <c r="S2023" s="26"/>
      <c r="T2023" s="40" t="str">
        <f t="shared" si="120"/>
        <v/>
      </c>
      <c r="U2023" s="24"/>
      <c r="V2023" s="24"/>
      <c r="W2023" s="26"/>
    </row>
    <row r="2024" spans="1:23" ht="14.1">
      <c r="A2024" s="13" t="s">
        <v>123</v>
      </c>
      <c r="B2024" s="75"/>
      <c r="C2024" s="75"/>
      <c r="D2024" s="75"/>
      <c r="E2024" s="24"/>
      <c r="F2024" s="13" t="s">
        <v>111</v>
      </c>
      <c r="G2024" s="27"/>
      <c r="H2024" s="24"/>
      <c r="I2024" s="13" t="s">
        <v>124</v>
      </c>
      <c r="J2024" s="27"/>
      <c r="K2024" s="24"/>
      <c r="L2024" s="13" t="s">
        <v>111</v>
      </c>
      <c r="M2024" s="27"/>
      <c r="N2024" s="24"/>
      <c r="O2024" s="13" t="str">
        <f>IF(OR(AND(NOT(ISBLANK(G2024)),NOT(ISNUMBER(G2024))),AND(NOT(ISBLANK(J2024)),NOT(ISNUMBER(M2024)))),"Digite um número na C.H.",IF(OR(COUNTIF(B2018:B2027,B2024)&gt;1,COUNTIF(J2018:J2027,J2024)&gt;1),"Docente repetido",""))</f>
        <v/>
      </c>
      <c r="P2024" s="13">
        <f t="shared" si="123"/>
        <v>0</v>
      </c>
      <c r="Q2024" s="26"/>
      <c r="R2024" s="26"/>
      <c r="S2024" s="26"/>
      <c r="T2024" s="40" t="str">
        <f t="shared" si="120"/>
        <v/>
      </c>
      <c r="U2024" s="24"/>
      <c r="V2024" s="24"/>
      <c r="W2024" s="26"/>
    </row>
    <row r="2025" spans="1:23" ht="14.1">
      <c r="A2025" s="13" t="s">
        <v>125</v>
      </c>
      <c r="B2025" s="75"/>
      <c r="C2025" s="75"/>
      <c r="D2025" s="75"/>
      <c r="E2025" s="24"/>
      <c r="F2025" s="13" t="s">
        <v>111</v>
      </c>
      <c r="G2025" s="27"/>
      <c r="H2025" s="24"/>
      <c r="I2025" s="13" t="s">
        <v>126</v>
      </c>
      <c r="J2025" s="27"/>
      <c r="K2025" s="24"/>
      <c r="L2025" s="13" t="s">
        <v>111</v>
      </c>
      <c r="M2025" s="27"/>
      <c r="N2025" s="24"/>
      <c r="O2025" s="13" t="str">
        <f>IF(OR(AND(NOT(ISBLANK(G2025)),NOT(ISNUMBER(G2025))),AND(NOT(ISBLANK(J2025)),NOT(ISNUMBER(M2025)))),"Digite um número na C.H.",IF(OR(COUNTIF(B2018:B2027,B2025)&gt;1,COUNTIF(J2018:J2027,J2025)&gt;1),"Docente repetido",""))</f>
        <v/>
      </c>
      <c r="P2025" s="13">
        <f t="shared" si="123"/>
        <v>0</v>
      </c>
      <c r="Q2025" s="26"/>
      <c r="R2025" s="26"/>
      <c r="S2025" s="26"/>
      <c r="T2025" s="40" t="str">
        <f t="shared" si="120"/>
        <v/>
      </c>
      <c r="U2025" s="24"/>
      <c r="V2025" s="24"/>
      <c r="W2025" s="26"/>
    </row>
    <row r="2026" spans="1:23" ht="14.1">
      <c r="A2026" s="13" t="s">
        <v>127</v>
      </c>
      <c r="B2026" s="75"/>
      <c r="C2026" s="75"/>
      <c r="D2026" s="75"/>
      <c r="E2026" s="24"/>
      <c r="F2026" s="13" t="s">
        <v>111</v>
      </c>
      <c r="G2026" s="27"/>
      <c r="H2026" s="24"/>
      <c r="I2026" s="13" t="s">
        <v>128</v>
      </c>
      <c r="J2026" s="27"/>
      <c r="K2026" s="24"/>
      <c r="L2026" s="13" t="s">
        <v>111</v>
      </c>
      <c r="M2026" s="27"/>
      <c r="N2026" s="24"/>
      <c r="O2026" s="13" t="str">
        <f>IF(OR(AND(NOT(ISBLANK(G2026)),NOT(ISNUMBER(G2026))),AND(NOT(ISBLANK(J2026)),NOT(ISNUMBER(M2026)))),"Digite um número na C.H.",IF(OR(COUNTIF(B2018:B2027,B2026)&gt;1,COUNTIF(J2018:J2027,J2026)&gt;1),"Docente repetido",""))</f>
        <v/>
      </c>
      <c r="P2026" s="13">
        <f t="shared" si="123"/>
        <v>0</v>
      </c>
      <c r="Q2026" s="26"/>
      <c r="R2026" s="26"/>
      <c r="S2026" s="26"/>
      <c r="T2026" s="40" t="str">
        <f t="shared" si="120"/>
        <v/>
      </c>
      <c r="U2026" s="26"/>
      <c r="V2026" s="26"/>
      <c r="W2026" s="26"/>
    </row>
    <row r="2027" spans="1:23" ht="14.1">
      <c r="A2027" s="13" t="s">
        <v>129</v>
      </c>
      <c r="B2027" s="75"/>
      <c r="C2027" s="75"/>
      <c r="D2027" s="75"/>
      <c r="E2027" s="24"/>
      <c r="F2027" s="13" t="s">
        <v>111</v>
      </c>
      <c r="G2027" s="27"/>
      <c r="H2027" s="24"/>
      <c r="I2027" s="13" t="s">
        <v>130</v>
      </c>
      <c r="J2027" s="27"/>
      <c r="K2027" s="24"/>
      <c r="L2027" s="13" t="s">
        <v>111</v>
      </c>
      <c r="M2027" s="27"/>
      <c r="N2027" s="24"/>
      <c r="O2027" s="13" t="str">
        <f>IF(OR(AND(NOT(ISBLANK(G2027)),NOT(ISNUMBER(G2027))),AND(NOT(ISBLANK(J2027)),NOT(ISNUMBER(M2027)))),"Digite um número na C.H.",IF(OR(COUNTIF(B2018:B2027,B2027)&gt;1,COUNTIF(J2018:J2027,J2027)&gt;1),"Docente repetido",""))</f>
        <v/>
      </c>
      <c r="P2027" s="13">
        <f t="shared" si="123"/>
        <v>0</v>
      </c>
      <c r="Q2027" s="26"/>
      <c r="R2027" s="26"/>
      <c r="S2027" s="26"/>
      <c r="T2027" s="40" t="str">
        <f t="shared" si="120"/>
        <v/>
      </c>
      <c r="U2027" s="26"/>
      <c r="V2027" s="26"/>
      <c r="W2027" s="26"/>
    </row>
    <row r="2028" spans="1:23" ht="12.6">
      <c r="A2028" s="26"/>
      <c r="B2028" s="26"/>
      <c r="C2028" s="26"/>
      <c r="D2028" s="26"/>
      <c r="E2028" s="26"/>
      <c r="F2028" s="26"/>
      <c r="G2028" s="26"/>
      <c r="H2028" s="26"/>
      <c r="I2028" s="26"/>
      <c r="J2028" s="26"/>
      <c r="K2028" s="26"/>
      <c r="L2028" s="26"/>
      <c r="M2028" s="26"/>
      <c r="N2028" s="26"/>
      <c r="O2028" s="26"/>
      <c r="P2028" s="26"/>
      <c r="Q2028" s="26"/>
      <c r="R2028" s="26"/>
      <c r="S2028" s="26"/>
      <c r="T2028" s="40" t="str">
        <f t="shared" si="120"/>
        <v/>
      </c>
      <c r="U2028" s="26"/>
      <c r="V2028" s="26"/>
      <c r="W2028" s="26"/>
    </row>
    <row r="2029" spans="1:23" ht="15.75" customHeight="1">
      <c r="T2029" s="40" t="str">
        <f t="shared" si="120"/>
        <v/>
      </c>
    </row>
    <row r="2030" spans="1:23" ht="15.75" customHeight="1">
      <c r="T2030" s="40" t="str">
        <f t="shared" si="120"/>
        <v/>
      </c>
    </row>
    <row r="2031" spans="1:23" ht="19.5" customHeight="1">
      <c r="A2031" s="13" t="s">
        <v>99</v>
      </c>
      <c r="B2031" s="94"/>
      <c r="C2031" s="94"/>
      <c r="D2031" s="94"/>
      <c r="E2031" s="94"/>
      <c r="F2031" s="94"/>
      <c r="G2031" s="94"/>
      <c r="H2031" s="94"/>
      <c r="I2031" s="94"/>
      <c r="J2031" s="94"/>
      <c r="K2031" s="94"/>
      <c r="L2031" s="94"/>
      <c r="M2031" s="94"/>
      <c r="N2031" s="24"/>
      <c r="O2031" s="13" t="str">
        <f>IF(AND(B2031="",NOT(F2032="")),"Nome da disciplina obrigatório","")</f>
        <v/>
      </c>
      <c r="P2031" s="13">
        <f>IF(ISBLANK(O2031),"",IF(O2031="",0,1))</f>
        <v>0</v>
      </c>
      <c r="Q2031" s="26"/>
      <c r="R2031" s="26"/>
      <c r="S2031" s="26"/>
      <c r="T2031" s="40" t="str">
        <f t="shared" si="120"/>
        <v/>
      </c>
      <c r="U2031" s="26"/>
      <c r="V2031" s="26"/>
      <c r="W2031" s="26"/>
    </row>
    <row r="2032" spans="1:23" ht="32.25" customHeight="1">
      <c r="A2032" s="95" t="s">
        <v>100</v>
      </c>
      <c r="B2032" s="96"/>
      <c r="C2032" s="96"/>
      <c r="D2032" s="96"/>
      <c r="E2032" s="97"/>
      <c r="F2032" s="13" t="str">
        <f>IF(SUM(G2042:G2051)+SUM(M2042:M2051)=0,"",SUM(G2042:G2051)+SUM(M2042:M2051))</f>
        <v/>
      </c>
      <c r="H2032" s="24"/>
      <c r="I2032" s="24"/>
      <c r="J2032" s="24"/>
      <c r="K2032" s="24"/>
      <c r="L2032" s="24"/>
      <c r="M2032" s="24"/>
      <c r="N2032" s="24"/>
      <c r="O2032" s="13" t="str">
        <f>IF(F2032="", "", IF(AND(NOT(F2032=0),NOT(MOD(F2032,15)=0)),"A carga horária deve ser múltiplo de 15",""))</f>
        <v/>
      </c>
      <c r="P2032" s="13">
        <f>IF(ISBLANK(O2032),"",IF(O2032="",0,1))</f>
        <v>0</v>
      </c>
      <c r="Q2032" s="26"/>
      <c r="R2032" s="26"/>
      <c r="S2032" s="26"/>
      <c r="T2032" s="40" t="str">
        <f t="shared" si="120"/>
        <v/>
      </c>
      <c r="U2032" s="24"/>
      <c r="V2032" s="24"/>
      <c r="W2032" s="26"/>
    </row>
    <row r="2033" spans="1:23" ht="14.1">
      <c r="A2033" s="98" t="s">
        <v>93</v>
      </c>
      <c r="B2033" s="98"/>
      <c r="C2033" s="98"/>
      <c r="D2033" s="98"/>
      <c r="E2033" s="98"/>
      <c r="F2033" s="38" t="str">
        <f>IF(AND(NOT(ISBLANK(F2032)),ISNUMBER(F2032),F2032&gt;=15),F2032/15,"")</f>
        <v/>
      </c>
      <c r="G2033" s="24"/>
      <c r="H2033" s="24"/>
      <c r="I2033" s="24"/>
      <c r="J2033" s="24"/>
      <c r="K2033" s="24"/>
      <c r="L2033" s="24"/>
      <c r="M2033" s="24"/>
      <c r="N2033" s="24"/>
      <c r="O2033" s="26"/>
      <c r="P2033" s="26"/>
      <c r="Q2033" s="26"/>
      <c r="R2033" s="26"/>
      <c r="S2033" s="26"/>
      <c r="T2033" s="40" t="str">
        <f t="shared" si="120"/>
        <v/>
      </c>
      <c r="U2033" s="24"/>
      <c r="V2033" s="24"/>
      <c r="W2033" s="26"/>
    </row>
    <row r="2034" spans="1:23" ht="60" customHeight="1">
      <c r="A2034" s="13" t="s">
        <v>101</v>
      </c>
      <c r="B2034" s="83"/>
      <c r="C2034" s="83"/>
      <c r="D2034" s="83"/>
      <c r="E2034" s="83"/>
      <c r="F2034" s="83"/>
      <c r="G2034" s="83"/>
      <c r="H2034" s="83"/>
      <c r="I2034" s="83"/>
      <c r="J2034" s="83"/>
      <c r="K2034" s="83"/>
      <c r="L2034" s="83"/>
      <c r="M2034" s="83"/>
      <c r="N2034" s="24"/>
      <c r="O2034" s="26"/>
      <c r="P2034" s="26"/>
      <c r="Q2034" s="26"/>
      <c r="R2034" s="26"/>
      <c r="S2034" s="26"/>
      <c r="T2034" s="40" t="str">
        <f t="shared" si="120"/>
        <v/>
      </c>
      <c r="U2034" s="24"/>
      <c r="V2034" s="24"/>
      <c r="W2034" s="26"/>
    </row>
    <row r="2035" spans="1:23" ht="60" customHeight="1">
      <c r="A2035" s="39" t="s">
        <v>102</v>
      </c>
      <c r="B2035" s="83"/>
      <c r="C2035" s="83"/>
      <c r="D2035" s="83"/>
      <c r="E2035" s="83"/>
      <c r="F2035" s="83"/>
      <c r="G2035" s="83"/>
      <c r="H2035" s="83"/>
      <c r="I2035" s="83"/>
      <c r="J2035" s="83"/>
      <c r="K2035" s="83"/>
      <c r="L2035" s="83"/>
      <c r="M2035" s="83"/>
      <c r="N2035" s="24"/>
      <c r="O2035" s="26"/>
      <c r="P2035" s="26"/>
      <c r="Q2035" s="26"/>
      <c r="R2035" s="26"/>
      <c r="S2035" s="26"/>
      <c r="T2035" s="40" t="str">
        <f t="shared" si="120"/>
        <v/>
      </c>
      <c r="U2035" s="24"/>
      <c r="V2035" s="24"/>
      <c r="W2035" s="26"/>
    </row>
    <row r="2036" spans="1:23" ht="14.1">
      <c r="A2036" s="13" t="s">
        <v>103</v>
      </c>
      <c r="B2036" s="57"/>
      <c r="C2036" s="16" t="s">
        <v>104</v>
      </c>
      <c r="D2036" s="24"/>
      <c r="E2036" s="24"/>
      <c r="G2036" s="26"/>
      <c r="H2036" s="24"/>
      <c r="I2036" s="24"/>
      <c r="J2036" s="24"/>
      <c r="K2036" s="24"/>
      <c r="L2036" s="24"/>
      <c r="M2036" s="24"/>
      <c r="N2036" s="24"/>
      <c r="O2036" s="26"/>
      <c r="P2036" s="26"/>
      <c r="Q2036" s="26"/>
      <c r="R2036" s="26"/>
      <c r="S2036" s="26"/>
      <c r="T2036" s="40" t="str">
        <f t="shared" si="120"/>
        <v/>
      </c>
      <c r="U2036" s="24"/>
      <c r="V2036" s="24"/>
      <c r="W2036" s="26"/>
    </row>
    <row r="2037" spans="1:23" ht="14.1">
      <c r="A2037" s="13" t="s">
        <v>105</v>
      </c>
      <c r="B2037" s="57"/>
      <c r="C2037" s="16" t="s">
        <v>104</v>
      </c>
      <c r="D2037" s="24"/>
      <c r="E2037" s="24"/>
      <c r="G2037" s="26"/>
      <c r="H2037" s="24"/>
      <c r="I2037" s="24"/>
      <c r="J2037" s="24"/>
      <c r="K2037" s="24"/>
      <c r="L2037" s="24"/>
      <c r="M2037" s="24"/>
      <c r="N2037" s="24"/>
      <c r="O2037" s="26"/>
      <c r="P2037" s="26"/>
      <c r="Q2037" s="26"/>
      <c r="R2037" s="26"/>
      <c r="S2037" s="26"/>
      <c r="T2037" s="40" t="str">
        <f t="shared" si="120"/>
        <v/>
      </c>
      <c r="U2037" s="24"/>
      <c r="V2037" s="24"/>
      <c r="W2037" s="26"/>
    </row>
    <row r="2038" spans="1:23" ht="14.1">
      <c r="A2038" s="99" t="s">
        <v>106</v>
      </c>
      <c r="B2038" s="99"/>
      <c r="C2038" s="57"/>
      <c r="D2038" s="16" t="s">
        <v>104</v>
      </c>
      <c r="E2038" s="24"/>
      <c r="F2038" s="34"/>
      <c r="G2038" s="26"/>
      <c r="H2038" s="24"/>
      <c r="I2038" s="24"/>
      <c r="J2038" s="24"/>
      <c r="K2038" s="24"/>
      <c r="L2038" s="24"/>
      <c r="M2038" s="24"/>
      <c r="N2038" s="24"/>
      <c r="O2038" s="26"/>
      <c r="P2038" s="26"/>
      <c r="Q2038" s="26"/>
      <c r="R2038" s="26"/>
      <c r="S2038" s="26"/>
      <c r="T2038" s="40" t="str">
        <f t="shared" si="120"/>
        <v/>
      </c>
      <c r="U2038" s="24"/>
      <c r="V2038" s="24"/>
      <c r="W2038" s="26"/>
    </row>
    <row r="2039" spans="1:23" ht="14.1">
      <c r="A2039" s="99" t="s">
        <v>107</v>
      </c>
      <c r="B2039" s="99"/>
      <c r="C2039" s="57"/>
      <c r="D2039" s="16" t="s">
        <v>104</v>
      </c>
      <c r="E2039" s="24"/>
      <c r="F2039" s="34"/>
      <c r="G2039" s="26"/>
      <c r="H2039" s="24"/>
      <c r="I2039" s="24"/>
      <c r="J2039" s="24"/>
      <c r="K2039" s="24"/>
      <c r="L2039" s="24"/>
      <c r="M2039" s="24"/>
      <c r="N2039" s="24"/>
      <c r="O2039" s="26"/>
      <c r="P2039" s="26"/>
      <c r="Q2039" s="26"/>
      <c r="R2039" s="26"/>
      <c r="S2039" s="26"/>
      <c r="T2039" s="40" t="str">
        <f t="shared" si="120"/>
        <v/>
      </c>
      <c r="U2039" s="24"/>
      <c r="V2039" s="24"/>
      <c r="W2039" s="26"/>
    </row>
    <row r="2040" spans="1:23" ht="14.1">
      <c r="A2040" s="100" t="s">
        <v>108</v>
      </c>
      <c r="B2040" s="101"/>
      <c r="C2040" s="102"/>
      <c r="D2040" s="57"/>
      <c r="E2040" s="16" t="s">
        <v>104</v>
      </c>
      <c r="G2040" s="26"/>
      <c r="H2040" s="24"/>
      <c r="I2040" s="24"/>
      <c r="J2040" s="24"/>
      <c r="K2040" s="24"/>
      <c r="L2040" s="24"/>
      <c r="M2040" s="24"/>
      <c r="N2040" s="24"/>
      <c r="O2040" s="26"/>
      <c r="P2040" s="26"/>
      <c r="Q2040" s="26"/>
      <c r="R2040" s="26"/>
      <c r="S2040" s="26"/>
      <c r="T2040" s="40" t="str">
        <f t="shared" si="120"/>
        <v/>
      </c>
      <c r="U2040" s="24"/>
      <c r="V2040" s="24"/>
      <c r="W2040" s="26"/>
    </row>
    <row r="2041" spans="1:23" ht="14.1">
      <c r="A2041" s="103" t="s">
        <v>109</v>
      </c>
      <c r="B2041" s="104"/>
      <c r="C2041" s="105"/>
      <c r="D2041" s="57"/>
      <c r="E2041" s="16" t="s">
        <v>104</v>
      </c>
      <c r="G2041" s="26"/>
      <c r="H2041" s="24"/>
      <c r="I2041" s="24"/>
      <c r="J2041" s="24"/>
      <c r="K2041" s="24"/>
      <c r="L2041" s="24"/>
      <c r="M2041" s="24"/>
      <c r="N2041" s="24"/>
      <c r="O2041" s="26"/>
      <c r="P2041" s="26"/>
      <c r="Q2041" s="26"/>
      <c r="R2041" s="26"/>
      <c r="S2041" s="26"/>
      <c r="T2041" s="40" t="str">
        <f t="shared" si="120"/>
        <v/>
      </c>
      <c r="U2041" s="24"/>
      <c r="V2041" s="24"/>
      <c r="W2041" s="26"/>
    </row>
    <row r="2042" spans="1:23" ht="14.1">
      <c r="A2042" s="13" t="s">
        <v>110</v>
      </c>
      <c r="B2042" s="75"/>
      <c r="C2042" s="75"/>
      <c r="D2042" s="75"/>
      <c r="E2042" s="24"/>
      <c r="F2042" s="13" t="s">
        <v>111</v>
      </c>
      <c r="G2042" s="27"/>
      <c r="H2042" s="24"/>
      <c r="I2042" s="13" t="s">
        <v>112</v>
      </c>
      <c r="J2042" s="27"/>
      <c r="K2042" s="24"/>
      <c r="L2042" s="13" t="s">
        <v>111</v>
      </c>
      <c r="M2042" s="27"/>
      <c r="N2042" s="24"/>
      <c r="O2042" s="13" t="str">
        <f>IF(OR(AND(NOT(ISBLANK(G2042)),NOT(ISNUMBER(G2042))),AND(NOT(ISBLANK(J2042)),NOT(ISNUMBER(M2042)))),"Digite um número na C.H.",IF(OR(COUNTIF(B2042:B2051,B2042)&gt;1,COUNTIF(J2042:J2051,J2042)&gt;1),"Docente repetido",""))</f>
        <v/>
      </c>
      <c r="P2042" s="13">
        <f t="shared" ref="P2042:P2051" si="124">IF(ISBLANK(O2042),"",IF(O2042="",0,1))</f>
        <v>0</v>
      </c>
      <c r="Q2042" s="26"/>
      <c r="R2042" s="26"/>
      <c r="S2042" s="26"/>
      <c r="T2042" s="40" t="str">
        <f t="shared" si="120"/>
        <v/>
      </c>
      <c r="U2042" s="24"/>
      <c r="V2042" s="24"/>
      <c r="W2042" s="26"/>
    </row>
    <row r="2043" spans="1:23" ht="14.1">
      <c r="A2043" s="13" t="s">
        <v>113</v>
      </c>
      <c r="B2043" s="75"/>
      <c r="C2043" s="75"/>
      <c r="D2043" s="75"/>
      <c r="E2043" s="24"/>
      <c r="F2043" s="13" t="s">
        <v>111</v>
      </c>
      <c r="G2043" s="27"/>
      <c r="H2043" s="24"/>
      <c r="I2043" s="13" t="s">
        <v>114</v>
      </c>
      <c r="J2043" s="27"/>
      <c r="K2043" s="24"/>
      <c r="L2043" s="13" t="s">
        <v>111</v>
      </c>
      <c r="M2043" s="27"/>
      <c r="N2043" s="24"/>
      <c r="O2043" s="13" t="str">
        <f>IF(OR(AND(NOT(ISBLANK(G2043)),NOT(ISNUMBER(G2043))),AND(NOT(ISBLANK(J2043)),NOT(ISNUMBER(M2043)))),"Digite um número na C.H.",IF(OR(COUNTIF(B2042:B2051,B2043)&gt;1,COUNTIF(J2042:J2051,J2043)&gt;1),"Docente repetido",""))</f>
        <v/>
      </c>
      <c r="P2043" s="13">
        <f t="shared" si="124"/>
        <v>0</v>
      </c>
      <c r="Q2043" s="26"/>
      <c r="R2043" s="26"/>
      <c r="S2043" s="26"/>
      <c r="T2043" s="40" t="str">
        <f t="shared" si="120"/>
        <v/>
      </c>
      <c r="U2043" s="24"/>
      <c r="V2043" s="24"/>
      <c r="W2043" s="26"/>
    </row>
    <row r="2044" spans="1:23" ht="14.1">
      <c r="A2044" s="13" t="s">
        <v>115</v>
      </c>
      <c r="B2044" s="75"/>
      <c r="C2044" s="75"/>
      <c r="D2044" s="75"/>
      <c r="E2044" s="24"/>
      <c r="F2044" s="13" t="s">
        <v>111</v>
      </c>
      <c r="G2044" s="27"/>
      <c r="H2044" s="24"/>
      <c r="I2044" s="13" t="s">
        <v>116</v>
      </c>
      <c r="J2044" s="27"/>
      <c r="K2044" s="24"/>
      <c r="L2044" s="13" t="s">
        <v>111</v>
      </c>
      <c r="M2044" s="27"/>
      <c r="N2044" s="24"/>
      <c r="O2044" s="13" t="str">
        <f>IF(OR(AND(NOT(ISBLANK(G2044)),NOT(ISNUMBER(G2044))),AND(NOT(ISBLANK(J2044)),NOT(ISNUMBER(M2044)))),"Digite um número na C.H.",IF(OR(COUNTIF(B2042:B2051,B2044)&gt;1,COUNTIF(J2042:J2051,J2044)&gt;1),"Docente repetido",""))</f>
        <v/>
      </c>
      <c r="P2044" s="13">
        <f t="shared" si="124"/>
        <v>0</v>
      </c>
      <c r="Q2044" s="26"/>
      <c r="R2044" s="26"/>
      <c r="S2044" s="26"/>
      <c r="T2044" s="40" t="str">
        <f t="shared" si="120"/>
        <v/>
      </c>
      <c r="U2044" s="24"/>
      <c r="V2044" s="24"/>
      <c r="W2044" s="26"/>
    </row>
    <row r="2045" spans="1:23" ht="14.1">
      <c r="A2045" s="13" t="s">
        <v>117</v>
      </c>
      <c r="B2045" s="75"/>
      <c r="C2045" s="75"/>
      <c r="D2045" s="75"/>
      <c r="E2045" s="24"/>
      <c r="F2045" s="13" t="s">
        <v>111</v>
      </c>
      <c r="G2045" s="27"/>
      <c r="H2045" s="24"/>
      <c r="I2045" s="13" t="s">
        <v>118</v>
      </c>
      <c r="J2045" s="27"/>
      <c r="K2045" s="24"/>
      <c r="L2045" s="13" t="s">
        <v>111</v>
      </c>
      <c r="M2045" s="27"/>
      <c r="N2045" s="24"/>
      <c r="O2045" s="13" t="str">
        <f>IF(OR(AND(NOT(ISBLANK(G2045)),NOT(ISNUMBER(G2045))),AND(NOT(ISBLANK(J2045)),NOT(ISNUMBER(M2045)))),"Digite um número na C.H.",IF(OR(COUNTIF(B2042:B2051,B2045)&gt;1,COUNTIF(J2042:J2051,J2045)&gt;1),"Docente repetido",""))</f>
        <v/>
      </c>
      <c r="P2045" s="13">
        <f t="shared" si="124"/>
        <v>0</v>
      </c>
      <c r="Q2045" s="26"/>
      <c r="R2045" s="26"/>
      <c r="S2045" s="26"/>
      <c r="T2045" s="40" t="str">
        <f t="shared" si="120"/>
        <v/>
      </c>
      <c r="U2045" s="24"/>
      <c r="V2045" s="24"/>
      <c r="W2045" s="26"/>
    </row>
    <row r="2046" spans="1:23" ht="14.1">
      <c r="A2046" s="13" t="s">
        <v>119</v>
      </c>
      <c r="B2046" s="75"/>
      <c r="C2046" s="75"/>
      <c r="D2046" s="75"/>
      <c r="E2046" s="24"/>
      <c r="F2046" s="13" t="s">
        <v>111</v>
      </c>
      <c r="G2046" s="27"/>
      <c r="H2046" s="24"/>
      <c r="I2046" s="13" t="s">
        <v>120</v>
      </c>
      <c r="J2046" s="27"/>
      <c r="K2046" s="24"/>
      <c r="L2046" s="13" t="s">
        <v>111</v>
      </c>
      <c r="M2046" s="27"/>
      <c r="N2046" s="24"/>
      <c r="O2046" s="13" t="str">
        <f>IF(OR(AND(NOT(ISBLANK(G2046)),NOT(ISNUMBER(G2046))),AND(NOT(ISBLANK(J2046)),NOT(ISNUMBER(M2046)))),"Digite um número na C.H.",IF(OR(COUNTIF(B2042:B2051,B2046)&gt;1,COUNTIF(J2042:J2051,J2046)&gt;1),"Docente repetido",""))</f>
        <v/>
      </c>
      <c r="P2046" s="13">
        <f t="shared" si="124"/>
        <v>0</v>
      </c>
      <c r="Q2046" s="26"/>
      <c r="R2046" s="26"/>
      <c r="S2046" s="26"/>
      <c r="T2046" s="40" t="str">
        <f t="shared" si="120"/>
        <v/>
      </c>
      <c r="U2046" s="24"/>
      <c r="V2046" s="24"/>
      <c r="W2046" s="26"/>
    </row>
    <row r="2047" spans="1:23" ht="14.1">
      <c r="A2047" s="13" t="s">
        <v>121</v>
      </c>
      <c r="B2047" s="75"/>
      <c r="C2047" s="75"/>
      <c r="D2047" s="75"/>
      <c r="E2047" s="24"/>
      <c r="F2047" s="13" t="s">
        <v>111</v>
      </c>
      <c r="G2047" s="27"/>
      <c r="H2047" s="24"/>
      <c r="I2047" s="13" t="s">
        <v>122</v>
      </c>
      <c r="J2047" s="27"/>
      <c r="K2047" s="24"/>
      <c r="L2047" s="13" t="s">
        <v>111</v>
      </c>
      <c r="M2047" s="27"/>
      <c r="N2047" s="24"/>
      <c r="O2047" s="13" t="str">
        <f>IF(OR(AND(NOT(ISBLANK(G2047)),NOT(ISNUMBER(G2047))),AND(NOT(ISBLANK(J2047)),NOT(ISNUMBER(M2047)))),"Digite um número na C.H.",IF(OR(COUNTIF(B2042:B2051,B2047)&gt;1,COUNTIF(J2042:J2051,J2047)&gt;1),"Docente repetido",""))</f>
        <v/>
      </c>
      <c r="P2047" s="13">
        <f t="shared" si="124"/>
        <v>0</v>
      </c>
      <c r="Q2047" s="26"/>
      <c r="R2047" s="26"/>
      <c r="S2047" s="26"/>
      <c r="T2047" s="40" t="str">
        <f t="shared" si="120"/>
        <v/>
      </c>
      <c r="U2047" s="24"/>
      <c r="V2047" s="24"/>
      <c r="W2047" s="26"/>
    </row>
    <row r="2048" spans="1:23" ht="14.1">
      <c r="A2048" s="13" t="s">
        <v>123</v>
      </c>
      <c r="B2048" s="75"/>
      <c r="C2048" s="75"/>
      <c r="D2048" s="75"/>
      <c r="E2048" s="24"/>
      <c r="F2048" s="13" t="s">
        <v>111</v>
      </c>
      <c r="G2048" s="27"/>
      <c r="H2048" s="24"/>
      <c r="I2048" s="13" t="s">
        <v>124</v>
      </c>
      <c r="J2048" s="27"/>
      <c r="K2048" s="24"/>
      <c r="L2048" s="13" t="s">
        <v>111</v>
      </c>
      <c r="M2048" s="27"/>
      <c r="N2048" s="24"/>
      <c r="O2048" s="13" t="str">
        <f>IF(OR(AND(NOT(ISBLANK(G2048)),NOT(ISNUMBER(G2048))),AND(NOT(ISBLANK(J2048)),NOT(ISNUMBER(M2048)))),"Digite um número na C.H.",IF(OR(COUNTIF(B2042:B2051,B2048)&gt;1,COUNTIF(J2042:J2051,J2048)&gt;1),"Docente repetido",""))</f>
        <v/>
      </c>
      <c r="P2048" s="13">
        <f t="shared" si="124"/>
        <v>0</v>
      </c>
      <c r="Q2048" s="26"/>
      <c r="R2048" s="26"/>
      <c r="S2048" s="26"/>
      <c r="T2048" s="40" t="str">
        <f t="shared" si="120"/>
        <v/>
      </c>
      <c r="U2048" s="24"/>
      <c r="V2048" s="24"/>
      <c r="W2048" s="26"/>
    </row>
    <row r="2049" spans="1:23" ht="14.1">
      <c r="A2049" s="13" t="s">
        <v>125</v>
      </c>
      <c r="B2049" s="75"/>
      <c r="C2049" s="75"/>
      <c r="D2049" s="75"/>
      <c r="E2049" s="24"/>
      <c r="F2049" s="13" t="s">
        <v>111</v>
      </c>
      <c r="G2049" s="27"/>
      <c r="H2049" s="24"/>
      <c r="I2049" s="13" t="s">
        <v>126</v>
      </c>
      <c r="J2049" s="27"/>
      <c r="K2049" s="24"/>
      <c r="L2049" s="13" t="s">
        <v>111</v>
      </c>
      <c r="M2049" s="27"/>
      <c r="N2049" s="24"/>
      <c r="O2049" s="13" t="str">
        <f>IF(OR(AND(NOT(ISBLANK(G2049)),NOT(ISNUMBER(G2049))),AND(NOT(ISBLANK(J2049)),NOT(ISNUMBER(M2049)))),"Digite um número na C.H.",IF(OR(COUNTIF(B2042:B2051,B2049)&gt;1,COUNTIF(J2042:J2051,J2049)&gt;1),"Docente repetido",""))</f>
        <v/>
      </c>
      <c r="P2049" s="13">
        <f t="shared" si="124"/>
        <v>0</v>
      </c>
      <c r="Q2049" s="26"/>
      <c r="R2049" s="26"/>
      <c r="S2049" s="26"/>
      <c r="T2049" s="40" t="str">
        <f t="shared" ref="T2049:T2112" si="125">IF(AND($A2049 = "Nome da disciplina:", ISTEXT($B2049)), "OK", "")</f>
        <v/>
      </c>
      <c r="U2049" s="24"/>
      <c r="V2049" s="24"/>
      <c r="W2049" s="26"/>
    </row>
    <row r="2050" spans="1:23" ht="14.1">
      <c r="A2050" s="13" t="s">
        <v>127</v>
      </c>
      <c r="B2050" s="75"/>
      <c r="C2050" s="75"/>
      <c r="D2050" s="75"/>
      <c r="E2050" s="24"/>
      <c r="F2050" s="13" t="s">
        <v>111</v>
      </c>
      <c r="G2050" s="27"/>
      <c r="H2050" s="24"/>
      <c r="I2050" s="13" t="s">
        <v>128</v>
      </c>
      <c r="J2050" s="27"/>
      <c r="K2050" s="24"/>
      <c r="L2050" s="13" t="s">
        <v>111</v>
      </c>
      <c r="M2050" s="27"/>
      <c r="N2050" s="24"/>
      <c r="O2050" s="13" t="str">
        <f>IF(OR(AND(NOT(ISBLANK(G2050)),NOT(ISNUMBER(G2050))),AND(NOT(ISBLANK(J2050)),NOT(ISNUMBER(M2050)))),"Digite um número na C.H.",IF(OR(COUNTIF(B2042:B2051,B2050)&gt;1,COUNTIF(J2042:J2051,J2050)&gt;1),"Docente repetido",""))</f>
        <v/>
      </c>
      <c r="P2050" s="13">
        <f t="shared" si="124"/>
        <v>0</v>
      </c>
      <c r="Q2050" s="26"/>
      <c r="R2050" s="26"/>
      <c r="S2050" s="26"/>
      <c r="T2050" s="40" t="str">
        <f t="shared" si="125"/>
        <v/>
      </c>
      <c r="U2050" s="26"/>
      <c r="V2050" s="26"/>
      <c r="W2050" s="26"/>
    </row>
    <row r="2051" spans="1:23" ht="14.1">
      <c r="A2051" s="13" t="s">
        <v>129</v>
      </c>
      <c r="B2051" s="75"/>
      <c r="C2051" s="75"/>
      <c r="D2051" s="75"/>
      <c r="E2051" s="24"/>
      <c r="F2051" s="13" t="s">
        <v>111</v>
      </c>
      <c r="G2051" s="27"/>
      <c r="H2051" s="24"/>
      <c r="I2051" s="13" t="s">
        <v>130</v>
      </c>
      <c r="J2051" s="27"/>
      <c r="K2051" s="24"/>
      <c r="L2051" s="13" t="s">
        <v>111</v>
      </c>
      <c r="M2051" s="27"/>
      <c r="N2051" s="24"/>
      <c r="O2051" s="13" t="str">
        <f>IF(OR(AND(NOT(ISBLANK(G2051)),NOT(ISNUMBER(G2051))),AND(NOT(ISBLANK(J2051)),NOT(ISNUMBER(M2051)))),"Digite um número na C.H.",IF(OR(COUNTIF(B2042:B2051,B2051)&gt;1,COUNTIF(J2042:J2051,J2051)&gt;1),"Docente repetido",""))</f>
        <v/>
      </c>
      <c r="P2051" s="13">
        <f t="shared" si="124"/>
        <v>0</v>
      </c>
      <c r="Q2051" s="26"/>
      <c r="R2051" s="26"/>
      <c r="S2051" s="26"/>
      <c r="T2051" s="40" t="str">
        <f t="shared" si="125"/>
        <v/>
      </c>
      <c r="U2051" s="26"/>
      <c r="V2051" s="26"/>
      <c r="W2051" s="26"/>
    </row>
    <row r="2052" spans="1:23" ht="12.6">
      <c r="A2052" s="26"/>
      <c r="B2052" s="26"/>
      <c r="C2052" s="26"/>
      <c r="D2052" s="26"/>
      <c r="E2052" s="26"/>
      <c r="F2052" s="26"/>
      <c r="G2052" s="26"/>
      <c r="H2052" s="26"/>
      <c r="I2052" s="26"/>
      <c r="J2052" s="26"/>
      <c r="K2052" s="26"/>
      <c r="L2052" s="26"/>
      <c r="M2052" s="26"/>
      <c r="N2052" s="26"/>
      <c r="O2052" s="26"/>
      <c r="P2052" s="26"/>
      <c r="Q2052" s="26"/>
      <c r="R2052" s="26"/>
      <c r="S2052" s="26"/>
      <c r="T2052" s="40" t="str">
        <f t="shared" si="125"/>
        <v/>
      </c>
      <c r="U2052" s="26"/>
      <c r="V2052" s="26"/>
      <c r="W2052" s="26"/>
    </row>
    <row r="2053" spans="1:23" ht="15.75" customHeight="1">
      <c r="T2053" s="40" t="str">
        <f t="shared" si="125"/>
        <v/>
      </c>
    </row>
    <row r="2054" spans="1:23" ht="15.75" customHeight="1">
      <c r="T2054" s="40" t="str">
        <f t="shared" si="125"/>
        <v/>
      </c>
    </row>
    <row r="2055" spans="1:23" ht="19.5" customHeight="1">
      <c r="A2055" s="13" t="s">
        <v>99</v>
      </c>
      <c r="B2055" s="94"/>
      <c r="C2055" s="94"/>
      <c r="D2055" s="94"/>
      <c r="E2055" s="94"/>
      <c r="F2055" s="94"/>
      <c r="G2055" s="94"/>
      <c r="H2055" s="94"/>
      <c r="I2055" s="94"/>
      <c r="J2055" s="94"/>
      <c r="K2055" s="94"/>
      <c r="L2055" s="94"/>
      <c r="M2055" s="94"/>
      <c r="N2055" s="24"/>
      <c r="O2055" s="13" t="str">
        <f>IF(AND(B2055="",NOT(F2056="")),"Nome da disciplina obrigatório","")</f>
        <v/>
      </c>
      <c r="P2055" s="13">
        <f>IF(ISBLANK(O2055),"",IF(O2055="",0,1))</f>
        <v>0</v>
      </c>
      <c r="Q2055" s="26"/>
      <c r="R2055" s="26"/>
      <c r="S2055" s="26"/>
      <c r="T2055" s="40" t="str">
        <f t="shared" si="125"/>
        <v/>
      </c>
      <c r="U2055" s="26"/>
      <c r="V2055" s="26"/>
      <c r="W2055" s="26"/>
    </row>
    <row r="2056" spans="1:23" ht="32.25" customHeight="1">
      <c r="A2056" s="95" t="s">
        <v>100</v>
      </c>
      <c r="B2056" s="96"/>
      <c r="C2056" s="96"/>
      <c r="D2056" s="96"/>
      <c r="E2056" s="97"/>
      <c r="F2056" s="13" t="str">
        <f>IF(SUM(G2066:G2075)+SUM(M2066:M2075)=0,"",SUM(G2066:G2075)+SUM(M2066:M2075))</f>
        <v/>
      </c>
      <c r="H2056" s="24"/>
      <c r="I2056" s="24"/>
      <c r="J2056" s="24"/>
      <c r="K2056" s="24"/>
      <c r="L2056" s="24"/>
      <c r="M2056" s="24"/>
      <c r="N2056" s="24"/>
      <c r="O2056" s="13" t="str">
        <f>IF(F2056="", "", IF(AND(NOT(F2056=0),NOT(MOD(F2056,15)=0)),"A carga horária deve ser múltiplo de 15",""))</f>
        <v/>
      </c>
      <c r="P2056" s="13">
        <f>IF(ISBLANK(O2056),"",IF(O2056="",0,1))</f>
        <v>0</v>
      </c>
      <c r="Q2056" s="26"/>
      <c r="R2056" s="26"/>
      <c r="S2056" s="26"/>
      <c r="T2056" s="40" t="str">
        <f t="shared" si="125"/>
        <v/>
      </c>
      <c r="U2056" s="24"/>
      <c r="V2056" s="24"/>
      <c r="W2056" s="26"/>
    </row>
    <row r="2057" spans="1:23" ht="14.1">
      <c r="A2057" s="98" t="s">
        <v>93</v>
      </c>
      <c r="B2057" s="98"/>
      <c r="C2057" s="98"/>
      <c r="D2057" s="98"/>
      <c r="E2057" s="98"/>
      <c r="F2057" s="38" t="str">
        <f>IF(AND(NOT(ISBLANK(F2056)),ISNUMBER(F2056),F2056&gt;=15),F2056/15,"")</f>
        <v/>
      </c>
      <c r="G2057" s="24"/>
      <c r="H2057" s="24"/>
      <c r="I2057" s="24"/>
      <c r="J2057" s="24"/>
      <c r="K2057" s="24"/>
      <c r="L2057" s="24"/>
      <c r="M2057" s="24"/>
      <c r="N2057" s="24"/>
      <c r="O2057" s="26"/>
      <c r="P2057" s="26"/>
      <c r="Q2057" s="26"/>
      <c r="R2057" s="26"/>
      <c r="S2057" s="26"/>
      <c r="T2057" s="40" t="str">
        <f t="shared" si="125"/>
        <v/>
      </c>
      <c r="U2057" s="24"/>
      <c r="V2057" s="24"/>
      <c r="W2057" s="26"/>
    </row>
    <row r="2058" spans="1:23" ht="60" customHeight="1">
      <c r="A2058" s="13" t="s">
        <v>101</v>
      </c>
      <c r="B2058" s="83"/>
      <c r="C2058" s="83"/>
      <c r="D2058" s="83"/>
      <c r="E2058" s="83"/>
      <c r="F2058" s="83"/>
      <c r="G2058" s="83"/>
      <c r="H2058" s="83"/>
      <c r="I2058" s="83"/>
      <c r="J2058" s="83"/>
      <c r="K2058" s="83"/>
      <c r="L2058" s="83"/>
      <c r="M2058" s="83"/>
      <c r="N2058" s="24"/>
      <c r="O2058" s="26"/>
      <c r="P2058" s="26"/>
      <c r="Q2058" s="26"/>
      <c r="R2058" s="26"/>
      <c r="S2058" s="26"/>
      <c r="T2058" s="40" t="str">
        <f t="shared" si="125"/>
        <v/>
      </c>
      <c r="U2058" s="24"/>
      <c r="V2058" s="24"/>
      <c r="W2058" s="26"/>
    </row>
    <row r="2059" spans="1:23" ht="60" customHeight="1">
      <c r="A2059" s="39" t="s">
        <v>102</v>
      </c>
      <c r="B2059" s="83"/>
      <c r="C2059" s="83"/>
      <c r="D2059" s="83"/>
      <c r="E2059" s="83"/>
      <c r="F2059" s="83"/>
      <c r="G2059" s="83"/>
      <c r="H2059" s="83"/>
      <c r="I2059" s="83"/>
      <c r="J2059" s="83"/>
      <c r="K2059" s="83"/>
      <c r="L2059" s="83"/>
      <c r="M2059" s="83"/>
      <c r="N2059" s="24"/>
      <c r="O2059" s="26"/>
      <c r="P2059" s="26"/>
      <c r="Q2059" s="26"/>
      <c r="R2059" s="26"/>
      <c r="S2059" s="26"/>
      <c r="T2059" s="40" t="str">
        <f t="shared" si="125"/>
        <v/>
      </c>
      <c r="U2059" s="24"/>
      <c r="V2059" s="24"/>
      <c r="W2059" s="26"/>
    </row>
    <row r="2060" spans="1:23" ht="14.1">
      <c r="A2060" s="13" t="s">
        <v>103</v>
      </c>
      <c r="B2060" s="57"/>
      <c r="C2060" s="16" t="s">
        <v>104</v>
      </c>
      <c r="D2060" s="24"/>
      <c r="E2060" s="24"/>
      <c r="G2060" s="26"/>
      <c r="H2060" s="24"/>
      <c r="I2060" s="24"/>
      <c r="J2060" s="24"/>
      <c r="K2060" s="24"/>
      <c r="L2060" s="24"/>
      <c r="M2060" s="24"/>
      <c r="N2060" s="24"/>
      <c r="O2060" s="26"/>
      <c r="P2060" s="26"/>
      <c r="Q2060" s="26"/>
      <c r="R2060" s="26"/>
      <c r="S2060" s="26"/>
      <c r="T2060" s="40" t="str">
        <f t="shared" si="125"/>
        <v/>
      </c>
      <c r="U2060" s="24"/>
      <c r="V2060" s="24"/>
      <c r="W2060" s="26"/>
    </row>
    <row r="2061" spans="1:23" ht="14.1">
      <c r="A2061" s="13" t="s">
        <v>105</v>
      </c>
      <c r="B2061" s="57"/>
      <c r="C2061" s="16" t="s">
        <v>104</v>
      </c>
      <c r="D2061" s="24"/>
      <c r="E2061" s="24"/>
      <c r="G2061" s="26"/>
      <c r="H2061" s="24"/>
      <c r="I2061" s="24"/>
      <c r="J2061" s="24"/>
      <c r="K2061" s="24"/>
      <c r="L2061" s="24"/>
      <c r="M2061" s="24"/>
      <c r="N2061" s="24"/>
      <c r="O2061" s="26"/>
      <c r="P2061" s="26"/>
      <c r="Q2061" s="26"/>
      <c r="R2061" s="26"/>
      <c r="S2061" s="26"/>
      <c r="T2061" s="40" t="str">
        <f t="shared" si="125"/>
        <v/>
      </c>
      <c r="U2061" s="24"/>
      <c r="V2061" s="24"/>
      <c r="W2061" s="26"/>
    </row>
    <row r="2062" spans="1:23" ht="14.1">
      <c r="A2062" s="99" t="s">
        <v>106</v>
      </c>
      <c r="B2062" s="99"/>
      <c r="C2062" s="57"/>
      <c r="D2062" s="16" t="s">
        <v>104</v>
      </c>
      <c r="E2062" s="24"/>
      <c r="F2062" s="34"/>
      <c r="G2062" s="26"/>
      <c r="H2062" s="24"/>
      <c r="I2062" s="24"/>
      <c r="J2062" s="24"/>
      <c r="K2062" s="24"/>
      <c r="L2062" s="24"/>
      <c r="M2062" s="24"/>
      <c r="N2062" s="24"/>
      <c r="O2062" s="26"/>
      <c r="P2062" s="26"/>
      <c r="Q2062" s="26"/>
      <c r="R2062" s="26"/>
      <c r="S2062" s="26"/>
      <c r="T2062" s="40" t="str">
        <f t="shared" si="125"/>
        <v/>
      </c>
      <c r="U2062" s="24"/>
      <c r="V2062" s="24"/>
      <c r="W2062" s="26"/>
    </row>
    <row r="2063" spans="1:23" ht="14.1">
      <c r="A2063" s="99" t="s">
        <v>107</v>
      </c>
      <c r="B2063" s="99"/>
      <c r="C2063" s="57"/>
      <c r="D2063" s="16" t="s">
        <v>104</v>
      </c>
      <c r="E2063" s="24"/>
      <c r="F2063" s="34"/>
      <c r="G2063" s="26"/>
      <c r="H2063" s="24"/>
      <c r="I2063" s="24"/>
      <c r="J2063" s="24"/>
      <c r="K2063" s="24"/>
      <c r="L2063" s="24"/>
      <c r="M2063" s="24"/>
      <c r="N2063" s="24"/>
      <c r="O2063" s="26"/>
      <c r="P2063" s="26"/>
      <c r="Q2063" s="26"/>
      <c r="R2063" s="26"/>
      <c r="S2063" s="26"/>
      <c r="T2063" s="40" t="str">
        <f t="shared" si="125"/>
        <v/>
      </c>
      <c r="U2063" s="24"/>
      <c r="V2063" s="24"/>
      <c r="W2063" s="26"/>
    </row>
    <row r="2064" spans="1:23" ht="14.1">
      <c r="A2064" s="100" t="s">
        <v>108</v>
      </c>
      <c r="B2064" s="101"/>
      <c r="C2064" s="102"/>
      <c r="D2064" s="57"/>
      <c r="E2064" s="16" t="s">
        <v>104</v>
      </c>
      <c r="G2064" s="26"/>
      <c r="H2064" s="24"/>
      <c r="I2064" s="24"/>
      <c r="J2064" s="24"/>
      <c r="K2064" s="24"/>
      <c r="L2064" s="24"/>
      <c r="M2064" s="24"/>
      <c r="N2064" s="24"/>
      <c r="O2064" s="26"/>
      <c r="P2064" s="26"/>
      <c r="Q2064" s="26"/>
      <c r="R2064" s="26"/>
      <c r="S2064" s="26"/>
      <c r="T2064" s="40" t="str">
        <f t="shared" si="125"/>
        <v/>
      </c>
      <c r="U2064" s="24"/>
      <c r="V2064" s="24"/>
      <c r="W2064" s="26"/>
    </row>
    <row r="2065" spans="1:23" ht="14.1">
      <c r="A2065" s="103" t="s">
        <v>109</v>
      </c>
      <c r="B2065" s="104"/>
      <c r="C2065" s="105"/>
      <c r="D2065" s="57"/>
      <c r="E2065" s="16" t="s">
        <v>104</v>
      </c>
      <c r="G2065" s="26"/>
      <c r="H2065" s="24"/>
      <c r="I2065" s="24"/>
      <c r="J2065" s="24"/>
      <c r="K2065" s="24"/>
      <c r="L2065" s="24"/>
      <c r="M2065" s="24"/>
      <c r="N2065" s="24"/>
      <c r="O2065" s="26"/>
      <c r="P2065" s="26"/>
      <c r="Q2065" s="26"/>
      <c r="R2065" s="26"/>
      <c r="S2065" s="26"/>
      <c r="T2065" s="40" t="str">
        <f t="shared" si="125"/>
        <v/>
      </c>
      <c r="U2065" s="24"/>
      <c r="V2065" s="24"/>
      <c r="W2065" s="26"/>
    </row>
    <row r="2066" spans="1:23" ht="14.1">
      <c r="A2066" s="13" t="s">
        <v>110</v>
      </c>
      <c r="B2066" s="75"/>
      <c r="C2066" s="75"/>
      <c r="D2066" s="75"/>
      <c r="E2066" s="24"/>
      <c r="F2066" s="13" t="s">
        <v>111</v>
      </c>
      <c r="G2066" s="27"/>
      <c r="H2066" s="24"/>
      <c r="I2066" s="13" t="s">
        <v>112</v>
      </c>
      <c r="J2066" s="27"/>
      <c r="K2066" s="24"/>
      <c r="L2066" s="13" t="s">
        <v>111</v>
      </c>
      <c r="M2066" s="27"/>
      <c r="N2066" s="24"/>
      <c r="O2066" s="13" t="str">
        <f>IF(OR(AND(NOT(ISBLANK(G2066)),NOT(ISNUMBER(G2066))),AND(NOT(ISBLANK(J2066)),NOT(ISNUMBER(M2066)))),"Digite um número na C.H.",IF(OR(COUNTIF(B2066:B2075,B2066)&gt;1,COUNTIF(J2066:J2075,J2066)&gt;1),"Docente repetido",""))</f>
        <v/>
      </c>
      <c r="P2066" s="13">
        <f t="shared" ref="P2066:P2075" si="126">IF(ISBLANK(O2066),"",IF(O2066="",0,1))</f>
        <v>0</v>
      </c>
      <c r="Q2066" s="26"/>
      <c r="R2066" s="26"/>
      <c r="S2066" s="26"/>
      <c r="T2066" s="40" t="str">
        <f t="shared" si="125"/>
        <v/>
      </c>
      <c r="U2066" s="24"/>
      <c r="V2066" s="24"/>
      <c r="W2066" s="26"/>
    </row>
    <row r="2067" spans="1:23" ht="14.1">
      <c r="A2067" s="13" t="s">
        <v>113</v>
      </c>
      <c r="B2067" s="75"/>
      <c r="C2067" s="75"/>
      <c r="D2067" s="75"/>
      <c r="E2067" s="24"/>
      <c r="F2067" s="13" t="s">
        <v>111</v>
      </c>
      <c r="G2067" s="27"/>
      <c r="H2067" s="24"/>
      <c r="I2067" s="13" t="s">
        <v>114</v>
      </c>
      <c r="J2067" s="27"/>
      <c r="K2067" s="24"/>
      <c r="L2067" s="13" t="s">
        <v>111</v>
      </c>
      <c r="M2067" s="27"/>
      <c r="N2067" s="24"/>
      <c r="O2067" s="13" t="str">
        <f>IF(OR(AND(NOT(ISBLANK(G2067)),NOT(ISNUMBER(G2067))),AND(NOT(ISBLANK(J2067)),NOT(ISNUMBER(M2067)))),"Digite um número na C.H.",IF(OR(COUNTIF(B2066:B2075,B2067)&gt;1,COUNTIF(J2066:J2075,J2067)&gt;1),"Docente repetido",""))</f>
        <v/>
      </c>
      <c r="P2067" s="13">
        <f t="shared" si="126"/>
        <v>0</v>
      </c>
      <c r="Q2067" s="26"/>
      <c r="R2067" s="26"/>
      <c r="S2067" s="26"/>
      <c r="T2067" s="40" t="str">
        <f t="shared" si="125"/>
        <v/>
      </c>
      <c r="U2067" s="24"/>
      <c r="V2067" s="24"/>
      <c r="W2067" s="26"/>
    </row>
    <row r="2068" spans="1:23" ht="14.1">
      <c r="A2068" s="13" t="s">
        <v>115</v>
      </c>
      <c r="B2068" s="75"/>
      <c r="C2068" s="75"/>
      <c r="D2068" s="75"/>
      <c r="E2068" s="24"/>
      <c r="F2068" s="13" t="s">
        <v>111</v>
      </c>
      <c r="G2068" s="27"/>
      <c r="H2068" s="24"/>
      <c r="I2068" s="13" t="s">
        <v>116</v>
      </c>
      <c r="J2068" s="27"/>
      <c r="K2068" s="24"/>
      <c r="L2068" s="13" t="s">
        <v>111</v>
      </c>
      <c r="M2068" s="27"/>
      <c r="N2068" s="24"/>
      <c r="O2068" s="13" t="str">
        <f>IF(OR(AND(NOT(ISBLANK(G2068)),NOT(ISNUMBER(G2068))),AND(NOT(ISBLANK(J2068)),NOT(ISNUMBER(M2068)))),"Digite um número na C.H.",IF(OR(COUNTIF(B2066:B2075,B2068)&gt;1,COUNTIF(J2066:J2075,J2068)&gt;1),"Docente repetido",""))</f>
        <v/>
      </c>
      <c r="P2068" s="13">
        <f t="shared" si="126"/>
        <v>0</v>
      </c>
      <c r="Q2068" s="26"/>
      <c r="R2068" s="26"/>
      <c r="S2068" s="26"/>
      <c r="T2068" s="40" t="str">
        <f t="shared" si="125"/>
        <v/>
      </c>
      <c r="U2068" s="24"/>
      <c r="V2068" s="24"/>
      <c r="W2068" s="26"/>
    </row>
    <row r="2069" spans="1:23" ht="14.1">
      <c r="A2069" s="13" t="s">
        <v>117</v>
      </c>
      <c r="B2069" s="75"/>
      <c r="C2069" s="75"/>
      <c r="D2069" s="75"/>
      <c r="E2069" s="24"/>
      <c r="F2069" s="13" t="s">
        <v>111</v>
      </c>
      <c r="G2069" s="27"/>
      <c r="H2069" s="24"/>
      <c r="I2069" s="13" t="s">
        <v>118</v>
      </c>
      <c r="J2069" s="27"/>
      <c r="K2069" s="24"/>
      <c r="L2069" s="13" t="s">
        <v>111</v>
      </c>
      <c r="M2069" s="27"/>
      <c r="N2069" s="24"/>
      <c r="O2069" s="13" t="str">
        <f>IF(OR(AND(NOT(ISBLANK(G2069)),NOT(ISNUMBER(G2069))),AND(NOT(ISBLANK(J2069)),NOT(ISNUMBER(M2069)))),"Digite um número na C.H.",IF(OR(COUNTIF(B2066:B2075,B2069)&gt;1,COUNTIF(J2066:J2075,J2069)&gt;1),"Docente repetido",""))</f>
        <v/>
      </c>
      <c r="P2069" s="13">
        <f t="shared" si="126"/>
        <v>0</v>
      </c>
      <c r="Q2069" s="26"/>
      <c r="R2069" s="26"/>
      <c r="S2069" s="26"/>
      <c r="T2069" s="40" t="str">
        <f t="shared" si="125"/>
        <v/>
      </c>
      <c r="U2069" s="24"/>
      <c r="V2069" s="24"/>
      <c r="W2069" s="26"/>
    </row>
    <row r="2070" spans="1:23" ht="14.1">
      <c r="A2070" s="13" t="s">
        <v>119</v>
      </c>
      <c r="B2070" s="75"/>
      <c r="C2070" s="75"/>
      <c r="D2070" s="75"/>
      <c r="E2070" s="24"/>
      <c r="F2070" s="13" t="s">
        <v>111</v>
      </c>
      <c r="G2070" s="27"/>
      <c r="H2070" s="24"/>
      <c r="I2070" s="13" t="s">
        <v>120</v>
      </c>
      <c r="J2070" s="27"/>
      <c r="K2070" s="24"/>
      <c r="L2070" s="13" t="s">
        <v>111</v>
      </c>
      <c r="M2070" s="27"/>
      <c r="N2070" s="24"/>
      <c r="O2070" s="13" t="str">
        <f>IF(OR(AND(NOT(ISBLANK(G2070)),NOT(ISNUMBER(G2070))),AND(NOT(ISBLANK(J2070)),NOT(ISNUMBER(M2070)))),"Digite um número na C.H.",IF(OR(COUNTIF(B2066:B2075,B2070)&gt;1,COUNTIF(J2066:J2075,J2070)&gt;1),"Docente repetido",""))</f>
        <v/>
      </c>
      <c r="P2070" s="13">
        <f t="shared" si="126"/>
        <v>0</v>
      </c>
      <c r="Q2070" s="26"/>
      <c r="R2070" s="26"/>
      <c r="S2070" s="26"/>
      <c r="T2070" s="40" t="str">
        <f t="shared" si="125"/>
        <v/>
      </c>
      <c r="U2070" s="24"/>
      <c r="V2070" s="24"/>
      <c r="W2070" s="26"/>
    </row>
    <row r="2071" spans="1:23" ht="14.1">
      <c r="A2071" s="13" t="s">
        <v>121</v>
      </c>
      <c r="B2071" s="75"/>
      <c r="C2071" s="75"/>
      <c r="D2071" s="75"/>
      <c r="E2071" s="24"/>
      <c r="F2071" s="13" t="s">
        <v>111</v>
      </c>
      <c r="G2071" s="27"/>
      <c r="H2071" s="24"/>
      <c r="I2071" s="13" t="s">
        <v>122</v>
      </c>
      <c r="J2071" s="27"/>
      <c r="K2071" s="24"/>
      <c r="L2071" s="13" t="s">
        <v>111</v>
      </c>
      <c r="M2071" s="27"/>
      <c r="N2071" s="24"/>
      <c r="O2071" s="13" t="str">
        <f>IF(OR(AND(NOT(ISBLANK(G2071)),NOT(ISNUMBER(G2071))),AND(NOT(ISBLANK(J2071)),NOT(ISNUMBER(M2071)))),"Digite um número na C.H.",IF(OR(COUNTIF(B2066:B2075,B2071)&gt;1,COUNTIF(J2066:J2075,J2071)&gt;1),"Docente repetido",""))</f>
        <v/>
      </c>
      <c r="P2071" s="13">
        <f t="shared" si="126"/>
        <v>0</v>
      </c>
      <c r="Q2071" s="26"/>
      <c r="R2071" s="26"/>
      <c r="S2071" s="26"/>
      <c r="T2071" s="40" t="str">
        <f t="shared" si="125"/>
        <v/>
      </c>
      <c r="U2071" s="24"/>
      <c r="V2071" s="24"/>
      <c r="W2071" s="26"/>
    </row>
    <row r="2072" spans="1:23" ht="14.1">
      <c r="A2072" s="13" t="s">
        <v>123</v>
      </c>
      <c r="B2072" s="75"/>
      <c r="C2072" s="75"/>
      <c r="D2072" s="75"/>
      <c r="E2072" s="24"/>
      <c r="F2072" s="13" t="s">
        <v>111</v>
      </c>
      <c r="G2072" s="27"/>
      <c r="H2072" s="24"/>
      <c r="I2072" s="13" t="s">
        <v>124</v>
      </c>
      <c r="J2072" s="27"/>
      <c r="K2072" s="24"/>
      <c r="L2072" s="13" t="s">
        <v>111</v>
      </c>
      <c r="M2072" s="27"/>
      <c r="N2072" s="24"/>
      <c r="O2072" s="13" t="str">
        <f>IF(OR(AND(NOT(ISBLANK(G2072)),NOT(ISNUMBER(G2072))),AND(NOT(ISBLANK(J2072)),NOT(ISNUMBER(M2072)))),"Digite um número na C.H.",IF(OR(COUNTIF(B2066:B2075,B2072)&gt;1,COUNTIF(J2066:J2075,J2072)&gt;1),"Docente repetido",""))</f>
        <v/>
      </c>
      <c r="P2072" s="13">
        <f t="shared" si="126"/>
        <v>0</v>
      </c>
      <c r="Q2072" s="26"/>
      <c r="R2072" s="26"/>
      <c r="S2072" s="26"/>
      <c r="T2072" s="40" t="str">
        <f t="shared" si="125"/>
        <v/>
      </c>
      <c r="U2072" s="24"/>
      <c r="V2072" s="24"/>
      <c r="W2072" s="26"/>
    </row>
    <row r="2073" spans="1:23" ht="14.1">
      <c r="A2073" s="13" t="s">
        <v>125</v>
      </c>
      <c r="B2073" s="75"/>
      <c r="C2073" s="75"/>
      <c r="D2073" s="75"/>
      <c r="E2073" s="24"/>
      <c r="F2073" s="13" t="s">
        <v>111</v>
      </c>
      <c r="G2073" s="27"/>
      <c r="H2073" s="24"/>
      <c r="I2073" s="13" t="s">
        <v>126</v>
      </c>
      <c r="J2073" s="27"/>
      <c r="K2073" s="24"/>
      <c r="L2073" s="13" t="s">
        <v>111</v>
      </c>
      <c r="M2073" s="27"/>
      <c r="N2073" s="24"/>
      <c r="O2073" s="13" t="str">
        <f>IF(OR(AND(NOT(ISBLANK(G2073)),NOT(ISNUMBER(G2073))),AND(NOT(ISBLANK(J2073)),NOT(ISNUMBER(M2073)))),"Digite um número na C.H.",IF(OR(COUNTIF(B2066:B2075,B2073)&gt;1,COUNTIF(J2066:J2075,J2073)&gt;1),"Docente repetido",""))</f>
        <v/>
      </c>
      <c r="P2073" s="13">
        <f t="shared" si="126"/>
        <v>0</v>
      </c>
      <c r="Q2073" s="26"/>
      <c r="R2073" s="26"/>
      <c r="S2073" s="26"/>
      <c r="T2073" s="40" t="str">
        <f t="shared" si="125"/>
        <v/>
      </c>
      <c r="U2073" s="24"/>
      <c r="V2073" s="24"/>
      <c r="W2073" s="26"/>
    </row>
    <row r="2074" spans="1:23" ht="14.1">
      <c r="A2074" s="13" t="s">
        <v>127</v>
      </c>
      <c r="B2074" s="75"/>
      <c r="C2074" s="75"/>
      <c r="D2074" s="75"/>
      <c r="E2074" s="24"/>
      <c r="F2074" s="13" t="s">
        <v>111</v>
      </c>
      <c r="G2074" s="27"/>
      <c r="H2074" s="24"/>
      <c r="I2074" s="13" t="s">
        <v>128</v>
      </c>
      <c r="J2074" s="27"/>
      <c r="K2074" s="24"/>
      <c r="L2074" s="13" t="s">
        <v>111</v>
      </c>
      <c r="M2074" s="27"/>
      <c r="N2074" s="24"/>
      <c r="O2074" s="13" t="str">
        <f>IF(OR(AND(NOT(ISBLANK(G2074)),NOT(ISNUMBER(G2074))),AND(NOT(ISBLANK(J2074)),NOT(ISNUMBER(M2074)))),"Digite um número na C.H.",IF(OR(COUNTIF(B2066:B2075,B2074)&gt;1,COUNTIF(J2066:J2075,J2074)&gt;1),"Docente repetido",""))</f>
        <v/>
      </c>
      <c r="P2074" s="13">
        <f t="shared" si="126"/>
        <v>0</v>
      </c>
      <c r="Q2074" s="26"/>
      <c r="R2074" s="26"/>
      <c r="S2074" s="26"/>
      <c r="T2074" s="40" t="str">
        <f t="shared" si="125"/>
        <v/>
      </c>
      <c r="U2074" s="26"/>
      <c r="V2074" s="26"/>
      <c r="W2074" s="26"/>
    </row>
    <row r="2075" spans="1:23" ht="14.1">
      <c r="A2075" s="13" t="s">
        <v>129</v>
      </c>
      <c r="B2075" s="75"/>
      <c r="C2075" s="75"/>
      <c r="D2075" s="75"/>
      <c r="E2075" s="24"/>
      <c r="F2075" s="13" t="s">
        <v>111</v>
      </c>
      <c r="G2075" s="27"/>
      <c r="H2075" s="24"/>
      <c r="I2075" s="13" t="s">
        <v>130</v>
      </c>
      <c r="J2075" s="27"/>
      <c r="K2075" s="24"/>
      <c r="L2075" s="13" t="s">
        <v>111</v>
      </c>
      <c r="M2075" s="27"/>
      <c r="N2075" s="24"/>
      <c r="O2075" s="13" t="str">
        <f>IF(OR(AND(NOT(ISBLANK(G2075)),NOT(ISNUMBER(G2075))),AND(NOT(ISBLANK(J2075)),NOT(ISNUMBER(M2075)))),"Digite um número na C.H.",IF(OR(COUNTIF(B2066:B2075,B2075)&gt;1,COUNTIF(J2066:J2075,J2075)&gt;1),"Docente repetido",""))</f>
        <v/>
      </c>
      <c r="P2075" s="13">
        <f t="shared" si="126"/>
        <v>0</v>
      </c>
      <c r="Q2075" s="26"/>
      <c r="R2075" s="26"/>
      <c r="S2075" s="26"/>
      <c r="T2075" s="40" t="str">
        <f t="shared" si="125"/>
        <v/>
      </c>
      <c r="U2075" s="26"/>
      <c r="V2075" s="26"/>
      <c r="W2075" s="26"/>
    </row>
    <row r="2076" spans="1:23" ht="12.6">
      <c r="A2076" s="26"/>
      <c r="B2076" s="26"/>
      <c r="C2076" s="26"/>
      <c r="D2076" s="26"/>
      <c r="E2076" s="26"/>
      <c r="F2076" s="26"/>
      <c r="G2076" s="26"/>
      <c r="H2076" s="26"/>
      <c r="I2076" s="26"/>
      <c r="J2076" s="26"/>
      <c r="K2076" s="26"/>
      <c r="L2076" s="26"/>
      <c r="M2076" s="26"/>
      <c r="N2076" s="26"/>
      <c r="O2076" s="26"/>
      <c r="P2076" s="26"/>
      <c r="Q2076" s="26"/>
      <c r="R2076" s="26"/>
      <c r="S2076" s="26"/>
      <c r="T2076" s="40" t="str">
        <f t="shared" si="125"/>
        <v/>
      </c>
      <c r="U2076" s="26"/>
      <c r="V2076" s="26"/>
      <c r="W2076" s="26"/>
    </row>
    <row r="2077" spans="1:23" ht="15.75" customHeight="1">
      <c r="T2077" s="40" t="str">
        <f t="shared" si="125"/>
        <v/>
      </c>
    </row>
    <row r="2078" spans="1:23" ht="15.75" customHeight="1">
      <c r="T2078" s="40" t="str">
        <f t="shared" si="125"/>
        <v/>
      </c>
    </row>
    <row r="2079" spans="1:23" ht="19.5" customHeight="1">
      <c r="A2079" s="13" t="s">
        <v>99</v>
      </c>
      <c r="B2079" s="94"/>
      <c r="C2079" s="94"/>
      <c r="D2079" s="94"/>
      <c r="E2079" s="94"/>
      <c r="F2079" s="94"/>
      <c r="G2079" s="94"/>
      <c r="H2079" s="94"/>
      <c r="I2079" s="94"/>
      <c r="J2079" s="94"/>
      <c r="K2079" s="94"/>
      <c r="L2079" s="94"/>
      <c r="M2079" s="94"/>
      <c r="N2079" s="24"/>
      <c r="O2079" s="13" t="str">
        <f>IF(AND(B2079="",NOT(F2080="")),"Nome da disciplina obrigatório","")</f>
        <v/>
      </c>
      <c r="P2079" s="13">
        <f>IF(ISBLANK(O2079),"",IF(O2079="",0,1))</f>
        <v>0</v>
      </c>
      <c r="Q2079" s="26"/>
      <c r="R2079" s="26"/>
      <c r="S2079" s="26"/>
      <c r="T2079" s="40" t="str">
        <f t="shared" si="125"/>
        <v/>
      </c>
      <c r="U2079" s="26"/>
      <c r="V2079" s="26"/>
      <c r="W2079" s="26"/>
    </row>
    <row r="2080" spans="1:23" ht="32.25" customHeight="1">
      <c r="A2080" s="95" t="s">
        <v>100</v>
      </c>
      <c r="B2080" s="96"/>
      <c r="C2080" s="96"/>
      <c r="D2080" s="96"/>
      <c r="E2080" s="97"/>
      <c r="F2080" s="13" t="str">
        <f>IF(SUM(G2090:G2099)+SUM(M2090:M2099)=0,"",SUM(G2090:G2099)+SUM(M2090:M2099))</f>
        <v/>
      </c>
      <c r="H2080" s="24"/>
      <c r="I2080" s="24"/>
      <c r="J2080" s="24"/>
      <c r="K2080" s="24"/>
      <c r="L2080" s="24"/>
      <c r="M2080" s="24"/>
      <c r="N2080" s="24"/>
      <c r="O2080" s="13" t="str">
        <f>IF(F2080="", "", IF(AND(NOT(F2080=0),NOT(MOD(F2080,15)=0)),"A carga horária deve ser múltiplo de 15",""))</f>
        <v/>
      </c>
      <c r="P2080" s="13">
        <f>IF(ISBLANK(O2080),"",IF(O2080="",0,1))</f>
        <v>0</v>
      </c>
      <c r="Q2080" s="26"/>
      <c r="R2080" s="26"/>
      <c r="S2080" s="26"/>
      <c r="T2080" s="40" t="str">
        <f t="shared" si="125"/>
        <v/>
      </c>
      <c r="U2080" s="24"/>
      <c r="V2080" s="24"/>
      <c r="W2080" s="26"/>
    </row>
    <row r="2081" spans="1:23" ht="14.1">
      <c r="A2081" s="98" t="s">
        <v>93</v>
      </c>
      <c r="B2081" s="98"/>
      <c r="C2081" s="98"/>
      <c r="D2081" s="98"/>
      <c r="E2081" s="98"/>
      <c r="F2081" s="38" t="str">
        <f>IF(AND(NOT(ISBLANK(F2080)),ISNUMBER(F2080),F2080&gt;=15),F2080/15,"")</f>
        <v/>
      </c>
      <c r="G2081" s="24"/>
      <c r="H2081" s="24"/>
      <c r="I2081" s="24"/>
      <c r="J2081" s="24"/>
      <c r="K2081" s="24"/>
      <c r="L2081" s="24"/>
      <c r="M2081" s="24"/>
      <c r="N2081" s="24"/>
      <c r="O2081" s="26"/>
      <c r="P2081" s="26"/>
      <c r="Q2081" s="26"/>
      <c r="R2081" s="26"/>
      <c r="S2081" s="26"/>
      <c r="T2081" s="40" t="str">
        <f t="shared" si="125"/>
        <v/>
      </c>
      <c r="U2081" s="24"/>
      <c r="V2081" s="24"/>
      <c r="W2081" s="26"/>
    </row>
    <row r="2082" spans="1:23" ht="60" customHeight="1">
      <c r="A2082" s="13" t="s">
        <v>101</v>
      </c>
      <c r="B2082" s="83"/>
      <c r="C2082" s="83"/>
      <c r="D2082" s="83"/>
      <c r="E2082" s="83"/>
      <c r="F2082" s="83"/>
      <c r="G2082" s="83"/>
      <c r="H2082" s="83"/>
      <c r="I2082" s="83"/>
      <c r="J2082" s="83"/>
      <c r="K2082" s="83"/>
      <c r="L2082" s="83"/>
      <c r="M2082" s="83"/>
      <c r="N2082" s="24"/>
      <c r="O2082" s="26"/>
      <c r="P2082" s="26"/>
      <c r="Q2082" s="26"/>
      <c r="R2082" s="26"/>
      <c r="S2082" s="26"/>
      <c r="T2082" s="40" t="str">
        <f t="shared" si="125"/>
        <v/>
      </c>
      <c r="U2082" s="24"/>
      <c r="V2082" s="24"/>
      <c r="W2082" s="26"/>
    </row>
    <row r="2083" spans="1:23" ht="60" customHeight="1">
      <c r="A2083" s="39" t="s">
        <v>102</v>
      </c>
      <c r="B2083" s="83"/>
      <c r="C2083" s="83"/>
      <c r="D2083" s="83"/>
      <c r="E2083" s="83"/>
      <c r="F2083" s="83"/>
      <c r="G2083" s="83"/>
      <c r="H2083" s="83"/>
      <c r="I2083" s="83"/>
      <c r="J2083" s="83"/>
      <c r="K2083" s="83"/>
      <c r="L2083" s="83"/>
      <c r="M2083" s="83"/>
      <c r="N2083" s="24"/>
      <c r="O2083" s="26"/>
      <c r="P2083" s="26"/>
      <c r="Q2083" s="26"/>
      <c r="R2083" s="26"/>
      <c r="S2083" s="26"/>
      <c r="T2083" s="40" t="str">
        <f t="shared" si="125"/>
        <v/>
      </c>
      <c r="U2083" s="24"/>
      <c r="V2083" s="24"/>
      <c r="W2083" s="26"/>
    </row>
    <row r="2084" spans="1:23" ht="14.1">
      <c r="A2084" s="13" t="s">
        <v>103</v>
      </c>
      <c r="B2084" s="57"/>
      <c r="C2084" s="16" t="s">
        <v>104</v>
      </c>
      <c r="D2084" s="24"/>
      <c r="E2084" s="24"/>
      <c r="G2084" s="26"/>
      <c r="H2084" s="24"/>
      <c r="I2084" s="24"/>
      <c r="J2084" s="24"/>
      <c r="K2084" s="24"/>
      <c r="L2084" s="24"/>
      <c r="M2084" s="24"/>
      <c r="N2084" s="24"/>
      <c r="O2084" s="26"/>
      <c r="P2084" s="26"/>
      <c r="Q2084" s="26"/>
      <c r="R2084" s="26"/>
      <c r="S2084" s="26"/>
      <c r="T2084" s="40" t="str">
        <f t="shared" si="125"/>
        <v/>
      </c>
      <c r="U2084" s="24"/>
      <c r="V2084" s="24"/>
      <c r="W2084" s="26"/>
    </row>
    <row r="2085" spans="1:23" ht="14.1">
      <c r="A2085" s="13" t="s">
        <v>105</v>
      </c>
      <c r="B2085" s="57"/>
      <c r="C2085" s="16" t="s">
        <v>104</v>
      </c>
      <c r="D2085" s="24"/>
      <c r="E2085" s="24"/>
      <c r="G2085" s="26"/>
      <c r="H2085" s="24"/>
      <c r="I2085" s="24"/>
      <c r="J2085" s="24"/>
      <c r="K2085" s="24"/>
      <c r="L2085" s="24"/>
      <c r="M2085" s="24"/>
      <c r="N2085" s="24"/>
      <c r="O2085" s="26"/>
      <c r="P2085" s="26"/>
      <c r="Q2085" s="26"/>
      <c r="R2085" s="26"/>
      <c r="S2085" s="26"/>
      <c r="T2085" s="40" t="str">
        <f t="shared" si="125"/>
        <v/>
      </c>
      <c r="U2085" s="24"/>
      <c r="V2085" s="24"/>
      <c r="W2085" s="26"/>
    </row>
    <row r="2086" spans="1:23" ht="14.1">
      <c r="A2086" s="99" t="s">
        <v>106</v>
      </c>
      <c r="B2086" s="99"/>
      <c r="C2086" s="57"/>
      <c r="D2086" s="16" t="s">
        <v>104</v>
      </c>
      <c r="E2086" s="24"/>
      <c r="F2086" s="34"/>
      <c r="G2086" s="26"/>
      <c r="H2086" s="24"/>
      <c r="I2086" s="24"/>
      <c r="J2086" s="24"/>
      <c r="K2086" s="24"/>
      <c r="L2086" s="24"/>
      <c r="M2086" s="24"/>
      <c r="N2086" s="24"/>
      <c r="O2086" s="26"/>
      <c r="P2086" s="26"/>
      <c r="Q2086" s="26"/>
      <c r="R2086" s="26"/>
      <c r="S2086" s="26"/>
      <c r="T2086" s="40" t="str">
        <f t="shared" si="125"/>
        <v/>
      </c>
      <c r="U2086" s="24"/>
      <c r="V2086" s="24"/>
      <c r="W2086" s="26"/>
    </row>
    <row r="2087" spans="1:23" ht="14.1">
      <c r="A2087" s="99" t="s">
        <v>107</v>
      </c>
      <c r="B2087" s="99"/>
      <c r="C2087" s="57"/>
      <c r="D2087" s="16" t="s">
        <v>104</v>
      </c>
      <c r="E2087" s="24"/>
      <c r="F2087" s="34"/>
      <c r="G2087" s="26"/>
      <c r="H2087" s="24"/>
      <c r="I2087" s="24"/>
      <c r="J2087" s="24"/>
      <c r="K2087" s="24"/>
      <c r="L2087" s="24"/>
      <c r="M2087" s="24"/>
      <c r="N2087" s="24"/>
      <c r="O2087" s="26"/>
      <c r="P2087" s="26"/>
      <c r="Q2087" s="26"/>
      <c r="R2087" s="26"/>
      <c r="S2087" s="26"/>
      <c r="T2087" s="40" t="str">
        <f t="shared" si="125"/>
        <v/>
      </c>
      <c r="U2087" s="24"/>
      <c r="V2087" s="24"/>
      <c r="W2087" s="26"/>
    </row>
    <row r="2088" spans="1:23" ht="14.1">
      <c r="A2088" s="100" t="s">
        <v>108</v>
      </c>
      <c r="B2088" s="101"/>
      <c r="C2088" s="102"/>
      <c r="D2088" s="57"/>
      <c r="E2088" s="16" t="s">
        <v>104</v>
      </c>
      <c r="G2088" s="26"/>
      <c r="H2088" s="24"/>
      <c r="I2088" s="24"/>
      <c r="J2088" s="24"/>
      <c r="K2088" s="24"/>
      <c r="L2088" s="24"/>
      <c r="M2088" s="24"/>
      <c r="N2088" s="24"/>
      <c r="O2088" s="26"/>
      <c r="P2088" s="26"/>
      <c r="Q2088" s="26"/>
      <c r="R2088" s="26"/>
      <c r="S2088" s="26"/>
      <c r="T2088" s="40" t="str">
        <f t="shared" si="125"/>
        <v/>
      </c>
      <c r="U2088" s="24"/>
      <c r="V2088" s="24"/>
      <c r="W2088" s="26"/>
    </row>
    <row r="2089" spans="1:23" ht="14.1">
      <c r="A2089" s="103" t="s">
        <v>109</v>
      </c>
      <c r="B2089" s="104"/>
      <c r="C2089" s="105"/>
      <c r="D2089" s="57"/>
      <c r="E2089" s="16" t="s">
        <v>104</v>
      </c>
      <c r="G2089" s="26"/>
      <c r="H2089" s="24"/>
      <c r="I2089" s="24"/>
      <c r="J2089" s="24"/>
      <c r="K2089" s="24"/>
      <c r="L2089" s="24"/>
      <c r="M2089" s="24"/>
      <c r="N2089" s="24"/>
      <c r="O2089" s="26"/>
      <c r="P2089" s="26"/>
      <c r="Q2089" s="26"/>
      <c r="R2089" s="26"/>
      <c r="S2089" s="26"/>
      <c r="T2089" s="40" t="str">
        <f t="shared" si="125"/>
        <v/>
      </c>
      <c r="U2089" s="24"/>
      <c r="V2089" s="24"/>
      <c r="W2089" s="26"/>
    </row>
    <row r="2090" spans="1:23" ht="14.1">
      <c r="A2090" s="13" t="s">
        <v>110</v>
      </c>
      <c r="B2090" s="75"/>
      <c r="C2090" s="75"/>
      <c r="D2090" s="75"/>
      <c r="E2090" s="24"/>
      <c r="F2090" s="13" t="s">
        <v>111</v>
      </c>
      <c r="G2090" s="27"/>
      <c r="H2090" s="24"/>
      <c r="I2090" s="13" t="s">
        <v>112</v>
      </c>
      <c r="J2090" s="27"/>
      <c r="K2090" s="24"/>
      <c r="L2090" s="13" t="s">
        <v>111</v>
      </c>
      <c r="M2090" s="27"/>
      <c r="N2090" s="24"/>
      <c r="O2090" s="13" t="str">
        <f>IF(OR(AND(NOT(ISBLANK(G2090)),NOT(ISNUMBER(G2090))),AND(NOT(ISBLANK(J2090)),NOT(ISNUMBER(M2090)))),"Digite um número na C.H.",IF(OR(COUNTIF(B2090:B2099,B2090)&gt;1,COUNTIF(J2090:J2099,J2090)&gt;1),"Docente repetido",""))</f>
        <v/>
      </c>
      <c r="P2090" s="13">
        <f t="shared" ref="P2090:P2099" si="127">IF(ISBLANK(O2090),"",IF(O2090="",0,1))</f>
        <v>0</v>
      </c>
      <c r="Q2090" s="26"/>
      <c r="R2090" s="26"/>
      <c r="S2090" s="26"/>
      <c r="T2090" s="40" t="str">
        <f t="shared" si="125"/>
        <v/>
      </c>
      <c r="U2090" s="24"/>
      <c r="V2090" s="24"/>
      <c r="W2090" s="26"/>
    </row>
    <row r="2091" spans="1:23" ht="14.1">
      <c r="A2091" s="13" t="s">
        <v>113</v>
      </c>
      <c r="B2091" s="75"/>
      <c r="C2091" s="75"/>
      <c r="D2091" s="75"/>
      <c r="E2091" s="24"/>
      <c r="F2091" s="13" t="s">
        <v>111</v>
      </c>
      <c r="G2091" s="27"/>
      <c r="H2091" s="24"/>
      <c r="I2091" s="13" t="s">
        <v>114</v>
      </c>
      <c r="J2091" s="27"/>
      <c r="K2091" s="24"/>
      <c r="L2091" s="13" t="s">
        <v>111</v>
      </c>
      <c r="M2091" s="27"/>
      <c r="N2091" s="24"/>
      <c r="O2091" s="13" t="str">
        <f>IF(OR(AND(NOT(ISBLANK(G2091)),NOT(ISNUMBER(G2091))),AND(NOT(ISBLANK(J2091)),NOT(ISNUMBER(M2091)))),"Digite um número na C.H.",IF(OR(COUNTIF(B2090:B2099,B2091)&gt;1,COUNTIF(J2090:J2099,J2091)&gt;1),"Docente repetido",""))</f>
        <v/>
      </c>
      <c r="P2091" s="13">
        <f t="shared" si="127"/>
        <v>0</v>
      </c>
      <c r="Q2091" s="26"/>
      <c r="R2091" s="26"/>
      <c r="S2091" s="26"/>
      <c r="T2091" s="40" t="str">
        <f t="shared" si="125"/>
        <v/>
      </c>
      <c r="U2091" s="24"/>
      <c r="V2091" s="24"/>
      <c r="W2091" s="26"/>
    </row>
    <row r="2092" spans="1:23" ht="14.1">
      <c r="A2092" s="13" t="s">
        <v>115</v>
      </c>
      <c r="B2092" s="75"/>
      <c r="C2092" s="75"/>
      <c r="D2092" s="75"/>
      <c r="E2092" s="24"/>
      <c r="F2092" s="13" t="s">
        <v>111</v>
      </c>
      <c r="G2092" s="27"/>
      <c r="H2092" s="24"/>
      <c r="I2092" s="13" t="s">
        <v>116</v>
      </c>
      <c r="J2092" s="27"/>
      <c r="K2092" s="24"/>
      <c r="L2092" s="13" t="s">
        <v>111</v>
      </c>
      <c r="M2092" s="27"/>
      <c r="N2092" s="24"/>
      <c r="O2092" s="13" t="str">
        <f>IF(OR(AND(NOT(ISBLANK(G2092)),NOT(ISNUMBER(G2092))),AND(NOT(ISBLANK(J2092)),NOT(ISNUMBER(M2092)))),"Digite um número na C.H.",IF(OR(COUNTIF(B2090:B2099,B2092)&gt;1,COUNTIF(J2090:J2099,J2092)&gt;1),"Docente repetido",""))</f>
        <v/>
      </c>
      <c r="P2092" s="13">
        <f t="shared" si="127"/>
        <v>0</v>
      </c>
      <c r="Q2092" s="26"/>
      <c r="R2092" s="26"/>
      <c r="S2092" s="26"/>
      <c r="T2092" s="40" t="str">
        <f t="shared" si="125"/>
        <v/>
      </c>
      <c r="U2092" s="24"/>
      <c r="V2092" s="24"/>
      <c r="W2092" s="26"/>
    </row>
    <row r="2093" spans="1:23" ht="14.1">
      <c r="A2093" s="13" t="s">
        <v>117</v>
      </c>
      <c r="B2093" s="75"/>
      <c r="C2093" s="75"/>
      <c r="D2093" s="75"/>
      <c r="E2093" s="24"/>
      <c r="F2093" s="13" t="s">
        <v>111</v>
      </c>
      <c r="G2093" s="27"/>
      <c r="H2093" s="24"/>
      <c r="I2093" s="13" t="s">
        <v>118</v>
      </c>
      <c r="J2093" s="27"/>
      <c r="K2093" s="24"/>
      <c r="L2093" s="13" t="s">
        <v>111</v>
      </c>
      <c r="M2093" s="27"/>
      <c r="N2093" s="24"/>
      <c r="O2093" s="13" t="str">
        <f>IF(OR(AND(NOT(ISBLANK(G2093)),NOT(ISNUMBER(G2093))),AND(NOT(ISBLANK(J2093)),NOT(ISNUMBER(M2093)))),"Digite um número na C.H.",IF(OR(COUNTIF(B2090:B2099,B2093)&gt;1,COUNTIF(J2090:J2099,J2093)&gt;1),"Docente repetido",""))</f>
        <v/>
      </c>
      <c r="P2093" s="13">
        <f t="shared" si="127"/>
        <v>0</v>
      </c>
      <c r="Q2093" s="26"/>
      <c r="R2093" s="26"/>
      <c r="S2093" s="26"/>
      <c r="T2093" s="40" t="str">
        <f t="shared" si="125"/>
        <v/>
      </c>
      <c r="U2093" s="24"/>
      <c r="V2093" s="24"/>
      <c r="W2093" s="26"/>
    </row>
    <row r="2094" spans="1:23" ht="14.1">
      <c r="A2094" s="13" t="s">
        <v>119</v>
      </c>
      <c r="B2094" s="75"/>
      <c r="C2094" s="75"/>
      <c r="D2094" s="75"/>
      <c r="E2094" s="24"/>
      <c r="F2094" s="13" t="s">
        <v>111</v>
      </c>
      <c r="G2094" s="27"/>
      <c r="H2094" s="24"/>
      <c r="I2094" s="13" t="s">
        <v>120</v>
      </c>
      <c r="J2094" s="27"/>
      <c r="K2094" s="24"/>
      <c r="L2094" s="13" t="s">
        <v>111</v>
      </c>
      <c r="M2094" s="27"/>
      <c r="N2094" s="24"/>
      <c r="O2094" s="13" t="str">
        <f>IF(OR(AND(NOT(ISBLANK(G2094)),NOT(ISNUMBER(G2094))),AND(NOT(ISBLANK(J2094)),NOT(ISNUMBER(M2094)))),"Digite um número na C.H.",IF(OR(COUNTIF(B2090:B2099,B2094)&gt;1,COUNTIF(J2090:J2099,J2094)&gt;1),"Docente repetido",""))</f>
        <v/>
      </c>
      <c r="P2094" s="13">
        <f t="shared" si="127"/>
        <v>0</v>
      </c>
      <c r="Q2094" s="26"/>
      <c r="R2094" s="26"/>
      <c r="S2094" s="26"/>
      <c r="T2094" s="40" t="str">
        <f t="shared" si="125"/>
        <v/>
      </c>
      <c r="U2094" s="24"/>
      <c r="V2094" s="24"/>
      <c r="W2094" s="26"/>
    </row>
    <row r="2095" spans="1:23" ht="14.1">
      <c r="A2095" s="13" t="s">
        <v>121</v>
      </c>
      <c r="B2095" s="75"/>
      <c r="C2095" s="75"/>
      <c r="D2095" s="75"/>
      <c r="E2095" s="24"/>
      <c r="F2095" s="13" t="s">
        <v>111</v>
      </c>
      <c r="G2095" s="27"/>
      <c r="H2095" s="24"/>
      <c r="I2095" s="13" t="s">
        <v>122</v>
      </c>
      <c r="J2095" s="27"/>
      <c r="K2095" s="24"/>
      <c r="L2095" s="13" t="s">
        <v>111</v>
      </c>
      <c r="M2095" s="27"/>
      <c r="N2095" s="24"/>
      <c r="O2095" s="13" t="str">
        <f>IF(OR(AND(NOT(ISBLANK(G2095)),NOT(ISNUMBER(G2095))),AND(NOT(ISBLANK(J2095)),NOT(ISNUMBER(M2095)))),"Digite um número na C.H.",IF(OR(COUNTIF(B2090:B2099,B2095)&gt;1,COUNTIF(J2090:J2099,J2095)&gt;1),"Docente repetido",""))</f>
        <v/>
      </c>
      <c r="P2095" s="13">
        <f t="shared" si="127"/>
        <v>0</v>
      </c>
      <c r="Q2095" s="26"/>
      <c r="R2095" s="26"/>
      <c r="S2095" s="26"/>
      <c r="T2095" s="40" t="str">
        <f t="shared" si="125"/>
        <v/>
      </c>
      <c r="U2095" s="24"/>
      <c r="V2095" s="24"/>
      <c r="W2095" s="26"/>
    </row>
    <row r="2096" spans="1:23" ht="14.1">
      <c r="A2096" s="13" t="s">
        <v>123</v>
      </c>
      <c r="B2096" s="75"/>
      <c r="C2096" s="75"/>
      <c r="D2096" s="75"/>
      <c r="E2096" s="24"/>
      <c r="F2096" s="13" t="s">
        <v>111</v>
      </c>
      <c r="G2096" s="27"/>
      <c r="H2096" s="24"/>
      <c r="I2096" s="13" t="s">
        <v>124</v>
      </c>
      <c r="J2096" s="27"/>
      <c r="K2096" s="24"/>
      <c r="L2096" s="13" t="s">
        <v>111</v>
      </c>
      <c r="M2096" s="27"/>
      <c r="N2096" s="24"/>
      <c r="O2096" s="13" t="str">
        <f>IF(OR(AND(NOT(ISBLANK(G2096)),NOT(ISNUMBER(G2096))),AND(NOT(ISBLANK(J2096)),NOT(ISNUMBER(M2096)))),"Digite um número na C.H.",IF(OR(COUNTIF(B2090:B2099,B2096)&gt;1,COUNTIF(J2090:J2099,J2096)&gt;1),"Docente repetido",""))</f>
        <v/>
      </c>
      <c r="P2096" s="13">
        <f t="shared" si="127"/>
        <v>0</v>
      </c>
      <c r="Q2096" s="26"/>
      <c r="R2096" s="26"/>
      <c r="S2096" s="26"/>
      <c r="T2096" s="40" t="str">
        <f t="shared" si="125"/>
        <v/>
      </c>
      <c r="U2096" s="24"/>
      <c r="V2096" s="24"/>
      <c r="W2096" s="26"/>
    </row>
    <row r="2097" spans="1:23" ht="14.1">
      <c r="A2097" s="13" t="s">
        <v>125</v>
      </c>
      <c r="B2097" s="75"/>
      <c r="C2097" s="75"/>
      <c r="D2097" s="75"/>
      <c r="E2097" s="24"/>
      <c r="F2097" s="13" t="s">
        <v>111</v>
      </c>
      <c r="G2097" s="27"/>
      <c r="H2097" s="24"/>
      <c r="I2097" s="13" t="s">
        <v>126</v>
      </c>
      <c r="J2097" s="27"/>
      <c r="K2097" s="24"/>
      <c r="L2097" s="13" t="s">
        <v>111</v>
      </c>
      <c r="M2097" s="27"/>
      <c r="N2097" s="24"/>
      <c r="O2097" s="13" t="str">
        <f>IF(OR(AND(NOT(ISBLANK(G2097)),NOT(ISNUMBER(G2097))),AND(NOT(ISBLANK(J2097)),NOT(ISNUMBER(M2097)))),"Digite um número na C.H.",IF(OR(COUNTIF(B2090:B2099,B2097)&gt;1,COUNTIF(J2090:J2099,J2097)&gt;1),"Docente repetido",""))</f>
        <v/>
      </c>
      <c r="P2097" s="13">
        <f t="shared" si="127"/>
        <v>0</v>
      </c>
      <c r="Q2097" s="26"/>
      <c r="R2097" s="26"/>
      <c r="S2097" s="26"/>
      <c r="T2097" s="40" t="str">
        <f t="shared" si="125"/>
        <v/>
      </c>
      <c r="U2097" s="24"/>
      <c r="V2097" s="24"/>
      <c r="W2097" s="26"/>
    </row>
    <row r="2098" spans="1:23" ht="14.1">
      <c r="A2098" s="13" t="s">
        <v>127</v>
      </c>
      <c r="B2098" s="75"/>
      <c r="C2098" s="75"/>
      <c r="D2098" s="75"/>
      <c r="E2098" s="24"/>
      <c r="F2098" s="13" t="s">
        <v>111</v>
      </c>
      <c r="G2098" s="27"/>
      <c r="H2098" s="24"/>
      <c r="I2098" s="13" t="s">
        <v>128</v>
      </c>
      <c r="J2098" s="27"/>
      <c r="K2098" s="24"/>
      <c r="L2098" s="13" t="s">
        <v>111</v>
      </c>
      <c r="M2098" s="27"/>
      <c r="N2098" s="24"/>
      <c r="O2098" s="13" t="str">
        <f>IF(OR(AND(NOT(ISBLANK(G2098)),NOT(ISNUMBER(G2098))),AND(NOT(ISBLANK(J2098)),NOT(ISNUMBER(M2098)))),"Digite um número na C.H.",IF(OR(COUNTIF(B2090:B2099,B2098)&gt;1,COUNTIF(J2090:J2099,J2098)&gt;1),"Docente repetido",""))</f>
        <v/>
      </c>
      <c r="P2098" s="13">
        <f t="shared" si="127"/>
        <v>0</v>
      </c>
      <c r="Q2098" s="26"/>
      <c r="R2098" s="26"/>
      <c r="S2098" s="26"/>
      <c r="T2098" s="40" t="str">
        <f t="shared" si="125"/>
        <v/>
      </c>
      <c r="U2098" s="26"/>
      <c r="V2098" s="26"/>
      <c r="W2098" s="26"/>
    </row>
    <row r="2099" spans="1:23" ht="14.1">
      <c r="A2099" s="13" t="s">
        <v>129</v>
      </c>
      <c r="B2099" s="75"/>
      <c r="C2099" s="75"/>
      <c r="D2099" s="75"/>
      <c r="E2099" s="24"/>
      <c r="F2099" s="13" t="s">
        <v>111</v>
      </c>
      <c r="G2099" s="27"/>
      <c r="H2099" s="24"/>
      <c r="I2099" s="13" t="s">
        <v>130</v>
      </c>
      <c r="J2099" s="27"/>
      <c r="K2099" s="24"/>
      <c r="L2099" s="13" t="s">
        <v>111</v>
      </c>
      <c r="M2099" s="27"/>
      <c r="N2099" s="24"/>
      <c r="O2099" s="13" t="str">
        <f>IF(OR(AND(NOT(ISBLANK(G2099)),NOT(ISNUMBER(G2099))),AND(NOT(ISBLANK(J2099)),NOT(ISNUMBER(M2099)))),"Digite um número na C.H.",IF(OR(COUNTIF(B2090:B2099,B2099)&gt;1,COUNTIF(J2090:J2099,J2099)&gt;1),"Docente repetido",""))</f>
        <v/>
      </c>
      <c r="P2099" s="13">
        <f t="shared" si="127"/>
        <v>0</v>
      </c>
      <c r="Q2099" s="26"/>
      <c r="R2099" s="26"/>
      <c r="S2099" s="26"/>
      <c r="T2099" s="40" t="str">
        <f t="shared" si="125"/>
        <v/>
      </c>
      <c r="U2099" s="26"/>
      <c r="V2099" s="26"/>
      <c r="W2099" s="26"/>
    </row>
    <row r="2100" spans="1:23" ht="12.6">
      <c r="A2100" s="26"/>
      <c r="B2100" s="26"/>
      <c r="C2100" s="26"/>
      <c r="D2100" s="26"/>
      <c r="E2100" s="26"/>
      <c r="F2100" s="26"/>
      <c r="G2100" s="26"/>
      <c r="H2100" s="26"/>
      <c r="I2100" s="26"/>
      <c r="J2100" s="26"/>
      <c r="K2100" s="26"/>
      <c r="L2100" s="26"/>
      <c r="M2100" s="26"/>
      <c r="N2100" s="26"/>
      <c r="O2100" s="26"/>
      <c r="P2100" s="26"/>
      <c r="Q2100" s="26"/>
      <c r="R2100" s="26"/>
      <c r="S2100" s="26"/>
      <c r="T2100" s="40" t="str">
        <f t="shared" si="125"/>
        <v/>
      </c>
      <c r="U2100" s="26"/>
      <c r="V2100" s="26"/>
      <c r="W2100" s="26"/>
    </row>
    <row r="2101" spans="1:23" ht="15.75" customHeight="1">
      <c r="T2101" s="40" t="str">
        <f t="shared" si="125"/>
        <v/>
      </c>
    </row>
    <row r="2102" spans="1:23" ht="15.75" customHeight="1">
      <c r="T2102" s="40" t="str">
        <f t="shared" si="125"/>
        <v/>
      </c>
    </row>
    <row r="2103" spans="1:23" ht="19.5" customHeight="1">
      <c r="A2103" s="13" t="s">
        <v>99</v>
      </c>
      <c r="B2103" s="94"/>
      <c r="C2103" s="94"/>
      <c r="D2103" s="94"/>
      <c r="E2103" s="94"/>
      <c r="F2103" s="94"/>
      <c r="G2103" s="94"/>
      <c r="H2103" s="94"/>
      <c r="I2103" s="94"/>
      <c r="J2103" s="94"/>
      <c r="K2103" s="94"/>
      <c r="L2103" s="94"/>
      <c r="M2103" s="94"/>
      <c r="N2103" s="24"/>
      <c r="O2103" s="13" t="str">
        <f>IF(AND(B2103="",NOT(F2104="")),"Nome da disciplina obrigatório","")</f>
        <v/>
      </c>
      <c r="P2103" s="13">
        <f>IF(ISBLANK(O2103),"",IF(O2103="",0,1))</f>
        <v>0</v>
      </c>
      <c r="Q2103" s="26"/>
      <c r="R2103" s="26"/>
      <c r="S2103" s="26"/>
      <c r="T2103" s="40" t="str">
        <f t="shared" si="125"/>
        <v/>
      </c>
      <c r="U2103" s="26"/>
      <c r="V2103" s="26"/>
      <c r="W2103" s="26"/>
    </row>
    <row r="2104" spans="1:23" ht="32.25" customHeight="1">
      <c r="A2104" s="95" t="s">
        <v>100</v>
      </c>
      <c r="B2104" s="96"/>
      <c r="C2104" s="96"/>
      <c r="D2104" s="96"/>
      <c r="E2104" s="97"/>
      <c r="F2104" s="13" t="str">
        <f>IF(SUM(G2114:G2123)+SUM(M2114:M2123)=0,"",SUM(G2114:G2123)+SUM(M2114:M2123))</f>
        <v/>
      </c>
      <c r="H2104" s="24"/>
      <c r="I2104" s="24"/>
      <c r="J2104" s="24"/>
      <c r="K2104" s="24"/>
      <c r="L2104" s="24"/>
      <c r="M2104" s="24"/>
      <c r="N2104" s="24"/>
      <c r="O2104" s="13" t="str">
        <f>IF(F2104="", "", IF(AND(NOT(F2104=0),NOT(MOD(F2104,15)=0)),"A carga horária deve ser múltiplo de 15",""))</f>
        <v/>
      </c>
      <c r="P2104" s="13">
        <f>IF(ISBLANK(O2104),"",IF(O2104="",0,1))</f>
        <v>0</v>
      </c>
      <c r="Q2104" s="26"/>
      <c r="R2104" s="26"/>
      <c r="S2104" s="26"/>
      <c r="T2104" s="40" t="str">
        <f t="shared" si="125"/>
        <v/>
      </c>
      <c r="U2104" s="24"/>
      <c r="V2104" s="24"/>
      <c r="W2104" s="26"/>
    </row>
    <row r="2105" spans="1:23" ht="14.1">
      <c r="A2105" s="98" t="s">
        <v>93</v>
      </c>
      <c r="B2105" s="98"/>
      <c r="C2105" s="98"/>
      <c r="D2105" s="98"/>
      <c r="E2105" s="98"/>
      <c r="F2105" s="38" t="str">
        <f>IF(AND(NOT(ISBLANK(F2104)),ISNUMBER(F2104),F2104&gt;=15),F2104/15,"")</f>
        <v/>
      </c>
      <c r="G2105" s="24"/>
      <c r="H2105" s="24"/>
      <c r="I2105" s="24"/>
      <c r="J2105" s="24"/>
      <c r="K2105" s="24"/>
      <c r="L2105" s="24"/>
      <c r="M2105" s="24"/>
      <c r="N2105" s="24"/>
      <c r="O2105" s="26"/>
      <c r="P2105" s="26"/>
      <c r="Q2105" s="26"/>
      <c r="R2105" s="26"/>
      <c r="S2105" s="26"/>
      <c r="T2105" s="40" t="str">
        <f t="shared" si="125"/>
        <v/>
      </c>
      <c r="U2105" s="24"/>
      <c r="V2105" s="24"/>
      <c r="W2105" s="26"/>
    </row>
    <row r="2106" spans="1:23" ht="60" customHeight="1">
      <c r="A2106" s="13" t="s">
        <v>101</v>
      </c>
      <c r="B2106" s="83"/>
      <c r="C2106" s="83"/>
      <c r="D2106" s="83"/>
      <c r="E2106" s="83"/>
      <c r="F2106" s="83"/>
      <c r="G2106" s="83"/>
      <c r="H2106" s="83"/>
      <c r="I2106" s="83"/>
      <c r="J2106" s="83"/>
      <c r="K2106" s="83"/>
      <c r="L2106" s="83"/>
      <c r="M2106" s="83"/>
      <c r="N2106" s="24"/>
      <c r="O2106" s="26"/>
      <c r="P2106" s="26"/>
      <c r="Q2106" s="26"/>
      <c r="R2106" s="26"/>
      <c r="S2106" s="26"/>
      <c r="T2106" s="40" t="str">
        <f t="shared" si="125"/>
        <v/>
      </c>
      <c r="U2106" s="24"/>
      <c r="V2106" s="24"/>
      <c r="W2106" s="26"/>
    </row>
    <row r="2107" spans="1:23" ht="60" customHeight="1">
      <c r="A2107" s="39" t="s">
        <v>102</v>
      </c>
      <c r="B2107" s="83"/>
      <c r="C2107" s="83"/>
      <c r="D2107" s="83"/>
      <c r="E2107" s="83"/>
      <c r="F2107" s="83"/>
      <c r="G2107" s="83"/>
      <c r="H2107" s="83"/>
      <c r="I2107" s="83"/>
      <c r="J2107" s="83"/>
      <c r="K2107" s="83"/>
      <c r="L2107" s="83"/>
      <c r="M2107" s="83"/>
      <c r="N2107" s="24"/>
      <c r="O2107" s="26"/>
      <c r="P2107" s="26"/>
      <c r="Q2107" s="26"/>
      <c r="R2107" s="26"/>
      <c r="S2107" s="26"/>
      <c r="T2107" s="40" t="str">
        <f t="shared" si="125"/>
        <v/>
      </c>
      <c r="U2107" s="24"/>
      <c r="V2107" s="24"/>
      <c r="W2107" s="26"/>
    </row>
    <row r="2108" spans="1:23" ht="14.1">
      <c r="A2108" s="13" t="s">
        <v>103</v>
      </c>
      <c r="B2108" s="57"/>
      <c r="C2108" s="16" t="s">
        <v>104</v>
      </c>
      <c r="D2108" s="24"/>
      <c r="E2108" s="24"/>
      <c r="G2108" s="26"/>
      <c r="H2108" s="24"/>
      <c r="I2108" s="24"/>
      <c r="J2108" s="24"/>
      <c r="K2108" s="24"/>
      <c r="L2108" s="24"/>
      <c r="M2108" s="24"/>
      <c r="N2108" s="24"/>
      <c r="O2108" s="26"/>
      <c r="P2108" s="26"/>
      <c r="Q2108" s="26"/>
      <c r="R2108" s="26"/>
      <c r="S2108" s="26"/>
      <c r="T2108" s="40" t="str">
        <f t="shared" si="125"/>
        <v/>
      </c>
      <c r="U2108" s="24"/>
      <c r="V2108" s="24"/>
      <c r="W2108" s="26"/>
    </row>
    <row r="2109" spans="1:23" ht="14.1">
      <c r="A2109" s="13" t="s">
        <v>105</v>
      </c>
      <c r="B2109" s="57"/>
      <c r="C2109" s="16" t="s">
        <v>104</v>
      </c>
      <c r="D2109" s="24"/>
      <c r="E2109" s="24"/>
      <c r="G2109" s="26"/>
      <c r="H2109" s="24"/>
      <c r="I2109" s="24"/>
      <c r="J2109" s="24"/>
      <c r="K2109" s="24"/>
      <c r="L2109" s="24"/>
      <c r="M2109" s="24"/>
      <c r="N2109" s="24"/>
      <c r="O2109" s="26"/>
      <c r="P2109" s="26"/>
      <c r="Q2109" s="26"/>
      <c r="R2109" s="26"/>
      <c r="S2109" s="26"/>
      <c r="T2109" s="40" t="str">
        <f t="shared" si="125"/>
        <v/>
      </c>
      <c r="U2109" s="24"/>
      <c r="V2109" s="24"/>
      <c r="W2109" s="26"/>
    </row>
    <row r="2110" spans="1:23" ht="14.1">
      <c r="A2110" s="99" t="s">
        <v>106</v>
      </c>
      <c r="B2110" s="99"/>
      <c r="C2110" s="57"/>
      <c r="D2110" s="16" t="s">
        <v>104</v>
      </c>
      <c r="E2110" s="24"/>
      <c r="F2110" s="34"/>
      <c r="G2110" s="26"/>
      <c r="H2110" s="24"/>
      <c r="I2110" s="24"/>
      <c r="J2110" s="24"/>
      <c r="K2110" s="24"/>
      <c r="L2110" s="24"/>
      <c r="M2110" s="24"/>
      <c r="N2110" s="24"/>
      <c r="O2110" s="26"/>
      <c r="P2110" s="26"/>
      <c r="Q2110" s="26"/>
      <c r="R2110" s="26"/>
      <c r="S2110" s="26"/>
      <c r="T2110" s="40" t="str">
        <f t="shared" si="125"/>
        <v/>
      </c>
      <c r="U2110" s="24"/>
      <c r="V2110" s="24"/>
      <c r="W2110" s="26"/>
    </row>
    <row r="2111" spans="1:23" ht="14.1">
      <c r="A2111" s="99" t="s">
        <v>107</v>
      </c>
      <c r="B2111" s="99"/>
      <c r="C2111" s="57"/>
      <c r="D2111" s="16" t="s">
        <v>104</v>
      </c>
      <c r="E2111" s="24"/>
      <c r="F2111" s="34"/>
      <c r="G2111" s="26"/>
      <c r="H2111" s="24"/>
      <c r="I2111" s="24"/>
      <c r="J2111" s="24"/>
      <c r="K2111" s="24"/>
      <c r="L2111" s="24"/>
      <c r="M2111" s="24"/>
      <c r="N2111" s="24"/>
      <c r="O2111" s="26"/>
      <c r="P2111" s="26"/>
      <c r="Q2111" s="26"/>
      <c r="R2111" s="26"/>
      <c r="S2111" s="26"/>
      <c r="T2111" s="40" t="str">
        <f t="shared" si="125"/>
        <v/>
      </c>
      <c r="U2111" s="24"/>
      <c r="V2111" s="24"/>
      <c r="W2111" s="26"/>
    </row>
    <row r="2112" spans="1:23" ht="14.1">
      <c r="A2112" s="100" t="s">
        <v>108</v>
      </c>
      <c r="B2112" s="101"/>
      <c r="C2112" s="102"/>
      <c r="D2112" s="57"/>
      <c r="E2112" s="16" t="s">
        <v>104</v>
      </c>
      <c r="G2112" s="26"/>
      <c r="H2112" s="24"/>
      <c r="I2112" s="24"/>
      <c r="J2112" s="24"/>
      <c r="K2112" s="24"/>
      <c r="L2112" s="24"/>
      <c r="M2112" s="24"/>
      <c r="N2112" s="24"/>
      <c r="O2112" s="26"/>
      <c r="P2112" s="26"/>
      <c r="Q2112" s="26"/>
      <c r="R2112" s="26"/>
      <c r="S2112" s="26"/>
      <c r="T2112" s="40" t="str">
        <f t="shared" si="125"/>
        <v/>
      </c>
      <c r="U2112" s="24"/>
      <c r="V2112" s="24"/>
      <c r="W2112" s="26"/>
    </row>
    <row r="2113" spans="1:23" ht="14.1">
      <c r="A2113" s="103" t="s">
        <v>109</v>
      </c>
      <c r="B2113" s="104"/>
      <c r="C2113" s="105"/>
      <c r="D2113" s="57"/>
      <c r="E2113" s="16" t="s">
        <v>104</v>
      </c>
      <c r="G2113" s="26"/>
      <c r="H2113" s="24"/>
      <c r="I2113" s="24"/>
      <c r="J2113" s="24"/>
      <c r="K2113" s="24"/>
      <c r="L2113" s="24"/>
      <c r="M2113" s="24"/>
      <c r="N2113" s="24"/>
      <c r="O2113" s="26"/>
      <c r="P2113" s="26"/>
      <c r="Q2113" s="26"/>
      <c r="R2113" s="26"/>
      <c r="S2113" s="26"/>
      <c r="T2113" s="40" t="str">
        <f t="shared" ref="T2113:T2176" si="128">IF(AND($A2113 = "Nome da disciplina:", ISTEXT($B2113)), "OK", "")</f>
        <v/>
      </c>
      <c r="U2113" s="24"/>
      <c r="V2113" s="24"/>
      <c r="W2113" s="26"/>
    </row>
    <row r="2114" spans="1:23" ht="14.1">
      <c r="A2114" s="13" t="s">
        <v>110</v>
      </c>
      <c r="B2114" s="75"/>
      <c r="C2114" s="75"/>
      <c r="D2114" s="75"/>
      <c r="E2114" s="24"/>
      <c r="F2114" s="13" t="s">
        <v>111</v>
      </c>
      <c r="G2114" s="27"/>
      <c r="H2114" s="24"/>
      <c r="I2114" s="13" t="s">
        <v>112</v>
      </c>
      <c r="J2114" s="27"/>
      <c r="K2114" s="24"/>
      <c r="L2114" s="13" t="s">
        <v>111</v>
      </c>
      <c r="M2114" s="27"/>
      <c r="N2114" s="24"/>
      <c r="O2114" s="13" t="str">
        <f>IF(OR(AND(NOT(ISBLANK(G2114)),NOT(ISNUMBER(G2114))),AND(NOT(ISBLANK(J2114)),NOT(ISNUMBER(M2114)))),"Digite um número na C.H.",IF(OR(COUNTIF(B2114:B2123,B2114)&gt;1,COUNTIF(J2114:J2123,J2114)&gt;1),"Docente repetido",""))</f>
        <v/>
      </c>
      <c r="P2114" s="13">
        <f t="shared" ref="P2114:P2123" si="129">IF(ISBLANK(O2114),"",IF(O2114="",0,1))</f>
        <v>0</v>
      </c>
      <c r="Q2114" s="26"/>
      <c r="R2114" s="26"/>
      <c r="S2114" s="26"/>
      <c r="T2114" s="40" t="str">
        <f t="shared" si="128"/>
        <v/>
      </c>
      <c r="U2114" s="24"/>
      <c r="V2114" s="24"/>
      <c r="W2114" s="26"/>
    </row>
    <row r="2115" spans="1:23" ht="14.1">
      <c r="A2115" s="13" t="s">
        <v>113</v>
      </c>
      <c r="B2115" s="75"/>
      <c r="C2115" s="75"/>
      <c r="D2115" s="75"/>
      <c r="E2115" s="24"/>
      <c r="F2115" s="13" t="s">
        <v>111</v>
      </c>
      <c r="G2115" s="27"/>
      <c r="H2115" s="24"/>
      <c r="I2115" s="13" t="s">
        <v>114</v>
      </c>
      <c r="J2115" s="27"/>
      <c r="K2115" s="24"/>
      <c r="L2115" s="13" t="s">
        <v>111</v>
      </c>
      <c r="M2115" s="27"/>
      <c r="N2115" s="24"/>
      <c r="O2115" s="13" t="str">
        <f>IF(OR(AND(NOT(ISBLANK(G2115)),NOT(ISNUMBER(G2115))),AND(NOT(ISBLANK(J2115)),NOT(ISNUMBER(M2115)))),"Digite um número na C.H.",IF(OR(COUNTIF(B2114:B2123,B2115)&gt;1,COUNTIF(J2114:J2123,J2115)&gt;1),"Docente repetido",""))</f>
        <v/>
      </c>
      <c r="P2115" s="13">
        <f t="shared" si="129"/>
        <v>0</v>
      </c>
      <c r="Q2115" s="26"/>
      <c r="R2115" s="26"/>
      <c r="S2115" s="26"/>
      <c r="T2115" s="40" t="str">
        <f t="shared" si="128"/>
        <v/>
      </c>
      <c r="U2115" s="24"/>
      <c r="V2115" s="24"/>
      <c r="W2115" s="26"/>
    </row>
    <row r="2116" spans="1:23" ht="14.1">
      <c r="A2116" s="13" t="s">
        <v>115</v>
      </c>
      <c r="B2116" s="75"/>
      <c r="C2116" s="75"/>
      <c r="D2116" s="75"/>
      <c r="E2116" s="24"/>
      <c r="F2116" s="13" t="s">
        <v>111</v>
      </c>
      <c r="G2116" s="27"/>
      <c r="H2116" s="24"/>
      <c r="I2116" s="13" t="s">
        <v>116</v>
      </c>
      <c r="J2116" s="27"/>
      <c r="K2116" s="24"/>
      <c r="L2116" s="13" t="s">
        <v>111</v>
      </c>
      <c r="M2116" s="27"/>
      <c r="N2116" s="24"/>
      <c r="O2116" s="13" t="str">
        <f>IF(OR(AND(NOT(ISBLANK(G2116)),NOT(ISNUMBER(G2116))),AND(NOT(ISBLANK(J2116)),NOT(ISNUMBER(M2116)))),"Digite um número na C.H.",IF(OR(COUNTIF(B2114:B2123,B2116)&gt;1,COUNTIF(J2114:J2123,J2116)&gt;1),"Docente repetido",""))</f>
        <v/>
      </c>
      <c r="P2116" s="13">
        <f t="shared" si="129"/>
        <v>0</v>
      </c>
      <c r="Q2116" s="26"/>
      <c r="R2116" s="26"/>
      <c r="S2116" s="26"/>
      <c r="T2116" s="40" t="str">
        <f t="shared" si="128"/>
        <v/>
      </c>
      <c r="U2116" s="24"/>
      <c r="V2116" s="24"/>
      <c r="W2116" s="26"/>
    </row>
    <row r="2117" spans="1:23" ht="14.1">
      <c r="A2117" s="13" t="s">
        <v>117</v>
      </c>
      <c r="B2117" s="75"/>
      <c r="C2117" s="75"/>
      <c r="D2117" s="75"/>
      <c r="E2117" s="24"/>
      <c r="F2117" s="13" t="s">
        <v>111</v>
      </c>
      <c r="G2117" s="27"/>
      <c r="H2117" s="24"/>
      <c r="I2117" s="13" t="s">
        <v>118</v>
      </c>
      <c r="J2117" s="27"/>
      <c r="K2117" s="24"/>
      <c r="L2117" s="13" t="s">
        <v>111</v>
      </c>
      <c r="M2117" s="27"/>
      <c r="N2117" s="24"/>
      <c r="O2117" s="13" t="str">
        <f>IF(OR(AND(NOT(ISBLANK(G2117)),NOT(ISNUMBER(G2117))),AND(NOT(ISBLANK(J2117)),NOT(ISNUMBER(M2117)))),"Digite um número na C.H.",IF(OR(COUNTIF(B2114:B2123,B2117)&gt;1,COUNTIF(J2114:J2123,J2117)&gt;1),"Docente repetido",""))</f>
        <v/>
      </c>
      <c r="P2117" s="13">
        <f t="shared" si="129"/>
        <v>0</v>
      </c>
      <c r="Q2117" s="26"/>
      <c r="R2117" s="26"/>
      <c r="S2117" s="26"/>
      <c r="T2117" s="40" t="str">
        <f t="shared" si="128"/>
        <v/>
      </c>
      <c r="U2117" s="24"/>
      <c r="V2117" s="24"/>
      <c r="W2117" s="26"/>
    </row>
    <row r="2118" spans="1:23" ht="14.1">
      <c r="A2118" s="13" t="s">
        <v>119</v>
      </c>
      <c r="B2118" s="75"/>
      <c r="C2118" s="75"/>
      <c r="D2118" s="75"/>
      <c r="E2118" s="24"/>
      <c r="F2118" s="13" t="s">
        <v>111</v>
      </c>
      <c r="G2118" s="27"/>
      <c r="H2118" s="24"/>
      <c r="I2118" s="13" t="s">
        <v>120</v>
      </c>
      <c r="J2118" s="27"/>
      <c r="K2118" s="24"/>
      <c r="L2118" s="13" t="s">
        <v>111</v>
      </c>
      <c r="M2118" s="27"/>
      <c r="N2118" s="24"/>
      <c r="O2118" s="13" t="str">
        <f>IF(OR(AND(NOT(ISBLANK(G2118)),NOT(ISNUMBER(G2118))),AND(NOT(ISBLANK(J2118)),NOT(ISNUMBER(M2118)))),"Digite um número na C.H.",IF(OR(COUNTIF(B2114:B2123,B2118)&gt;1,COUNTIF(J2114:J2123,J2118)&gt;1),"Docente repetido",""))</f>
        <v/>
      </c>
      <c r="P2118" s="13">
        <f t="shared" si="129"/>
        <v>0</v>
      </c>
      <c r="Q2118" s="26"/>
      <c r="R2118" s="26"/>
      <c r="S2118" s="26"/>
      <c r="T2118" s="40" t="str">
        <f t="shared" si="128"/>
        <v/>
      </c>
      <c r="U2118" s="24"/>
      <c r="V2118" s="24"/>
      <c r="W2118" s="26"/>
    </row>
    <row r="2119" spans="1:23" ht="14.1">
      <c r="A2119" s="13" t="s">
        <v>121</v>
      </c>
      <c r="B2119" s="75"/>
      <c r="C2119" s="75"/>
      <c r="D2119" s="75"/>
      <c r="E2119" s="24"/>
      <c r="F2119" s="13" t="s">
        <v>111</v>
      </c>
      <c r="G2119" s="27"/>
      <c r="H2119" s="24"/>
      <c r="I2119" s="13" t="s">
        <v>122</v>
      </c>
      <c r="J2119" s="27"/>
      <c r="K2119" s="24"/>
      <c r="L2119" s="13" t="s">
        <v>111</v>
      </c>
      <c r="M2119" s="27"/>
      <c r="N2119" s="24"/>
      <c r="O2119" s="13" t="str">
        <f>IF(OR(AND(NOT(ISBLANK(G2119)),NOT(ISNUMBER(G2119))),AND(NOT(ISBLANK(J2119)),NOT(ISNUMBER(M2119)))),"Digite um número na C.H.",IF(OR(COUNTIF(B2114:B2123,B2119)&gt;1,COUNTIF(J2114:J2123,J2119)&gt;1),"Docente repetido",""))</f>
        <v/>
      </c>
      <c r="P2119" s="13">
        <f t="shared" si="129"/>
        <v>0</v>
      </c>
      <c r="Q2119" s="26"/>
      <c r="R2119" s="26"/>
      <c r="S2119" s="26"/>
      <c r="T2119" s="40" t="str">
        <f t="shared" si="128"/>
        <v/>
      </c>
      <c r="U2119" s="24"/>
      <c r="V2119" s="24"/>
      <c r="W2119" s="26"/>
    </row>
    <row r="2120" spans="1:23" ht="14.1">
      <c r="A2120" s="13" t="s">
        <v>123</v>
      </c>
      <c r="B2120" s="75"/>
      <c r="C2120" s="75"/>
      <c r="D2120" s="75"/>
      <c r="E2120" s="24"/>
      <c r="F2120" s="13" t="s">
        <v>111</v>
      </c>
      <c r="G2120" s="27"/>
      <c r="H2120" s="24"/>
      <c r="I2120" s="13" t="s">
        <v>124</v>
      </c>
      <c r="J2120" s="27"/>
      <c r="K2120" s="24"/>
      <c r="L2120" s="13" t="s">
        <v>111</v>
      </c>
      <c r="M2120" s="27"/>
      <c r="N2120" s="24"/>
      <c r="O2120" s="13" t="str">
        <f>IF(OR(AND(NOT(ISBLANK(G2120)),NOT(ISNUMBER(G2120))),AND(NOT(ISBLANK(J2120)),NOT(ISNUMBER(M2120)))),"Digite um número na C.H.",IF(OR(COUNTIF(B2114:B2123,B2120)&gt;1,COUNTIF(J2114:J2123,J2120)&gt;1),"Docente repetido",""))</f>
        <v/>
      </c>
      <c r="P2120" s="13">
        <f t="shared" si="129"/>
        <v>0</v>
      </c>
      <c r="Q2120" s="26"/>
      <c r="R2120" s="26"/>
      <c r="S2120" s="26"/>
      <c r="T2120" s="40" t="str">
        <f t="shared" si="128"/>
        <v/>
      </c>
      <c r="U2120" s="24"/>
      <c r="V2120" s="24"/>
      <c r="W2120" s="26"/>
    </row>
    <row r="2121" spans="1:23" ht="14.1">
      <c r="A2121" s="13" t="s">
        <v>125</v>
      </c>
      <c r="B2121" s="75"/>
      <c r="C2121" s="75"/>
      <c r="D2121" s="75"/>
      <c r="E2121" s="24"/>
      <c r="F2121" s="13" t="s">
        <v>111</v>
      </c>
      <c r="G2121" s="27"/>
      <c r="H2121" s="24"/>
      <c r="I2121" s="13" t="s">
        <v>126</v>
      </c>
      <c r="J2121" s="27"/>
      <c r="K2121" s="24"/>
      <c r="L2121" s="13" t="s">
        <v>111</v>
      </c>
      <c r="M2121" s="27"/>
      <c r="N2121" s="24"/>
      <c r="O2121" s="13" t="str">
        <f>IF(OR(AND(NOT(ISBLANK(G2121)),NOT(ISNUMBER(G2121))),AND(NOT(ISBLANK(J2121)),NOT(ISNUMBER(M2121)))),"Digite um número na C.H.",IF(OR(COUNTIF(B2114:B2123,B2121)&gt;1,COUNTIF(J2114:J2123,J2121)&gt;1),"Docente repetido",""))</f>
        <v/>
      </c>
      <c r="P2121" s="13">
        <f t="shared" si="129"/>
        <v>0</v>
      </c>
      <c r="Q2121" s="26"/>
      <c r="R2121" s="26"/>
      <c r="S2121" s="26"/>
      <c r="T2121" s="40" t="str">
        <f t="shared" si="128"/>
        <v/>
      </c>
      <c r="U2121" s="24"/>
      <c r="V2121" s="24"/>
      <c r="W2121" s="26"/>
    </row>
    <row r="2122" spans="1:23" ht="14.1">
      <c r="A2122" s="13" t="s">
        <v>127</v>
      </c>
      <c r="B2122" s="75"/>
      <c r="C2122" s="75"/>
      <c r="D2122" s="75"/>
      <c r="E2122" s="24"/>
      <c r="F2122" s="13" t="s">
        <v>111</v>
      </c>
      <c r="G2122" s="27"/>
      <c r="H2122" s="24"/>
      <c r="I2122" s="13" t="s">
        <v>128</v>
      </c>
      <c r="J2122" s="27"/>
      <c r="K2122" s="24"/>
      <c r="L2122" s="13" t="s">
        <v>111</v>
      </c>
      <c r="M2122" s="27"/>
      <c r="N2122" s="24"/>
      <c r="O2122" s="13" t="str">
        <f>IF(OR(AND(NOT(ISBLANK(G2122)),NOT(ISNUMBER(G2122))),AND(NOT(ISBLANK(J2122)),NOT(ISNUMBER(M2122)))),"Digite um número na C.H.",IF(OR(COUNTIF(B2114:B2123,B2122)&gt;1,COUNTIF(J2114:J2123,J2122)&gt;1),"Docente repetido",""))</f>
        <v/>
      </c>
      <c r="P2122" s="13">
        <f t="shared" si="129"/>
        <v>0</v>
      </c>
      <c r="Q2122" s="26"/>
      <c r="R2122" s="26"/>
      <c r="S2122" s="26"/>
      <c r="T2122" s="40" t="str">
        <f t="shared" si="128"/>
        <v/>
      </c>
      <c r="U2122" s="26"/>
      <c r="V2122" s="26"/>
      <c r="W2122" s="26"/>
    </row>
    <row r="2123" spans="1:23" ht="14.1">
      <c r="A2123" s="13" t="s">
        <v>129</v>
      </c>
      <c r="B2123" s="75"/>
      <c r="C2123" s="75"/>
      <c r="D2123" s="75"/>
      <c r="E2123" s="24"/>
      <c r="F2123" s="13" t="s">
        <v>111</v>
      </c>
      <c r="G2123" s="27"/>
      <c r="H2123" s="24"/>
      <c r="I2123" s="13" t="s">
        <v>130</v>
      </c>
      <c r="J2123" s="27"/>
      <c r="K2123" s="24"/>
      <c r="L2123" s="13" t="s">
        <v>111</v>
      </c>
      <c r="M2123" s="27"/>
      <c r="N2123" s="24"/>
      <c r="O2123" s="13" t="str">
        <f>IF(OR(AND(NOT(ISBLANK(G2123)),NOT(ISNUMBER(G2123))),AND(NOT(ISBLANK(J2123)),NOT(ISNUMBER(M2123)))),"Digite um número na C.H.",IF(OR(COUNTIF(B2114:B2123,B2123)&gt;1,COUNTIF(J2114:J2123,J2123)&gt;1),"Docente repetido",""))</f>
        <v/>
      </c>
      <c r="P2123" s="13">
        <f t="shared" si="129"/>
        <v>0</v>
      </c>
      <c r="Q2123" s="26"/>
      <c r="R2123" s="26"/>
      <c r="S2123" s="26"/>
      <c r="T2123" s="40" t="str">
        <f t="shared" si="128"/>
        <v/>
      </c>
      <c r="U2123" s="26"/>
      <c r="V2123" s="26"/>
      <c r="W2123" s="26"/>
    </row>
    <row r="2124" spans="1:23" ht="12.6">
      <c r="A2124" s="26"/>
      <c r="B2124" s="26"/>
      <c r="C2124" s="26"/>
      <c r="D2124" s="26"/>
      <c r="E2124" s="26"/>
      <c r="F2124" s="26"/>
      <c r="G2124" s="26"/>
      <c r="H2124" s="26"/>
      <c r="I2124" s="26"/>
      <c r="J2124" s="26"/>
      <c r="K2124" s="26"/>
      <c r="L2124" s="26"/>
      <c r="M2124" s="26"/>
      <c r="N2124" s="26"/>
      <c r="O2124" s="26"/>
      <c r="P2124" s="26"/>
      <c r="Q2124" s="26"/>
      <c r="R2124" s="26"/>
      <c r="S2124" s="26"/>
      <c r="T2124" s="40" t="str">
        <f t="shared" si="128"/>
        <v/>
      </c>
      <c r="U2124" s="26"/>
      <c r="V2124" s="26"/>
      <c r="W2124" s="26"/>
    </row>
    <row r="2125" spans="1:23" ht="15.75" customHeight="1">
      <c r="T2125" s="40" t="str">
        <f t="shared" si="128"/>
        <v/>
      </c>
    </row>
    <row r="2126" spans="1:23" ht="15.75" customHeight="1">
      <c r="T2126" s="40" t="str">
        <f t="shared" si="128"/>
        <v/>
      </c>
    </row>
    <row r="2127" spans="1:23" ht="19.5" customHeight="1">
      <c r="A2127" s="13" t="s">
        <v>99</v>
      </c>
      <c r="B2127" s="94"/>
      <c r="C2127" s="94"/>
      <c r="D2127" s="94"/>
      <c r="E2127" s="94"/>
      <c r="F2127" s="94"/>
      <c r="G2127" s="94"/>
      <c r="H2127" s="94"/>
      <c r="I2127" s="94"/>
      <c r="J2127" s="94"/>
      <c r="K2127" s="94"/>
      <c r="L2127" s="94"/>
      <c r="M2127" s="94"/>
      <c r="N2127" s="24"/>
      <c r="O2127" s="13" t="str">
        <f>IF(AND(B2127="",NOT(F2128="")),"Nome da disciplina obrigatório","")</f>
        <v/>
      </c>
      <c r="P2127" s="13">
        <f>IF(ISBLANK(O2127),"",IF(O2127="",0,1))</f>
        <v>0</v>
      </c>
      <c r="Q2127" s="26"/>
      <c r="R2127" s="26"/>
      <c r="S2127" s="26"/>
      <c r="T2127" s="40" t="str">
        <f t="shared" si="128"/>
        <v/>
      </c>
      <c r="U2127" s="26"/>
      <c r="V2127" s="26"/>
      <c r="W2127" s="26"/>
    </row>
    <row r="2128" spans="1:23" ht="32.25" customHeight="1">
      <c r="A2128" s="95" t="s">
        <v>100</v>
      </c>
      <c r="B2128" s="96"/>
      <c r="C2128" s="96"/>
      <c r="D2128" s="96"/>
      <c r="E2128" s="97"/>
      <c r="F2128" s="13" t="str">
        <f>IF(SUM(G2138:G2147)+SUM(M2138:M2147)=0,"",SUM(G2138:G2147)+SUM(M2138:M2147))</f>
        <v/>
      </c>
      <c r="H2128" s="24"/>
      <c r="I2128" s="24"/>
      <c r="J2128" s="24"/>
      <c r="K2128" s="24"/>
      <c r="L2128" s="24"/>
      <c r="M2128" s="24"/>
      <c r="N2128" s="24"/>
      <c r="O2128" s="13" t="str">
        <f>IF(F2128="", "", IF(AND(NOT(F2128=0),NOT(MOD(F2128,15)=0)),"A carga horária deve ser múltiplo de 15",""))</f>
        <v/>
      </c>
      <c r="P2128" s="13">
        <f>IF(ISBLANK(O2128),"",IF(O2128="",0,1))</f>
        <v>0</v>
      </c>
      <c r="Q2128" s="26"/>
      <c r="R2128" s="26"/>
      <c r="S2128" s="26"/>
      <c r="T2128" s="40" t="str">
        <f t="shared" si="128"/>
        <v/>
      </c>
      <c r="U2128" s="24"/>
      <c r="V2128" s="24"/>
      <c r="W2128" s="26"/>
    </row>
    <row r="2129" spans="1:23" ht="14.1">
      <c r="A2129" s="98" t="s">
        <v>93</v>
      </c>
      <c r="B2129" s="98"/>
      <c r="C2129" s="98"/>
      <c r="D2129" s="98"/>
      <c r="E2129" s="98"/>
      <c r="F2129" s="38" t="str">
        <f>IF(AND(NOT(ISBLANK(F2128)),ISNUMBER(F2128),F2128&gt;=15),F2128/15,"")</f>
        <v/>
      </c>
      <c r="G2129" s="24"/>
      <c r="H2129" s="24"/>
      <c r="I2129" s="24"/>
      <c r="J2129" s="24"/>
      <c r="K2129" s="24"/>
      <c r="L2129" s="24"/>
      <c r="M2129" s="24"/>
      <c r="N2129" s="24"/>
      <c r="O2129" s="26"/>
      <c r="P2129" s="26"/>
      <c r="Q2129" s="26"/>
      <c r="R2129" s="26"/>
      <c r="S2129" s="26"/>
      <c r="T2129" s="40" t="str">
        <f t="shared" si="128"/>
        <v/>
      </c>
      <c r="U2129" s="24"/>
      <c r="V2129" s="24"/>
      <c r="W2129" s="26"/>
    </row>
    <row r="2130" spans="1:23" ht="60" customHeight="1">
      <c r="A2130" s="13" t="s">
        <v>101</v>
      </c>
      <c r="B2130" s="83"/>
      <c r="C2130" s="83"/>
      <c r="D2130" s="83"/>
      <c r="E2130" s="83"/>
      <c r="F2130" s="83"/>
      <c r="G2130" s="83"/>
      <c r="H2130" s="83"/>
      <c r="I2130" s="83"/>
      <c r="J2130" s="83"/>
      <c r="K2130" s="83"/>
      <c r="L2130" s="83"/>
      <c r="M2130" s="83"/>
      <c r="N2130" s="24"/>
      <c r="O2130" s="26"/>
      <c r="P2130" s="26"/>
      <c r="Q2130" s="26"/>
      <c r="R2130" s="26"/>
      <c r="S2130" s="26"/>
      <c r="T2130" s="40" t="str">
        <f t="shared" si="128"/>
        <v/>
      </c>
      <c r="U2130" s="24"/>
      <c r="V2130" s="24"/>
      <c r="W2130" s="26"/>
    </row>
    <row r="2131" spans="1:23" ht="60" customHeight="1">
      <c r="A2131" s="39" t="s">
        <v>102</v>
      </c>
      <c r="B2131" s="83"/>
      <c r="C2131" s="83"/>
      <c r="D2131" s="83"/>
      <c r="E2131" s="83"/>
      <c r="F2131" s="83"/>
      <c r="G2131" s="83"/>
      <c r="H2131" s="83"/>
      <c r="I2131" s="83"/>
      <c r="J2131" s="83"/>
      <c r="K2131" s="83"/>
      <c r="L2131" s="83"/>
      <c r="M2131" s="83"/>
      <c r="N2131" s="24"/>
      <c r="O2131" s="26"/>
      <c r="P2131" s="26"/>
      <c r="Q2131" s="26"/>
      <c r="R2131" s="26"/>
      <c r="S2131" s="26"/>
      <c r="T2131" s="40" t="str">
        <f t="shared" si="128"/>
        <v/>
      </c>
      <c r="U2131" s="24"/>
      <c r="V2131" s="24"/>
      <c r="W2131" s="26"/>
    </row>
    <row r="2132" spans="1:23" ht="14.1">
      <c r="A2132" s="13" t="s">
        <v>103</v>
      </c>
      <c r="B2132" s="57"/>
      <c r="C2132" s="16" t="s">
        <v>104</v>
      </c>
      <c r="D2132" s="24"/>
      <c r="E2132" s="24"/>
      <c r="G2132" s="26"/>
      <c r="H2132" s="24"/>
      <c r="I2132" s="24"/>
      <c r="J2132" s="24"/>
      <c r="K2132" s="24"/>
      <c r="L2132" s="24"/>
      <c r="M2132" s="24"/>
      <c r="N2132" s="24"/>
      <c r="O2132" s="26"/>
      <c r="P2132" s="26"/>
      <c r="Q2132" s="26"/>
      <c r="R2132" s="26"/>
      <c r="S2132" s="26"/>
      <c r="T2132" s="40" t="str">
        <f t="shared" si="128"/>
        <v/>
      </c>
      <c r="U2132" s="24"/>
      <c r="V2132" s="24"/>
      <c r="W2132" s="26"/>
    </row>
    <row r="2133" spans="1:23" ht="14.1">
      <c r="A2133" s="13" t="s">
        <v>105</v>
      </c>
      <c r="B2133" s="57"/>
      <c r="C2133" s="16" t="s">
        <v>104</v>
      </c>
      <c r="D2133" s="24"/>
      <c r="E2133" s="24"/>
      <c r="G2133" s="26"/>
      <c r="H2133" s="24"/>
      <c r="I2133" s="24"/>
      <c r="J2133" s="24"/>
      <c r="K2133" s="24"/>
      <c r="L2133" s="24"/>
      <c r="M2133" s="24"/>
      <c r="N2133" s="24"/>
      <c r="O2133" s="26"/>
      <c r="P2133" s="26"/>
      <c r="Q2133" s="26"/>
      <c r="R2133" s="26"/>
      <c r="S2133" s="26"/>
      <c r="T2133" s="40" t="str">
        <f t="shared" si="128"/>
        <v/>
      </c>
      <c r="U2133" s="24"/>
      <c r="V2133" s="24"/>
      <c r="W2133" s="26"/>
    </row>
    <row r="2134" spans="1:23" ht="14.1">
      <c r="A2134" s="99" t="s">
        <v>106</v>
      </c>
      <c r="B2134" s="99"/>
      <c r="C2134" s="57"/>
      <c r="D2134" s="16" t="s">
        <v>104</v>
      </c>
      <c r="E2134" s="24"/>
      <c r="F2134" s="34"/>
      <c r="G2134" s="26"/>
      <c r="H2134" s="24"/>
      <c r="I2134" s="24"/>
      <c r="J2134" s="24"/>
      <c r="K2134" s="24"/>
      <c r="L2134" s="24"/>
      <c r="M2134" s="24"/>
      <c r="N2134" s="24"/>
      <c r="O2134" s="26"/>
      <c r="P2134" s="26"/>
      <c r="Q2134" s="26"/>
      <c r="R2134" s="26"/>
      <c r="S2134" s="26"/>
      <c r="T2134" s="40" t="str">
        <f t="shared" si="128"/>
        <v/>
      </c>
      <c r="U2134" s="24"/>
      <c r="V2134" s="24"/>
      <c r="W2134" s="26"/>
    </row>
    <row r="2135" spans="1:23" ht="14.1">
      <c r="A2135" s="99" t="s">
        <v>107</v>
      </c>
      <c r="B2135" s="99"/>
      <c r="C2135" s="57"/>
      <c r="D2135" s="16" t="s">
        <v>104</v>
      </c>
      <c r="E2135" s="24"/>
      <c r="F2135" s="34"/>
      <c r="G2135" s="26"/>
      <c r="H2135" s="24"/>
      <c r="I2135" s="24"/>
      <c r="J2135" s="24"/>
      <c r="K2135" s="24"/>
      <c r="L2135" s="24"/>
      <c r="M2135" s="24"/>
      <c r="N2135" s="24"/>
      <c r="O2135" s="26"/>
      <c r="P2135" s="26"/>
      <c r="Q2135" s="26"/>
      <c r="R2135" s="26"/>
      <c r="S2135" s="26"/>
      <c r="T2135" s="40" t="str">
        <f t="shared" si="128"/>
        <v/>
      </c>
      <c r="U2135" s="24"/>
      <c r="V2135" s="24"/>
      <c r="W2135" s="26"/>
    </row>
    <row r="2136" spans="1:23" ht="14.1">
      <c r="A2136" s="100" t="s">
        <v>108</v>
      </c>
      <c r="B2136" s="101"/>
      <c r="C2136" s="102"/>
      <c r="D2136" s="57"/>
      <c r="E2136" s="16" t="s">
        <v>104</v>
      </c>
      <c r="G2136" s="26"/>
      <c r="H2136" s="24"/>
      <c r="I2136" s="24"/>
      <c r="J2136" s="24"/>
      <c r="K2136" s="24"/>
      <c r="L2136" s="24"/>
      <c r="M2136" s="24"/>
      <c r="N2136" s="24"/>
      <c r="O2136" s="26"/>
      <c r="P2136" s="26"/>
      <c r="Q2136" s="26"/>
      <c r="R2136" s="26"/>
      <c r="S2136" s="26"/>
      <c r="T2136" s="40" t="str">
        <f t="shared" si="128"/>
        <v/>
      </c>
      <c r="U2136" s="24"/>
      <c r="V2136" s="24"/>
      <c r="W2136" s="26"/>
    </row>
    <row r="2137" spans="1:23" ht="14.1">
      <c r="A2137" s="103" t="s">
        <v>109</v>
      </c>
      <c r="B2137" s="104"/>
      <c r="C2137" s="105"/>
      <c r="D2137" s="57"/>
      <c r="E2137" s="16" t="s">
        <v>104</v>
      </c>
      <c r="G2137" s="26"/>
      <c r="H2137" s="24"/>
      <c r="I2137" s="24"/>
      <c r="J2137" s="24"/>
      <c r="K2137" s="24"/>
      <c r="L2137" s="24"/>
      <c r="M2137" s="24"/>
      <c r="N2137" s="24"/>
      <c r="O2137" s="26"/>
      <c r="P2137" s="26"/>
      <c r="Q2137" s="26"/>
      <c r="R2137" s="26"/>
      <c r="S2137" s="26"/>
      <c r="T2137" s="40" t="str">
        <f t="shared" si="128"/>
        <v/>
      </c>
      <c r="U2137" s="24"/>
      <c r="V2137" s="24"/>
      <c r="W2137" s="26"/>
    </row>
    <row r="2138" spans="1:23" ht="14.1">
      <c r="A2138" s="13" t="s">
        <v>110</v>
      </c>
      <c r="B2138" s="75"/>
      <c r="C2138" s="75"/>
      <c r="D2138" s="75"/>
      <c r="E2138" s="24"/>
      <c r="F2138" s="13" t="s">
        <v>111</v>
      </c>
      <c r="G2138" s="27"/>
      <c r="H2138" s="24"/>
      <c r="I2138" s="13" t="s">
        <v>112</v>
      </c>
      <c r="J2138" s="27"/>
      <c r="K2138" s="24"/>
      <c r="L2138" s="13" t="s">
        <v>111</v>
      </c>
      <c r="M2138" s="27"/>
      <c r="N2138" s="24"/>
      <c r="O2138" s="13" t="str">
        <f>IF(OR(AND(NOT(ISBLANK(G2138)),NOT(ISNUMBER(G2138))),AND(NOT(ISBLANK(J2138)),NOT(ISNUMBER(M2138)))),"Digite um número na C.H.",IF(OR(COUNTIF(B2138:B2147,B2138)&gt;1,COUNTIF(J2138:J2147,J2138)&gt;1),"Docente repetido",""))</f>
        <v/>
      </c>
      <c r="P2138" s="13">
        <f t="shared" ref="P2138:P2147" si="130">IF(ISBLANK(O2138),"",IF(O2138="",0,1))</f>
        <v>0</v>
      </c>
      <c r="Q2138" s="26"/>
      <c r="R2138" s="26"/>
      <c r="S2138" s="26"/>
      <c r="T2138" s="40" t="str">
        <f t="shared" si="128"/>
        <v/>
      </c>
      <c r="U2138" s="24"/>
      <c r="V2138" s="24"/>
      <c r="W2138" s="26"/>
    </row>
    <row r="2139" spans="1:23" ht="14.1">
      <c r="A2139" s="13" t="s">
        <v>113</v>
      </c>
      <c r="B2139" s="75"/>
      <c r="C2139" s="75"/>
      <c r="D2139" s="75"/>
      <c r="E2139" s="24"/>
      <c r="F2139" s="13" t="s">
        <v>111</v>
      </c>
      <c r="G2139" s="27"/>
      <c r="H2139" s="24"/>
      <c r="I2139" s="13" t="s">
        <v>114</v>
      </c>
      <c r="J2139" s="27"/>
      <c r="K2139" s="24"/>
      <c r="L2139" s="13" t="s">
        <v>111</v>
      </c>
      <c r="M2139" s="27"/>
      <c r="N2139" s="24"/>
      <c r="O2139" s="13" t="str">
        <f>IF(OR(AND(NOT(ISBLANK(G2139)),NOT(ISNUMBER(G2139))),AND(NOT(ISBLANK(J2139)),NOT(ISNUMBER(M2139)))),"Digite um número na C.H.",IF(OR(COUNTIF(B2138:B2147,B2139)&gt;1,COUNTIF(J2138:J2147,J2139)&gt;1),"Docente repetido",""))</f>
        <v/>
      </c>
      <c r="P2139" s="13">
        <f t="shared" si="130"/>
        <v>0</v>
      </c>
      <c r="Q2139" s="26"/>
      <c r="R2139" s="26"/>
      <c r="S2139" s="26"/>
      <c r="T2139" s="40" t="str">
        <f t="shared" si="128"/>
        <v/>
      </c>
      <c r="U2139" s="24"/>
      <c r="V2139" s="24"/>
      <c r="W2139" s="26"/>
    </row>
    <row r="2140" spans="1:23" ht="14.1">
      <c r="A2140" s="13" t="s">
        <v>115</v>
      </c>
      <c r="B2140" s="75"/>
      <c r="C2140" s="75"/>
      <c r="D2140" s="75"/>
      <c r="E2140" s="24"/>
      <c r="F2140" s="13" t="s">
        <v>111</v>
      </c>
      <c r="G2140" s="27"/>
      <c r="H2140" s="24"/>
      <c r="I2140" s="13" t="s">
        <v>116</v>
      </c>
      <c r="J2140" s="27"/>
      <c r="K2140" s="24"/>
      <c r="L2140" s="13" t="s">
        <v>111</v>
      </c>
      <c r="M2140" s="27"/>
      <c r="N2140" s="24"/>
      <c r="O2140" s="13" t="str">
        <f>IF(OR(AND(NOT(ISBLANK(G2140)),NOT(ISNUMBER(G2140))),AND(NOT(ISBLANK(J2140)),NOT(ISNUMBER(M2140)))),"Digite um número na C.H.",IF(OR(COUNTIF(B2138:B2147,B2140)&gt;1,COUNTIF(J2138:J2147,J2140)&gt;1),"Docente repetido",""))</f>
        <v/>
      </c>
      <c r="P2140" s="13">
        <f t="shared" si="130"/>
        <v>0</v>
      </c>
      <c r="Q2140" s="26"/>
      <c r="R2140" s="26"/>
      <c r="S2140" s="26"/>
      <c r="T2140" s="40" t="str">
        <f t="shared" si="128"/>
        <v/>
      </c>
      <c r="U2140" s="24"/>
      <c r="V2140" s="24"/>
      <c r="W2140" s="26"/>
    </row>
    <row r="2141" spans="1:23" ht="14.1">
      <c r="A2141" s="13" t="s">
        <v>117</v>
      </c>
      <c r="B2141" s="75"/>
      <c r="C2141" s="75"/>
      <c r="D2141" s="75"/>
      <c r="E2141" s="24"/>
      <c r="F2141" s="13" t="s">
        <v>111</v>
      </c>
      <c r="G2141" s="27"/>
      <c r="H2141" s="24"/>
      <c r="I2141" s="13" t="s">
        <v>118</v>
      </c>
      <c r="J2141" s="27"/>
      <c r="K2141" s="24"/>
      <c r="L2141" s="13" t="s">
        <v>111</v>
      </c>
      <c r="M2141" s="27"/>
      <c r="N2141" s="24"/>
      <c r="O2141" s="13" t="str">
        <f>IF(OR(AND(NOT(ISBLANK(G2141)),NOT(ISNUMBER(G2141))),AND(NOT(ISBLANK(J2141)),NOT(ISNUMBER(M2141)))),"Digite um número na C.H.",IF(OR(COUNTIF(B2138:B2147,B2141)&gt;1,COUNTIF(J2138:J2147,J2141)&gt;1),"Docente repetido",""))</f>
        <v/>
      </c>
      <c r="P2141" s="13">
        <f t="shared" si="130"/>
        <v>0</v>
      </c>
      <c r="Q2141" s="26"/>
      <c r="R2141" s="26"/>
      <c r="S2141" s="26"/>
      <c r="T2141" s="40" t="str">
        <f t="shared" si="128"/>
        <v/>
      </c>
      <c r="U2141" s="24"/>
      <c r="V2141" s="24"/>
      <c r="W2141" s="26"/>
    </row>
    <row r="2142" spans="1:23" ht="14.1">
      <c r="A2142" s="13" t="s">
        <v>119</v>
      </c>
      <c r="B2142" s="75"/>
      <c r="C2142" s="75"/>
      <c r="D2142" s="75"/>
      <c r="E2142" s="24"/>
      <c r="F2142" s="13" t="s">
        <v>111</v>
      </c>
      <c r="G2142" s="27"/>
      <c r="H2142" s="24"/>
      <c r="I2142" s="13" t="s">
        <v>120</v>
      </c>
      <c r="J2142" s="27"/>
      <c r="K2142" s="24"/>
      <c r="L2142" s="13" t="s">
        <v>111</v>
      </c>
      <c r="M2142" s="27"/>
      <c r="N2142" s="24"/>
      <c r="O2142" s="13" t="str">
        <f>IF(OR(AND(NOT(ISBLANK(G2142)),NOT(ISNUMBER(G2142))),AND(NOT(ISBLANK(J2142)),NOT(ISNUMBER(M2142)))),"Digite um número na C.H.",IF(OR(COUNTIF(B2138:B2147,B2142)&gt;1,COUNTIF(J2138:J2147,J2142)&gt;1),"Docente repetido",""))</f>
        <v/>
      </c>
      <c r="P2142" s="13">
        <f t="shared" si="130"/>
        <v>0</v>
      </c>
      <c r="Q2142" s="26"/>
      <c r="R2142" s="26"/>
      <c r="S2142" s="26"/>
      <c r="T2142" s="40" t="str">
        <f t="shared" si="128"/>
        <v/>
      </c>
      <c r="U2142" s="24"/>
      <c r="V2142" s="24"/>
      <c r="W2142" s="26"/>
    </row>
    <row r="2143" spans="1:23" ht="14.1">
      <c r="A2143" s="13" t="s">
        <v>121</v>
      </c>
      <c r="B2143" s="75"/>
      <c r="C2143" s="75"/>
      <c r="D2143" s="75"/>
      <c r="E2143" s="24"/>
      <c r="F2143" s="13" t="s">
        <v>111</v>
      </c>
      <c r="G2143" s="27"/>
      <c r="H2143" s="24"/>
      <c r="I2143" s="13" t="s">
        <v>122</v>
      </c>
      <c r="J2143" s="27"/>
      <c r="K2143" s="24"/>
      <c r="L2143" s="13" t="s">
        <v>111</v>
      </c>
      <c r="M2143" s="27"/>
      <c r="N2143" s="24"/>
      <c r="O2143" s="13" t="str">
        <f>IF(OR(AND(NOT(ISBLANK(G2143)),NOT(ISNUMBER(G2143))),AND(NOT(ISBLANK(J2143)),NOT(ISNUMBER(M2143)))),"Digite um número na C.H.",IF(OR(COUNTIF(B2138:B2147,B2143)&gt;1,COUNTIF(J2138:J2147,J2143)&gt;1),"Docente repetido",""))</f>
        <v/>
      </c>
      <c r="P2143" s="13">
        <f t="shared" si="130"/>
        <v>0</v>
      </c>
      <c r="Q2143" s="26"/>
      <c r="R2143" s="26"/>
      <c r="S2143" s="26"/>
      <c r="T2143" s="40" t="str">
        <f t="shared" si="128"/>
        <v/>
      </c>
      <c r="U2143" s="24"/>
      <c r="V2143" s="24"/>
      <c r="W2143" s="26"/>
    </row>
    <row r="2144" spans="1:23" ht="14.1">
      <c r="A2144" s="13" t="s">
        <v>123</v>
      </c>
      <c r="B2144" s="75"/>
      <c r="C2144" s="75"/>
      <c r="D2144" s="75"/>
      <c r="E2144" s="24"/>
      <c r="F2144" s="13" t="s">
        <v>111</v>
      </c>
      <c r="G2144" s="27"/>
      <c r="H2144" s="24"/>
      <c r="I2144" s="13" t="s">
        <v>124</v>
      </c>
      <c r="J2144" s="27"/>
      <c r="K2144" s="24"/>
      <c r="L2144" s="13" t="s">
        <v>111</v>
      </c>
      <c r="M2144" s="27"/>
      <c r="N2144" s="24"/>
      <c r="O2144" s="13" t="str">
        <f>IF(OR(AND(NOT(ISBLANK(G2144)),NOT(ISNUMBER(G2144))),AND(NOT(ISBLANK(J2144)),NOT(ISNUMBER(M2144)))),"Digite um número na C.H.",IF(OR(COUNTIF(B2138:B2147,B2144)&gt;1,COUNTIF(J2138:J2147,J2144)&gt;1),"Docente repetido",""))</f>
        <v/>
      </c>
      <c r="P2144" s="13">
        <f t="shared" si="130"/>
        <v>0</v>
      </c>
      <c r="Q2144" s="26"/>
      <c r="R2144" s="26"/>
      <c r="S2144" s="26"/>
      <c r="T2144" s="40" t="str">
        <f t="shared" si="128"/>
        <v/>
      </c>
      <c r="U2144" s="24"/>
      <c r="V2144" s="24"/>
      <c r="W2144" s="26"/>
    </row>
    <row r="2145" spans="1:23" ht="14.1">
      <c r="A2145" s="13" t="s">
        <v>125</v>
      </c>
      <c r="B2145" s="75"/>
      <c r="C2145" s="75"/>
      <c r="D2145" s="75"/>
      <c r="E2145" s="24"/>
      <c r="F2145" s="13" t="s">
        <v>111</v>
      </c>
      <c r="G2145" s="27"/>
      <c r="H2145" s="24"/>
      <c r="I2145" s="13" t="s">
        <v>126</v>
      </c>
      <c r="J2145" s="27"/>
      <c r="K2145" s="24"/>
      <c r="L2145" s="13" t="s">
        <v>111</v>
      </c>
      <c r="M2145" s="27"/>
      <c r="N2145" s="24"/>
      <c r="O2145" s="13" t="str">
        <f>IF(OR(AND(NOT(ISBLANK(G2145)),NOT(ISNUMBER(G2145))),AND(NOT(ISBLANK(J2145)),NOT(ISNUMBER(M2145)))),"Digite um número na C.H.",IF(OR(COUNTIF(B2138:B2147,B2145)&gt;1,COUNTIF(J2138:J2147,J2145)&gt;1),"Docente repetido",""))</f>
        <v/>
      </c>
      <c r="P2145" s="13">
        <f t="shared" si="130"/>
        <v>0</v>
      </c>
      <c r="Q2145" s="26"/>
      <c r="R2145" s="26"/>
      <c r="S2145" s="26"/>
      <c r="T2145" s="40" t="str">
        <f t="shared" si="128"/>
        <v/>
      </c>
      <c r="U2145" s="24"/>
      <c r="V2145" s="24"/>
      <c r="W2145" s="26"/>
    </row>
    <row r="2146" spans="1:23" ht="14.1">
      <c r="A2146" s="13" t="s">
        <v>127</v>
      </c>
      <c r="B2146" s="75"/>
      <c r="C2146" s="75"/>
      <c r="D2146" s="75"/>
      <c r="E2146" s="24"/>
      <c r="F2146" s="13" t="s">
        <v>111</v>
      </c>
      <c r="G2146" s="27"/>
      <c r="H2146" s="24"/>
      <c r="I2146" s="13" t="s">
        <v>128</v>
      </c>
      <c r="J2146" s="27"/>
      <c r="K2146" s="24"/>
      <c r="L2146" s="13" t="s">
        <v>111</v>
      </c>
      <c r="M2146" s="27"/>
      <c r="N2146" s="24"/>
      <c r="O2146" s="13" t="str">
        <f>IF(OR(AND(NOT(ISBLANK(G2146)),NOT(ISNUMBER(G2146))),AND(NOT(ISBLANK(J2146)),NOT(ISNUMBER(M2146)))),"Digite um número na C.H.",IF(OR(COUNTIF(B2138:B2147,B2146)&gt;1,COUNTIF(J2138:J2147,J2146)&gt;1),"Docente repetido",""))</f>
        <v/>
      </c>
      <c r="P2146" s="13">
        <f t="shared" si="130"/>
        <v>0</v>
      </c>
      <c r="Q2146" s="26"/>
      <c r="R2146" s="26"/>
      <c r="S2146" s="26"/>
      <c r="T2146" s="40" t="str">
        <f t="shared" si="128"/>
        <v/>
      </c>
      <c r="U2146" s="26"/>
      <c r="V2146" s="26"/>
      <c r="W2146" s="26"/>
    </row>
    <row r="2147" spans="1:23" ht="14.1">
      <c r="A2147" s="13" t="s">
        <v>129</v>
      </c>
      <c r="B2147" s="75"/>
      <c r="C2147" s="75"/>
      <c r="D2147" s="75"/>
      <c r="E2147" s="24"/>
      <c r="F2147" s="13" t="s">
        <v>111</v>
      </c>
      <c r="G2147" s="27"/>
      <c r="H2147" s="24"/>
      <c r="I2147" s="13" t="s">
        <v>130</v>
      </c>
      <c r="J2147" s="27"/>
      <c r="K2147" s="24"/>
      <c r="L2147" s="13" t="s">
        <v>111</v>
      </c>
      <c r="M2147" s="27"/>
      <c r="N2147" s="24"/>
      <c r="O2147" s="13" t="str">
        <f>IF(OR(AND(NOT(ISBLANK(G2147)),NOT(ISNUMBER(G2147))),AND(NOT(ISBLANK(J2147)),NOT(ISNUMBER(M2147)))),"Digite um número na C.H.",IF(OR(COUNTIF(B2138:B2147,B2147)&gt;1,COUNTIF(J2138:J2147,J2147)&gt;1),"Docente repetido",""))</f>
        <v/>
      </c>
      <c r="P2147" s="13">
        <f t="shared" si="130"/>
        <v>0</v>
      </c>
      <c r="Q2147" s="26"/>
      <c r="R2147" s="26"/>
      <c r="S2147" s="26"/>
      <c r="T2147" s="40" t="str">
        <f t="shared" si="128"/>
        <v/>
      </c>
      <c r="U2147" s="26"/>
      <c r="V2147" s="26"/>
      <c r="W2147" s="26"/>
    </row>
    <row r="2148" spans="1:23" ht="12.6">
      <c r="A2148" s="26"/>
      <c r="B2148" s="26"/>
      <c r="C2148" s="26"/>
      <c r="D2148" s="26"/>
      <c r="E2148" s="26"/>
      <c r="F2148" s="26"/>
      <c r="G2148" s="26"/>
      <c r="H2148" s="26"/>
      <c r="I2148" s="26"/>
      <c r="J2148" s="26"/>
      <c r="K2148" s="26"/>
      <c r="L2148" s="26"/>
      <c r="M2148" s="26"/>
      <c r="N2148" s="26"/>
      <c r="O2148" s="26"/>
      <c r="P2148" s="26"/>
      <c r="Q2148" s="26"/>
      <c r="R2148" s="26"/>
      <c r="S2148" s="26"/>
      <c r="T2148" s="40" t="str">
        <f t="shared" si="128"/>
        <v/>
      </c>
      <c r="U2148" s="26"/>
      <c r="V2148" s="26"/>
      <c r="W2148" s="26"/>
    </row>
    <row r="2149" spans="1:23" ht="15.75" customHeight="1">
      <c r="T2149" s="40" t="str">
        <f t="shared" si="128"/>
        <v/>
      </c>
    </row>
    <row r="2150" spans="1:23" ht="15.75" customHeight="1">
      <c r="T2150" s="40" t="str">
        <f t="shared" si="128"/>
        <v/>
      </c>
    </row>
    <row r="2151" spans="1:23" ht="19.5" customHeight="1">
      <c r="A2151" s="13" t="s">
        <v>99</v>
      </c>
      <c r="B2151" s="94"/>
      <c r="C2151" s="94"/>
      <c r="D2151" s="94"/>
      <c r="E2151" s="94"/>
      <c r="F2151" s="94"/>
      <c r="G2151" s="94"/>
      <c r="H2151" s="94"/>
      <c r="I2151" s="94"/>
      <c r="J2151" s="94"/>
      <c r="K2151" s="94"/>
      <c r="L2151" s="94"/>
      <c r="M2151" s="94"/>
      <c r="N2151" s="24"/>
      <c r="O2151" s="13" t="str">
        <f>IF(AND(B2151="",NOT(F2152="")),"Nome da disciplina obrigatório","")</f>
        <v/>
      </c>
      <c r="P2151" s="13">
        <f>IF(ISBLANK(O2151),"",IF(O2151="",0,1))</f>
        <v>0</v>
      </c>
      <c r="Q2151" s="26"/>
      <c r="R2151" s="26"/>
      <c r="S2151" s="26"/>
      <c r="T2151" s="40" t="str">
        <f t="shared" si="128"/>
        <v/>
      </c>
      <c r="U2151" s="26"/>
      <c r="V2151" s="26"/>
      <c r="W2151" s="26"/>
    </row>
    <row r="2152" spans="1:23" ht="32.25" customHeight="1">
      <c r="A2152" s="95" t="s">
        <v>100</v>
      </c>
      <c r="B2152" s="96"/>
      <c r="C2152" s="96"/>
      <c r="D2152" s="96"/>
      <c r="E2152" s="97"/>
      <c r="F2152" s="13" t="str">
        <f>IF(SUM(G2162:G2171)+SUM(M2162:M2171)=0,"",SUM(G2162:G2171)+SUM(M2162:M2171))</f>
        <v/>
      </c>
      <c r="H2152" s="24"/>
      <c r="I2152" s="24"/>
      <c r="J2152" s="24"/>
      <c r="K2152" s="24"/>
      <c r="L2152" s="24"/>
      <c r="M2152" s="24"/>
      <c r="N2152" s="24"/>
      <c r="O2152" s="13" t="str">
        <f>IF(F2152="", "", IF(AND(NOT(F2152=0),NOT(MOD(F2152,15)=0)),"A carga horária deve ser múltiplo de 15",""))</f>
        <v/>
      </c>
      <c r="P2152" s="13">
        <f>IF(ISBLANK(O2152),"",IF(O2152="",0,1))</f>
        <v>0</v>
      </c>
      <c r="Q2152" s="26"/>
      <c r="R2152" s="26"/>
      <c r="S2152" s="26"/>
      <c r="T2152" s="40" t="str">
        <f t="shared" si="128"/>
        <v/>
      </c>
      <c r="U2152" s="24"/>
      <c r="V2152" s="24"/>
      <c r="W2152" s="26"/>
    </row>
    <row r="2153" spans="1:23" ht="14.1">
      <c r="A2153" s="98" t="s">
        <v>93</v>
      </c>
      <c r="B2153" s="98"/>
      <c r="C2153" s="98"/>
      <c r="D2153" s="98"/>
      <c r="E2153" s="98"/>
      <c r="F2153" s="38" t="str">
        <f>IF(AND(NOT(ISBLANK(F2152)),ISNUMBER(F2152),F2152&gt;=15),F2152/15,"")</f>
        <v/>
      </c>
      <c r="G2153" s="24"/>
      <c r="H2153" s="24"/>
      <c r="I2153" s="24"/>
      <c r="J2153" s="24"/>
      <c r="K2153" s="24"/>
      <c r="L2153" s="24"/>
      <c r="M2153" s="24"/>
      <c r="N2153" s="24"/>
      <c r="O2153" s="26"/>
      <c r="P2153" s="26" t="str">
        <f t="shared" ref="P2153" si="131">IF(ISBLANK(O2153),"",IF(O2153="",0,1))</f>
        <v/>
      </c>
      <c r="Q2153" s="26"/>
      <c r="R2153" s="26"/>
      <c r="S2153" s="26"/>
      <c r="T2153" s="40" t="str">
        <f t="shared" si="128"/>
        <v/>
      </c>
      <c r="U2153" s="24"/>
      <c r="V2153" s="24"/>
      <c r="W2153" s="26"/>
    </row>
    <row r="2154" spans="1:23" ht="60" customHeight="1">
      <c r="A2154" s="13" t="s">
        <v>101</v>
      </c>
      <c r="B2154" s="83"/>
      <c r="C2154" s="83"/>
      <c r="D2154" s="83"/>
      <c r="E2154" s="83"/>
      <c r="F2154" s="83"/>
      <c r="G2154" s="83"/>
      <c r="H2154" s="83"/>
      <c r="I2154" s="83"/>
      <c r="J2154" s="83"/>
      <c r="K2154" s="83"/>
      <c r="L2154" s="83"/>
      <c r="M2154" s="83"/>
      <c r="N2154" s="24"/>
      <c r="O2154" s="26"/>
      <c r="P2154" s="26"/>
      <c r="Q2154" s="26"/>
      <c r="R2154" s="26"/>
      <c r="S2154" s="26"/>
      <c r="T2154" s="40" t="str">
        <f t="shared" si="128"/>
        <v/>
      </c>
      <c r="U2154" s="24"/>
      <c r="V2154" s="24"/>
      <c r="W2154" s="26"/>
    </row>
    <row r="2155" spans="1:23" ht="60" customHeight="1">
      <c r="A2155" s="39" t="s">
        <v>102</v>
      </c>
      <c r="B2155" s="83"/>
      <c r="C2155" s="83"/>
      <c r="D2155" s="83"/>
      <c r="E2155" s="83"/>
      <c r="F2155" s="83"/>
      <c r="G2155" s="83"/>
      <c r="H2155" s="83"/>
      <c r="I2155" s="83"/>
      <c r="J2155" s="83"/>
      <c r="K2155" s="83"/>
      <c r="L2155" s="83"/>
      <c r="M2155" s="83"/>
      <c r="N2155" s="24"/>
      <c r="O2155" s="26"/>
      <c r="P2155" s="26"/>
      <c r="Q2155" s="26"/>
      <c r="R2155" s="26"/>
      <c r="S2155" s="26"/>
      <c r="T2155" s="40" t="str">
        <f t="shared" si="128"/>
        <v/>
      </c>
      <c r="U2155" s="24"/>
      <c r="V2155" s="24"/>
      <c r="W2155" s="26"/>
    </row>
    <row r="2156" spans="1:23" ht="14.1">
      <c r="A2156" s="13" t="s">
        <v>103</v>
      </c>
      <c r="B2156" s="57"/>
      <c r="C2156" s="16" t="s">
        <v>104</v>
      </c>
      <c r="D2156" s="24"/>
      <c r="E2156" s="24"/>
      <c r="G2156" s="26"/>
      <c r="H2156" s="24"/>
      <c r="I2156" s="24"/>
      <c r="J2156" s="24"/>
      <c r="K2156" s="24"/>
      <c r="L2156" s="24"/>
      <c r="M2156" s="24"/>
      <c r="N2156" s="24"/>
      <c r="O2156" s="26"/>
      <c r="P2156" s="26" t="str">
        <f t="shared" ref="P2156:P2157" si="132">IF(ISBLANK(O2156),"",IF(O2156="",0,1))</f>
        <v/>
      </c>
      <c r="Q2156" s="26"/>
      <c r="R2156" s="26"/>
      <c r="S2156" s="26"/>
      <c r="T2156" s="40" t="str">
        <f t="shared" si="128"/>
        <v/>
      </c>
      <c r="U2156" s="24"/>
      <c r="V2156" s="24"/>
      <c r="W2156" s="26"/>
    </row>
    <row r="2157" spans="1:23" ht="14.1">
      <c r="A2157" s="13" t="s">
        <v>105</v>
      </c>
      <c r="B2157" s="57"/>
      <c r="C2157" s="16" t="s">
        <v>104</v>
      </c>
      <c r="D2157" s="24"/>
      <c r="E2157" s="24"/>
      <c r="G2157" s="26"/>
      <c r="H2157" s="24"/>
      <c r="I2157" s="24"/>
      <c r="J2157" s="24"/>
      <c r="K2157" s="24"/>
      <c r="L2157" s="24"/>
      <c r="M2157" s="24"/>
      <c r="N2157" s="24"/>
      <c r="O2157" s="26"/>
      <c r="P2157" s="26" t="str">
        <f t="shared" si="132"/>
        <v/>
      </c>
      <c r="Q2157" s="26"/>
      <c r="R2157" s="26"/>
      <c r="S2157" s="26"/>
      <c r="T2157" s="40" t="str">
        <f t="shared" si="128"/>
        <v/>
      </c>
      <c r="U2157" s="24"/>
      <c r="V2157" s="24"/>
      <c r="W2157" s="26"/>
    </row>
    <row r="2158" spans="1:23" ht="14.1">
      <c r="A2158" s="99" t="s">
        <v>106</v>
      </c>
      <c r="B2158" s="99"/>
      <c r="C2158" s="57"/>
      <c r="D2158" s="16" t="s">
        <v>104</v>
      </c>
      <c r="E2158" s="24"/>
      <c r="F2158" s="34"/>
      <c r="G2158" s="26"/>
      <c r="H2158" s="24"/>
      <c r="I2158" s="24"/>
      <c r="J2158" s="24"/>
      <c r="K2158" s="24"/>
      <c r="L2158" s="24"/>
      <c r="M2158" s="24"/>
      <c r="N2158" s="24"/>
      <c r="O2158" s="26"/>
      <c r="P2158" s="26"/>
      <c r="Q2158" s="26"/>
      <c r="R2158" s="26"/>
      <c r="S2158" s="26"/>
      <c r="T2158" s="40" t="str">
        <f t="shared" si="128"/>
        <v/>
      </c>
      <c r="U2158" s="24"/>
      <c r="V2158" s="24"/>
      <c r="W2158" s="26"/>
    </row>
    <row r="2159" spans="1:23" ht="14.1">
      <c r="A2159" s="99" t="s">
        <v>107</v>
      </c>
      <c r="B2159" s="99"/>
      <c r="C2159" s="57"/>
      <c r="D2159" s="16" t="s">
        <v>104</v>
      </c>
      <c r="E2159" s="24"/>
      <c r="F2159" s="34"/>
      <c r="G2159" s="26"/>
      <c r="H2159" s="24"/>
      <c r="I2159" s="24"/>
      <c r="J2159" s="24"/>
      <c r="K2159" s="24"/>
      <c r="L2159" s="24"/>
      <c r="M2159" s="24"/>
      <c r="N2159" s="24"/>
      <c r="O2159" s="26"/>
      <c r="P2159" s="26"/>
      <c r="Q2159" s="26"/>
      <c r="R2159" s="26"/>
      <c r="S2159" s="26"/>
      <c r="T2159" s="40" t="str">
        <f t="shared" si="128"/>
        <v/>
      </c>
      <c r="U2159" s="24"/>
      <c r="V2159" s="24"/>
      <c r="W2159" s="26"/>
    </row>
    <row r="2160" spans="1:23" ht="14.1">
      <c r="A2160" s="100" t="s">
        <v>108</v>
      </c>
      <c r="B2160" s="101"/>
      <c r="C2160" s="102"/>
      <c r="D2160" s="57"/>
      <c r="E2160" s="16" t="s">
        <v>104</v>
      </c>
      <c r="G2160" s="26"/>
      <c r="H2160" s="24"/>
      <c r="I2160" s="24"/>
      <c r="J2160" s="24"/>
      <c r="K2160" s="24"/>
      <c r="L2160" s="24"/>
      <c r="M2160" s="24"/>
      <c r="N2160" s="24"/>
      <c r="O2160" s="26"/>
      <c r="P2160" s="26"/>
      <c r="Q2160" s="26"/>
      <c r="R2160" s="26"/>
      <c r="S2160" s="26"/>
      <c r="T2160" s="40" t="str">
        <f t="shared" si="128"/>
        <v/>
      </c>
      <c r="U2160" s="24"/>
      <c r="V2160" s="24"/>
      <c r="W2160" s="26"/>
    </row>
    <row r="2161" spans="1:23" ht="14.1">
      <c r="A2161" s="103" t="s">
        <v>109</v>
      </c>
      <c r="B2161" s="104"/>
      <c r="C2161" s="105"/>
      <c r="D2161" s="57"/>
      <c r="E2161" s="16" t="s">
        <v>104</v>
      </c>
      <c r="G2161" s="26"/>
      <c r="H2161" s="24"/>
      <c r="I2161" s="24"/>
      <c r="J2161" s="24"/>
      <c r="K2161" s="24"/>
      <c r="L2161" s="24"/>
      <c r="M2161" s="24"/>
      <c r="N2161" s="24"/>
      <c r="O2161" s="26"/>
      <c r="P2161" s="26"/>
      <c r="Q2161" s="26"/>
      <c r="R2161" s="26"/>
      <c r="S2161" s="26"/>
      <c r="T2161" s="40" t="str">
        <f t="shared" si="128"/>
        <v/>
      </c>
      <c r="U2161" s="24"/>
      <c r="V2161" s="24"/>
      <c r="W2161" s="26"/>
    </row>
    <row r="2162" spans="1:23" ht="14.1">
      <c r="A2162" s="13" t="s">
        <v>110</v>
      </c>
      <c r="B2162" s="75"/>
      <c r="C2162" s="75"/>
      <c r="D2162" s="75"/>
      <c r="E2162" s="24"/>
      <c r="F2162" s="13" t="s">
        <v>111</v>
      </c>
      <c r="G2162" s="27"/>
      <c r="H2162" s="24"/>
      <c r="I2162" s="13" t="s">
        <v>112</v>
      </c>
      <c r="J2162" s="27"/>
      <c r="K2162" s="24"/>
      <c r="L2162" s="13" t="s">
        <v>111</v>
      </c>
      <c r="M2162" s="27"/>
      <c r="N2162" s="24"/>
      <c r="O2162" s="13" t="str">
        <f>IF(OR(AND(NOT(ISBLANK(G2162)),NOT(ISNUMBER(G2162))),AND(NOT(ISBLANK(J2162)),NOT(ISNUMBER(M2162)))),"Digite um número na C.H.",IF(OR(COUNTIF(B2162:B2171,B2162)&gt;1,COUNTIF(J2162:J2171,J2162)&gt;1),"Docente repetido",""))</f>
        <v/>
      </c>
      <c r="P2162" s="13">
        <f t="shared" ref="P2162:P2171" si="133">IF(ISBLANK(O2162),"",IF(O2162="",0,1))</f>
        <v>0</v>
      </c>
      <c r="Q2162" s="26"/>
      <c r="R2162" s="26"/>
      <c r="S2162" s="26"/>
      <c r="T2162" s="40" t="str">
        <f t="shared" si="128"/>
        <v/>
      </c>
      <c r="U2162" s="24"/>
      <c r="V2162" s="24"/>
      <c r="W2162" s="26"/>
    </row>
    <row r="2163" spans="1:23" ht="14.1">
      <c r="A2163" s="13" t="s">
        <v>113</v>
      </c>
      <c r="B2163" s="75"/>
      <c r="C2163" s="75"/>
      <c r="D2163" s="75"/>
      <c r="E2163" s="24"/>
      <c r="F2163" s="13" t="s">
        <v>111</v>
      </c>
      <c r="G2163" s="27"/>
      <c r="H2163" s="24"/>
      <c r="I2163" s="13" t="s">
        <v>114</v>
      </c>
      <c r="J2163" s="27"/>
      <c r="K2163" s="24"/>
      <c r="L2163" s="13" t="s">
        <v>111</v>
      </c>
      <c r="M2163" s="27"/>
      <c r="N2163" s="24"/>
      <c r="O2163" s="13" t="str">
        <f>IF(OR(AND(NOT(ISBLANK(G2163)),NOT(ISNUMBER(G2163))),AND(NOT(ISBLANK(J2163)),NOT(ISNUMBER(M2163)))),"Digite um número na C.H.",IF(OR(COUNTIF(B2162:B2171,B2163)&gt;1,COUNTIF(J2162:J2171,J2163)&gt;1),"Docente repetido",""))</f>
        <v/>
      </c>
      <c r="P2163" s="13">
        <f t="shared" si="133"/>
        <v>0</v>
      </c>
      <c r="Q2163" s="26"/>
      <c r="R2163" s="26"/>
      <c r="S2163" s="26"/>
      <c r="T2163" s="40" t="str">
        <f t="shared" si="128"/>
        <v/>
      </c>
      <c r="U2163" s="24"/>
      <c r="V2163" s="24"/>
      <c r="W2163" s="26"/>
    </row>
    <row r="2164" spans="1:23" ht="14.1">
      <c r="A2164" s="13" t="s">
        <v>115</v>
      </c>
      <c r="B2164" s="75"/>
      <c r="C2164" s="75"/>
      <c r="D2164" s="75"/>
      <c r="E2164" s="24"/>
      <c r="F2164" s="13" t="s">
        <v>111</v>
      </c>
      <c r="G2164" s="27"/>
      <c r="H2164" s="24"/>
      <c r="I2164" s="13" t="s">
        <v>116</v>
      </c>
      <c r="J2164" s="27"/>
      <c r="K2164" s="24"/>
      <c r="L2164" s="13" t="s">
        <v>111</v>
      </c>
      <c r="M2164" s="27"/>
      <c r="N2164" s="24"/>
      <c r="O2164" s="13" t="str">
        <f>IF(OR(AND(NOT(ISBLANK(G2164)),NOT(ISNUMBER(G2164))),AND(NOT(ISBLANK(J2164)),NOT(ISNUMBER(M2164)))),"Digite um número na C.H.",IF(OR(COUNTIF(B2162:B2171,B2164)&gt;1,COUNTIF(J2162:J2171,J2164)&gt;1),"Docente repetido",""))</f>
        <v/>
      </c>
      <c r="P2164" s="13">
        <f t="shared" si="133"/>
        <v>0</v>
      </c>
      <c r="Q2164" s="26"/>
      <c r="R2164" s="26"/>
      <c r="S2164" s="26"/>
      <c r="T2164" s="40" t="str">
        <f t="shared" si="128"/>
        <v/>
      </c>
      <c r="U2164" s="24"/>
      <c r="V2164" s="24"/>
      <c r="W2164" s="26"/>
    </row>
    <row r="2165" spans="1:23" ht="14.1">
      <c r="A2165" s="13" t="s">
        <v>117</v>
      </c>
      <c r="B2165" s="75"/>
      <c r="C2165" s="75"/>
      <c r="D2165" s="75"/>
      <c r="E2165" s="24"/>
      <c r="F2165" s="13" t="s">
        <v>111</v>
      </c>
      <c r="G2165" s="27"/>
      <c r="H2165" s="24"/>
      <c r="I2165" s="13" t="s">
        <v>118</v>
      </c>
      <c r="J2165" s="27"/>
      <c r="K2165" s="24"/>
      <c r="L2165" s="13" t="s">
        <v>111</v>
      </c>
      <c r="M2165" s="27"/>
      <c r="N2165" s="24"/>
      <c r="O2165" s="13" t="str">
        <f>IF(OR(AND(NOT(ISBLANK(G2165)),NOT(ISNUMBER(G2165))),AND(NOT(ISBLANK(J2165)),NOT(ISNUMBER(M2165)))),"Digite um número na C.H.",IF(OR(COUNTIF(B2162:B2171,B2165)&gt;1,COUNTIF(J2162:J2171,J2165)&gt;1),"Docente repetido",""))</f>
        <v/>
      </c>
      <c r="P2165" s="13">
        <f t="shared" si="133"/>
        <v>0</v>
      </c>
      <c r="Q2165" s="26"/>
      <c r="R2165" s="26"/>
      <c r="S2165" s="26"/>
      <c r="T2165" s="40" t="str">
        <f t="shared" si="128"/>
        <v/>
      </c>
      <c r="U2165" s="24"/>
      <c r="V2165" s="24"/>
      <c r="W2165" s="26"/>
    </row>
    <row r="2166" spans="1:23" ht="14.1">
      <c r="A2166" s="13" t="s">
        <v>119</v>
      </c>
      <c r="B2166" s="75"/>
      <c r="C2166" s="75"/>
      <c r="D2166" s="75"/>
      <c r="E2166" s="24"/>
      <c r="F2166" s="13" t="s">
        <v>111</v>
      </c>
      <c r="G2166" s="27"/>
      <c r="H2166" s="24"/>
      <c r="I2166" s="13" t="s">
        <v>120</v>
      </c>
      <c r="J2166" s="27"/>
      <c r="K2166" s="24"/>
      <c r="L2166" s="13" t="s">
        <v>111</v>
      </c>
      <c r="M2166" s="27"/>
      <c r="N2166" s="24"/>
      <c r="O2166" s="13" t="str">
        <f>IF(OR(AND(NOT(ISBLANK(G2166)),NOT(ISNUMBER(G2166))),AND(NOT(ISBLANK(J2166)),NOT(ISNUMBER(M2166)))),"Digite um número na C.H.",IF(OR(COUNTIF(B2162:B2171,B2166)&gt;1,COUNTIF(J2162:J2171,J2166)&gt;1),"Docente repetido",""))</f>
        <v/>
      </c>
      <c r="P2166" s="13">
        <f t="shared" si="133"/>
        <v>0</v>
      </c>
      <c r="Q2166" s="26"/>
      <c r="R2166" s="26"/>
      <c r="S2166" s="26"/>
      <c r="T2166" s="40" t="str">
        <f t="shared" si="128"/>
        <v/>
      </c>
      <c r="U2166" s="24"/>
      <c r="V2166" s="24"/>
      <c r="W2166" s="26"/>
    </row>
    <row r="2167" spans="1:23" ht="14.1">
      <c r="A2167" s="13" t="s">
        <v>121</v>
      </c>
      <c r="B2167" s="75"/>
      <c r="C2167" s="75"/>
      <c r="D2167" s="75"/>
      <c r="E2167" s="24"/>
      <c r="F2167" s="13" t="s">
        <v>111</v>
      </c>
      <c r="G2167" s="27"/>
      <c r="H2167" s="24"/>
      <c r="I2167" s="13" t="s">
        <v>122</v>
      </c>
      <c r="J2167" s="27"/>
      <c r="K2167" s="24"/>
      <c r="L2167" s="13" t="s">
        <v>111</v>
      </c>
      <c r="M2167" s="27"/>
      <c r="N2167" s="24"/>
      <c r="O2167" s="13" t="str">
        <f>IF(OR(AND(NOT(ISBLANK(G2167)),NOT(ISNUMBER(G2167))),AND(NOT(ISBLANK(J2167)),NOT(ISNUMBER(M2167)))),"Digite um número na C.H.",IF(OR(COUNTIF(B2162:B2171,B2167)&gt;1,COUNTIF(J2162:J2171,J2167)&gt;1),"Docente repetido",""))</f>
        <v/>
      </c>
      <c r="P2167" s="13">
        <f t="shared" si="133"/>
        <v>0</v>
      </c>
      <c r="Q2167" s="26"/>
      <c r="R2167" s="26"/>
      <c r="S2167" s="26"/>
      <c r="T2167" s="40" t="str">
        <f t="shared" si="128"/>
        <v/>
      </c>
      <c r="U2167" s="24"/>
      <c r="V2167" s="24"/>
      <c r="W2167" s="26"/>
    </row>
    <row r="2168" spans="1:23" ht="14.1">
      <c r="A2168" s="13" t="s">
        <v>123</v>
      </c>
      <c r="B2168" s="75"/>
      <c r="C2168" s="75"/>
      <c r="D2168" s="75"/>
      <c r="E2168" s="24"/>
      <c r="F2168" s="13" t="s">
        <v>111</v>
      </c>
      <c r="G2168" s="27"/>
      <c r="H2168" s="24"/>
      <c r="I2168" s="13" t="s">
        <v>124</v>
      </c>
      <c r="J2168" s="27"/>
      <c r="K2168" s="24"/>
      <c r="L2168" s="13" t="s">
        <v>111</v>
      </c>
      <c r="M2168" s="27"/>
      <c r="N2168" s="24"/>
      <c r="O2168" s="13" t="str">
        <f>IF(OR(AND(NOT(ISBLANK(G2168)),NOT(ISNUMBER(G2168))),AND(NOT(ISBLANK(J2168)),NOT(ISNUMBER(M2168)))),"Digite um número na C.H.",IF(OR(COUNTIF(B2162:B2171,B2168)&gt;1,COUNTIF(J2162:J2171,J2168)&gt;1),"Docente repetido",""))</f>
        <v/>
      </c>
      <c r="P2168" s="13">
        <f t="shared" si="133"/>
        <v>0</v>
      </c>
      <c r="Q2168" s="26"/>
      <c r="R2168" s="26"/>
      <c r="S2168" s="26"/>
      <c r="T2168" s="40" t="str">
        <f t="shared" si="128"/>
        <v/>
      </c>
      <c r="U2168" s="24"/>
      <c r="V2168" s="24"/>
      <c r="W2168" s="26"/>
    </row>
    <row r="2169" spans="1:23" ht="14.1">
      <c r="A2169" s="13" t="s">
        <v>125</v>
      </c>
      <c r="B2169" s="75"/>
      <c r="C2169" s="75"/>
      <c r="D2169" s="75"/>
      <c r="E2169" s="24"/>
      <c r="F2169" s="13" t="s">
        <v>111</v>
      </c>
      <c r="G2169" s="27"/>
      <c r="H2169" s="24"/>
      <c r="I2169" s="13" t="s">
        <v>126</v>
      </c>
      <c r="J2169" s="27"/>
      <c r="K2169" s="24"/>
      <c r="L2169" s="13" t="s">
        <v>111</v>
      </c>
      <c r="M2169" s="27"/>
      <c r="N2169" s="24"/>
      <c r="O2169" s="13" t="str">
        <f>IF(OR(AND(NOT(ISBLANK(G2169)),NOT(ISNUMBER(G2169))),AND(NOT(ISBLANK(J2169)),NOT(ISNUMBER(M2169)))),"Digite um número na C.H.",IF(OR(COUNTIF(B2162:B2171,B2169)&gt;1,COUNTIF(J2162:J2171,J2169)&gt;1),"Docente repetido",""))</f>
        <v/>
      </c>
      <c r="P2169" s="13">
        <f t="shared" si="133"/>
        <v>0</v>
      </c>
      <c r="Q2169" s="26"/>
      <c r="R2169" s="26"/>
      <c r="S2169" s="26"/>
      <c r="T2169" s="40" t="str">
        <f t="shared" si="128"/>
        <v/>
      </c>
      <c r="U2169" s="24"/>
      <c r="V2169" s="24"/>
      <c r="W2169" s="26"/>
    </row>
    <row r="2170" spans="1:23" ht="14.1">
      <c r="A2170" s="13" t="s">
        <v>127</v>
      </c>
      <c r="B2170" s="75"/>
      <c r="C2170" s="75"/>
      <c r="D2170" s="75"/>
      <c r="E2170" s="24"/>
      <c r="F2170" s="13" t="s">
        <v>111</v>
      </c>
      <c r="G2170" s="27"/>
      <c r="H2170" s="24"/>
      <c r="I2170" s="13" t="s">
        <v>128</v>
      </c>
      <c r="J2170" s="27"/>
      <c r="K2170" s="24"/>
      <c r="L2170" s="13" t="s">
        <v>111</v>
      </c>
      <c r="M2170" s="27"/>
      <c r="N2170" s="24"/>
      <c r="O2170" s="13" t="str">
        <f>IF(OR(AND(NOT(ISBLANK(G2170)),NOT(ISNUMBER(G2170))),AND(NOT(ISBLANK(J2170)),NOT(ISNUMBER(M2170)))),"Digite um número na C.H.",IF(OR(COUNTIF(B2162:B2171,B2170)&gt;1,COUNTIF(J2162:J2171,J2170)&gt;1),"Docente repetido",""))</f>
        <v/>
      </c>
      <c r="P2170" s="13">
        <f t="shared" si="133"/>
        <v>0</v>
      </c>
      <c r="Q2170" s="26"/>
      <c r="R2170" s="26"/>
      <c r="S2170" s="26"/>
      <c r="T2170" s="40" t="str">
        <f t="shared" si="128"/>
        <v/>
      </c>
      <c r="U2170" s="26"/>
      <c r="V2170" s="26"/>
      <c r="W2170" s="26"/>
    </row>
    <row r="2171" spans="1:23" ht="14.1">
      <c r="A2171" s="13" t="s">
        <v>129</v>
      </c>
      <c r="B2171" s="75"/>
      <c r="C2171" s="75"/>
      <c r="D2171" s="75"/>
      <c r="E2171" s="24"/>
      <c r="F2171" s="13" t="s">
        <v>111</v>
      </c>
      <c r="G2171" s="27"/>
      <c r="H2171" s="24"/>
      <c r="I2171" s="13" t="s">
        <v>130</v>
      </c>
      <c r="J2171" s="27"/>
      <c r="K2171" s="24"/>
      <c r="L2171" s="13" t="s">
        <v>111</v>
      </c>
      <c r="M2171" s="27"/>
      <c r="N2171" s="24"/>
      <c r="O2171" s="13" t="str">
        <f>IF(OR(AND(NOT(ISBLANK(G2171)),NOT(ISNUMBER(G2171))),AND(NOT(ISBLANK(J2171)),NOT(ISNUMBER(M2171)))),"Digite um número na C.H.",IF(OR(COUNTIF(B2162:B2171,B2171)&gt;1,COUNTIF(J2162:J2171,J2171)&gt;1),"Docente repetido",""))</f>
        <v/>
      </c>
      <c r="P2171" s="13">
        <f t="shared" si="133"/>
        <v>0</v>
      </c>
      <c r="Q2171" s="26"/>
      <c r="R2171" s="26"/>
      <c r="S2171" s="26"/>
      <c r="T2171" s="40" t="str">
        <f t="shared" si="128"/>
        <v/>
      </c>
      <c r="U2171" s="26"/>
      <c r="V2171" s="26"/>
      <c r="W2171" s="26"/>
    </row>
    <row r="2172" spans="1:23" ht="12.6">
      <c r="A2172" s="26"/>
      <c r="B2172" s="26"/>
      <c r="C2172" s="26"/>
      <c r="D2172" s="26"/>
      <c r="E2172" s="26"/>
      <c r="F2172" s="26"/>
      <c r="G2172" s="26"/>
      <c r="H2172" s="26"/>
      <c r="I2172" s="26"/>
      <c r="J2172" s="26"/>
      <c r="K2172" s="26"/>
      <c r="L2172" s="26"/>
      <c r="M2172" s="26"/>
      <c r="N2172" s="26"/>
      <c r="O2172" s="26"/>
      <c r="P2172" s="26"/>
      <c r="Q2172" s="26"/>
      <c r="R2172" s="26"/>
      <c r="S2172" s="26"/>
      <c r="T2172" s="40" t="str">
        <f t="shared" si="128"/>
        <v/>
      </c>
      <c r="U2172" s="26"/>
      <c r="V2172" s="26"/>
      <c r="W2172" s="26"/>
    </row>
    <row r="2173" spans="1:23" ht="15.75" customHeight="1">
      <c r="T2173" s="40" t="str">
        <f t="shared" si="128"/>
        <v/>
      </c>
    </row>
    <row r="2174" spans="1:23" ht="15.75" customHeight="1">
      <c r="T2174" s="40" t="str">
        <f t="shared" si="128"/>
        <v/>
      </c>
    </row>
    <row r="2175" spans="1:23" ht="19.5" customHeight="1">
      <c r="A2175" s="13" t="s">
        <v>99</v>
      </c>
      <c r="B2175" s="94"/>
      <c r="C2175" s="94"/>
      <c r="D2175" s="94"/>
      <c r="E2175" s="94"/>
      <c r="F2175" s="94"/>
      <c r="G2175" s="94"/>
      <c r="H2175" s="94"/>
      <c r="I2175" s="94"/>
      <c r="J2175" s="94"/>
      <c r="K2175" s="94"/>
      <c r="L2175" s="94"/>
      <c r="M2175" s="94"/>
      <c r="N2175" s="24"/>
      <c r="O2175" s="13" t="str">
        <f>IF(AND(B2175="",NOT(F2176="")),"Nome da disciplina obrigatório","")</f>
        <v/>
      </c>
      <c r="P2175" s="13">
        <f>IF(ISBLANK(O2175),"",IF(O2175="",0,1))</f>
        <v>0</v>
      </c>
      <c r="Q2175" s="26"/>
      <c r="R2175" s="26"/>
      <c r="S2175" s="26"/>
      <c r="T2175" s="40" t="str">
        <f t="shared" si="128"/>
        <v/>
      </c>
      <c r="U2175" s="26"/>
      <c r="V2175" s="26"/>
      <c r="W2175" s="26"/>
    </row>
    <row r="2176" spans="1:23" ht="32.25" customHeight="1">
      <c r="A2176" s="95" t="s">
        <v>100</v>
      </c>
      <c r="B2176" s="96"/>
      <c r="C2176" s="96"/>
      <c r="D2176" s="96"/>
      <c r="E2176" s="97"/>
      <c r="F2176" s="13" t="str">
        <f>IF(SUM(G2186:G2195)+SUM(M2186:M2195)=0,"",SUM(G2186:G2195)+SUM(M2186:M2195))</f>
        <v/>
      </c>
      <c r="H2176" s="24"/>
      <c r="I2176" s="24"/>
      <c r="J2176" s="24"/>
      <c r="K2176" s="24"/>
      <c r="L2176" s="24"/>
      <c r="M2176" s="24"/>
      <c r="N2176" s="24"/>
      <c r="O2176" s="13" t="str">
        <f>IF(F2176="", "", IF(AND(NOT(F2176=0),NOT(MOD(F2176,15)=0)),"A carga horária deve ser múltiplo de 15",""))</f>
        <v/>
      </c>
      <c r="P2176" s="13">
        <f>IF(ISBLANK(O2176),"",IF(O2176="",0,1))</f>
        <v>0</v>
      </c>
      <c r="Q2176" s="26"/>
      <c r="R2176" s="26"/>
      <c r="S2176" s="26"/>
      <c r="T2176" s="40" t="str">
        <f t="shared" si="128"/>
        <v/>
      </c>
      <c r="U2176" s="24"/>
      <c r="V2176" s="24"/>
      <c r="W2176" s="26"/>
    </row>
    <row r="2177" spans="1:23" ht="14.1">
      <c r="A2177" s="98" t="s">
        <v>93</v>
      </c>
      <c r="B2177" s="98"/>
      <c r="C2177" s="98"/>
      <c r="D2177" s="98"/>
      <c r="E2177" s="98"/>
      <c r="F2177" s="38" t="str">
        <f>IF(AND(NOT(ISBLANK(F2176)),ISNUMBER(F2176),F2176&gt;=15),F2176/15,"")</f>
        <v/>
      </c>
      <c r="G2177" s="24"/>
      <c r="H2177" s="24"/>
      <c r="I2177" s="24"/>
      <c r="J2177" s="24"/>
      <c r="K2177" s="24"/>
      <c r="L2177" s="24"/>
      <c r="M2177" s="24"/>
      <c r="N2177" s="24"/>
      <c r="O2177" s="26"/>
      <c r="P2177" s="26" t="str">
        <f t="shared" ref="P2177" si="134">IF(ISBLANK(O2177),"",IF(O2177="",0,1))</f>
        <v/>
      </c>
      <c r="Q2177" s="26"/>
      <c r="R2177" s="26"/>
      <c r="S2177" s="26"/>
      <c r="T2177" s="40" t="str">
        <f t="shared" ref="T2177:T2240" si="135">IF(AND($A2177 = "Nome da disciplina:", ISTEXT($B2177)), "OK", "")</f>
        <v/>
      </c>
      <c r="U2177" s="24"/>
      <c r="V2177" s="24"/>
      <c r="W2177" s="26"/>
    </row>
    <row r="2178" spans="1:23" ht="60" customHeight="1">
      <c r="A2178" s="13" t="s">
        <v>101</v>
      </c>
      <c r="B2178" s="83"/>
      <c r="C2178" s="83"/>
      <c r="D2178" s="83"/>
      <c r="E2178" s="83"/>
      <c r="F2178" s="83"/>
      <c r="G2178" s="83"/>
      <c r="H2178" s="83"/>
      <c r="I2178" s="83"/>
      <c r="J2178" s="83"/>
      <c r="K2178" s="83"/>
      <c r="L2178" s="83"/>
      <c r="M2178" s="83"/>
      <c r="N2178" s="24"/>
      <c r="O2178" s="26"/>
      <c r="P2178" s="26"/>
      <c r="Q2178" s="26"/>
      <c r="R2178" s="26"/>
      <c r="S2178" s="26"/>
      <c r="T2178" s="40" t="str">
        <f t="shared" si="135"/>
        <v/>
      </c>
      <c r="U2178" s="24"/>
      <c r="V2178" s="24"/>
      <c r="W2178" s="26"/>
    </row>
    <row r="2179" spans="1:23" ht="60" customHeight="1">
      <c r="A2179" s="39" t="s">
        <v>102</v>
      </c>
      <c r="B2179" s="83"/>
      <c r="C2179" s="83"/>
      <c r="D2179" s="83"/>
      <c r="E2179" s="83"/>
      <c r="F2179" s="83"/>
      <c r="G2179" s="83"/>
      <c r="H2179" s="83"/>
      <c r="I2179" s="83"/>
      <c r="J2179" s="83"/>
      <c r="K2179" s="83"/>
      <c r="L2179" s="83"/>
      <c r="M2179" s="83"/>
      <c r="N2179" s="24"/>
      <c r="O2179" s="26"/>
      <c r="P2179" s="26"/>
      <c r="Q2179" s="26"/>
      <c r="R2179" s="26"/>
      <c r="S2179" s="26"/>
      <c r="T2179" s="40" t="str">
        <f t="shared" si="135"/>
        <v/>
      </c>
      <c r="U2179" s="24"/>
      <c r="V2179" s="24"/>
      <c r="W2179" s="26"/>
    </row>
    <row r="2180" spans="1:23" ht="14.1">
      <c r="A2180" s="13" t="s">
        <v>103</v>
      </c>
      <c r="B2180" s="57"/>
      <c r="C2180" s="16" t="s">
        <v>104</v>
      </c>
      <c r="D2180" s="24"/>
      <c r="E2180" s="24"/>
      <c r="G2180" s="26"/>
      <c r="H2180" s="24"/>
      <c r="I2180" s="24"/>
      <c r="J2180" s="24"/>
      <c r="K2180" s="24"/>
      <c r="L2180" s="24"/>
      <c r="M2180" s="24"/>
      <c r="N2180" s="24"/>
      <c r="O2180" s="26"/>
      <c r="P2180" s="26" t="str">
        <f t="shared" ref="P2180:P2181" si="136">IF(ISBLANK(O2180),"",IF(O2180="",0,1))</f>
        <v/>
      </c>
      <c r="Q2180" s="26"/>
      <c r="R2180" s="26"/>
      <c r="S2180" s="26"/>
      <c r="T2180" s="40" t="str">
        <f t="shared" si="135"/>
        <v/>
      </c>
      <c r="U2180" s="24"/>
      <c r="V2180" s="24"/>
      <c r="W2180" s="26"/>
    </row>
    <row r="2181" spans="1:23" ht="14.1">
      <c r="A2181" s="13" t="s">
        <v>105</v>
      </c>
      <c r="B2181" s="57"/>
      <c r="C2181" s="16" t="s">
        <v>104</v>
      </c>
      <c r="D2181" s="24"/>
      <c r="E2181" s="24"/>
      <c r="G2181" s="26"/>
      <c r="H2181" s="24"/>
      <c r="I2181" s="24"/>
      <c r="J2181" s="24"/>
      <c r="K2181" s="24"/>
      <c r="L2181" s="24"/>
      <c r="M2181" s="24"/>
      <c r="N2181" s="24"/>
      <c r="O2181" s="26"/>
      <c r="P2181" s="26" t="str">
        <f t="shared" si="136"/>
        <v/>
      </c>
      <c r="Q2181" s="26"/>
      <c r="R2181" s="26"/>
      <c r="S2181" s="26"/>
      <c r="T2181" s="40" t="str">
        <f t="shared" si="135"/>
        <v/>
      </c>
      <c r="U2181" s="24"/>
      <c r="V2181" s="24"/>
      <c r="W2181" s="26"/>
    </row>
    <row r="2182" spans="1:23" ht="14.1">
      <c r="A2182" s="99" t="s">
        <v>106</v>
      </c>
      <c r="B2182" s="99"/>
      <c r="C2182" s="57"/>
      <c r="D2182" s="16" t="s">
        <v>104</v>
      </c>
      <c r="E2182" s="24"/>
      <c r="F2182" s="34"/>
      <c r="G2182" s="26"/>
      <c r="H2182" s="24"/>
      <c r="I2182" s="24"/>
      <c r="J2182" s="24"/>
      <c r="K2182" s="24"/>
      <c r="L2182" s="24"/>
      <c r="M2182" s="24"/>
      <c r="N2182" s="24"/>
      <c r="O2182" s="26"/>
      <c r="P2182" s="26"/>
      <c r="Q2182" s="26"/>
      <c r="R2182" s="26"/>
      <c r="S2182" s="26"/>
      <c r="T2182" s="40" t="str">
        <f t="shared" si="135"/>
        <v/>
      </c>
      <c r="U2182" s="24"/>
      <c r="V2182" s="24"/>
      <c r="W2182" s="26"/>
    </row>
    <row r="2183" spans="1:23" ht="14.1">
      <c r="A2183" s="99" t="s">
        <v>107</v>
      </c>
      <c r="B2183" s="99"/>
      <c r="C2183" s="57"/>
      <c r="D2183" s="16" t="s">
        <v>104</v>
      </c>
      <c r="E2183" s="24"/>
      <c r="F2183" s="34"/>
      <c r="G2183" s="26"/>
      <c r="H2183" s="24"/>
      <c r="I2183" s="24"/>
      <c r="J2183" s="24"/>
      <c r="K2183" s="24"/>
      <c r="L2183" s="24"/>
      <c r="M2183" s="24"/>
      <c r="N2183" s="24"/>
      <c r="O2183" s="26"/>
      <c r="P2183" s="26"/>
      <c r="Q2183" s="26"/>
      <c r="R2183" s="26"/>
      <c r="S2183" s="26"/>
      <c r="T2183" s="40" t="str">
        <f t="shared" si="135"/>
        <v/>
      </c>
      <c r="U2183" s="24"/>
      <c r="V2183" s="24"/>
      <c r="W2183" s="26"/>
    </row>
    <row r="2184" spans="1:23" ht="14.1">
      <c r="A2184" s="100" t="s">
        <v>108</v>
      </c>
      <c r="B2184" s="101"/>
      <c r="C2184" s="102"/>
      <c r="D2184" s="57"/>
      <c r="E2184" s="16" t="s">
        <v>104</v>
      </c>
      <c r="G2184" s="26"/>
      <c r="H2184" s="24"/>
      <c r="I2184" s="24"/>
      <c r="J2184" s="24"/>
      <c r="K2184" s="24"/>
      <c r="L2184" s="24"/>
      <c r="M2184" s="24"/>
      <c r="N2184" s="24"/>
      <c r="O2184" s="26"/>
      <c r="P2184" s="26"/>
      <c r="Q2184" s="26"/>
      <c r="R2184" s="26"/>
      <c r="S2184" s="26"/>
      <c r="T2184" s="40" t="str">
        <f t="shared" si="135"/>
        <v/>
      </c>
      <c r="U2184" s="24"/>
      <c r="V2184" s="24"/>
      <c r="W2184" s="26"/>
    </row>
    <row r="2185" spans="1:23" ht="14.1">
      <c r="A2185" s="103" t="s">
        <v>109</v>
      </c>
      <c r="B2185" s="104"/>
      <c r="C2185" s="105"/>
      <c r="D2185" s="57"/>
      <c r="E2185" s="16" t="s">
        <v>104</v>
      </c>
      <c r="G2185" s="26"/>
      <c r="H2185" s="24"/>
      <c r="I2185" s="24"/>
      <c r="J2185" s="24"/>
      <c r="K2185" s="24"/>
      <c r="L2185" s="24"/>
      <c r="M2185" s="24"/>
      <c r="N2185" s="24"/>
      <c r="O2185" s="26"/>
      <c r="P2185" s="26"/>
      <c r="Q2185" s="26"/>
      <c r="R2185" s="26"/>
      <c r="S2185" s="26"/>
      <c r="T2185" s="40" t="str">
        <f t="shared" si="135"/>
        <v/>
      </c>
      <c r="U2185" s="24"/>
      <c r="V2185" s="24"/>
      <c r="W2185" s="26"/>
    </row>
    <row r="2186" spans="1:23" ht="14.1">
      <c r="A2186" s="13" t="s">
        <v>110</v>
      </c>
      <c r="B2186" s="75"/>
      <c r="C2186" s="75"/>
      <c r="D2186" s="75"/>
      <c r="E2186" s="24"/>
      <c r="F2186" s="13" t="s">
        <v>111</v>
      </c>
      <c r="G2186" s="27"/>
      <c r="H2186" s="24"/>
      <c r="I2186" s="13" t="s">
        <v>112</v>
      </c>
      <c r="J2186" s="27"/>
      <c r="K2186" s="24"/>
      <c r="L2186" s="13" t="s">
        <v>111</v>
      </c>
      <c r="M2186" s="27"/>
      <c r="N2186" s="24"/>
      <c r="O2186" s="13" t="str">
        <f>IF(OR(AND(NOT(ISBLANK(G2186)),NOT(ISNUMBER(G2186))),AND(NOT(ISBLANK(J2186)),NOT(ISNUMBER(M2186)))),"Digite um número na C.H.",IF(OR(COUNTIF(B2186:B2195,B2186)&gt;1,COUNTIF(J2186:J2195,J2186)&gt;1),"Docente repetido",""))</f>
        <v/>
      </c>
      <c r="P2186" s="13">
        <f t="shared" ref="P2186:P2195" si="137">IF(ISBLANK(O2186),"",IF(O2186="",0,1))</f>
        <v>0</v>
      </c>
      <c r="Q2186" s="26"/>
      <c r="R2186" s="26"/>
      <c r="S2186" s="26"/>
      <c r="T2186" s="40" t="str">
        <f t="shared" si="135"/>
        <v/>
      </c>
      <c r="U2186" s="24"/>
      <c r="V2186" s="24"/>
      <c r="W2186" s="26"/>
    </row>
    <row r="2187" spans="1:23" ht="14.1">
      <c r="A2187" s="13" t="s">
        <v>113</v>
      </c>
      <c r="B2187" s="75"/>
      <c r="C2187" s="75"/>
      <c r="D2187" s="75"/>
      <c r="E2187" s="24"/>
      <c r="F2187" s="13" t="s">
        <v>111</v>
      </c>
      <c r="G2187" s="27"/>
      <c r="H2187" s="24"/>
      <c r="I2187" s="13" t="s">
        <v>114</v>
      </c>
      <c r="J2187" s="27"/>
      <c r="K2187" s="24"/>
      <c r="L2187" s="13" t="s">
        <v>111</v>
      </c>
      <c r="M2187" s="27"/>
      <c r="N2187" s="24"/>
      <c r="O2187" s="13" t="str">
        <f>IF(OR(AND(NOT(ISBLANK(G2187)),NOT(ISNUMBER(G2187))),AND(NOT(ISBLANK(J2187)),NOT(ISNUMBER(M2187)))),"Digite um número na C.H.",IF(OR(COUNTIF(B2186:B2195,B2187)&gt;1,COUNTIF(J2186:J2195,J2187)&gt;1),"Docente repetido",""))</f>
        <v/>
      </c>
      <c r="P2187" s="13">
        <f t="shared" si="137"/>
        <v>0</v>
      </c>
      <c r="Q2187" s="26"/>
      <c r="R2187" s="26"/>
      <c r="S2187" s="26"/>
      <c r="T2187" s="40" t="str">
        <f t="shared" si="135"/>
        <v/>
      </c>
      <c r="U2187" s="24"/>
      <c r="V2187" s="24"/>
      <c r="W2187" s="26"/>
    </row>
    <row r="2188" spans="1:23" ht="14.1">
      <c r="A2188" s="13" t="s">
        <v>115</v>
      </c>
      <c r="B2188" s="75"/>
      <c r="C2188" s="75"/>
      <c r="D2188" s="75"/>
      <c r="E2188" s="24"/>
      <c r="F2188" s="13" t="s">
        <v>111</v>
      </c>
      <c r="G2188" s="27"/>
      <c r="H2188" s="24"/>
      <c r="I2188" s="13" t="s">
        <v>116</v>
      </c>
      <c r="J2188" s="27"/>
      <c r="K2188" s="24"/>
      <c r="L2188" s="13" t="s">
        <v>111</v>
      </c>
      <c r="M2188" s="27"/>
      <c r="N2188" s="24"/>
      <c r="O2188" s="13" t="str">
        <f>IF(OR(AND(NOT(ISBLANK(G2188)),NOT(ISNUMBER(G2188))),AND(NOT(ISBLANK(J2188)),NOT(ISNUMBER(M2188)))),"Digite um número na C.H.",IF(OR(COUNTIF(B2186:B2195,B2188)&gt;1,COUNTIF(J2186:J2195,J2188)&gt;1),"Docente repetido",""))</f>
        <v/>
      </c>
      <c r="P2188" s="13">
        <f t="shared" si="137"/>
        <v>0</v>
      </c>
      <c r="Q2188" s="26"/>
      <c r="R2188" s="26"/>
      <c r="S2188" s="26"/>
      <c r="T2188" s="40" t="str">
        <f t="shared" si="135"/>
        <v/>
      </c>
      <c r="U2188" s="24"/>
      <c r="V2188" s="24"/>
      <c r="W2188" s="26"/>
    </row>
    <row r="2189" spans="1:23" ht="14.1">
      <c r="A2189" s="13" t="s">
        <v>117</v>
      </c>
      <c r="B2189" s="75"/>
      <c r="C2189" s="75"/>
      <c r="D2189" s="75"/>
      <c r="E2189" s="24"/>
      <c r="F2189" s="13" t="s">
        <v>111</v>
      </c>
      <c r="G2189" s="27"/>
      <c r="H2189" s="24"/>
      <c r="I2189" s="13" t="s">
        <v>118</v>
      </c>
      <c r="J2189" s="27"/>
      <c r="K2189" s="24"/>
      <c r="L2189" s="13" t="s">
        <v>111</v>
      </c>
      <c r="M2189" s="27"/>
      <c r="N2189" s="24"/>
      <c r="O2189" s="13" t="str">
        <f>IF(OR(AND(NOT(ISBLANK(G2189)),NOT(ISNUMBER(G2189))),AND(NOT(ISBLANK(J2189)),NOT(ISNUMBER(M2189)))),"Digite um número na C.H.",IF(OR(COUNTIF(B2186:B2195,B2189)&gt;1,COUNTIF(J2186:J2195,J2189)&gt;1),"Docente repetido",""))</f>
        <v/>
      </c>
      <c r="P2189" s="13">
        <f t="shared" si="137"/>
        <v>0</v>
      </c>
      <c r="Q2189" s="26"/>
      <c r="R2189" s="26"/>
      <c r="S2189" s="26"/>
      <c r="T2189" s="40" t="str">
        <f t="shared" si="135"/>
        <v/>
      </c>
      <c r="U2189" s="24"/>
      <c r="V2189" s="24"/>
      <c r="W2189" s="26"/>
    </row>
    <row r="2190" spans="1:23" ht="14.1">
      <c r="A2190" s="13" t="s">
        <v>119</v>
      </c>
      <c r="B2190" s="75"/>
      <c r="C2190" s="75"/>
      <c r="D2190" s="75"/>
      <c r="E2190" s="24"/>
      <c r="F2190" s="13" t="s">
        <v>111</v>
      </c>
      <c r="G2190" s="27"/>
      <c r="H2190" s="24"/>
      <c r="I2190" s="13" t="s">
        <v>120</v>
      </c>
      <c r="J2190" s="27"/>
      <c r="K2190" s="24"/>
      <c r="L2190" s="13" t="s">
        <v>111</v>
      </c>
      <c r="M2190" s="27"/>
      <c r="N2190" s="24"/>
      <c r="O2190" s="13" t="str">
        <f>IF(OR(AND(NOT(ISBLANK(G2190)),NOT(ISNUMBER(G2190))),AND(NOT(ISBLANK(J2190)),NOT(ISNUMBER(M2190)))),"Digite um número na C.H.",IF(OR(COUNTIF(B2186:B2195,B2190)&gt;1,COUNTIF(J2186:J2195,J2190)&gt;1),"Docente repetido",""))</f>
        <v/>
      </c>
      <c r="P2190" s="13">
        <f t="shared" si="137"/>
        <v>0</v>
      </c>
      <c r="Q2190" s="26"/>
      <c r="R2190" s="26"/>
      <c r="S2190" s="26"/>
      <c r="T2190" s="40" t="str">
        <f t="shared" si="135"/>
        <v/>
      </c>
      <c r="U2190" s="24"/>
      <c r="V2190" s="24"/>
      <c r="W2190" s="26"/>
    </row>
    <row r="2191" spans="1:23" ht="14.1">
      <c r="A2191" s="13" t="s">
        <v>121</v>
      </c>
      <c r="B2191" s="75"/>
      <c r="C2191" s="75"/>
      <c r="D2191" s="75"/>
      <c r="E2191" s="24"/>
      <c r="F2191" s="13" t="s">
        <v>111</v>
      </c>
      <c r="G2191" s="27"/>
      <c r="H2191" s="24"/>
      <c r="I2191" s="13" t="s">
        <v>122</v>
      </c>
      <c r="J2191" s="27"/>
      <c r="K2191" s="24"/>
      <c r="L2191" s="13" t="s">
        <v>111</v>
      </c>
      <c r="M2191" s="27"/>
      <c r="N2191" s="24"/>
      <c r="O2191" s="13" t="str">
        <f>IF(OR(AND(NOT(ISBLANK(G2191)),NOT(ISNUMBER(G2191))),AND(NOT(ISBLANK(J2191)),NOT(ISNUMBER(M2191)))),"Digite um número na C.H.",IF(OR(COUNTIF(B2186:B2195,B2191)&gt;1,COUNTIF(J2186:J2195,J2191)&gt;1),"Docente repetido",""))</f>
        <v/>
      </c>
      <c r="P2191" s="13">
        <f t="shared" si="137"/>
        <v>0</v>
      </c>
      <c r="Q2191" s="26"/>
      <c r="R2191" s="26"/>
      <c r="S2191" s="26"/>
      <c r="T2191" s="40" t="str">
        <f t="shared" si="135"/>
        <v/>
      </c>
      <c r="U2191" s="24"/>
      <c r="V2191" s="24"/>
      <c r="W2191" s="26"/>
    </row>
    <row r="2192" spans="1:23" ht="14.1">
      <c r="A2192" s="13" t="s">
        <v>123</v>
      </c>
      <c r="B2192" s="75"/>
      <c r="C2192" s="75"/>
      <c r="D2192" s="75"/>
      <c r="E2192" s="24"/>
      <c r="F2192" s="13" t="s">
        <v>111</v>
      </c>
      <c r="G2192" s="27"/>
      <c r="H2192" s="24"/>
      <c r="I2192" s="13" t="s">
        <v>124</v>
      </c>
      <c r="J2192" s="27"/>
      <c r="K2192" s="24"/>
      <c r="L2192" s="13" t="s">
        <v>111</v>
      </c>
      <c r="M2192" s="27"/>
      <c r="N2192" s="24"/>
      <c r="O2192" s="13" t="str">
        <f>IF(OR(AND(NOT(ISBLANK(G2192)),NOT(ISNUMBER(G2192))),AND(NOT(ISBLANK(J2192)),NOT(ISNUMBER(M2192)))),"Digite um número na C.H.",IF(OR(COUNTIF(B2186:B2195,B2192)&gt;1,COUNTIF(J2186:J2195,J2192)&gt;1),"Docente repetido",""))</f>
        <v/>
      </c>
      <c r="P2192" s="13">
        <f t="shared" si="137"/>
        <v>0</v>
      </c>
      <c r="Q2192" s="26"/>
      <c r="R2192" s="26"/>
      <c r="S2192" s="26"/>
      <c r="T2192" s="40" t="str">
        <f t="shared" si="135"/>
        <v/>
      </c>
      <c r="U2192" s="24"/>
      <c r="V2192" s="24"/>
      <c r="W2192" s="26"/>
    </row>
    <row r="2193" spans="1:23" ht="14.1">
      <c r="A2193" s="13" t="s">
        <v>125</v>
      </c>
      <c r="B2193" s="75"/>
      <c r="C2193" s="75"/>
      <c r="D2193" s="75"/>
      <c r="E2193" s="24"/>
      <c r="F2193" s="13" t="s">
        <v>111</v>
      </c>
      <c r="G2193" s="27"/>
      <c r="H2193" s="24"/>
      <c r="I2193" s="13" t="s">
        <v>126</v>
      </c>
      <c r="J2193" s="27"/>
      <c r="K2193" s="24"/>
      <c r="L2193" s="13" t="s">
        <v>111</v>
      </c>
      <c r="M2193" s="27"/>
      <c r="N2193" s="24"/>
      <c r="O2193" s="13" t="str">
        <f>IF(OR(AND(NOT(ISBLANK(G2193)),NOT(ISNUMBER(G2193))),AND(NOT(ISBLANK(J2193)),NOT(ISNUMBER(M2193)))),"Digite um número na C.H.",IF(OR(COUNTIF(B2186:B2195,B2193)&gt;1,COUNTIF(J2186:J2195,J2193)&gt;1),"Docente repetido",""))</f>
        <v/>
      </c>
      <c r="P2193" s="13">
        <f t="shared" si="137"/>
        <v>0</v>
      </c>
      <c r="Q2193" s="26"/>
      <c r="R2193" s="26"/>
      <c r="S2193" s="26"/>
      <c r="T2193" s="40" t="str">
        <f t="shared" si="135"/>
        <v/>
      </c>
      <c r="U2193" s="24"/>
      <c r="V2193" s="24"/>
      <c r="W2193" s="26"/>
    </row>
    <row r="2194" spans="1:23" ht="14.1">
      <c r="A2194" s="13" t="s">
        <v>127</v>
      </c>
      <c r="B2194" s="75"/>
      <c r="C2194" s="75"/>
      <c r="D2194" s="75"/>
      <c r="E2194" s="24"/>
      <c r="F2194" s="13" t="s">
        <v>111</v>
      </c>
      <c r="G2194" s="27"/>
      <c r="H2194" s="24"/>
      <c r="I2194" s="13" t="s">
        <v>128</v>
      </c>
      <c r="J2194" s="27"/>
      <c r="K2194" s="24"/>
      <c r="L2194" s="13" t="s">
        <v>111</v>
      </c>
      <c r="M2194" s="27"/>
      <c r="N2194" s="24"/>
      <c r="O2194" s="13" t="str">
        <f>IF(OR(AND(NOT(ISBLANK(G2194)),NOT(ISNUMBER(G2194))),AND(NOT(ISBLANK(J2194)),NOT(ISNUMBER(M2194)))),"Digite um número na C.H.",IF(OR(COUNTIF(B2186:B2195,B2194)&gt;1,COUNTIF(J2186:J2195,J2194)&gt;1),"Docente repetido",""))</f>
        <v/>
      </c>
      <c r="P2194" s="13">
        <f t="shared" si="137"/>
        <v>0</v>
      </c>
      <c r="Q2194" s="26"/>
      <c r="R2194" s="26"/>
      <c r="S2194" s="26"/>
      <c r="T2194" s="40" t="str">
        <f t="shared" si="135"/>
        <v/>
      </c>
      <c r="U2194" s="26"/>
      <c r="V2194" s="26"/>
      <c r="W2194" s="26"/>
    </row>
    <row r="2195" spans="1:23" ht="14.1">
      <c r="A2195" s="13" t="s">
        <v>129</v>
      </c>
      <c r="B2195" s="75"/>
      <c r="C2195" s="75"/>
      <c r="D2195" s="75"/>
      <c r="E2195" s="24"/>
      <c r="F2195" s="13" t="s">
        <v>111</v>
      </c>
      <c r="G2195" s="27"/>
      <c r="H2195" s="24"/>
      <c r="I2195" s="13" t="s">
        <v>130</v>
      </c>
      <c r="J2195" s="27"/>
      <c r="K2195" s="24"/>
      <c r="L2195" s="13" t="s">
        <v>111</v>
      </c>
      <c r="M2195" s="27"/>
      <c r="N2195" s="24"/>
      <c r="O2195" s="13" t="str">
        <f>IF(OR(AND(NOT(ISBLANK(G2195)),NOT(ISNUMBER(G2195))),AND(NOT(ISBLANK(J2195)),NOT(ISNUMBER(M2195)))),"Digite um número na C.H.",IF(OR(COUNTIF(B2186:B2195,B2195)&gt;1,COUNTIF(J2186:J2195,J2195)&gt;1),"Docente repetido",""))</f>
        <v/>
      </c>
      <c r="P2195" s="13">
        <f t="shared" si="137"/>
        <v>0</v>
      </c>
      <c r="Q2195" s="26"/>
      <c r="R2195" s="26"/>
      <c r="S2195" s="26"/>
      <c r="T2195" s="40" t="str">
        <f t="shared" si="135"/>
        <v/>
      </c>
      <c r="U2195" s="26"/>
      <c r="V2195" s="26"/>
      <c r="W2195" s="26"/>
    </row>
    <row r="2196" spans="1:23" ht="12.6">
      <c r="A2196" s="26"/>
      <c r="B2196" s="26"/>
      <c r="C2196" s="26"/>
      <c r="D2196" s="26"/>
      <c r="E2196" s="26"/>
      <c r="F2196" s="26"/>
      <c r="G2196" s="26"/>
      <c r="H2196" s="26"/>
      <c r="I2196" s="26"/>
      <c r="J2196" s="26"/>
      <c r="K2196" s="26"/>
      <c r="L2196" s="26"/>
      <c r="M2196" s="26"/>
      <c r="N2196" s="26"/>
      <c r="O2196" s="26"/>
      <c r="P2196" s="26"/>
      <c r="Q2196" s="26"/>
      <c r="R2196" s="26"/>
      <c r="S2196" s="26"/>
      <c r="T2196" s="40" t="str">
        <f t="shared" si="135"/>
        <v/>
      </c>
      <c r="U2196" s="26"/>
      <c r="V2196" s="26"/>
      <c r="W2196" s="26"/>
    </row>
    <row r="2197" spans="1:23" ht="15.75" customHeight="1">
      <c r="T2197" s="40" t="str">
        <f t="shared" si="135"/>
        <v/>
      </c>
    </row>
    <row r="2198" spans="1:23" ht="15.75" customHeight="1">
      <c r="T2198" s="40" t="str">
        <f t="shared" si="135"/>
        <v/>
      </c>
    </row>
    <row r="2199" spans="1:23" ht="19.5" customHeight="1">
      <c r="A2199" s="13" t="s">
        <v>99</v>
      </c>
      <c r="B2199" s="94"/>
      <c r="C2199" s="94"/>
      <c r="D2199" s="94"/>
      <c r="E2199" s="94"/>
      <c r="F2199" s="94"/>
      <c r="G2199" s="94"/>
      <c r="H2199" s="94"/>
      <c r="I2199" s="94"/>
      <c r="J2199" s="94"/>
      <c r="K2199" s="94"/>
      <c r="L2199" s="94"/>
      <c r="M2199" s="94"/>
      <c r="N2199" s="24"/>
      <c r="O2199" s="13" t="str">
        <f>IF(AND(B2199="",NOT(F2200="")),"Nome da disciplina obrigatório","")</f>
        <v/>
      </c>
      <c r="P2199" s="13">
        <f>IF(ISBLANK(O2199),"",IF(O2199="",0,1))</f>
        <v>0</v>
      </c>
      <c r="Q2199" s="26"/>
      <c r="R2199" s="26"/>
      <c r="S2199" s="26"/>
      <c r="T2199" s="40" t="str">
        <f t="shared" si="135"/>
        <v/>
      </c>
      <c r="U2199" s="26"/>
      <c r="V2199" s="26"/>
      <c r="W2199" s="26"/>
    </row>
    <row r="2200" spans="1:23" ht="32.25" customHeight="1">
      <c r="A2200" s="95" t="s">
        <v>100</v>
      </c>
      <c r="B2200" s="96"/>
      <c r="C2200" s="96"/>
      <c r="D2200" s="96"/>
      <c r="E2200" s="97"/>
      <c r="F2200" s="13" t="str">
        <f>IF(SUM(G2210:G2219)+SUM(M2210:M2219)=0,"",SUM(G2210:G2219)+SUM(M2210:M2219))</f>
        <v/>
      </c>
      <c r="H2200" s="24"/>
      <c r="I2200" s="24"/>
      <c r="J2200" s="24"/>
      <c r="K2200" s="24"/>
      <c r="L2200" s="24"/>
      <c r="M2200" s="24"/>
      <c r="N2200" s="24"/>
      <c r="O2200" s="13" t="str">
        <f>IF(F2200="", "", IF(AND(NOT(F2200=0),NOT(MOD(F2200,15)=0)),"A carga horária deve ser múltiplo de 15",""))</f>
        <v/>
      </c>
      <c r="P2200" s="13">
        <f>IF(ISBLANK(O2200),"",IF(O2200="",0,1))</f>
        <v>0</v>
      </c>
      <c r="Q2200" s="26"/>
      <c r="R2200" s="26"/>
      <c r="S2200" s="26"/>
      <c r="T2200" s="40" t="str">
        <f t="shared" si="135"/>
        <v/>
      </c>
      <c r="U2200" s="24"/>
      <c r="V2200" s="24"/>
      <c r="W2200" s="26"/>
    </row>
    <row r="2201" spans="1:23" ht="14.1">
      <c r="A2201" s="98" t="s">
        <v>93</v>
      </c>
      <c r="B2201" s="98"/>
      <c r="C2201" s="98"/>
      <c r="D2201" s="98"/>
      <c r="E2201" s="98"/>
      <c r="F2201" s="38" t="str">
        <f>IF(AND(NOT(ISBLANK(F2200)),ISNUMBER(F2200),F2200&gt;=15),F2200/15,"")</f>
        <v/>
      </c>
      <c r="G2201" s="24"/>
      <c r="H2201" s="24"/>
      <c r="I2201" s="24"/>
      <c r="J2201" s="24"/>
      <c r="K2201" s="24"/>
      <c r="L2201" s="24"/>
      <c r="M2201" s="24"/>
      <c r="N2201" s="24"/>
      <c r="O2201" s="26"/>
      <c r="P2201" s="26"/>
      <c r="Q2201" s="26"/>
      <c r="R2201" s="26"/>
      <c r="S2201" s="26"/>
      <c r="T2201" s="40" t="str">
        <f t="shared" si="135"/>
        <v/>
      </c>
      <c r="U2201" s="24"/>
      <c r="V2201" s="24"/>
      <c r="W2201" s="26"/>
    </row>
    <row r="2202" spans="1:23" ht="60" customHeight="1">
      <c r="A2202" s="13" t="s">
        <v>101</v>
      </c>
      <c r="B2202" s="83"/>
      <c r="C2202" s="83"/>
      <c r="D2202" s="83"/>
      <c r="E2202" s="83"/>
      <c r="F2202" s="83"/>
      <c r="G2202" s="83"/>
      <c r="H2202" s="83"/>
      <c r="I2202" s="83"/>
      <c r="J2202" s="83"/>
      <c r="K2202" s="83"/>
      <c r="L2202" s="83"/>
      <c r="M2202" s="83"/>
      <c r="N2202" s="24"/>
      <c r="O2202" s="26"/>
      <c r="P2202" s="26"/>
      <c r="Q2202" s="26"/>
      <c r="R2202" s="26"/>
      <c r="S2202" s="26"/>
      <c r="T2202" s="40" t="str">
        <f t="shared" si="135"/>
        <v/>
      </c>
      <c r="U2202" s="24"/>
      <c r="V2202" s="24"/>
      <c r="W2202" s="26"/>
    </row>
    <row r="2203" spans="1:23" ht="60" customHeight="1">
      <c r="A2203" s="39" t="s">
        <v>102</v>
      </c>
      <c r="B2203" s="83"/>
      <c r="C2203" s="83"/>
      <c r="D2203" s="83"/>
      <c r="E2203" s="83"/>
      <c r="F2203" s="83"/>
      <c r="G2203" s="83"/>
      <c r="H2203" s="83"/>
      <c r="I2203" s="83"/>
      <c r="J2203" s="83"/>
      <c r="K2203" s="83"/>
      <c r="L2203" s="83"/>
      <c r="M2203" s="83"/>
      <c r="N2203" s="24"/>
      <c r="O2203" s="26"/>
      <c r="P2203" s="26"/>
      <c r="Q2203" s="26"/>
      <c r="R2203" s="26"/>
      <c r="S2203" s="26"/>
      <c r="T2203" s="40" t="str">
        <f t="shared" si="135"/>
        <v/>
      </c>
      <c r="U2203" s="24"/>
      <c r="V2203" s="24"/>
      <c r="W2203" s="26"/>
    </row>
    <row r="2204" spans="1:23" ht="14.1">
      <c r="A2204" s="13" t="s">
        <v>103</v>
      </c>
      <c r="B2204" s="57"/>
      <c r="C2204" s="16" t="s">
        <v>104</v>
      </c>
      <c r="D2204" s="24"/>
      <c r="E2204" s="24"/>
      <c r="G2204" s="26"/>
      <c r="H2204" s="24"/>
      <c r="I2204" s="24"/>
      <c r="J2204" s="24"/>
      <c r="K2204" s="24"/>
      <c r="L2204" s="24"/>
      <c r="M2204" s="24"/>
      <c r="N2204" s="24"/>
      <c r="O2204" s="26"/>
      <c r="P2204" s="26"/>
      <c r="Q2204" s="26"/>
      <c r="R2204" s="26"/>
      <c r="S2204" s="26"/>
      <c r="T2204" s="40" t="str">
        <f t="shared" si="135"/>
        <v/>
      </c>
      <c r="U2204" s="24"/>
      <c r="V2204" s="24"/>
      <c r="W2204" s="26"/>
    </row>
    <row r="2205" spans="1:23" ht="14.1">
      <c r="A2205" s="13" t="s">
        <v>105</v>
      </c>
      <c r="B2205" s="57"/>
      <c r="C2205" s="16" t="s">
        <v>104</v>
      </c>
      <c r="D2205" s="24"/>
      <c r="E2205" s="24"/>
      <c r="G2205" s="26"/>
      <c r="H2205" s="24"/>
      <c r="I2205" s="24"/>
      <c r="J2205" s="24"/>
      <c r="K2205" s="24"/>
      <c r="L2205" s="24"/>
      <c r="M2205" s="24"/>
      <c r="N2205" s="24"/>
      <c r="O2205" s="26"/>
      <c r="P2205" s="26"/>
      <c r="Q2205" s="26"/>
      <c r="R2205" s="26"/>
      <c r="S2205" s="26"/>
      <c r="T2205" s="40" t="str">
        <f t="shared" si="135"/>
        <v/>
      </c>
      <c r="U2205" s="24"/>
      <c r="V2205" s="24"/>
      <c r="W2205" s="26"/>
    </row>
    <row r="2206" spans="1:23" ht="14.1">
      <c r="A2206" s="99" t="s">
        <v>106</v>
      </c>
      <c r="B2206" s="99"/>
      <c r="C2206" s="57"/>
      <c r="D2206" s="16" t="s">
        <v>104</v>
      </c>
      <c r="E2206" s="24"/>
      <c r="F2206" s="34"/>
      <c r="G2206" s="26"/>
      <c r="H2206" s="24"/>
      <c r="I2206" s="24"/>
      <c r="J2206" s="24"/>
      <c r="K2206" s="24"/>
      <c r="L2206" s="24"/>
      <c r="M2206" s="24"/>
      <c r="N2206" s="24"/>
      <c r="O2206" s="26"/>
      <c r="P2206" s="26"/>
      <c r="Q2206" s="26"/>
      <c r="R2206" s="26"/>
      <c r="S2206" s="26"/>
      <c r="T2206" s="40" t="str">
        <f t="shared" si="135"/>
        <v/>
      </c>
      <c r="U2206" s="24"/>
      <c r="V2206" s="24"/>
      <c r="W2206" s="26"/>
    </row>
    <row r="2207" spans="1:23" ht="14.1">
      <c r="A2207" s="99" t="s">
        <v>107</v>
      </c>
      <c r="B2207" s="99"/>
      <c r="C2207" s="57"/>
      <c r="D2207" s="16" t="s">
        <v>104</v>
      </c>
      <c r="E2207" s="24"/>
      <c r="F2207" s="34"/>
      <c r="G2207" s="26"/>
      <c r="H2207" s="24"/>
      <c r="I2207" s="24"/>
      <c r="J2207" s="24"/>
      <c r="K2207" s="24"/>
      <c r="L2207" s="24"/>
      <c r="M2207" s="24"/>
      <c r="N2207" s="24"/>
      <c r="O2207" s="26"/>
      <c r="P2207" s="26"/>
      <c r="Q2207" s="26"/>
      <c r="R2207" s="26"/>
      <c r="S2207" s="26"/>
      <c r="T2207" s="40" t="str">
        <f t="shared" si="135"/>
        <v/>
      </c>
      <c r="U2207" s="24"/>
      <c r="V2207" s="24"/>
      <c r="W2207" s="26"/>
    </row>
    <row r="2208" spans="1:23" ht="14.1">
      <c r="A2208" s="100" t="s">
        <v>108</v>
      </c>
      <c r="B2208" s="101"/>
      <c r="C2208" s="102"/>
      <c r="D2208" s="57"/>
      <c r="E2208" s="16" t="s">
        <v>104</v>
      </c>
      <c r="G2208" s="26"/>
      <c r="H2208" s="24"/>
      <c r="I2208" s="24"/>
      <c r="J2208" s="24"/>
      <c r="K2208" s="24"/>
      <c r="L2208" s="24"/>
      <c r="M2208" s="24"/>
      <c r="N2208" s="24"/>
      <c r="O2208" s="26"/>
      <c r="P2208" s="26"/>
      <c r="Q2208" s="26"/>
      <c r="R2208" s="26"/>
      <c r="S2208" s="26"/>
      <c r="T2208" s="40" t="str">
        <f t="shared" si="135"/>
        <v/>
      </c>
      <c r="U2208" s="24"/>
      <c r="V2208" s="24"/>
      <c r="W2208" s="26"/>
    </row>
    <row r="2209" spans="1:23" ht="14.1">
      <c r="A2209" s="103" t="s">
        <v>109</v>
      </c>
      <c r="B2209" s="104"/>
      <c r="C2209" s="105"/>
      <c r="D2209" s="57"/>
      <c r="E2209" s="16" t="s">
        <v>104</v>
      </c>
      <c r="G2209" s="26"/>
      <c r="H2209" s="24"/>
      <c r="I2209" s="24"/>
      <c r="J2209" s="24"/>
      <c r="K2209" s="24"/>
      <c r="L2209" s="24"/>
      <c r="M2209" s="24"/>
      <c r="N2209" s="24"/>
      <c r="O2209" s="26"/>
      <c r="P2209" s="26"/>
      <c r="Q2209" s="26"/>
      <c r="R2209" s="26"/>
      <c r="S2209" s="26"/>
      <c r="T2209" s="40" t="str">
        <f t="shared" si="135"/>
        <v/>
      </c>
      <c r="U2209" s="24"/>
      <c r="V2209" s="24"/>
      <c r="W2209" s="26"/>
    </row>
    <row r="2210" spans="1:23" ht="14.1">
      <c r="A2210" s="13" t="s">
        <v>110</v>
      </c>
      <c r="B2210" s="75"/>
      <c r="C2210" s="75"/>
      <c r="D2210" s="75"/>
      <c r="E2210" s="24"/>
      <c r="F2210" s="13" t="s">
        <v>111</v>
      </c>
      <c r="G2210" s="27"/>
      <c r="H2210" s="24"/>
      <c r="I2210" s="13" t="s">
        <v>112</v>
      </c>
      <c r="J2210" s="27"/>
      <c r="K2210" s="24"/>
      <c r="L2210" s="13" t="s">
        <v>111</v>
      </c>
      <c r="M2210" s="27"/>
      <c r="N2210" s="24"/>
      <c r="O2210" s="13" t="str">
        <f>IF(OR(AND(NOT(ISBLANK(G2210)),NOT(ISNUMBER(G2210))),AND(NOT(ISBLANK(J2210)),NOT(ISNUMBER(M2210)))),"Digite um número na C.H.",IF(OR(COUNTIF(B2210:B2219,B2210)&gt;1,COUNTIF(J2210:J2219,J2210)&gt;1),"Docente repetido",""))</f>
        <v/>
      </c>
      <c r="P2210" s="13">
        <f t="shared" ref="P2210:P2219" si="138">IF(ISBLANK(O2210),"",IF(O2210="",0,1))</f>
        <v>0</v>
      </c>
      <c r="Q2210" s="26"/>
      <c r="R2210" s="26"/>
      <c r="S2210" s="26"/>
      <c r="T2210" s="40" t="str">
        <f t="shared" si="135"/>
        <v/>
      </c>
      <c r="U2210" s="24"/>
      <c r="V2210" s="24"/>
      <c r="W2210" s="26"/>
    </row>
    <row r="2211" spans="1:23" ht="14.1">
      <c r="A2211" s="13" t="s">
        <v>113</v>
      </c>
      <c r="B2211" s="75"/>
      <c r="C2211" s="75"/>
      <c r="D2211" s="75"/>
      <c r="E2211" s="24"/>
      <c r="F2211" s="13" t="s">
        <v>111</v>
      </c>
      <c r="G2211" s="27"/>
      <c r="H2211" s="24"/>
      <c r="I2211" s="13" t="s">
        <v>114</v>
      </c>
      <c r="J2211" s="27"/>
      <c r="K2211" s="24"/>
      <c r="L2211" s="13" t="s">
        <v>111</v>
      </c>
      <c r="M2211" s="27"/>
      <c r="N2211" s="24"/>
      <c r="O2211" s="13" t="str">
        <f>IF(OR(AND(NOT(ISBLANK(G2211)),NOT(ISNUMBER(G2211))),AND(NOT(ISBLANK(J2211)),NOT(ISNUMBER(M2211)))),"Digite um número na C.H.",IF(OR(COUNTIF(B2210:B2219,B2211)&gt;1,COUNTIF(J2210:J2219,J2211)&gt;1),"Docente repetido",""))</f>
        <v/>
      </c>
      <c r="P2211" s="13">
        <f t="shared" si="138"/>
        <v>0</v>
      </c>
      <c r="Q2211" s="26"/>
      <c r="R2211" s="26"/>
      <c r="S2211" s="26"/>
      <c r="T2211" s="40" t="str">
        <f t="shared" si="135"/>
        <v/>
      </c>
      <c r="U2211" s="24"/>
      <c r="V2211" s="24"/>
      <c r="W2211" s="26"/>
    </row>
    <row r="2212" spans="1:23" ht="14.1">
      <c r="A2212" s="13" t="s">
        <v>115</v>
      </c>
      <c r="B2212" s="75"/>
      <c r="C2212" s="75"/>
      <c r="D2212" s="75"/>
      <c r="E2212" s="24"/>
      <c r="F2212" s="13" t="s">
        <v>111</v>
      </c>
      <c r="G2212" s="27"/>
      <c r="H2212" s="24"/>
      <c r="I2212" s="13" t="s">
        <v>116</v>
      </c>
      <c r="J2212" s="27"/>
      <c r="K2212" s="24"/>
      <c r="L2212" s="13" t="s">
        <v>111</v>
      </c>
      <c r="M2212" s="27"/>
      <c r="N2212" s="24"/>
      <c r="O2212" s="13" t="str">
        <f>IF(OR(AND(NOT(ISBLANK(G2212)),NOT(ISNUMBER(G2212))),AND(NOT(ISBLANK(J2212)),NOT(ISNUMBER(M2212)))),"Digite um número na C.H.",IF(OR(COUNTIF(B2210:B2219,B2212)&gt;1,COUNTIF(J2210:J2219,J2212)&gt;1),"Docente repetido",""))</f>
        <v/>
      </c>
      <c r="P2212" s="13">
        <f t="shared" si="138"/>
        <v>0</v>
      </c>
      <c r="Q2212" s="26"/>
      <c r="R2212" s="26"/>
      <c r="S2212" s="26"/>
      <c r="T2212" s="40" t="str">
        <f t="shared" si="135"/>
        <v/>
      </c>
      <c r="U2212" s="24"/>
      <c r="V2212" s="24"/>
      <c r="W2212" s="26"/>
    </row>
    <row r="2213" spans="1:23" ht="14.1">
      <c r="A2213" s="13" t="s">
        <v>117</v>
      </c>
      <c r="B2213" s="75"/>
      <c r="C2213" s="75"/>
      <c r="D2213" s="75"/>
      <c r="E2213" s="24"/>
      <c r="F2213" s="13" t="s">
        <v>111</v>
      </c>
      <c r="G2213" s="27"/>
      <c r="H2213" s="24"/>
      <c r="I2213" s="13" t="s">
        <v>118</v>
      </c>
      <c r="J2213" s="27"/>
      <c r="K2213" s="24"/>
      <c r="L2213" s="13" t="s">
        <v>111</v>
      </c>
      <c r="M2213" s="27"/>
      <c r="N2213" s="24"/>
      <c r="O2213" s="13" t="str">
        <f>IF(OR(AND(NOT(ISBLANK(G2213)),NOT(ISNUMBER(G2213))),AND(NOT(ISBLANK(J2213)),NOT(ISNUMBER(M2213)))),"Digite um número na C.H.",IF(OR(COUNTIF(B2210:B2219,B2213)&gt;1,COUNTIF(J2210:J2219,J2213)&gt;1),"Docente repetido",""))</f>
        <v/>
      </c>
      <c r="P2213" s="13">
        <f t="shared" si="138"/>
        <v>0</v>
      </c>
      <c r="Q2213" s="26"/>
      <c r="R2213" s="26"/>
      <c r="S2213" s="26"/>
      <c r="T2213" s="40" t="str">
        <f t="shared" si="135"/>
        <v/>
      </c>
      <c r="U2213" s="24"/>
      <c r="V2213" s="24"/>
      <c r="W2213" s="26"/>
    </row>
    <row r="2214" spans="1:23" ht="14.1">
      <c r="A2214" s="13" t="s">
        <v>119</v>
      </c>
      <c r="B2214" s="75"/>
      <c r="C2214" s="75"/>
      <c r="D2214" s="75"/>
      <c r="E2214" s="24"/>
      <c r="F2214" s="13" t="s">
        <v>111</v>
      </c>
      <c r="G2214" s="27"/>
      <c r="H2214" s="24"/>
      <c r="I2214" s="13" t="s">
        <v>120</v>
      </c>
      <c r="J2214" s="27"/>
      <c r="K2214" s="24"/>
      <c r="L2214" s="13" t="s">
        <v>111</v>
      </c>
      <c r="M2214" s="27"/>
      <c r="N2214" s="24"/>
      <c r="O2214" s="13" t="str">
        <f>IF(OR(AND(NOT(ISBLANK(G2214)),NOT(ISNUMBER(G2214))),AND(NOT(ISBLANK(J2214)),NOT(ISNUMBER(M2214)))),"Digite um número na C.H.",IF(OR(COUNTIF(B2210:B2219,B2214)&gt;1,COUNTIF(J2210:J2219,J2214)&gt;1),"Docente repetido",""))</f>
        <v/>
      </c>
      <c r="P2214" s="13">
        <f t="shared" si="138"/>
        <v>0</v>
      </c>
      <c r="Q2214" s="26"/>
      <c r="R2214" s="26"/>
      <c r="S2214" s="26"/>
      <c r="T2214" s="40" t="str">
        <f t="shared" si="135"/>
        <v/>
      </c>
      <c r="U2214" s="24"/>
      <c r="V2214" s="24"/>
      <c r="W2214" s="26"/>
    </row>
    <row r="2215" spans="1:23" ht="14.1">
      <c r="A2215" s="13" t="s">
        <v>121</v>
      </c>
      <c r="B2215" s="75"/>
      <c r="C2215" s="75"/>
      <c r="D2215" s="75"/>
      <c r="E2215" s="24"/>
      <c r="F2215" s="13" t="s">
        <v>111</v>
      </c>
      <c r="G2215" s="27"/>
      <c r="H2215" s="24"/>
      <c r="I2215" s="13" t="s">
        <v>122</v>
      </c>
      <c r="J2215" s="27"/>
      <c r="K2215" s="24"/>
      <c r="L2215" s="13" t="s">
        <v>111</v>
      </c>
      <c r="M2215" s="27"/>
      <c r="N2215" s="24"/>
      <c r="O2215" s="13" t="str">
        <f>IF(OR(AND(NOT(ISBLANK(G2215)),NOT(ISNUMBER(G2215))),AND(NOT(ISBLANK(J2215)),NOT(ISNUMBER(M2215)))),"Digite um número na C.H.",IF(OR(COUNTIF(B2210:B2219,B2215)&gt;1,COUNTIF(J2210:J2219,J2215)&gt;1),"Docente repetido",""))</f>
        <v/>
      </c>
      <c r="P2215" s="13">
        <f t="shared" si="138"/>
        <v>0</v>
      </c>
      <c r="Q2215" s="26"/>
      <c r="R2215" s="26"/>
      <c r="S2215" s="26"/>
      <c r="T2215" s="40" t="str">
        <f t="shared" si="135"/>
        <v/>
      </c>
      <c r="U2215" s="24"/>
      <c r="V2215" s="24"/>
      <c r="W2215" s="26"/>
    </row>
    <row r="2216" spans="1:23" ht="14.1">
      <c r="A2216" s="13" t="s">
        <v>123</v>
      </c>
      <c r="B2216" s="75"/>
      <c r="C2216" s="75"/>
      <c r="D2216" s="75"/>
      <c r="E2216" s="24"/>
      <c r="F2216" s="13" t="s">
        <v>111</v>
      </c>
      <c r="G2216" s="27"/>
      <c r="H2216" s="24"/>
      <c r="I2216" s="13" t="s">
        <v>124</v>
      </c>
      <c r="J2216" s="27"/>
      <c r="K2216" s="24"/>
      <c r="L2216" s="13" t="s">
        <v>111</v>
      </c>
      <c r="M2216" s="27"/>
      <c r="N2216" s="24"/>
      <c r="O2216" s="13" t="str">
        <f>IF(OR(AND(NOT(ISBLANK(G2216)),NOT(ISNUMBER(G2216))),AND(NOT(ISBLANK(J2216)),NOT(ISNUMBER(M2216)))),"Digite um número na C.H.",IF(OR(COUNTIF(B2210:B2219,B2216)&gt;1,COUNTIF(J2210:J2219,J2216)&gt;1),"Docente repetido",""))</f>
        <v/>
      </c>
      <c r="P2216" s="13">
        <f t="shared" si="138"/>
        <v>0</v>
      </c>
      <c r="Q2216" s="26"/>
      <c r="R2216" s="26"/>
      <c r="S2216" s="26"/>
      <c r="T2216" s="40" t="str">
        <f t="shared" si="135"/>
        <v/>
      </c>
      <c r="U2216" s="24"/>
      <c r="V2216" s="24"/>
      <c r="W2216" s="26"/>
    </row>
    <row r="2217" spans="1:23" ht="14.1">
      <c r="A2217" s="13" t="s">
        <v>125</v>
      </c>
      <c r="B2217" s="75"/>
      <c r="C2217" s="75"/>
      <c r="D2217" s="75"/>
      <c r="E2217" s="24"/>
      <c r="F2217" s="13" t="s">
        <v>111</v>
      </c>
      <c r="G2217" s="27"/>
      <c r="H2217" s="24"/>
      <c r="I2217" s="13" t="s">
        <v>126</v>
      </c>
      <c r="J2217" s="27"/>
      <c r="K2217" s="24"/>
      <c r="L2217" s="13" t="s">
        <v>111</v>
      </c>
      <c r="M2217" s="27"/>
      <c r="N2217" s="24"/>
      <c r="O2217" s="13" t="str">
        <f>IF(OR(AND(NOT(ISBLANK(G2217)),NOT(ISNUMBER(G2217))),AND(NOT(ISBLANK(J2217)),NOT(ISNUMBER(M2217)))),"Digite um número na C.H.",IF(OR(COUNTIF(B2210:B2219,B2217)&gt;1,COUNTIF(J2210:J2219,J2217)&gt;1),"Docente repetido",""))</f>
        <v/>
      </c>
      <c r="P2217" s="13">
        <f t="shared" si="138"/>
        <v>0</v>
      </c>
      <c r="Q2217" s="26"/>
      <c r="R2217" s="26"/>
      <c r="S2217" s="26"/>
      <c r="T2217" s="40" t="str">
        <f t="shared" si="135"/>
        <v/>
      </c>
      <c r="U2217" s="24"/>
      <c r="V2217" s="24"/>
      <c r="W2217" s="26"/>
    </row>
    <row r="2218" spans="1:23" ht="14.1">
      <c r="A2218" s="13" t="s">
        <v>127</v>
      </c>
      <c r="B2218" s="75"/>
      <c r="C2218" s="75"/>
      <c r="D2218" s="75"/>
      <c r="E2218" s="24"/>
      <c r="F2218" s="13" t="s">
        <v>111</v>
      </c>
      <c r="G2218" s="27"/>
      <c r="H2218" s="24"/>
      <c r="I2218" s="13" t="s">
        <v>128</v>
      </c>
      <c r="J2218" s="27"/>
      <c r="K2218" s="24"/>
      <c r="L2218" s="13" t="s">
        <v>111</v>
      </c>
      <c r="M2218" s="27"/>
      <c r="N2218" s="24"/>
      <c r="O2218" s="13" t="str">
        <f>IF(OR(AND(NOT(ISBLANK(G2218)),NOT(ISNUMBER(G2218))),AND(NOT(ISBLANK(J2218)),NOT(ISNUMBER(M2218)))),"Digite um número na C.H.",IF(OR(COUNTIF(B2210:B2219,B2218)&gt;1,COUNTIF(J2210:J2219,J2218)&gt;1),"Docente repetido",""))</f>
        <v/>
      </c>
      <c r="P2218" s="13">
        <f t="shared" si="138"/>
        <v>0</v>
      </c>
      <c r="Q2218" s="26"/>
      <c r="R2218" s="26"/>
      <c r="S2218" s="26"/>
      <c r="T2218" s="40" t="str">
        <f t="shared" si="135"/>
        <v/>
      </c>
      <c r="U2218" s="26"/>
      <c r="V2218" s="26"/>
      <c r="W2218" s="26"/>
    </row>
    <row r="2219" spans="1:23" ht="14.1">
      <c r="A2219" s="13" t="s">
        <v>129</v>
      </c>
      <c r="B2219" s="75"/>
      <c r="C2219" s="75"/>
      <c r="D2219" s="75"/>
      <c r="E2219" s="24"/>
      <c r="F2219" s="13" t="s">
        <v>111</v>
      </c>
      <c r="G2219" s="27"/>
      <c r="H2219" s="24"/>
      <c r="I2219" s="13" t="s">
        <v>130</v>
      </c>
      <c r="J2219" s="27"/>
      <c r="K2219" s="24"/>
      <c r="L2219" s="13" t="s">
        <v>111</v>
      </c>
      <c r="M2219" s="27"/>
      <c r="N2219" s="24"/>
      <c r="O2219" s="13" t="str">
        <f>IF(OR(AND(NOT(ISBLANK(G2219)),NOT(ISNUMBER(G2219))),AND(NOT(ISBLANK(J2219)),NOT(ISNUMBER(M2219)))),"Digite um número na C.H.",IF(OR(COUNTIF(B2210:B2219,B2219)&gt;1,COUNTIF(J2210:J2219,J2219)&gt;1),"Docente repetido",""))</f>
        <v/>
      </c>
      <c r="P2219" s="13">
        <f t="shared" si="138"/>
        <v>0</v>
      </c>
      <c r="Q2219" s="26"/>
      <c r="R2219" s="26"/>
      <c r="S2219" s="26"/>
      <c r="T2219" s="40" t="str">
        <f t="shared" si="135"/>
        <v/>
      </c>
      <c r="U2219" s="26"/>
      <c r="V2219" s="26"/>
      <c r="W2219" s="26"/>
    </row>
    <row r="2220" spans="1:23" ht="12.6">
      <c r="A2220" s="26"/>
      <c r="B2220" s="26"/>
      <c r="C2220" s="26"/>
      <c r="D2220" s="26"/>
      <c r="E2220" s="26"/>
      <c r="F2220" s="26"/>
      <c r="G2220" s="26"/>
      <c r="H2220" s="26"/>
      <c r="I2220" s="26"/>
      <c r="J2220" s="26"/>
      <c r="K2220" s="26"/>
      <c r="L2220" s="26"/>
      <c r="M2220" s="26"/>
      <c r="N2220" s="26"/>
      <c r="O2220" s="26"/>
      <c r="P2220" s="26"/>
      <c r="Q2220" s="26"/>
      <c r="R2220" s="26"/>
      <c r="S2220" s="26"/>
      <c r="T2220" s="40" t="str">
        <f t="shared" si="135"/>
        <v/>
      </c>
      <c r="U2220" s="26"/>
      <c r="V2220" s="26"/>
      <c r="W2220" s="26"/>
    </row>
    <row r="2221" spans="1:23" ht="15.75" customHeight="1">
      <c r="T2221" s="40" t="str">
        <f t="shared" si="135"/>
        <v/>
      </c>
    </row>
    <row r="2222" spans="1:23" ht="15.75" customHeight="1">
      <c r="T2222" s="40" t="str">
        <f t="shared" si="135"/>
        <v/>
      </c>
    </row>
    <row r="2223" spans="1:23" ht="19.5" customHeight="1">
      <c r="A2223" s="13" t="s">
        <v>99</v>
      </c>
      <c r="B2223" s="94"/>
      <c r="C2223" s="94"/>
      <c r="D2223" s="94"/>
      <c r="E2223" s="94"/>
      <c r="F2223" s="94"/>
      <c r="G2223" s="94"/>
      <c r="H2223" s="94"/>
      <c r="I2223" s="94"/>
      <c r="J2223" s="94"/>
      <c r="K2223" s="94"/>
      <c r="L2223" s="94"/>
      <c r="M2223" s="94"/>
      <c r="N2223" s="24"/>
      <c r="O2223" s="13" t="str">
        <f>IF(AND(B2223="",NOT(F2224="")),"Nome da disciplina obrigatório","")</f>
        <v/>
      </c>
      <c r="P2223" s="13">
        <f>IF(ISBLANK(O2223),"",IF(O2223="",0,1))</f>
        <v>0</v>
      </c>
      <c r="Q2223" s="26"/>
      <c r="R2223" s="26"/>
      <c r="S2223" s="26"/>
      <c r="T2223" s="40" t="str">
        <f t="shared" si="135"/>
        <v/>
      </c>
      <c r="U2223" s="26"/>
      <c r="V2223" s="26"/>
      <c r="W2223" s="26"/>
    </row>
    <row r="2224" spans="1:23" ht="32.25" customHeight="1">
      <c r="A2224" s="95" t="s">
        <v>100</v>
      </c>
      <c r="B2224" s="96"/>
      <c r="C2224" s="96"/>
      <c r="D2224" s="96"/>
      <c r="E2224" s="97"/>
      <c r="F2224" s="13" t="str">
        <f>IF(SUM(G2234:G2243)+SUM(M2234:M2243)=0,"",SUM(G2234:G2243)+SUM(M2234:M2243))</f>
        <v/>
      </c>
      <c r="H2224" s="24"/>
      <c r="I2224" s="24"/>
      <c r="J2224" s="24"/>
      <c r="K2224" s="24"/>
      <c r="L2224" s="24"/>
      <c r="M2224" s="24"/>
      <c r="N2224" s="24"/>
      <c r="O2224" s="13" t="str">
        <f>IF(F2224="", "", IF(AND(NOT(F2224=0),NOT(MOD(F2224,15)=0)),"A carga horária deve ser múltiplo de 15",""))</f>
        <v/>
      </c>
      <c r="P2224" s="13">
        <f>IF(ISBLANK(O2224),"",IF(O2224="",0,1))</f>
        <v>0</v>
      </c>
      <c r="Q2224" s="26"/>
      <c r="R2224" s="26"/>
      <c r="S2224" s="26"/>
      <c r="T2224" s="40" t="str">
        <f t="shared" si="135"/>
        <v/>
      </c>
      <c r="U2224" s="24"/>
      <c r="V2224" s="24"/>
      <c r="W2224" s="26"/>
    </row>
    <row r="2225" spans="1:23" ht="14.1">
      <c r="A2225" s="98" t="s">
        <v>93</v>
      </c>
      <c r="B2225" s="98"/>
      <c r="C2225" s="98"/>
      <c r="D2225" s="98"/>
      <c r="E2225" s="98"/>
      <c r="F2225" s="38" t="str">
        <f>IF(AND(NOT(ISBLANK(F2224)),ISNUMBER(F2224),F2224&gt;=15),F2224/15,"")</f>
        <v/>
      </c>
      <c r="G2225" s="24"/>
      <c r="H2225" s="24"/>
      <c r="I2225" s="24"/>
      <c r="J2225" s="24"/>
      <c r="K2225" s="24"/>
      <c r="L2225" s="24"/>
      <c r="M2225" s="24"/>
      <c r="N2225" s="24"/>
      <c r="O2225" s="26"/>
      <c r="P2225" s="26" t="str">
        <f t="shared" ref="P2225" si="139">IF(ISBLANK(O2225),"",IF(O2225="",0,1))</f>
        <v/>
      </c>
      <c r="Q2225" s="26"/>
      <c r="R2225" s="26"/>
      <c r="S2225" s="26"/>
      <c r="T2225" s="40" t="str">
        <f t="shared" si="135"/>
        <v/>
      </c>
      <c r="U2225" s="24"/>
      <c r="V2225" s="24"/>
      <c r="W2225" s="26"/>
    </row>
    <row r="2226" spans="1:23" ht="60" customHeight="1">
      <c r="A2226" s="13" t="s">
        <v>101</v>
      </c>
      <c r="B2226" s="83"/>
      <c r="C2226" s="83"/>
      <c r="D2226" s="83"/>
      <c r="E2226" s="83"/>
      <c r="F2226" s="83"/>
      <c r="G2226" s="83"/>
      <c r="H2226" s="83"/>
      <c r="I2226" s="83"/>
      <c r="J2226" s="83"/>
      <c r="K2226" s="83"/>
      <c r="L2226" s="83"/>
      <c r="M2226" s="83"/>
      <c r="N2226" s="24"/>
      <c r="O2226" s="26"/>
      <c r="P2226" s="26"/>
      <c r="Q2226" s="26"/>
      <c r="R2226" s="26"/>
      <c r="S2226" s="26"/>
      <c r="T2226" s="40" t="str">
        <f t="shared" si="135"/>
        <v/>
      </c>
      <c r="U2226" s="24"/>
      <c r="V2226" s="24"/>
      <c r="W2226" s="26"/>
    </row>
    <row r="2227" spans="1:23" ht="60" customHeight="1">
      <c r="A2227" s="39" t="s">
        <v>102</v>
      </c>
      <c r="B2227" s="83"/>
      <c r="C2227" s="83"/>
      <c r="D2227" s="83"/>
      <c r="E2227" s="83"/>
      <c r="F2227" s="83"/>
      <c r="G2227" s="83"/>
      <c r="H2227" s="83"/>
      <c r="I2227" s="83"/>
      <c r="J2227" s="83"/>
      <c r="K2227" s="83"/>
      <c r="L2227" s="83"/>
      <c r="M2227" s="83"/>
      <c r="N2227" s="24"/>
      <c r="O2227" s="26"/>
      <c r="P2227" s="26"/>
      <c r="Q2227" s="26"/>
      <c r="R2227" s="26"/>
      <c r="S2227" s="26"/>
      <c r="T2227" s="40" t="str">
        <f t="shared" si="135"/>
        <v/>
      </c>
      <c r="U2227" s="24"/>
      <c r="V2227" s="24"/>
      <c r="W2227" s="26"/>
    </row>
    <row r="2228" spans="1:23" ht="14.1">
      <c r="A2228" s="13" t="s">
        <v>103</v>
      </c>
      <c r="B2228" s="57"/>
      <c r="C2228" s="16" t="s">
        <v>104</v>
      </c>
      <c r="D2228" s="24"/>
      <c r="E2228" s="24"/>
      <c r="G2228" s="26"/>
      <c r="H2228" s="24"/>
      <c r="I2228" s="24"/>
      <c r="J2228" s="24"/>
      <c r="K2228" s="24"/>
      <c r="L2228" s="24"/>
      <c r="M2228" s="24"/>
      <c r="N2228" s="24"/>
      <c r="O2228" s="26"/>
      <c r="P2228" s="26" t="str">
        <f t="shared" ref="P2228:P2229" si="140">IF(ISBLANK(O2228),"",IF(O2228="",0,1))</f>
        <v/>
      </c>
      <c r="Q2228" s="26"/>
      <c r="R2228" s="26"/>
      <c r="S2228" s="26"/>
      <c r="T2228" s="40" t="str">
        <f t="shared" si="135"/>
        <v/>
      </c>
      <c r="U2228" s="24"/>
      <c r="V2228" s="24"/>
      <c r="W2228" s="26"/>
    </row>
    <row r="2229" spans="1:23" ht="14.1">
      <c r="A2229" s="13" t="s">
        <v>105</v>
      </c>
      <c r="B2229" s="57"/>
      <c r="C2229" s="16" t="s">
        <v>104</v>
      </c>
      <c r="D2229" s="24"/>
      <c r="E2229" s="24"/>
      <c r="G2229" s="26"/>
      <c r="H2229" s="24"/>
      <c r="I2229" s="24"/>
      <c r="J2229" s="24"/>
      <c r="K2229" s="24"/>
      <c r="L2229" s="24"/>
      <c r="M2229" s="24"/>
      <c r="N2229" s="24"/>
      <c r="O2229" s="26"/>
      <c r="P2229" s="26" t="str">
        <f t="shared" si="140"/>
        <v/>
      </c>
      <c r="Q2229" s="26"/>
      <c r="R2229" s="26"/>
      <c r="S2229" s="26"/>
      <c r="T2229" s="40" t="str">
        <f t="shared" si="135"/>
        <v/>
      </c>
      <c r="U2229" s="24"/>
      <c r="V2229" s="24"/>
      <c r="W2229" s="26"/>
    </row>
    <row r="2230" spans="1:23" ht="14.1">
      <c r="A2230" s="99" t="s">
        <v>106</v>
      </c>
      <c r="B2230" s="99"/>
      <c r="C2230" s="57"/>
      <c r="D2230" s="16" t="s">
        <v>104</v>
      </c>
      <c r="E2230" s="24"/>
      <c r="F2230" s="34"/>
      <c r="G2230" s="26"/>
      <c r="H2230" s="24"/>
      <c r="I2230" s="24"/>
      <c r="J2230" s="24"/>
      <c r="K2230" s="24"/>
      <c r="L2230" s="24"/>
      <c r="M2230" s="24"/>
      <c r="N2230" s="24"/>
      <c r="O2230" s="26"/>
      <c r="P2230" s="26"/>
      <c r="Q2230" s="26"/>
      <c r="R2230" s="26"/>
      <c r="S2230" s="26"/>
      <c r="T2230" s="40" t="str">
        <f t="shared" si="135"/>
        <v/>
      </c>
      <c r="U2230" s="24"/>
      <c r="V2230" s="24"/>
      <c r="W2230" s="26"/>
    </row>
    <row r="2231" spans="1:23" ht="14.1">
      <c r="A2231" s="99" t="s">
        <v>107</v>
      </c>
      <c r="B2231" s="99"/>
      <c r="C2231" s="57"/>
      <c r="D2231" s="16" t="s">
        <v>104</v>
      </c>
      <c r="E2231" s="24"/>
      <c r="F2231" s="34"/>
      <c r="G2231" s="26"/>
      <c r="H2231" s="24"/>
      <c r="I2231" s="24"/>
      <c r="J2231" s="24"/>
      <c r="K2231" s="24"/>
      <c r="L2231" s="24"/>
      <c r="M2231" s="24"/>
      <c r="N2231" s="24"/>
      <c r="O2231" s="26"/>
      <c r="P2231" s="26"/>
      <c r="Q2231" s="26"/>
      <c r="R2231" s="26"/>
      <c r="S2231" s="26"/>
      <c r="T2231" s="40" t="str">
        <f t="shared" si="135"/>
        <v/>
      </c>
      <c r="U2231" s="24"/>
      <c r="V2231" s="24"/>
      <c r="W2231" s="26"/>
    </row>
    <row r="2232" spans="1:23" ht="14.1">
      <c r="A2232" s="100" t="s">
        <v>108</v>
      </c>
      <c r="B2232" s="101"/>
      <c r="C2232" s="102"/>
      <c r="D2232" s="57"/>
      <c r="E2232" s="16" t="s">
        <v>104</v>
      </c>
      <c r="G2232" s="26"/>
      <c r="H2232" s="24"/>
      <c r="I2232" s="24"/>
      <c r="J2232" s="24"/>
      <c r="K2232" s="24"/>
      <c r="L2232" s="24"/>
      <c r="M2232" s="24"/>
      <c r="N2232" s="24"/>
      <c r="O2232" s="26"/>
      <c r="P2232" s="26"/>
      <c r="Q2232" s="26"/>
      <c r="R2232" s="26"/>
      <c r="S2232" s="26"/>
      <c r="T2232" s="40" t="str">
        <f t="shared" si="135"/>
        <v/>
      </c>
      <c r="U2232" s="24"/>
      <c r="V2232" s="24"/>
      <c r="W2232" s="26"/>
    </row>
    <row r="2233" spans="1:23" ht="14.1">
      <c r="A2233" s="103" t="s">
        <v>109</v>
      </c>
      <c r="B2233" s="104"/>
      <c r="C2233" s="105"/>
      <c r="D2233" s="57"/>
      <c r="E2233" s="16" t="s">
        <v>104</v>
      </c>
      <c r="G2233" s="26"/>
      <c r="H2233" s="24"/>
      <c r="I2233" s="24"/>
      <c r="J2233" s="24"/>
      <c r="K2233" s="24"/>
      <c r="L2233" s="24"/>
      <c r="M2233" s="24"/>
      <c r="N2233" s="24"/>
      <c r="O2233" s="26"/>
      <c r="P2233" s="26"/>
      <c r="Q2233" s="26"/>
      <c r="R2233" s="26"/>
      <c r="S2233" s="26"/>
      <c r="T2233" s="40" t="str">
        <f t="shared" si="135"/>
        <v/>
      </c>
      <c r="U2233" s="24"/>
      <c r="V2233" s="24"/>
      <c r="W2233" s="26"/>
    </row>
    <row r="2234" spans="1:23" ht="14.1">
      <c r="A2234" s="13" t="s">
        <v>110</v>
      </c>
      <c r="B2234" s="75"/>
      <c r="C2234" s="75"/>
      <c r="D2234" s="75"/>
      <c r="E2234" s="24"/>
      <c r="F2234" s="13" t="s">
        <v>111</v>
      </c>
      <c r="G2234" s="27"/>
      <c r="H2234" s="24"/>
      <c r="I2234" s="13" t="s">
        <v>112</v>
      </c>
      <c r="J2234" s="27"/>
      <c r="K2234" s="24"/>
      <c r="L2234" s="13" t="s">
        <v>111</v>
      </c>
      <c r="M2234" s="27"/>
      <c r="N2234" s="24"/>
      <c r="O2234" s="13" t="str">
        <f>IF(OR(AND(NOT(ISBLANK(G2234)),NOT(ISNUMBER(G2234))),AND(NOT(ISBLANK(J2234)),NOT(ISNUMBER(M2234)))),"Digite um número na C.H.",IF(OR(COUNTIF(B2234:B2243,B2234)&gt;1,COUNTIF(J2234:J2243,J2234)&gt;1),"Docente repetido",""))</f>
        <v/>
      </c>
      <c r="P2234" s="13">
        <f t="shared" ref="P2234:P2243" si="141">IF(ISBLANK(O2234),"",IF(O2234="",0,1))</f>
        <v>0</v>
      </c>
      <c r="Q2234" s="26"/>
      <c r="R2234" s="26"/>
      <c r="S2234" s="26"/>
      <c r="T2234" s="40" t="str">
        <f t="shared" si="135"/>
        <v/>
      </c>
      <c r="U2234" s="24"/>
      <c r="V2234" s="24"/>
      <c r="W2234" s="26"/>
    </row>
    <row r="2235" spans="1:23" ht="14.1">
      <c r="A2235" s="13" t="s">
        <v>113</v>
      </c>
      <c r="B2235" s="75"/>
      <c r="C2235" s="75"/>
      <c r="D2235" s="75"/>
      <c r="E2235" s="24"/>
      <c r="F2235" s="13" t="s">
        <v>111</v>
      </c>
      <c r="G2235" s="27"/>
      <c r="H2235" s="24"/>
      <c r="I2235" s="13" t="s">
        <v>114</v>
      </c>
      <c r="J2235" s="27"/>
      <c r="K2235" s="24"/>
      <c r="L2235" s="13" t="s">
        <v>111</v>
      </c>
      <c r="M2235" s="27"/>
      <c r="N2235" s="24"/>
      <c r="O2235" s="13" t="str">
        <f>IF(OR(AND(NOT(ISBLANK(G2235)),NOT(ISNUMBER(G2235))),AND(NOT(ISBLANK(J2235)),NOT(ISNUMBER(M2235)))),"Digite um número na C.H.",IF(OR(COUNTIF(B2234:B2243,B2235)&gt;1,COUNTIF(J2234:J2243,J2235)&gt;1),"Docente repetido",""))</f>
        <v/>
      </c>
      <c r="P2235" s="13">
        <f t="shared" si="141"/>
        <v>0</v>
      </c>
      <c r="Q2235" s="26"/>
      <c r="R2235" s="26"/>
      <c r="S2235" s="26"/>
      <c r="T2235" s="40" t="str">
        <f t="shared" si="135"/>
        <v/>
      </c>
      <c r="U2235" s="24"/>
      <c r="V2235" s="24"/>
      <c r="W2235" s="26"/>
    </row>
    <row r="2236" spans="1:23" ht="14.1">
      <c r="A2236" s="13" t="s">
        <v>115</v>
      </c>
      <c r="B2236" s="75"/>
      <c r="C2236" s="75"/>
      <c r="D2236" s="75"/>
      <c r="E2236" s="24"/>
      <c r="F2236" s="13" t="s">
        <v>111</v>
      </c>
      <c r="G2236" s="27"/>
      <c r="H2236" s="24"/>
      <c r="I2236" s="13" t="s">
        <v>116</v>
      </c>
      <c r="J2236" s="27"/>
      <c r="K2236" s="24"/>
      <c r="L2236" s="13" t="s">
        <v>111</v>
      </c>
      <c r="M2236" s="27"/>
      <c r="N2236" s="24"/>
      <c r="O2236" s="13" t="str">
        <f>IF(OR(AND(NOT(ISBLANK(G2236)),NOT(ISNUMBER(G2236))),AND(NOT(ISBLANK(J2236)),NOT(ISNUMBER(M2236)))),"Digite um número na C.H.",IF(OR(COUNTIF(B2234:B2243,B2236)&gt;1,COUNTIF(J2234:J2243,J2236)&gt;1),"Docente repetido",""))</f>
        <v/>
      </c>
      <c r="P2236" s="13">
        <f t="shared" si="141"/>
        <v>0</v>
      </c>
      <c r="Q2236" s="26"/>
      <c r="R2236" s="26"/>
      <c r="S2236" s="26"/>
      <c r="T2236" s="40" t="str">
        <f t="shared" si="135"/>
        <v/>
      </c>
      <c r="U2236" s="24"/>
      <c r="V2236" s="24"/>
      <c r="W2236" s="26"/>
    </row>
    <row r="2237" spans="1:23" ht="14.1">
      <c r="A2237" s="13" t="s">
        <v>117</v>
      </c>
      <c r="B2237" s="75"/>
      <c r="C2237" s="75"/>
      <c r="D2237" s="75"/>
      <c r="E2237" s="24"/>
      <c r="F2237" s="13" t="s">
        <v>111</v>
      </c>
      <c r="G2237" s="27"/>
      <c r="H2237" s="24"/>
      <c r="I2237" s="13" t="s">
        <v>118</v>
      </c>
      <c r="J2237" s="27"/>
      <c r="K2237" s="24"/>
      <c r="L2237" s="13" t="s">
        <v>111</v>
      </c>
      <c r="M2237" s="27"/>
      <c r="N2237" s="24"/>
      <c r="O2237" s="13" t="str">
        <f>IF(OR(AND(NOT(ISBLANK(G2237)),NOT(ISNUMBER(G2237))),AND(NOT(ISBLANK(J2237)),NOT(ISNUMBER(M2237)))),"Digite um número na C.H.",IF(OR(COUNTIF(B2234:B2243,B2237)&gt;1,COUNTIF(J2234:J2243,J2237)&gt;1),"Docente repetido",""))</f>
        <v/>
      </c>
      <c r="P2237" s="13">
        <f t="shared" si="141"/>
        <v>0</v>
      </c>
      <c r="Q2237" s="26"/>
      <c r="R2237" s="26"/>
      <c r="S2237" s="26"/>
      <c r="T2237" s="40" t="str">
        <f t="shared" si="135"/>
        <v/>
      </c>
      <c r="U2237" s="24"/>
      <c r="V2237" s="24"/>
      <c r="W2237" s="26"/>
    </row>
    <row r="2238" spans="1:23" ht="14.1">
      <c r="A2238" s="13" t="s">
        <v>119</v>
      </c>
      <c r="B2238" s="75"/>
      <c r="C2238" s="75"/>
      <c r="D2238" s="75"/>
      <c r="E2238" s="24"/>
      <c r="F2238" s="13" t="s">
        <v>111</v>
      </c>
      <c r="G2238" s="27"/>
      <c r="H2238" s="24"/>
      <c r="I2238" s="13" t="s">
        <v>120</v>
      </c>
      <c r="J2238" s="27"/>
      <c r="K2238" s="24"/>
      <c r="L2238" s="13" t="s">
        <v>111</v>
      </c>
      <c r="M2238" s="27"/>
      <c r="N2238" s="24"/>
      <c r="O2238" s="13" t="str">
        <f>IF(OR(AND(NOT(ISBLANK(G2238)),NOT(ISNUMBER(G2238))),AND(NOT(ISBLANK(J2238)),NOT(ISNUMBER(M2238)))),"Digite um número na C.H.",IF(OR(COUNTIF(B2234:B2243,B2238)&gt;1,COUNTIF(J2234:J2243,J2238)&gt;1),"Docente repetido",""))</f>
        <v/>
      </c>
      <c r="P2238" s="13">
        <f t="shared" si="141"/>
        <v>0</v>
      </c>
      <c r="Q2238" s="26"/>
      <c r="R2238" s="26"/>
      <c r="S2238" s="26"/>
      <c r="T2238" s="40" t="str">
        <f t="shared" si="135"/>
        <v/>
      </c>
      <c r="U2238" s="24"/>
      <c r="V2238" s="24"/>
      <c r="W2238" s="26"/>
    </row>
    <row r="2239" spans="1:23" ht="14.1">
      <c r="A2239" s="13" t="s">
        <v>121</v>
      </c>
      <c r="B2239" s="75"/>
      <c r="C2239" s="75"/>
      <c r="D2239" s="75"/>
      <c r="E2239" s="24"/>
      <c r="F2239" s="13" t="s">
        <v>111</v>
      </c>
      <c r="G2239" s="27"/>
      <c r="H2239" s="24"/>
      <c r="I2239" s="13" t="s">
        <v>122</v>
      </c>
      <c r="J2239" s="27"/>
      <c r="K2239" s="24"/>
      <c r="L2239" s="13" t="s">
        <v>111</v>
      </c>
      <c r="M2239" s="27"/>
      <c r="N2239" s="24"/>
      <c r="O2239" s="13" t="str">
        <f>IF(OR(AND(NOT(ISBLANK(G2239)),NOT(ISNUMBER(G2239))),AND(NOT(ISBLANK(J2239)),NOT(ISNUMBER(M2239)))),"Digite um número na C.H.",IF(OR(COUNTIF(B2234:B2243,B2239)&gt;1,COUNTIF(J2234:J2243,J2239)&gt;1),"Docente repetido",""))</f>
        <v/>
      </c>
      <c r="P2239" s="13">
        <f t="shared" si="141"/>
        <v>0</v>
      </c>
      <c r="Q2239" s="26"/>
      <c r="R2239" s="26"/>
      <c r="S2239" s="26"/>
      <c r="T2239" s="40" t="str">
        <f t="shared" si="135"/>
        <v/>
      </c>
      <c r="U2239" s="24"/>
      <c r="V2239" s="24"/>
      <c r="W2239" s="26"/>
    </row>
    <row r="2240" spans="1:23" ht="14.1">
      <c r="A2240" s="13" t="s">
        <v>123</v>
      </c>
      <c r="B2240" s="75"/>
      <c r="C2240" s="75"/>
      <c r="D2240" s="75"/>
      <c r="E2240" s="24"/>
      <c r="F2240" s="13" t="s">
        <v>111</v>
      </c>
      <c r="G2240" s="27"/>
      <c r="H2240" s="24"/>
      <c r="I2240" s="13" t="s">
        <v>124</v>
      </c>
      <c r="J2240" s="27"/>
      <c r="K2240" s="24"/>
      <c r="L2240" s="13" t="s">
        <v>111</v>
      </c>
      <c r="M2240" s="27"/>
      <c r="N2240" s="24"/>
      <c r="O2240" s="13" t="str">
        <f>IF(OR(AND(NOT(ISBLANK(G2240)),NOT(ISNUMBER(G2240))),AND(NOT(ISBLANK(J2240)),NOT(ISNUMBER(M2240)))),"Digite um número na C.H.",IF(OR(COUNTIF(B2234:B2243,B2240)&gt;1,COUNTIF(J2234:J2243,J2240)&gt;1),"Docente repetido",""))</f>
        <v/>
      </c>
      <c r="P2240" s="13">
        <f t="shared" si="141"/>
        <v>0</v>
      </c>
      <c r="Q2240" s="26"/>
      <c r="R2240" s="26"/>
      <c r="S2240" s="26"/>
      <c r="T2240" s="40" t="str">
        <f t="shared" si="135"/>
        <v/>
      </c>
      <c r="U2240" s="24"/>
      <c r="V2240" s="24"/>
      <c r="W2240" s="26"/>
    </row>
    <row r="2241" spans="1:23" ht="14.1">
      <c r="A2241" s="13" t="s">
        <v>125</v>
      </c>
      <c r="B2241" s="75"/>
      <c r="C2241" s="75"/>
      <c r="D2241" s="75"/>
      <c r="E2241" s="24"/>
      <c r="F2241" s="13" t="s">
        <v>111</v>
      </c>
      <c r="G2241" s="27"/>
      <c r="H2241" s="24"/>
      <c r="I2241" s="13" t="s">
        <v>126</v>
      </c>
      <c r="J2241" s="27"/>
      <c r="K2241" s="24"/>
      <c r="L2241" s="13" t="s">
        <v>111</v>
      </c>
      <c r="M2241" s="27"/>
      <c r="N2241" s="24"/>
      <c r="O2241" s="13" t="str">
        <f>IF(OR(AND(NOT(ISBLANK(G2241)),NOT(ISNUMBER(G2241))),AND(NOT(ISBLANK(J2241)),NOT(ISNUMBER(M2241)))),"Digite um número na C.H.",IF(OR(COUNTIF(B2234:B2243,B2241)&gt;1,COUNTIF(J2234:J2243,J2241)&gt;1),"Docente repetido",""))</f>
        <v/>
      </c>
      <c r="P2241" s="13">
        <f t="shared" si="141"/>
        <v>0</v>
      </c>
      <c r="Q2241" s="26"/>
      <c r="R2241" s="26"/>
      <c r="S2241" s="26"/>
      <c r="T2241" s="40" t="str">
        <f t="shared" ref="T2241:T2304" si="142">IF(AND($A2241 = "Nome da disciplina:", ISTEXT($B2241)), "OK", "")</f>
        <v/>
      </c>
      <c r="U2241" s="24"/>
      <c r="V2241" s="24"/>
      <c r="W2241" s="26"/>
    </row>
    <row r="2242" spans="1:23" ht="14.1">
      <c r="A2242" s="13" t="s">
        <v>127</v>
      </c>
      <c r="B2242" s="75"/>
      <c r="C2242" s="75"/>
      <c r="D2242" s="75"/>
      <c r="E2242" s="24"/>
      <c r="F2242" s="13" t="s">
        <v>111</v>
      </c>
      <c r="G2242" s="27"/>
      <c r="H2242" s="24"/>
      <c r="I2242" s="13" t="s">
        <v>128</v>
      </c>
      <c r="J2242" s="27"/>
      <c r="K2242" s="24"/>
      <c r="L2242" s="13" t="s">
        <v>111</v>
      </c>
      <c r="M2242" s="27"/>
      <c r="N2242" s="24"/>
      <c r="O2242" s="13" t="str">
        <f>IF(OR(AND(NOT(ISBLANK(G2242)),NOT(ISNUMBER(G2242))),AND(NOT(ISBLANK(J2242)),NOT(ISNUMBER(M2242)))),"Digite um número na C.H.",IF(OR(COUNTIF(B2234:B2243,B2242)&gt;1,COUNTIF(J2234:J2243,J2242)&gt;1),"Docente repetido",""))</f>
        <v/>
      </c>
      <c r="P2242" s="13">
        <f t="shared" si="141"/>
        <v>0</v>
      </c>
      <c r="Q2242" s="26"/>
      <c r="R2242" s="26"/>
      <c r="S2242" s="26"/>
      <c r="T2242" s="40" t="str">
        <f t="shared" si="142"/>
        <v/>
      </c>
      <c r="U2242" s="26"/>
      <c r="V2242" s="26"/>
      <c r="W2242" s="26"/>
    </row>
    <row r="2243" spans="1:23" ht="14.1">
      <c r="A2243" s="13" t="s">
        <v>129</v>
      </c>
      <c r="B2243" s="75"/>
      <c r="C2243" s="75"/>
      <c r="D2243" s="75"/>
      <c r="E2243" s="24"/>
      <c r="F2243" s="13" t="s">
        <v>111</v>
      </c>
      <c r="G2243" s="27"/>
      <c r="H2243" s="24"/>
      <c r="I2243" s="13" t="s">
        <v>130</v>
      </c>
      <c r="J2243" s="27"/>
      <c r="K2243" s="24"/>
      <c r="L2243" s="13" t="s">
        <v>111</v>
      </c>
      <c r="M2243" s="27"/>
      <c r="N2243" s="24"/>
      <c r="O2243" s="13" t="str">
        <f>IF(OR(AND(NOT(ISBLANK(G2243)),NOT(ISNUMBER(G2243))),AND(NOT(ISBLANK(J2243)),NOT(ISNUMBER(M2243)))),"Digite um número na C.H.",IF(OR(COUNTIF(B2234:B2243,B2243)&gt;1,COUNTIF(J2234:J2243,J2243)&gt;1),"Docente repetido",""))</f>
        <v/>
      </c>
      <c r="P2243" s="13">
        <f t="shared" si="141"/>
        <v>0</v>
      </c>
      <c r="Q2243" s="26"/>
      <c r="R2243" s="26"/>
      <c r="S2243" s="26"/>
      <c r="T2243" s="40" t="str">
        <f t="shared" si="142"/>
        <v/>
      </c>
      <c r="U2243" s="26"/>
      <c r="V2243" s="26"/>
      <c r="W2243" s="26"/>
    </row>
    <row r="2244" spans="1:23" ht="12.6">
      <c r="A2244" s="26"/>
      <c r="B2244" s="26"/>
      <c r="C2244" s="26"/>
      <c r="D2244" s="26"/>
      <c r="E2244" s="26"/>
      <c r="F2244" s="26"/>
      <c r="G2244" s="26"/>
      <c r="H2244" s="26"/>
      <c r="I2244" s="26"/>
      <c r="J2244" s="26"/>
      <c r="K2244" s="26"/>
      <c r="L2244" s="26"/>
      <c r="M2244" s="26"/>
      <c r="N2244" s="26"/>
      <c r="O2244" s="26"/>
      <c r="P2244" s="26"/>
      <c r="Q2244" s="26"/>
      <c r="R2244" s="26"/>
      <c r="S2244" s="26"/>
      <c r="T2244" s="40" t="str">
        <f t="shared" si="142"/>
        <v/>
      </c>
      <c r="U2244" s="26"/>
      <c r="V2244" s="26"/>
      <c r="W2244" s="26"/>
    </row>
    <row r="2245" spans="1:23" ht="15.75" customHeight="1">
      <c r="T2245" s="40" t="str">
        <f t="shared" si="142"/>
        <v/>
      </c>
    </row>
    <row r="2246" spans="1:23" ht="15.75" customHeight="1">
      <c r="T2246" s="40" t="str">
        <f t="shared" si="142"/>
        <v/>
      </c>
    </row>
    <row r="2247" spans="1:23" ht="19.5" customHeight="1">
      <c r="A2247" s="13" t="s">
        <v>99</v>
      </c>
      <c r="B2247" s="94"/>
      <c r="C2247" s="94"/>
      <c r="D2247" s="94"/>
      <c r="E2247" s="94"/>
      <c r="F2247" s="94"/>
      <c r="G2247" s="94"/>
      <c r="H2247" s="94"/>
      <c r="I2247" s="94"/>
      <c r="J2247" s="94"/>
      <c r="K2247" s="94"/>
      <c r="L2247" s="94"/>
      <c r="M2247" s="94"/>
      <c r="N2247" s="24"/>
      <c r="O2247" s="13" t="str">
        <f>IF(AND(B2247="",NOT(F2248="")),"Nome da disciplina obrigatório","")</f>
        <v/>
      </c>
      <c r="P2247" s="13">
        <f>IF(ISBLANK(O2247),"",IF(O2247="",0,1))</f>
        <v>0</v>
      </c>
      <c r="Q2247" s="26"/>
      <c r="R2247" s="26"/>
      <c r="S2247" s="26"/>
      <c r="T2247" s="40" t="str">
        <f t="shared" si="142"/>
        <v/>
      </c>
      <c r="U2247" s="26"/>
      <c r="V2247" s="26"/>
      <c r="W2247" s="26"/>
    </row>
    <row r="2248" spans="1:23" ht="32.25" customHeight="1">
      <c r="A2248" s="95" t="s">
        <v>100</v>
      </c>
      <c r="B2248" s="96"/>
      <c r="C2248" s="96"/>
      <c r="D2248" s="96"/>
      <c r="E2248" s="97"/>
      <c r="F2248" s="13" t="str">
        <f>IF(SUM(G2258:G2267)+SUM(M2258:M2267)=0,"",SUM(G2258:G2267)+SUM(M2258:M2267))</f>
        <v/>
      </c>
      <c r="H2248" s="24"/>
      <c r="I2248" s="24"/>
      <c r="J2248" s="24"/>
      <c r="K2248" s="24"/>
      <c r="L2248" s="24"/>
      <c r="M2248" s="24"/>
      <c r="N2248" s="24"/>
      <c r="O2248" s="13" t="str">
        <f>IF(F2248="", "", IF(AND(NOT(F2248=0),NOT(MOD(F2248,15)=0)),"A carga horária deve ser múltiplo de 15",""))</f>
        <v/>
      </c>
      <c r="P2248" s="13">
        <f>IF(ISBLANK(O2248),"",IF(O2248="",0,1))</f>
        <v>0</v>
      </c>
      <c r="Q2248" s="26"/>
      <c r="R2248" s="26"/>
      <c r="S2248" s="26"/>
      <c r="T2248" s="40" t="str">
        <f t="shared" si="142"/>
        <v/>
      </c>
      <c r="U2248" s="24"/>
      <c r="V2248" s="24"/>
      <c r="W2248" s="26"/>
    </row>
    <row r="2249" spans="1:23" ht="14.1">
      <c r="A2249" s="98" t="s">
        <v>93</v>
      </c>
      <c r="B2249" s="98"/>
      <c r="C2249" s="98"/>
      <c r="D2249" s="98"/>
      <c r="E2249" s="98"/>
      <c r="F2249" s="38" t="str">
        <f>IF(AND(NOT(ISBLANK(F2248)),ISNUMBER(F2248),F2248&gt;=15),F2248/15,"")</f>
        <v/>
      </c>
      <c r="G2249" s="24"/>
      <c r="H2249" s="24"/>
      <c r="I2249" s="24"/>
      <c r="J2249" s="24"/>
      <c r="K2249" s="24"/>
      <c r="L2249" s="24"/>
      <c r="M2249" s="24"/>
      <c r="N2249" s="24"/>
      <c r="O2249" s="26"/>
      <c r="P2249" s="26"/>
      <c r="Q2249" s="26"/>
      <c r="R2249" s="26"/>
      <c r="S2249" s="26"/>
      <c r="T2249" s="40" t="str">
        <f t="shared" si="142"/>
        <v/>
      </c>
      <c r="U2249" s="24"/>
      <c r="V2249" s="24"/>
      <c r="W2249" s="26"/>
    </row>
    <row r="2250" spans="1:23" ht="60" customHeight="1">
      <c r="A2250" s="13" t="s">
        <v>101</v>
      </c>
      <c r="B2250" s="83"/>
      <c r="C2250" s="83"/>
      <c r="D2250" s="83"/>
      <c r="E2250" s="83"/>
      <c r="F2250" s="83"/>
      <c r="G2250" s="83"/>
      <c r="H2250" s="83"/>
      <c r="I2250" s="83"/>
      <c r="J2250" s="83"/>
      <c r="K2250" s="83"/>
      <c r="L2250" s="83"/>
      <c r="M2250" s="83"/>
      <c r="N2250" s="24"/>
      <c r="O2250" s="26"/>
      <c r="P2250" s="26"/>
      <c r="Q2250" s="26"/>
      <c r="R2250" s="26"/>
      <c r="S2250" s="26"/>
      <c r="T2250" s="40" t="str">
        <f t="shared" si="142"/>
        <v/>
      </c>
      <c r="U2250" s="24"/>
      <c r="V2250" s="24"/>
      <c r="W2250" s="26"/>
    </row>
    <row r="2251" spans="1:23" ht="60" customHeight="1">
      <c r="A2251" s="39" t="s">
        <v>102</v>
      </c>
      <c r="B2251" s="83"/>
      <c r="C2251" s="83"/>
      <c r="D2251" s="83"/>
      <c r="E2251" s="83"/>
      <c r="F2251" s="83"/>
      <c r="G2251" s="83"/>
      <c r="H2251" s="83"/>
      <c r="I2251" s="83"/>
      <c r="J2251" s="83"/>
      <c r="K2251" s="83"/>
      <c r="L2251" s="83"/>
      <c r="M2251" s="83"/>
      <c r="N2251" s="24"/>
      <c r="O2251" s="26"/>
      <c r="P2251" s="26"/>
      <c r="Q2251" s="26"/>
      <c r="R2251" s="26"/>
      <c r="S2251" s="26"/>
      <c r="T2251" s="40" t="str">
        <f t="shared" si="142"/>
        <v/>
      </c>
      <c r="U2251" s="24"/>
      <c r="V2251" s="24"/>
      <c r="W2251" s="26"/>
    </row>
    <row r="2252" spans="1:23" ht="14.1">
      <c r="A2252" s="13" t="s">
        <v>103</v>
      </c>
      <c r="B2252" s="57"/>
      <c r="C2252" s="16" t="s">
        <v>104</v>
      </c>
      <c r="D2252" s="24"/>
      <c r="E2252" s="24"/>
      <c r="G2252" s="26"/>
      <c r="H2252" s="24"/>
      <c r="I2252" s="24"/>
      <c r="J2252" s="24"/>
      <c r="K2252" s="24"/>
      <c r="L2252" s="24"/>
      <c r="M2252" s="24"/>
      <c r="N2252" s="24"/>
      <c r="O2252" s="26"/>
      <c r="P2252" s="26"/>
      <c r="Q2252" s="26"/>
      <c r="R2252" s="26"/>
      <c r="S2252" s="26"/>
      <c r="T2252" s="40" t="str">
        <f t="shared" si="142"/>
        <v/>
      </c>
      <c r="U2252" s="24"/>
      <c r="V2252" s="24"/>
      <c r="W2252" s="26"/>
    </row>
    <row r="2253" spans="1:23" ht="14.1">
      <c r="A2253" s="13" t="s">
        <v>105</v>
      </c>
      <c r="B2253" s="57"/>
      <c r="C2253" s="16" t="s">
        <v>104</v>
      </c>
      <c r="D2253" s="24"/>
      <c r="E2253" s="24"/>
      <c r="G2253" s="26"/>
      <c r="H2253" s="24"/>
      <c r="I2253" s="24"/>
      <c r="J2253" s="24"/>
      <c r="K2253" s="24"/>
      <c r="L2253" s="24"/>
      <c r="M2253" s="24"/>
      <c r="N2253" s="24"/>
      <c r="O2253" s="26"/>
      <c r="P2253" s="26"/>
      <c r="Q2253" s="26"/>
      <c r="R2253" s="26"/>
      <c r="S2253" s="26"/>
      <c r="T2253" s="40" t="str">
        <f t="shared" si="142"/>
        <v/>
      </c>
      <c r="U2253" s="24"/>
      <c r="V2253" s="24"/>
      <c r="W2253" s="26"/>
    </row>
    <row r="2254" spans="1:23" ht="14.1">
      <c r="A2254" s="99" t="s">
        <v>106</v>
      </c>
      <c r="B2254" s="99"/>
      <c r="C2254" s="57"/>
      <c r="D2254" s="16" t="s">
        <v>104</v>
      </c>
      <c r="E2254" s="24"/>
      <c r="F2254" s="34"/>
      <c r="G2254" s="26"/>
      <c r="H2254" s="24"/>
      <c r="I2254" s="24"/>
      <c r="J2254" s="24"/>
      <c r="K2254" s="24"/>
      <c r="L2254" s="24"/>
      <c r="M2254" s="24"/>
      <c r="N2254" s="24"/>
      <c r="O2254" s="26"/>
      <c r="P2254" s="26"/>
      <c r="Q2254" s="26"/>
      <c r="R2254" s="26"/>
      <c r="S2254" s="26"/>
      <c r="T2254" s="40" t="str">
        <f t="shared" si="142"/>
        <v/>
      </c>
      <c r="U2254" s="24"/>
      <c r="V2254" s="24"/>
      <c r="W2254" s="26"/>
    </row>
    <row r="2255" spans="1:23" ht="14.1">
      <c r="A2255" s="99" t="s">
        <v>107</v>
      </c>
      <c r="B2255" s="99"/>
      <c r="C2255" s="57"/>
      <c r="D2255" s="16" t="s">
        <v>104</v>
      </c>
      <c r="E2255" s="24"/>
      <c r="F2255" s="34"/>
      <c r="G2255" s="26"/>
      <c r="H2255" s="24"/>
      <c r="I2255" s="24"/>
      <c r="J2255" s="24"/>
      <c r="K2255" s="24"/>
      <c r="L2255" s="24"/>
      <c r="M2255" s="24"/>
      <c r="N2255" s="24"/>
      <c r="O2255" s="26"/>
      <c r="P2255" s="26"/>
      <c r="Q2255" s="26"/>
      <c r="R2255" s="26"/>
      <c r="S2255" s="26"/>
      <c r="T2255" s="40" t="str">
        <f t="shared" si="142"/>
        <v/>
      </c>
      <c r="U2255" s="24"/>
      <c r="V2255" s="24"/>
      <c r="W2255" s="26"/>
    </row>
    <row r="2256" spans="1:23" ht="14.1">
      <c r="A2256" s="100" t="s">
        <v>108</v>
      </c>
      <c r="B2256" s="101"/>
      <c r="C2256" s="102"/>
      <c r="D2256" s="57"/>
      <c r="E2256" s="16" t="s">
        <v>104</v>
      </c>
      <c r="G2256" s="26"/>
      <c r="H2256" s="24"/>
      <c r="I2256" s="24"/>
      <c r="J2256" s="24"/>
      <c r="K2256" s="24"/>
      <c r="L2256" s="24"/>
      <c r="M2256" s="24"/>
      <c r="N2256" s="24"/>
      <c r="O2256" s="26"/>
      <c r="P2256" s="26"/>
      <c r="Q2256" s="26"/>
      <c r="R2256" s="26"/>
      <c r="S2256" s="26"/>
      <c r="T2256" s="40" t="str">
        <f t="shared" si="142"/>
        <v/>
      </c>
      <c r="U2256" s="24"/>
      <c r="V2256" s="24"/>
      <c r="W2256" s="26"/>
    </row>
    <row r="2257" spans="1:23" ht="14.1">
      <c r="A2257" s="103" t="s">
        <v>109</v>
      </c>
      <c r="B2257" s="104"/>
      <c r="C2257" s="105"/>
      <c r="D2257" s="57"/>
      <c r="E2257" s="16" t="s">
        <v>104</v>
      </c>
      <c r="G2257" s="26"/>
      <c r="H2257" s="24"/>
      <c r="I2257" s="24"/>
      <c r="J2257" s="24"/>
      <c r="K2257" s="24"/>
      <c r="L2257" s="24"/>
      <c r="M2257" s="24"/>
      <c r="N2257" s="24"/>
      <c r="O2257" s="26"/>
      <c r="P2257" s="26"/>
      <c r="Q2257" s="26"/>
      <c r="R2257" s="26"/>
      <c r="S2257" s="26"/>
      <c r="T2257" s="40" t="str">
        <f t="shared" si="142"/>
        <v/>
      </c>
      <c r="U2257" s="24"/>
      <c r="V2257" s="24"/>
      <c r="W2257" s="26"/>
    </row>
    <row r="2258" spans="1:23" ht="14.1">
      <c r="A2258" s="13" t="s">
        <v>110</v>
      </c>
      <c r="B2258" s="75"/>
      <c r="C2258" s="75"/>
      <c r="D2258" s="75"/>
      <c r="E2258" s="24"/>
      <c r="F2258" s="13" t="s">
        <v>111</v>
      </c>
      <c r="G2258" s="27"/>
      <c r="H2258" s="24"/>
      <c r="I2258" s="13" t="s">
        <v>112</v>
      </c>
      <c r="J2258" s="27"/>
      <c r="K2258" s="24"/>
      <c r="L2258" s="13" t="s">
        <v>111</v>
      </c>
      <c r="M2258" s="27"/>
      <c r="N2258" s="24"/>
      <c r="O2258" s="13" t="str">
        <f>IF(OR(AND(NOT(ISBLANK(G2258)),NOT(ISNUMBER(G2258))),AND(NOT(ISBLANK(J2258)),NOT(ISNUMBER(M2258)))),"Digite um número na C.H.",IF(OR(COUNTIF(B2258:B2267,B2258)&gt;1,COUNTIF(J2258:J2267,J2258)&gt;1),"Docente repetido",""))</f>
        <v/>
      </c>
      <c r="P2258" s="13">
        <f t="shared" ref="P2258:P2267" si="143">IF(ISBLANK(O2258),"",IF(O2258="",0,1))</f>
        <v>0</v>
      </c>
      <c r="Q2258" s="26"/>
      <c r="R2258" s="26"/>
      <c r="S2258" s="26"/>
      <c r="T2258" s="40" t="str">
        <f t="shared" si="142"/>
        <v/>
      </c>
      <c r="U2258" s="24"/>
      <c r="V2258" s="24"/>
      <c r="W2258" s="26"/>
    </row>
    <row r="2259" spans="1:23" ht="14.1">
      <c r="A2259" s="13" t="s">
        <v>113</v>
      </c>
      <c r="B2259" s="75"/>
      <c r="C2259" s="75"/>
      <c r="D2259" s="75"/>
      <c r="E2259" s="24"/>
      <c r="F2259" s="13" t="s">
        <v>111</v>
      </c>
      <c r="G2259" s="27"/>
      <c r="H2259" s="24"/>
      <c r="I2259" s="13" t="s">
        <v>114</v>
      </c>
      <c r="J2259" s="27"/>
      <c r="K2259" s="24"/>
      <c r="L2259" s="13" t="s">
        <v>111</v>
      </c>
      <c r="M2259" s="27"/>
      <c r="N2259" s="24"/>
      <c r="O2259" s="13" t="str">
        <f>IF(OR(AND(NOT(ISBLANK(G2259)),NOT(ISNUMBER(G2259))),AND(NOT(ISBLANK(J2259)),NOT(ISNUMBER(M2259)))),"Digite um número na C.H.",IF(OR(COUNTIF(B2258:B2267,B2259)&gt;1,COUNTIF(J2258:J2267,J2259)&gt;1),"Docente repetido",""))</f>
        <v/>
      </c>
      <c r="P2259" s="13">
        <f t="shared" si="143"/>
        <v>0</v>
      </c>
      <c r="Q2259" s="26"/>
      <c r="R2259" s="26"/>
      <c r="S2259" s="26"/>
      <c r="T2259" s="40" t="str">
        <f t="shared" si="142"/>
        <v/>
      </c>
      <c r="U2259" s="24"/>
      <c r="V2259" s="24"/>
      <c r="W2259" s="26"/>
    </row>
    <row r="2260" spans="1:23" ht="14.1">
      <c r="A2260" s="13" t="s">
        <v>115</v>
      </c>
      <c r="B2260" s="75"/>
      <c r="C2260" s="75"/>
      <c r="D2260" s="75"/>
      <c r="E2260" s="24"/>
      <c r="F2260" s="13" t="s">
        <v>111</v>
      </c>
      <c r="G2260" s="27"/>
      <c r="H2260" s="24"/>
      <c r="I2260" s="13" t="s">
        <v>116</v>
      </c>
      <c r="J2260" s="27"/>
      <c r="K2260" s="24"/>
      <c r="L2260" s="13" t="s">
        <v>111</v>
      </c>
      <c r="M2260" s="27"/>
      <c r="N2260" s="24"/>
      <c r="O2260" s="13" t="str">
        <f>IF(OR(AND(NOT(ISBLANK(G2260)),NOT(ISNUMBER(G2260))),AND(NOT(ISBLANK(J2260)),NOT(ISNUMBER(M2260)))),"Digite um número na C.H.",IF(OR(COUNTIF(B2258:B2267,B2260)&gt;1,COUNTIF(J2258:J2267,J2260)&gt;1),"Docente repetido",""))</f>
        <v/>
      </c>
      <c r="P2260" s="13">
        <f t="shared" si="143"/>
        <v>0</v>
      </c>
      <c r="Q2260" s="26"/>
      <c r="R2260" s="26"/>
      <c r="S2260" s="26"/>
      <c r="T2260" s="40" t="str">
        <f t="shared" si="142"/>
        <v/>
      </c>
      <c r="U2260" s="24"/>
      <c r="V2260" s="24"/>
      <c r="W2260" s="26"/>
    </row>
    <row r="2261" spans="1:23" ht="14.1">
      <c r="A2261" s="13" t="s">
        <v>117</v>
      </c>
      <c r="B2261" s="75"/>
      <c r="C2261" s="75"/>
      <c r="D2261" s="75"/>
      <c r="E2261" s="24"/>
      <c r="F2261" s="13" t="s">
        <v>111</v>
      </c>
      <c r="G2261" s="27"/>
      <c r="H2261" s="24"/>
      <c r="I2261" s="13" t="s">
        <v>118</v>
      </c>
      <c r="J2261" s="27"/>
      <c r="K2261" s="24"/>
      <c r="L2261" s="13" t="s">
        <v>111</v>
      </c>
      <c r="M2261" s="27"/>
      <c r="N2261" s="24"/>
      <c r="O2261" s="13" t="str">
        <f>IF(OR(AND(NOT(ISBLANK(G2261)),NOT(ISNUMBER(G2261))),AND(NOT(ISBLANK(J2261)),NOT(ISNUMBER(M2261)))),"Digite um número na C.H.",IF(OR(COUNTIF(B2258:B2267,B2261)&gt;1,COUNTIF(J2258:J2267,J2261)&gt;1),"Docente repetido",""))</f>
        <v/>
      </c>
      <c r="P2261" s="13">
        <f t="shared" si="143"/>
        <v>0</v>
      </c>
      <c r="Q2261" s="26"/>
      <c r="R2261" s="26"/>
      <c r="S2261" s="26"/>
      <c r="T2261" s="40" t="str">
        <f t="shared" si="142"/>
        <v/>
      </c>
      <c r="U2261" s="24"/>
      <c r="V2261" s="24"/>
      <c r="W2261" s="26"/>
    </row>
    <row r="2262" spans="1:23" ht="14.1">
      <c r="A2262" s="13" t="s">
        <v>119</v>
      </c>
      <c r="B2262" s="75"/>
      <c r="C2262" s="75"/>
      <c r="D2262" s="75"/>
      <c r="E2262" s="24"/>
      <c r="F2262" s="13" t="s">
        <v>111</v>
      </c>
      <c r="G2262" s="27"/>
      <c r="H2262" s="24"/>
      <c r="I2262" s="13" t="s">
        <v>120</v>
      </c>
      <c r="J2262" s="27"/>
      <c r="K2262" s="24"/>
      <c r="L2262" s="13" t="s">
        <v>111</v>
      </c>
      <c r="M2262" s="27"/>
      <c r="N2262" s="24"/>
      <c r="O2262" s="13" t="str">
        <f>IF(OR(AND(NOT(ISBLANK(G2262)),NOT(ISNUMBER(G2262))),AND(NOT(ISBLANK(J2262)),NOT(ISNUMBER(M2262)))),"Digite um número na C.H.",IF(OR(COUNTIF(B2258:B2267,B2262)&gt;1,COUNTIF(J2258:J2267,J2262)&gt;1),"Docente repetido",""))</f>
        <v/>
      </c>
      <c r="P2262" s="13">
        <f t="shared" si="143"/>
        <v>0</v>
      </c>
      <c r="Q2262" s="26"/>
      <c r="R2262" s="26"/>
      <c r="S2262" s="26"/>
      <c r="T2262" s="40" t="str">
        <f t="shared" si="142"/>
        <v/>
      </c>
      <c r="U2262" s="24"/>
      <c r="V2262" s="24"/>
      <c r="W2262" s="26"/>
    </row>
    <row r="2263" spans="1:23" ht="14.1">
      <c r="A2263" s="13" t="s">
        <v>121</v>
      </c>
      <c r="B2263" s="75"/>
      <c r="C2263" s="75"/>
      <c r="D2263" s="75"/>
      <c r="E2263" s="24"/>
      <c r="F2263" s="13" t="s">
        <v>111</v>
      </c>
      <c r="G2263" s="27"/>
      <c r="H2263" s="24"/>
      <c r="I2263" s="13" t="s">
        <v>122</v>
      </c>
      <c r="J2263" s="27"/>
      <c r="K2263" s="24"/>
      <c r="L2263" s="13" t="s">
        <v>111</v>
      </c>
      <c r="M2263" s="27"/>
      <c r="N2263" s="24"/>
      <c r="O2263" s="13" t="str">
        <f>IF(OR(AND(NOT(ISBLANK(G2263)),NOT(ISNUMBER(G2263))),AND(NOT(ISBLANK(J2263)),NOT(ISNUMBER(M2263)))),"Digite um número na C.H.",IF(OR(COUNTIF(B2258:B2267,B2263)&gt;1,COUNTIF(J2258:J2267,J2263)&gt;1),"Docente repetido",""))</f>
        <v/>
      </c>
      <c r="P2263" s="13">
        <f t="shared" si="143"/>
        <v>0</v>
      </c>
      <c r="Q2263" s="26"/>
      <c r="R2263" s="26"/>
      <c r="S2263" s="26"/>
      <c r="T2263" s="40" t="str">
        <f t="shared" si="142"/>
        <v/>
      </c>
      <c r="U2263" s="24"/>
      <c r="V2263" s="24"/>
      <c r="W2263" s="26"/>
    </row>
    <row r="2264" spans="1:23" ht="14.1">
      <c r="A2264" s="13" t="s">
        <v>123</v>
      </c>
      <c r="B2264" s="75"/>
      <c r="C2264" s="75"/>
      <c r="D2264" s="75"/>
      <c r="E2264" s="24"/>
      <c r="F2264" s="13" t="s">
        <v>111</v>
      </c>
      <c r="G2264" s="27"/>
      <c r="H2264" s="24"/>
      <c r="I2264" s="13" t="s">
        <v>124</v>
      </c>
      <c r="J2264" s="27"/>
      <c r="K2264" s="24"/>
      <c r="L2264" s="13" t="s">
        <v>111</v>
      </c>
      <c r="M2264" s="27"/>
      <c r="N2264" s="24"/>
      <c r="O2264" s="13" t="str">
        <f>IF(OR(AND(NOT(ISBLANK(G2264)),NOT(ISNUMBER(G2264))),AND(NOT(ISBLANK(J2264)),NOT(ISNUMBER(M2264)))),"Digite um número na C.H.",IF(OR(COUNTIF(B2258:B2267,B2264)&gt;1,COUNTIF(J2258:J2267,J2264)&gt;1),"Docente repetido",""))</f>
        <v/>
      </c>
      <c r="P2264" s="13">
        <f t="shared" si="143"/>
        <v>0</v>
      </c>
      <c r="Q2264" s="26"/>
      <c r="R2264" s="26"/>
      <c r="S2264" s="26"/>
      <c r="T2264" s="40" t="str">
        <f t="shared" si="142"/>
        <v/>
      </c>
      <c r="U2264" s="24"/>
      <c r="V2264" s="24"/>
      <c r="W2264" s="26"/>
    </row>
    <row r="2265" spans="1:23" ht="14.1">
      <c r="A2265" s="13" t="s">
        <v>125</v>
      </c>
      <c r="B2265" s="75"/>
      <c r="C2265" s="75"/>
      <c r="D2265" s="75"/>
      <c r="E2265" s="24"/>
      <c r="F2265" s="13" t="s">
        <v>111</v>
      </c>
      <c r="G2265" s="27"/>
      <c r="H2265" s="24"/>
      <c r="I2265" s="13" t="s">
        <v>126</v>
      </c>
      <c r="J2265" s="27"/>
      <c r="K2265" s="24"/>
      <c r="L2265" s="13" t="s">
        <v>111</v>
      </c>
      <c r="M2265" s="27"/>
      <c r="N2265" s="24"/>
      <c r="O2265" s="13" t="str">
        <f>IF(OR(AND(NOT(ISBLANK(G2265)),NOT(ISNUMBER(G2265))),AND(NOT(ISBLANK(J2265)),NOT(ISNUMBER(M2265)))),"Digite um número na C.H.",IF(OR(COUNTIF(B2258:B2267,B2265)&gt;1,COUNTIF(J2258:J2267,J2265)&gt;1),"Docente repetido",""))</f>
        <v/>
      </c>
      <c r="P2265" s="13">
        <f t="shared" si="143"/>
        <v>0</v>
      </c>
      <c r="Q2265" s="26"/>
      <c r="R2265" s="26"/>
      <c r="S2265" s="26"/>
      <c r="T2265" s="40" t="str">
        <f t="shared" si="142"/>
        <v/>
      </c>
      <c r="U2265" s="24"/>
      <c r="V2265" s="24"/>
      <c r="W2265" s="26"/>
    </row>
    <row r="2266" spans="1:23" ht="14.1">
      <c r="A2266" s="13" t="s">
        <v>127</v>
      </c>
      <c r="B2266" s="75"/>
      <c r="C2266" s="75"/>
      <c r="D2266" s="75"/>
      <c r="E2266" s="24"/>
      <c r="F2266" s="13" t="s">
        <v>111</v>
      </c>
      <c r="G2266" s="27"/>
      <c r="H2266" s="24"/>
      <c r="I2266" s="13" t="s">
        <v>128</v>
      </c>
      <c r="J2266" s="27"/>
      <c r="K2266" s="24"/>
      <c r="L2266" s="13" t="s">
        <v>111</v>
      </c>
      <c r="M2266" s="27"/>
      <c r="N2266" s="24"/>
      <c r="O2266" s="13" t="str">
        <f>IF(OR(AND(NOT(ISBLANK(G2266)),NOT(ISNUMBER(G2266))),AND(NOT(ISBLANK(J2266)),NOT(ISNUMBER(M2266)))),"Digite um número na C.H.",IF(OR(COUNTIF(B2258:B2267,B2266)&gt;1,COUNTIF(J2258:J2267,J2266)&gt;1),"Docente repetido",""))</f>
        <v/>
      </c>
      <c r="P2266" s="13">
        <f t="shared" si="143"/>
        <v>0</v>
      </c>
      <c r="Q2266" s="26"/>
      <c r="R2266" s="26"/>
      <c r="S2266" s="26"/>
      <c r="T2266" s="40" t="str">
        <f t="shared" si="142"/>
        <v/>
      </c>
      <c r="U2266" s="26"/>
      <c r="V2266" s="26"/>
      <c r="W2266" s="26"/>
    </row>
    <row r="2267" spans="1:23" ht="14.1">
      <c r="A2267" s="13" t="s">
        <v>129</v>
      </c>
      <c r="B2267" s="75"/>
      <c r="C2267" s="75"/>
      <c r="D2267" s="75"/>
      <c r="E2267" s="24"/>
      <c r="F2267" s="13" t="s">
        <v>111</v>
      </c>
      <c r="G2267" s="27"/>
      <c r="H2267" s="24"/>
      <c r="I2267" s="13" t="s">
        <v>130</v>
      </c>
      <c r="J2267" s="27"/>
      <c r="K2267" s="24"/>
      <c r="L2267" s="13" t="s">
        <v>111</v>
      </c>
      <c r="M2267" s="27"/>
      <c r="N2267" s="24"/>
      <c r="O2267" s="13" t="str">
        <f>IF(OR(AND(NOT(ISBLANK(G2267)),NOT(ISNUMBER(G2267))),AND(NOT(ISBLANK(J2267)),NOT(ISNUMBER(M2267)))),"Digite um número na C.H.",IF(OR(COUNTIF(B2258:B2267,B2267)&gt;1,COUNTIF(J2258:J2267,J2267)&gt;1),"Docente repetido",""))</f>
        <v/>
      </c>
      <c r="P2267" s="13">
        <f t="shared" si="143"/>
        <v>0</v>
      </c>
      <c r="Q2267" s="26"/>
      <c r="R2267" s="26"/>
      <c r="S2267" s="26"/>
      <c r="T2267" s="40" t="str">
        <f t="shared" si="142"/>
        <v/>
      </c>
      <c r="U2267" s="26"/>
      <c r="V2267" s="26"/>
      <c r="W2267" s="26"/>
    </row>
    <row r="2268" spans="1:23" ht="12.6">
      <c r="A2268" s="26"/>
      <c r="B2268" s="26"/>
      <c r="C2268" s="26"/>
      <c r="D2268" s="26"/>
      <c r="E2268" s="26"/>
      <c r="F2268" s="26"/>
      <c r="G2268" s="26"/>
      <c r="H2268" s="26"/>
      <c r="I2268" s="26"/>
      <c r="J2268" s="26"/>
      <c r="K2268" s="26"/>
      <c r="L2268" s="26"/>
      <c r="M2268" s="26"/>
      <c r="N2268" s="26"/>
      <c r="O2268" s="26"/>
      <c r="P2268" s="26"/>
      <c r="Q2268" s="26"/>
      <c r="R2268" s="26"/>
      <c r="S2268" s="26"/>
      <c r="T2268" s="40" t="str">
        <f t="shared" si="142"/>
        <v/>
      </c>
      <c r="U2268" s="26"/>
      <c r="V2268" s="26"/>
      <c r="W2268" s="26"/>
    </row>
    <row r="2269" spans="1:23" ht="15.75" customHeight="1">
      <c r="T2269" s="40" t="str">
        <f t="shared" si="142"/>
        <v/>
      </c>
    </row>
    <row r="2270" spans="1:23" ht="15.75" customHeight="1">
      <c r="T2270" s="40" t="str">
        <f t="shared" si="142"/>
        <v/>
      </c>
    </row>
    <row r="2271" spans="1:23" ht="19.5" customHeight="1">
      <c r="A2271" s="13" t="s">
        <v>99</v>
      </c>
      <c r="B2271" s="94"/>
      <c r="C2271" s="94"/>
      <c r="D2271" s="94"/>
      <c r="E2271" s="94"/>
      <c r="F2271" s="94"/>
      <c r="G2271" s="94"/>
      <c r="H2271" s="94"/>
      <c r="I2271" s="94"/>
      <c r="J2271" s="94"/>
      <c r="K2271" s="94"/>
      <c r="L2271" s="94"/>
      <c r="M2271" s="94"/>
      <c r="N2271" s="24"/>
      <c r="O2271" s="13" t="str">
        <f>IF(AND(B2271="",NOT(F2272="")),"Nome da disciplina obrigatório","")</f>
        <v/>
      </c>
      <c r="P2271" s="13">
        <f>IF(ISBLANK(O2271),"",IF(O2271="",0,1))</f>
        <v>0</v>
      </c>
      <c r="Q2271" s="26"/>
      <c r="R2271" s="26"/>
      <c r="S2271" s="26"/>
      <c r="T2271" s="40" t="str">
        <f t="shared" si="142"/>
        <v/>
      </c>
      <c r="U2271" s="26"/>
      <c r="V2271" s="26"/>
      <c r="W2271" s="26"/>
    </row>
    <row r="2272" spans="1:23" ht="32.25" customHeight="1">
      <c r="A2272" s="95" t="s">
        <v>100</v>
      </c>
      <c r="B2272" s="96"/>
      <c r="C2272" s="96"/>
      <c r="D2272" s="96"/>
      <c r="E2272" s="97"/>
      <c r="F2272" s="13" t="str">
        <f>IF(SUM(G2282:G2291)+SUM(M2282:M2291)=0,"",SUM(G2282:G2291)+SUM(M2282:M2291))</f>
        <v/>
      </c>
      <c r="H2272" s="24"/>
      <c r="I2272" s="24"/>
      <c r="J2272" s="24"/>
      <c r="K2272" s="24"/>
      <c r="L2272" s="24"/>
      <c r="M2272" s="24"/>
      <c r="N2272" s="24"/>
      <c r="O2272" s="13" t="str">
        <f>IF(F2272="", "", IF(AND(NOT(F2272=0),NOT(MOD(F2272,15)=0)),"A carga horária deve ser múltiplo de 15",""))</f>
        <v/>
      </c>
      <c r="P2272" s="13">
        <f>IF(ISBLANK(O2272),"",IF(O2272="",0,1))</f>
        <v>0</v>
      </c>
      <c r="Q2272" s="26"/>
      <c r="R2272" s="26"/>
      <c r="S2272" s="26"/>
      <c r="T2272" s="40" t="str">
        <f t="shared" si="142"/>
        <v/>
      </c>
      <c r="U2272" s="24"/>
      <c r="V2272" s="24"/>
      <c r="W2272" s="26"/>
    </row>
    <row r="2273" spans="1:23" ht="14.1">
      <c r="A2273" s="98" t="s">
        <v>93</v>
      </c>
      <c r="B2273" s="98"/>
      <c r="C2273" s="98"/>
      <c r="D2273" s="98"/>
      <c r="E2273" s="98"/>
      <c r="F2273" s="38" t="str">
        <f>IF(AND(NOT(ISBLANK(F2272)),ISNUMBER(F2272),F2272&gt;=15),F2272/15,"")</f>
        <v/>
      </c>
      <c r="G2273" s="24"/>
      <c r="H2273" s="24"/>
      <c r="I2273" s="24"/>
      <c r="J2273" s="24"/>
      <c r="K2273" s="24"/>
      <c r="L2273" s="24"/>
      <c r="M2273" s="24"/>
      <c r="N2273" s="24"/>
      <c r="O2273" s="26"/>
      <c r="P2273" s="26" t="str">
        <f t="shared" ref="P2273" si="144">IF(ISBLANK(O2273),"",IF(O2273="",0,1))</f>
        <v/>
      </c>
      <c r="Q2273" s="26"/>
      <c r="R2273" s="26"/>
      <c r="S2273" s="26"/>
      <c r="T2273" s="40" t="str">
        <f t="shared" si="142"/>
        <v/>
      </c>
      <c r="U2273" s="24"/>
      <c r="V2273" s="24"/>
      <c r="W2273" s="26"/>
    </row>
    <row r="2274" spans="1:23" ht="60" customHeight="1">
      <c r="A2274" s="13" t="s">
        <v>101</v>
      </c>
      <c r="B2274" s="83"/>
      <c r="C2274" s="83"/>
      <c r="D2274" s="83"/>
      <c r="E2274" s="83"/>
      <c r="F2274" s="83"/>
      <c r="G2274" s="83"/>
      <c r="H2274" s="83"/>
      <c r="I2274" s="83"/>
      <c r="J2274" s="83"/>
      <c r="K2274" s="83"/>
      <c r="L2274" s="83"/>
      <c r="M2274" s="83"/>
      <c r="N2274" s="24"/>
      <c r="O2274" s="26"/>
      <c r="P2274" s="26"/>
      <c r="Q2274" s="26"/>
      <c r="R2274" s="26"/>
      <c r="S2274" s="26"/>
      <c r="T2274" s="40" t="str">
        <f t="shared" si="142"/>
        <v/>
      </c>
      <c r="U2274" s="24"/>
      <c r="V2274" s="24"/>
      <c r="W2274" s="26"/>
    </row>
    <row r="2275" spans="1:23" ht="60" customHeight="1">
      <c r="A2275" s="39" t="s">
        <v>102</v>
      </c>
      <c r="B2275" s="83"/>
      <c r="C2275" s="83"/>
      <c r="D2275" s="83"/>
      <c r="E2275" s="83"/>
      <c r="F2275" s="83"/>
      <c r="G2275" s="83"/>
      <c r="H2275" s="83"/>
      <c r="I2275" s="83"/>
      <c r="J2275" s="83"/>
      <c r="K2275" s="83"/>
      <c r="L2275" s="83"/>
      <c r="M2275" s="83"/>
      <c r="N2275" s="24"/>
      <c r="O2275" s="26"/>
      <c r="P2275" s="26"/>
      <c r="Q2275" s="26"/>
      <c r="R2275" s="26"/>
      <c r="S2275" s="26"/>
      <c r="T2275" s="40" t="str">
        <f t="shared" si="142"/>
        <v/>
      </c>
      <c r="U2275" s="24"/>
      <c r="V2275" s="24"/>
      <c r="W2275" s="26"/>
    </row>
    <row r="2276" spans="1:23" ht="14.1">
      <c r="A2276" s="13" t="s">
        <v>103</v>
      </c>
      <c r="B2276" s="57"/>
      <c r="C2276" s="16" t="s">
        <v>104</v>
      </c>
      <c r="D2276" s="24"/>
      <c r="E2276" s="24"/>
      <c r="G2276" s="26"/>
      <c r="H2276" s="24"/>
      <c r="I2276" s="24"/>
      <c r="J2276" s="24"/>
      <c r="K2276" s="24"/>
      <c r="L2276" s="24"/>
      <c r="M2276" s="24"/>
      <c r="N2276" s="24"/>
      <c r="O2276" s="26"/>
      <c r="P2276" s="26" t="str">
        <f t="shared" ref="P2276:P2277" si="145">IF(ISBLANK(O2276),"",IF(O2276="",0,1))</f>
        <v/>
      </c>
      <c r="Q2276" s="26"/>
      <c r="R2276" s="26"/>
      <c r="S2276" s="26"/>
      <c r="T2276" s="40" t="str">
        <f t="shared" si="142"/>
        <v/>
      </c>
      <c r="U2276" s="24"/>
      <c r="V2276" s="24"/>
      <c r="W2276" s="26"/>
    </row>
    <row r="2277" spans="1:23" ht="14.1">
      <c r="A2277" s="13" t="s">
        <v>105</v>
      </c>
      <c r="B2277" s="57"/>
      <c r="C2277" s="16" t="s">
        <v>104</v>
      </c>
      <c r="D2277" s="24"/>
      <c r="E2277" s="24"/>
      <c r="G2277" s="26"/>
      <c r="H2277" s="24"/>
      <c r="I2277" s="24"/>
      <c r="J2277" s="24"/>
      <c r="K2277" s="24"/>
      <c r="L2277" s="24"/>
      <c r="M2277" s="24"/>
      <c r="N2277" s="24"/>
      <c r="O2277" s="26"/>
      <c r="P2277" s="26" t="str">
        <f t="shared" si="145"/>
        <v/>
      </c>
      <c r="Q2277" s="26"/>
      <c r="R2277" s="26"/>
      <c r="S2277" s="26"/>
      <c r="T2277" s="40" t="str">
        <f t="shared" si="142"/>
        <v/>
      </c>
      <c r="U2277" s="24"/>
      <c r="V2277" s="24"/>
      <c r="W2277" s="26"/>
    </row>
    <row r="2278" spans="1:23" ht="14.1">
      <c r="A2278" s="99" t="s">
        <v>106</v>
      </c>
      <c r="B2278" s="99"/>
      <c r="C2278" s="57"/>
      <c r="D2278" s="16" t="s">
        <v>104</v>
      </c>
      <c r="E2278" s="24"/>
      <c r="F2278" s="34"/>
      <c r="G2278" s="26"/>
      <c r="H2278" s="24"/>
      <c r="I2278" s="24"/>
      <c r="J2278" s="24"/>
      <c r="K2278" s="24"/>
      <c r="L2278" s="24"/>
      <c r="M2278" s="24"/>
      <c r="N2278" s="24"/>
      <c r="O2278" s="26"/>
      <c r="P2278" s="26"/>
      <c r="Q2278" s="26"/>
      <c r="R2278" s="26"/>
      <c r="S2278" s="26"/>
      <c r="T2278" s="40" t="str">
        <f t="shared" si="142"/>
        <v/>
      </c>
      <c r="U2278" s="24"/>
      <c r="V2278" s="24"/>
      <c r="W2278" s="26"/>
    </row>
    <row r="2279" spans="1:23" ht="14.1">
      <c r="A2279" s="99" t="s">
        <v>107</v>
      </c>
      <c r="B2279" s="99"/>
      <c r="C2279" s="57"/>
      <c r="D2279" s="16" t="s">
        <v>104</v>
      </c>
      <c r="E2279" s="24"/>
      <c r="F2279" s="34"/>
      <c r="G2279" s="26"/>
      <c r="H2279" s="24"/>
      <c r="I2279" s="24"/>
      <c r="J2279" s="24"/>
      <c r="K2279" s="24"/>
      <c r="L2279" s="24"/>
      <c r="M2279" s="24"/>
      <c r="N2279" s="24"/>
      <c r="O2279" s="26"/>
      <c r="P2279" s="26"/>
      <c r="Q2279" s="26"/>
      <c r="R2279" s="26"/>
      <c r="S2279" s="26"/>
      <c r="T2279" s="40" t="str">
        <f t="shared" si="142"/>
        <v/>
      </c>
      <c r="U2279" s="24"/>
      <c r="V2279" s="24"/>
      <c r="W2279" s="26"/>
    </row>
    <row r="2280" spans="1:23" ht="14.1">
      <c r="A2280" s="100" t="s">
        <v>108</v>
      </c>
      <c r="B2280" s="101"/>
      <c r="C2280" s="102"/>
      <c r="D2280" s="57"/>
      <c r="E2280" s="16" t="s">
        <v>104</v>
      </c>
      <c r="G2280" s="26"/>
      <c r="H2280" s="24"/>
      <c r="I2280" s="24"/>
      <c r="J2280" s="24"/>
      <c r="K2280" s="24"/>
      <c r="L2280" s="24"/>
      <c r="M2280" s="24"/>
      <c r="N2280" s="24"/>
      <c r="O2280" s="26"/>
      <c r="P2280" s="26"/>
      <c r="Q2280" s="26"/>
      <c r="R2280" s="26"/>
      <c r="S2280" s="26"/>
      <c r="T2280" s="40" t="str">
        <f t="shared" si="142"/>
        <v/>
      </c>
      <c r="U2280" s="24"/>
      <c r="V2280" s="24"/>
      <c r="W2280" s="26"/>
    </row>
    <row r="2281" spans="1:23" ht="14.1">
      <c r="A2281" s="103" t="s">
        <v>109</v>
      </c>
      <c r="B2281" s="104"/>
      <c r="C2281" s="105"/>
      <c r="D2281" s="57"/>
      <c r="E2281" s="16" t="s">
        <v>104</v>
      </c>
      <c r="G2281" s="26"/>
      <c r="H2281" s="24"/>
      <c r="I2281" s="24"/>
      <c r="J2281" s="24"/>
      <c r="K2281" s="24"/>
      <c r="L2281" s="24"/>
      <c r="M2281" s="24"/>
      <c r="N2281" s="24"/>
      <c r="O2281" s="26"/>
      <c r="P2281" s="26"/>
      <c r="Q2281" s="26"/>
      <c r="R2281" s="26"/>
      <c r="S2281" s="26"/>
      <c r="T2281" s="40" t="str">
        <f t="shared" si="142"/>
        <v/>
      </c>
      <c r="U2281" s="24"/>
      <c r="V2281" s="24"/>
      <c r="W2281" s="26"/>
    </row>
    <row r="2282" spans="1:23" ht="14.1">
      <c r="A2282" s="13" t="s">
        <v>110</v>
      </c>
      <c r="B2282" s="75"/>
      <c r="C2282" s="75"/>
      <c r="D2282" s="75"/>
      <c r="E2282" s="24"/>
      <c r="F2282" s="13" t="s">
        <v>111</v>
      </c>
      <c r="G2282" s="27"/>
      <c r="H2282" s="24"/>
      <c r="I2282" s="13" t="s">
        <v>112</v>
      </c>
      <c r="J2282" s="27"/>
      <c r="K2282" s="24"/>
      <c r="L2282" s="13" t="s">
        <v>111</v>
      </c>
      <c r="M2282" s="27"/>
      <c r="N2282" s="24"/>
      <c r="O2282" s="13" t="str">
        <f>IF(OR(AND(NOT(ISBLANK(G2282)),NOT(ISNUMBER(G2282))),AND(NOT(ISBLANK(J2282)),NOT(ISNUMBER(M2282)))),"Digite um número na C.H.",IF(OR(COUNTIF(B2282:B2291,B2282)&gt;1,COUNTIF(J2282:J2291,J2282)&gt;1),"Docente repetido",""))</f>
        <v/>
      </c>
      <c r="P2282" s="13">
        <f t="shared" ref="P2282:P2291" si="146">IF(ISBLANK(O2282),"",IF(O2282="",0,1))</f>
        <v>0</v>
      </c>
      <c r="Q2282" s="26"/>
      <c r="R2282" s="26"/>
      <c r="S2282" s="26"/>
      <c r="T2282" s="40" t="str">
        <f t="shared" si="142"/>
        <v/>
      </c>
      <c r="U2282" s="24"/>
      <c r="V2282" s="24"/>
      <c r="W2282" s="26"/>
    </row>
    <row r="2283" spans="1:23" ht="14.1">
      <c r="A2283" s="13" t="s">
        <v>113</v>
      </c>
      <c r="B2283" s="75"/>
      <c r="C2283" s="75"/>
      <c r="D2283" s="75"/>
      <c r="E2283" s="24"/>
      <c r="F2283" s="13" t="s">
        <v>111</v>
      </c>
      <c r="G2283" s="27"/>
      <c r="H2283" s="24"/>
      <c r="I2283" s="13" t="s">
        <v>114</v>
      </c>
      <c r="J2283" s="27"/>
      <c r="K2283" s="24"/>
      <c r="L2283" s="13" t="s">
        <v>111</v>
      </c>
      <c r="M2283" s="27"/>
      <c r="N2283" s="24"/>
      <c r="O2283" s="13" t="str">
        <f>IF(OR(AND(NOT(ISBLANK(G2283)),NOT(ISNUMBER(G2283))),AND(NOT(ISBLANK(J2283)),NOT(ISNUMBER(M2283)))),"Digite um número na C.H.",IF(OR(COUNTIF(B2282:B2291,B2283)&gt;1,COUNTIF(J2282:J2291,J2283)&gt;1),"Docente repetido",""))</f>
        <v/>
      </c>
      <c r="P2283" s="13">
        <f t="shared" si="146"/>
        <v>0</v>
      </c>
      <c r="Q2283" s="26"/>
      <c r="R2283" s="26"/>
      <c r="S2283" s="26"/>
      <c r="T2283" s="40" t="str">
        <f t="shared" si="142"/>
        <v/>
      </c>
      <c r="U2283" s="24"/>
      <c r="V2283" s="24"/>
      <c r="W2283" s="26"/>
    </row>
    <row r="2284" spans="1:23" ht="14.1">
      <c r="A2284" s="13" t="s">
        <v>115</v>
      </c>
      <c r="B2284" s="75"/>
      <c r="C2284" s="75"/>
      <c r="D2284" s="75"/>
      <c r="E2284" s="24"/>
      <c r="F2284" s="13" t="s">
        <v>111</v>
      </c>
      <c r="G2284" s="27"/>
      <c r="H2284" s="24"/>
      <c r="I2284" s="13" t="s">
        <v>116</v>
      </c>
      <c r="J2284" s="27"/>
      <c r="K2284" s="24"/>
      <c r="L2284" s="13" t="s">
        <v>111</v>
      </c>
      <c r="M2284" s="27"/>
      <c r="N2284" s="24"/>
      <c r="O2284" s="13" t="str">
        <f>IF(OR(AND(NOT(ISBLANK(G2284)),NOT(ISNUMBER(G2284))),AND(NOT(ISBLANK(J2284)),NOT(ISNUMBER(M2284)))),"Digite um número na C.H.",IF(OR(COUNTIF(B2282:B2291,B2284)&gt;1,COUNTIF(J2282:J2291,J2284)&gt;1),"Docente repetido",""))</f>
        <v/>
      </c>
      <c r="P2284" s="13">
        <f t="shared" si="146"/>
        <v>0</v>
      </c>
      <c r="Q2284" s="26"/>
      <c r="R2284" s="26"/>
      <c r="S2284" s="26"/>
      <c r="T2284" s="40" t="str">
        <f t="shared" si="142"/>
        <v/>
      </c>
      <c r="U2284" s="24"/>
      <c r="V2284" s="24"/>
      <c r="W2284" s="26"/>
    </row>
    <row r="2285" spans="1:23" ht="14.1">
      <c r="A2285" s="13" t="s">
        <v>117</v>
      </c>
      <c r="B2285" s="75"/>
      <c r="C2285" s="75"/>
      <c r="D2285" s="75"/>
      <c r="E2285" s="24"/>
      <c r="F2285" s="13" t="s">
        <v>111</v>
      </c>
      <c r="G2285" s="27"/>
      <c r="H2285" s="24"/>
      <c r="I2285" s="13" t="s">
        <v>118</v>
      </c>
      <c r="J2285" s="27"/>
      <c r="K2285" s="24"/>
      <c r="L2285" s="13" t="s">
        <v>111</v>
      </c>
      <c r="M2285" s="27"/>
      <c r="N2285" s="24"/>
      <c r="O2285" s="13" t="str">
        <f>IF(OR(AND(NOT(ISBLANK(G2285)),NOT(ISNUMBER(G2285))),AND(NOT(ISBLANK(J2285)),NOT(ISNUMBER(M2285)))),"Digite um número na C.H.",IF(OR(COUNTIF(B2282:B2291,B2285)&gt;1,COUNTIF(J2282:J2291,J2285)&gt;1),"Docente repetido",""))</f>
        <v/>
      </c>
      <c r="P2285" s="13">
        <f t="shared" si="146"/>
        <v>0</v>
      </c>
      <c r="Q2285" s="26"/>
      <c r="R2285" s="26"/>
      <c r="S2285" s="26"/>
      <c r="T2285" s="40" t="str">
        <f t="shared" si="142"/>
        <v/>
      </c>
      <c r="U2285" s="24"/>
      <c r="V2285" s="24"/>
      <c r="W2285" s="26"/>
    </row>
    <row r="2286" spans="1:23" ht="14.1">
      <c r="A2286" s="13" t="s">
        <v>119</v>
      </c>
      <c r="B2286" s="75"/>
      <c r="C2286" s="75"/>
      <c r="D2286" s="75"/>
      <c r="E2286" s="24"/>
      <c r="F2286" s="13" t="s">
        <v>111</v>
      </c>
      <c r="G2286" s="27"/>
      <c r="H2286" s="24"/>
      <c r="I2286" s="13" t="s">
        <v>120</v>
      </c>
      <c r="J2286" s="27"/>
      <c r="K2286" s="24"/>
      <c r="L2286" s="13" t="s">
        <v>111</v>
      </c>
      <c r="M2286" s="27"/>
      <c r="N2286" s="24"/>
      <c r="O2286" s="13" t="str">
        <f>IF(OR(AND(NOT(ISBLANK(G2286)),NOT(ISNUMBER(G2286))),AND(NOT(ISBLANK(J2286)),NOT(ISNUMBER(M2286)))),"Digite um número na C.H.",IF(OR(COUNTIF(B2282:B2291,B2286)&gt;1,COUNTIF(J2282:J2291,J2286)&gt;1),"Docente repetido",""))</f>
        <v/>
      </c>
      <c r="P2286" s="13">
        <f t="shared" si="146"/>
        <v>0</v>
      </c>
      <c r="Q2286" s="26"/>
      <c r="R2286" s="26"/>
      <c r="S2286" s="26"/>
      <c r="T2286" s="40" t="str">
        <f t="shared" si="142"/>
        <v/>
      </c>
      <c r="U2286" s="24"/>
      <c r="V2286" s="24"/>
      <c r="W2286" s="26"/>
    </row>
    <row r="2287" spans="1:23" ht="14.1">
      <c r="A2287" s="13" t="s">
        <v>121</v>
      </c>
      <c r="B2287" s="75"/>
      <c r="C2287" s="75"/>
      <c r="D2287" s="75"/>
      <c r="E2287" s="24"/>
      <c r="F2287" s="13" t="s">
        <v>111</v>
      </c>
      <c r="G2287" s="27"/>
      <c r="H2287" s="24"/>
      <c r="I2287" s="13" t="s">
        <v>122</v>
      </c>
      <c r="J2287" s="27"/>
      <c r="K2287" s="24"/>
      <c r="L2287" s="13" t="s">
        <v>111</v>
      </c>
      <c r="M2287" s="27"/>
      <c r="N2287" s="24"/>
      <c r="O2287" s="13" t="str">
        <f>IF(OR(AND(NOT(ISBLANK(G2287)),NOT(ISNUMBER(G2287))),AND(NOT(ISBLANK(J2287)),NOT(ISNUMBER(M2287)))),"Digite um número na C.H.",IF(OR(COUNTIF(B2282:B2291,B2287)&gt;1,COUNTIF(J2282:J2291,J2287)&gt;1),"Docente repetido",""))</f>
        <v/>
      </c>
      <c r="P2287" s="13">
        <f t="shared" si="146"/>
        <v>0</v>
      </c>
      <c r="Q2287" s="26"/>
      <c r="R2287" s="26"/>
      <c r="S2287" s="26"/>
      <c r="T2287" s="40" t="str">
        <f t="shared" si="142"/>
        <v/>
      </c>
      <c r="U2287" s="24"/>
      <c r="V2287" s="24"/>
      <c r="W2287" s="26"/>
    </row>
    <row r="2288" spans="1:23" ht="14.1">
      <c r="A2288" s="13" t="s">
        <v>123</v>
      </c>
      <c r="B2288" s="75"/>
      <c r="C2288" s="75"/>
      <c r="D2288" s="75"/>
      <c r="E2288" s="24"/>
      <c r="F2288" s="13" t="s">
        <v>111</v>
      </c>
      <c r="G2288" s="27"/>
      <c r="H2288" s="24"/>
      <c r="I2288" s="13" t="s">
        <v>124</v>
      </c>
      <c r="J2288" s="27"/>
      <c r="K2288" s="24"/>
      <c r="L2288" s="13" t="s">
        <v>111</v>
      </c>
      <c r="M2288" s="27"/>
      <c r="N2288" s="24"/>
      <c r="O2288" s="13" t="str">
        <f>IF(OR(AND(NOT(ISBLANK(G2288)),NOT(ISNUMBER(G2288))),AND(NOT(ISBLANK(J2288)),NOT(ISNUMBER(M2288)))),"Digite um número na C.H.",IF(OR(COUNTIF(B2282:B2291,B2288)&gt;1,COUNTIF(J2282:J2291,J2288)&gt;1),"Docente repetido",""))</f>
        <v/>
      </c>
      <c r="P2288" s="13">
        <f t="shared" si="146"/>
        <v>0</v>
      </c>
      <c r="Q2288" s="26"/>
      <c r="R2288" s="26"/>
      <c r="S2288" s="26"/>
      <c r="T2288" s="40" t="str">
        <f t="shared" si="142"/>
        <v/>
      </c>
      <c r="U2288" s="24"/>
      <c r="V2288" s="24"/>
      <c r="W2288" s="26"/>
    </row>
    <row r="2289" spans="1:23" ht="14.1">
      <c r="A2289" s="13" t="s">
        <v>125</v>
      </c>
      <c r="B2289" s="75"/>
      <c r="C2289" s="75"/>
      <c r="D2289" s="75"/>
      <c r="E2289" s="24"/>
      <c r="F2289" s="13" t="s">
        <v>111</v>
      </c>
      <c r="G2289" s="27"/>
      <c r="H2289" s="24"/>
      <c r="I2289" s="13" t="s">
        <v>126</v>
      </c>
      <c r="J2289" s="27"/>
      <c r="K2289" s="24"/>
      <c r="L2289" s="13" t="s">
        <v>111</v>
      </c>
      <c r="M2289" s="27"/>
      <c r="N2289" s="24"/>
      <c r="O2289" s="13" t="str">
        <f>IF(OR(AND(NOT(ISBLANK(G2289)),NOT(ISNUMBER(G2289))),AND(NOT(ISBLANK(J2289)),NOT(ISNUMBER(M2289)))),"Digite um número na C.H.",IF(OR(COUNTIF(B2282:B2291,B2289)&gt;1,COUNTIF(J2282:J2291,J2289)&gt;1),"Docente repetido",""))</f>
        <v/>
      </c>
      <c r="P2289" s="13">
        <f t="shared" si="146"/>
        <v>0</v>
      </c>
      <c r="Q2289" s="26"/>
      <c r="R2289" s="26"/>
      <c r="S2289" s="26"/>
      <c r="T2289" s="40" t="str">
        <f t="shared" si="142"/>
        <v/>
      </c>
      <c r="U2289" s="24"/>
      <c r="V2289" s="24"/>
      <c r="W2289" s="26"/>
    </row>
    <row r="2290" spans="1:23" ht="14.1">
      <c r="A2290" s="13" t="s">
        <v>127</v>
      </c>
      <c r="B2290" s="75"/>
      <c r="C2290" s="75"/>
      <c r="D2290" s="75"/>
      <c r="E2290" s="24"/>
      <c r="F2290" s="13" t="s">
        <v>111</v>
      </c>
      <c r="G2290" s="27"/>
      <c r="H2290" s="24"/>
      <c r="I2290" s="13" t="s">
        <v>128</v>
      </c>
      <c r="J2290" s="27"/>
      <c r="K2290" s="24"/>
      <c r="L2290" s="13" t="s">
        <v>111</v>
      </c>
      <c r="M2290" s="27"/>
      <c r="N2290" s="24"/>
      <c r="O2290" s="13" t="str">
        <f>IF(OR(AND(NOT(ISBLANK(G2290)),NOT(ISNUMBER(G2290))),AND(NOT(ISBLANK(J2290)),NOT(ISNUMBER(M2290)))),"Digite um número na C.H.",IF(OR(COUNTIF(B2282:B2291,B2290)&gt;1,COUNTIF(J2282:J2291,J2290)&gt;1),"Docente repetido",""))</f>
        <v/>
      </c>
      <c r="P2290" s="13">
        <f t="shared" si="146"/>
        <v>0</v>
      </c>
      <c r="Q2290" s="26"/>
      <c r="R2290" s="26"/>
      <c r="S2290" s="26"/>
      <c r="T2290" s="40" t="str">
        <f t="shared" si="142"/>
        <v/>
      </c>
      <c r="U2290" s="26"/>
      <c r="V2290" s="26"/>
      <c r="W2290" s="26"/>
    </row>
    <row r="2291" spans="1:23" ht="14.1">
      <c r="A2291" s="13" t="s">
        <v>129</v>
      </c>
      <c r="B2291" s="75"/>
      <c r="C2291" s="75"/>
      <c r="D2291" s="75"/>
      <c r="E2291" s="24"/>
      <c r="F2291" s="13" t="s">
        <v>111</v>
      </c>
      <c r="G2291" s="27"/>
      <c r="H2291" s="24"/>
      <c r="I2291" s="13" t="s">
        <v>130</v>
      </c>
      <c r="J2291" s="27"/>
      <c r="K2291" s="24"/>
      <c r="L2291" s="13" t="s">
        <v>111</v>
      </c>
      <c r="M2291" s="27"/>
      <c r="N2291" s="24"/>
      <c r="O2291" s="13" t="str">
        <f>IF(OR(AND(NOT(ISBLANK(G2291)),NOT(ISNUMBER(G2291))),AND(NOT(ISBLANK(J2291)),NOT(ISNUMBER(M2291)))),"Digite um número na C.H.",IF(OR(COUNTIF(B2282:B2291,B2291)&gt;1,COUNTIF(J2282:J2291,J2291)&gt;1),"Docente repetido",""))</f>
        <v/>
      </c>
      <c r="P2291" s="13">
        <f t="shared" si="146"/>
        <v>0</v>
      </c>
      <c r="Q2291" s="26"/>
      <c r="R2291" s="26"/>
      <c r="S2291" s="26"/>
      <c r="T2291" s="40" t="str">
        <f t="shared" si="142"/>
        <v/>
      </c>
      <c r="U2291" s="26"/>
      <c r="V2291" s="26"/>
      <c r="W2291" s="26"/>
    </row>
    <row r="2292" spans="1:23" ht="12.6">
      <c r="A2292" s="26"/>
      <c r="B2292" s="26"/>
      <c r="C2292" s="26"/>
      <c r="D2292" s="26"/>
      <c r="E2292" s="26"/>
      <c r="F2292" s="26"/>
      <c r="G2292" s="26"/>
      <c r="H2292" s="26"/>
      <c r="I2292" s="26"/>
      <c r="J2292" s="26"/>
      <c r="K2292" s="26"/>
      <c r="L2292" s="26"/>
      <c r="M2292" s="26"/>
      <c r="N2292" s="26"/>
      <c r="O2292" s="26"/>
      <c r="P2292" s="26"/>
      <c r="Q2292" s="26"/>
      <c r="R2292" s="26"/>
      <c r="S2292" s="26"/>
      <c r="T2292" s="40" t="str">
        <f t="shared" si="142"/>
        <v/>
      </c>
      <c r="U2292" s="26"/>
      <c r="V2292" s="26"/>
      <c r="W2292" s="26"/>
    </row>
    <row r="2293" spans="1:23" ht="15.75" customHeight="1">
      <c r="T2293" s="40" t="str">
        <f t="shared" si="142"/>
        <v/>
      </c>
    </row>
    <row r="2294" spans="1:23" ht="15.75" customHeight="1">
      <c r="T2294" s="40" t="str">
        <f t="shared" si="142"/>
        <v/>
      </c>
    </row>
    <row r="2295" spans="1:23" ht="19.5" customHeight="1">
      <c r="A2295" s="13" t="s">
        <v>99</v>
      </c>
      <c r="B2295" s="94"/>
      <c r="C2295" s="94"/>
      <c r="D2295" s="94"/>
      <c r="E2295" s="94"/>
      <c r="F2295" s="94"/>
      <c r="G2295" s="94"/>
      <c r="H2295" s="94"/>
      <c r="I2295" s="94"/>
      <c r="J2295" s="94"/>
      <c r="K2295" s="94"/>
      <c r="L2295" s="94"/>
      <c r="M2295" s="94"/>
      <c r="N2295" s="24"/>
      <c r="O2295" s="13" t="str">
        <f>IF(AND(B2295="",NOT(F2296="")),"Nome da disciplina obrigatório","")</f>
        <v/>
      </c>
      <c r="P2295" s="13">
        <f>IF(ISBLANK(O2295),"",IF(O2295="",0,1))</f>
        <v>0</v>
      </c>
      <c r="Q2295" s="26"/>
      <c r="R2295" s="26"/>
      <c r="S2295" s="26"/>
      <c r="T2295" s="40" t="str">
        <f t="shared" si="142"/>
        <v/>
      </c>
      <c r="U2295" s="26"/>
      <c r="V2295" s="26"/>
      <c r="W2295" s="26"/>
    </row>
    <row r="2296" spans="1:23" ht="32.25" customHeight="1">
      <c r="A2296" s="95" t="s">
        <v>100</v>
      </c>
      <c r="B2296" s="96"/>
      <c r="C2296" s="96"/>
      <c r="D2296" s="96"/>
      <c r="E2296" s="97"/>
      <c r="F2296" s="13" t="str">
        <f>IF(SUM(G2306:G2315)+SUM(M2306:M2315)=0,"",SUM(G2306:G2315)+SUM(M2306:M2315))</f>
        <v/>
      </c>
      <c r="H2296" s="24"/>
      <c r="I2296" s="24"/>
      <c r="J2296" s="24"/>
      <c r="K2296" s="24"/>
      <c r="L2296" s="24"/>
      <c r="M2296" s="24"/>
      <c r="N2296" s="24"/>
      <c r="O2296" s="13" t="str">
        <f>IF(F2296="", "", IF(AND(NOT(F2296=0),NOT(MOD(F2296,15)=0)),"A carga horária deve ser múltiplo de 15",""))</f>
        <v/>
      </c>
      <c r="P2296" s="13">
        <f>IF(ISBLANK(O2296),"",IF(O2296="",0,1))</f>
        <v>0</v>
      </c>
      <c r="Q2296" s="26"/>
      <c r="R2296" s="26"/>
      <c r="S2296" s="26"/>
      <c r="T2296" s="40" t="str">
        <f t="shared" si="142"/>
        <v/>
      </c>
      <c r="U2296" s="24"/>
      <c r="V2296" s="24"/>
      <c r="W2296" s="26"/>
    </row>
    <row r="2297" spans="1:23" ht="14.1">
      <c r="A2297" s="98" t="s">
        <v>93</v>
      </c>
      <c r="B2297" s="98"/>
      <c r="C2297" s="98"/>
      <c r="D2297" s="98"/>
      <c r="E2297" s="98"/>
      <c r="F2297" s="38" t="str">
        <f>IF(AND(NOT(ISBLANK(F2296)),ISNUMBER(F2296),F2296&gt;=15),F2296/15,"")</f>
        <v/>
      </c>
      <c r="G2297" s="24"/>
      <c r="H2297" s="24"/>
      <c r="I2297" s="24"/>
      <c r="J2297" s="24"/>
      <c r="K2297" s="24"/>
      <c r="L2297" s="24"/>
      <c r="M2297" s="24"/>
      <c r="N2297" s="24"/>
      <c r="O2297" s="26"/>
      <c r="P2297" s="26"/>
      <c r="Q2297" s="26"/>
      <c r="R2297" s="26"/>
      <c r="S2297" s="26"/>
      <c r="T2297" s="40" t="str">
        <f t="shared" si="142"/>
        <v/>
      </c>
      <c r="U2297" s="24"/>
      <c r="V2297" s="24"/>
      <c r="W2297" s="26"/>
    </row>
    <row r="2298" spans="1:23" ht="60" customHeight="1">
      <c r="A2298" s="13" t="s">
        <v>101</v>
      </c>
      <c r="B2298" s="83"/>
      <c r="C2298" s="83"/>
      <c r="D2298" s="83"/>
      <c r="E2298" s="83"/>
      <c r="F2298" s="83"/>
      <c r="G2298" s="83"/>
      <c r="H2298" s="83"/>
      <c r="I2298" s="83"/>
      <c r="J2298" s="83"/>
      <c r="K2298" s="83"/>
      <c r="L2298" s="83"/>
      <c r="M2298" s="83"/>
      <c r="N2298" s="24"/>
      <c r="O2298" s="26"/>
      <c r="P2298" s="26"/>
      <c r="Q2298" s="26"/>
      <c r="R2298" s="26"/>
      <c r="S2298" s="26"/>
      <c r="T2298" s="40" t="str">
        <f t="shared" si="142"/>
        <v/>
      </c>
      <c r="U2298" s="24"/>
      <c r="V2298" s="24"/>
      <c r="W2298" s="26"/>
    </row>
    <row r="2299" spans="1:23" ht="60" customHeight="1">
      <c r="A2299" s="39" t="s">
        <v>102</v>
      </c>
      <c r="B2299" s="83"/>
      <c r="C2299" s="83"/>
      <c r="D2299" s="83"/>
      <c r="E2299" s="83"/>
      <c r="F2299" s="83"/>
      <c r="G2299" s="83"/>
      <c r="H2299" s="83"/>
      <c r="I2299" s="83"/>
      <c r="J2299" s="83"/>
      <c r="K2299" s="83"/>
      <c r="L2299" s="83"/>
      <c r="M2299" s="83"/>
      <c r="N2299" s="24"/>
      <c r="O2299" s="26"/>
      <c r="P2299" s="26"/>
      <c r="Q2299" s="26"/>
      <c r="R2299" s="26"/>
      <c r="S2299" s="26"/>
      <c r="T2299" s="40" t="str">
        <f t="shared" si="142"/>
        <v/>
      </c>
      <c r="U2299" s="24"/>
      <c r="V2299" s="24"/>
      <c r="W2299" s="26"/>
    </row>
    <row r="2300" spans="1:23" ht="14.1">
      <c r="A2300" s="13" t="s">
        <v>103</v>
      </c>
      <c r="B2300" s="57"/>
      <c r="C2300" s="16" t="s">
        <v>104</v>
      </c>
      <c r="D2300" s="24"/>
      <c r="E2300" s="24"/>
      <c r="G2300" s="26"/>
      <c r="H2300" s="24"/>
      <c r="I2300" s="24"/>
      <c r="J2300" s="24"/>
      <c r="K2300" s="24"/>
      <c r="L2300" s="24"/>
      <c r="M2300" s="24"/>
      <c r="N2300" s="24"/>
      <c r="O2300" s="26"/>
      <c r="P2300" s="26"/>
      <c r="Q2300" s="26"/>
      <c r="R2300" s="26"/>
      <c r="S2300" s="26"/>
      <c r="T2300" s="40" t="str">
        <f t="shared" si="142"/>
        <v/>
      </c>
      <c r="U2300" s="24"/>
      <c r="V2300" s="24"/>
      <c r="W2300" s="26"/>
    </row>
    <row r="2301" spans="1:23" ht="14.1">
      <c r="A2301" s="13" t="s">
        <v>105</v>
      </c>
      <c r="B2301" s="57"/>
      <c r="C2301" s="16" t="s">
        <v>104</v>
      </c>
      <c r="D2301" s="24"/>
      <c r="E2301" s="24"/>
      <c r="G2301" s="26"/>
      <c r="H2301" s="24"/>
      <c r="I2301" s="24"/>
      <c r="J2301" s="24"/>
      <c r="K2301" s="24"/>
      <c r="L2301" s="24"/>
      <c r="M2301" s="24"/>
      <c r="N2301" s="24"/>
      <c r="O2301" s="26"/>
      <c r="P2301" s="26"/>
      <c r="Q2301" s="26"/>
      <c r="R2301" s="26"/>
      <c r="S2301" s="26"/>
      <c r="T2301" s="40" t="str">
        <f t="shared" si="142"/>
        <v/>
      </c>
      <c r="U2301" s="24"/>
      <c r="V2301" s="24"/>
      <c r="W2301" s="26"/>
    </row>
    <row r="2302" spans="1:23" ht="14.1">
      <c r="A2302" s="99" t="s">
        <v>106</v>
      </c>
      <c r="B2302" s="99"/>
      <c r="C2302" s="57"/>
      <c r="D2302" s="16" t="s">
        <v>104</v>
      </c>
      <c r="E2302" s="24"/>
      <c r="F2302" s="34"/>
      <c r="G2302" s="26"/>
      <c r="H2302" s="24"/>
      <c r="I2302" s="24"/>
      <c r="J2302" s="24"/>
      <c r="K2302" s="24"/>
      <c r="L2302" s="24"/>
      <c r="M2302" s="24"/>
      <c r="N2302" s="24"/>
      <c r="O2302" s="26"/>
      <c r="P2302" s="26"/>
      <c r="Q2302" s="26"/>
      <c r="R2302" s="26"/>
      <c r="S2302" s="26"/>
      <c r="T2302" s="40" t="str">
        <f t="shared" si="142"/>
        <v/>
      </c>
      <c r="U2302" s="24"/>
      <c r="V2302" s="24"/>
      <c r="W2302" s="26"/>
    </row>
    <row r="2303" spans="1:23" ht="14.1">
      <c r="A2303" s="99" t="s">
        <v>107</v>
      </c>
      <c r="B2303" s="99"/>
      <c r="C2303" s="57"/>
      <c r="D2303" s="16" t="s">
        <v>104</v>
      </c>
      <c r="E2303" s="24"/>
      <c r="F2303" s="34"/>
      <c r="G2303" s="26"/>
      <c r="H2303" s="24"/>
      <c r="I2303" s="24"/>
      <c r="J2303" s="24"/>
      <c r="K2303" s="24"/>
      <c r="L2303" s="24"/>
      <c r="M2303" s="24"/>
      <c r="N2303" s="24"/>
      <c r="O2303" s="26"/>
      <c r="P2303" s="26"/>
      <c r="Q2303" s="26"/>
      <c r="R2303" s="26"/>
      <c r="S2303" s="26"/>
      <c r="T2303" s="40" t="str">
        <f t="shared" si="142"/>
        <v/>
      </c>
      <c r="U2303" s="24"/>
      <c r="V2303" s="24"/>
      <c r="W2303" s="26"/>
    </row>
    <row r="2304" spans="1:23" ht="14.1">
      <c r="A2304" s="100" t="s">
        <v>108</v>
      </c>
      <c r="B2304" s="101"/>
      <c r="C2304" s="102"/>
      <c r="D2304" s="57"/>
      <c r="E2304" s="16" t="s">
        <v>104</v>
      </c>
      <c r="G2304" s="26"/>
      <c r="H2304" s="24"/>
      <c r="I2304" s="24"/>
      <c r="J2304" s="24"/>
      <c r="K2304" s="24"/>
      <c r="L2304" s="24"/>
      <c r="M2304" s="24"/>
      <c r="N2304" s="24"/>
      <c r="O2304" s="26"/>
      <c r="P2304" s="26"/>
      <c r="Q2304" s="26"/>
      <c r="R2304" s="26"/>
      <c r="S2304" s="26"/>
      <c r="T2304" s="40" t="str">
        <f t="shared" si="142"/>
        <v/>
      </c>
      <c r="U2304" s="24"/>
      <c r="V2304" s="24"/>
      <c r="W2304" s="26"/>
    </row>
    <row r="2305" spans="1:23" ht="14.1">
      <c r="A2305" s="103" t="s">
        <v>109</v>
      </c>
      <c r="B2305" s="104"/>
      <c r="C2305" s="105"/>
      <c r="D2305" s="57"/>
      <c r="E2305" s="16" t="s">
        <v>104</v>
      </c>
      <c r="G2305" s="26"/>
      <c r="H2305" s="24"/>
      <c r="I2305" s="24"/>
      <c r="J2305" s="24"/>
      <c r="K2305" s="24"/>
      <c r="L2305" s="24"/>
      <c r="M2305" s="24"/>
      <c r="N2305" s="24"/>
      <c r="O2305" s="26"/>
      <c r="P2305" s="26"/>
      <c r="Q2305" s="26"/>
      <c r="R2305" s="26"/>
      <c r="S2305" s="26"/>
      <c r="T2305" s="40" t="str">
        <f t="shared" ref="T2305:T2368" si="147">IF(AND($A2305 = "Nome da disciplina:", ISTEXT($B2305)), "OK", "")</f>
        <v/>
      </c>
      <c r="U2305" s="24"/>
      <c r="V2305" s="24"/>
      <c r="W2305" s="26"/>
    </row>
    <row r="2306" spans="1:23" ht="14.1">
      <c r="A2306" s="13" t="s">
        <v>110</v>
      </c>
      <c r="B2306" s="75"/>
      <c r="C2306" s="75"/>
      <c r="D2306" s="75"/>
      <c r="E2306" s="24"/>
      <c r="F2306" s="13" t="s">
        <v>111</v>
      </c>
      <c r="G2306" s="27"/>
      <c r="H2306" s="24"/>
      <c r="I2306" s="13" t="s">
        <v>112</v>
      </c>
      <c r="J2306" s="27"/>
      <c r="K2306" s="24"/>
      <c r="L2306" s="13" t="s">
        <v>111</v>
      </c>
      <c r="M2306" s="27"/>
      <c r="N2306" s="24"/>
      <c r="O2306" s="13" t="str">
        <f>IF(OR(AND(NOT(ISBLANK(G2306)),NOT(ISNUMBER(G2306))),AND(NOT(ISBLANK(J2306)),NOT(ISNUMBER(M2306)))),"Digite um número na C.H.",IF(OR(COUNTIF(B2306:B2315,B2306)&gt;1,COUNTIF(J2306:J2315,J2306)&gt;1),"Docente repetido",""))</f>
        <v/>
      </c>
      <c r="P2306" s="13">
        <f t="shared" ref="P2306:P2315" si="148">IF(ISBLANK(O2306),"",IF(O2306="",0,1))</f>
        <v>0</v>
      </c>
      <c r="Q2306" s="26"/>
      <c r="R2306" s="26"/>
      <c r="S2306" s="26"/>
      <c r="T2306" s="40" t="str">
        <f t="shared" si="147"/>
        <v/>
      </c>
      <c r="U2306" s="24"/>
      <c r="V2306" s="24"/>
      <c r="W2306" s="26"/>
    </row>
    <row r="2307" spans="1:23" ht="14.1">
      <c r="A2307" s="13" t="s">
        <v>113</v>
      </c>
      <c r="B2307" s="75"/>
      <c r="C2307" s="75"/>
      <c r="D2307" s="75"/>
      <c r="E2307" s="24"/>
      <c r="F2307" s="13" t="s">
        <v>111</v>
      </c>
      <c r="G2307" s="27"/>
      <c r="H2307" s="24"/>
      <c r="I2307" s="13" t="s">
        <v>114</v>
      </c>
      <c r="J2307" s="27"/>
      <c r="K2307" s="24"/>
      <c r="L2307" s="13" t="s">
        <v>111</v>
      </c>
      <c r="M2307" s="27"/>
      <c r="N2307" s="24"/>
      <c r="O2307" s="13" t="str">
        <f>IF(OR(AND(NOT(ISBLANK(G2307)),NOT(ISNUMBER(G2307))),AND(NOT(ISBLANK(J2307)),NOT(ISNUMBER(M2307)))),"Digite um número na C.H.",IF(OR(COUNTIF(B2306:B2315,B2307)&gt;1,COUNTIF(J2306:J2315,J2307)&gt;1),"Docente repetido",""))</f>
        <v/>
      </c>
      <c r="P2307" s="13">
        <f t="shared" si="148"/>
        <v>0</v>
      </c>
      <c r="Q2307" s="26"/>
      <c r="R2307" s="26"/>
      <c r="S2307" s="26"/>
      <c r="T2307" s="40" t="str">
        <f t="shared" si="147"/>
        <v/>
      </c>
      <c r="U2307" s="24"/>
      <c r="V2307" s="24"/>
      <c r="W2307" s="26"/>
    </row>
    <row r="2308" spans="1:23" ht="14.1">
      <c r="A2308" s="13" t="s">
        <v>115</v>
      </c>
      <c r="B2308" s="75"/>
      <c r="C2308" s="75"/>
      <c r="D2308" s="75"/>
      <c r="E2308" s="24"/>
      <c r="F2308" s="13" t="s">
        <v>111</v>
      </c>
      <c r="G2308" s="27"/>
      <c r="H2308" s="24"/>
      <c r="I2308" s="13" t="s">
        <v>116</v>
      </c>
      <c r="J2308" s="27"/>
      <c r="K2308" s="24"/>
      <c r="L2308" s="13" t="s">
        <v>111</v>
      </c>
      <c r="M2308" s="27"/>
      <c r="N2308" s="24"/>
      <c r="O2308" s="13" t="str">
        <f>IF(OR(AND(NOT(ISBLANK(G2308)),NOT(ISNUMBER(G2308))),AND(NOT(ISBLANK(J2308)),NOT(ISNUMBER(M2308)))),"Digite um número na C.H.",IF(OR(COUNTIF(B2306:B2315,B2308)&gt;1,COUNTIF(J2306:J2315,J2308)&gt;1),"Docente repetido",""))</f>
        <v/>
      </c>
      <c r="P2308" s="13">
        <f t="shared" si="148"/>
        <v>0</v>
      </c>
      <c r="Q2308" s="26"/>
      <c r="R2308" s="26"/>
      <c r="S2308" s="26"/>
      <c r="T2308" s="40" t="str">
        <f t="shared" si="147"/>
        <v/>
      </c>
      <c r="U2308" s="24"/>
      <c r="V2308" s="24"/>
      <c r="W2308" s="26"/>
    </row>
    <row r="2309" spans="1:23" ht="14.1">
      <c r="A2309" s="13" t="s">
        <v>117</v>
      </c>
      <c r="B2309" s="75"/>
      <c r="C2309" s="75"/>
      <c r="D2309" s="75"/>
      <c r="E2309" s="24"/>
      <c r="F2309" s="13" t="s">
        <v>111</v>
      </c>
      <c r="G2309" s="27"/>
      <c r="H2309" s="24"/>
      <c r="I2309" s="13" t="s">
        <v>118</v>
      </c>
      <c r="J2309" s="27"/>
      <c r="K2309" s="24"/>
      <c r="L2309" s="13" t="s">
        <v>111</v>
      </c>
      <c r="M2309" s="27"/>
      <c r="N2309" s="24"/>
      <c r="O2309" s="13" t="str">
        <f>IF(OR(AND(NOT(ISBLANK(G2309)),NOT(ISNUMBER(G2309))),AND(NOT(ISBLANK(J2309)),NOT(ISNUMBER(M2309)))),"Digite um número na C.H.",IF(OR(COUNTIF(B2306:B2315,B2309)&gt;1,COUNTIF(J2306:J2315,J2309)&gt;1),"Docente repetido",""))</f>
        <v/>
      </c>
      <c r="P2309" s="13">
        <f t="shared" si="148"/>
        <v>0</v>
      </c>
      <c r="Q2309" s="26"/>
      <c r="R2309" s="26"/>
      <c r="S2309" s="26"/>
      <c r="T2309" s="40" t="str">
        <f t="shared" si="147"/>
        <v/>
      </c>
      <c r="U2309" s="24"/>
      <c r="V2309" s="24"/>
      <c r="W2309" s="26"/>
    </row>
    <row r="2310" spans="1:23" ht="14.1">
      <c r="A2310" s="13" t="s">
        <v>119</v>
      </c>
      <c r="B2310" s="75"/>
      <c r="C2310" s="75"/>
      <c r="D2310" s="75"/>
      <c r="E2310" s="24"/>
      <c r="F2310" s="13" t="s">
        <v>111</v>
      </c>
      <c r="G2310" s="27"/>
      <c r="H2310" s="24"/>
      <c r="I2310" s="13" t="s">
        <v>120</v>
      </c>
      <c r="J2310" s="27"/>
      <c r="K2310" s="24"/>
      <c r="L2310" s="13" t="s">
        <v>111</v>
      </c>
      <c r="M2310" s="27"/>
      <c r="N2310" s="24"/>
      <c r="O2310" s="13" t="str">
        <f>IF(OR(AND(NOT(ISBLANK(G2310)),NOT(ISNUMBER(G2310))),AND(NOT(ISBLANK(J2310)),NOT(ISNUMBER(M2310)))),"Digite um número na C.H.",IF(OR(COUNTIF(B2306:B2315,B2310)&gt;1,COUNTIF(J2306:J2315,J2310)&gt;1),"Docente repetido",""))</f>
        <v/>
      </c>
      <c r="P2310" s="13">
        <f t="shared" si="148"/>
        <v>0</v>
      </c>
      <c r="Q2310" s="26"/>
      <c r="R2310" s="26"/>
      <c r="S2310" s="26"/>
      <c r="T2310" s="40" t="str">
        <f t="shared" si="147"/>
        <v/>
      </c>
      <c r="U2310" s="24"/>
      <c r="V2310" s="24"/>
      <c r="W2310" s="26"/>
    </row>
    <row r="2311" spans="1:23" ht="14.1">
      <c r="A2311" s="13" t="s">
        <v>121</v>
      </c>
      <c r="B2311" s="75"/>
      <c r="C2311" s="75"/>
      <c r="D2311" s="75"/>
      <c r="E2311" s="24"/>
      <c r="F2311" s="13" t="s">
        <v>111</v>
      </c>
      <c r="G2311" s="27"/>
      <c r="H2311" s="24"/>
      <c r="I2311" s="13" t="s">
        <v>122</v>
      </c>
      <c r="J2311" s="27"/>
      <c r="K2311" s="24"/>
      <c r="L2311" s="13" t="s">
        <v>111</v>
      </c>
      <c r="M2311" s="27"/>
      <c r="N2311" s="24"/>
      <c r="O2311" s="13" t="str">
        <f>IF(OR(AND(NOT(ISBLANK(G2311)),NOT(ISNUMBER(G2311))),AND(NOT(ISBLANK(J2311)),NOT(ISNUMBER(M2311)))),"Digite um número na C.H.",IF(OR(COUNTIF(B2306:B2315,B2311)&gt;1,COUNTIF(J2306:J2315,J2311)&gt;1),"Docente repetido",""))</f>
        <v/>
      </c>
      <c r="P2311" s="13">
        <f t="shared" si="148"/>
        <v>0</v>
      </c>
      <c r="Q2311" s="26"/>
      <c r="R2311" s="26"/>
      <c r="S2311" s="26"/>
      <c r="T2311" s="40" t="str">
        <f t="shared" si="147"/>
        <v/>
      </c>
      <c r="U2311" s="24"/>
      <c r="V2311" s="24"/>
      <c r="W2311" s="26"/>
    </row>
    <row r="2312" spans="1:23" ht="14.1">
      <c r="A2312" s="13" t="s">
        <v>123</v>
      </c>
      <c r="B2312" s="75"/>
      <c r="C2312" s="75"/>
      <c r="D2312" s="75"/>
      <c r="E2312" s="24"/>
      <c r="F2312" s="13" t="s">
        <v>111</v>
      </c>
      <c r="G2312" s="27"/>
      <c r="H2312" s="24"/>
      <c r="I2312" s="13" t="s">
        <v>124</v>
      </c>
      <c r="J2312" s="27"/>
      <c r="K2312" s="24"/>
      <c r="L2312" s="13" t="s">
        <v>111</v>
      </c>
      <c r="M2312" s="27"/>
      <c r="N2312" s="24"/>
      <c r="O2312" s="13" t="str">
        <f>IF(OR(AND(NOT(ISBLANK(G2312)),NOT(ISNUMBER(G2312))),AND(NOT(ISBLANK(J2312)),NOT(ISNUMBER(M2312)))),"Digite um número na C.H.",IF(OR(COUNTIF(B2306:B2315,B2312)&gt;1,COUNTIF(J2306:J2315,J2312)&gt;1),"Docente repetido",""))</f>
        <v/>
      </c>
      <c r="P2312" s="13">
        <f t="shared" si="148"/>
        <v>0</v>
      </c>
      <c r="Q2312" s="26"/>
      <c r="R2312" s="26"/>
      <c r="S2312" s="26"/>
      <c r="T2312" s="40" t="str">
        <f t="shared" si="147"/>
        <v/>
      </c>
      <c r="U2312" s="24"/>
      <c r="V2312" s="24"/>
      <c r="W2312" s="26"/>
    </row>
    <row r="2313" spans="1:23" ht="14.1">
      <c r="A2313" s="13" t="s">
        <v>125</v>
      </c>
      <c r="B2313" s="75"/>
      <c r="C2313" s="75"/>
      <c r="D2313" s="75"/>
      <c r="E2313" s="24"/>
      <c r="F2313" s="13" t="s">
        <v>111</v>
      </c>
      <c r="G2313" s="27"/>
      <c r="H2313" s="24"/>
      <c r="I2313" s="13" t="s">
        <v>126</v>
      </c>
      <c r="J2313" s="27"/>
      <c r="K2313" s="24"/>
      <c r="L2313" s="13" t="s">
        <v>111</v>
      </c>
      <c r="M2313" s="27"/>
      <c r="N2313" s="24"/>
      <c r="O2313" s="13" t="str">
        <f>IF(OR(AND(NOT(ISBLANK(G2313)),NOT(ISNUMBER(G2313))),AND(NOT(ISBLANK(J2313)),NOT(ISNUMBER(M2313)))),"Digite um número na C.H.",IF(OR(COUNTIF(B2306:B2315,B2313)&gt;1,COUNTIF(J2306:J2315,J2313)&gt;1),"Docente repetido",""))</f>
        <v/>
      </c>
      <c r="P2313" s="13">
        <f t="shared" si="148"/>
        <v>0</v>
      </c>
      <c r="Q2313" s="26"/>
      <c r="R2313" s="26"/>
      <c r="S2313" s="26"/>
      <c r="T2313" s="40" t="str">
        <f t="shared" si="147"/>
        <v/>
      </c>
      <c r="U2313" s="24"/>
      <c r="V2313" s="24"/>
      <c r="W2313" s="26"/>
    </row>
    <row r="2314" spans="1:23" ht="14.1">
      <c r="A2314" s="13" t="s">
        <v>127</v>
      </c>
      <c r="B2314" s="75"/>
      <c r="C2314" s="75"/>
      <c r="D2314" s="75"/>
      <c r="E2314" s="24"/>
      <c r="F2314" s="13" t="s">
        <v>111</v>
      </c>
      <c r="G2314" s="27"/>
      <c r="H2314" s="24"/>
      <c r="I2314" s="13" t="s">
        <v>128</v>
      </c>
      <c r="J2314" s="27"/>
      <c r="K2314" s="24"/>
      <c r="L2314" s="13" t="s">
        <v>111</v>
      </c>
      <c r="M2314" s="27"/>
      <c r="N2314" s="24"/>
      <c r="O2314" s="13" t="str">
        <f>IF(OR(AND(NOT(ISBLANK(G2314)),NOT(ISNUMBER(G2314))),AND(NOT(ISBLANK(J2314)),NOT(ISNUMBER(M2314)))),"Digite um número na C.H.",IF(OR(COUNTIF(B2306:B2315,B2314)&gt;1,COUNTIF(J2306:J2315,J2314)&gt;1),"Docente repetido",""))</f>
        <v/>
      </c>
      <c r="P2314" s="13">
        <f t="shared" si="148"/>
        <v>0</v>
      </c>
      <c r="Q2314" s="26"/>
      <c r="R2314" s="26"/>
      <c r="S2314" s="26"/>
      <c r="T2314" s="40" t="str">
        <f t="shared" si="147"/>
        <v/>
      </c>
      <c r="U2314" s="26"/>
      <c r="V2314" s="26"/>
      <c r="W2314" s="26"/>
    </row>
    <row r="2315" spans="1:23" ht="14.1">
      <c r="A2315" s="13" t="s">
        <v>129</v>
      </c>
      <c r="B2315" s="75"/>
      <c r="C2315" s="75"/>
      <c r="D2315" s="75"/>
      <c r="E2315" s="24"/>
      <c r="F2315" s="13" t="s">
        <v>111</v>
      </c>
      <c r="G2315" s="27"/>
      <c r="H2315" s="24"/>
      <c r="I2315" s="13" t="s">
        <v>130</v>
      </c>
      <c r="J2315" s="27"/>
      <c r="K2315" s="24"/>
      <c r="L2315" s="13" t="s">
        <v>111</v>
      </c>
      <c r="M2315" s="27"/>
      <c r="N2315" s="24"/>
      <c r="O2315" s="13" t="str">
        <f>IF(OR(AND(NOT(ISBLANK(G2315)),NOT(ISNUMBER(G2315))),AND(NOT(ISBLANK(J2315)),NOT(ISNUMBER(M2315)))),"Digite um número na C.H.",IF(OR(COUNTIF(B2306:B2315,B2315)&gt;1,COUNTIF(J2306:J2315,J2315)&gt;1),"Docente repetido",""))</f>
        <v/>
      </c>
      <c r="P2315" s="13">
        <f t="shared" si="148"/>
        <v>0</v>
      </c>
      <c r="Q2315" s="26"/>
      <c r="R2315" s="26"/>
      <c r="S2315" s="26"/>
      <c r="T2315" s="40" t="str">
        <f t="shared" si="147"/>
        <v/>
      </c>
      <c r="U2315" s="26"/>
      <c r="V2315" s="26"/>
      <c r="W2315" s="26"/>
    </row>
    <row r="2316" spans="1:23" ht="12.6">
      <c r="A2316" s="26"/>
      <c r="B2316" s="26"/>
      <c r="C2316" s="26"/>
      <c r="D2316" s="26"/>
      <c r="E2316" s="26"/>
      <c r="F2316" s="26"/>
      <c r="G2316" s="26"/>
      <c r="H2316" s="26"/>
      <c r="I2316" s="26"/>
      <c r="J2316" s="26"/>
      <c r="K2316" s="26"/>
      <c r="L2316" s="26"/>
      <c r="M2316" s="26"/>
      <c r="N2316" s="26"/>
      <c r="O2316" s="26"/>
      <c r="P2316" s="26"/>
      <c r="Q2316" s="26"/>
      <c r="R2316" s="26"/>
      <c r="S2316" s="26"/>
      <c r="T2316" s="40" t="str">
        <f t="shared" si="147"/>
        <v/>
      </c>
      <c r="U2316" s="26"/>
      <c r="V2316" s="26"/>
      <c r="W2316" s="26"/>
    </row>
    <row r="2317" spans="1:23" ht="15.75" customHeight="1">
      <c r="T2317" s="40" t="str">
        <f t="shared" si="147"/>
        <v/>
      </c>
    </row>
    <row r="2318" spans="1:23" ht="15.75" customHeight="1">
      <c r="T2318" s="40" t="str">
        <f t="shared" si="147"/>
        <v/>
      </c>
    </row>
    <row r="2319" spans="1:23" ht="19.5" customHeight="1">
      <c r="A2319" s="13" t="s">
        <v>99</v>
      </c>
      <c r="B2319" s="94"/>
      <c r="C2319" s="94"/>
      <c r="D2319" s="94"/>
      <c r="E2319" s="94"/>
      <c r="F2319" s="94"/>
      <c r="G2319" s="94"/>
      <c r="H2319" s="94"/>
      <c r="I2319" s="94"/>
      <c r="J2319" s="94"/>
      <c r="K2319" s="94"/>
      <c r="L2319" s="94"/>
      <c r="M2319" s="94"/>
      <c r="N2319" s="24"/>
      <c r="O2319" s="13" t="str">
        <f>IF(AND(B2319="",NOT(F2320="")),"Nome da disciplina obrigatório","")</f>
        <v/>
      </c>
      <c r="P2319" s="13">
        <f>IF(ISBLANK(O2319),"",IF(O2319="",0,1))</f>
        <v>0</v>
      </c>
      <c r="Q2319" s="26"/>
      <c r="R2319" s="26"/>
      <c r="S2319" s="26"/>
      <c r="T2319" s="40" t="str">
        <f t="shared" si="147"/>
        <v/>
      </c>
      <c r="U2319" s="26"/>
      <c r="V2319" s="26"/>
      <c r="W2319" s="26"/>
    </row>
    <row r="2320" spans="1:23" ht="32.25" customHeight="1">
      <c r="A2320" s="95" t="s">
        <v>100</v>
      </c>
      <c r="B2320" s="96"/>
      <c r="C2320" s="96"/>
      <c r="D2320" s="96"/>
      <c r="E2320" s="97"/>
      <c r="F2320" s="13" t="str">
        <f>IF(SUM(G2330:G2339)+SUM(M2330:M2339)=0,"",SUM(G2330:G2339)+SUM(M2330:M2339))</f>
        <v/>
      </c>
      <c r="H2320" s="24"/>
      <c r="I2320" s="24"/>
      <c r="J2320" s="24"/>
      <c r="K2320" s="24"/>
      <c r="L2320" s="24"/>
      <c r="M2320" s="24"/>
      <c r="N2320" s="24"/>
      <c r="O2320" s="13" t="str">
        <f>IF(F2320="", "", IF(AND(NOT(F2320=0),NOT(MOD(F2320,15)=0)),"A carga horária deve ser múltiplo de 15",""))</f>
        <v/>
      </c>
      <c r="P2320" s="13">
        <f>IF(ISBLANK(O2320),"",IF(O2320="",0,1))</f>
        <v>0</v>
      </c>
      <c r="Q2320" s="26"/>
      <c r="R2320" s="26"/>
      <c r="S2320" s="26"/>
      <c r="T2320" s="40" t="str">
        <f t="shared" si="147"/>
        <v/>
      </c>
      <c r="U2320" s="24"/>
      <c r="V2320" s="24"/>
      <c r="W2320" s="26"/>
    </row>
    <row r="2321" spans="1:23" ht="14.1">
      <c r="A2321" s="98" t="s">
        <v>93</v>
      </c>
      <c r="B2321" s="98"/>
      <c r="C2321" s="98"/>
      <c r="D2321" s="98"/>
      <c r="E2321" s="98"/>
      <c r="F2321" s="38" t="str">
        <f>IF(AND(NOT(ISBLANK(F2320)),ISNUMBER(F2320),F2320&gt;=15),F2320/15,"")</f>
        <v/>
      </c>
      <c r="G2321" s="24"/>
      <c r="H2321" s="24"/>
      <c r="I2321" s="24"/>
      <c r="J2321" s="24"/>
      <c r="K2321" s="24"/>
      <c r="L2321" s="24"/>
      <c r="M2321" s="24"/>
      <c r="N2321" s="24"/>
      <c r="O2321" s="26"/>
      <c r="P2321" s="26"/>
      <c r="Q2321" s="26"/>
      <c r="R2321" s="26"/>
      <c r="S2321" s="26"/>
      <c r="T2321" s="40" t="str">
        <f t="shared" si="147"/>
        <v/>
      </c>
      <c r="U2321" s="24"/>
      <c r="V2321" s="24"/>
      <c r="W2321" s="26"/>
    </row>
    <row r="2322" spans="1:23" ht="60" customHeight="1">
      <c r="A2322" s="13" t="s">
        <v>101</v>
      </c>
      <c r="B2322" s="83"/>
      <c r="C2322" s="83"/>
      <c r="D2322" s="83"/>
      <c r="E2322" s="83"/>
      <c r="F2322" s="83"/>
      <c r="G2322" s="83"/>
      <c r="H2322" s="83"/>
      <c r="I2322" s="83"/>
      <c r="J2322" s="83"/>
      <c r="K2322" s="83"/>
      <c r="L2322" s="83"/>
      <c r="M2322" s="83"/>
      <c r="N2322" s="24"/>
      <c r="O2322" s="26"/>
      <c r="P2322" s="26"/>
      <c r="Q2322" s="26"/>
      <c r="R2322" s="26"/>
      <c r="S2322" s="26"/>
      <c r="T2322" s="40" t="str">
        <f t="shared" si="147"/>
        <v/>
      </c>
      <c r="U2322" s="24"/>
      <c r="V2322" s="24"/>
      <c r="W2322" s="26"/>
    </row>
    <row r="2323" spans="1:23" ht="60" customHeight="1">
      <c r="A2323" s="39" t="s">
        <v>102</v>
      </c>
      <c r="B2323" s="83"/>
      <c r="C2323" s="83"/>
      <c r="D2323" s="83"/>
      <c r="E2323" s="83"/>
      <c r="F2323" s="83"/>
      <c r="G2323" s="83"/>
      <c r="H2323" s="83"/>
      <c r="I2323" s="83"/>
      <c r="J2323" s="83"/>
      <c r="K2323" s="83"/>
      <c r="L2323" s="83"/>
      <c r="M2323" s="83"/>
      <c r="N2323" s="24"/>
      <c r="O2323" s="26"/>
      <c r="P2323" s="26"/>
      <c r="Q2323" s="26"/>
      <c r="R2323" s="26"/>
      <c r="S2323" s="26"/>
      <c r="T2323" s="40" t="str">
        <f t="shared" si="147"/>
        <v/>
      </c>
      <c r="U2323" s="24"/>
      <c r="V2323" s="24"/>
      <c r="W2323" s="26"/>
    </row>
    <row r="2324" spans="1:23" ht="14.1">
      <c r="A2324" s="13" t="s">
        <v>103</v>
      </c>
      <c r="B2324" s="57"/>
      <c r="C2324" s="16" t="s">
        <v>104</v>
      </c>
      <c r="D2324" s="24"/>
      <c r="E2324" s="24"/>
      <c r="G2324" s="26"/>
      <c r="H2324" s="24"/>
      <c r="I2324" s="24"/>
      <c r="J2324" s="24"/>
      <c r="K2324" s="24"/>
      <c r="L2324" s="24"/>
      <c r="M2324" s="24"/>
      <c r="N2324" s="24"/>
      <c r="O2324" s="26"/>
      <c r="P2324" s="26"/>
      <c r="Q2324" s="26"/>
      <c r="R2324" s="26"/>
      <c r="S2324" s="26"/>
      <c r="T2324" s="40" t="str">
        <f t="shared" si="147"/>
        <v/>
      </c>
      <c r="U2324" s="24"/>
      <c r="V2324" s="24"/>
      <c r="W2324" s="26"/>
    </row>
    <row r="2325" spans="1:23" ht="14.1">
      <c r="A2325" s="13" t="s">
        <v>105</v>
      </c>
      <c r="B2325" s="57"/>
      <c r="C2325" s="16" t="s">
        <v>104</v>
      </c>
      <c r="D2325" s="24"/>
      <c r="E2325" s="24"/>
      <c r="G2325" s="26"/>
      <c r="H2325" s="24"/>
      <c r="I2325" s="24"/>
      <c r="J2325" s="24"/>
      <c r="K2325" s="24"/>
      <c r="L2325" s="24"/>
      <c r="M2325" s="24"/>
      <c r="N2325" s="24"/>
      <c r="O2325" s="26"/>
      <c r="P2325" s="26"/>
      <c r="Q2325" s="26"/>
      <c r="R2325" s="26"/>
      <c r="S2325" s="26"/>
      <c r="T2325" s="40" t="str">
        <f t="shared" si="147"/>
        <v/>
      </c>
      <c r="U2325" s="24"/>
      <c r="V2325" s="24"/>
      <c r="W2325" s="26"/>
    </row>
    <row r="2326" spans="1:23" ht="14.1">
      <c r="A2326" s="99" t="s">
        <v>106</v>
      </c>
      <c r="B2326" s="99"/>
      <c r="C2326" s="57"/>
      <c r="D2326" s="16" t="s">
        <v>104</v>
      </c>
      <c r="E2326" s="24"/>
      <c r="F2326" s="34"/>
      <c r="G2326" s="26"/>
      <c r="H2326" s="24"/>
      <c r="I2326" s="24"/>
      <c r="J2326" s="24"/>
      <c r="K2326" s="24"/>
      <c r="L2326" s="24"/>
      <c r="M2326" s="24"/>
      <c r="N2326" s="24"/>
      <c r="O2326" s="26"/>
      <c r="P2326" s="26"/>
      <c r="Q2326" s="26"/>
      <c r="R2326" s="26"/>
      <c r="S2326" s="26"/>
      <c r="T2326" s="40" t="str">
        <f t="shared" si="147"/>
        <v/>
      </c>
      <c r="U2326" s="24"/>
      <c r="V2326" s="24"/>
      <c r="W2326" s="26"/>
    </row>
    <row r="2327" spans="1:23" ht="14.1">
      <c r="A2327" s="99" t="s">
        <v>107</v>
      </c>
      <c r="B2327" s="99"/>
      <c r="C2327" s="57"/>
      <c r="D2327" s="16" t="s">
        <v>104</v>
      </c>
      <c r="E2327" s="24"/>
      <c r="F2327" s="34"/>
      <c r="G2327" s="26"/>
      <c r="H2327" s="24"/>
      <c r="I2327" s="24"/>
      <c r="J2327" s="24"/>
      <c r="K2327" s="24"/>
      <c r="L2327" s="24"/>
      <c r="M2327" s="24"/>
      <c r="N2327" s="24"/>
      <c r="O2327" s="26"/>
      <c r="P2327" s="26"/>
      <c r="Q2327" s="26"/>
      <c r="R2327" s="26"/>
      <c r="S2327" s="26"/>
      <c r="T2327" s="40" t="str">
        <f t="shared" si="147"/>
        <v/>
      </c>
      <c r="U2327" s="24"/>
      <c r="V2327" s="24"/>
      <c r="W2327" s="26"/>
    </row>
    <row r="2328" spans="1:23" ht="14.1">
      <c r="A2328" s="100" t="s">
        <v>108</v>
      </c>
      <c r="B2328" s="101"/>
      <c r="C2328" s="102"/>
      <c r="D2328" s="57"/>
      <c r="E2328" s="16" t="s">
        <v>104</v>
      </c>
      <c r="G2328" s="26"/>
      <c r="H2328" s="24"/>
      <c r="I2328" s="24"/>
      <c r="J2328" s="24"/>
      <c r="K2328" s="24"/>
      <c r="L2328" s="24"/>
      <c r="M2328" s="24"/>
      <c r="N2328" s="24"/>
      <c r="O2328" s="26"/>
      <c r="P2328" s="26"/>
      <c r="Q2328" s="26"/>
      <c r="R2328" s="26"/>
      <c r="S2328" s="26"/>
      <c r="T2328" s="40" t="str">
        <f t="shared" si="147"/>
        <v/>
      </c>
      <c r="U2328" s="24"/>
      <c r="V2328" s="24"/>
      <c r="W2328" s="26"/>
    </row>
    <row r="2329" spans="1:23" ht="14.1">
      <c r="A2329" s="103" t="s">
        <v>109</v>
      </c>
      <c r="B2329" s="104"/>
      <c r="C2329" s="105"/>
      <c r="D2329" s="57"/>
      <c r="E2329" s="16" t="s">
        <v>104</v>
      </c>
      <c r="G2329" s="26"/>
      <c r="H2329" s="24"/>
      <c r="I2329" s="24"/>
      <c r="J2329" s="24"/>
      <c r="K2329" s="24"/>
      <c r="L2329" s="24"/>
      <c r="M2329" s="24"/>
      <c r="N2329" s="24"/>
      <c r="O2329" s="26"/>
      <c r="P2329" s="26"/>
      <c r="Q2329" s="26"/>
      <c r="R2329" s="26"/>
      <c r="S2329" s="26"/>
      <c r="T2329" s="40" t="str">
        <f t="shared" si="147"/>
        <v/>
      </c>
      <c r="U2329" s="24"/>
      <c r="V2329" s="24"/>
      <c r="W2329" s="26"/>
    </row>
    <row r="2330" spans="1:23" ht="14.1">
      <c r="A2330" s="13" t="s">
        <v>110</v>
      </c>
      <c r="B2330" s="75"/>
      <c r="C2330" s="75"/>
      <c r="D2330" s="75"/>
      <c r="E2330" s="24"/>
      <c r="F2330" s="13" t="s">
        <v>111</v>
      </c>
      <c r="G2330" s="27"/>
      <c r="H2330" s="24"/>
      <c r="I2330" s="13" t="s">
        <v>112</v>
      </c>
      <c r="J2330" s="27"/>
      <c r="K2330" s="24"/>
      <c r="L2330" s="13" t="s">
        <v>111</v>
      </c>
      <c r="M2330" s="27"/>
      <c r="N2330" s="24"/>
      <c r="O2330" s="13" t="str">
        <f>IF(OR(AND(NOT(ISBLANK(G2330)),NOT(ISNUMBER(G2330))),AND(NOT(ISBLANK(J2330)),NOT(ISNUMBER(M2330)))),"Digite um número na C.H.",IF(OR(COUNTIF(B2330:B2339,B2330)&gt;1,COUNTIF(J2330:J2339,J2330)&gt;1),"Docente repetido",""))</f>
        <v/>
      </c>
      <c r="P2330" s="13">
        <f t="shared" ref="P2330:P2339" si="149">IF(ISBLANK(O2330),"",IF(O2330="",0,1))</f>
        <v>0</v>
      </c>
      <c r="Q2330" s="26"/>
      <c r="R2330" s="26"/>
      <c r="S2330" s="26"/>
      <c r="T2330" s="40" t="str">
        <f t="shared" si="147"/>
        <v/>
      </c>
      <c r="U2330" s="24"/>
      <c r="V2330" s="24"/>
      <c r="W2330" s="26"/>
    </row>
    <row r="2331" spans="1:23" ht="14.1">
      <c r="A2331" s="13" t="s">
        <v>113</v>
      </c>
      <c r="B2331" s="75"/>
      <c r="C2331" s="75"/>
      <c r="D2331" s="75"/>
      <c r="E2331" s="24"/>
      <c r="F2331" s="13" t="s">
        <v>111</v>
      </c>
      <c r="G2331" s="27"/>
      <c r="H2331" s="24"/>
      <c r="I2331" s="13" t="s">
        <v>114</v>
      </c>
      <c r="J2331" s="27"/>
      <c r="K2331" s="24"/>
      <c r="L2331" s="13" t="s">
        <v>111</v>
      </c>
      <c r="M2331" s="27"/>
      <c r="N2331" s="24"/>
      <c r="O2331" s="13" t="str">
        <f>IF(OR(AND(NOT(ISBLANK(G2331)),NOT(ISNUMBER(G2331))),AND(NOT(ISBLANK(J2331)),NOT(ISNUMBER(M2331)))),"Digite um número na C.H.",IF(OR(COUNTIF(B2330:B2339,B2331)&gt;1,COUNTIF(J2330:J2339,J2331)&gt;1),"Docente repetido",""))</f>
        <v/>
      </c>
      <c r="P2331" s="13">
        <f t="shared" si="149"/>
        <v>0</v>
      </c>
      <c r="Q2331" s="26"/>
      <c r="R2331" s="26"/>
      <c r="S2331" s="26"/>
      <c r="T2331" s="40" t="str">
        <f t="shared" si="147"/>
        <v/>
      </c>
      <c r="U2331" s="24"/>
      <c r="V2331" s="24"/>
      <c r="W2331" s="26"/>
    </row>
    <row r="2332" spans="1:23" ht="14.1">
      <c r="A2332" s="13" t="s">
        <v>115</v>
      </c>
      <c r="B2332" s="75"/>
      <c r="C2332" s="75"/>
      <c r="D2332" s="75"/>
      <c r="E2332" s="24"/>
      <c r="F2332" s="13" t="s">
        <v>111</v>
      </c>
      <c r="G2332" s="27"/>
      <c r="H2332" s="24"/>
      <c r="I2332" s="13" t="s">
        <v>116</v>
      </c>
      <c r="J2332" s="27"/>
      <c r="K2332" s="24"/>
      <c r="L2332" s="13" t="s">
        <v>111</v>
      </c>
      <c r="M2332" s="27"/>
      <c r="N2332" s="24"/>
      <c r="O2332" s="13" t="str">
        <f>IF(OR(AND(NOT(ISBLANK(G2332)),NOT(ISNUMBER(G2332))),AND(NOT(ISBLANK(J2332)),NOT(ISNUMBER(M2332)))),"Digite um número na C.H.",IF(OR(COUNTIF(B2330:B2339,B2332)&gt;1,COUNTIF(J2330:J2339,J2332)&gt;1),"Docente repetido",""))</f>
        <v/>
      </c>
      <c r="P2332" s="13">
        <f t="shared" si="149"/>
        <v>0</v>
      </c>
      <c r="Q2332" s="26"/>
      <c r="R2332" s="26"/>
      <c r="S2332" s="26"/>
      <c r="T2332" s="40" t="str">
        <f t="shared" si="147"/>
        <v/>
      </c>
      <c r="U2332" s="24"/>
      <c r="V2332" s="24"/>
      <c r="W2332" s="26"/>
    </row>
    <row r="2333" spans="1:23" ht="14.1">
      <c r="A2333" s="13" t="s">
        <v>117</v>
      </c>
      <c r="B2333" s="75"/>
      <c r="C2333" s="75"/>
      <c r="D2333" s="75"/>
      <c r="E2333" s="24"/>
      <c r="F2333" s="13" t="s">
        <v>111</v>
      </c>
      <c r="G2333" s="27"/>
      <c r="H2333" s="24"/>
      <c r="I2333" s="13" t="s">
        <v>118</v>
      </c>
      <c r="J2333" s="27"/>
      <c r="K2333" s="24"/>
      <c r="L2333" s="13" t="s">
        <v>111</v>
      </c>
      <c r="M2333" s="27"/>
      <c r="N2333" s="24"/>
      <c r="O2333" s="13" t="str">
        <f>IF(OR(AND(NOT(ISBLANK(G2333)),NOT(ISNUMBER(G2333))),AND(NOT(ISBLANK(J2333)),NOT(ISNUMBER(M2333)))),"Digite um número na C.H.",IF(OR(COUNTIF(B2330:B2339,B2333)&gt;1,COUNTIF(J2330:J2339,J2333)&gt;1),"Docente repetido",""))</f>
        <v/>
      </c>
      <c r="P2333" s="13">
        <f t="shared" si="149"/>
        <v>0</v>
      </c>
      <c r="Q2333" s="26"/>
      <c r="R2333" s="26"/>
      <c r="S2333" s="26"/>
      <c r="T2333" s="40" t="str">
        <f t="shared" si="147"/>
        <v/>
      </c>
      <c r="U2333" s="24"/>
      <c r="V2333" s="24"/>
      <c r="W2333" s="26"/>
    </row>
    <row r="2334" spans="1:23" ht="14.1">
      <c r="A2334" s="13" t="s">
        <v>119</v>
      </c>
      <c r="B2334" s="75"/>
      <c r="C2334" s="75"/>
      <c r="D2334" s="75"/>
      <c r="E2334" s="24"/>
      <c r="F2334" s="13" t="s">
        <v>111</v>
      </c>
      <c r="G2334" s="27"/>
      <c r="H2334" s="24"/>
      <c r="I2334" s="13" t="s">
        <v>120</v>
      </c>
      <c r="J2334" s="27"/>
      <c r="K2334" s="24"/>
      <c r="L2334" s="13" t="s">
        <v>111</v>
      </c>
      <c r="M2334" s="27"/>
      <c r="N2334" s="24"/>
      <c r="O2334" s="13" t="str">
        <f>IF(OR(AND(NOT(ISBLANK(G2334)),NOT(ISNUMBER(G2334))),AND(NOT(ISBLANK(J2334)),NOT(ISNUMBER(M2334)))),"Digite um número na C.H.",IF(OR(COUNTIF(B2330:B2339,B2334)&gt;1,COUNTIF(J2330:J2339,J2334)&gt;1),"Docente repetido",""))</f>
        <v/>
      </c>
      <c r="P2334" s="13">
        <f t="shared" si="149"/>
        <v>0</v>
      </c>
      <c r="Q2334" s="26"/>
      <c r="R2334" s="26"/>
      <c r="S2334" s="26"/>
      <c r="T2334" s="40" t="str">
        <f t="shared" si="147"/>
        <v/>
      </c>
      <c r="U2334" s="24"/>
      <c r="V2334" s="24"/>
      <c r="W2334" s="26"/>
    </row>
    <row r="2335" spans="1:23" ht="14.1">
      <c r="A2335" s="13" t="s">
        <v>121</v>
      </c>
      <c r="B2335" s="75"/>
      <c r="C2335" s="75"/>
      <c r="D2335" s="75"/>
      <c r="E2335" s="24"/>
      <c r="F2335" s="13" t="s">
        <v>111</v>
      </c>
      <c r="G2335" s="27"/>
      <c r="H2335" s="24"/>
      <c r="I2335" s="13" t="s">
        <v>122</v>
      </c>
      <c r="J2335" s="27"/>
      <c r="K2335" s="24"/>
      <c r="L2335" s="13" t="s">
        <v>111</v>
      </c>
      <c r="M2335" s="27"/>
      <c r="N2335" s="24"/>
      <c r="O2335" s="13" t="str">
        <f>IF(OR(AND(NOT(ISBLANK(G2335)),NOT(ISNUMBER(G2335))),AND(NOT(ISBLANK(J2335)),NOT(ISNUMBER(M2335)))),"Digite um número na C.H.",IF(OR(COUNTIF(B2330:B2339,B2335)&gt;1,COUNTIF(J2330:J2339,J2335)&gt;1),"Docente repetido",""))</f>
        <v/>
      </c>
      <c r="P2335" s="13">
        <f t="shared" si="149"/>
        <v>0</v>
      </c>
      <c r="Q2335" s="26"/>
      <c r="R2335" s="26"/>
      <c r="S2335" s="26"/>
      <c r="T2335" s="40" t="str">
        <f t="shared" si="147"/>
        <v/>
      </c>
      <c r="U2335" s="24"/>
      <c r="V2335" s="24"/>
      <c r="W2335" s="26"/>
    </row>
    <row r="2336" spans="1:23" ht="14.1">
      <c r="A2336" s="13" t="s">
        <v>123</v>
      </c>
      <c r="B2336" s="75"/>
      <c r="C2336" s="75"/>
      <c r="D2336" s="75"/>
      <c r="E2336" s="24"/>
      <c r="F2336" s="13" t="s">
        <v>111</v>
      </c>
      <c r="G2336" s="27"/>
      <c r="H2336" s="24"/>
      <c r="I2336" s="13" t="s">
        <v>124</v>
      </c>
      <c r="J2336" s="27"/>
      <c r="K2336" s="24"/>
      <c r="L2336" s="13" t="s">
        <v>111</v>
      </c>
      <c r="M2336" s="27"/>
      <c r="N2336" s="24"/>
      <c r="O2336" s="13" t="str">
        <f>IF(OR(AND(NOT(ISBLANK(G2336)),NOT(ISNUMBER(G2336))),AND(NOT(ISBLANK(J2336)),NOT(ISNUMBER(M2336)))),"Digite um número na C.H.",IF(OR(COUNTIF(B2330:B2339,B2336)&gt;1,COUNTIF(J2330:J2339,J2336)&gt;1),"Docente repetido",""))</f>
        <v/>
      </c>
      <c r="P2336" s="13">
        <f t="shared" si="149"/>
        <v>0</v>
      </c>
      <c r="Q2336" s="26"/>
      <c r="R2336" s="26"/>
      <c r="S2336" s="26"/>
      <c r="T2336" s="40" t="str">
        <f t="shared" si="147"/>
        <v/>
      </c>
      <c r="U2336" s="24"/>
      <c r="V2336" s="24"/>
      <c r="W2336" s="26"/>
    </row>
    <row r="2337" spans="1:23" ht="14.1">
      <c r="A2337" s="13" t="s">
        <v>125</v>
      </c>
      <c r="B2337" s="75"/>
      <c r="C2337" s="75"/>
      <c r="D2337" s="75"/>
      <c r="E2337" s="24"/>
      <c r="F2337" s="13" t="s">
        <v>111</v>
      </c>
      <c r="G2337" s="27"/>
      <c r="H2337" s="24"/>
      <c r="I2337" s="13" t="s">
        <v>126</v>
      </c>
      <c r="J2337" s="27"/>
      <c r="K2337" s="24"/>
      <c r="L2337" s="13" t="s">
        <v>111</v>
      </c>
      <c r="M2337" s="27"/>
      <c r="N2337" s="24"/>
      <c r="O2337" s="13" t="str">
        <f>IF(OR(AND(NOT(ISBLANK(G2337)),NOT(ISNUMBER(G2337))),AND(NOT(ISBLANK(J2337)),NOT(ISNUMBER(M2337)))),"Digite um número na C.H.",IF(OR(COUNTIF(B2330:B2339,B2337)&gt;1,COUNTIF(J2330:J2339,J2337)&gt;1),"Docente repetido",""))</f>
        <v/>
      </c>
      <c r="P2337" s="13">
        <f t="shared" si="149"/>
        <v>0</v>
      </c>
      <c r="Q2337" s="26"/>
      <c r="R2337" s="26"/>
      <c r="S2337" s="26"/>
      <c r="T2337" s="40" t="str">
        <f t="shared" si="147"/>
        <v/>
      </c>
      <c r="U2337" s="24"/>
      <c r="V2337" s="24"/>
      <c r="W2337" s="26"/>
    </row>
    <row r="2338" spans="1:23" ht="14.1">
      <c r="A2338" s="13" t="s">
        <v>127</v>
      </c>
      <c r="B2338" s="75"/>
      <c r="C2338" s="75"/>
      <c r="D2338" s="75"/>
      <c r="E2338" s="24"/>
      <c r="F2338" s="13" t="s">
        <v>111</v>
      </c>
      <c r="G2338" s="27"/>
      <c r="H2338" s="24"/>
      <c r="I2338" s="13" t="s">
        <v>128</v>
      </c>
      <c r="J2338" s="27"/>
      <c r="K2338" s="24"/>
      <c r="L2338" s="13" t="s">
        <v>111</v>
      </c>
      <c r="M2338" s="27"/>
      <c r="N2338" s="24"/>
      <c r="O2338" s="13" t="str">
        <f>IF(OR(AND(NOT(ISBLANK(G2338)),NOT(ISNUMBER(G2338))),AND(NOT(ISBLANK(J2338)),NOT(ISNUMBER(M2338)))),"Digite um número na C.H.",IF(OR(COUNTIF(B2330:B2339,B2338)&gt;1,COUNTIF(J2330:J2339,J2338)&gt;1),"Docente repetido",""))</f>
        <v/>
      </c>
      <c r="P2338" s="13">
        <f t="shared" si="149"/>
        <v>0</v>
      </c>
      <c r="Q2338" s="26"/>
      <c r="R2338" s="26"/>
      <c r="S2338" s="26"/>
      <c r="T2338" s="40" t="str">
        <f t="shared" si="147"/>
        <v/>
      </c>
      <c r="U2338" s="26"/>
      <c r="V2338" s="26"/>
      <c r="W2338" s="26"/>
    </row>
    <row r="2339" spans="1:23" ht="14.1">
      <c r="A2339" s="13" t="s">
        <v>129</v>
      </c>
      <c r="B2339" s="75"/>
      <c r="C2339" s="75"/>
      <c r="D2339" s="75"/>
      <c r="E2339" s="24"/>
      <c r="F2339" s="13" t="s">
        <v>111</v>
      </c>
      <c r="G2339" s="27"/>
      <c r="H2339" s="24"/>
      <c r="I2339" s="13" t="s">
        <v>130</v>
      </c>
      <c r="J2339" s="27"/>
      <c r="K2339" s="24"/>
      <c r="L2339" s="13" t="s">
        <v>111</v>
      </c>
      <c r="M2339" s="27"/>
      <c r="N2339" s="24"/>
      <c r="O2339" s="13" t="str">
        <f>IF(OR(AND(NOT(ISBLANK(G2339)),NOT(ISNUMBER(G2339))),AND(NOT(ISBLANK(J2339)),NOT(ISNUMBER(M2339)))),"Digite um número na C.H.",IF(OR(COUNTIF(B2330:B2339,B2339)&gt;1,COUNTIF(J2330:J2339,J2339)&gt;1),"Docente repetido",""))</f>
        <v/>
      </c>
      <c r="P2339" s="13">
        <f t="shared" si="149"/>
        <v>0</v>
      </c>
      <c r="Q2339" s="26"/>
      <c r="R2339" s="26"/>
      <c r="S2339" s="26"/>
      <c r="T2339" s="40" t="str">
        <f t="shared" si="147"/>
        <v/>
      </c>
      <c r="U2339" s="26"/>
      <c r="V2339" s="26"/>
      <c r="W2339" s="26"/>
    </row>
    <row r="2340" spans="1:23" ht="12.6">
      <c r="A2340" s="26"/>
      <c r="B2340" s="26"/>
      <c r="C2340" s="26"/>
      <c r="D2340" s="26"/>
      <c r="E2340" s="26"/>
      <c r="F2340" s="26"/>
      <c r="G2340" s="26"/>
      <c r="H2340" s="26"/>
      <c r="I2340" s="26"/>
      <c r="J2340" s="26"/>
      <c r="K2340" s="26"/>
      <c r="L2340" s="26"/>
      <c r="M2340" s="26"/>
      <c r="N2340" s="26"/>
      <c r="O2340" s="26"/>
      <c r="P2340" s="26"/>
      <c r="Q2340" s="26"/>
      <c r="R2340" s="26"/>
      <c r="S2340" s="26"/>
      <c r="T2340" s="40" t="str">
        <f t="shared" si="147"/>
        <v/>
      </c>
      <c r="U2340" s="26"/>
      <c r="V2340" s="26"/>
      <c r="W2340" s="26"/>
    </row>
    <row r="2341" spans="1:23" ht="15.75" customHeight="1">
      <c r="T2341" s="40" t="str">
        <f t="shared" si="147"/>
        <v/>
      </c>
    </row>
    <row r="2342" spans="1:23" ht="15.75" customHeight="1">
      <c r="T2342" s="40" t="str">
        <f t="shared" si="147"/>
        <v/>
      </c>
    </row>
    <row r="2343" spans="1:23" ht="19.5" customHeight="1">
      <c r="A2343" s="13" t="s">
        <v>99</v>
      </c>
      <c r="B2343" s="94"/>
      <c r="C2343" s="94"/>
      <c r="D2343" s="94"/>
      <c r="E2343" s="94"/>
      <c r="F2343" s="94"/>
      <c r="G2343" s="94"/>
      <c r="H2343" s="94"/>
      <c r="I2343" s="94"/>
      <c r="J2343" s="94"/>
      <c r="K2343" s="94"/>
      <c r="L2343" s="94"/>
      <c r="M2343" s="94"/>
      <c r="N2343" s="24"/>
      <c r="O2343" s="13" t="str">
        <f>IF(AND(B2343="",NOT(F2344="")),"Nome da disciplina obrigatório","")</f>
        <v/>
      </c>
      <c r="P2343" s="13">
        <f>IF(ISBLANK(O2343),"",IF(O2343="",0,1))</f>
        <v>0</v>
      </c>
      <c r="Q2343" s="26"/>
      <c r="R2343" s="26"/>
      <c r="S2343" s="26"/>
      <c r="T2343" s="40" t="str">
        <f t="shared" si="147"/>
        <v/>
      </c>
      <c r="U2343" s="26"/>
      <c r="V2343" s="26"/>
      <c r="W2343" s="26"/>
    </row>
    <row r="2344" spans="1:23" ht="32.25" customHeight="1">
      <c r="A2344" s="95" t="s">
        <v>100</v>
      </c>
      <c r="B2344" s="96"/>
      <c r="C2344" s="96"/>
      <c r="D2344" s="96"/>
      <c r="E2344" s="97"/>
      <c r="F2344" s="13" t="str">
        <f>IF(SUM(G2354:G2363)+SUM(M2354:M2363)=0,"",SUM(G2354:G2363)+SUM(M2354:M2363))</f>
        <v/>
      </c>
      <c r="H2344" s="24"/>
      <c r="I2344" s="24"/>
      <c r="J2344" s="24"/>
      <c r="K2344" s="24"/>
      <c r="L2344" s="24"/>
      <c r="M2344" s="24"/>
      <c r="N2344" s="24"/>
      <c r="O2344" s="13" t="str">
        <f>IF(F2344="", "", IF(AND(NOT(F2344=0),NOT(MOD(F2344,15)=0)),"A carga horária deve ser múltiplo de 15",""))</f>
        <v/>
      </c>
      <c r="P2344" s="13">
        <f>IF(ISBLANK(O2344),"",IF(O2344="",0,1))</f>
        <v>0</v>
      </c>
      <c r="Q2344" s="26"/>
      <c r="R2344" s="26"/>
      <c r="S2344" s="26"/>
      <c r="T2344" s="40" t="str">
        <f t="shared" si="147"/>
        <v/>
      </c>
      <c r="U2344" s="24"/>
      <c r="V2344" s="24"/>
      <c r="W2344" s="26"/>
    </row>
    <row r="2345" spans="1:23" ht="14.1">
      <c r="A2345" s="98" t="s">
        <v>93</v>
      </c>
      <c r="B2345" s="98"/>
      <c r="C2345" s="98"/>
      <c r="D2345" s="98"/>
      <c r="E2345" s="98"/>
      <c r="F2345" s="38" t="str">
        <f>IF(AND(NOT(ISBLANK(F2344)),ISNUMBER(F2344),F2344&gt;=15),F2344/15,"")</f>
        <v/>
      </c>
      <c r="G2345" s="24"/>
      <c r="H2345" s="24"/>
      <c r="I2345" s="24"/>
      <c r="J2345" s="24"/>
      <c r="K2345" s="24"/>
      <c r="L2345" s="24"/>
      <c r="M2345" s="24"/>
      <c r="N2345" s="24"/>
      <c r="O2345" s="26"/>
      <c r="P2345" s="26"/>
      <c r="Q2345" s="26"/>
      <c r="R2345" s="26"/>
      <c r="S2345" s="26"/>
      <c r="T2345" s="40" t="str">
        <f t="shared" si="147"/>
        <v/>
      </c>
      <c r="U2345" s="24"/>
      <c r="V2345" s="24"/>
      <c r="W2345" s="26"/>
    </row>
    <row r="2346" spans="1:23" ht="60" customHeight="1">
      <c r="A2346" s="13" t="s">
        <v>101</v>
      </c>
      <c r="B2346" s="83"/>
      <c r="C2346" s="83"/>
      <c r="D2346" s="83"/>
      <c r="E2346" s="83"/>
      <c r="F2346" s="83"/>
      <c r="G2346" s="83"/>
      <c r="H2346" s="83"/>
      <c r="I2346" s="83"/>
      <c r="J2346" s="83"/>
      <c r="K2346" s="83"/>
      <c r="L2346" s="83"/>
      <c r="M2346" s="83"/>
      <c r="N2346" s="24"/>
      <c r="O2346" s="26"/>
      <c r="P2346" s="26"/>
      <c r="Q2346" s="26"/>
      <c r="R2346" s="26"/>
      <c r="S2346" s="26"/>
      <c r="T2346" s="40" t="str">
        <f t="shared" si="147"/>
        <v/>
      </c>
      <c r="U2346" s="24"/>
      <c r="V2346" s="24"/>
      <c r="W2346" s="26"/>
    </row>
    <row r="2347" spans="1:23" ht="60" customHeight="1">
      <c r="A2347" s="39" t="s">
        <v>102</v>
      </c>
      <c r="B2347" s="83"/>
      <c r="C2347" s="83"/>
      <c r="D2347" s="83"/>
      <c r="E2347" s="83"/>
      <c r="F2347" s="83"/>
      <c r="G2347" s="83"/>
      <c r="H2347" s="83"/>
      <c r="I2347" s="83"/>
      <c r="J2347" s="83"/>
      <c r="K2347" s="83"/>
      <c r="L2347" s="83"/>
      <c r="M2347" s="83"/>
      <c r="N2347" s="24"/>
      <c r="O2347" s="26"/>
      <c r="P2347" s="26"/>
      <c r="Q2347" s="26"/>
      <c r="R2347" s="26"/>
      <c r="S2347" s="26"/>
      <c r="T2347" s="40" t="str">
        <f t="shared" si="147"/>
        <v/>
      </c>
      <c r="U2347" s="24"/>
      <c r="V2347" s="24"/>
      <c r="W2347" s="26"/>
    </row>
    <row r="2348" spans="1:23" ht="14.1">
      <c r="A2348" s="13" t="s">
        <v>103</v>
      </c>
      <c r="B2348" s="57"/>
      <c r="C2348" s="16" t="s">
        <v>104</v>
      </c>
      <c r="D2348" s="24"/>
      <c r="E2348" s="24"/>
      <c r="G2348" s="26"/>
      <c r="H2348" s="24"/>
      <c r="I2348" s="24"/>
      <c r="J2348" s="24"/>
      <c r="K2348" s="24"/>
      <c r="L2348" s="24"/>
      <c r="M2348" s="24"/>
      <c r="N2348" s="24"/>
      <c r="O2348" s="26"/>
      <c r="P2348" s="26"/>
      <c r="Q2348" s="26"/>
      <c r="R2348" s="26"/>
      <c r="S2348" s="26"/>
      <c r="T2348" s="40" t="str">
        <f t="shared" si="147"/>
        <v/>
      </c>
      <c r="U2348" s="24"/>
      <c r="V2348" s="24"/>
      <c r="W2348" s="26"/>
    </row>
    <row r="2349" spans="1:23" ht="14.1">
      <c r="A2349" s="13" t="s">
        <v>105</v>
      </c>
      <c r="B2349" s="57"/>
      <c r="C2349" s="16" t="s">
        <v>104</v>
      </c>
      <c r="D2349" s="24"/>
      <c r="E2349" s="24"/>
      <c r="G2349" s="26"/>
      <c r="H2349" s="24"/>
      <c r="I2349" s="24"/>
      <c r="J2349" s="24"/>
      <c r="K2349" s="24"/>
      <c r="L2349" s="24"/>
      <c r="M2349" s="24"/>
      <c r="N2349" s="24"/>
      <c r="O2349" s="26"/>
      <c r="P2349" s="26"/>
      <c r="Q2349" s="26"/>
      <c r="R2349" s="26"/>
      <c r="S2349" s="26"/>
      <c r="T2349" s="40" t="str">
        <f t="shared" si="147"/>
        <v/>
      </c>
      <c r="U2349" s="24"/>
      <c r="V2349" s="24"/>
      <c r="W2349" s="26"/>
    </row>
    <row r="2350" spans="1:23" ht="14.1">
      <c r="A2350" s="99" t="s">
        <v>106</v>
      </c>
      <c r="B2350" s="99"/>
      <c r="C2350" s="57"/>
      <c r="D2350" s="16" t="s">
        <v>104</v>
      </c>
      <c r="E2350" s="24"/>
      <c r="F2350" s="34"/>
      <c r="G2350" s="26"/>
      <c r="H2350" s="24"/>
      <c r="I2350" s="24"/>
      <c r="J2350" s="24"/>
      <c r="K2350" s="24"/>
      <c r="L2350" s="24"/>
      <c r="M2350" s="24"/>
      <c r="N2350" s="24"/>
      <c r="O2350" s="26"/>
      <c r="P2350" s="26"/>
      <c r="Q2350" s="26"/>
      <c r="R2350" s="26"/>
      <c r="S2350" s="26"/>
      <c r="T2350" s="40" t="str">
        <f t="shared" si="147"/>
        <v/>
      </c>
      <c r="U2350" s="24"/>
      <c r="V2350" s="24"/>
      <c r="W2350" s="26"/>
    </row>
    <row r="2351" spans="1:23" ht="14.1">
      <c r="A2351" s="99" t="s">
        <v>107</v>
      </c>
      <c r="B2351" s="99"/>
      <c r="C2351" s="57"/>
      <c r="D2351" s="16" t="s">
        <v>104</v>
      </c>
      <c r="E2351" s="24"/>
      <c r="F2351" s="34"/>
      <c r="G2351" s="26"/>
      <c r="H2351" s="24"/>
      <c r="I2351" s="24"/>
      <c r="J2351" s="24"/>
      <c r="K2351" s="24"/>
      <c r="L2351" s="24"/>
      <c r="M2351" s="24"/>
      <c r="N2351" s="24"/>
      <c r="O2351" s="26"/>
      <c r="P2351" s="26"/>
      <c r="Q2351" s="26"/>
      <c r="R2351" s="26"/>
      <c r="S2351" s="26"/>
      <c r="T2351" s="40" t="str">
        <f t="shared" si="147"/>
        <v/>
      </c>
      <c r="U2351" s="24"/>
      <c r="V2351" s="24"/>
      <c r="W2351" s="26"/>
    </row>
    <row r="2352" spans="1:23" ht="14.1">
      <c r="A2352" s="100" t="s">
        <v>108</v>
      </c>
      <c r="B2352" s="101"/>
      <c r="C2352" s="102"/>
      <c r="D2352" s="57"/>
      <c r="E2352" s="16" t="s">
        <v>104</v>
      </c>
      <c r="G2352" s="26"/>
      <c r="H2352" s="24"/>
      <c r="I2352" s="24"/>
      <c r="J2352" s="24"/>
      <c r="K2352" s="24"/>
      <c r="L2352" s="24"/>
      <c r="M2352" s="24"/>
      <c r="N2352" s="24"/>
      <c r="O2352" s="26"/>
      <c r="P2352" s="26"/>
      <c r="Q2352" s="26"/>
      <c r="R2352" s="26"/>
      <c r="S2352" s="26"/>
      <c r="T2352" s="40" t="str">
        <f t="shared" si="147"/>
        <v/>
      </c>
      <c r="U2352" s="24"/>
      <c r="V2352" s="24"/>
      <c r="W2352" s="26"/>
    </row>
    <row r="2353" spans="1:23" ht="14.1">
      <c r="A2353" s="103" t="s">
        <v>109</v>
      </c>
      <c r="B2353" s="104"/>
      <c r="C2353" s="105"/>
      <c r="D2353" s="57"/>
      <c r="E2353" s="16" t="s">
        <v>104</v>
      </c>
      <c r="G2353" s="26"/>
      <c r="H2353" s="24"/>
      <c r="I2353" s="24"/>
      <c r="J2353" s="24"/>
      <c r="K2353" s="24"/>
      <c r="L2353" s="24"/>
      <c r="M2353" s="24"/>
      <c r="N2353" s="24"/>
      <c r="O2353" s="26"/>
      <c r="P2353" s="26"/>
      <c r="Q2353" s="26"/>
      <c r="R2353" s="26"/>
      <c r="S2353" s="26"/>
      <c r="T2353" s="40" t="str">
        <f t="shared" si="147"/>
        <v/>
      </c>
      <c r="U2353" s="24"/>
      <c r="V2353" s="24"/>
      <c r="W2353" s="26"/>
    </row>
    <row r="2354" spans="1:23" ht="14.1">
      <c r="A2354" s="13" t="s">
        <v>110</v>
      </c>
      <c r="B2354" s="75"/>
      <c r="C2354" s="75"/>
      <c r="D2354" s="75"/>
      <c r="E2354" s="24"/>
      <c r="F2354" s="13" t="s">
        <v>111</v>
      </c>
      <c r="G2354" s="27"/>
      <c r="H2354" s="24"/>
      <c r="I2354" s="13" t="s">
        <v>112</v>
      </c>
      <c r="J2354" s="27"/>
      <c r="K2354" s="24"/>
      <c r="L2354" s="13" t="s">
        <v>111</v>
      </c>
      <c r="M2354" s="27"/>
      <c r="N2354" s="24"/>
      <c r="O2354" s="13" t="str">
        <f>IF(OR(AND(NOT(ISBLANK(G2354)),NOT(ISNUMBER(G2354))),AND(NOT(ISBLANK(J2354)),NOT(ISNUMBER(M2354)))),"Digite um número na C.H.",IF(OR(COUNTIF(B2354:B2363,B2354)&gt;1,COUNTIF(J2354:J2363,J2354)&gt;1),"Docente repetido",""))</f>
        <v/>
      </c>
      <c r="P2354" s="13">
        <f t="shared" ref="P2354:P2363" si="150">IF(ISBLANK(O2354),"",IF(O2354="",0,1))</f>
        <v>0</v>
      </c>
      <c r="Q2354" s="26"/>
      <c r="R2354" s="26"/>
      <c r="S2354" s="26"/>
      <c r="T2354" s="40" t="str">
        <f t="shared" si="147"/>
        <v/>
      </c>
      <c r="U2354" s="24"/>
      <c r="V2354" s="24"/>
      <c r="W2354" s="26"/>
    </row>
    <row r="2355" spans="1:23" ht="14.1">
      <c r="A2355" s="13" t="s">
        <v>113</v>
      </c>
      <c r="B2355" s="75"/>
      <c r="C2355" s="75"/>
      <c r="D2355" s="75"/>
      <c r="E2355" s="24"/>
      <c r="F2355" s="13" t="s">
        <v>111</v>
      </c>
      <c r="G2355" s="27"/>
      <c r="H2355" s="24"/>
      <c r="I2355" s="13" t="s">
        <v>114</v>
      </c>
      <c r="J2355" s="27"/>
      <c r="K2355" s="24"/>
      <c r="L2355" s="13" t="s">
        <v>111</v>
      </c>
      <c r="M2355" s="27"/>
      <c r="N2355" s="24"/>
      <c r="O2355" s="13" t="str">
        <f>IF(OR(AND(NOT(ISBLANK(G2355)),NOT(ISNUMBER(G2355))),AND(NOT(ISBLANK(J2355)),NOT(ISNUMBER(M2355)))),"Digite um número na C.H.",IF(OR(COUNTIF(B2354:B2363,B2355)&gt;1,COUNTIF(J2354:J2363,J2355)&gt;1),"Docente repetido",""))</f>
        <v/>
      </c>
      <c r="P2355" s="13">
        <f t="shared" si="150"/>
        <v>0</v>
      </c>
      <c r="Q2355" s="26"/>
      <c r="R2355" s="26"/>
      <c r="S2355" s="26"/>
      <c r="T2355" s="40" t="str">
        <f t="shared" si="147"/>
        <v/>
      </c>
      <c r="U2355" s="24"/>
      <c r="V2355" s="24"/>
      <c r="W2355" s="26"/>
    </row>
    <row r="2356" spans="1:23" ht="14.1">
      <c r="A2356" s="13" t="s">
        <v>115</v>
      </c>
      <c r="B2356" s="75"/>
      <c r="C2356" s="75"/>
      <c r="D2356" s="75"/>
      <c r="E2356" s="24"/>
      <c r="F2356" s="13" t="s">
        <v>111</v>
      </c>
      <c r="G2356" s="27"/>
      <c r="H2356" s="24"/>
      <c r="I2356" s="13" t="s">
        <v>116</v>
      </c>
      <c r="J2356" s="27"/>
      <c r="K2356" s="24"/>
      <c r="L2356" s="13" t="s">
        <v>111</v>
      </c>
      <c r="M2356" s="27"/>
      <c r="N2356" s="24"/>
      <c r="O2356" s="13" t="str">
        <f>IF(OR(AND(NOT(ISBLANK(G2356)),NOT(ISNUMBER(G2356))),AND(NOT(ISBLANK(J2356)),NOT(ISNUMBER(M2356)))),"Digite um número na C.H.",IF(OR(COUNTIF(B2354:B2363,B2356)&gt;1,COUNTIF(J2354:J2363,J2356)&gt;1),"Docente repetido",""))</f>
        <v/>
      </c>
      <c r="P2356" s="13">
        <f t="shared" si="150"/>
        <v>0</v>
      </c>
      <c r="Q2356" s="26"/>
      <c r="R2356" s="26"/>
      <c r="S2356" s="26"/>
      <c r="T2356" s="40" t="str">
        <f t="shared" si="147"/>
        <v/>
      </c>
      <c r="U2356" s="24"/>
      <c r="V2356" s="24"/>
      <c r="W2356" s="26"/>
    </row>
    <row r="2357" spans="1:23" ht="14.1">
      <c r="A2357" s="13" t="s">
        <v>117</v>
      </c>
      <c r="B2357" s="75"/>
      <c r="C2357" s="75"/>
      <c r="D2357" s="75"/>
      <c r="E2357" s="24"/>
      <c r="F2357" s="13" t="s">
        <v>111</v>
      </c>
      <c r="G2357" s="27"/>
      <c r="H2357" s="24"/>
      <c r="I2357" s="13" t="s">
        <v>118</v>
      </c>
      <c r="J2357" s="27"/>
      <c r="K2357" s="24"/>
      <c r="L2357" s="13" t="s">
        <v>111</v>
      </c>
      <c r="M2357" s="27"/>
      <c r="N2357" s="24"/>
      <c r="O2357" s="13" t="str">
        <f>IF(OR(AND(NOT(ISBLANK(G2357)),NOT(ISNUMBER(G2357))),AND(NOT(ISBLANK(J2357)),NOT(ISNUMBER(M2357)))),"Digite um número na C.H.",IF(OR(COUNTIF(B2354:B2363,B2357)&gt;1,COUNTIF(J2354:J2363,J2357)&gt;1),"Docente repetido",""))</f>
        <v/>
      </c>
      <c r="P2357" s="13">
        <f t="shared" si="150"/>
        <v>0</v>
      </c>
      <c r="Q2357" s="26"/>
      <c r="R2357" s="26"/>
      <c r="S2357" s="26"/>
      <c r="T2357" s="40" t="str">
        <f t="shared" si="147"/>
        <v/>
      </c>
      <c r="U2357" s="24"/>
      <c r="V2357" s="24"/>
      <c r="W2357" s="26"/>
    </row>
    <row r="2358" spans="1:23" ht="14.1">
      <c r="A2358" s="13" t="s">
        <v>119</v>
      </c>
      <c r="B2358" s="75"/>
      <c r="C2358" s="75"/>
      <c r="D2358" s="75"/>
      <c r="E2358" s="24"/>
      <c r="F2358" s="13" t="s">
        <v>111</v>
      </c>
      <c r="G2358" s="27"/>
      <c r="H2358" s="24"/>
      <c r="I2358" s="13" t="s">
        <v>120</v>
      </c>
      <c r="J2358" s="27"/>
      <c r="K2358" s="24"/>
      <c r="L2358" s="13" t="s">
        <v>111</v>
      </c>
      <c r="M2358" s="27"/>
      <c r="N2358" s="24"/>
      <c r="O2358" s="13" t="str">
        <f>IF(OR(AND(NOT(ISBLANK(G2358)),NOT(ISNUMBER(G2358))),AND(NOT(ISBLANK(J2358)),NOT(ISNUMBER(M2358)))),"Digite um número na C.H.",IF(OR(COUNTIF(B2354:B2363,B2358)&gt;1,COUNTIF(J2354:J2363,J2358)&gt;1),"Docente repetido",""))</f>
        <v/>
      </c>
      <c r="P2358" s="13">
        <f t="shared" si="150"/>
        <v>0</v>
      </c>
      <c r="Q2358" s="26"/>
      <c r="R2358" s="26"/>
      <c r="S2358" s="26"/>
      <c r="T2358" s="40" t="str">
        <f t="shared" si="147"/>
        <v/>
      </c>
      <c r="U2358" s="24"/>
      <c r="V2358" s="24"/>
      <c r="W2358" s="26"/>
    </row>
    <row r="2359" spans="1:23" ht="14.1">
      <c r="A2359" s="13" t="s">
        <v>121</v>
      </c>
      <c r="B2359" s="75"/>
      <c r="C2359" s="75"/>
      <c r="D2359" s="75"/>
      <c r="E2359" s="24"/>
      <c r="F2359" s="13" t="s">
        <v>111</v>
      </c>
      <c r="G2359" s="27"/>
      <c r="H2359" s="24"/>
      <c r="I2359" s="13" t="s">
        <v>122</v>
      </c>
      <c r="J2359" s="27"/>
      <c r="K2359" s="24"/>
      <c r="L2359" s="13" t="s">
        <v>111</v>
      </c>
      <c r="M2359" s="27"/>
      <c r="N2359" s="24"/>
      <c r="O2359" s="13" t="str">
        <f>IF(OR(AND(NOT(ISBLANK(G2359)),NOT(ISNUMBER(G2359))),AND(NOT(ISBLANK(J2359)),NOT(ISNUMBER(M2359)))),"Digite um número na C.H.",IF(OR(COUNTIF(B2354:B2363,B2359)&gt;1,COUNTIF(J2354:J2363,J2359)&gt;1),"Docente repetido",""))</f>
        <v/>
      </c>
      <c r="P2359" s="13">
        <f t="shared" si="150"/>
        <v>0</v>
      </c>
      <c r="Q2359" s="26"/>
      <c r="R2359" s="26"/>
      <c r="S2359" s="26"/>
      <c r="T2359" s="40" t="str">
        <f t="shared" si="147"/>
        <v/>
      </c>
      <c r="U2359" s="24"/>
      <c r="V2359" s="24"/>
      <c r="W2359" s="26"/>
    </row>
    <row r="2360" spans="1:23" ht="14.1">
      <c r="A2360" s="13" t="s">
        <v>123</v>
      </c>
      <c r="B2360" s="75"/>
      <c r="C2360" s="75"/>
      <c r="D2360" s="75"/>
      <c r="E2360" s="24"/>
      <c r="F2360" s="13" t="s">
        <v>111</v>
      </c>
      <c r="G2360" s="27"/>
      <c r="H2360" s="24"/>
      <c r="I2360" s="13" t="s">
        <v>124</v>
      </c>
      <c r="J2360" s="27"/>
      <c r="K2360" s="24"/>
      <c r="L2360" s="13" t="s">
        <v>111</v>
      </c>
      <c r="M2360" s="27"/>
      <c r="N2360" s="24"/>
      <c r="O2360" s="13" t="str">
        <f>IF(OR(AND(NOT(ISBLANK(G2360)),NOT(ISNUMBER(G2360))),AND(NOT(ISBLANK(J2360)),NOT(ISNUMBER(M2360)))),"Digite um número na C.H.",IF(OR(COUNTIF(B2354:B2363,B2360)&gt;1,COUNTIF(J2354:J2363,J2360)&gt;1),"Docente repetido",""))</f>
        <v/>
      </c>
      <c r="P2360" s="13">
        <f t="shared" si="150"/>
        <v>0</v>
      </c>
      <c r="Q2360" s="26"/>
      <c r="R2360" s="26"/>
      <c r="S2360" s="26"/>
      <c r="T2360" s="40" t="str">
        <f t="shared" si="147"/>
        <v/>
      </c>
      <c r="U2360" s="24"/>
      <c r="V2360" s="24"/>
      <c r="W2360" s="26"/>
    </row>
    <row r="2361" spans="1:23" ht="14.1">
      <c r="A2361" s="13" t="s">
        <v>125</v>
      </c>
      <c r="B2361" s="75"/>
      <c r="C2361" s="75"/>
      <c r="D2361" s="75"/>
      <c r="E2361" s="24"/>
      <c r="F2361" s="13" t="s">
        <v>111</v>
      </c>
      <c r="G2361" s="27"/>
      <c r="H2361" s="24"/>
      <c r="I2361" s="13" t="s">
        <v>126</v>
      </c>
      <c r="J2361" s="27"/>
      <c r="K2361" s="24"/>
      <c r="L2361" s="13" t="s">
        <v>111</v>
      </c>
      <c r="M2361" s="27"/>
      <c r="N2361" s="24"/>
      <c r="O2361" s="13" t="str">
        <f>IF(OR(AND(NOT(ISBLANK(G2361)),NOT(ISNUMBER(G2361))),AND(NOT(ISBLANK(J2361)),NOT(ISNUMBER(M2361)))),"Digite um número na C.H.",IF(OR(COUNTIF(B2354:B2363,B2361)&gt;1,COUNTIF(J2354:J2363,J2361)&gt;1),"Docente repetido",""))</f>
        <v/>
      </c>
      <c r="P2361" s="13">
        <f t="shared" si="150"/>
        <v>0</v>
      </c>
      <c r="Q2361" s="26"/>
      <c r="R2361" s="26"/>
      <c r="S2361" s="26"/>
      <c r="T2361" s="40" t="str">
        <f t="shared" si="147"/>
        <v/>
      </c>
      <c r="U2361" s="24"/>
      <c r="V2361" s="24"/>
      <c r="W2361" s="26"/>
    </row>
    <row r="2362" spans="1:23" ht="14.1">
      <c r="A2362" s="13" t="s">
        <v>127</v>
      </c>
      <c r="B2362" s="75"/>
      <c r="C2362" s="75"/>
      <c r="D2362" s="75"/>
      <c r="E2362" s="24"/>
      <c r="F2362" s="13" t="s">
        <v>111</v>
      </c>
      <c r="G2362" s="27"/>
      <c r="H2362" s="24"/>
      <c r="I2362" s="13" t="s">
        <v>128</v>
      </c>
      <c r="J2362" s="27"/>
      <c r="K2362" s="24"/>
      <c r="L2362" s="13" t="s">
        <v>111</v>
      </c>
      <c r="M2362" s="27"/>
      <c r="N2362" s="24"/>
      <c r="O2362" s="13" t="str">
        <f>IF(OR(AND(NOT(ISBLANK(G2362)),NOT(ISNUMBER(G2362))),AND(NOT(ISBLANK(J2362)),NOT(ISNUMBER(M2362)))),"Digite um número na C.H.",IF(OR(COUNTIF(B2354:B2363,B2362)&gt;1,COUNTIF(J2354:J2363,J2362)&gt;1),"Docente repetido",""))</f>
        <v/>
      </c>
      <c r="P2362" s="13">
        <f t="shared" si="150"/>
        <v>0</v>
      </c>
      <c r="Q2362" s="26"/>
      <c r="R2362" s="26"/>
      <c r="S2362" s="26"/>
      <c r="T2362" s="40" t="str">
        <f t="shared" si="147"/>
        <v/>
      </c>
      <c r="U2362" s="26"/>
      <c r="V2362" s="26"/>
      <c r="W2362" s="26"/>
    </row>
    <row r="2363" spans="1:23" ht="14.1">
      <c r="A2363" s="13" t="s">
        <v>129</v>
      </c>
      <c r="B2363" s="75"/>
      <c r="C2363" s="75"/>
      <c r="D2363" s="75"/>
      <c r="E2363" s="24"/>
      <c r="F2363" s="13" t="s">
        <v>111</v>
      </c>
      <c r="G2363" s="27"/>
      <c r="H2363" s="24"/>
      <c r="I2363" s="13" t="s">
        <v>130</v>
      </c>
      <c r="J2363" s="27"/>
      <c r="K2363" s="24"/>
      <c r="L2363" s="13" t="s">
        <v>111</v>
      </c>
      <c r="M2363" s="27"/>
      <c r="N2363" s="24"/>
      <c r="O2363" s="13" t="str">
        <f>IF(OR(AND(NOT(ISBLANK(G2363)),NOT(ISNUMBER(G2363))),AND(NOT(ISBLANK(J2363)),NOT(ISNUMBER(M2363)))),"Digite um número na C.H.",IF(OR(COUNTIF(B2354:B2363,B2363)&gt;1,COUNTIF(J2354:J2363,J2363)&gt;1),"Docente repetido",""))</f>
        <v/>
      </c>
      <c r="P2363" s="13">
        <f t="shared" si="150"/>
        <v>0</v>
      </c>
      <c r="Q2363" s="26"/>
      <c r="R2363" s="26"/>
      <c r="S2363" s="26"/>
      <c r="T2363" s="40" t="str">
        <f t="shared" si="147"/>
        <v/>
      </c>
      <c r="U2363" s="26"/>
      <c r="V2363" s="26"/>
      <c r="W2363" s="26"/>
    </row>
    <row r="2364" spans="1:23" ht="12.6">
      <c r="A2364" s="26"/>
      <c r="B2364" s="26"/>
      <c r="C2364" s="26"/>
      <c r="D2364" s="26"/>
      <c r="E2364" s="26"/>
      <c r="F2364" s="26"/>
      <c r="G2364" s="26"/>
      <c r="H2364" s="26"/>
      <c r="I2364" s="26"/>
      <c r="J2364" s="26"/>
      <c r="K2364" s="26"/>
      <c r="L2364" s="26"/>
      <c r="M2364" s="26"/>
      <c r="N2364" s="26"/>
      <c r="O2364" s="26"/>
      <c r="P2364" s="26"/>
      <c r="Q2364" s="26"/>
      <c r="R2364" s="26"/>
      <c r="S2364" s="26"/>
      <c r="T2364" s="40" t="str">
        <f t="shared" si="147"/>
        <v/>
      </c>
      <c r="U2364" s="26"/>
      <c r="V2364" s="26"/>
      <c r="W2364" s="26"/>
    </row>
    <row r="2365" spans="1:23" ht="15.75" customHeight="1">
      <c r="T2365" s="40" t="str">
        <f t="shared" si="147"/>
        <v/>
      </c>
    </row>
    <row r="2366" spans="1:23" ht="15.75" customHeight="1">
      <c r="T2366" s="40" t="str">
        <f t="shared" si="147"/>
        <v/>
      </c>
    </row>
    <row r="2367" spans="1:23" ht="19.5" customHeight="1">
      <c r="A2367" s="13" t="s">
        <v>99</v>
      </c>
      <c r="B2367" s="94"/>
      <c r="C2367" s="94"/>
      <c r="D2367" s="94"/>
      <c r="E2367" s="94"/>
      <c r="F2367" s="94"/>
      <c r="G2367" s="94"/>
      <c r="H2367" s="94"/>
      <c r="I2367" s="94"/>
      <c r="J2367" s="94"/>
      <c r="K2367" s="94"/>
      <c r="L2367" s="94"/>
      <c r="M2367" s="94"/>
      <c r="N2367" s="24"/>
      <c r="O2367" s="13" t="str">
        <f>IF(AND(B2367="",NOT(F2368="")),"Nome da disciplina obrigatório","")</f>
        <v/>
      </c>
      <c r="P2367" s="13">
        <f>IF(ISBLANK(O2367),"",IF(O2367="",0,1))</f>
        <v>0</v>
      </c>
      <c r="Q2367" s="26"/>
      <c r="R2367" s="26"/>
      <c r="S2367" s="26"/>
      <c r="T2367" s="40" t="str">
        <f t="shared" si="147"/>
        <v/>
      </c>
      <c r="U2367" s="26"/>
      <c r="V2367" s="26"/>
      <c r="W2367" s="26"/>
    </row>
    <row r="2368" spans="1:23" ht="32.25" customHeight="1">
      <c r="A2368" s="95" t="s">
        <v>100</v>
      </c>
      <c r="B2368" s="96"/>
      <c r="C2368" s="96"/>
      <c r="D2368" s="96"/>
      <c r="E2368" s="97"/>
      <c r="F2368" s="13" t="str">
        <f>IF(SUM(G2378:G2387)+SUM(M2378:M2387)=0,"",SUM(G2378:G2387)+SUM(M2378:M2387))</f>
        <v/>
      </c>
      <c r="H2368" s="24"/>
      <c r="I2368" s="24"/>
      <c r="J2368" s="24"/>
      <c r="K2368" s="24"/>
      <c r="L2368" s="24"/>
      <c r="M2368" s="24"/>
      <c r="N2368" s="24"/>
      <c r="O2368" s="13" t="str">
        <f>IF(F2368="", "", IF(AND(NOT(F2368=0),NOT(MOD(F2368,15)=0)),"A carga horária deve ser múltiplo de 15",""))</f>
        <v/>
      </c>
      <c r="P2368" s="13">
        <f>IF(ISBLANK(O2368),"",IF(O2368="",0,1))</f>
        <v>0</v>
      </c>
      <c r="Q2368" s="26"/>
      <c r="R2368" s="26"/>
      <c r="S2368" s="26"/>
      <c r="T2368" s="40" t="str">
        <f t="shared" si="147"/>
        <v/>
      </c>
      <c r="U2368" s="24"/>
      <c r="V2368" s="24"/>
      <c r="W2368" s="26"/>
    </row>
    <row r="2369" spans="1:23" ht="14.1">
      <c r="A2369" s="98" t="s">
        <v>93</v>
      </c>
      <c r="B2369" s="98"/>
      <c r="C2369" s="98"/>
      <c r="D2369" s="98"/>
      <c r="E2369" s="98"/>
      <c r="F2369" s="38" t="str">
        <f>IF(AND(NOT(ISBLANK(F2368)),ISNUMBER(F2368),F2368&gt;=15),F2368/15,"")</f>
        <v/>
      </c>
      <c r="G2369" s="24"/>
      <c r="H2369" s="24"/>
      <c r="I2369" s="24"/>
      <c r="J2369" s="24"/>
      <c r="K2369" s="24"/>
      <c r="L2369" s="24"/>
      <c r="M2369" s="24"/>
      <c r="N2369" s="24"/>
      <c r="O2369" s="26"/>
      <c r="P2369" s="26"/>
      <c r="Q2369" s="26"/>
      <c r="R2369" s="26"/>
      <c r="S2369" s="26"/>
      <c r="T2369" s="40" t="str">
        <f t="shared" ref="T2369:T2432" si="151">IF(AND($A2369 = "Nome da disciplina:", ISTEXT($B2369)), "OK", "")</f>
        <v/>
      </c>
      <c r="U2369" s="24"/>
      <c r="V2369" s="24"/>
      <c r="W2369" s="26"/>
    </row>
    <row r="2370" spans="1:23" ht="60" customHeight="1">
      <c r="A2370" s="13" t="s">
        <v>101</v>
      </c>
      <c r="B2370" s="83"/>
      <c r="C2370" s="83"/>
      <c r="D2370" s="83"/>
      <c r="E2370" s="83"/>
      <c r="F2370" s="83"/>
      <c r="G2370" s="83"/>
      <c r="H2370" s="83"/>
      <c r="I2370" s="83"/>
      <c r="J2370" s="83"/>
      <c r="K2370" s="83"/>
      <c r="L2370" s="83"/>
      <c r="M2370" s="83"/>
      <c r="N2370" s="24"/>
      <c r="O2370" s="26"/>
      <c r="P2370" s="26"/>
      <c r="Q2370" s="26"/>
      <c r="R2370" s="26"/>
      <c r="S2370" s="26"/>
      <c r="T2370" s="40" t="str">
        <f t="shared" si="151"/>
        <v/>
      </c>
      <c r="U2370" s="24"/>
      <c r="V2370" s="24"/>
      <c r="W2370" s="26"/>
    </row>
    <row r="2371" spans="1:23" ht="60" customHeight="1">
      <c r="A2371" s="39" t="s">
        <v>102</v>
      </c>
      <c r="B2371" s="83"/>
      <c r="C2371" s="83"/>
      <c r="D2371" s="83"/>
      <c r="E2371" s="83"/>
      <c r="F2371" s="83"/>
      <c r="G2371" s="83"/>
      <c r="H2371" s="83"/>
      <c r="I2371" s="83"/>
      <c r="J2371" s="83"/>
      <c r="K2371" s="83"/>
      <c r="L2371" s="83"/>
      <c r="M2371" s="83"/>
      <c r="N2371" s="24"/>
      <c r="O2371" s="26"/>
      <c r="P2371" s="26"/>
      <c r="Q2371" s="26"/>
      <c r="R2371" s="26"/>
      <c r="S2371" s="26"/>
      <c r="T2371" s="40" t="str">
        <f t="shared" si="151"/>
        <v/>
      </c>
      <c r="U2371" s="24"/>
      <c r="V2371" s="24"/>
      <c r="W2371" s="26"/>
    </row>
    <row r="2372" spans="1:23" ht="14.1">
      <c r="A2372" s="13" t="s">
        <v>103</v>
      </c>
      <c r="B2372" s="57"/>
      <c r="C2372" s="16" t="s">
        <v>104</v>
      </c>
      <c r="D2372" s="24"/>
      <c r="E2372" s="24"/>
      <c r="G2372" s="26"/>
      <c r="H2372" s="24"/>
      <c r="I2372" s="24"/>
      <c r="J2372" s="24"/>
      <c r="K2372" s="24"/>
      <c r="L2372" s="24"/>
      <c r="M2372" s="24"/>
      <c r="N2372" s="24"/>
      <c r="O2372" s="26"/>
      <c r="P2372" s="26"/>
      <c r="Q2372" s="26"/>
      <c r="R2372" s="26"/>
      <c r="S2372" s="26"/>
      <c r="T2372" s="40" t="str">
        <f t="shared" si="151"/>
        <v/>
      </c>
      <c r="U2372" s="24"/>
      <c r="V2372" s="24"/>
      <c r="W2372" s="26"/>
    </row>
    <row r="2373" spans="1:23" ht="14.1">
      <c r="A2373" s="13" t="s">
        <v>105</v>
      </c>
      <c r="B2373" s="57"/>
      <c r="C2373" s="16" t="s">
        <v>104</v>
      </c>
      <c r="D2373" s="24"/>
      <c r="E2373" s="24"/>
      <c r="G2373" s="26"/>
      <c r="H2373" s="24"/>
      <c r="I2373" s="24"/>
      <c r="J2373" s="24"/>
      <c r="K2373" s="24"/>
      <c r="L2373" s="24"/>
      <c r="M2373" s="24"/>
      <c r="N2373" s="24"/>
      <c r="O2373" s="26"/>
      <c r="P2373" s="26"/>
      <c r="Q2373" s="26"/>
      <c r="R2373" s="26"/>
      <c r="S2373" s="26"/>
      <c r="T2373" s="40" t="str">
        <f t="shared" si="151"/>
        <v/>
      </c>
      <c r="U2373" s="24"/>
      <c r="V2373" s="24"/>
      <c r="W2373" s="26"/>
    </row>
    <row r="2374" spans="1:23" ht="14.1">
      <c r="A2374" s="99" t="s">
        <v>106</v>
      </c>
      <c r="B2374" s="99"/>
      <c r="C2374" s="57"/>
      <c r="D2374" s="16" t="s">
        <v>104</v>
      </c>
      <c r="E2374" s="24"/>
      <c r="F2374" s="34"/>
      <c r="G2374" s="26"/>
      <c r="H2374" s="24"/>
      <c r="I2374" s="24"/>
      <c r="J2374" s="24"/>
      <c r="K2374" s="24"/>
      <c r="L2374" s="24"/>
      <c r="M2374" s="24"/>
      <c r="N2374" s="24"/>
      <c r="O2374" s="26"/>
      <c r="P2374" s="26"/>
      <c r="Q2374" s="26"/>
      <c r="R2374" s="26"/>
      <c r="S2374" s="26"/>
      <c r="T2374" s="40" t="str">
        <f t="shared" si="151"/>
        <v/>
      </c>
      <c r="U2374" s="24"/>
      <c r="V2374" s="24"/>
      <c r="W2374" s="26"/>
    </row>
    <row r="2375" spans="1:23" ht="14.1">
      <c r="A2375" s="99" t="s">
        <v>107</v>
      </c>
      <c r="B2375" s="99"/>
      <c r="C2375" s="57"/>
      <c r="D2375" s="16" t="s">
        <v>104</v>
      </c>
      <c r="E2375" s="24"/>
      <c r="F2375" s="34"/>
      <c r="G2375" s="26"/>
      <c r="H2375" s="24"/>
      <c r="I2375" s="24"/>
      <c r="J2375" s="24"/>
      <c r="K2375" s="24"/>
      <c r="L2375" s="24"/>
      <c r="M2375" s="24"/>
      <c r="N2375" s="24"/>
      <c r="O2375" s="26"/>
      <c r="P2375" s="26"/>
      <c r="Q2375" s="26"/>
      <c r="R2375" s="26"/>
      <c r="S2375" s="26"/>
      <c r="T2375" s="40" t="str">
        <f t="shared" si="151"/>
        <v/>
      </c>
      <c r="U2375" s="24"/>
      <c r="V2375" s="24"/>
      <c r="W2375" s="26"/>
    </row>
    <row r="2376" spans="1:23" ht="14.1">
      <c r="A2376" s="100" t="s">
        <v>108</v>
      </c>
      <c r="B2376" s="101"/>
      <c r="C2376" s="102"/>
      <c r="D2376" s="57"/>
      <c r="E2376" s="16" t="s">
        <v>104</v>
      </c>
      <c r="G2376" s="26"/>
      <c r="H2376" s="24"/>
      <c r="I2376" s="24"/>
      <c r="J2376" s="24"/>
      <c r="K2376" s="24"/>
      <c r="L2376" s="24"/>
      <c r="M2376" s="24"/>
      <c r="N2376" s="24"/>
      <c r="O2376" s="26"/>
      <c r="P2376" s="26"/>
      <c r="Q2376" s="26"/>
      <c r="R2376" s="26"/>
      <c r="S2376" s="26"/>
      <c r="T2376" s="40" t="str">
        <f t="shared" si="151"/>
        <v/>
      </c>
      <c r="U2376" s="24"/>
      <c r="V2376" s="24"/>
      <c r="W2376" s="26"/>
    </row>
    <row r="2377" spans="1:23" ht="14.1">
      <c r="A2377" s="103" t="s">
        <v>109</v>
      </c>
      <c r="B2377" s="104"/>
      <c r="C2377" s="105"/>
      <c r="D2377" s="57"/>
      <c r="E2377" s="16" t="s">
        <v>104</v>
      </c>
      <c r="G2377" s="26"/>
      <c r="H2377" s="24"/>
      <c r="I2377" s="24"/>
      <c r="J2377" s="24"/>
      <c r="K2377" s="24"/>
      <c r="L2377" s="24"/>
      <c r="M2377" s="24"/>
      <c r="N2377" s="24"/>
      <c r="O2377" s="26"/>
      <c r="P2377" s="26"/>
      <c r="Q2377" s="26"/>
      <c r="R2377" s="26"/>
      <c r="S2377" s="26"/>
      <c r="T2377" s="40" t="str">
        <f t="shared" si="151"/>
        <v/>
      </c>
      <c r="U2377" s="24"/>
      <c r="V2377" s="24"/>
      <c r="W2377" s="26"/>
    </row>
    <row r="2378" spans="1:23" ht="14.1">
      <c r="A2378" s="13" t="s">
        <v>110</v>
      </c>
      <c r="B2378" s="75"/>
      <c r="C2378" s="75"/>
      <c r="D2378" s="75"/>
      <c r="E2378" s="24"/>
      <c r="F2378" s="13" t="s">
        <v>111</v>
      </c>
      <c r="G2378" s="27"/>
      <c r="H2378" s="24"/>
      <c r="I2378" s="13" t="s">
        <v>112</v>
      </c>
      <c r="J2378" s="27"/>
      <c r="K2378" s="24"/>
      <c r="L2378" s="13" t="s">
        <v>111</v>
      </c>
      <c r="M2378" s="27"/>
      <c r="N2378" s="24"/>
      <c r="O2378" s="13" t="str">
        <f>IF(OR(AND(NOT(ISBLANK(G2378)),NOT(ISNUMBER(G2378))),AND(NOT(ISBLANK(J2378)),NOT(ISNUMBER(M2378)))),"Digite um número na C.H.",IF(OR(COUNTIF(B2378:B2387,B2378)&gt;1,COUNTIF(J2378:J2387,J2378)&gt;1),"Docente repetido",""))</f>
        <v/>
      </c>
      <c r="P2378" s="13">
        <f t="shared" ref="P2378:P2387" si="152">IF(ISBLANK(O2378),"",IF(O2378="",0,1))</f>
        <v>0</v>
      </c>
      <c r="Q2378" s="26"/>
      <c r="R2378" s="26"/>
      <c r="S2378" s="26"/>
      <c r="T2378" s="40" t="str">
        <f t="shared" si="151"/>
        <v/>
      </c>
      <c r="U2378" s="24"/>
      <c r="V2378" s="24"/>
      <c r="W2378" s="26"/>
    </row>
    <row r="2379" spans="1:23" ht="14.1">
      <c r="A2379" s="13" t="s">
        <v>113</v>
      </c>
      <c r="B2379" s="75"/>
      <c r="C2379" s="75"/>
      <c r="D2379" s="75"/>
      <c r="E2379" s="24"/>
      <c r="F2379" s="13" t="s">
        <v>111</v>
      </c>
      <c r="G2379" s="27"/>
      <c r="H2379" s="24"/>
      <c r="I2379" s="13" t="s">
        <v>114</v>
      </c>
      <c r="J2379" s="27"/>
      <c r="K2379" s="24"/>
      <c r="L2379" s="13" t="s">
        <v>111</v>
      </c>
      <c r="M2379" s="27"/>
      <c r="N2379" s="24"/>
      <c r="O2379" s="13" t="str">
        <f>IF(OR(AND(NOT(ISBLANK(G2379)),NOT(ISNUMBER(G2379))),AND(NOT(ISBLANK(J2379)),NOT(ISNUMBER(M2379)))),"Digite um número na C.H.",IF(OR(COUNTIF(B2378:B2387,B2379)&gt;1,COUNTIF(J2378:J2387,J2379)&gt;1),"Docente repetido",""))</f>
        <v/>
      </c>
      <c r="P2379" s="13">
        <f t="shared" si="152"/>
        <v>0</v>
      </c>
      <c r="Q2379" s="26"/>
      <c r="R2379" s="26"/>
      <c r="S2379" s="26"/>
      <c r="T2379" s="40" t="str">
        <f t="shared" si="151"/>
        <v/>
      </c>
      <c r="U2379" s="24"/>
      <c r="V2379" s="24"/>
      <c r="W2379" s="26"/>
    </row>
    <row r="2380" spans="1:23" ht="14.1">
      <c r="A2380" s="13" t="s">
        <v>115</v>
      </c>
      <c r="B2380" s="75"/>
      <c r="C2380" s="75"/>
      <c r="D2380" s="75"/>
      <c r="E2380" s="24"/>
      <c r="F2380" s="13" t="s">
        <v>111</v>
      </c>
      <c r="G2380" s="27"/>
      <c r="H2380" s="24"/>
      <c r="I2380" s="13" t="s">
        <v>116</v>
      </c>
      <c r="J2380" s="27"/>
      <c r="K2380" s="24"/>
      <c r="L2380" s="13" t="s">
        <v>111</v>
      </c>
      <c r="M2380" s="27"/>
      <c r="N2380" s="24"/>
      <c r="O2380" s="13" t="str">
        <f>IF(OR(AND(NOT(ISBLANK(G2380)),NOT(ISNUMBER(G2380))),AND(NOT(ISBLANK(J2380)),NOT(ISNUMBER(M2380)))),"Digite um número na C.H.",IF(OR(COUNTIF(B2378:B2387,B2380)&gt;1,COUNTIF(J2378:J2387,J2380)&gt;1),"Docente repetido",""))</f>
        <v/>
      </c>
      <c r="P2380" s="13">
        <f t="shared" si="152"/>
        <v>0</v>
      </c>
      <c r="Q2380" s="26"/>
      <c r="R2380" s="26"/>
      <c r="S2380" s="26"/>
      <c r="T2380" s="40" t="str">
        <f t="shared" si="151"/>
        <v/>
      </c>
      <c r="U2380" s="24"/>
      <c r="V2380" s="24"/>
      <c r="W2380" s="26"/>
    </row>
    <row r="2381" spans="1:23" ht="14.1">
      <c r="A2381" s="13" t="s">
        <v>117</v>
      </c>
      <c r="B2381" s="75"/>
      <c r="C2381" s="75"/>
      <c r="D2381" s="75"/>
      <c r="E2381" s="24"/>
      <c r="F2381" s="13" t="s">
        <v>111</v>
      </c>
      <c r="G2381" s="27"/>
      <c r="H2381" s="24"/>
      <c r="I2381" s="13" t="s">
        <v>118</v>
      </c>
      <c r="J2381" s="27"/>
      <c r="K2381" s="24"/>
      <c r="L2381" s="13" t="s">
        <v>111</v>
      </c>
      <c r="M2381" s="27"/>
      <c r="N2381" s="24"/>
      <c r="O2381" s="13" t="str">
        <f>IF(OR(AND(NOT(ISBLANK(G2381)),NOT(ISNUMBER(G2381))),AND(NOT(ISBLANK(J2381)),NOT(ISNUMBER(M2381)))),"Digite um número na C.H.",IF(OR(COUNTIF(B2378:B2387,B2381)&gt;1,COUNTIF(J2378:J2387,J2381)&gt;1),"Docente repetido",""))</f>
        <v/>
      </c>
      <c r="P2381" s="13">
        <f t="shared" si="152"/>
        <v>0</v>
      </c>
      <c r="Q2381" s="26"/>
      <c r="R2381" s="26"/>
      <c r="S2381" s="26"/>
      <c r="T2381" s="40" t="str">
        <f t="shared" si="151"/>
        <v/>
      </c>
      <c r="U2381" s="24"/>
      <c r="V2381" s="24"/>
      <c r="W2381" s="26"/>
    </row>
    <row r="2382" spans="1:23" ht="14.1">
      <c r="A2382" s="13" t="s">
        <v>119</v>
      </c>
      <c r="B2382" s="75"/>
      <c r="C2382" s="75"/>
      <c r="D2382" s="75"/>
      <c r="E2382" s="24"/>
      <c r="F2382" s="13" t="s">
        <v>111</v>
      </c>
      <c r="G2382" s="27"/>
      <c r="H2382" s="24"/>
      <c r="I2382" s="13" t="s">
        <v>120</v>
      </c>
      <c r="J2382" s="27"/>
      <c r="K2382" s="24"/>
      <c r="L2382" s="13" t="s">
        <v>111</v>
      </c>
      <c r="M2382" s="27"/>
      <c r="N2382" s="24"/>
      <c r="O2382" s="13" t="str">
        <f>IF(OR(AND(NOT(ISBLANK(G2382)),NOT(ISNUMBER(G2382))),AND(NOT(ISBLANK(J2382)),NOT(ISNUMBER(M2382)))),"Digite um número na C.H.",IF(OR(COUNTIF(B2378:B2387,B2382)&gt;1,COUNTIF(J2378:J2387,J2382)&gt;1),"Docente repetido",""))</f>
        <v/>
      </c>
      <c r="P2382" s="13">
        <f t="shared" si="152"/>
        <v>0</v>
      </c>
      <c r="Q2382" s="26"/>
      <c r="R2382" s="26"/>
      <c r="S2382" s="26"/>
      <c r="T2382" s="40" t="str">
        <f t="shared" si="151"/>
        <v/>
      </c>
      <c r="U2382" s="24"/>
      <c r="V2382" s="24"/>
      <c r="W2382" s="26"/>
    </row>
    <row r="2383" spans="1:23" ht="14.1">
      <c r="A2383" s="13" t="s">
        <v>121</v>
      </c>
      <c r="B2383" s="75"/>
      <c r="C2383" s="75"/>
      <c r="D2383" s="75"/>
      <c r="E2383" s="24"/>
      <c r="F2383" s="13" t="s">
        <v>111</v>
      </c>
      <c r="G2383" s="27"/>
      <c r="H2383" s="24"/>
      <c r="I2383" s="13" t="s">
        <v>122</v>
      </c>
      <c r="J2383" s="27"/>
      <c r="K2383" s="24"/>
      <c r="L2383" s="13" t="s">
        <v>111</v>
      </c>
      <c r="M2383" s="27"/>
      <c r="N2383" s="24"/>
      <c r="O2383" s="13" t="str">
        <f>IF(OR(AND(NOT(ISBLANK(G2383)),NOT(ISNUMBER(G2383))),AND(NOT(ISBLANK(J2383)),NOT(ISNUMBER(M2383)))),"Digite um número na C.H.",IF(OR(COUNTIF(B2378:B2387,B2383)&gt;1,COUNTIF(J2378:J2387,J2383)&gt;1),"Docente repetido",""))</f>
        <v/>
      </c>
      <c r="P2383" s="13">
        <f t="shared" si="152"/>
        <v>0</v>
      </c>
      <c r="Q2383" s="26"/>
      <c r="R2383" s="26"/>
      <c r="S2383" s="26"/>
      <c r="T2383" s="40" t="str">
        <f t="shared" si="151"/>
        <v/>
      </c>
      <c r="U2383" s="24"/>
      <c r="V2383" s="24"/>
      <c r="W2383" s="26"/>
    </row>
    <row r="2384" spans="1:23" ht="14.1">
      <c r="A2384" s="13" t="s">
        <v>123</v>
      </c>
      <c r="B2384" s="75"/>
      <c r="C2384" s="75"/>
      <c r="D2384" s="75"/>
      <c r="E2384" s="24"/>
      <c r="F2384" s="13" t="s">
        <v>111</v>
      </c>
      <c r="G2384" s="27"/>
      <c r="H2384" s="24"/>
      <c r="I2384" s="13" t="s">
        <v>124</v>
      </c>
      <c r="J2384" s="27"/>
      <c r="K2384" s="24"/>
      <c r="L2384" s="13" t="s">
        <v>111</v>
      </c>
      <c r="M2384" s="27"/>
      <c r="N2384" s="24"/>
      <c r="O2384" s="13" t="str">
        <f>IF(OR(AND(NOT(ISBLANK(G2384)),NOT(ISNUMBER(G2384))),AND(NOT(ISBLANK(J2384)),NOT(ISNUMBER(M2384)))),"Digite um número na C.H.",IF(OR(COUNTIF(B2378:B2387,B2384)&gt;1,COUNTIF(J2378:J2387,J2384)&gt;1),"Docente repetido",""))</f>
        <v/>
      </c>
      <c r="P2384" s="13">
        <f t="shared" si="152"/>
        <v>0</v>
      </c>
      <c r="Q2384" s="26"/>
      <c r="R2384" s="26"/>
      <c r="S2384" s="26"/>
      <c r="T2384" s="40" t="str">
        <f t="shared" si="151"/>
        <v/>
      </c>
      <c r="U2384" s="24"/>
      <c r="V2384" s="24"/>
      <c r="W2384" s="26"/>
    </row>
    <row r="2385" spans="1:23" ht="14.1">
      <c r="A2385" s="13" t="s">
        <v>125</v>
      </c>
      <c r="B2385" s="75"/>
      <c r="C2385" s="75"/>
      <c r="D2385" s="75"/>
      <c r="E2385" s="24"/>
      <c r="F2385" s="13" t="s">
        <v>111</v>
      </c>
      <c r="G2385" s="27"/>
      <c r="H2385" s="24"/>
      <c r="I2385" s="13" t="s">
        <v>126</v>
      </c>
      <c r="J2385" s="27"/>
      <c r="K2385" s="24"/>
      <c r="L2385" s="13" t="s">
        <v>111</v>
      </c>
      <c r="M2385" s="27"/>
      <c r="N2385" s="24"/>
      <c r="O2385" s="13" t="str">
        <f>IF(OR(AND(NOT(ISBLANK(G2385)),NOT(ISNUMBER(G2385))),AND(NOT(ISBLANK(J2385)),NOT(ISNUMBER(M2385)))),"Digite um número na C.H.",IF(OR(COUNTIF(B2378:B2387,B2385)&gt;1,COUNTIF(J2378:J2387,J2385)&gt;1),"Docente repetido",""))</f>
        <v/>
      </c>
      <c r="P2385" s="13">
        <f t="shared" si="152"/>
        <v>0</v>
      </c>
      <c r="Q2385" s="26"/>
      <c r="R2385" s="26"/>
      <c r="S2385" s="26"/>
      <c r="T2385" s="40" t="str">
        <f t="shared" si="151"/>
        <v/>
      </c>
      <c r="U2385" s="24"/>
      <c r="V2385" s="24"/>
      <c r="W2385" s="26"/>
    </row>
    <row r="2386" spans="1:23" ht="14.1">
      <c r="A2386" s="13" t="s">
        <v>127</v>
      </c>
      <c r="B2386" s="75"/>
      <c r="C2386" s="75"/>
      <c r="D2386" s="75"/>
      <c r="E2386" s="24"/>
      <c r="F2386" s="13" t="s">
        <v>111</v>
      </c>
      <c r="G2386" s="27"/>
      <c r="H2386" s="24"/>
      <c r="I2386" s="13" t="s">
        <v>128</v>
      </c>
      <c r="J2386" s="27"/>
      <c r="K2386" s="24"/>
      <c r="L2386" s="13" t="s">
        <v>111</v>
      </c>
      <c r="M2386" s="27"/>
      <c r="N2386" s="24"/>
      <c r="O2386" s="13" t="str">
        <f>IF(OR(AND(NOT(ISBLANK(G2386)),NOT(ISNUMBER(G2386))),AND(NOT(ISBLANK(J2386)),NOT(ISNUMBER(M2386)))),"Digite um número na C.H.",IF(OR(COUNTIF(B2378:B2387,B2386)&gt;1,COUNTIF(J2378:J2387,J2386)&gt;1),"Docente repetido",""))</f>
        <v/>
      </c>
      <c r="P2386" s="13">
        <f t="shared" si="152"/>
        <v>0</v>
      </c>
      <c r="Q2386" s="26"/>
      <c r="R2386" s="26"/>
      <c r="S2386" s="26"/>
      <c r="T2386" s="40" t="str">
        <f t="shared" si="151"/>
        <v/>
      </c>
      <c r="U2386" s="26"/>
      <c r="V2386" s="26"/>
      <c r="W2386" s="26"/>
    </row>
    <row r="2387" spans="1:23" ht="14.1">
      <c r="A2387" s="13" t="s">
        <v>129</v>
      </c>
      <c r="B2387" s="75"/>
      <c r="C2387" s="75"/>
      <c r="D2387" s="75"/>
      <c r="E2387" s="24"/>
      <c r="F2387" s="13" t="s">
        <v>111</v>
      </c>
      <c r="G2387" s="27"/>
      <c r="H2387" s="24"/>
      <c r="I2387" s="13" t="s">
        <v>130</v>
      </c>
      <c r="J2387" s="27"/>
      <c r="K2387" s="24"/>
      <c r="L2387" s="13" t="s">
        <v>111</v>
      </c>
      <c r="M2387" s="27"/>
      <c r="N2387" s="24"/>
      <c r="O2387" s="13" t="str">
        <f>IF(OR(AND(NOT(ISBLANK(G2387)),NOT(ISNUMBER(G2387))),AND(NOT(ISBLANK(J2387)),NOT(ISNUMBER(M2387)))),"Digite um número na C.H.",IF(OR(COUNTIF(B2378:B2387,B2387)&gt;1,COUNTIF(J2378:J2387,J2387)&gt;1),"Docente repetido",""))</f>
        <v/>
      </c>
      <c r="P2387" s="13">
        <f t="shared" si="152"/>
        <v>0</v>
      </c>
      <c r="Q2387" s="26"/>
      <c r="R2387" s="26"/>
      <c r="S2387" s="26"/>
      <c r="T2387" s="40" t="str">
        <f t="shared" si="151"/>
        <v/>
      </c>
      <c r="U2387" s="26"/>
      <c r="V2387" s="26"/>
      <c r="W2387" s="26"/>
    </row>
    <row r="2388" spans="1:23" ht="12.6">
      <c r="A2388" s="26"/>
      <c r="B2388" s="26"/>
      <c r="C2388" s="26"/>
      <c r="D2388" s="26"/>
      <c r="E2388" s="26"/>
      <c r="F2388" s="26"/>
      <c r="G2388" s="26"/>
      <c r="H2388" s="26"/>
      <c r="I2388" s="26"/>
      <c r="J2388" s="26"/>
      <c r="K2388" s="26"/>
      <c r="L2388" s="26"/>
      <c r="M2388" s="26"/>
      <c r="N2388" s="26"/>
      <c r="O2388" s="26"/>
      <c r="P2388" s="26"/>
      <c r="Q2388" s="26"/>
      <c r="R2388" s="26"/>
      <c r="S2388" s="26"/>
      <c r="T2388" s="40" t="str">
        <f t="shared" si="151"/>
        <v/>
      </c>
      <c r="U2388" s="26"/>
      <c r="V2388" s="26"/>
      <c r="W2388" s="26"/>
    </row>
    <row r="2389" spans="1:23" ht="15.75" customHeight="1">
      <c r="T2389" s="40" t="str">
        <f t="shared" si="151"/>
        <v/>
      </c>
    </row>
    <row r="2390" spans="1:23" ht="15.75" customHeight="1">
      <c r="T2390" s="40" t="str">
        <f t="shared" si="151"/>
        <v/>
      </c>
    </row>
    <row r="2391" spans="1:23" ht="19.5" customHeight="1">
      <c r="A2391" s="13" t="s">
        <v>99</v>
      </c>
      <c r="B2391" s="94"/>
      <c r="C2391" s="94"/>
      <c r="D2391" s="94"/>
      <c r="E2391" s="94"/>
      <c r="F2391" s="94"/>
      <c r="G2391" s="94"/>
      <c r="H2391" s="94"/>
      <c r="I2391" s="94"/>
      <c r="J2391" s="94"/>
      <c r="K2391" s="94"/>
      <c r="L2391" s="94"/>
      <c r="M2391" s="94"/>
      <c r="N2391" s="24"/>
      <c r="O2391" s="13" t="str">
        <f>IF(AND(B2391="",NOT(F2392="")),"Nome da disciplina obrigatório","")</f>
        <v/>
      </c>
      <c r="P2391" s="13">
        <f>IF(ISBLANK(O2391),"",IF(O2391="",0,1))</f>
        <v>0</v>
      </c>
      <c r="Q2391" s="26"/>
      <c r="R2391" s="26"/>
      <c r="S2391" s="26"/>
      <c r="T2391" s="40" t="str">
        <f t="shared" si="151"/>
        <v/>
      </c>
      <c r="U2391" s="26"/>
      <c r="V2391" s="26"/>
      <c r="W2391" s="26"/>
    </row>
    <row r="2392" spans="1:23" ht="32.25" customHeight="1">
      <c r="A2392" s="95" t="s">
        <v>100</v>
      </c>
      <c r="B2392" s="96"/>
      <c r="C2392" s="96"/>
      <c r="D2392" s="96"/>
      <c r="E2392" s="97"/>
      <c r="F2392" s="13" t="str">
        <f>IF(SUM(G2402:G2411)+SUM(M2402:M2411)=0,"",SUM(G2402:G2411)+SUM(M2402:M2411))</f>
        <v/>
      </c>
      <c r="H2392" s="24"/>
      <c r="I2392" s="24"/>
      <c r="J2392" s="24"/>
      <c r="K2392" s="24"/>
      <c r="L2392" s="24"/>
      <c r="M2392" s="24"/>
      <c r="N2392" s="24"/>
      <c r="O2392" s="13" t="str">
        <f>IF(F2392="", "", IF(AND(NOT(F2392=0),NOT(MOD(F2392,15)=0)),"A carga horária deve ser múltiplo de 15",""))</f>
        <v/>
      </c>
      <c r="P2392" s="13">
        <f>IF(ISBLANK(O2392),"",IF(O2392="",0,1))</f>
        <v>0</v>
      </c>
      <c r="Q2392" s="26"/>
      <c r="R2392" s="26"/>
      <c r="S2392" s="26"/>
      <c r="T2392" s="40" t="str">
        <f t="shared" si="151"/>
        <v/>
      </c>
      <c r="U2392" s="24"/>
      <c r="V2392" s="24"/>
      <c r="W2392" s="26"/>
    </row>
    <row r="2393" spans="1:23" ht="14.1">
      <c r="A2393" s="98" t="s">
        <v>93</v>
      </c>
      <c r="B2393" s="98"/>
      <c r="C2393" s="98"/>
      <c r="D2393" s="98"/>
      <c r="E2393" s="98"/>
      <c r="F2393" s="38" t="str">
        <f>IF(AND(NOT(ISBLANK(F2392)),ISNUMBER(F2392),F2392&gt;=15),F2392/15,"")</f>
        <v/>
      </c>
      <c r="G2393" s="24"/>
      <c r="H2393" s="24"/>
      <c r="I2393" s="24"/>
      <c r="J2393" s="24"/>
      <c r="K2393" s="24"/>
      <c r="L2393" s="24"/>
      <c r="M2393" s="24"/>
      <c r="N2393" s="24"/>
      <c r="O2393" s="26"/>
      <c r="P2393" s="26" t="str">
        <f t="shared" ref="P2393" si="153">IF(ISBLANK(O2393),"",IF(O2393="",0,1))</f>
        <v/>
      </c>
      <c r="Q2393" s="26"/>
      <c r="R2393" s="26"/>
      <c r="S2393" s="26"/>
      <c r="T2393" s="40" t="str">
        <f t="shared" si="151"/>
        <v/>
      </c>
      <c r="U2393" s="24"/>
      <c r="V2393" s="24"/>
      <c r="W2393" s="26"/>
    </row>
    <row r="2394" spans="1:23" ht="60" customHeight="1">
      <c r="A2394" s="13" t="s">
        <v>101</v>
      </c>
      <c r="B2394" s="83"/>
      <c r="C2394" s="83"/>
      <c r="D2394" s="83"/>
      <c r="E2394" s="83"/>
      <c r="F2394" s="83"/>
      <c r="G2394" s="83"/>
      <c r="H2394" s="83"/>
      <c r="I2394" s="83"/>
      <c r="J2394" s="83"/>
      <c r="K2394" s="83"/>
      <c r="L2394" s="83"/>
      <c r="M2394" s="83"/>
      <c r="N2394" s="24"/>
      <c r="O2394" s="26"/>
      <c r="P2394" s="26"/>
      <c r="Q2394" s="26"/>
      <c r="R2394" s="26"/>
      <c r="S2394" s="26"/>
      <c r="T2394" s="40" t="str">
        <f t="shared" si="151"/>
        <v/>
      </c>
      <c r="U2394" s="24"/>
      <c r="V2394" s="24"/>
      <c r="W2394" s="26"/>
    </row>
    <row r="2395" spans="1:23" ht="60" customHeight="1">
      <c r="A2395" s="39" t="s">
        <v>102</v>
      </c>
      <c r="B2395" s="83"/>
      <c r="C2395" s="83"/>
      <c r="D2395" s="83"/>
      <c r="E2395" s="83"/>
      <c r="F2395" s="83"/>
      <c r="G2395" s="83"/>
      <c r="H2395" s="83"/>
      <c r="I2395" s="83"/>
      <c r="J2395" s="83"/>
      <c r="K2395" s="83"/>
      <c r="L2395" s="83"/>
      <c r="M2395" s="83"/>
      <c r="N2395" s="24"/>
      <c r="O2395" s="26"/>
      <c r="P2395" s="26"/>
      <c r="Q2395" s="26"/>
      <c r="R2395" s="26"/>
      <c r="S2395" s="26"/>
      <c r="T2395" s="40" t="str">
        <f t="shared" si="151"/>
        <v/>
      </c>
      <c r="U2395" s="24"/>
      <c r="V2395" s="24"/>
      <c r="W2395" s="26"/>
    </row>
    <row r="2396" spans="1:23" ht="14.1">
      <c r="A2396" s="13" t="s">
        <v>103</v>
      </c>
      <c r="B2396" s="57"/>
      <c r="C2396" s="16" t="s">
        <v>104</v>
      </c>
      <c r="D2396" s="24"/>
      <c r="E2396" s="24"/>
      <c r="G2396" s="26"/>
      <c r="H2396" s="24"/>
      <c r="I2396" s="24"/>
      <c r="J2396" s="24"/>
      <c r="K2396" s="24"/>
      <c r="L2396" s="24"/>
      <c r="M2396" s="24"/>
      <c r="N2396" s="24"/>
      <c r="O2396" s="26"/>
      <c r="P2396" s="26" t="str">
        <f t="shared" ref="P2396:P2397" si="154">IF(ISBLANK(O2396),"",IF(O2396="",0,1))</f>
        <v/>
      </c>
      <c r="Q2396" s="26"/>
      <c r="R2396" s="26"/>
      <c r="S2396" s="26"/>
      <c r="T2396" s="40" t="str">
        <f t="shared" si="151"/>
        <v/>
      </c>
      <c r="U2396" s="24"/>
      <c r="V2396" s="24"/>
      <c r="W2396" s="26"/>
    </row>
    <row r="2397" spans="1:23" ht="14.1">
      <c r="A2397" s="13" t="s">
        <v>105</v>
      </c>
      <c r="B2397" s="57"/>
      <c r="C2397" s="16" t="s">
        <v>104</v>
      </c>
      <c r="D2397" s="24"/>
      <c r="E2397" s="24"/>
      <c r="G2397" s="26"/>
      <c r="H2397" s="24"/>
      <c r="I2397" s="24"/>
      <c r="J2397" s="24"/>
      <c r="K2397" s="24"/>
      <c r="L2397" s="24"/>
      <c r="M2397" s="24"/>
      <c r="N2397" s="24"/>
      <c r="O2397" s="26"/>
      <c r="P2397" s="26" t="str">
        <f t="shared" si="154"/>
        <v/>
      </c>
      <c r="Q2397" s="26"/>
      <c r="R2397" s="26"/>
      <c r="S2397" s="26"/>
      <c r="T2397" s="40" t="str">
        <f t="shared" si="151"/>
        <v/>
      </c>
      <c r="U2397" s="24"/>
      <c r="V2397" s="24"/>
      <c r="W2397" s="26"/>
    </row>
    <row r="2398" spans="1:23" ht="14.1">
      <c r="A2398" s="99" t="s">
        <v>106</v>
      </c>
      <c r="B2398" s="99"/>
      <c r="C2398" s="57"/>
      <c r="D2398" s="16" t="s">
        <v>104</v>
      </c>
      <c r="E2398" s="24"/>
      <c r="F2398" s="34"/>
      <c r="G2398" s="26"/>
      <c r="H2398" s="24"/>
      <c r="I2398" s="24"/>
      <c r="J2398" s="24"/>
      <c r="K2398" s="24"/>
      <c r="L2398" s="24"/>
      <c r="M2398" s="24"/>
      <c r="N2398" s="24"/>
      <c r="O2398" s="26"/>
      <c r="P2398" s="26"/>
      <c r="Q2398" s="26"/>
      <c r="R2398" s="26"/>
      <c r="S2398" s="26"/>
      <c r="T2398" s="40" t="str">
        <f t="shared" si="151"/>
        <v/>
      </c>
      <c r="U2398" s="24"/>
      <c r="V2398" s="24"/>
      <c r="W2398" s="26"/>
    </row>
    <row r="2399" spans="1:23" ht="14.1">
      <c r="A2399" s="99" t="s">
        <v>107</v>
      </c>
      <c r="B2399" s="99"/>
      <c r="C2399" s="57"/>
      <c r="D2399" s="16" t="s">
        <v>104</v>
      </c>
      <c r="E2399" s="24"/>
      <c r="F2399" s="34"/>
      <c r="G2399" s="26"/>
      <c r="H2399" s="24"/>
      <c r="I2399" s="24"/>
      <c r="J2399" s="24"/>
      <c r="K2399" s="24"/>
      <c r="L2399" s="24"/>
      <c r="M2399" s="24"/>
      <c r="N2399" s="24"/>
      <c r="O2399" s="26"/>
      <c r="P2399" s="26"/>
      <c r="Q2399" s="26"/>
      <c r="R2399" s="26"/>
      <c r="S2399" s="26"/>
      <c r="T2399" s="40" t="str">
        <f t="shared" si="151"/>
        <v/>
      </c>
      <c r="U2399" s="24"/>
      <c r="V2399" s="24"/>
      <c r="W2399" s="26"/>
    </row>
    <row r="2400" spans="1:23" ht="14.1">
      <c r="A2400" s="100" t="s">
        <v>108</v>
      </c>
      <c r="B2400" s="101"/>
      <c r="C2400" s="102"/>
      <c r="D2400" s="57"/>
      <c r="E2400" s="16" t="s">
        <v>104</v>
      </c>
      <c r="G2400" s="26"/>
      <c r="H2400" s="24"/>
      <c r="I2400" s="24"/>
      <c r="J2400" s="24"/>
      <c r="K2400" s="24"/>
      <c r="L2400" s="24"/>
      <c r="M2400" s="24"/>
      <c r="N2400" s="24"/>
      <c r="O2400" s="26"/>
      <c r="P2400" s="26"/>
      <c r="Q2400" s="26"/>
      <c r="R2400" s="26"/>
      <c r="S2400" s="26"/>
      <c r="T2400" s="40" t="str">
        <f t="shared" si="151"/>
        <v/>
      </c>
      <c r="U2400" s="24"/>
      <c r="V2400" s="24"/>
      <c r="W2400" s="26"/>
    </row>
    <row r="2401" spans="1:23" ht="14.1">
      <c r="A2401" s="103" t="s">
        <v>109</v>
      </c>
      <c r="B2401" s="104"/>
      <c r="C2401" s="105"/>
      <c r="D2401" s="57"/>
      <c r="E2401" s="16" t="s">
        <v>104</v>
      </c>
      <c r="G2401" s="26"/>
      <c r="H2401" s="24"/>
      <c r="I2401" s="24"/>
      <c r="J2401" s="24"/>
      <c r="K2401" s="24"/>
      <c r="L2401" s="24"/>
      <c r="M2401" s="24"/>
      <c r="N2401" s="24"/>
      <c r="O2401" s="26"/>
      <c r="P2401" s="26"/>
      <c r="Q2401" s="26"/>
      <c r="R2401" s="26"/>
      <c r="S2401" s="26"/>
      <c r="T2401" s="40" t="str">
        <f t="shared" si="151"/>
        <v/>
      </c>
      <c r="U2401" s="24"/>
      <c r="V2401" s="24"/>
      <c r="W2401" s="26"/>
    </row>
    <row r="2402" spans="1:23" ht="14.1">
      <c r="A2402" s="13" t="s">
        <v>110</v>
      </c>
      <c r="B2402" s="75"/>
      <c r="C2402" s="75"/>
      <c r="D2402" s="75"/>
      <c r="E2402" s="24"/>
      <c r="F2402" s="13" t="s">
        <v>111</v>
      </c>
      <c r="G2402" s="27"/>
      <c r="H2402" s="24"/>
      <c r="I2402" s="13" t="s">
        <v>112</v>
      </c>
      <c r="J2402" s="27"/>
      <c r="K2402" s="24"/>
      <c r="L2402" s="13" t="s">
        <v>111</v>
      </c>
      <c r="M2402" s="27"/>
      <c r="N2402" s="24"/>
      <c r="O2402" s="13" t="str">
        <f>IF(OR(AND(NOT(ISBLANK(G2402)),NOT(ISNUMBER(G2402))),AND(NOT(ISBLANK(J2402)),NOT(ISNUMBER(M2402)))),"Digite um número na C.H.",IF(OR(COUNTIF(B2402:B2411,B2402)&gt;1,COUNTIF(J2402:J2411,J2402)&gt;1),"Docente repetido",""))</f>
        <v/>
      </c>
      <c r="P2402" s="13">
        <f t="shared" ref="P2402:P2411" si="155">IF(ISBLANK(O2402),"",IF(O2402="",0,1))</f>
        <v>0</v>
      </c>
      <c r="Q2402" s="26"/>
      <c r="R2402" s="26"/>
      <c r="S2402" s="26"/>
      <c r="T2402" s="40" t="str">
        <f t="shared" si="151"/>
        <v/>
      </c>
      <c r="U2402" s="24"/>
      <c r="V2402" s="24"/>
      <c r="W2402" s="26"/>
    </row>
    <row r="2403" spans="1:23" ht="14.1">
      <c r="A2403" s="13" t="s">
        <v>113</v>
      </c>
      <c r="B2403" s="75"/>
      <c r="C2403" s="75"/>
      <c r="D2403" s="75"/>
      <c r="E2403" s="24"/>
      <c r="F2403" s="13" t="s">
        <v>111</v>
      </c>
      <c r="G2403" s="27"/>
      <c r="H2403" s="24"/>
      <c r="I2403" s="13" t="s">
        <v>114</v>
      </c>
      <c r="J2403" s="27"/>
      <c r="K2403" s="24"/>
      <c r="L2403" s="13" t="s">
        <v>111</v>
      </c>
      <c r="M2403" s="27"/>
      <c r="N2403" s="24"/>
      <c r="O2403" s="13" t="str">
        <f>IF(OR(AND(NOT(ISBLANK(G2403)),NOT(ISNUMBER(G2403))),AND(NOT(ISBLANK(J2403)),NOT(ISNUMBER(M2403)))),"Digite um número na C.H.",IF(OR(COUNTIF(B2402:B2411,B2403)&gt;1,COUNTIF(J2402:J2411,J2403)&gt;1),"Docente repetido",""))</f>
        <v/>
      </c>
      <c r="P2403" s="13">
        <f t="shared" si="155"/>
        <v>0</v>
      </c>
      <c r="Q2403" s="26"/>
      <c r="R2403" s="26"/>
      <c r="S2403" s="26"/>
      <c r="T2403" s="40" t="str">
        <f t="shared" si="151"/>
        <v/>
      </c>
      <c r="U2403" s="24"/>
      <c r="V2403" s="24"/>
      <c r="W2403" s="26"/>
    </row>
    <row r="2404" spans="1:23" ht="14.1">
      <c r="A2404" s="13" t="s">
        <v>115</v>
      </c>
      <c r="B2404" s="75"/>
      <c r="C2404" s="75"/>
      <c r="D2404" s="75"/>
      <c r="E2404" s="24"/>
      <c r="F2404" s="13" t="s">
        <v>111</v>
      </c>
      <c r="G2404" s="27"/>
      <c r="H2404" s="24"/>
      <c r="I2404" s="13" t="s">
        <v>116</v>
      </c>
      <c r="J2404" s="27"/>
      <c r="K2404" s="24"/>
      <c r="L2404" s="13" t="s">
        <v>111</v>
      </c>
      <c r="M2404" s="27"/>
      <c r="N2404" s="24"/>
      <c r="O2404" s="13" t="str">
        <f>IF(OR(AND(NOT(ISBLANK(G2404)),NOT(ISNUMBER(G2404))),AND(NOT(ISBLANK(J2404)),NOT(ISNUMBER(M2404)))),"Digite um número na C.H.",IF(OR(COUNTIF(B2402:B2411,B2404)&gt;1,COUNTIF(J2402:J2411,J2404)&gt;1),"Docente repetido",""))</f>
        <v/>
      </c>
      <c r="P2404" s="13">
        <f t="shared" si="155"/>
        <v>0</v>
      </c>
      <c r="Q2404" s="26"/>
      <c r="R2404" s="26"/>
      <c r="S2404" s="26"/>
      <c r="T2404" s="40" t="str">
        <f t="shared" si="151"/>
        <v/>
      </c>
      <c r="U2404" s="24"/>
      <c r="V2404" s="24"/>
      <c r="W2404" s="26"/>
    </row>
    <row r="2405" spans="1:23" ht="14.1">
      <c r="A2405" s="13" t="s">
        <v>117</v>
      </c>
      <c r="B2405" s="75"/>
      <c r="C2405" s="75"/>
      <c r="D2405" s="75"/>
      <c r="E2405" s="24"/>
      <c r="F2405" s="13" t="s">
        <v>111</v>
      </c>
      <c r="G2405" s="27"/>
      <c r="H2405" s="24"/>
      <c r="I2405" s="13" t="s">
        <v>118</v>
      </c>
      <c r="J2405" s="27"/>
      <c r="K2405" s="24"/>
      <c r="L2405" s="13" t="s">
        <v>111</v>
      </c>
      <c r="M2405" s="27"/>
      <c r="N2405" s="24"/>
      <c r="O2405" s="13" t="str">
        <f>IF(OR(AND(NOT(ISBLANK(G2405)),NOT(ISNUMBER(G2405))),AND(NOT(ISBLANK(J2405)),NOT(ISNUMBER(M2405)))),"Digite um número na C.H.",IF(OR(COUNTIF(B2402:B2411,B2405)&gt;1,COUNTIF(J2402:J2411,J2405)&gt;1),"Docente repetido",""))</f>
        <v/>
      </c>
      <c r="P2405" s="13">
        <f t="shared" si="155"/>
        <v>0</v>
      </c>
      <c r="Q2405" s="26"/>
      <c r="R2405" s="26"/>
      <c r="S2405" s="26"/>
      <c r="T2405" s="40" t="str">
        <f t="shared" si="151"/>
        <v/>
      </c>
      <c r="U2405" s="24"/>
      <c r="V2405" s="24"/>
      <c r="W2405" s="26"/>
    </row>
    <row r="2406" spans="1:23" ht="14.1">
      <c r="A2406" s="13" t="s">
        <v>119</v>
      </c>
      <c r="B2406" s="75"/>
      <c r="C2406" s="75"/>
      <c r="D2406" s="75"/>
      <c r="E2406" s="24"/>
      <c r="F2406" s="13" t="s">
        <v>111</v>
      </c>
      <c r="G2406" s="27"/>
      <c r="H2406" s="24"/>
      <c r="I2406" s="13" t="s">
        <v>120</v>
      </c>
      <c r="J2406" s="27"/>
      <c r="K2406" s="24"/>
      <c r="L2406" s="13" t="s">
        <v>111</v>
      </c>
      <c r="M2406" s="27"/>
      <c r="N2406" s="24"/>
      <c r="O2406" s="13" t="str">
        <f>IF(OR(AND(NOT(ISBLANK(G2406)),NOT(ISNUMBER(G2406))),AND(NOT(ISBLANK(J2406)),NOT(ISNUMBER(M2406)))),"Digite um número na C.H.",IF(OR(COUNTIF(B2402:B2411,B2406)&gt;1,COUNTIF(J2402:J2411,J2406)&gt;1),"Docente repetido",""))</f>
        <v/>
      </c>
      <c r="P2406" s="13">
        <f t="shared" si="155"/>
        <v>0</v>
      </c>
      <c r="Q2406" s="26"/>
      <c r="R2406" s="26"/>
      <c r="S2406" s="26"/>
      <c r="T2406" s="40" t="str">
        <f t="shared" si="151"/>
        <v/>
      </c>
      <c r="U2406" s="24"/>
      <c r="V2406" s="24"/>
      <c r="W2406" s="26"/>
    </row>
    <row r="2407" spans="1:23" ht="14.1">
      <c r="A2407" s="13" t="s">
        <v>121</v>
      </c>
      <c r="B2407" s="75"/>
      <c r="C2407" s="75"/>
      <c r="D2407" s="75"/>
      <c r="E2407" s="24"/>
      <c r="F2407" s="13" t="s">
        <v>111</v>
      </c>
      <c r="G2407" s="27"/>
      <c r="H2407" s="24"/>
      <c r="I2407" s="13" t="s">
        <v>122</v>
      </c>
      <c r="J2407" s="27"/>
      <c r="K2407" s="24"/>
      <c r="L2407" s="13" t="s">
        <v>111</v>
      </c>
      <c r="M2407" s="27"/>
      <c r="N2407" s="24"/>
      <c r="O2407" s="13" t="str">
        <f>IF(OR(AND(NOT(ISBLANK(G2407)),NOT(ISNUMBER(G2407))),AND(NOT(ISBLANK(J2407)),NOT(ISNUMBER(M2407)))),"Digite um número na C.H.",IF(OR(COUNTIF(B2402:B2411,B2407)&gt;1,COUNTIF(J2402:J2411,J2407)&gt;1),"Docente repetido",""))</f>
        <v/>
      </c>
      <c r="P2407" s="13">
        <f t="shared" si="155"/>
        <v>0</v>
      </c>
      <c r="Q2407" s="26"/>
      <c r="R2407" s="26"/>
      <c r="S2407" s="26"/>
      <c r="T2407" s="40" t="str">
        <f t="shared" si="151"/>
        <v/>
      </c>
      <c r="U2407" s="24"/>
      <c r="V2407" s="24"/>
      <c r="W2407" s="26"/>
    </row>
    <row r="2408" spans="1:23" ht="14.1">
      <c r="A2408" s="13" t="s">
        <v>123</v>
      </c>
      <c r="B2408" s="75"/>
      <c r="C2408" s="75"/>
      <c r="D2408" s="75"/>
      <c r="E2408" s="24"/>
      <c r="F2408" s="13" t="s">
        <v>111</v>
      </c>
      <c r="G2408" s="27"/>
      <c r="H2408" s="24"/>
      <c r="I2408" s="13" t="s">
        <v>124</v>
      </c>
      <c r="J2408" s="27"/>
      <c r="K2408" s="24"/>
      <c r="L2408" s="13" t="s">
        <v>111</v>
      </c>
      <c r="M2408" s="27"/>
      <c r="N2408" s="24"/>
      <c r="O2408" s="13" t="str">
        <f>IF(OR(AND(NOT(ISBLANK(G2408)),NOT(ISNUMBER(G2408))),AND(NOT(ISBLANK(J2408)),NOT(ISNUMBER(M2408)))),"Digite um número na C.H.",IF(OR(COUNTIF(B2402:B2411,B2408)&gt;1,COUNTIF(J2402:J2411,J2408)&gt;1),"Docente repetido",""))</f>
        <v/>
      </c>
      <c r="P2408" s="13">
        <f t="shared" si="155"/>
        <v>0</v>
      </c>
      <c r="Q2408" s="26"/>
      <c r="R2408" s="26"/>
      <c r="S2408" s="26"/>
      <c r="T2408" s="40" t="str">
        <f t="shared" si="151"/>
        <v/>
      </c>
      <c r="U2408" s="24"/>
      <c r="V2408" s="24"/>
      <c r="W2408" s="26"/>
    </row>
    <row r="2409" spans="1:23" ht="14.1">
      <c r="A2409" s="13" t="s">
        <v>125</v>
      </c>
      <c r="B2409" s="75"/>
      <c r="C2409" s="75"/>
      <c r="D2409" s="75"/>
      <c r="E2409" s="24"/>
      <c r="F2409" s="13" t="s">
        <v>111</v>
      </c>
      <c r="G2409" s="27"/>
      <c r="H2409" s="24"/>
      <c r="I2409" s="13" t="s">
        <v>126</v>
      </c>
      <c r="J2409" s="27"/>
      <c r="K2409" s="24"/>
      <c r="L2409" s="13" t="s">
        <v>111</v>
      </c>
      <c r="M2409" s="27"/>
      <c r="N2409" s="24"/>
      <c r="O2409" s="13" t="str">
        <f>IF(OR(AND(NOT(ISBLANK(G2409)),NOT(ISNUMBER(G2409))),AND(NOT(ISBLANK(J2409)),NOT(ISNUMBER(M2409)))),"Digite um número na C.H.",IF(OR(COUNTIF(B2402:B2411,B2409)&gt;1,COUNTIF(J2402:J2411,J2409)&gt;1),"Docente repetido",""))</f>
        <v/>
      </c>
      <c r="P2409" s="13">
        <f t="shared" si="155"/>
        <v>0</v>
      </c>
      <c r="Q2409" s="26"/>
      <c r="R2409" s="26"/>
      <c r="S2409" s="26"/>
      <c r="T2409" s="40" t="str">
        <f t="shared" si="151"/>
        <v/>
      </c>
      <c r="U2409" s="24"/>
      <c r="V2409" s="24"/>
      <c r="W2409" s="26"/>
    </row>
    <row r="2410" spans="1:23" ht="14.1">
      <c r="A2410" s="13" t="s">
        <v>127</v>
      </c>
      <c r="B2410" s="75"/>
      <c r="C2410" s="75"/>
      <c r="D2410" s="75"/>
      <c r="E2410" s="24"/>
      <c r="F2410" s="13" t="s">
        <v>111</v>
      </c>
      <c r="G2410" s="27"/>
      <c r="H2410" s="24"/>
      <c r="I2410" s="13" t="s">
        <v>128</v>
      </c>
      <c r="J2410" s="27"/>
      <c r="K2410" s="24"/>
      <c r="L2410" s="13" t="s">
        <v>111</v>
      </c>
      <c r="M2410" s="27"/>
      <c r="N2410" s="24"/>
      <c r="O2410" s="13" t="str">
        <f>IF(OR(AND(NOT(ISBLANK(G2410)),NOT(ISNUMBER(G2410))),AND(NOT(ISBLANK(J2410)),NOT(ISNUMBER(M2410)))),"Digite um número na C.H.",IF(OR(COUNTIF(B2402:B2411,B2410)&gt;1,COUNTIF(J2402:J2411,J2410)&gt;1),"Docente repetido",""))</f>
        <v/>
      </c>
      <c r="P2410" s="13">
        <f t="shared" si="155"/>
        <v>0</v>
      </c>
      <c r="Q2410" s="26"/>
      <c r="R2410" s="26"/>
      <c r="S2410" s="26"/>
      <c r="T2410" s="40" t="str">
        <f t="shared" si="151"/>
        <v/>
      </c>
      <c r="U2410" s="26"/>
      <c r="V2410" s="26"/>
      <c r="W2410" s="26"/>
    </row>
    <row r="2411" spans="1:23" ht="14.1">
      <c r="A2411" s="13" t="s">
        <v>129</v>
      </c>
      <c r="B2411" s="75"/>
      <c r="C2411" s="75"/>
      <c r="D2411" s="75"/>
      <c r="E2411" s="24"/>
      <c r="F2411" s="13" t="s">
        <v>111</v>
      </c>
      <c r="G2411" s="27"/>
      <c r="H2411" s="24"/>
      <c r="I2411" s="13" t="s">
        <v>130</v>
      </c>
      <c r="J2411" s="27"/>
      <c r="K2411" s="24"/>
      <c r="L2411" s="13" t="s">
        <v>111</v>
      </c>
      <c r="M2411" s="27"/>
      <c r="N2411" s="24"/>
      <c r="O2411" s="13" t="str">
        <f>IF(OR(AND(NOT(ISBLANK(G2411)),NOT(ISNUMBER(G2411))),AND(NOT(ISBLANK(J2411)),NOT(ISNUMBER(M2411)))),"Digite um número na C.H.",IF(OR(COUNTIF(B2402:B2411,B2411)&gt;1,COUNTIF(J2402:J2411,J2411)&gt;1),"Docente repetido",""))</f>
        <v/>
      </c>
      <c r="P2411" s="13">
        <f t="shared" si="155"/>
        <v>0</v>
      </c>
      <c r="Q2411" s="26"/>
      <c r="R2411" s="26"/>
      <c r="S2411" s="26"/>
      <c r="T2411" s="40" t="str">
        <f t="shared" si="151"/>
        <v/>
      </c>
      <c r="U2411" s="26"/>
      <c r="V2411" s="26"/>
      <c r="W2411" s="26"/>
    </row>
    <row r="2412" spans="1:23" ht="12.6">
      <c r="A2412" s="26"/>
      <c r="B2412" s="26"/>
      <c r="C2412" s="26"/>
      <c r="D2412" s="26"/>
      <c r="E2412" s="26"/>
      <c r="F2412" s="26"/>
      <c r="G2412" s="26"/>
      <c r="H2412" s="26"/>
      <c r="I2412" s="26"/>
      <c r="J2412" s="26"/>
      <c r="K2412" s="26"/>
      <c r="L2412" s="26"/>
      <c r="M2412" s="26"/>
      <c r="N2412" s="26"/>
      <c r="O2412" s="26"/>
      <c r="P2412" s="26"/>
      <c r="Q2412" s="26"/>
      <c r="R2412" s="26"/>
      <c r="S2412" s="26"/>
      <c r="T2412" s="40" t="str">
        <f t="shared" si="151"/>
        <v/>
      </c>
      <c r="U2412" s="26"/>
      <c r="V2412" s="26"/>
      <c r="W2412" s="26"/>
    </row>
    <row r="2413" spans="1:23" ht="15.75" customHeight="1">
      <c r="T2413" s="40" t="str">
        <f t="shared" si="151"/>
        <v/>
      </c>
    </row>
    <row r="2414" spans="1:23" ht="15.75" customHeight="1">
      <c r="T2414" s="40" t="str">
        <f t="shared" si="151"/>
        <v/>
      </c>
    </row>
    <row r="2415" spans="1:23" ht="19.5" customHeight="1">
      <c r="A2415" s="13" t="s">
        <v>99</v>
      </c>
      <c r="B2415" s="94"/>
      <c r="C2415" s="94"/>
      <c r="D2415" s="94"/>
      <c r="E2415" s="94"/>
      <c r="F2415" s="94"/>
      <c r="G2415" s="94"/>
      <c r="H2415" s="94"/>
      <c r="I2415" s="94"/>
      <c r="J2415" s="94"/>
      <c r="K2415" s="94"/>
      <c r="L2415" s="94"/>
      <c r="M2415" s="94"/>
      <c r="N2415" s="24"/>
      <c r="O2415" s="22" t="str">
        <f>IF(AND(B2415="",NOT(F2416="")),"Nome da disciplina obrigatório","")</f>
        <v/>
      </c>
      <c r="P2415" s="22">
        <f>IF(ISBLANK(O2415),"",IF(O2415="",0,1))</f>
        <v>0</v>
      </c>
      <c r="Q2415" s="26"/>
      <c r="R2415" s="26"/>
      <c r="S2415" s="26"/>
      <c r="T2415" s="40" t="str">
        <f t="shared" si="151"/>
        <v/>
      </c>
      <c r="U2415" s="26"/>
      <c r="V2415" s="26"/>
      <c r="W2415" s="26"/>
    </row>
    <row r="2416" spans="1:23" ht="32.25" customHeight="1">
      <c r="A2416" s="95" t="s">
        <v>100</v>
      </c>
      <c r="B2416" s="96"/>
      <c r="C2416" s="96"/>
      <c r="D2416" s="96"/>
      <c r="E2416" s="97"/>
      <c r="F2416" s="13" t="str">
        <f>IF(SUM(G2426:G2435)+SUM(M2426:M2435)=0,"",SUM(G2426:G2435)+SUM(M2426:M2435))</f>
        <v/>
      </c>
      <c r="H2416" s="24"/>
      <c r="I2416" s="24"/>
      <c r="J2416" s="24"/>
      <c r="K2416" s="24"/>
      <c r="L2416" s="24"/>
      <c r="M2416" s="24"/>
      <c r="N2416" s="24"/>
      <c r="O2416" s="22" t="str">
        <f>IF(F2416="", "", IF(AND(NOT(F2416=0),NOT(MOD(F2416,15)=0)),"A carga horária deve ser múltiplo de 15",""))</f>
        <v/>
      </c>
      <c r="P2416" s="22">
        <f>IF(ISBLANK(O2416),"",IF(O2416="",0,1))</f>
        <v>0</v>
      </c>
      <c r="Q2416" s="26"/>
      <c r="R2416" s="26"/>
      <c r="S2416" s="26"/>
      <c r="T2416" s="40" t="str">
        <f t="shared" si="151"/>
        <v/>
      </c>
      <c r="U2416" s="24"/>
      <c r="V2416" s="24"/>
      <c r="W2416" s="26"/>
    </row>
    <row r="2417" spans="1:23" ht="14.1">
      <c r="A2417" s="98" t="s">
        <v>93</v>
      </c>
      <c r="B2417" s="98"/>
      <c r="C2417" s="98"/>
      <c r="D2417" s="98"/>
      <c r="E2417" s="98"/>
      <c r="F2417" s="38" t="str">
        <f>IF(AND(NOT(ISBLANK(F2416)),ISNUMBER(F2416),F2416&gt;=15),F2416/15,"")</f>
        <v/>
      </c>
      <c r="G2417" s="24"/>
      <c r="H2417" s="24"/>
      <c r="I2417" s="24"/>
      <c r="J2417" s="24"/>
      <c r="K2417" s="24"/>
      <c r="L2417" s="24"/>
      <c r="M2417" s="24"/>
      <c r="N2417" s="24"/>
      <c r="O2417" s="26"/>
      <c r="P2417" s="26"/>
      <c r="Q2417" s="26"/>
      <c r="R2417" s="26"/>
      <c r="S2417" s="26"/>
      <c r="T2417" s="40" t="str">
        <f t="shared" si="151"/>
        <v/>
      </c>
      <c r="U2417" s="24"/>
      <c r="V2417" s="24"/>
      <c r="W2417" s="26"/>
    </row>
    <row r="2418" spans="1:23" ht="60" customHeight="1">
      <c r="A2418" s="13" t="s">
        <v>101</v>
      </c>
      <c r="B2418" s="83"/>
      <c r="C2418" s="83"/>
      <c r="D2418" s="83"/>
      <c r="E2418" s="83"/>
      <c r="F2418" s="83"/>
      <c r="G2418" s="83"/>
      <c r="H2418" s="83"/>
      <c r="I2418" s="83"/>
      <c r="J2418" s="83"/>
      <c r="K2418" s="83"/>
      <c r="L2418" s="83"/>
      <c r="M2418" s="83"/>
      <c r="N2418" s="24"/>
      <c r="O2418" s="26"/>
      <c r="P2418" s="26"/>
      <c r="Q2418" s="26"/>
      <c r="R2418" s="26"/>
      <c r="S2418" s="26"/>
      <c r="T2418" s="40" t="str">
        <f t="shared" si="151"/>
        <v/>
      </c>
      <c r="U2418" s="24"/>
      <c r="V2418" s="24"/>
      <c r="W2418" s="26"/>
    </row>
    <row r="2419" spans="1:23" ht="60" customHeight="1">
      <c r="A2419" s="39" t="s">
        <v>102</v>
      </c>
      <c r="B2419" s="83"/>
      <c r="C2419" s="83"/>
      <c r="D2419" s="83"/>
      <c r="E2419" s="83"/>
      <c r="F2419" s="83"/>
      <c r="G2419" s="83"/>
      <c r="H2419" s="83"/>
      <c r="I2419" s="83"/>
      <c r="J2419" s="83"/>
      <c r="K2419" s="83"/>
      <c r="L2419" s="83"/>
      <c r="M2419" s="83"/>
      <c r="N2419" s="24"/>
      <c r="O2419" s="26"/>
      <c r="P2419" s="26"/>
      <c r="Q2419" s="26"/>
      <c r="R2419" s="26"/>
      <c r="S2419" s="26"/>
      <c r="T2419" s="40" t="str">
        <f t="shared" si="151"/>
        <v/>
      </c>
      <c r="U2419" s="24"/>
      <c r="V2419" s="24"/>
      <c r="W2419" s="26"/>
    </row>
    <row r="2420" spans="1:23" ht="14.1">
      <c r="A2420" s="13" t="s">
        <v>103</v>
      </c>
      <c r="B2420" s="57"/>
      <c r="C2420" s="16" t="s">
        <v>104</v>
      </c>
      <c r="D2420" s="24"/>
      <c r="E2420" s="24"/>
      <c r="G2420" s="26"/>
      <c r="H2420" s="24"/>
      <c r="I2420" s="24"/>
      <c r="J2420" s="24"/>
      <c r="K2420" s="24"/>
      <c r="L2420" s="24"/>
      <c r="M2420" s="24"/>
      <c r="N2420" s="24"/>
      <c r="O2420" s="26"/>
      <c r="P2420" s="26"/>
      <c r="Q2420" s="26"/>
      <c r="R2420" s="26"/>
      <c r="S2420" s="26"/>
      <c r="T2420" s="40" t="str">
        <f t="shared" si="151"/>
        <v/>
      </c>
      <c r="U2420" s="24"/>
      <c r="V2420" s="24"/>
      <c r="W2420" s="26"/>
    </row>
    <row r="2421" spans="1:23" ht="14.1">
      <c r="A2421" s="13" t="s">
        <v>105</v>
      </c>
      <c r="B2421" s="57"/>
      <c r="C2421" s="16" t="s">
        <v>104</v>
      </c>
      <c r="D2421" s="24"/>
      <c r="E2421" s="24"/>
      <c r="G2421" s="26"/>
      <c r="H2421" s="24"/>
      <c r="I2421" s="24"/>
      <c r="J2421" s="24"/>
      <c r="K2421" s="24"/>
      <c r="L2421" s="24"/>
      <c r="M2421" s="24"/>
      <c r="N2421" s="24"/>
      <c r="O2421" s="26"/>
      <c r="P2421" s="26"/>
      <c r="Q2421" s="26"/>
      <c r="R2421" s="26"/>
      <c r="S2421" s="26"/>
      <c r="T2421" s="40" t="str">
        <f t="shared" si="151"/>
        <v/>
      </c>
      <c r="U2421" s="24"/>
      <c r="V2421" s="24"/>
      <c r="W2421" s="26"/>
    </row>
    <row r="2422" spans="1:23" ht="14.1">
      <c r="A2422" s="99" t="s">
        <v>106</v>
      </c>
      <c r="B2422" s="99"/>
      <c r="C2422" s="57"/>
      <c r="D2422" s="16" t="s">
        <v>104</v>
      </c>
      <c r="E2422" s="24"/>
      <c r="F2422" s="34"/>
      <c r="G2422" s="26"/>
      <c r="H2422" s="24"/>
      <c r="I2422" s="24"/>
      <c r="J2422" s="24"/>
      <c r="K2422" s="24"/>
      <c r="L2422" s="24"/>
      <c r="M2422" s="24"/>
      <c r="N2422" s="24"/>
      <c r="O2422" s="26"/>
      <c r="P2422" s="26"/>
      <c r="Q2422" s="26"/>
      <c r="R2422" s="26"/>
      <c r="S2422" s="26"/>
      <c r="T2422" s="40" t="str">
        <f t="shared" si="151"/>
        <v/>
      </c>
      <c r="U2422" s="24"/>
      <c r="V2422" s="24"/>
      <c r="W2422" s="26"/>
    </row>
    <row r="2423" spans="1:23" ht="14.1">
      <c r="A2423" s="99" t="s">
        <v>107</v>
      </c>
      <c r="B2423" s="99"/>
      <c r="C2423" s="57"/>
      <c r="D2423" s="16" t="s">
        <v>104</v>
      </c>
      <c r="E2423" s="24"/>
      <c r="F2423" s="34"/>
      <c r="G2423" s="26"/>
      <c r="H2423" s="41"/>
      <c r="I2423" s="24"/>
      <c r="J2423" s="24"/>
      <c r="K2423" s="24"/>
      <c r="L2423" s="24"/>
      <c r="M2423" s="24"/>
      <c r="N2423" s="24"/>
      <c r="O2423" s="26"/>
      <c r="P2423" s="26"/>
      <c r="Q2423" s="26"/>
      <c r="R2423" s="26"/>
      <c r="S2423" s="26"/>
      <c r="T2423" s="40" t="str">
        <f t="shared" si="151"/>
        <v/>
      </c>
      <c r="U2423" s="24"/>
      <c r="V2423" s="24"/>
      <c r="W2423" s="26"/>
    </row>
    <row r="2424" spans="1:23" ht="14.1">
      <c r="A2424" s="100" t="s">
        <v>108</v>
      </c>
      <c r="B2424" s="101"/>
      <c r="C2424" s="102"/>
      <c r="D2424" s="57"/>
      <c r="E2424" s="16" t="s">
        <v>104</v>
      </c>
      <c r="G2424" s="26"/>
      <c r="H2424" s="24"/>
      <c r="I2424" s="24"/>
      <c r="J2424" s="24"/>
      <c r="K2424" s="24"/>
      <c r="L2424" s="24"/>
      <c r="M2424" s="24"/>
      <c r="N2424" s="24"/>
      <c r="O2424" s="26"/>
      <c r="P2424" s="26"/>
      <c r="Q2424" s="26"/>
      <c r="R2424" s="26"/>
      <c r="S2424" s="26"/>
      <c r="T2424" s="40" t="str">
        <f t="shared" si="151"/>
        <v/>
      </c>
      <c r="U2424" s="24"/>
      <c r="V2424" s="24"/>
      <c r="W2424" s="26"/>
    </row>
    <row r="2425" spans="1:23" ht="14.1">
      <c r="A2425" s="103" t="s">
        <v>109</v>
      </c>
      <c r="B2425" s="104"/>
      <c r="C2425" s="105"/>
      <c r="D2425" s="57"/>
      <c r="E2425" s="16" t="s">
        <v>104</v>
      </c>
      <c r="G2425" s="26"/>
      <c r="H2425" s="24"/>
      <c r="I2425" s="24"/>
      <c r="J2425" s="24"/>
      <c r="K2425" s="24"/>
      <c r="L2425" s="24"/>
      <c r="M2425" s="24"/>
      <c r="N2425" s="24"/>
      <c r="O2425" s="26"/>
      <c r="P2425" s="26"/>
      <c r="Q2425" s="26"/>
      <c r="R2425" s="26"/>
      <c r="S2425" s="26"/>
      <c r="T2425" s="40" t="str">
        <f t="shared" si="151"/>
        <v/>
      </c>
      <c r="U2425" s="24"/>
      <c r="V2425" s="24"/>
      <c r="W2425" s="26"/>
    </row>
    <row r="2426" spans="1:23" ht="14.1">
      <c r="A2426" s="13" t="s">
        <v>110</v>
      </c>
      <c r="B2426" s="75"/>
      <c r="C2426" s="75"/>
      <c r="D2426" s="75"/>
      <c r="E2426" s="24"/>
      <c r="F2426" s="13" t="s">
        <v>111</v>
      </c>
      <c r="G2426" s="27"/>
      <c r="H2426" s="24"/>
      <c r="I2426" s="13" t="s">
        <v>112</v>
      </c>
      <c r="J2426" s="27"/>
      <c r="K2426" s="24"/>
      <c r="L2426" s="13" t="s">
        <v>111</v>
      </c>
      <c r="M2426" s="27"/>
      <c r="N2426" s="24"/>
      <c r="O2426" s="13" t="str">
        <f>IF(OR(AND(NOT(ISBLANK(G2426)),NOT(ISNUMBER(G2426))),AND(NOT(ISBLANK(J2426)),NOT(ISNUMBER(M2426)))),"Digite um número na C.H.",IF(OR(COUNTIF(B2426:B2435,B2426)&gt;1,COUNTIF(J2426:J2435,J2426)&gt;1),"Docente repetido",""))</f>
        <v/>
      </c>
      <c r="P2426" s="13">
        <f t="shared" ref="P2426:P2435" si="156">IF(ISBLANK(O2426),"",IF(O2426="",0,1))</f>
        <v>0</v>
      </c>
      <c r="Q2426" s="26"/>
      <c r="R2426" s="26"/>
      <c r="S2426" s="26"/>
      <c r="T2426" s="40" t="str">
        <f t="shared" si="151"/>
        <v/>
      </c>
      <c r="U2426" s="24"/>
      <c r="V2426" s="24"/>
      <c r="W2426" s="26"/>
    </row>
    <row r="2427" spans="1:23" ht="14.1">
      <c r="A2427" s="13" t="s">
        <v>113</v>
      </c>
      <c r="B2427" s="75"/>
      <c r="C2427" s="75"/>
      <c r="D2427" s="75"/>
      <c r="E2427" s="24"/>
      <c r="F2427" s="13" t="s">
        <v>111</v>
      </c>
      <c r="G2427" s="27"/>
      <c r="H2427" s="24"/>
      <c r="I2427" s="13" t="s">
        <v>114</v>
      </c>
      <c r="J2427" s="27"/>
      <c r="K2427" s="24"/>
      <c r="L2427" s="13" t="s">
        <v>111</v>
      </c>
      <c r="M2427" s="27"/>
      <c r="N2427" s="24"/>
      <c r="O2427" s="13" t="str">
        <f>IF(OR(AND(NOT(ISBLANK(G2427)),NOT(ISNUMBER(G2427))),AND(NOT(ISBLANK(J2427)),NOT(ISNUMBER(M2427)))),"Digite um número na C.H.",IF(OR(COUNTIF(B2426:B2435,B2427)&gt;1,COUNTIF(J2426:J2435,J2427)&gt;1),"Docente repetido",""))</f>
        <v/>
      </c>
      <c r="P2427" s="13">
        <f t="shared" si="156"/>
        <v>0</v>
      </c>
      <c r="Q2427" s="26"/>
      <c r="R2427" s="26"/>
      <c r="S2427" s="26"/>
      <c r="T2427" s="40" t="str">
        <f t="shared" si="151"/>
        <v/>
      </c>
      <c r="U2427" s="24"/>
      <c r="V2427" s="24"/>
      <c r="W2427" s="26"/>
    </row>
    <row r="2428" spans="1:23" ht="14.1">
      <c r="A2428" s="13" t="s">
        <v>115</v>
      </c>
      <c r="B2428" s="75"/>
      <c r="C2428" s="75"/>
      <c r="D2428" s="75"/>
      <c r="E2428" s="24"/>
      <c r="F2428" s="13" t="s">
        <v>111</v>
      </c>
      <c r="G2428" s="27"/>
      <c r="H2428" s="24"/>
      <c r="I2428" s="13" t="s">
        <v>116</v>
      </c>
      <c r="J2428" s="27"/>
      <c r="K2428" s="24"/>
      <c r="L2428" s="13" t="s">
        <v>111</v>
      </c>
      <c r="M2428" s="27"/>
      <c r="N2428" s="24"/>
      <c r="O2428" s="13" t="str">
        <f>IF(OR(AND(NOT(ISBLANK(G2428)),NOT(ISNUMBER(G2428))),AND(NOT(ISBLANK(J2428)),NOT(ISNUMBER(M2428)))),"Digite um número na C.H.",IF(OR(COUNTIF(B2426:B2435,B2428)&gt;1,COUNTIF(J2426:J2435,J2428)&gt;1),"Docente repetido",""))</f>
        <v/>
      </c>
      <c r="P2428" s="13">
        <f t="shared" si="156"/>
        <v>0</v>
      </c>
      <c r="Q2428" s="26"/>
      <c r="R2428" s="26"/>
      <c r="S2428" s="26"/>
      <c r="T2428" s="40" t="str">
        <f t="shared" si="151"/>
        <v/>
      </c>
      <c r="U2428" s="24"/>
      <c r="V2428" s="24"/>
      <c r="W2428" s="26"/>
    </row>
    <row r="2429" spans="1:23" ht="14.1">
      <c r="A2429" s="13" t="s">
        <v>117</v>
      </c>
      <c r="B2429" s="75"/>
      <c r="C2429" s="75"/>
      <c r="D2429" s="75"/>
      <c r="E2429" s="24"/>
      <c r="F2429" s="13" t="s">
        <v>111</v>
      </c>
      <c r="G2429" s="27"/>
      <c r="H2429" s="24"/>
      <c r="I2429" s="13" t="s">
        <v>118</v>
      </c>
      <c r="J2429" s="27"/>
      <c r="K2429" s="24"/>
      <c r="L2429" s="13" t="s">
        <v>111</v>
      </c>
      <c r="M2429" s="27"/>
      <c r="N2429" s="24"/>
      <c r="O2429" s="13" t="str">
        <f>IF(OR(AND(NOT(ISBLANK(G2429)),NOT(ISNUMBER(G2429))),AND(NOT(ISBLANK(J2429)),NOT(ISNUMBER(M2429)))),"Digite um número na C.H.",IF(OR(COUNTIF(B2426:B2435,B2429)&gt;1,COUNTIF(J2426:J2435,J2429)&gt;1),"Docente repetido",""))</f>
        <v/>
      </c>
      <c r="P2429" s="13">
        <f t="shared" si="156"/>
        <v>0</v>
      </c>
      <c r="Q2429" s="26"/>
      <c r="R2429" s="26"/>
      <c r="S2429" s="26"/>
      <c r="T2429" s="40" t="str">
        <f t="shared" si="151"/>
        <v/>
      </c>
      <c r="U2429" s="24"/>
      <c r="V2429" s="24"/>
      <c r="W2429" s="26"/>
    </row>
    <row r="2430" spans="1:23" ht="14.1">
      <c r="A2430" s="13" t="s">
        <v>119</v>
      </c>
      <c r="B2430" s="75"/>
      <c r="C2430" s="75"/>
      <c r="D2430" s="75"/>
      <c r="E2430" s="24"/>
      <c r="F2430" s="13" t="s">
        <v>111</v>
      </c>
      <c r="G2430" s="27"/>
      <c r="H2430" s="24"/>
      <c r="I2430" s="13" t="s">
        <v>120</v>
      </c>
      <c r="J2430" s="27"/>
      <c r="K2430" s="24"/>
      <c r="L2430" s="13" t="s">
        <v>111</v>
      </c>
      <c r="M2430" s="27"/>
      <c r="N2430" s="24"/>
      <c r="O2430" s="13" t="str">
        <f>IF(OR(AND(NOT(ISBLANK(G2430)),NOT(ISNUMBER(G2430))),AND(NOT(ISBLANK(J2430)),NOT(ISNUMBER(M2430)))),"Digite um número na C.H.",IF(OR(COUNTIF(B2426:B2435,B2430)&gt;1,COUNTIF(J2426:J2435,J2430)&gt;1),"Docente repetido",""))</f>
        <v/>
      </c>
      <c r="P2430" s="13">
        <f t="shared" si="156"/>
        <v>0</v>
      </c>
      <c r="Q2430" s="26"/>
      <c r="R2430" s="26"/>
      <c r="S2430" s="26"/>
      <c r="T2430" s="40" t="str">
        <f t="shared" si="151"/>
        <v/>
      </c>
      <c r="U2430" s="24"/>
      <c r="V2430" s="24"/>
      <c r="W2430" s="26"/>
    </row>
    <row r="2431" spans="1:23" ht="14.1">
      <c r="A2431" s="13" t="s">
        <v>121</v>
      </c>
      <c r="B2431" s="75"/>
      <c r="C2431" s="75"/>
      <c r="D2431" s="75"/>
      <c r="E2431" s="24"/>
      <c r="F2431" s="13" t="s">
        <v>111</v>
      </c>
      <c r="G2431" s="27"/>
      <c r="H2431" s="24"/>
      <c r="I2431" s="13" t="s">
        <v>122</v>
      </c>
      <c r="J2431" s="27"/>
      <c r="K2431" s="24"/>
      <c r="L2431" s="13" t="s">
        <v>111</v>
      </c>
      <c r="M2431" s="27"/>
      <c r="N2431" s="24"/>
      <c r="O2431" s="13" t="str">
        <f>IF(OR(AND(NOT(ISBLANK(G2431)),NOT(ISNUMBER(G2431))),AND(NOT(ISBLANK(J2431)),NOT(ISNUMBER(M2431)))),"Digite um número na C.H.",IF(OR(COUNTIF(B2426:B2435,B2431)&gt;1,COUNTIF(J2426:J2435,J2431)&gt;1),"Docente repetido",""))</f>
        <v/>
      </c>
      <c r="P2431" s="13">
        <f t="shared" si="156"/>
        <v>0</v>
      </c>
      <c r="Q2431" s="26"/>
      <c r="R2431" s="26"/>
      <c r="S2431" s="26"/>
      <c r="T2431" s="40" t="str">
        <f t="shared" si="151"/>
        <v/>
      </c>
      <c r="U2431" s="24"/>
      <c r="V2431" s="24"/>
      <c r="W2431" s="26"/>
    </row>
    <row r="2432" spans="1:23" ht="14.1">
      <c r="A2432" s="13" t="s">
        <v>123</v>
      </c>
      <c r="B2432" s="75"/>
      <c r="C2432" s="75"/>
      <c r="D2432" s="75"/>
      <c r="E2432" s="24"/>
      <c r="F2432" s="13" t="s">
        <v>111</v>
      </c>
      <c r="G2432" s="27"/>
      <c r="H2432" s="24"/>
      <c r="I2432" s="13" t="s">
        <v>124</v>
      </c>
      <c r="J2432" s="27"/>
      <c r="K2432" s="24"/>
      <c r="L2432" s="13" t="s">
        <v>111</v>
      </c>
      <c r="M2432" s="27"/>
      <c r="N2432" s="24"/>
      <c r="O2432" s="13" t="str">
        <f>IF(OR(AND(NOT(ISBLANK(G2432)),NOT(ISNUMBER(G2432))),AND(NOT(ISBLANK(J2432)),NOT(ISNUMBER(M2432)))),"Digite um número na C.H.",IF(OR(COUNTIF(B2426:B2435,B2432)&gt;1,COUNTIF(J2426:J2435,J2432)&gt;1),"Docente repetido",""))</f>
        <v/>
      </c>
      <c r="P2432" s="13">
        <f t="shared" si="156"/>
        <v>0</v>
      </c>
      <c r="Q2432" s="26"/>
      <c r="R2432" s="26"/>
      <c r="S2432" s="26"/>
      <c r="T2432" s="40" t="str">
        <f t="shared" si="151"/>
        <v/>
      </c>
      <c r="U2432" s="24"/>
      <c r="V2432" s="24"/>
      <c r="W2432" s="26"/>
    </row>
    <row r="2433" spans="1:23" ht="14.1">
      <c r="A2433" s="13" t="s">
        <v>125</v>
      </c>
      <c r="B2433" s="75"/>
      <c r="C2433" s="75"/>
      <c r="D2433" s="75"/>
      <c r="E2433" s="24"/>
      <c r="F2433" s="13" t="s">
        <v>111</v>
      </c>
      <c r="G2433" s="27"/>
      <c r="H2433" s="24"/>
      <c r="I2433" s="13" t="s">
        <v>126</v>
      </c>
      <c r="J2433" s="27"/>
      <c r="K2433" s="24"/>
      <c r="L2433" s="13" t="s">
        <v>111</v>
      </c>
      <c r="M2433" s="27"/>
      <c r="N2433" s="24"/>
      <c r="O2433" s="13" t="str">
        <f>IF(OR(AND(NOT(ISBLANK(G2433)),NOT(ISNUMBER(G2433))),AND(NOT(ISBLANK(J2433)),NOT(ISNUMBER(M2433)))),"Digite um número na C.H.",IF(OR(COUNTIF(B2426:B2435,B2433)&gt;1,COUNTIF(J2426:J2435,J2433)&gt;1),"Docente repetido",""))</f>
        <v/>
      </c>
      <c r="P2433" s="13">
        <f t="shared" si="156"/>
        <v>0</v>
      </c>
      <c r="Q2433" s="26"/>
      <c r="R2433" s="26"/>
      <c r="S2433" s="26"/>
      <c r="T2433" s="40" t="str">
        <f t="shared" ref="T2433:T2496" si="157">IF(AND($A2433 = "Nome da disciplina:", ISTEXT($B2433)), "OK", "")</f>
        <v/>
      </c>
      <c r="U2433" s="24"/>
      <c r="V2433" s="24"/>
      <c r="W2433" s="26"/>
    </row>
    <row r="2434" spans="1:23" ht="14.1">
      <c r="A2434" s="13" t="s">
        <v>127</v>
      </c>
      <c r="B2434" s="75"/>
      <c r="C2434" s="75"/>
      <c r="D2434" s="75"/>
      <c r="E2434" s="24"/>
      <c r="F2434" s="13" t="s">
        <v>111</v>
      </c>
      <c r="G2434" s="27"/>
      <c r="H2434" s="24"/>
      <c r="I2434" s="13" t="s">
        <v>128</v>
      </c>
      <c r="J2434" s="27"/>
      <c r="K2434" s="24"/>
      <c r="L2434" s="13" t="s">
        <v>111</v>
      </c>
      <c r="M2434" s="27"/>
      <c r="N2434" s="24"/>
      <c r="O2434" s="13" t="str">
        <f>IF(OR(AND(NOT(ISBLANK(G2434)),NOT(ISNUMBER(G2434))),AND(NOT(ISBLANK(J2434)),NOT(ISNUMBER(M2434)))),"Digite um número na C.H.",IF(OR(COUNTIF(B2426:B2435,B2434)&gt;1,COUNTIF(J2426:J2435,J2434)&gt;1),"Docente repetido",""))</f>
        <v/>
      </c>
      <c r="P2434" s="13">
        <f t="shared" si="156"/>
        <v>0</v>
      </c>
      <c r="Q2434" s="26"/>
      <c r="R2434" s="26"/>
      <c r="S2434" s="26"/>
      <c r="T2434" s="40" t="str">
        <f t="shared" si="157"/>
        <v/>
      </c>
      <c r="U2434" s="26"/>
      <c r="V2434" s="26"/>
      <c r="W2434" s="26"/>
    </row>
    <row r="2435" spans="1:23" ht="14.1">
      <c r="A2435" s="13" t="s">
        <v>129</v>
      </c>
      <c r="B2435" s="75"/>
      <c r="C2435" s="75"/>
      <c r="D2435" s="75"/>
      <c r="E2435" s="24"/>
      <c r="F2435" s="13" t="s">
        <v>111</v>
      </c>
      <c r="G2435" s="27"/>
      <c r="H2435" s="24"/>
      <c r="I2435" s="13" t="s">
        <v>130</v>
      </c>
      <c r="J2435" s="27"/>
      <c r="K2435" s="24"/>
      <c r="L2435" s="13" t="s">
        <v>111</v>
      </c>
      <c r="M2435" s="27"/>
      <c r="N2435" s="24"/>
      <c r="O2435" s="13" t="str">
        <f>IF(OR(AND(NOT(ISBLANK(G2435)),NOT(ISNUMBER(G2435))),AND(NOT(ISBLANK(J2435)),NOT(ISNUMBER(M2435)))),"Digite um número na C.H.",IF(OR(COUNTIF(B2426:B2435,B2435)&gt;1,COUNTIF(J2426:J2435,J2435)&gt;1),"Docente repetido",""))</f>
        <v/>
      </c>
      <c r="P2435" s="13">
        <f t="shared" si="156"/>
        <v>0</v>
      </c>
      <c r="Q2435" s="26"/>
      <c r="R2435" s="26"/>
      <c r="S2435" s="26"/>
      <c r="T2435" s="40" t="str">
        <f t="shared" si="157"/>
        <v/>
      </c>
      <c r="U2435" s="26"/>
      <c r="V2435" s="26"/>
      <c r="W2435" s="26"/>
    </row>
    <row r="2436" spans="1:23" ht="12.6">
      <c r="A2436" s="26"/>
      <c r="B2436" s="26"/>
      <c r="C2436" s="26"/>
      <c r="D2436" s="26"/>
      <c r="E2436" s="26"/>
      <c r="F2436" s="26"/>
      <c r="G2436" s="26"/>
      <c r="H2436" s="26"/>
      <c r="I2436" s="26"/>
      <c r="J2436" s="26"/>
      <c r="K2436" s="26"/>
      <c r="L2436" s="26"/>
      <c r="M2436" s="26"/>
      <c r="N2436" s="26"/>
      <c r="O2436" s="26"/>
      <c r="P2436" s="26"/>
      <c r="Q2436" s="26"/>
      <c r="R2436" s="26"/>
      <c r="S2436" s="26"/>
      <c r="T2436" s="40" t="str">
        <f t="shared" si="157"/>
        <v/>
      </c>
      <c r="U2436" s="26"/>
      <c r="V2436" s="26"/>
      <c r="W2436" s="26"/>
    </row>
    <row r="2437" spans="1:23" ht="15.75" customHeight="1">
      <c r="T2437" s="40" t="str">
        <f t="shared" si="157"/>
        <v/>
      </c>
    </row>
    <row r="2438" spans="1:23" ht="15.75" customHeight="1">
      <c r="T2438" s="40" t="str">
        <f t="shared" si="157"/>
        <v/>
      </c>
    </row>
    <row r="2439" spans="1:23" ht="19.5" customHeight="1">
      <c r="A2439" s="13" t="s">
        <v>99</v>
      </c>
      <c r="B2439" s="94"/>
      <c r="C2439" s="94"/>
      <c r="D2439" s="94"/>
      <c r="E2439" s="94"/>
      <c r="F2439" s="94"/>
      <c r="G2439" s="94"/>
      <c r="H2439" s="94"/>
      <c r="I2439" s="94"/>
      <c r="J2439" s="94"/>
      <c r="K2439" s="94"/>
      <c r="L2439" s="94"/>
      <c r="M2439" s="94"/>
      <c r="N2439" s="24"/>
      <c r="O2439" s="13" t="str">
        <f>IF(AND(B2439="",NOT(F2440="")),"Nome da disciplina obrigatório","")</f>
        <v/>
      </c>
      <c r="P2439" s="13">
        <f>IF(ISBLANK(O2439),"",IF(O2439="",0,1))</f>
        <v>0</v>
      </c>
      <c r="Q2439" s="26"/>
      <c r="R2439" s="26"/>
      <c r="S2439" s="26"/>
      <c r="T2439" s="40" t="str">
        <f t="shared" si="157"/>
        <v/>
      </c>
      <c r="U2439" s="26"/>
      <c r="V2439" s="26"/>
      <c r="W2439" s="26"/>
    </row>
    <row r="2440" spans="1:23" ht="32.25" customHeight="1">
      <c r="A2440" s="95" t="s">
        <v>100</v>
      </c>
      <c r="B2440" s="96"/>
      <c r="C2440" s="96"/>
      <c r="D2440" s="96"/>
      <c r="E2440" s="97"/>
      <c r="F2440" s="13" t="str">
        <f>IF(SUM(G2450:G2459)+SUM(M2450:M2459)=0,"",SUM(G2450:G2459)+SUM(M2450:M2459))</f>
        <v/>
      </c>
      <c r="H2440" s="24"/>
      <c r="I2440" s="24"/>
      <c r="J2440" s="24"/>
      <c r="K2440" s="24"/>
      <c r="L2440" s="24"/>
      <c r="M2440" s="24"/>
      <c r="N2440" s="24"/>
      <c r="O2440" s="13" t="str">
        <f>IF(F2440="", "", IF(AND(NOT(F2440=0),NOT(MOD(F2440,15)=0)),"A carga horária deve ser múltiplo de 15",""))</f>
        <v/>
      </c>
      <c r="P2440" s="13">
        <f>IF(ISBLANK(O2440),"",IF(O2440="",0,1))</f>
        <v>0</v>
      </c>
      <c r="Q2440" s="26"/>
      <c r="R2440" s="26"/>
      <c r="S2440" s="26"/>
      <c r="T2440" s="40" t="str">
        <f t="shared" si="157"/>
        <v/>
      </c>
      <c r="U2440" s="24"/>
      <c r="V2440" s="24"/>
      <c r="W2440" s="26"/>
    </row>
    <row r="2441" spans="1:23" ht="14.1">
      <c r="A2441" s="98" t="s">
        <v>93</v>
      </c>
      <c r="B2441" s="98"/>
      <c r="C2441" s="98"/>
      <c r="D2441" s="98"/>
      <c r="E2441" s="98"/>
      <c r="F2441" s="38" t="str">
        <f>IF(AND(NOT(ISBLANK(F2440)),ISNUMBER(F2440),F2440&gt;=15),F2440/15,"")</f>
        <v/>
      </c>
      <c r="G2441" s="24"/>
      <c r="H2441" s="24"/>
      <c r="I2441" s="24"/>
      <c r="J2441" s="24"/>
      <c r="K2441" s="24"/>
      <c r="L2441" s="24"/>
      <c r="M2441" s="24"/>
      <c r="N2441" s="24"/>
      <c r="O2441" s="26"/>
      <c r="P2441" s="26"/>
      <c r="Q2441" s="26"/>
      <c r="R2441" s="26"/>
      <c r="S2441" s="26"/>
      <c r="T2441" s="40" t="str">
        <f t="shared" si="157"/>
        <v/>
      </c>
      <c r="U2441" s="24"/>
      <c r="V2441" s="24"/>
      <c r="W2441" s="26"/>
    </row>
    <row r="2442" spans="1:23" ht="60" customHeight="1">
      <c r="A2442" s="13" t="s">
        <v>101</v>
      </c>
      <c r="B2442" s="83"/>
      <c r="C2442" s="83"/>
      <c r="D2442" s="83"/>
      <c r="E2442" s="83"/>
      <c r="F2442" s="83"/>
      <c r="G2442" s="83"/>
      <c r="H2442" s="83"/>
      <c r="I2442" s="83"/>
      <c r="J2442" s="83"/>
      <c r="K2442" s="83"/>
      <c r="L2442" s="83"/>
      <c r="M2442" s="83"/>
      <c r="N2442" s="24"/>
      <c r="O2442" s="26"/>
      <c r="P2442" s="26"/>
      <c r="Q2442" s="26"/>
      <c r="R2442" s="26"/>
      <c r="S2442" s="26"/>
      <c r="T2442" s="40" t="str">
        <f t="shared" si="157"/>
        <v/>
      </c>
      <c r="U2442" s="24"/>
      <c r="V2442" s="24"/>
      <c r="W2442" s="26"/>
    </row>
    <row r="2443" spans="1:23" ht="60" customHeight="1">
      <c r="A2443" s="39" t="s">
        <v>102</v>
      </c>
      <c r="B2443" s="83"/>
      <c r="C2443" s="83"/>
      <c r="D2443" s="83"/>
      <c r="E2443" s="83"/>
      <c r="F2443" s="83"/>
      <c r="G2443" s="83"/>
      <c r="H2443" s="83"/>
      <c r="I2443" s="83"/>
      <c r="J2443" s="83"/>
      <c r="K2443" s="83"/>
      <c r="L2443" s="83"/>
      <c r="M2443" s="83"/>
      <c r="N2443" s="24"/>
      <c r="O2443" s="26"/>
      <c r="P2443" s="26"/>
      <c r="Q2443" s="26"/>
      <c r="R2443" s="26"/>
      <c r="S2443" s="26"/>
      <c r="T2443" s="40" t="str">
        <f t="shared" si="157"/>
        <v/>
      </c>
      <c r="U2443" s="24"/>
      <c r="V2443" s="24"/>
      <c r="W2443" s="26"/>
    </row>
    <row r="2444" spans="1:23" ht="14.1">
      <c r="A2444" s="13" t="s">
        <v>103</v>
      </c>
      <c r="B2444" s="57"/>
      <c r="C2444" s="16" t="s">
        <v>104</v>
      </c>
      <c r="D2444" s="24"/>
      <c r="E2444" s="24"/>
      <c r="G2444" s="26"/>
      <c r="H2444" s="24"/>
      <c r="I2444" s="24"/>
      <c r="J2444" s="24"/>
      <c r="K2444" s="24"/>
      <c r="L2444" s="24"/>
      <c r="M2444" s="24"/>
      <c r="N2444" s="24"/>
      <c r="O2444" s="26"/>
      <c r="P2444" s="26"/>
      <c r="Q2444" s="26"/>
      <c r="R2444" s="26"/>
      <c r="S2444" s="26"/>
      <c r="T2444" s="40" t="str">
        <f t="shared" si="157"/>
        <v/>
      </c>
      <c r="U2444" s="24"/>
      <c r="V2444" s="24"/>
      <c r="W2444" s="26"/>
    </row>
    <row r="2445" spans="1:23" ht="14.1">
      <c r="A2445" s="13" t="s">
        <v>105</v>
      </c>
      <c r="B2445" s="57"/>
      <c r="C2445" s="16" t="s">
        <v>104</v>
      </c>
      <c r="D2445" s="24"/>
      <c r="E2445" s="24"/>
      <c r="G2445" s="26"/>
      <c r="H2445" s="24"/>
      <c r="I2445" s="24"/>
      <c r="J2445" s="24"/>
      <c r="K2445" s="24"/>
      <c r="L2445" s="24"/>
      <c r="M2445" s="24"/>
      <c r="N2445" s="24"/>
      <c r="O2445" s="26"/>
      <c r="P2445" s="26"/>
      <c r="Q2445" s="26"/>
      <c r="R2445" s="26"/>
      <c r="S2445" s="26"/>
      <c r="T2445" s="40" t="str">
        <f t="shared" si="157"/>
        <v/>
      </c>
      <c r="U2445" s="24"/>
      <c r="V2445" s="24"/>
      <c r="W2445" s="26"/>
    </row>
    <row r="2446" spans="1:23" ht="14.1">
      <c r="A2446" s="99" t="s">
        <v>106</v>
      </c>
      <c r="B2446" s="99"/>
      <c r="C2446" s="57"/>
      <c r="D2446" s="16" t="s">
        <v>104</v>
      </c>
      <c r="E2446" s="24"/>
      <c r="F2446" s="34"/>
      <c r="G2446" s="26"/>
      <c r="H2446" s="24"/>
      <c r="I2446" s="24"/>
      <c r="J2446" s="24"/>
      <c r="K2446" s="24"/>
      <c r="L2446" s="24"/>
      <c r="M2446" s="24"/>
      <c r="N2446" s="24"/>
      <c r="O2446" s="26"/>
      <c r="P2446" s="26"/>
      <c r="Q2446" s="26"/>
      <c r="R2446" s="26"/>
      <c r="S2446" s="26"/>
      <c r="T2446" s="40" t="str">
        <f t="shared" si="157"/>
        <v/>
      </c>
      <c r="U2446" s="24"/>
      <c r="V2446" s="24"/>
      <c r="W2446" s="26"/>
    </row>
    <row r="2447" spans="1:23" ht="14.1">
      <c r="A2447" s="99" t="s">
        <v>107</v>
      </c>
      <c r="B2447" s="99"/>
      <c r="C2447" s="57"/>
      <c r="D2447" s="16" t="s">
        <v>104</v>
      </c>
      <c r="E2447" s="24"/>
      <c r="F2447" s="34"/>
      <c r="G2447" s="26"/>
      <c r="H2447" s="24"/>
      <c r="I2447" s="24"/>
      <c r="J2447" s="24"/>
      <c r="K2447" s="24"/>
      <c r="L2447" s="24"/>
      <c r="M2447" s="24"/>
      <c r="N2447" s="24"/>
      <c r="O2447" s="26"/>
      <c r="P2447" s="26"/>
      <c r="Q2447" s="26"/>
      <c r="R2447" s="26"/>
      <c r="S2447" s="26"/>
      <c r="T2447" s="40" t="str">
        <f t="shared" si="157"/>
        <v/>
      </c>
      <c r="U2447" s="24"/>
      <c r="V2447" s="24"/>
      <c r="W2447" s="26"/>
    </row>
    <row r="2448" spans="1:23" ht="14.1">
      <c r="A2448" s="100" t="s">
        <v>108</v>
      </c>
      <c r="B2448" s="101"/>
      <c r="C2448" s="102"/>
      <c r="D2448" s="57"/>
      <c r="E2448" s="16" t="s">
        <v>104</v>
      </c>
      <c r="G2448" s="26"/>
      <c r="H2448" s="24"/>
      <c r="I2448" s="24"/>
      <c r="J2448" s="24"/>
      <c r="K2448" s="24"/>
      <c r="L2448" s="24"/>
      <c r="M2448" s="24"/>
      <c r="N2448" s="24"/>
      <c r="O2448" s="26"/>
      <c r="P2448" s="26"/>
      <c r="Q2448" s="26"/>
      <c r="R2448" s="26"/>
      <c r="S2448" s="26"/>
      <c r="T2448" s="40" t="str">
        <f t="shared" si="157"/>
        <v/>
      </c>
      <c r="U2448" s="24"/>
      <c r="V2448" s="24"/>
      <c r="W2448" s="26"/>
    </row>
    <row r="2449" spans="1:23" ht="14.1">
      <c r="A2449" s="103" t="s">
        <v>109</v>
      </c>
      <c r="B2449" s="104"/>
      <c r="C2449" s="105"/>
      <c r="D2449" s="57"/>
      <c r="E2449" s="16" t="s">
        <v>104</v>
      </c>
      <c r="G2449" s="26"/>
      <c r="H2449" s="24"/>
      <c r="I2449" s="24"/>
      <c r="J2449" s="24"/>
      <c r="K2449" s="24"/>
      <c r="L2449" s="24"/>
      <c r="M2449" s="24"/>
      <c r="N2449" s="24"/>
      <c r="O2449" s="26"/>
      <c r="P2449" s="26"/>
      <c r="Q2449" s="26"/>
      <c r="R2449" s="26"/>
      <c r="S2449" s="26"/>
      <c r="T2449" s="40" t="str">
        <f t="shared" si="157"/>
        <v/>
      </c>
      <c r="U2449" s="24"/>
      <c r="V2449" s="24"/>
      <c r="W2449" s="26"/>
    </row>
    <row r="2450" spans="1:23" ht="14.1">
      <c r="A2450" s="13" t="s">
        <v>110</v>
      </c>
      <c r="B2450" s="75"/>
      <c r="C2450" s="75"/>
      <c r="D2450" s="75"/>
      <c r="E2450" s="24"/>
      <c r="F2450" s="13" t="s">
        <v>111</v>
      </c>
      <c r="G2450" s="27"/>
      <c r="H2450" s="24"/>
      <c r="I2450" s="13" t="s">
        <v>112</v>
      </c>
      <c r="J2450" s="27"/>
      <c r="K2450" s="24"/>
      <c r="L2450" s="13" t="s">
        <v>111</v>
      </c>
      <c r="M2450" s="27"/>
      <c r="N2450" s="24"/>
      <c r="O2450" s="13" t="str">
        <f>IF(OR(AND(NOT(ISBLANK(G2450)),NOT(ISNUMBER(G2450))),AND(NOT(ISBLANK(J2450)),NOT(ISNUMBER(M2450)))),"Digite um número na C.H.",IF(OR(COUNTIF(B2450:B2459,B2450)&gt;1,COUNTIF(J2450:J2459,J2450)&gt;1),"Docente repetido",""))</f>
        <v/>
      </c>
      <c r="P2450" s="13">
        <f t="shared" ref="P2450:P2459" si="158">IF(ISBLANK(O2450),"",IF(O2450="",0,1))</f>
        <v>0</v>
      </c>
      <c r="Q2450" s="26"/>
      <c r="R2450" s="26"/>
      <c r="S2450" s="26"/>
      <c r="T2450" s="40" t="str">
        <f t="shared" si="157"/>
        <v/>
      </c>
      <c r="U2450" s="24"/>
      <c r="V2450" s="24"/>
      <c r="W2450" s="26"/>
    </row>
    <row r="2451" spans="1:23" ht="14.1">
      <c r="A2451" s="13" t="s">
        <v>113</v>
      </c>
      <c r="B2451" s="75"/>
      <c r="C2451" s="75"/>
      <c r="D2451" s="75"/>
      <c r="E2451" s="24"/>
      <c r="F2451" s="13" t="s">
        <v>111</v>
      </c>
      <c r="G2451" s="27"/>
      <c r="H2451" s="24"/>
      <c r="I2451" s="13" t="s">
        <v>114</v>
      </c>
      <c r="J2451" s="27"/>
      <c r="K2451" s="24"/>
      <c r="L2451" s="13" t="s">
        <v>111</v>
      </c>
      <c r="M2451" s="27"/>
      <c r="N2451" s="24"/>
      <c r="O2451" s="13" t="str">
        <f>IF(OR(AND(NOT(ISBLANK(G2451)),NOT(ISNUMBER(G2451))),AND(NOT(ISBLANK(J2451)),NOT(ISNUMBER(M2451)))),"Digite um número na C.H.",IF(OR(COUNTIF(B2450:B2459,B2451)&gt;1,COUNTIF(J2450:J2459,J2451)&gt;1),"Docente repetido",""))</f>
        <v/>
      </c>
      <c r="P2451" s="13">
        <f t="shared" si="158"/>
        <v>0</v>
      </c>
      <c r="Q2451" s="26"/>
      <c r="R2451" s="26"/>
      <c r="S2451" s="26"/>
      <c r="T2451" s="40" t="str">
        <f t="shared" si="157"/>
        <v/>
      </c>
      <c r="U2451" s="24"/>
      <c r="V2451" s="24"/>
      <c r="W2451" s="26"/>
    </row>
    <row r="2452" spans="1:23" ht="14.1">
      <c r="A2452" s="13" t="s">
        <v>115</v>
      </c>
      <c r="B2452" s="75"/>
      <c r="C2452" s="75"/>
      <c r="D2452" s="75"/>
      <c r="E2452" s="24"/>
      <c r="F2452" s="13" t="s">
        <v>111</v>
      </c>
      <c r="G2452" s="27"/>
      <c r="H2452" s="24"/>
      <c r="I2452" s="13" t="s">
        <v>116</v>
      </c>
      <c r="J2452" s="27"/>
      <c r="K2452" s="24"/>
      <c r="L2452" s="13" t="s">
        <v>111</v>
      </c>
      <c r="M2452" s="27"/>
      <c r="N2452" s="24"/>
      <c r="O2452" s="13" t="str">
        <f>IF(OR(AND(NOT(ISBLANK(G2452)),NOT(ISNUMBER(G2452))),AND(NOT(ISBLANK(J2452)),NOT(ISNUMBER(M2452)))),"Digite um número na C.H.",IF(OR(COUNTIF(B2450:B2459,B2452)&gt;1,COUNTIF(J2450:J2459,J2452)&gt;1),"Docente repetido",""))</f>
        <v/>
      </c>
      <c r="P2452" s="13">
        <f t="shared" si="158"/>
        <v>0</v>
      </c>
      <c r="Q2452" s="26"/>
      <c r="R2452" s="26"/>
      <c r="S2452" s="26"/>
      <c r="T2452" s="40" t="str">
        <f t="shared" si="157"/>
        <v/>
      </c>
      <c r="U2452" s="24"/>
      <c r="V2452" s="24"/>
      <c r="W2452" s="26"/>
    </row>
    <row r="2453" spans="1:23" ht="14.1">
      <c r="A2453" s="13" t="s">
        <v>117</v>
      </c>
      <c r="B2453" s="75"/>
      <c r="C2453" s="75"/>
      <c r="D2453" s="75"/>
      <c r="E2453" s="24"/>
      <c r="F2453" s="13" t="s">
        <v>111</v>
      </c>
      <c r="G2453" s="27"/>
      <c r="H2453" s="24"/>
      <c r="I2453" s="13" t="s">
        <v>118</v>
      </c>
      <c r="J2453" s="27"/>
      <c r="K2453" s="24"/>
      <c r="L2453" s="13" t="s">
        <v>111</v>
      </c>
      <c r="M2453" s="27"/>
      <c r="N2453" s="24"/>
      <c r="O2453" s="13" t="str">
        <f>IF(OR(AND(NOT(ISBLANK(G2453)),NOT(ISNUMBER(G2453))),AND(NOT(ISBLANK(J2453)),NOT(ISNUMBER(M2453)))),"Digite um número na C.H.",IF(OR(COUNTIF(B2450:B2459,B2453)&gt;1,COUNTIF(J2450:J2459,J2453)&gt;1),"Docente repetido",""))</f>
        <v/>
      </c>
      <c r="P2453" s="13">
        <f t="shared" si="158"/>
        <v>0</v>
      </c>
      <c r="Q2453" s="26"/>
      <c r="R2453" s="26"/>
      <c r="S2453" s="26"/>
      <c r="T2453" s="40" t="str">
        <f t="shared" si="157"/>
        <v/>
      </c>
      <c r="U2453" s="24"/>
      <c r="V2453" s="24"/>
      <c r="W2453" s="26"/>
    </row>
    <row r="2454" spans="1:23" ht="14.1">
      <c r="A2454" s="13" t="s">
        <v>119</v>
      </c>
      <c r="B2454" s="75"/>
      <c r="C2454" s="75"/>
      <c r="D2454" s="75"/>
      <c r="E2454" s="24"/>
      <c r="F2454" s="13" t="s">
        <v>111</v>
      </c>
      <c r="G2454" s="27"/>
      <c r="H2454" s="24"/>
      <c r="I2454" s="13" t="s">
        <v>120</v>
      </c>
      <c r="J2454" s="27"/>
      <c r="K2454" s="24"/>
      <c r="L2454" s="13" t="s">
        <v>111</v>
      </c>
      <c r="M2454" s="27"/>
      <c r="N2454" s="24"/>
      <c r="O2454" s="13" t="str">
        <f>IF(OR(AND(NOT(ISBLANK(G2454)),NOT(ISNUMBER(G2454))),AND(NOT(ISBLANK(J2454)),NOT(ISNUMBER(M2454)))),"Digite um número na C.H.",IF(OR(COUNTIF(B2450:B2459,B2454)&gt;1,COUNTIF(J2450:J2459,J2454)&gt;1),"Docente repetido",""))</f>
        <v/>
      </c>
      <c r="P2454" s="13">
        <f t="shared" si="158"/>
        <v>0</v>
      </c>
      <c r="Q2454" s="26"/>
      <c r="R2454" s="26"/>
      <c r="S2454" s="26"/>
      <c r="T2454" s="40" t="str">
        <f t="shared" si="157"/>
        <v/>
      </c>
      <c r="U2454" s="24"/>
      <c r="V2454" s="24"/>
      <c r="W2454" s="26"/>
    </row>
    <row r="2455" spans="1:23" ht="14.1">
      <c r="A2455" s="13" t="s">
        <v>121</v>
      </c>
      <c r="B2455" s="75"/>
      <c r="C2455" s="75"/>
      <c r="D2455" s="75"/>
      <c r="E2455" s="24"/>
      <c r="F2455" s="13" t="s">
        <v>111</v>
      </c>
      <c r="G2455" s="27"/>
      <c r="H2455" s="24"/>
      <c r="I2455" s="13" t="s">
        <v>122</v>
      </c>
      <c r="J2455" s="27"/>
      <c r="K2455" s="24"/>
      <c r="L2455" s="13" t="s">
        <v>111</v>
      </c>
      <c r="M2455" s="27"/>
      <c r="N2455" s="24"/>
      <c r="O2455" s="13" t="str">
        <f>IF(OR(AND(NOT(ISBLANK(G2455)),NOT(ISNUMBER(G2455))),AND(NOT(ISBLANK(J2455)),NOT(ISNUMBER(M2455)))),"Digite um número na C.H.",IF(OR(COUNTIF(B2450:B2459,B2455)&gt;1,COUNTIF(J2450:J2459,J2455)&gt;1),"Docente repetido",""))</f>
        <v/>
      </c>
      <c r="P2455" s="13">
        <f t="shared" si="158"/>
        <v>0</v>
      </c>
      <c r="Q2455" s="26"/>
      <c r="R2455" s="26"/>
      <c r="S2455" s="26"/>
      <c r="T2455" s="40" t="str">
        <f t="shared" si="157"/>
        <v/>
      </c>
      <c r="U2455" s="24"/>
      <c r="V2455" s="24"/>
      <c r="W2455" s="26"/>
    </row>
    <row r="2456" spans="1:23" ht="14.1">
      <c r="A2456" s="13" t="s">
        <v>123</v>
      </c>
      <c r="B2456" s="75"/>
      <c r="C2456" s="75"/>
      <c r="D2456" s="75"/>
      <c r="E2456" s="24"/>
      <c r="F2456" s="13" t="s">
        <v>111</v>
      </c>
      <c r="G2456" s="27"/>
      <c r="H2456" s="24"/>
      <c r="I2456" s="13" t="s">
        <v>124</v>
      </c>
      <c r="J2456" s="27"/>
      <c r="K2456" s="24"/>
      <c r="L2456" s="13" t="s">
        <v>111</v>
      </c>
      <c r="M2456" s="27"/>
      <c r="N2456" s="24"/>
      <c r="O2456" s="13" t="str">
        <f>IF(OR(AND(NOT(ISBLANK(G2456)),NOT(ISNUMBER(G2456))),AND(NOT(ISBLANK(J2456)),NOT(ISNUMBER(M2456)))),"Digite um número na C.H.",IF(OR(COUNTIF(B2450:B2459,B2456)&gt;1,COUNTIF(J2450:J2459,J2456)&gt;1),"Docente repetido",""))</f>
        <v/>
      </c>
      <c r="P2456" s="13">
        <f t="shared" si="158"/>
        <v>0</v>
      </c>
      <c r="Q2456" s="26"/>
      <c r="R2456" s="26"/>
      <c r="S2456" s="26"/>
      <c r="T2456" s="40" t="str">
        <f t="shared" si="157"/>
        <v/>
      </c>
      <c r="U2456" s="24"/>
      <c r="V2456" s="24"/>
      <c r="W2456" s="26"/>
    </row>
    <row r="2457" spans="1:23" ht="14.1">
      <c r="A2457" s="13" t="s">
        <v>125</v>
      </c>
      <c r="B2457" s="75"/>
      <c r="C2457" s="75"/>
      <c r="D2457" s="75"/>
      <c r="E2457" s="24"/>
      <c r="F2457" s="13" t="s">
        <v>111</v>
      </c>
      <c r="G2457" s="27"/>
      <c r="H2457" s="24"/>
      <c r="I2457" s="13" t="s">
        <v>126</v>
      </c>
      <c r="J2457" s="27"/>
      <c r="K2457" s="24"/>
      <c r="L2457" s="13" t="s">
        <v>111</v>
      </c>
      <c r="M2457" s="27"/>
      <c r="N2457" s="24"/>
      <c r="O2457" s="13" t="str">
        <f>IF(OR(AND(NOT(ISBLANK(G2457)),NOT(ISNUMBER(G2457))),AND(NOT(ISBLANK(J2457)),NOT(ISNUMBER(M2457)))),"Digite um número na C.H.",IF(OR(COUNTIF(B2450:B2459,B2457)&gt;1,COUNTIF(J2450:J2459,J2457)&gt;1),"Docente repetido",""))</f>
        <v/>
      </c>
      <c r="P2457" s="13">
        <f t="shared" si="158"/>
        <v>0</v>
      </c>
      <c r="Q2457" s="26"/>
      <c r="R2457" s="26"/>
      <c r="S2457" s="26"/>
      <c r="T2457" s="40" t="str">
        <f t="shared" si="157"/>
        <v/>
      </c>
      <c r="U2457" s="24"/>
      <c r="V2457" s="24"/>
      <c r="W2457" s="26"/>
    </row>
    <row r="2458" spans="1:23" ht="14.1">
      <c r="A2458" s="13" t="s">
        <v>127</v>
      </c>
      <c r="B2458" s="75"/>
      <c r="C2458" s="75"/>
      <c r="D2458" s="75"/>
      <c r="E2458" s="24"/>
      <c r="F2458" s="13" t="s">
        <v>111</v>
      </c>
      <c r="G2458" s="27"/>
      <c r="H2458" s="24"/>
      <c r="I2458" s="13" t="s">
        <v>128</v>
      </c>
      <c r="J2458" s="27"/>
      <c r="K2458" s="24"/>
      <c r="L2458" s="13" t="s">
        <v>111</v>
      </c>
      <c r="M2458" s="27"/>
      <c r="N2458" s="24"/>
      <c r="O2458" s="13" t="str">
        <f>IF(OR(AND(NOT(ISBLANK(G2458)),NOT(ISNUMBER(G2458))),AND(NOT(ISBLANK(J2458)),NOT(ISNUMBER(M2458)))),"Digite um número na C.H.",IF(OR(COUNTIF(B2450:B2459,B2458)&gt;1,COUNTIF(J2450:J2459,J2458)&gt;1),"Docente repetido",""))</f>
        <v/>
      </c>
      <c r="P2458" s="13">
        <f t="shared" si="158"/>
        <v>0</v>
      </c>
      <c r="Q2458" s="26"/>
      <c r="R2458" s="26"/>
      <c r="S2458" s="26"/>
      <c r="T2458" s="40" t="str">
        <f t="shared" si="157"/>
        <v/>
      </c>
      <c r="U2458" s="26"/>
      <c r="V2458" s="26"/>
      <c r="W2458" s="26"/>
    </row>
    <row r="2459" spans="1:23" ht="14.1">
      <c r="A2459" s="13" t="s">
        <v>129</v>
      </c>
      <c r="B2459" s="75"/>
      <c r="C2459" s="75"/>
      <c r="D2459" s="75"/>
      <c r="E2459" s="24"/>
      <c r="F2459" s="13" t="s">
        <v>111</v>
      </c>
      <c r="G2459" s="27"/>
      <c r="H2459" s="24"/>
      <c r="I2459" s="13" t="s">
        <v>130</v>
      </c>
      <c r="J2459" s="27"/>
      <c r="K2459" s="24"/>
      <c r="L2459" s="13" t="s">
        <v>111</v>
      </c>
      <c r="M2459" s="27"/>
      <c r="N2459" s="24"/>
      <c r="O2459" s="13" t="str">
        <f>IF(OR(AND(NOT(ISBLANK(G2459)),NOT(ISNUMBER(G2459))),AND(NOT(ISBLANK(J2459)),NOT(ISNUMBER(M2459)))),"Digite um número na C.H.",IF(OR(COUNTIF(B2450:B2459,B2459)&gt;1,COUNTIF(J2450:J2459,J2459)&gt;1),"Docente repetido",""))</f>
        <v/>
      </c>
      <c r="P2459" s="13">
        <f t="shared" si="158"/>
        <v>0</v>
      </c>
      <c r="Q2459" s="26"/>
      <c r="R2459" s="26"/>
      <c r="S2459" s="26"/>
      <c r="T2459" s="40" t="str">
        <f t="shared" si="157"/>
        <v/>
      </c>
      <c r="U2459" s="26"/>
      <c r="V2459" s="26"/>
      <c r="W2459" s="26"/>
    </row>
    <row r="2460" spans="1:23" ht="12.6">
      <c r="A2460" s="26"/>
      <c r="B2460" s="26"/>
      <c r="C2460" s="26"/>
      <c r="D2460" s="26"/>
      <c r="E2460" s="26"/>
      <c r="F2460" s="26"/>
      <c r="G2460" s="26"/>
      <c r="H2460" s="26"/>
      <c r="I2460" s="26"/>
      <c r="J2460" s="26"/>
      <c r="K2460" s="26"/>
      <c r="L2460" s="26"/>
      <c r="M2460" s="26"/>
      <c r="N2460" s="26"/>
      <c r="O2460" s="26"/>
      <c r="P2460" s="26"/>
      <c r="Q2460" s="26"/>
      <c r="R2460" s="26"/>
      <c r="S2460" s="26"/>
      <c r="T2460" s="40" t="str">
        <f t="shared" si="157"/>
        <v/>
      </c>
      <c r="U2460" s="26"/>
      <c r="V2460" s="26"/>
      <c r="W2460" s="26"/>
    </row>
    <row r="2461" spans="1:23" ht="15.75" customHeight="1">
      <c r="T2461" s="40" t="str">
        <f t="shared" si="157"/>
        <v/>
      </c>
    </row>
    <row r="2462" spans="1:23" ht="15.75" customHeight="1">
      <c r="T2462" s="40" t="str">
        <f t="shared" si="157"/>
        <v/>
      </c>
    </row>
    <row r="2463" spans="1:23" ht="19.5" customHeight="1">
      <c r="A2463" s="13" t="s">
        <v>99</v>
      </c>
      <c r="B2463" s="94"/>
      <c r="C2463" s="94"/>
      <c r="D2463" s="94"/>
      <c r="E2463" s="94"/>
      <c r="F2463" s="94"/>
      <c r="G2463" s="94"/>
      <c r="H2463" s="94"/>
      <c r="I2463" s="94"/>
      <c r="J2463" s="94"/>
      <c r="K2463" s="94"/>
      <c r="L2463" s="94"/>
      <c r="M2463" s="94"/>
      <c r="N2463" s="24"/>
      <c r="O2463" s="13" t="str">
        <f>IF(AND(B2463="",NOT(F2464="")),"Nome da disciplina obrigatório","")</f>
        <v/>
      </c>
      <c r="P2463" s="13">
        <f>IF(ISBLANK(O2463),"",IF(O2463="",0,1))</f>
        <v>0</v>
      </c>
      <c r="Q2463" s="26"/>
      <c r="R2463" s="26"/>
      <c r="S2463" s="26"/>
      <c r="T2463" s="40" t="str">
        <f t="shared" si="157"/>
        <v/>
      </c>
      <c r="U2463" s="26"/>
      <c r="V2463" s="26"/>
      <c r="W2463" s="26"/>
    </row>
    <row r="2464" spans="1:23" ht="32.25" customHeight="1">
      <c r="A2464" s="95" t="s">
        <v>100</v>
      </c>
      <c r="B2464" s="96"/>
      <c r="C2464" s="96"/>
      <c r="D2464" s="96"/>
      <c r="E2464" s="97"/>
      <c r="F2464" s="13" t="str">
        <f>IF(SUM(G2474:G2483)+SUM(M2474:M2483)=0,"",SUM(G2474:G2483)+SUM(M2474:M2483))</f>
        <v/>
      </c>
      <c r="H2464" s="24"/>
      <c r="I2464" s="24"/>
      <c r="J2464" s="24"/>
      <c r="K2464" s="24"/>
      <c r="L2464" s="24"/>
      <c r="M2464" s="24"/>
      <c r="N2464" s="24"/>
      <c r="O2464" s="13" t="str">
        <f>IF(F2464="", "", IF(AND(NOT(F2464=0),NOT(MOD(F2464,15)=0)),"A carga horária deve ser múltiplo de 15",""))</f>
        <v/>
      </c>
      <c r="P2464" s="13">
        <f>IF(ISBLANK(O2464),"",IF(O2464="",0,1))</f>
        <v>0</v>
      </c>
      <c r="Q2464" s="26"/>
      <c r="R2464" s="26"/>
      <c r="S2464" s="26"/>
      <c r="T2464" s="40" t="str">
        <f t="shared" si="157"/>
        <v/>
      </c>
      <c r="U2464" s="24"/>
      <c r="V2464" s="24"/>
      <c r="W2464" s="26"/>
    </row>
    <row r="2465" spans="1:23" ht="14.1">
      <c r="A2465" s="98" t="s">
        <v>93</v>
      </c>
      <c r="B2465" s="98"/>
      <c r="C2465" s="98"/>
      <c r="D2465" s="98"/>
      <c r="E2465" s="98"/>
      <c r="F2465" s="38" t="str">
        <f>IF(AND(NOT(ISBLANK(F2464)),ISNUMBER(F2464),F2464&gt;=15),F2464/15,"")</f>
        <v/>
      </c>
      <c r="G2465" s="24"/>
      <c r="H2465" s="24"/>
      <c r="I2465" s="24"/>
      <c r="J2465" s="24"/>
      <c r="K2465" s="24"/>
      <c r="L2465" s="24"/>
      <c r="M2465" s="24"/>
      <c r="N2465" s="24"/>
      <c r="O2465" s="26"/>
      <c r="P2465" s="26"/>
      <c r="Q2465" s="26"/>
      <c r="R2465" s="26"/>
      <c r="S2465" s="26"/>
      <c r="T2465" s="40" t="str">
        <f t="shared" si="157"/>
        <v/>
      </c>
      <c r="U2465" s="24"/>
      <c r="V2465" s="24"/>
      <c r="W2465" s="26"/>
    </row>
    <row r="2466" spans="1:23" ht="60" customHeight="1">
      <c r="A2466" s="13" t="s">
        <v>101</v>
      </c>
      <c r="B2466" s="83"/>
      <c r="C2466" s="83"/>
      <c r="D2466" s="83"/>
      <c r="E2466" s="83"/>
      <c r="F2466" s="83"/>
      <c r="G2466" s="83"/>
      <c r="H2466" s="83"/>
      <c r="I2466" s="83"/>
      <c r="J2466" s="83"/>
      <c r="K2466" s="83"/>
      <c r="L2466" s="83"/>
      <c r="M2466" s="83"/>
      <c r="N2466" s="24"/>
      <c r="O2466" s="26"/>
      <c r="P2466" s="26"/>
      <c r="Q2466" s="26"/>
      <c r="R2466" s="26"/>
      <c r="S2466" s="26"/>
      <c r="T2466" s="40" t="str">
        <f t="shared" si="157"/>
        <v/>
      </c>
      <c r="U2466" s="24"/>
      <c r="V2466" s="24"/>
      <c r="W2466" s="26"/>
    </row>
    <row r="2467" spans="1:23" ht="60" customHeight="1">
      <c r="A2467" s="39" t="s">
        <v>102</v>
      </c>
      <c r="B2467" s="83"/>
      <c r="C2467" s="83"/>
      <c r="D2467" s="83"/>
      <c r="E2467" s="83"/>
      <c r="F2467" s="83"/>
      <c r="G2467" s="83"/>
      <c r="H2467" s="83"/>
      <c r="I2467" s="83"/>
      <c r="J2467" s="83"/>
      <c r="K2467" s="83"/>
      <c r="L2467" s="83"/>
      <c r="M2467" s="83"/>
      <c r="N2467" s="24"/>
      <c r="O2467" s="26"/>
      <c r="P2467" s="26"/>
      <c r="Q2467" s="26"/>
      <c r="R2467" s="26"/>
      <c r="S2467" s="26"/>
      <c r="T2467" s="40" t="str">
        <f t="shared" si="157"/>
        <v/>
      </c>
      <c r="U2467" s="24"/>
      <c r="V2467" s="24"/>
      <c r="W2467" s="26"/>
    </row>
    <row r="2468" spans="1:23" ht="14.1">
      <c r="A2468" s="13" t="s">
        <v>103</v>
      </c>
      <c r="B2468" s="57"/>
      <c r="C2468" s="16" t="s">
        <v>104</v>
      </c>
      <c r="D2468" s="24"/>
      <c r="E2468" s="24"/>
      <c r="G2468" s="26"/>
      <c r="H2468" s="24"/>
      <c r="I2468" s="24"/>
      <c r="J2468" s="24"/>
      <c r="K2468" s="24"/>
      <c r="L2468" s="24"/>
      <c r="M2468" s="24"/>
      <c r="N2468" s="24"/>
      <c r="O2468" s="26"/>
      <c r="P2468" s="26"/>
      <c r="Q2468" s="26"/>
      <c r="R2468" s="26"/>
      <c r="S2468" s="26"/>
      <c r="T2468" s="40" t="str">
        <f t="shared" si="157"/>
        <v/>
      </c>
      <c r="U2468" s="24"/>
      <c r="V2468" s="24"/>
      <c r="W2468" s="26"/>
    </row>
    <row r="2469" spans="1:23" ht="14.1">
      <c r="A2469" s="13" t="s">
        <v>105</v>
      </c>
      <c r="B2469" s="57"/>
      <c r="C2469" s="16" t="s">
        <v>104</v>
      </c>
      <c r="D2469" s="24"/>
      <c r="E2469" s="24"/>
      <c r="G2469" s="26"/>
      <c r="H2469" s="24"/>
      <c r="I2469" s="24"/>
      <c r="J2469" s="24"/>
      <c r="K2469" s="24"/>
      <c r="L2469" s="24"/>
      <c r="M2469" s="24"/>
      <c r="N2469" s="24"/>
      <c r="O2469" s="26"/>
      <c r="P2469" s="26"/>
      <c r="Q2469" s="26"/>
      <c r="R2469" s="26"/>
      <c r="S2469" s="26"/>
      <c r="T2469" s="40" t="str">
        <f t="shared" si="157"/>
        <v/>
      </c>
      <c r="U2469" s="24"/>
      <c r="V2469" s="24"/>
      <c r="W2469" s="26"/>
    </row>
    <row r="2470" spans="1:23" ht="14.1">
      <c r="A2470" s="99" t="s">
        <v>106</v>
      </c>
      <c r="B2470" s="99"/>
      <c r="C2470" s="57"/>
      <c r="D2470" s="16" t="s">
        <v>104</v>
      </c>
      <c r="E2470" s="24"/>
      <c r="F2470" s="34"/>
      <c r="G2470" s="26"/>
      <c r="H2470" s="24"/>
      <c r="I2470" s="24"/>
      <c r="J2470" s="24"/>
      <c r="K2470" s="24"/>
      <c r="L2470" s="24"/>
      <c r="M2470" s="24"/>
      <c r="N2470" s="24"/>
      <c r="O2470" s="26"/>
      <c r="P2470" s="26"/>
      <c r="Q2470" s="26"/>
      <c r="R2470" s="26"/>
      <c r="S2470" s="26"/>
      <c r="T2470" s="40" t="str">
        <f t="shared" si="157"/>
        <v/>
      </c>
      <c r="U2470" s="24"/>
      <c r="V2470" s="24"/>
      <c r="W2470" s="26"/>
    </row>
    <row r="2471" spans="1:23" ht="14.1">
      <c r="A2471" s="99" t="s">
        <v>107</v>
      </c>
      <c r="B2471" s="99"/>
      <c r="C2471" s="57"/>
      <c r="D2471" s="16" t="s">
        <v>104</v>
      </c>
      <c r="E2471" s="24"/>
      <c r="F2471" s="34"/>
      <c r="G2471" s="26"/>
      <c r="H2471" s="24"/>
      <c r="I2471" s="24"/>
      <c r="J2471" s="24"/>
      <c r="K2471" s="24"/>
      <c r="L2471" s="24"/>
      <c r="M2471" s="24"/>
      <c r="N2471" s="24"/>
      <c r="O2471" s="26"/>
      <c r="P2471" s="26"/>
      <c r="Q2471" s="26"/>
      <c r="R2471" s="26"/>
      <c r="S2471" s="26"/>
      <c r="T2471" s="40" t="str">
        <f t="shared" si="157"/>
        <v/>
      </c>
      <c r="U2471" s="24"/>
      <c r="V2471" s="24"/>
      <c r="W2471" s="26"/>
    </row>
    <row r="2472" spans="1:23" ht="14.1">
      <c r="A2472" s="100" t="s">
        <v>108</v>
      </c>
      <c r="B2472" s="101"/>
      <c r="C2472" s="102"/>
      <c r="D2472" s="57"/>
      <c r="E2472" s="16" t="s">
        <v>104</v>
      </c>
      <c r="G2472" s="26"/>
      <c r="H2472" s="24"/>
      <c r="I2472" s="24"/>
      <c r="J2472" s="24"/>
      <c r="K2472" s="24"/>
      <c r="L2472" s="24"/>
      <c r="M2472" s="24"/>
      <c r="N2472" s="24"/>
      <c r="O2472" s="26"/>
      <c r="P2472" s="26"/>
      <c r="Q2472" s="26"/>
      <c r="R2472" s="26"/>
      <c r="S2472" s="26"/>
      <c r="T2472" s="40" t="str">
        <f t="shared" si="157"/>
        <v/>
      </c>
      <c r="U2472" s="24"/>
      <c r="V2472" s="24"/>
      <c r="W2472" s="26"/>
    </row>
    <row r="2473" spans="1:23" ht="14.1">
      <c r="A2473" s="103" t="s">
        <v>109</v>
      </c>
      <c r="B2473" s="104"/>
      <c r="C2473" s="105"/>
      <c r="D2473" s="57"/>
      <c r="E2473" s="16" t="s">
        <v>104</v>
      </c>
      <c r="G2473" s="26"/>
      <c r="H2473" s="24"/>
      <c r="I2473" s="24"/>
      <c r="J2473" s="24"/>
      <c r="K2473" s="24"/>
      <c r="L2473" s="24"/>
      <c r="M2473" s="24"/>
      <c r="N2473" s="24"/>
      <c r="O2473" s="26"/>
      <c r="P2473" s="26"/>
      <c r="Q2473" s="26"/>
      <c r="R2473" s="26"/>
      <c r="S2473" s="26"/>
      <c r="T2473" s="40" t="str">
        <f t="shared" si="157"/>
        <v/>
      </c>
      <c r="U2473" s="24"/>
      <c r="V2473" s="24"/>
      <c r="W2473" s="26"/>
    </row>
    <row r="2474" spans="1:23" ht="14.1">
      <c r="A2474" s="13" t="s">
        <v>110</v>
      </c>
      <c r="B2474" s="75"/>
      <c r="C2474" s="75"/>
      <c r="D2474" s="75"/>
      <c r="E2474" s="24"/>
      <c r="F2474" s="13" t="s">
        <v>111</v>
      </c>
      <c r="G2474" s="27"/>
      <c r="H2474" s="24"/>
      <c r="I2474" s="13" t="s">
        <v>112</v>
      </c>
      <c r="J2474" s="27"/>
      <c r="K2474" s="24"/>
      <c r="L2474" s="13" t="s">
        <v>111</v>
      </c>
      <c r="M2474" s="27"/>
      <c r="N2474" s="24"/>
      <c r="O2474" s="13" t="str">
        <f>IF(OR(AND(NOT(ISBLANK(G2474)),NOT(ISNUMBER(G2474))),AND(NOT(ISBLANK(J2474)),NOT(ISNUMBER(M2474)))),"Digite um número na C.H.",IF(OR(COUNTIF(B2474:B2483,B2474)&gt;1,COUNTIF(J2474:J2483,J2474)&gt;1),"Docente repetido",""))</f>
        <v/>
      </c>
      <c r="P2474" s="13">
        <f t="shared" ref="P2474:P2483" si="159">IF(ISBLANK(O2474),"",IF(O2474="",0,1))</f>
        <v>0</v>
      </c>
      <c r="Q2474" s="26"/>
      <c r="R2474" s="26"/>
      <c r="S2474" s="26"/>
      <c r="T2474" s="40" t="str">
        <f t="shared" si="157"/>
        <v/>
      </c>
      <c r="U2474" s="24"/>
      <c r="V2474" s="24"/>
      <c r="W2474" s="26"/>
    </row>
    <row r="2475" spans="1:23" ht="14.1">
      <c r="A2475" s="13" t="s">
        <v>113</v>
      </c>
      <c r="B2475" s="75"/>
      <c r="C2475" s="75"/>
      <c r="D2475" s="75"/>
      <c r="E2475" s="24"/>
      <c r="F2475" s="13" t="s">
        <v>111</v>
      </c>
      <c r="G2475" s="27"/>
      <c r="H2475" s="24"/>
      <c r="I2475" s="13" t="s">
        <v>114</v>
      </c>
      <c r="J2475" s="27"/>
      <c r="K2475" s="24"/>
      <c r="L2475" s="13" t="s">
        <v>111</v>
      </c>
      <c r="M2475" s="27"/>
      <c r="N2475" s="24"/>
      <c r="O2475" s="13" t="str">
        <f>IF(OR(AND(NOT(ISBLANK(G2475)),NOT(ISNUMBER(G2475))),AND(NOT(ISBLANK(J2475)),NOT(ISNUMBER(M2475)))),"Digite um número na C.H.",IF(OR(COUNTIF(B2474:B2483,B2475)&gt;1,COUNTIF(J2474:J2483,J2475)&gt;1),"Docente repetido",""))</f>
        <v/>
      </c>
      <c r="P2475" s="13">
        <f t="shared" si="159"/>
        <v>0</v>
      </c>
      <c r="Q2475" s="26"/>
      <c r="R2475" s="26"/>
      <c r="S2475" s="26"/>
      <c r="T2475" s="40" t="str">
        <f t="shared" si="157"/>
        <v/>
      </c>
      <c r="U2475" s="24"/>
      <c r="V2475" s="24"/>
      <c r="W2475" s="26"/>
    </row>
    <row r="2476" spans="1:23" ht="14.1">
      <c r="A2476" s="13" t="s">
        <v>115</v>
      </c>
      <c r="B2476" s="75"/>
      <c r="C2476" s="75"/>
      <c r="D2476" s="75"/>
      <c r="E2476" s="24"/>
      <c r="F2476" s="13" t="s">
        <v>111</v>
      </c>
      <c r="G2476" s="27"/>
      <c r="H2476" s="24"/>
      <c r="I2476" s="13" t="s">
        <v>116</v>
      </c>
      <c r="J2476" s="27"/>
      <c r="K2476" s="24"/>
      <c r="L2476" s="13" t="s">
        <v>111</v>
      </c>
      <c r="M2476" s="27"/>
      <c r="N2476" s="24"/>
      <c r="O2476" s="13" t="str">
        <f>IF(OR(AND(NOT(ISBLANK(G2476)),NOT(ISNUMBER(G2476))),AND(NOT(ISBLANK(J2476)),NOT(ISNUMBER(M2476)))),"Digite um número na C.H.",IF(OR(COUNTIF(B2474:B2483,B2476)&gt;1,COUNTIF(J2474:J2483,J2476)&gt;1),"Docente repetido",""))</f>
        <v/>
      </c>
      <c r="P2476" s="13">
        <f t="shared" si="159"/>
        <v>0</v>
      </c>
      <c r="Q2476" s="26"/>
      <c r="R2476" s="26"/>
      <c r="S2476" s="26"/>
      <c r="T2476" s="40" t="str">
        <f t="shared" si="157"/>
        <v/>
      </c>
      <c r="U2476" s="24"/>
      <c r="V2476" s="24"/>
      <c r="W2476" s="26"/>
    </row>
    <row r="2477" spans="1:23" ht="14.1">
      <c r="A2477" s="13" t="s">
        <v>117</v>
      </c>
      <c r="B2477" s="75"/>
      <c r="C2477" s="75"/>
      <c r="D2477" s="75"/>
      <c r="E2477" s="24"/>
      <c r="F2477" s="13" t="s">
        <v>111</v>
      </c>
      <c r="G2477" s="27"/>
      <c r="H2477" s="24"/>
      <c r="I2477" s="13" t="s">
        <v>118</v>
      </c>
      <c r="J2477" s="27"/>
      <c r="K2477" s="24"/>
      <c r="L2477" s="13" t="s">
        <v>111</v>
      </c>
      <c r="M2477" s="27"/>
      <c r="N2477" s="24"/>
      <c r="O2477" s="13" t="str">
        <f>IF(OR(AND(NOT(ISBLANK(G2477)),NOT(ISNUMBER(G2477))),AND(NOT(ISBLANK(J2477)),NOT(ISNUMBER(M2477)))),"Digite um número na C.H.",IF(OR(COUNTIF(B2474:B2483,B2477)&gt;1,COUNTIF(J2474:J2483,J2477)&gt;1),"Docente repetido",""))</f>
        <v/>
      </c>
      <c r="P2477" s="13">
        <f t="shared" si="159"/>
        <v>0</v>
      </c>
      <c r="Q2477" s="26"/>
      <c r="R2477" s="26"/>
      <c r="S2477" s="26"/>
      <c r="T2477" s="40" t="str">
        <f t="shared" si="157"/>
        <v/>
      </c>
      <c r="U2477" s="24"/>
      <c r="V2477" s="24"/>
      <c r="W2477" s="26"/>
    </row>
    <row r="2478" spans="1:23" ht="14.1">
      <c r="A2478" s="13" t="s">
        <v>119</v>
      </c>
      <c r="B2478" s="75"/>
      <c r="C2478" s="75"/>
      <c r="D2478" s="75"/>
      <c r="E2478" s="24"/>
      <c r="F2478" s="13" t="s">
        <v>111</v>
      </c>
      <c r="G2478" s="27"/>
      <c r="H2478" s="24"/>
      <c r="I2478" s="13" t="s">
        <v>120</v>
      </c>
      <c r="J2478" s="27"/>
      <c r="K2478" s="24"/>
      <c r="L2478" s="13" t="s">
        <v>111</v>
      </c>
      <c r="M2478" s="27"/>
      <c r="N2478" s="24"/>
      <c r="O2478" s="13" t="str">
        <f>IF(OR(AND(NOT(ISBLANK(G2478)),NOT(ISNUMBER(G2478))),AND(NOT(ISBLANK(J2478)),NOT(ISNUMBER(M2478)))),"Digite um número na C.H.",IF(OR(COUNTIF(B2474:B2483,B2478)&gt;1,COUNTIF(J2474:J2483,J2478)&gt;1),"Docente repetido",""))</f>
        <v/>
      </c>
      <c r="P2478" s="13">
        <f t="shared" si="159"/>
        <v>0</v>
      </c>
      <c r="Q2478" s="26"/>
      <c r="R2478" s="26"/>
      <c r="S2478" s="26"/>
      <c r="T2478" s="40" t="str">
        <f t="shared" si="157"/>
        <v/>
      </c>
      <c r="U2478" s="24"/>
      <c r="V2478" s="24"/>
      <c r="W2478" s="26"/>
    </row>
    <row r="2479" spans="1:23" ht="14.1">
      <c r="A2479" s="13" t="s">
        <v>121</v>
      </c>
      <c r="B2479" s="75"/>
      <c r="C2479" s="75"/>
      <c r="D2479" s="75"/>
      <c r="E2479" s="24"/>
      <c r="F2479" s="13" t="s">
        <v>111</v>
      </c>
      <c r="G2479" s="27"/>
      <c r="H2479" s="24"/>
      <c r="I2479" s="13" t="s">
        <v>122</v>
      </c>
      <c r="J2479" s="27"/>
      <c r="K2479" s="24"/>
      <c r="L2479" s="13" t="s">
        <v>111</v>
      </c>
      <c r="M2479" s="27"/>
      <c r="N2479" s="24"/>
      <c r="O2479" s="13" t="str">
        <f>IF(OR(AND(NOT(ISBLANK(G2479)),NOT(ISNUMBER(G2479))),AND(NOT(ISBLANK(J2479)),NOT(ISNUMBER(M2479)))),"Digite um número na C.H.",IF(OR(COUNTIF(B2474:B2483,B2479)&gt;1,COUNTIF(J2474:J2483,J2479)&gt;1),"Docente repetido",""))</f>
        <v/>
      </c>
      <c r="P2479" s="13">
        <f t="shared" si="159"/>
        <v>0</v>
      </c>
      <c r="Q2479" s="26"/>
      <c r="R2479" s="26"/>
      <c r="S2479" s="26"/>
      <c r="T2479" s="40" t="str">
        <f t="shared" si="157"/>
        <v/>
      </c>
      <c r="U2479" s="24"/>
      <c r="V2479" s="24"/>
      <c r="W2479" s="26"/>
    </row>
    <row r="2480" spans="1:23" ht="14.1">
      <c r="A2480" s="13" t="s">
        <v>123</v>
      </c>
      <c r="B2480" s="75"/>
      <c r="C2480" s="75"/>
      <c r="D2480" s="75"/>
      <c r="E2480" s="24"/>
      <c r="F2480" s="13" t="s">
        <v>111</v>
      </c>
      <c r="G2480" s="27"/>
      <c r="H2480" s="24"/>
      <c r="I2480" s="13" t="s">
        <v>124</v>
      </c>
      <c r="J2480" s="27"/>
      <c r="K2480" s="24"/>
      <c r="L2480" s="13" t="s">
        <v>111</v>
      </c>
      <c r="M2480" s="27"/>
      <c r="N2480" s="24"/>
      <c r="O2480" s="13" t="str">
        <f>IF(OR(AND(NOT(ISBLANK(G2480)),NOT(ISNUMBER(G2480))),AND(NOT(ISBLANK(J2480)),NOT(ISNUMBER(M2480)))),"Digite um número na C.H.",IF(OR(COUNTIF(B2474:B2483,B2480)&gt;1,COUNTIF(J2474:J2483,J2480)&gt;1),"Docente repetido",""))</f>
        <v/>
      </c>
      <c r="P2480" s="13">
        <f t="shared" si="159"/>
        <v>0</v>
      </c>
      <c r="Q2480" s="26"/>
      <c r="R2480" s="26"/>
      <c r="S2480" s="26"/>
      <c r="T2480" s="40" t="str">
        <f t="shared" si="157"/>
        <v/>
      </c>
      <c r="U2480" s="24"/>
      <c r="V2480" s="24"/>
      <c r="W2480" s="26"/>
    </row>
    <row r="2481" spans="1:23" ht="14.1">
      <c r="A2481" s="13" t="s">
        <v>125</v>
      </c>
      <c r="B2481" s="75"/>
      <c r="C2481" s="75"/>
      <c r="D2481" s="75"/>
      <c r="E2481" s="24"/>
      <c r="F2481" s="13" t="s">
        <v>111</v>
      </c>
      <c r="G2481" s="27"/>
      <c r="H2481" s="24"/>
      <c r="I2481" s="13" t="s">
        <v>126</v>
      </c>
      <c r="J2481" s="27"/>
      <c r="K2481" s="24"/>
      <c r="L2481" s="13" t="s">
        <v>111</v>
      </c>
      <c r="M2481" s="27"/>
      <c r="N2481" s="24"/>
      <c r="O2481" s="13" t="str">
        <f>IF(OR(AND(NOT(ISBLANK(G2481)),NOT(ISNUMBER(G2481))),AND(NOT(ISBLANK(J2481)),NOT(ISNUMBER(M2481)))),"Digite um número na C.H.",IF(OR(COUNTIF(B2474:B2483,B2481)&gt;1,COUNTIF(J2474:J2483,J2481)&gt;1),"Docente repetido",""))</f>
        <v/>
      </c>
      <c r="P2481" s="13">
        <f t="shared" si="159"/>
        <v>0</v>
      </c>
      <c r="Q2481" s="26"/>
      <c r="R2481" s="26"/>
      <c r="S2481" s="26"/>
      <c r="T2481" s="40" t="str">
        <f t="shared" si="157"/>
        <v/>
      </c>
      <c r="U2481" s="24"/>
      <c r="V2481" s="24"/>
      <c r="W2481" s="26"/>
    </row>
    <row r="2482" spans="1:23" ht="14.1">
      <c r="A2482" s="13" t="s">
        <v>127</v>
      </c>
      <c r="B2482" s="75"/>
      <c r="C2482" s="75"/>
      <c r="D2482" s="75"/>
      <c r="E2482" s="24"/>
      <c r="F2482" s="13" t="s">
        <v>111</v>
      </c>
      <c r="G2482" s="27"/>
      <c r="H2482" s="24"/>
      <c r="I2482" s="13" t="s">
        <v>128</v>
      </c>
      <c r="J2482" s="27"/>
      <c r="K2482" s="24"/>
      <c r="L2482" s="13" t="s">
        <v>111</v>
      </c>
      <c r="M2482" s="27"/>
      <c r="N2482" s="24"/>
      <c r="O2482" s="13" t="str">
        <f>IF(OR(AND(NOT(ISBLANK(G2482)),NOT(ISNUMBER(G2482))),AND(NOT(ISBLANK(J2482)),NOT(ISNUMBER(M2482)))),"Digite um número na C.H.",IF(OR(COUNTIF(B2474:B2483,B2482)&gt;1,COUNTIF(J2474:J2483,J2482)&gt;1),"Docente repetido",""))</f>
        <v/>
      </c>
      <c r="P2482" s="13">
        <f t="shared" si="159"/>
        <v>0</v>
      </c>
      <c r="Q2482" s="26"/>
      <c r="R2482" s="26"/>
      <c r="S2482" s="26"/>
      <c r="T2482" s="40" t="str">
        <f t="shared" si="157"/>
        <v/>
      </c>
      <c r="U2482" s="26"/>
      <c r="V2482" s="26"/>
      <c r="W2482" s="26"/>
    </row>
    <row r="2483" spans="1:23" ht="14.1">
      <c r="A2483" s="13" t="s">
        <v>129</v>
      </c>
      <c r="B2483" s="75"/>
      <c r="C2483" s="75"/>
      <c r="D2483" s="75"/>
      <c r="E2483" s="24"/>
      <c r="F2483" s="13" t="s">
        <v>111</v>
      </c>
      <c r="G2483" s="27"/>
      <c r="H2483" s="24"/>
      <c r="I2483" s="13" t="s">
        <v>130</v>
      </c>
      <c r="J2483" s="27"/>
      <c r="K2483" s="24"/>
      <c r="L2483" s="13" t="s">
        <v>111</v>
      </c>
      <c r="M2483" s="27"/>
      <c r="N2483" s="24"/>
      <c r="O2483" s="13" t="str">
        <f>IF(OR(AND(NOT(ISBLANK(G2483)),NOT(ISNUMBER(G2483))),AND(NOT(ISBLANK(J2483)),NOT(ISNUMBER(M2483)))),"Digite um número na C.H.",IF(OR(COUNTIF(B2474:B2483,B2483)&gt;1,COUNTIF(J2474:J2483,J2483)&gt;1),"Docente repetido",""))</f>
        <v/>
      </c>
      <c r="P2483" s="13">
        <f t="shared" si="159"/>
        <v>0</v>
      </c>
      <c r="Q2483" s="26"/>
      <c r="R2483" s="26"/>
      <c r="S2483" s="26"/>
      <c r="T2483" s="40" t="str">
        <f t="shared" si="157"/>
        <v/>
      </c>
      <c r="U2483" s="26"/>
      <c r="V2483" s="26"/>
      <c r="W2483" s="26"/>
    </row>
    <row r="2484" spans="1:23" ht="12.6">
      <c r="A2484" s="26"/>
      <c r="B2484" s="26"/>
      <c r="C2484" s="26"/>
      <c r="D2484" s="26"/>
      <c r="E2484" s="26"/>
      <c r="F2484" s="26"/>
      <c r="G2484" s="26"/>
      <c r="H2484" s="26"/>
      <c r="I2484" s="26"/>
      <c r="J2484" s="26"/>
      <c r="K2484" s="26"/>
      <c r="L2484" s="26"/>
      <c r="M2484" s="26"/>
      <c r="N2484" s="26"/>
      <c r="O2484" s="26"/>
      <c r="P2484" s="26"/>
      <c r="Q2484" s="26"/>
      <c r="R2484" s="26"/>
      <c r="S2484" s="26"/>
      <c r="T2484" s="40" t="str">
        <f t="shared" si="157"/>
        <v/>
      </c>
      <c r="U2484" s="26"/>
      <c r="V2484" s="26"/>
      <c r="W2484" s="26"/>
    </row>
    <row r="2485" spans="1:23" ht="15.75" customHeight="1">
      <c r="T2485" s="40" t="str">
        <f t="shared" si="157"/>
        <v/>
      </c>
    </row>
    <row r="2486" spans="1:23" ht="15.75" customHeight="1">
      <c r="T2486" s="40" t="str">
        <f t="shared" si="157"/>
        <v/>
      </c>
    </row>
    <row r="2487" spans="1:23" ht="19.5" customHeight="1">
      <c r="A2487" s="13" t="s">
        <v>99</v>
      </c>
      <c r="B2487" s="94"/>
      <c r="C2487" s="94"/>
      <c r="D2487" s="94"/>
      <c r="E2487" s="94"/>
      <c r="F2487" s="94"/>
      <c r="G2487" s="94"/>
      <c r="H2487" s="94"/>
      <c r="I2487" s="94"/>
      <c r="J2487" s="94"/>
      <c r="K2487" s="94"/>
      <c r="L2487" s="94"/>
      <c r="M2487" s="94"/>
      <c r="N2487" s="24"/>
      <c r="O2487" s="22" t="str">
        <f>IF(AND(B2487="",NOT(F2488="")),"Nome da disciplina obrigatório","")</f>
        <v/>
      </c>
      <c r="P2487" s="22">
        <f>IF(ISBLANK(O2487),"",IF(O2487="",0,1))</f>
        <v>0</v>
      </c>
      <c r="Q2487" s="26"/>
      <c r="R2487" s="26"/>
      <c r="S2487" s="26"/>
      <c r="T2487" s="40" t="str">
        <f t="shared" si="157"/>
        <v/>
      </c>
      <c r="U2487" s="26"/>
      <c r="V2487" s="26"/>
      <c r="W2487" s="26"/>
    </row>
    <row r="2488" spans="1:23" ht="32.25" customHeight="1">
      <c r="A2488" s="95" t="s">
        <v>100</v>
      </c>
      <c r="B2488" s="96"/>
      <c r="C2488" s="96"/>
      <c r="D2488" s="96"/>
      <c r="E2488" s="97"/>
      <c r="F2488" s="13" t="str">
        <f>IF(SUM(G2498:G2507)+SUM(M2498:M2507)=0,"",SUM(G2498:G2507)+SUM(M2498:M2507))</f>
        <v/>
      </c>
      <c r="H2488" s="24"/>
      <c r="I2488" s="24"/>
      <c r="J2488" s="24"/>
      <c r="K2488" s="24"/>
      <c r="L2488" s="24"/>
      <c r="M2488" s="24"/>
      <c r="N2488" s="24"/>
      <c r="O2488" s="22" t="str">
        <f>IF(F2488="", "", IF(AND(NOT(F2488=0),NOT(MOD(F2488,15)=0)),"A carga horária deve ser múltiplo de 15",""))</f>
        <v/>
      </c>
      <c r="P2488" s="22">
        <f>IF(ISBLANK(O2488),"",IF(O2488="",0,1))</f>
        <v>0</v>
      </c>
      <c r="Q2488" s="26"/>
      <c r="R2488" s="26"/>
      <c r="S2488" s="26"/>
      <c r="T2488" s="40" t="str">
        <f t="shared" si="157"/>
        <v/>
      </c>
      <c r="U2488" s="24"/>
      <c r="V2488" s="24"/>
      <c r="W2488" s="26"/>
    </row>
    <row r="2489" spans="1:23" ht="14.1">
      <c r="A2489" s="98" t="s">
        <v>93</v>
      </c>
      <c r="B2489" s="98"/>
      <c r="C2489" s="98"/>
      <c r="D2489" s="98"/>
      <c r="E2489" s="98"/>
      <c r="F2489" s="38" t="str">
        <f>IF(AND(NOT(ISBLANK(F2488)),ISNUMBER(F2488),F2488&gt;=15),F2488/15,"")</f>
        <v/>
      </c>
      <c r="G2489" s="24"/>
      <c r="H2489" s="24"/>
      <c r="I2489" s="24"/>
      <c r="J2489" s="24"/>
      <c r="K2489" s="24"/>
      <c r="L2489" s="24"/>
      <c r="M2489" s="24"/>
      <c r="N2489" s="24"/>
      <c r="O2489" s="26"/>
      <c r="P2489" s="26"/>
      <c r="Q2489" s="26"/>
      <c r="R2489" s="26"/>
      <c r="S2489" s="26"/>
      <c r="T2489" s="40" t="str">
        <f t="shared" si="157"/>
        <v/>
      </c>
      <c r="U2489" s="24"/>
      <c r="V2489" s="24"/>
      <c r="W2489" s="26"/>
    </row>
    <row r="2490" spans="1:23" ht="60" customHeight="1">
      <c r="A2490" s="13" t="s">
        <v>101</v>
      </c>
      <c r="B2490" s="83"/>
      <c r="C2490" s="83"/>
      <c r="D2490" s="83"/>
      <c r="E2490" s="83"/>
      <c r="F2490" s="83"/>
      <c r="G2490" s="83"/>
      <c r="H2490" s="83"/>
      <c r="I2490" s="83"/>
      <c r="J2490" s="83"/>
      <c r="K2490" s="83"/>
      <c r="L2490" s="83"/>
      <c r="M2490" s="83"/>
      <c r="N2490" s="24"/>
      <c r="O2490" s="26"/>
      <c r="P2490" s="26"/>
      <c r="Q2490" s="26"/>
      <c r="R2490" s="26"/>
      <c r="S2490" s="26"/>
      <c r="T2490" s="40" t="str">
        <f t="shared" si="157"/>
        <v/>
      </c>
      <c r="U2490" s="24"/>
      <c r="V2490" s="24"/>
      <c r="W2490" s="26"/>
    </row>
    <row r="2491" spans="1:23" ht="60" customHeight="1">
      <c r="A2491" s="39" t="s">
        <v>102</v>
      </c>
      <c r="B2491" s="83"/>
      <c r="C2491" s="83"/>
      <c r="D2491" s="83"/>
      <c r="E2491" s="83"/>
      <c r="F2491" s="83"/>
      <c r="G2491" s="83"/>
      <c r="H2491" s="83"/>
      <c r="I2491" s="83"/>
      <c r="J2491" s="83"/>
      <c r="K2491" s="83"/>
      <c r="L2491" s="83"/>
      <c r="M2491" s="83"/>
      <c r="N2491" s="24"/>
      <c r="O2491" s="26"/>
      <c r="P2491" s="26"/>
      <c r="Q2491" s="26"/>
      <c r="R2491" s="26"/>
      <c r="S2491" s="26"/>
      <c r="T2491" s="40" t="str">
        <f t="shared" si="157"/>
        <v/>
      </c>
      <c r="U2491" s="24"/>
      <c r="V2491" s="24"/>
      <c r="W2491" s="26"/>
    </row>
    <row r="2492" spans="1:23" ht="14.1">
      <c r="A2492" s="13" t="s">
        <v>103</v>
      </c>
      <c r="B2492" s="57"/>
      <c r="C2492" s="16" t="s">
        <v>104</v>
      </c>
      <c r="D2492" s="24"/>
      <c r="E2492" s="24"/>
      <c r="G2492" s="26"/>
      <c r="H2492" s="24"/>
      <c r="I2492" s="24"/>
      <c r="J2492" s="24"/>
      <c r="K2492" s="24"/>
      <c r="L2492" s="24"/>
      <c r="M2492" s="24"/>
      <c r="N2492" s="24"/>
      <c r="O2492" s="26"/>
      <c r="P2492" s="26"/>
      <c r="Q2492" s="26"/>
      <c r="R2492" s="26"/>
      <c r="S2492" s="26"/>
      <c r="T2492" s="40" t="str">
        <f t="shared" si="157"/>
        <v/>
      </c>
      <c r="U2492" s="24"/>
      <c r="V2492" s="24"/>
      <c r="W2492" s="26"/>
    </row>
    <row r="2493" spans="1:23" ht="14.1">
      <c r="A2493" s="13" t="s">
        <v>105</v>
      </c>
      <c r="B2493" s="57"/>
      <c r="C2493" s="16" t="s">
        <v>104</v>
      </c>
      <c r="D2493" s="24"/>
      <c r="E2493" s="24"/>
      <c r="G2493" s="26"/>
      <c r="H2493" s="24"/>
      <c r="I2493" s="24"/>
      <c r="J2493" s="24"/>
      <c r="K2493" s="24"/>
      <c r="L2493" s="24"/>
      <c r="M2493" s="24"/>
      <c r="N2493" s="24"/>
      <c r="O2493" s="26"/>
      <c r="P2493" s="26"/>
      <c r="Q2493" s="26"/>
      <c r="R2493" s="26"/>
      <c r="S2493" s="26"/>
      <c r="T2493" s="40" t="str">
        <f t="shared" si="157"/>
        <v/>
      </c>
      <c r="U2493" s="24"/>
      <c r="V2493" s="24"/>
      <c r="W2493" s="26"/>
    </row>
    <row r="2494" spans="1:23" ht="14.1">
      <c r="A2494" s="99" t="s">
        <v>106</v>
      </c>
      <c r="B2494" s="99"/>
      <c r="C2494" s="57"/>
      <c r="D2494" s="16" t="s">
        <v>104</v>
      </c>
      <c r="E2494" s="24"/>
      <c r="F2494" s="34"/>
      <c r="G2494" s="26"/>
      <c r="H2494" s="24"/>
      <c r="I2494" s="24"/>
      <c r="J2494" s="24"/>
      <c r="K2494" s="24"/>
      <c r="L2494" s="24"/>
      <c r="M2494" s="24"/>
      <c r="N2494" s="24"/>
      <c r="O2494" s="26"/>
      <c r="P2494" s="26"/>
      <c r="Q2494" s="26"/>
      <c r="R2494" s="26"/>
      <c r="S2494" s="26"/>
      <c r="T2494" s="40" t="str">
        <f t="shared" si="157"/>
        <v/>
      </c>
      <c r="U2494" s="24"/>
      <c r="V2494" s="24"/>
      <c r="W2494" s="26"/>
    </row>
    <row r="2495" spans="1:23" ht="14.1">
      <c r="A2495" s="99" t="s">
        <v>107</v>
      </c>
      <c r="B2495" s="99"/>
      <c r="C2495" s="57"/>
      <c r="D2495" s="16" t="s">
        <v>104</v>
      </c>
      <c r="E2495" s="24"/>
      <c r="F2495" s="34"/>
      <c r="G2495" s="26"/>
      <c r="H2495" s="24"/>
      <c r="I2495" s="24"/>
      <c r="J2495" s="24"/>
      <c r="K2495" s="24"/>
      <c r="L2495" s="24"/>
      <c r="M2495" s="24"/>
      <c r="N2495" s="24"/>
      <c r="O2495" s="26"/>
      <c r="P2495" s="26"/>
      <c r="Q2495" s="26"/>
      <c r="R2495" s="26"/>
      <c r="S2495" s="26"/>
      <c r="T2495" s="40" t="str">
        <f t="shared" si="157"/>
        <v/>
      </c>
      <c r="U2495" s="24"/>
      <c r="V2495" s="24"/>
      <c r="W2495" s="26"/>
    </row>
    <row r="2496" spans="1:23" ht="14.1">
      <c r="A2496" s="100" t="s">
        <v>108</v>
      </c>
      <c r="B2496" s="101"/>
      <c r="C2496" s="102"/>
      <c r="D2496" s="57"/>
      <c r="E2496" s="16" t="s">
        <v>104</v>
      </c>
      <c r="G2496" s="26"/>
      <c r="H2496" s="24"/>
      <c r="I2496" s="24"/>
      <c r="J2496" s="24"/>
      <c r="K2496" s="24"/>
      <c r="L2496" s="24"/>
      <c r="M2496" s="24"/>
      <c r="N2496" s="24"/>
      <c r="O2496" s="26"/>
      <c r="P2496" s="26"/>
      <c r="Q2496" s="26"/>
      <c r="R2496" s="26"/>
      <c r="S2496" s="26"/>
      <c r="T2496" s="40" t="str">
        <f t="shared" si="157"/>
        <v/>
      </c>
      <c r="U2496" s="24"/>
      <c r="V2496" s="24"/>
      <c r="W2496" s="26"/>
    </row>
    <row r="2497" spans="1:23" ht="14.1">
      <c r="A2497" s="103" t="s">
        <v>109</v>
      </c>
      <c r="B2497" s="104"/>
      <c r="C2497" s="105"/>
      <c r="D2497" s="57"/>
      <c r="E2497" s="16" t="s">
        <v>104</v>
      </c>
      <c r="G2497" s="26"/>
      <c r="H2497" s="24"/>
      <c r="I2497" s="24"/>
      <c r="J2497" s="24"/>
      <c r="K2497" s="24"/>
      <c r="L2497" s="24"/>
      <c r="M2497" s="24"/>
      <c r="N2497" s="24"/>
      <c r="O2497" s="26"/>
      <c r="P2497" s="26"/>
      <c r="Q2497" s="26"/>
      <c r="R2497" s="26"/>
      <c r="S2497" s="26"/>
      <c r="T2497" s="40" t="str">
        <f t="shared" ref="T2497:T2560" si="160">IF(AND($A2497 = "Nome da disciplina:", ISTEXT($B2497)), "OK", "")</f>
        <v/>
      </c>
      <c r="U2497" s="24"/>
      <c r="V2497" s="24"/>
      <c r="W2497" s="26"/>
    </row>
    <row r="2498" spans="1:23" ht="14.1">
      <c r="A2498" s="13" t="s">
        <v>110</v>
      </c>
      <c r="B2498" s="75"/>
      <c r="C2498" s="75"/>
      <c r="D2498" s="75"/>
      <c r="E2498" s="24"/>
      <c r="F2498" s="13" t="s">
        <v>111</v>
      </c>
      <c r="G2498" s="27"/>
      <c r="H2498" s="24"/>
      <c r="I2498" s="13" t="s">
        <v>112</v>
      </c>
      <c r="J2498" s="27"/>
      <c r="K2498" s="24"/>
      <c r="L2498" s="13" t="s">
        <v>111</v>
      </c>
      <c r="M2498" s="27"/>
      <c r="N2498" s="24"/>
      <c r="O2498" s="13" t="str">
        <f>IF(OR(AND(NOT(ISBLANK(G2498)),NOT(ISNUMBER(G2498))),AND(NOT(ISBLANK(J2498)),NOT(ISNUMBER(M2498)))),"Digite um número na C.H.",IF(OR(COUNTIF(B2498:B2507,B2498)&gt;1,COUNTIF(J2498:J2507,J2498)&gt;1),"Docente repetido",""))</f>
        <v/>
      </c>
      <c r="P2498" s="13">
        <f t="shared" ref="P2498:P2507" si="161">IF(ISBLANK(O2498),"",IF(O2498="",0,1))</f>
        <v>0</v>
      </c>
      <c r="Q2498" s="26"/>
      <c r="R2498" s="26"/>
      <c r="S2498" s="26"/>
      <c r="T2498" s="40" t="str">
        <f t="shared" si="160"/>
        <v/>
      </c>
      <c r="U2498" s="24"/>
      <c r="V2498" s="24"/>
      <c r="W2498" s="26"/>
    </row>
    <row r="2499" spans="1:23" ht="14.1">
      <c r="A2499" s="13" t="s">
        <v>113</v>
      </c>
      <c r="B2499" s="75"/>
      <c r="C2499" s="75"/>
      <c r="D2499" s="75"/>
      <c r="E2499" s="24"/>
      <c r="F2499" s="13" t="s">
        <v>111</v>
      </c>
      <c r="G2499" s="27"/>
      <c r="H2499" s="24"/>
      <c r="I2499" s="13" t="s">
        <v>114</v>
      </c>
      <c r="J2499" s="27"/>
      <c r="K2499" s="24"/>
      <c r="L2499" s="13" t="s">
        <v>111</v>
      </c>
      <c r="M2499" s="27"/>
      <c r="N2499" s="24"/>
      <c r="O2499" s="13" t="str">
        <f>IF(OR(AND(NOT(ISBLANK(G2499)),NOT(ISNUMBER(G2499))),AND(NOT(ISBLANK(J2499)),NOT(ISNUMBER(M2499)))),"Digite um número na C.H.",IF(OR(COUNTIF(B2498:B2507,B2499)&gt;1,COUNTIF(J2498:J2507,J2499)&gt;1),"Docente repetido",""))</f>
        <v/>
      </c>
      <c r="P2499" s="13">
        <f t="shared" si="161"/>
        <v>0</v>
      </c>
      <c r="Q2499" s="26"/>
      <c r="R2499" s="26"/>
      <c r="S2499" s="26"/>
      <c r="T2499" s="40" t="str">
        <f t="shared" si="160"/>
        <v/>
      </c>
      <c r="U2499" s="24"/>
      <c r="V2499" s="24"/>
      <c r="W2499" s="26"/>
    </row>
    <row r="2500" spans="1:23" ht="14.1">
      <c r="A2500" s="13" t="s">
        <v>115</v>
      </c>
      <c r="B2500" s="75"/>
      <c r="C2500" s="75"/>
      <c r="D2500" s="75"/>
      <c r="E2500" s="24"/>
      <c r="F2500" s="13" t="s">
        <v>111</v>
      </c>
      <c r="G2500" s="27"/>
      <c r="H2500" s="24"/>
      <c r="I2500" s="13" t="s">
        <v>116</v>
      </c>
      <c r="J2500" s="27"/>
      <c r="K2500" s="24"/>
      <c r="L2500" s="13" t="s">
        <v>111</v>
      </c>
      <c r="M2500" s="27"/>
      <c r="N2500" s="24"/>
      <c r="O2500" s="13" t="str">
        <f>IF(OR(AND(NOT(ISBLANK(G2500)),NOT(ISNUMBER(G2500))),AND(NOT(ISBLANK(J2500)),NOT(ISNUMBER(M2500)))),"Digite um número na C.H.",IF(OR(COUNTIF(B2498:B2507,B2500)&gt;1,COUNTIF(J2498:J2507,J2500)&gt;1),"Docente repetido",""))</f>
        <v/>
      </c>
      <c r="P2500" s="13">
        <f t="shared" si="161"/>
        <v>0</v>
      </c>
      <c r="Q2500" s="26"/>
      <c r="R2500" s="26"/>
      <c r="S2500" s="26"/>
      <c r="T2500" s="40" t="str">
        <f t="shared" si="160"/>
        <v/>
      </c>
      <c r="U2500" s="24"/>
      <c r="V2500" s="24"/>
      <c r="W2500" s="26"/>
    </row>
    <row r="2501" spans="1:23" ht="14.1">
      <c r="A2501" s="13" t="s">
        <v>117</v>
      </c>
      <c r="B2501" s="75"/>
      <c r="C2501" s="75"/>
      <c r="D2501" s="75"/>
      <c r="E2501" s="24"/>
      <c r="F2501" s="13" t="s">
        <v>111</v>
      </c>
      <c r="G2501" s="27"/>
      <c r="H2501" s="24"/>
      <c r="I2501" s="13" t="s">
        <v>118</v>
      </c>
      <c r="J2501" s="27"/>
      <c r="K2501" s="24"/>
      <c r="L2501" s="13" t="s">
        <v>111</v>
      </c>
      <c r="M2501" s="27"/>
      <c r="N2501" s="24"/>
      <c r="O2501" s="13" t="str">
        <f>IF(OR(AND(NOT(ISBLANK(G2501)),NOT(ISNUMBER(G2501))),AND(NOT(ISBLANK(J2501)),NOT(ISNUMBER(M2501)))),"Digite um número na C.H.",IF(OR(COUNTIF(B2498:B2507,B2501)&gt;1,COUNTIF(J2498:J2507,J2501)&gt;1),"Docente repetido",""))</f>
        <v/>
      </c>
      <c r="P2501" s="13">
        <f t="shared" si="161"/>
        <v>0</v>
      </c>
      <c r="Q2501" s="26"/>
      <c r="R2501" s="26"/>
      <c r="S2501" s="26"/>
      <c r="T2501" s="40" t="str">
        <f t="shared" si="160"/>
        <v/>
      </c>
      <c r="U2501" s="24"/>
      <c r="V2501" s="24"/>
      <c r="W2501" s="26"/>
    </row>
    <row r="2502" spans="1:23" ht="14.1">
      <c r="A2502" s="13" t="s">
        <v>119</v>
      </c>
      <c r="B2502" s="75"/>
      <c r="C2502" s="75"/>
      <c r="D2502" s="75"/>
      <c r="E2502" s="24"/>
      <c r="F2502" s="13" t="s">
        <v>111</v>
      </c>
      <c r="G2502" s="27"/>
      <c r="H2502" s="24"/>
      <c r="I2502" s="13" t="s">
        <v>120</v>
      </c>
      <c r="J2502" s="27"/>
      <c r="K2502" s="24"/>
      <c r="L2502" s="13" t="s">
        <v>111</v>
      </c>
      <c r="M2502" s="27"/>
      <c r="N2502" s="24"/>
      <c r="O2502" s="13" t="str">
        <f>IF(OR(AND(NOT(ISBLANK(G2502)),NOT(ISNUMBER(G2502))),AND(NOT(ISBLANK(J2502)),NOT(ISNUMBER(M2502)))),"Digite um número na C.H.",IF(OR(COUNTIF(B2498:B2507,B2502)&gt;1,COUNTIF(J2498:J2507,J2502)&gt;1),"Docente repetido",""))</f>
        <v/>
      </c>
      <c r="P2502" s="13">
        <f t="shared" si="161"/>
        <v>0</v>
      </c>
      <c r="Q2502" s="26"/>
      <c r="R2502" s="26"/>
      <c r="S2502" s="26"/>
      <c r="T2502" s="40" t="str">
        <f t="shared" si="160"/>
        <v/>
      </c>
      <c r="U2502" s="24"/>
      <c r="V2502" s="24"/>
      <c r="W2502" s="26"/>
    </row>
    <row r="2503" spans="1:23" ht="14.1">
      <c r="A2503" s="13" t="s">
        <v>121</v>
      </c>
      <c r="B2503" s="75"/>
      <c r="C2503" s="75"/>
      <c r="D2503" s="75"/>
      <c r="E2503" s="24"/>
      <c r="F2503" s="13" t="s">
        <v>111</v>
      </c>
      <c r="G2503" s="27"/>
      <c r="H2503" s="24"/>
      <c r="I2503" s="13" t="s">
        <v>122</v>
      </c>
      <c r="J2503" s="27"/>
      <c r="K2503" s="24"/>
      <c r="L2503" s="13" t="s">
        <v>111</v>
      </c>
      <c r="M2503" s="27"/>
      <c r="N2503" s="24"/>
      <c r="O2503" s="13" t="str">
        <f>IF(OR(AND(NOT(ISBLANK(G2503)),NOT(ISNUMBER(G2503))),AND(NOT(ISBLANK(J2503)),NOT(ISNUMBER(M2503)))),"Digite um número na C.H.",IF(OR(COUNTIF(B2498:B2507,B2503)&gt;1,COUNTIF(J2498:J2507,J2503)&gt;1),"Docente repetido",""))</f>
        <v/>
      </c>
      <c r="P2503" s="13">
        <f t="shared" si="161"/>
        <v>0</v>
      </c>
      <c r="Q2503" s="26"/>
      <c r="R2503" s="26"/>
      <c r="S2503" s="26"/>
      <c r="T2503" s="40" t="str">
        <f t="shared" si="160"/>
        <v/>
      </c>
      <c r="U2503" s="24"/>
      <c r="V2503" s="24"/>
      <c r="W2503" s="26"/>
    </row>
    <row r="2504" spans="1:23" ht="14.1">
      <c r="A2504" s="13" t="s">
        <v>123</v>
      </c>
      <c r="B2504" s="75"/>
      <c r="C2504" s="75"/>
      <c r="D2504" s="75"/>
      <c r="E2504" s="24"/>
      <c r="F2504" s="13" t="s">
        <v>111</v>
      </c>
      <c r="G2504" s="27"/>
      <c r="H2504" s="24"/>
      <c r="I2504" s="13" t="s">
        <v>124</v>
      </c>
      <c r="J2504" s="27"/>
      <c r="K2504" s="24"/>
      <c r="L2504" s="13" t="s">
        <v>111</v>
      </c>
      <c r="M2504" s="27"/>
      <c r="N2504" s="24"/>
      <c r="O2504" s="13" t="str">
        <f>IF(OR(AND(NOT(ISBLANK(G2504)),NOT(ISNUMBER(G2504))),AND(NOT(ISBLANK(J2504)),NOT(ISNUMBER(M2504)))),"Digite um número na C.H.",IF(OR(COUNTIF(B2498:B2507,B2504)&gt;1,COUNTIF(J2498:J2507,J2504)&gt;1),"Docente repetido",""))</f>
        <v/>
      </c>
      <c r="P2504" s="13">
        <f t="shared" si="161"/>
        <v>0</v>
      </c>
      <c r="Q2504" s="26"/>
      <c r="R2504" s="26"/>
      <c r="S2504" s="26"/>
      <c r="T2504" s="40" t="str">
        <f t="shared" si="160"/>
        <v/>
      </c>
      <c r="U2504" s="24"/>
      <c r="V2504" s="24"/>
      <c r="W2504" s="26"/>
    </row>
    <row r="2505" spans="1:23" ht="14.1">
      <c r="A2505" s="13" t="s">
        <v>125</v>
      </c>
      <c r="B2505" s="75"/>
      <c r="C2505" s="75"/>
      <c r="D2505" s="75"/>
      <c r="E2505" s="24"/>
      <c r="F2505" s="13" t="s">
        <v>111</v>
      </c>
      <c r="G2505" s="27"/>
      <c r="H2505" s="24"/>
      <c r="I2505" s="13" t="s">
        <v>126</v>
      </c>
      <c r="J2505" s="27"/>
      <c r="K2505" s="24"/>
      <c r="L2505" s="13" t="s">
        <v>111</v>
      </c>
      <c r="M2505" s="27"/>
      <c r="N2505" s="24"/>
      <c r="O2505" s="13" t="str">
        <f>IF(OR(AND(NOT(ISBLANK(G2505)),NOT(ISNUMBER(G2505))),AND(NOT(ISBLANK(J2505)),NOT(ISNUMBER(M2505)))),"Digite um número na C.H.",IF(OR(COUNTIF(B2498:B2507,B2505)&gt;1,COUNTIF(J2498:J2507,J2505)&gt;1),"Docente repetido",""))</f>
        <v/>
      </c>
      <c r="P2505" s="13">
        <f t="shared" si="161"/>
        <v>0</v>
      </c>
      <c r="Q2505" s="26"/>
      <c r="R2505" s="26"/>
      <c r="S2505" s="26"/>
      <c r="T2505" s="40" t="str">
        <f t="shared" si="160"/>
        <v/>
      </c>
      <c r="U2505" s="24"/>
      <c r="V2505" s="24"/>
      <c r="W2505" s="26"/>
    </row>
    <row r="2506" spans="1:23" ht="14.1">
      <c r="A2506" s="13" t="s">
        <v>127</v>
      </c>
      <c r="B2506" s="75"/>
      <c r="C2506" s="75"/>
      <c r="D2506" s="75"/>
      <c r="E2506" s="24"/>
      <c r="F2506" s="13" t="s">
        <v>111</v>
      </c>
      <c r="G2506" s="27"/>
      <c r="H2506" s="24"/>
      <c r="I2506" s="13" t="s">
        <v>128</v>
      </c>
      <c r="J2506" s="27"/>
      <c r="K2506" s="24"/>
      <c r="L2506" s="13" t="s">
        <v>111</v>
      </c>
      <c r="M2506" s="27"/>
      <c r="N2506" s="24"/>
      <c r="O2506" s="13" t="str">
        <f>IF(OR(AND(NOT(ISBLANK(G2506)),NOT(ISNUMBER(G2506))),AND(NOT(ISBLANK(J2506)),NOT(ISNUMBER(M2506)))),"Digite um número na C.H.",IF(OR(COUNTIF(B2498:B2507,B2506)&gt;1,COUNTIF(J2498:J2507,J2506)&gt;1),"Docente repetido",""))</f>
        <v/>
      </c>
      <c r="P2506" s="13">
        <f t="shared" si="161"/>
        <v>0</v>
      </c>
      <c r="Q2506" s="26"/>
      <c r="R2506" s="26"/>
      <c r="S2506" s="26"/>
      <c r="T2506" s="40" t="str">
        <f t="shared" si="160"/>
        <v/>
      </c>
      <c r="U2506" s="26"/>
      <c r="V2506" s="26"/>
      <c r="W2506" s="26"/>
    </row>
    <row r="2507" spans="1:23" ht="14.1">
      <c r="A2507" s="13" t="s">
        <v>129</v>
      </c>
      <c r="B2507" s="75"/>
      <c r="C2507" s="75"/>
      <c r="D2507" s="75"/>
      <c r="E2507" s="24"/>
      <c r="F2507" s="13" t="s">
        <v>111</v>
      </c>
      <c r="G2507" s="27"/>
      <c r="H2507" s="24"/>
      <c r="I2507" s="13" t="s">
        <v>130</v>
      </c>
      <c r="J2507" s="27"/>
      <c r="K2507" s="24"/>
      <c r="L2507" s="13" t="s">
        <v>111</v>
      </c>
      <c r="M2507" s="27"/>
      <c r="N2507" s="24"/>
      <c r="O2507" s="13" t="str">
        <f>IF(OR(AND(NOT(ISBLANK(G2507)),NOT(ISNUMBER(G2507))),AND(NOT(ISBLANK(J2507)),NOT(ISNUMBER(M2507)))),"Digite um número na C.H.",IF(OR(COUNTIF(B2498:B2507,B2507)&gt;1,COUNTIF(J2498:J2507,J2507)&gt;1),"Docente repetido",""))</f>
        <v/>
      </c>
      <c r="P2507" s="13">
        <f t="shared" si="161"/>
        <v>0</v>
      </c>
      <c r="Q2507" s="26"/>
      <c r="R2507" s="26"/>
      <c r="S2507" s="26"/>
      <c r="T2507" s="40" t="str">
        <f t="shared" si="160"/>
        <v/>
      </c>
      <c r="U2507" s="26"/>
      <c r="V2507" s="26"/>
      <c r="W2507" s="26"/>
    </row>
    <row r="2508" spans="1:23" ht="12.6">
      <c r="A2508" s="26"/>
      <c r="B2508" s="26"/>
      <c r="C2508" s="26"/>
      <c r="D2508" s="26"/>
      <c r="E2508" s="26"/>
      <c r="F2508" s="26"/>
      <c r="G2508" s="26"/>
      <c r="H2508" s="26"/>
      <c r="I2508" s="26"/>
      <c r="J2508" s="26"/>
      <c r="K2508" s="26"/>
      <c r="L2508" s="26"/>
      <c r="M2508" s="26"/>
      <c r="N2508" s="26"/>
      <c r="O2508" s="26"/>
      <c r="P2508" s="26"/>
      <c r="Q2508" s="26"/>
      <c r="R2508" s="26"/>
      <c r="S2508" s="26"/>
      <c r="T2508" s="40" t="str">
        <f t="shared" si="160"/>
        <v/>
      </c>
      <c r="U2508" s="26"/>
      <c r="V2508" s="26"/>
      <c r="W2508" s="26"/>
    </row>
    <row r="2509" spans="1:23" ht="15.75" customHeight="1">
      <c r="T2509" s="40" t="str">
        <f t="shared" si="160"/>
        <v/>
      </c>
    </row>
    <row r="2510" spans="1:23" ht="15.75" customHeight="1">
      <c r="T2510" s="40" t="str">
        <f t="shared" si="160"/>
        <v/>
      </c>
    </row>
    <row r="2511" spans="1:23" ht="19.5" customHeight="1">
      <c r="A2511" s="13" t="s">
        <v>99</v>
      </c>
      <c r="B2511" s="94"/>
      <c r="C2511" s="94"/>
      <c r="D2511" s="94"/>
      <c r="E2511" s="94"/>
      <c r="F2511" s="94"/>
      <c r="G2511" s="94"/>
      <c r="H2511" s="94"/>
      <c r="I2511" s="94"/>
      <c r="J2511" s="94"/>
      <c r="K2511" s="94"/>
      <c r="L2511" s="94"/>
      <c r="M2511" s="94"/>
      <c r="N2511" s="24"/>
      <c r="O2511" s="13" t="str">
        <f>IF(AND(B2511="",NOT(F2512="")),"Nome da disciplina obrigatório","")</f>
        <v/>
      </c>
      <c r="P2511" s="13">
        <f>IF(ISBLANK(O2511),"",IF(O2511="",0,1))</f>
        <v>0</v>
      </c>
      <c r="Q2511" s="26"/>
      <c r="R2511" s="26"/>
      <c r="S2511" s="26"/>
      <c r="T2511" s="40" t="str">
        <f t="shared" si="160"/>
        <v/>
      </c>
      <c r="U2511" s="26"/>
      <c r="V2511" s="26"/>
      <c r="W2511" s="26"/>
    </row>
    <row r="2512" spans="1:23" ht="32.25" customHeight="1">
      <c r="A2512" s="95" t="s">
        <v>100</v>
      </c>
      <c r="B2512" s="96"/>
      <c r="C2512" s="96"/>
      <c r="D2512" s="96"/>
      <c r="E2512" s="97"/>
      <c r="F2512" s="13" t="str">
        <f>IF(SUM(G2522:G2531)+SUM(M2522:M2531)=0,"",SUM(G2522:G2531)+SUM(M2522:M2531))</f>
        <v/>
      </c>
      <c r="H2512" s="24"/>
      <c r="I2512" s="24"/>
      <c r="J2512" s="24"/>
      <c r="K2512" s="24"/>
      <c r="L2512" s="24"/>
      <c r="M2512" s="24"/>
      <c r="N2512" s="24"/>
      <c r="O2512" s="13" t="str">
        <f>IF(F2512="", "", IF(AND(NOT(F2512=0),NOT(MOD(F2512,15)=0)),"A carga horária deve ser múltiplo de 15",""))</f>
        <v/>
      </c>
      <c r="P2512" s="13">
        <f>IF(ISBLANK(O2512),"",IF(O2512="",0,1))</f>
        <v>0</v>
      </c>
      <c r="Q2512" s="26"/>
      <c r="R2512" s="26"/>
      <c r="S2512" s="26"/>
      <c r="T2512" s="40" t="str">
        <f t="shared" si="160"/>
        <v/>
      </c>
      <c r="U2512" s="24"/>
      <c r="V2512" s="24"/>
      <c r="W2512" s="26"/>
    </row>
    <row r="2513" spans="1:23" ht="14.1">
      <c r="A2513" s="98" t="s">
        <v>93</v>
      </c>
      <c r="B2513" s="98"/>
      <c r="C2513" s="98"/>
      <c r="D2513" s="98"/>
      <c r="E2513" s="98"/>
      <c r="F2513" s="38" t="str">
        <f>IF(AND(NOT(ISBLANK(F2512)),ISNUMBER(F2512),F2512&gt;=15),F2512/15,"")</f>
        <v/>
      </c>
      <c r="G2513" s="24"/>
      <c r="H2513" s="24"/>
      <c r="I2513" s="24"/>
      <c r="J2513" s="24"/>
      <c r="K2513" s="24"/>
      <c r="L2513" s="24"/>
      <c r="M2513" s="24"/>
      <c r="N2513" s="24"/>
      <c r="O2513" s="26"/>
      <c r="P2513" s="26"/>
      <c r="Q2513" s="26"/>
      <c r="R2513" s="26"/>
      <c r="S2513" s="26"/>
      <c r="T2513" s="40" t="str">
        <f t="shared" si="160"/>
        <v/>
      </c>
      <c r="U2513" s="24"/>
      <c r="V2513" s="24"/>
      <c r="W2513" s="26"/>
    </row>
    <row r="2514" spans="1:23" ht="60" customHeight="1">
      <c r="A2514" s="13" t="s">
        <v>101</v>
      </c>
      <c r="B2514" s="83"/>
      <c r="C2514" s="83"/>
      <c r="D2514" s="83"/>
      <c r="E2514" s="83"/>
      <c r="F2514" s="83"/>
      <c r="G2514" s="83"/>
      <c r="H2514" s="83"/>
      <c r="I2514" s="83"/>
      <c r="J2514" s="83"/>
      <c r="K2514" s="83"/>
      <c r="L2514" s="83"/>
      <c r="M2514" s="83"/>
      <c r="N2514" s="24"/>
      <c r="O2514" s="26"/>
      <c r="P2514" s="26"/>
      <c r="Q2514" s="26"/>
      <c r="R2514" s="26"/>
      <c r="S2514" s="26"/>
      <c r="T2514" s="40" t="str">
        <f t="shared" si="160"/>
        <v/>
      </c>
      <c r="U2514" s="24"/>
      <c r="V2514" s="24"/>
      <c r="W2514" s="26"/>
    </row>
    <row r="2515" spans="1:23" ht="60" customHeight="1">
      <c r="A2515" s="39" t="s">
        <v>102</v>
      </c>
      <c r="B2515" s="83"/>
      <c r="C2515" s="83"/>
      <c r="D2515" s="83"/>
      <c r="E2515" s="83"/>
      <c r="F2515" s="83"/>
      <c r="G2515" s="83"/>
      <c r="H2515" s="83"/>
      <c r="I2515" s="83"/>
      <c r="J2515" s="83"/>
      <c r="K2515" s="83"/>
      <c r="L2515" s="83"/>
      <c r="M2515" s="83"/>
      <c r="N2515" s="24"/>
      <c r="O2515" s="26"/>
      <c r="P2515" s="26"/>
      <c r="Q2515" s="26"/>
      <c r="R2515" s="26"/>
      <c r="S2515" s="26"/>
      <c r="T2515" s="40" t="str">
        <f t="shared" si="160"/>
        <v/>
      </c>
      <c r="U2515" s="24"/>
      <c r="V2515" s="24"/>
      <c r="W2515" s="26"/>
    </row>
    <row r="2516" spans="1:23" ht="14.1">
      <c r="A2516" s="13" t="s">
        <v>103</v>
      </c>
      <c r="B2516" s="57"/>
      <c r="C2516" s="16" t="s">
        <v>104</v>
      </c>
      <c r="D2516" s="24"/>
      <c r="E2516" s="24"/>
      <c r="G2516" s="26"/>
      <c r="H2516" s="24"/>
      <c r="I2516" s="24"/>
      <c r="J2516" s="24"/>
      <c r="K2516" s="24"/>
      <c r="L2516" s="24"/>
      <c r="M2516" s="24"/>
      <c r="N2516" s="24"/>
      <c r="O2516" s="26"/>
      <c r="P2516" s="26"/>
      <c r="Q2516" s="26"/>
      <c r="R2516" s="26"/>
      <c r="S2516" s="26"/>
      <c r="T2516" s="40" t="str">
        <f t="shared" si="160"/>
        <v/>
      </c>
      <c r="U2516" s="24"/>
      <c r="V2516" s="24"/>
      <c r="W2516" s="26"/>
    </row>
    <row r="2517" spans="1:23" ht="14.1">
      <c r="A2517" s="13" t="s">
        <v>105</v>
      </c>
      <c r="B2517" s="57"/>
      <c r="C2517" s="16" t="s">
        <v>104</v>
      </c>
      <c r="D2517" s="24"/>
      <c r="E2517" s="24"/>
      <c r="G2517" s="26"/>
      <c r="H2517" s="24"/>
      <c r="I2517" s="24"/>
      <c r="J2517" s="24"/>
      <c r="K2517" s="24"/>
      <c r="L2517" s="24"/>
      <c r="M2517" s="24"/>
      <c r="N2517" s="24"/>
      <c r="O2517" s="26"/>
      <c r="P2517" s="26"/>
      <c r="Q2517" s="26"/>
      <c r="R2517" s="26"/>
      <c r="S2517" s="26"/>
      <c r="T2517" s="40" t="str">
        <f t="shared" si="160"/>
        <v/>
      </c>
      <c r="U2517" s="24"/>
      <c r="V2517" s="24"/>
      <c r="W2517" s="26"/>
    </row>
    <row r="2518" spans="1:23" ht="14.1">
      <c r="A2518" s="99" t="s">
        <v>106</v>
      </c>
      <c r="B2518" s="99"/>
      <c r="C2518" s="57"/>
      <c r="D2518" s="16" t="s">
        <v>104</v>
      </c>
      <c r="E2518" s="24"/>
      <c r="F2518" s="34"/>
      <c r="G2518" s="26"/>
      <c r="H2518" s="24"/>
      <c r="I2518" s="24"/>
      <c r="J2518" s="24"/>
      <c r="K2518" s="24"/>
      <c r="L2518" s="24"/>
      <c r="M2518" s="24"/>
      <c r="N2518" s="24"/>
      <c r="O2518" s="26"/>
      <c r="P2518" s="26"/>
      <c r="Q2518" s="26"/>
      <c r="R2518" s="26"/>
      <c r="S2518" s="26"/>
      <c r="T2518" s="40" t="str">
        <f t="shared" si="160"/>
        <v/>
      </c>
      <c r="U2518" s="24"/>
      <c r="V2518" s="24"/>
      <c r="W2518" s="26"/>
    </row>
    <row r="2519" spans="1:23" ht="14.1">
      <c r="A2519" s="99" t="s">
        <v>107</v>
      </c>
      <c r="B2519" s="99"/>
      <c r="C2519" s="57"/>
      <c r="D2519" s="16" t="s">
        <v>104</v>
      </c>
      <c r="E2519" s="24"/>
      <c r="F2519" s="34"/>
      <c r="G2519" s="26"/>
      <c r="H2519" s="24"/>
      <c r="I2519" s="24"/>
      <c r="J2519" s="24"/>
      <c r="K2519" s="24"/>
      <c r="L2519" s="24"/>
      <c r="M2519" s="24"/>
      <c r="N2519" s="24"/>
      <c r="O2519" s="26"/>
      <c r="P2519" s="26"/>
      <c r="Q2519" s="26"/>
      <c r="R2519" s="26"/>
      <c r="S2519" s="26"/>
      <c r="T2519" s="40" t="str">
        <f t="shared" si="160"/>
        <v/>
      </c>
      <c r="U2519" s="24"/>
      <c r="V2519" s="24"/>
      <c r="W2519" s="26"/>
    </row>
    <row r="2520" spans="1:23" ht="14.1">
      <c r="A2520" s="100" t="s">
        <v>108</v>
      </c>
      <c r="B2520" s="101"/>
      <c r="C2520" s="102"/>
      <c r="D2520" s="57"/>
      <c r="E2520" s="16" t="s">
        <v>104</v>
      </c>
      <c r="G2520" s="26"/>
      <c r="H2520" s="24"/>
      <c r="I2520" s="24"/>
      <c r="J2520" s="24"/>
      <c r="K2520" s="24"/>
      <c r="L2520" s="24"/>
      <c r="M2520" s="24"/>
      <c r="N2520" s="24"/>
      <c r="O2520" s="26"/>
      <c r="P2520" s="26"/>
      <c r="Q2520" s="26"/>
      <c r="R2520" s="26"/>
      <c r="S2520" s="26"/>
      <c r="T2520" s="40" t="str">
        <f t="shared" si="160"/>
        <v/>
      </c>
      <c r="U2520" s="24"/>
      <c r="V2520" s="24"/>
      <c r="W2520" s="26"/>
    </row>
    <row r="2521" spans="1:23" ht="14.1">
      <c r="A2521" s="103" t="s">
        <v>109</v>
      </c>
      <c r="B2521" s="104"/>
      <c r="C2521" s="105"/>
      <c r="D2521" s="57"/>
      <c r="E2521" s="16" t="s">
        <v>104</v>
      </c>
      <c r="G2521" s="26"/>
      <c r="H2521" s="24"/>
      <c r="I2521" s="24"/>
      <c r="J2521" s="24"/>
      <c r="K2521" s="24"/>
      <c r="L2521" s="24"/>
      <c r="M2521" s="24"/>
      <c r="N2521" s="24"/>
      <c r="O2521" s="26"/>
      <c r="P2521" s="26"/>
      <c r="Q2521" s="26"/>
      <c r="R2521" s="26"/>
      <c r="S2521" s="26"/>
      <c r="T2521" s="40" t="str">
        <f t="shared" si="160"/>
        <v/>
      </c>
      <c r="U2521" s="24"/>
      <c r="V2521" s="24"/>
      <c r="W2521" s="26"/>
    </row>
    <row r="2522" spans="1:23" ht="14.1">
      <c r="A2522" s="13" t="s">
        <v>110</v>
      </c>
      <c r="B2522" s="75"/>
      <c r="C2522" s="75"/>
      <c r="D2522" s="75"/>
      <c r="E2522" s="24"/>
      <c r="F2522" s="13" t="s">
        <v>111</v>
      </c>
      <c r="G2522" s="27"/>
      <c r="H2522" s="24"/>
      <c r="I2522" s="13" t="s">
        <v>112</v>
      </c>
      <c r="J2522" s="27"/>
      <c r="K2522" s="24"/>
      <c r="L2522" s="13" t="s">
        <v>111</v>
      </c>
      <c r="M2522" s="27"/>
      <c r="N2522" s="24"/>
      <c r="O2522" s="13" t="str">
        <f>IF(OR(AND(NOT(ISBLANK(G2522)),NOT(ISNUMBER(G2522))),AND(NOT(ISBLANK(J2522)),NOT(ISNUMBER(M2522)))),"Digite um número na C.H.",IF(OR(COUNTIF(B2522:B2531,B2522)&gt;1,COUNTIF(J2522:J2531,J2522)&gt;1),"Docente repetido",""))</f>
        <v/>
      </c>
      <c r="P2522" s="13">
        <f t="shared" ref="P2522:P2531" si="162">IF(ISBLANK(O2522),"",IF(O2522="",0,1))</f>
        <v>0</v>
      </c>
      <c r="Q2522" s="26"/>
      <c r="R2522" s="26"/>
      <c r="S2522" s="26"/>
      <c r="T2522" s="40" t="str">
        <f t="shared" si="160"/>
        <v/>
      </c>
      <c r="U2522" s="24"/>
      <c r="V2522" s="24"/>
      <c r="W2522" s="26"/>
    </row>
    <row r="2523" spans="1:23" ht="14.1">
      <c r="A2523" s="13" t="s">
        <v>113</v>
      </c>
      <c r="B2523" s="75"/>
      <c r="C2523" s="75"/>
      <c r="D2523" s="75"/>
      <c r="E2523" s="24"/>
      <c r="F2523" s="13" t="s">
        <v>111</v>
      </c>
      <c r="G2523" s="27"/>
      <c r="H2523" s="24"/>
      <c r="I2523" s="13" t="s">
        <v>114</v>
      </c>
      <c r="J2523" s="27"/>
      <c r="K2523" s="24"/>
      <c r="L2523" s="13" t="s">
        <v>111</v>
      </c>
      <c r="M2523" s="27"/>
      <c r="N2523" s="24"/>
      <c r="O2523" s="13" t="str">
        <f>IF(OR(AND(NOT(ISBLANK(G2523)),NOT(ISNUMBER(G2523))),AND(NOT(ISBLANK(J2523)),NOT(ISNUMBER(M2523)))),"Digite um número na C.H.",IF(OR(COUNTIF(B2522:B2531,B2523)&gt;1,COUNTIF(J2522:J2531,J2523)&gt;1),"Docente repetido",""))</f>
        <v/>
      </c>
      <c r="P2523" s="13">
        <f t="shared" si="162"/>
        <v>0</v>
      </c>
      <c r="Q2523" s="26"/>
      <c r="R2523" s="26"/>
      <c r="S2523" s="26"/>
      <c r="T2523" s="40" t="str">
        <f t="shared" si="160"/>
        <v/>
      </c>
      <c r="U2523" s="24"/>
      <c r="V2523" s="24"/>
      <c r="W2523" s="26"/>
    </row>
    <row r="2524" spans="1:23" ht="14.1">
      <c r="A2524" s="13" t="s">
        <v>115</v>
      </c>
      <c r="B2524" s="75"/>
      <c r="C2524" s="75"/>
      <c r="D2524" s="75"/>
      <c r="E2524" s="24"/>
      <c r="F2524" s="13" t="s">
        <v>111</v>
      </c>
      <c r="G2524" s="27"/>
      <c r="H2524" s="24"/>
      <c r="I2524" s="13" t="s">
        <v>116</v>
      </c>
      <c r="J2524" s="27"/>
      <c r="K2524" s="24"/>
      <c r="L2524" s="13" t="s">
        <v>111</v>
      </c>
      <c r="M2524" s="27"/>
      <c r="N2524" s="24"/>
      <c r="O2524" s="13" t="str">
        <f>IF(OR(AND(NOT(ISBLANK(G2524)),NOT(ISNUMBER(G2524))),AND(NOT(ISBLANK(J2524)),NOT(ISNUMBER(M2524)))),"Digite um número na C.H.",IF(OR(COUNTIF(B2522:B2531,B2524)&gt;1,COUNTIF(J2522:J2531,J2524)&gt;1),"Docente repetido",""))</f>
        <v/>
      </c>
      <c r="P2524" s="13">
        <f t="shared" si="162"/>
        <v>0</v>
      </c>
      <c r="Q2524" s="26"/>
      <c r="R2524" s="26"/>
      <c r="S2524" s="26"/>
      <c r="T2524" s="40" t="str">
        <f t="shared" si="160"/>
        <v/>
      </c>
      <c r="U2524" s="24"/>
      <c r="V2524" s="24"/>
      <c r="W2524" s="26"/>
    </row>
    <row r="2525" spans="1:23" ht="14.1">
      <c r="A2525" s="13" t="s">
        <v>117</v>
      </c>
      <c r="B2525" s="75"/>
      <c r="C2525" s="75"/>
      <c r="D2525" s="75"/>
      <c r="E2525" s="24"/>
      <c r="F2525" s="13" t="s">
        <v>111</v>
      </c>
      <c r="G2525" s="27"/>
      <c r="H2525" s="24"/>
      <c r="I2525" s="13" t="s">
        <v>118</v>
      </c>
      <c r="J2525" s="27"/>
      <c r="K2525" s="24"/>
      <c r="L2525" s="13" t="s">
        <v>111</v>
      </c>
      <c r="M2525" s="27"/>
      <c r="N2525" s="24"/>
      <c r="O2525" s="13" t="str">
        <f>IF(OR(AND(NOT(ISBLANK(G2525)),NOT(ISNUMBER(G2525))),AND(NOT(ISBLANK(J2525)),NOT(ISNUMBER(M2525)))),"Digite um número na C.H.",IF(OR(COUNTIF(B2522:B2531,B2525)&gt;1,COUNTIF(J2522:J2531,J2525)&gt;1),"Docente repetido",""))</f>
        <v/>
      </c>
      <c r="P2525" s="13">
        <f t="shared" si="162"/>
        <v>0</v>
      </c>
      <c r="Q2525" s="26"/>
      <c r="R2525" s="26"/>
      <c r="S2525" s="26"/>
      <c r="T2525" s="40" t="str">
        <f t="shared" si="160"/>
        <v/>
      </c>
      <c r="U2525" s="24"/>
      <c r="V2525" s="24"/>
      <c r="W2525" s="26"/>
    </row>
    <row r="2526" spans="1:23" ht="14.1">
      <c r="A2526" s="13" t="s">
        <v>119</v>
      </c>
      <c r="B2526" s="75"/>
      <c r="C2526" s="75"/>
      <c r="D2526" s="75"/>
      <c r="E2526" s="24"/>
      <c r="F2526" s="13" t="s">
        <v>111</v>
      </c>
      <c r="G2526" s="27"/>
      <c r="H2526" s="24"/>
      <c r="I2526" s="13" t="s">
        <v>120</v>
      </c>
      <c r="J2526" s="27"/>
      <c r="K2526" s="24"/>
      <c r="L2526" s="13" t="s">
        <v>111</v>
      </c>
      <c r="M2526" s="27"/>
      <c r="N2526" s="24"/>
      <c r="O2526" s="13" t="str">
        <f>IF(OR(AND(NOT(ISBLANK(G2526)),NOT(ISNUMBER(G2526))),AND(NOT(ISBLANK(J2526)),NOT(ISNUMBER(M2526)))),"Digite um número na C.H.",IF(OR(COUNTIF(B2522:B2531,B2526)&gt;1,COUNTIF(J2522:J2531,J2526)&gt;1),"Docente repetido",""))</f>
        <v/>
      </c>
      <c r="P2526" s="13">
        <f t="shared" si="162"/>
        <v>0</v>
      </c>
      <c r="Q2526" s="26"/>
      <c r="R2526" s="26"/>
      <c r="S2526" s="26"/>
      <c r="T2526" s="40" t="str">
        <f t="shared" si="160"/>
        <v/>
      </c>
      <c r="U2526" s="24"/>
      <c r="V2526" s="24"/>
      <c r="W2526" s="26"/>
    </row>
    <row r="2527" spans="1:23" ht="14.1">
      <c r="A2527" s="13" t="s">
        <v>121</v>
      </c>
      <c r="B2527" s="75"/>
      <c r="C2527" s="75"/>
      <c r="D2527" s="75"/>
      <c r="E2527" s="24"/>
      <c r="F2527" s="13" t="s">
        <v>111</v>
      </c>
      <c r="G2527" s="27"/>
      <c r="H2527" s="24"/>
      <c r="I2527" s="13" t="s">
        <v>122</v>
      </c>
      <c r="J2527" s="27"/>
      <c r="K2527" s="24"/>
      <c r="L2527" s="13" t="s">
        <v>111</v>
      </c>
      <c r="M2527" s="27"/>
      <c r="N2527" s="24"/>
      <c r="O2527" s="13" t="str">
        <f>IF(OR(AND(NOT(ISBLANK(G2527)),NOT(ISNUMBER(G2527))),AND(NOT(ISBLANK(J2527)),NOT(ISNUMBER(M2527)))),"Digite um número na C.H.",IF(OR(COUNTIF(B2522:B2531,B2527)&gt;1,COUNTIF(J2522:J2531,J2527)&gt;1),"Docente repetido",""))</f>
        <v/>
      </c>
      <c r="P2527" s="13">
        <f t="shared" si="162"/>
        <v>0</v>
      </c>
      <c r="Q2527" s="26"/>
      <c r="R2527" s="26"/>
      <c r="S2527" s="26"/>
      <c r="T2527" s="40" t="str">
        <f t="shared" si="160"/>
        <v/>
      </c>
      <c r="U2527" s="24"/>
      <c r="V2527" s="24"/>
      <c r="W2527" s="26"/>
    </row>
    <row r="2528" spans="1:23" ht="14.1">
      <c r="A2528" s="13" t="s">
        <v>123</v>
      </c>
      <c r="B2528" s="75"/>
      <c r="C2528" s="75"/>
      <c r="D2528" s="75"/>
      <c r="E2528" s="24"/>
      <c r="F2528" s="13" t="s">
        <v>111</v>
      </c>
      <c r="G2528" s="27"/>
      <c r="H2528" s="24"/>
      <c r="I2528" s="13" t="s">
        <v>124</v>
      </c>
      <c r="J2528" s="27"/>
      <c r="K2528" s="24"/>
      <c r="L2528" s="13" t="s">
        <v>111</v>
      </c>
      <c r="M2528" s="27"/>
      <c r="N2528" s="24"/>
      <c r="O2528" s="13" t="str">
        <f>IF(OR(AND(NOT(ISBLANK(G2528)),NOT(ISNUMBER(G2528))),AND(NOT(ISBLANK(J2528)),NOT(ISNUMBER(M2528)))),"Digite um número na C.H.",IF(OR(COUNTIF(B2522:B2531,B2528)&gt;1,COUNTIF(J2522:J2531,J2528)&gt;1),"Docente repetido",""))</f>
        <v/>
      </c>
      <c r="P2528" s="13">
        <f t="shared" si="162"/>
        <v>0</v>
      </c>
      <c r="Q2528" s="26"/>
      <c r="R2528" s="26"/>
      <c r="S2528" s="26"/>
      <c r="T2528" s="40" t="str">
        <f t="shared" si="160"/>
        <v/>
      </c>
      <c r="U2528" s="24"/>
      <c r="V2528" s="24"/>
      <c r="W2528" s="26"/>
    </row>
    <row r="2529" spans="1:23" ht="14.1">
      <c r="A2529" s="13" t="s">
        <v>125</v>
      </c>
      <c r="B2529" s="75"/>
      <c r="C2529" s="75"/>
      <c r="D2529" s="75"/>
      <c r="E2529" s="24"/>
      <c r="F2529" s="13" t="s">
        <v>111</v>
      </c>
      <c r="G2529" s="27"/>
      <c r="H2529" s="24"/>
      <c r="I2529" s="13" t="s">
        <v>126</v>
      </c>
      <c r="J2529" s="27"/>
      <c r="K2529" s="24"/>
      <c r="L2529" s="13" t="s">
        <v>111</v>
      </c>
      <c r="M2529" s="27"/>
      <c r="N2529" s="24"/>
      <c r="O2529" s="13" t="str">
        <f>IF(OR(AND(NOT(ISBLANK(G2529)),NOT(ISNUMBER(G2529))),AND(NOT(ISBLANK(J2529)),NOT(ISNUMBER(M2529)))),"Digite um número na C.H.",IF(OR(COUNTIF(B2522:B2531,B2529)&gt;1,COUNTIF(J2522:J2531,J2529)&gt;1),"Docente repetido",""))</f>
        <v/>
      </c>
      <c r="P2529" s="13">
        <f t="shared" si="162"/>
        <v>0</v>
      </c>
      <c r="Q2529" s="26"/>
      <c r="R2529" s="26"/>
      <c r="S2529" s="26"/>
      <c r="T2529" s="40" t="str">
        <f t="shared" si="160"/>
        <v/>
      </c>
      <c r="U2529" s="24"/>
      <c r="V2529" s="24"/>
      <c r="W2529" s="26"/>
    </row>
    <row r="2530" spans="1:23" ht="14.1">
      <c r="A2530" s="13" t="s">
        <v>127</v>
      </c>
      <c r="B2530" s="75"/>
      <c r="C2530" s="75"/>
      <c r="D2530" s="75"/>
      <c r="E2530" s="24"/>
      <c r="F2530" s="13" t="s">
        <v>111</v>
      </c>
      <c r="G2530" s="27"/>
      <c r="H2530" s="24"/>
      <c r="I2530" s="13" t="s">
        <v>128</v>
      </c>
      <c r="J2530" s="27"/>
      <c r="K2530" s="24"/>
      <c r="L2530" s="13" t="s">
        <v>111</v>
      </c>
      <c r="M2530" s="27"/>
      <c r="N2530" s="24"/>
      <c r="O2530" s="13" t="str">
        <f>IF(OR(AND(NOT(ISBLANK(G2530)),NOT(ISNUMBER(G2530))),AND(NOT(ISBLANK(J2530)),NOT(ISNUMBER(M2530)))),"Digite um número na C.H.",IF(OR(COUNTIF(B2522:B2531,B2530)&gt;1,COUNTIF(J2522:J2531,J2530)&gt;1),"Docente repetido",""))</f>
        <v/>
      </c>
      <c r="P2530" s="13">
        <f t="shared" si="162"/>
        <v>0</v>
      </c>
      <c r="Q2530" s="26"/>
      <c r="R2530" s="26"/>
      <c r="S2530" s="26"/>
      <c r="T2530" s="40" t="str">
        <f t="shared" si="160"/>
        <v/>
      </c>
      <c r="U2530" s="26"/>
      <c r="V2530" s="26"/>
      <c r="W2530" s="26"/>
    </row>
    <row r="2531" spans="1:23" ht="14.1">
      <c r="A2531" s="13" t="s">
        <v>129</v>
      </c>
      <c r="B2531" s="75"/>
      <c r="C2531" s="75"/>
      <c r="D2531" s="75"/>
      <c r="E2531" s="24"/>
      <c r="F2531" s="13" t="s">
        <v>111</v>
      </c>
      <c r="G2531" s="27"/>
      <c r="H2531" s="24"/>
      <c r="I2531" s="13" t="s">
        <v>130</v>
      </c>
      <c r="J2531" s="27"/>
      <c r="K2531" s="24"/>
      <c r="L2531" s="13" t="s">
        <v>111</v>
      </c>
      <c r="M2531" s="27"/>
      <c r="N2531" s="24"/>
      <c r="O2531" s="13" t="str">
        <f>IF(OR(AND(NOT(ISBLANK(G2531)),NOT(ISNUMBER(G2531))),AND(NOT(ISBLANK(J2531)),NOT(ISNUMBER(M2531)))),"Digite um número na C.H.",IF(OR(COUNTIF(B2522:B2531,B2531)&gt;1,COUNTIF(J2522:J2531,J2531)&gt;1),"Docente repetido",""))</f>
        <v/>
      </c>
      <c r="P2531" s="13">
        <f t="shared" si="162"/>
        <v>0</v>
      </c>
      <c r="Q2531" s="26"/>
      <c r="R2531" s="26"/>
      <c r="S2531" s="26"/>
      <c r="T2531" s="40" t="str">
        <f t="shared" si="160"/>
        <v/>
      </c>
      <c r="U2531" s="26"/>
      <c r="V2531" s="26"/>
      <c r="W2531" s="26"/>
    </row>
    <row r="2532" spans="1:23" ht="12.6">
      <c r="A2532" s="26"/>
      <c r="B2532" s="26"/>
      <c r="C2532" s="26"/>
      <c r="D2532" s="26"/>
      <c r="E2532" s="26"/>
      <c r="F2532" s="26"/>
      <c r="G2532" s="26"/>
      <c r="H2532" s="26"/>
      <c r="I2532" s="26"/>
      <c r="J2532" s="26"/>
      <c r="K2532" s="26"/>
      <c r="L2532" s="26"/>
      <c r="M2532" s="26"/>
      <c r="N2532" s="26"/>
      <c r="O2532" s="26"/>
      <c r="P2532" s="26"/>
      <c r="Q2532" s="26"/>
      <c r="R2532" s="26"/>
      <c r="S2532" s="26"/>
      <c r="T2532" s="40" t="str">
        <f t="shared" si="160"/>
        <v/>
      </c>
      <c r="U2532" s="26"/>
      <c r="V2532" s="26"/>
      <c r="W2532" s="26"/>
    </row>
    <row r="2533" spans="1:23" ht="15.75" customHeight="1">
      <c r="T2533" s="40" t="str">
        <f t="shared" si="160"/>
        <v/>
      </c>
    </row>
    <row r="2534" spans="1:23" ht="15.75" customHeight="1">
      <c r="T2534" s="40" t="str">
        <f t="shared" si="160"/>
        <v/>
      </c>
    </row>
    <row r="2535" spans="1:23" ht="19.5" customHeight="1">
      <c r="A2535" s="13" t="s">
        <v>99</v>
      </c>
      <c r="B2535" s="94"/>
      <c r="C2535" s="94"/>
      <c r="D2535" s="94"/>
      <c r="E2535" s="94"/>
      <c r="F2535" s="94"/>
      <c r="G2535" s="94"/>
      <c r="H2535" s="94"/>
      <c r="I2535" s="94"/>
      <c r="J2535" s="94"/>
      <c r="K2535" s="94"/>
      <c r="L2535" s="94"/>
      <c r="M2535" s="94"/>
      <c r="N2535" s="24"/>
      <c r="O2535" s="13" t="str">
        <f>IF(AND(B2535="",NOT(F2536="")),"Nome da disciplina obrigatório","")</f>
        <v/>
      </c>
      <c r="P2535" s="13">
        <f>IF(ISBLANK(O2535),"",IF(O2535="",0,1))</f>
        <v>0</v>
      </c>
      <c r="Q2535" s="26"/>
      <c r="R2535" s="26"/>
      <c r="S2535" s="26"/>
      <c r="T2535" s="40" t="str">
        <f t="shared" si="160"/>
        <v/>
      </c>
      <c r="U2535" s="26"/>
      <c r="V2535" s="26"/>
      <c r="W2535" s="26"/>
    </row>
    <row r="2536" spans="1:23" ht="32.25" customHeight="1">
      <c r="A2536" s="95" t="s">
        <v>100</v>
      </c>
      <c r="B2536" s="96"/>
      <c r="C2536" s="96"/>
      <c r="D2536" s="96"/>
      <c r="E2536" s="97"/>
      <c r="F2536" s="13" t="str">
        <f>IF(SUM(G2546:G2555)+SUM(M2546:M2555)=0,"",SUM(G2546:G2555)+SUM(M2546:M2555))</f>
        <v/>
      </c>
      <c r="H2536" s="24"/>
      <c r="I2536" s="24"/>
      <c r="J2536" s="24"/>
      <c r="K2536" s="24"/>
      <c r="L2536" s="24"/>
      <c r="M2536" s="24"/>
      <c r="N2536" s="24"/>
      <c r="O2536" s="13" t="str">
        <f>IF(F2536="", "", IF(AND(NOT(F2536=0),NOT(MOD(F2536,15)=0)),"A carga horária deve ser múltiplo de 15",""))</f>
        <v/>
      </c>
      <c r="P2536" s="13">
        <f>IF(ISBLANK(O2536),"",IF(O2536="",0,1))</f>
        <v>0</v>
      </c>
      <c r="Q2536" s="26"/>
      <c r="R2536" s="26"/>
      <c r="S2536" s="26"/>
      <c r="T2536" s="40" t="str">
        <f t="shared" si="160"/>
        <v/>
      </c>
      <c r="U2536" s="24"/>
      <c r="V2536" s="24"/>
      <c r="W2536" s="26"/>
    </row>
    <row r="2537" spans="1:23" ht="14.1">
      <c r="A2537" s="98" t="s">
        <v>93</v>
      </c>
      <c r="B2537" s="98"/>
      <c r="C2537" s="98"/>
      <c r="D2537" s="98"/>
      <c r="E2537" s="98"/>
      <c r="F2537" s="38" t="str">
        <f>IF(AND(NOT(ISBLANK(F2536)),ISNUMBER(F2536),F2536&gt;=15),F2536/15,"")</f>
        <v/>
      </c>
      <c r="G2537" s="24"/>
      <c r="H2537" s="24"/>
      <c r="I2537" s="24"/>
      <c r="J2537" s="24"/>
      <c r="K2537" s="24"/>
      <c r="L2537" s="24"/>
      <c r="M2537" s="24"/>
      <c r="N2537" s="24"/>
      <c r="O2537" s="26"/>
      <c r="P2537" s="26"/>
      <c r="Q2537" s="26"/>
      <c r="R2537" s="26"/>
      <c r="S2537" s="26"/>
      <c r="T2537" s="40" t="str">
        <f t="shared" si="160"/>
        <v/>
      </c>
      <c r="U2537" s="24"/>
      <c r="V2537" s="24"/>
      <c r="W2537" s="26"/>
    </row>
    <row r="2538" spans="1:23" ht="60" customHeight="1">
      <c r="A2538" s="13" t="s">
        <v>101</v>
      </c>
      <c r="B2538" s="83"/>
      <c r="C2538" s="83"/>
      <c r="D2538" s="83"/>
      <c r="E2538" s="83"/>
      <c r="F2538" s="83"/>
      <c r="G2538" s="83"/>
      <c r="H2538" s="83"/>
      <c r="I2538" s="83"/>
      <c r="J2538" s="83"/>
      <c r="K2538" s="83"/>
      <c r="L2538" s="83"/>
      <c r="M2538" s="83"/>
      <c r="N2538" s="24"/>
      <c r="O2538" s="26"/>
      <c r="P2538" s="26"/>
      <c r="Q2538" s="26"/>
      <c r="R2538" s="26"/>
      <c r="S2538" s="26"/>
      <c r="T2538" s="40" t="str">
        <f t="shared" si="160"/>
        <v/>
      </c>
      <c r="U2538" s="24"/>
      <c r="V2538" s="24"/>
      <c r="W2538" s="26"/>
    </row>
    <row r="2539" spans="1:23" ht="60" customHeight="1">
      <c r="A2539" s="39" t="s">
        <v>102</v>
      </c>
      <c r="B2539" s="83"/>
      <c r="C2539" s="83"/>
      <c r="D2539" s="83"/>
      <c r="E2539" s="83"/>
      <c r="F2539" s="83"/>
      <c r="G2539" s="83"/>
      <c r="H2539" s="83"/>
      <c r="I2539" s="83"/>
      <c r="J2539" s="83"/>
      <c r="K2539" s="83"/>
      <c r="L2539" s="83"/>
      <c r="M2539" s="83"/>
      <c r="N2539" s="24"/>
      <c r="O2539" s="26"/>
      <c r="P2539" s="26"/>
      <c r="Q2539" s="26"/>
      <c r="R2539" s="26"/>
      <c r="S2539" s="26"/>
      <c r="T2539" s="40" t="str">
        <f t="shared" si="160"/>
        <v/>
      </c>
      <c r="U2539" s="24"/>
      <c r="V2539" s="24"/>
      <c r="W2539" s="26"/>
    </row>
    <row r="2540" spans="1:23" ht="14.1">
      <c r="A2540" s="13" t="s">
        <v>103</v>
      </c>
      <c r="B2540" s="57"/>
      <c r="C2540" s="16" t="s">
        <v>104</v>
      </c>
      <c r="D2540" s="24"/>
      <c r="E2540" s="24"/>
      <c r="G2540" s="26"/>
      <c r="H2540" s="24"/>
      <c r="I2540" s="24"/>
      <c r="J2540" s="24"/>
      <c r="K2540" s="24"/>
      <c r="L2540" s="24"/>
      <c r="M2540" s="24"/>
      <c r="N2540" s="24"/>
      <c r="O2540" s="26"/>
      <c r="P2540" s="26"/>
      <c r="Q2540" s="26"/>
      <c r="R2540" s="26"/>
      <c r="S2540" s="26"/>
      <c r="T2540" s="40" t="str">
        <f t="shared" si="160"/>
        <v/>
      </c>
      <c r="U2540" s="24"/>
      <c r="V2540" s="24"/>
      <c r="W2540" s="26"/>
    </row>
    <row r="2541" spans="1:23" ht="14.1">
      <c r="A2541" s="13" t="s">
        <v>105</v>
      </c>
      <c r="B2541" s="57"/>
      <c r="C2541" s="16" t="s">
        <v>104</v>
      </c>
      <c r="D2541" s="24"/>
      <c r="E2541" s="24"/>
      <c r="G2541" s="26"/>
      <c r="H2541" s="24"/>
      <c r="I2541" s="24"/>
      <c r="J2541" s="24"/>
      <c r="K2541" s="24"/>
      <c r="L2541" s="24"/>
      <c r="M2541" s="24"/>
      <c r="N2541" s="24"/>
      <c r="O2541" s="26"/>
      <c r="P2541" s="26"/>
      <c r="Q2541" s="26"/>
      <c r="R2541" s="26"/>
      <c r="S2541" s="26"/>
      <c r="T2541" s="40" t="str">
        <f t="shared" si="160"/>
        <v/>
      </c>
      <c r="U2541" s="24"/>
      <c r="V2541" s="24"/>
      <c r="W2541" s="26"/>
    </row>
    <row r="2542" spans="1:23" ht="14.1">
      <c r="A2542" s="99" t="s">
        <v>106</v>
      </c>
      <c r="B2542" s="99"/>
      <c r="C2542" s="57"/>
      <c r="D2542" s="16" t="s">
        <v>104</v>
      </c>
      <c r="E2542" s="24"/>
      <c r="F2542" s="34"/>
      <c r="G2542" s="26"/>
      <c r="H2542" s="24"/>
      <c r="I2542" s="24"/>
      <c r="J2542" s="24"/>
      <c r="K2542" s="24"/>
      <c r="L2542" s="24"/>
      <c r="M2542" s="24"/>
      <c r="N2542" s="24"/>
      <c r="O2542" s="26"/>
      <c r="P2542" s="26"/>
      <c r="Q2542" s="26"/>
      <c r="R2542" s="26"/>
      <c r="S2542" s="26"/>
      <c r="T2542" s="40" t="str">
        <f t="shared" si="160"/>
        <v/>
      </c>
      <c r="U2542" s="24"/>
      <c r="V2542" s="24"/>
      <c r="W2542" s="26"/>
    </row>
    <row r="2543" spans="1:23" ht="14.1">
      <c r="A2543" s="99" t="s">
        <v>107</v>
      </c>
      <c r="B2543" s="99"/>
      <c r="C2543" s="57"/>
      <c r="D2543" s="16" t="s">
        <v>104</v>
      </c>
      <c r="E2543" s="24"/>
      <c r="F2543" s="34"/>
      <c r="G2543" s="26"/>
      <c r="H2543" s="24"/>
      <c r="I2543" s="24"/>
      <c r="J2543" s="24"/>
      <c r="K2543" s="24"/>
      <c r="L2543" s="24"/>
      <c r="M2543" s="24"/>
      <c r="N2543" s="24"/>
      <c r="O2543" s="26"/>
      <c r="P2543" s="26"/>
      <c r="Q2543" s="26"/>
      <c r="R2543" s="26"/>
      <c r="S2543" s="26"/>
      <c r="T2543" s="40" t="str">
        <f t="shared" si="160"/>
        <v/>
      </c>
      <c r="U2543" s="24"/>
      <c r="V2543" s="24"/>
      <c r="W2543" s="26"/>
    </row>
    <row r="2544" spans="1:23" ht="14.1">
      <c r="A2544" s="100" t="s">
        <v>108</v>
      </c>
      <c r="B2544" s="101"/>
      <c r="C2544" s="102"/>
      <c r="D2544" s="57"/>
      <c r="E2544" s="16" t="s">
        <v>104</v>
      </c>
      <c r="G2544" s="26"/>
      <c r="H2544" s="24"/>
      <c r="I2544" s="24"/>
      <c r="J2544" s="24"/>
      <c r="K2544" s="24"/>
      <c r="L2544" s="24"/>
      <c r="M2544" s="24"/>
      <c r="N2544" s="24"/>
      <c r="O2544" s="26"/>
      <c r="P2544" s="26"/>
      <c r="Q2544" s="26"/>
      <c r="R2544" s="26"/>
      <c r="S2544" s="26"/>
      <c r="T2544" s="40" t="str">
        <f t="shared" si="160"/>
        <v/>
      </c>
      <c r="U2544" s="24"/>
      <c r="V2544" s="24"/>
      <c r="W2544" s="26"/>
    </row>
    <row r="2545" spans="1:23" ht="14.1">
      <c r="A2545" s="103" t="s">
        <v>109</v>
      </c>
      <c r="B2545" s="104"/>
      <c r="C2545" s="105"/>
      <c r="D2545" s="57"/>
      <c r="E2545" s="16" t="s">
        <v>104</v>
      </c>
      <c r="G2545" s="26"/>
      <c r="H2545" s="24"/>
      <c r="I2545" s="24"/>
      <c r="J2545" s="24"/>
      <c r="K2545" s="24"/>
      <c r="L2545" s="24"/>
      <c r="M2545" s="24"/>
      <c r="N2545" s="24"/>
      <c r="O2545" s="26"/>
      <c r="P2545" s="26"/>
      <c r="Q2545" s="26"/>
      <c r="R2545" s="26"/>
      <c r="S2545" s="26"/>
      <c r="T2545" s="40" t="str">
        <f t="shared" si="160"/>
        <v/>
      </c>
      <c r="U2545" s="24"/>
      <c r="V2545" s="24"/>
      <c r="W2545" s="26"/>
    </row>
    <row r="2546" spans="1:23" ht="14.1">
      <c r="A2546" s="13" t="s">
        <v>110</v>
      </c>
      <c r="B2546" s="75"/>
      <c r="C2546" s="75"/>
      <c r="D2546" s="75"/>
      <c r="E2546" s="24"/>
      <c r="F2546" s="13" t="s">
        <v>111</v>
      </c>
      <c r="G2546" s="27"/>
      <c r="H2546" s="24"/>
      <c r="I2546" s="13" t="s">
        <v>112</v>
      </c>
      <c r="J2546" s="27"/>
      <c r="K2546" s="24"/>
      <c r="L2546" s="13" t="s">
        <v>111</v>
      </c>
      <c r="M2546" s="27"/>
      <c r="N2546" s="24"/>
      <c r="O2546" s="13" t="str">
        <f>IF(OR(AND(NOT(ISBLANK(G2546)),NOT(ISNUMBER(G2546))),AND(NOT(ISBLANK(J2546)),NOT(ISNUMBER(M2546)))),"Digite um número na C.H.",IF(OR(COUNTIF(B2546:B2555,B2546)&gt;1,COUNTIF(J2546:J2555,J2546)&gt;1),"Docente repetido",""))</f>
        <v/>
      </c>
      <c r="P2546" s="13">
        <f t="shared" ref="P2546:P2555" si="163">IF(ISBLANK(O2546),"",IF(O2546="",0,1))</f>
        <v>0</v>
      </c>
      <c r="Q2546" s="26"/>
      <c r="R2546" s="26"/>
      <c r="S2546" s="26"/>
      <c r="T2546" s="40" t="str">
        <f t="shared" si="160"/>
        <v/>
      </c>
      <c r="U2546" s="24"/>
      <c r="V2546" s="24"/>
      <c r="W2546" s="26"/>
    </row>
    <row r="2547" spans="1:23" ht="14.1">
      <c r="A2547" s="13" t="s">
        <v>113</v>
      </c>
      <c r="B2547" s="75"/>
      <c r="C2547" s="75"/>
      <c r="D2547" s="75"/>
      <c r="E2547" s="24"/>
      <c r="F2547" s="13" t="s">
        <v>111</v>
      </c>
      <c r="G2547" s="27"/>
      <c r="H2547" s="24"/>
      <c r="I2547" s="13" t="s">
        <v>114</v>
      </c>
      <c r="J2547" s="27"/>
      <c r="K2547" s="24"/>
      <c r="L2547" s="13" t="s">
        <v>111</v>
      </c>
      <c r="M2547" s="27"/>
      <c r="N2547" s="24"/>
      <c r="O2547" s="13" t="str">
        <f>IF(OR(AND(NOT(ISBLANK(G2547)),NOT(ISNUMBER(G2547))),AND(NOT(ISBLANK(J2547)),NOT(ISNUMBER(M2547)))),"Digite um número na C.H.",IF(OR(COUNTIF(B2546:B2555,B2547)&gt;1,COUNTIF(J2546:J2555,J2547)&gt;1),"Docente repetido",""))</f>
        <v/>
      </c>
      <c r="P2547" s="13">
        <f t="shared" si="163"/>
        <v>0</v>
      </c>
      <c r="Q2547" s="26"/>
      <c r="R2547" s="26"/>
      <c r="S2547" s="26"/>
      <c r="T2547" s="40" t="str">
        <f t="shared" si="160"/>
        <v/>
      </c>
      <c r="U2547" s="24"/>
      <c r="V2547" s="24"/>
      <c r="W2547" s="26"/>
    </row>
    <row r="2548" spans="1:23" ht="14.1">
      <c r="A2548" s="13" t="s">
        <v>115</v>
      </c>
      <c r="B2548" s="75"/>
      <c r="C2548" s="75"/>
      <c r="D2548" s="75"/>
      <c r="E2548" s="24"/>
      <c r="F2548" s="13" t="s">
        <v>111</v>
      </c>
      <c r="G2548" s="27"/>
      <c r="H2548" s="24"/>
      <c r="I2548" s="13" t="s">
        <v>116</v>
      </c>
      <c r="J2548" s="27"/>
      <c r="K2548" s="24"/>
      <c r="L2548" s="13" t="s">
        <v>111</v>
      </c>
      <c r="M2548" s="27"/>
      <c r="N2548" s="24"/>
      <c r="O2548" s="13" t="str">
        <f>IF(OR(AND(NOT(ISBLANK(G2548)),NOT(ISNUMBER(G2548))),AND(NOT(ISBLANK(J2548)),NOT(ISNUMBER(M2548)))),"Digite um número na C.H.",IF(OR(COUNTIF(B2546:B2555,B2548)&gt;1,COUNTIF(J2546:J2555,J2548)&gt;1),"Docente repetido",""))</f>
        <v/>
      </c>
      <c r="P2548" s="13">
        <f t="shared" si="163"/>
        <v>0</v>
      </c>
      <c r="Q2548" s="26"/>
      <c r="R2548" s="26"/>
      <c r="S2548" s="26"/>
      <c r="T2548" s="40" t="str">
        <f t="shared" si="160"/>
        <v/>
      </c>
      <c r="U2548" s="24"/>
      <c r="V2548" s="24"/>
      <c r="W2548" s="26"/>
    </row>
    <row r="2549" spans="1:23" ht="14.1">
      <c r="A2549" s="13" t="s">
        <v>117</v>
      </c>
      <c r="B2549" s="75"/>
      <c r="C2549" s="75"/>
      <c r="D2549" s="75"/>
      <c r="E2549" s="24"/>
      <c r="F2549" s="13" t="s">
        <v>111</v>
      </c>
      <c r="G2549" s="27"/>
      <c r="H2549" s="24"/>
      <c r="I2549" s="13" t="s">
        <v>118</v>
      </c>
      <c r="J2549" s="27"/>
      <c r="K2549" s="24"/>
      <c r="L2549" s="13" t="s">
        <v>111</v>
      </c>
      <c r="M2549" s="27"/>
      <c r="N2549" s="24"/>
      <c r="O2549" s="13" t="str">
        <f>IF(OR(AND(NOT(ISBLANK(G2549)),NOT(ISNUMBER(G2549))),AND(NOT(ISBLANK(J2549)),NOT(ISNUMBER(M2549)))),"Digite um número na C.H.",IF(OR(COUNTIF(B2546:B2555,B2549)&gt;1,COUNTIF(J2546:J2555,J2549)&gt;1),"Docente repetido",""))</f>
        <v/>
      </c>
      <c r="P2549" s="13">
        <f t="shared" si="163"/>
        <v>0</v>
      </c>
      <c r="Q2549" s="26"/>
      <c r="R2549" s="26"/>
      <c r="S2549" s="26"/>
      <c r="T2549" s="40" t="str">
        <f t="shared" si="160"/>
        <v/>
      </c>
      <c r="U2549" s="24"/>
      <c r="V2549" s="24"/>
      <c r="W2549" s="26"/>
    </row>
    <row r="2550" spans="1:23" ht="14.1">
      <c r="A2550" s="13" t="s">
        <v>119</v>
      </c>
      <c r="B2550" s="75"/>
      <c r="C2550" s="75"/>
      <c r="D2550" s="75"/>
      <c r="E2550" s="24"/>
      <c r="F2550" s="13" t="s">
        <v>111</v>
      </c>
      <c r="G2550" s="27"/>
      <c r="H2550" s="24"/>
      <c r="I2550" s="13" t="s">
        <v>120</v>
      </c>
      <c r="J2550" s="27"/>
      <c r="K2550" s="24"/>
      <c r="L2550" s="13" t="s">
        <v>111</v>
      </c>
      <c r="M2550" s="27"/>
      <c r="N2550" s="24"/>
      <c r="O2550" s="13" t="str">
        <f>IF(OR(AND(NOT(ISBLANK(G2550)),NOT(ISNUMBER(G2550))),AND(NOT(ISBLANK(J2550)),NOT(ISNUMBER(M2550)))),"Digite um número na C.H.",IF(OR(COUNTIF(B2546:B2555,B2550)&gt;1,COUNTIF(J2546:J2555,J2550)&gt;1),"Docente repetido",""))</f>
        <v/>
      </c>
      <c r="P2550" s="13">
        <f t="shared" si="163"/>
        <v>0</v>
      </c>
      <c r="Q2550" s="26"/>
      <c r="R2550" s="26"/>
      <c r="S2550" s="26"/>
      <c r="T2550" s="40" t="str">
        <f t="shared" si="160"/>
        <v/>
      </c>
      <c r="U2550" s="24"/>
      <c r="V2550" s="24"/>
      <c r="W2550" s="26"/>
    </row>
    <row r="2551" spans="1:23" ht="14.1">
      <c r="A2551" s="13" t="s">
        <v>121</v>
      </c>
      <c r="B2551" s="75"/>
      <c r="C2551" s="75"/>
      <c r="D2551" s="75"/>
      <c r="E2551" s="24"/>
      <c r="F2551" s="13" t="s">
        <v>111</v>
      </c>
      <c r="G2551" s="27"/>
      <c r="H2551" s="24"/>
      <c r="I2551" s="13" t="s">
        <v>122</v>
      </c>
      <c r="J2551" s="27"/>
      <c r="K2551" s="24"/>
      <c r="L2551" s="13" t="s">
        <v>111</v>
      </c>
      <c r="M2551" s="27"/>
      <c r="N2551" s="24"/>
      <c r="O2551" s="13" t="str">
        <f>IF(OR(AND(NOT(ISBLANK(G2551)),NOT(ISNUMBER(G2551))),AND(NOT(ISBLANK(J2551)),NOT(ISNUMBER(M2551)))),"Digite um número na C.H.",IF(OR(COUNTIF(B2546:B2555,B2551)&gt;1,COUNTIF(J2546:J2555,J2551)&gt;1),"Docente repetido",""))</f>
        <v/>
      </c>
      <c r="P2551" s="13">
        <f t="shared" si="163"/>
        <v>0</v>
      </c>
      <c r="Q2551" s="26"/>
      <c r="R2551" s="26"/>
      <c r="S2551" s="26"/>
      <c r="T2551" s="40" t="str">
        <f t="shared" si="160"/>
        <v/>
      </c>
      <c r="U2551" s="24"/>
      <c r="V2551" s="24"/>
      <c r="W2551" s="26"/>
    </row>
    <row r="2552" spans="1:23" ht="14.1">
      <c r="A2552" s="13" t="s">
        <v>123</v>
      </c>
      <c r="B2552" s="75"/>
      <c r="C2552" s="75"/>
      <c r="D2552" s="75"/>
      <c r="E2552" s="24"/>
      <c r="F2552" s="13" t="s">
        <v>111</v>
      </c>
      <c r="G2552" s="27"/>
      <c r="H2552" s="24"/>
      <c r="I2552" s="13" t="s">
        <v>124</v>
      </c>
      <c r="J2552" s="27"/>
      <c r="K2552" s="24"/>
      <c r="L2552" s="13" t="s">
        <v>111</v>
      </c>
      <c r="M2552" s="27"/>
      <c r="N2552" s="24"/>
      <c r="O2552" s="13" t="str">
        <f>IF(OR(AND(NOT(ISBLANK(G2552)),NOT(ISNUMBER(G2552))),AND(NOT(ISBLANK(J2552)),NOT(ISNUMBER(M2552)))),"Digite um número na C.H.",IF(OR(COUNTIF(B2546:B2555,B2552)&gt;1,COUNTIF(J2546:J2555,J2552)&gt;1),"Docente repetido",""))</f>
        <v/>
      </c>
      <c r="P2552" s="13">
        <f t="shared" si="163"/>
        <v>0</v>
      </c>
      <c r="Q2552" s="26"/>
      <c r="R2552" s="26"/>
      <c r="S2552" s="26"/>
      <c r="T2552" s="40" t="str">
        <f t="shared" si="160"/>
        <v/>
      </c>
      <c r="U2552" s="24"/>
      <c r="V2552" s="24"/>
      <c r="W2552" s="26"/>
    </row>
    <row r="2553" spans="1:23" ht="14.1">
      <c r="A2553" s="13" t="s">
        <v>125</v>
      </c>
      <c r="B2553" s="75"/>
      <c r="C2553" s="75"/>
      <c r="D2553" s="75"/>
      <c r="E2553" s="24"/>
      <c r="F2553" s="13" t="s">
        <v>111</v>
      </c>
      <c r="G2553" s="27"/>
      <c r="H2553" s="24"/>
      <c r="I2553" s="13" t="s">
        <v>126</v>
      </c>
      <c r="J2553" s="27"/>
      <c r="K2553" s="24"/>
      <c r="L2553" s="13" t="s">
        <v>111</v>
      </c>
      <c r="M2553" s="27"/>
      <c r="N2553" s="24"/>
      <c r="O2553" s="13" t="str">
        <f>IF(OR(AND(NOT(ISBLANK(G2553)),NOT(ISNUMBER(G2553))),AND(NOT(ISBLANK(J2553)),NOT(ISNUMBER(M2553)))),"Digite um número na C.H.",IF(OR(COUNTIF(B2546:B2555,B2553)&gt;1,COUNTIF(J2546:J2555,J2553)&gt;1),"Docente repetido",""))</f>
        <v/>
      </c>
      <c r="P2553" s="13">
        <f t="shared" si="163"/>
        <v>0</v>
      </c>
      <c r="Q2553" s="26"/>
      <c r="R2553" s="26"/>
      <c r="S2553" s="26"/>
      <c r="T2553" s="40" t="str">
        <f t="shared" si="160"/>
        <v/>
      </c>
      <c r="U2553" s="24"/>
      <c r="V2553" s="24"/>
      <c r="W2553" s="26"/>
    </row>
    <row r="2554" spans="1:23" ht="14.1">
      <c r="A2554" s="13" t="s">
        <v>127</v>
      </c>
      <c r="B2554" s="75"/>
      <c r="C2554" s="75"/>
      <c r="D2554" s="75"/>
      <c r="E2554" s="24"/>
      <c r="F2554" s="13" t="s">
        <v>111</v>
      </c>
      <c r="G2554" s="27"/>
      <c r="H2554" s="24"/>
      <c r="I2554" s="13" t="s">
        <v>128</v>
      </c>
      <c r="J2554" s="27"/>
      <c r="K2554" s="24"/>
      <c r="L2554" s="13" t="s">
        <v>111</v>
      </c>
      <c r="M2554" s="27"/>
      <c r="N2554" s="24"/>
      <c r="O2554" s="13" t="str">
        <f>IF(OR(AND(NOT(ISBLANK(G2554)),NOT(ISNUMBER(G2554))),AND(NOT(ISBLANK(J2554)),NOT(ISNUMBER(M2554)))),"Digite um número na C.H.",IF(OR(COUNTIF(B2546:B2555,B2554)&gt;1,COUNTIF(J2546:J2555,J2554)&gt;1),"Docente repetido",""))</f>
        <v/>
      </c>
      <c r="P2554" s="13">
        <f t="shared" si="163"/>
        <v>0</v>
      </c>
      <c r="Q2554" s="26"/>
      <c r="R2554" s="26"/>
      <c r="S2554" s="26"/>
      <c r="T2554" s="40" t="str">
        <f t="shared" si="160"/>
        <v/>
      </c>
      <c r="U2554" s="26"/>
      <c r="V2554" s="26"/>
      <c r="W2554" s="26"/>
    </row>
    <row r="2555" spans="1:23" ht="14.1">
      <c r="A2555" s="13" t="s">
        <v>129</v>
      </c>
      <c r="B2555" s="75"/>
      <c r="C2555" s="75"/>
      <c r="D2555" s="75"/>
      <c r="E2555" s="24"/>
      <c r="F2555" s="13" t="s">
        <v>111</v>
      </c>
      <c r="G2555" s="27"/>
      <c r="H2555" s="24"/>
      <c r="I2555" s="13" t="s">
        <v>130</v>
      </c>
      <c r="J2555" s="27"/>
      <c r="K2555" s="24"/>
      <c r="L2555" s="13" t="s">
        <v>111</v>
      </c>
      <c r="M2555" s="27"/>
      <c r="N2555" s="24"/>
      <c r="O2555" s="13" t="str">
        <f>IF(OR(AND(NOT(ISBLANK(G2555)),NOT(ISNUMBER(G2555))),AND(NOT(ISBLANK(J2555)),NOT(ISNUMBER(M2555)))),"Digite um número na C.H.",IF(OR(COUNTIF(B2546:B2555,B2555)&gt;1,COUNTIF(J2546:J2555,J2555)&gt;1),"Docente repetido",""))</f>
        <v/>
      </c>
      <c r="P2555" s="13">
        <f t="shared" si="163"/>
        <v>0</v>
      </c>
      <c r="Q2555" s="26"/>
      <c r="R2555" s="26"/>
      <c r="S2555" s="26"/>
      <c r="T2555" s="40" t="str">
        <f t="shared" si="160"/>
        <v/>
      </c>
      <c r="U2555" s="26"/>
      <c r="V2555" s="26"/>
      <c r="W2555" s="26"/>
    </row>
    <row r="2556" spans="1:23" ht="12.6">
      <c r="A2556" s="26"/>
      <c r="B2556" s="26"/>
      <c r="C2556" s="26"/>
      <c r="D2556" s="26"/>
      <c r="E2556" s="26"/>
      <c r="F2556" s="26"/>
      <c r="G2556" s="26"/>
      <c r="H2556" s="26"/>
      <c r="I2556" s="26"/>
      <c r="J2556" s="26"/>
      <c r="K2556" s="26"/>
      <c r="L2556" s="26"/>
      <c r="M2556" s="26"/>
      <c r="N2556" s="26"/>
      <c r="O2556" s="26"/>
      <c r="P2556" s="26"/>
      <c r="Q2556" s="26"/>
      <c r="R2556" s="26"/>
      <c r="S2556" s="26"/>
      <c r="T2556" s="40" t="str">
        <f t="shared" si="160"/>
        <v/>
      </c>
      <c r="U2556" s="26"/>
      <c r="V2556" s="26"/>
      <c r="W2556" s="26"/>
    </row>
    <row r="2557" spans="1:23" ht="15.75" customHeight="1">
      <c r="T2557" s="40" t="str">
        <f t="shared" si="160"/>
        <v/>
      </c>
    </row>
    <row r="2558" spans="1:23" ht="15.75" customHeight="1">
      <c r="T2558" s="40" t="str">
        <f t="shared" si="160"/>
        <v/>
      </c>
    </row>
    <row r="2559" spans="1:23" ht="19.5" customHeight="1">
      <c r="A2559" s="13" t="s">
        <v>99</v>
      </c>
      <c r="B2559" s="94"/>
      <c r="C2559" s="94"/>
      <c r="D2559" s="94"/>
      <c r="E2559" s="94"/>
      <c r="F2559" s="94"/>
      <c r="G2559" s="94"/>
      <c r="H2559" s="94"/>
      <c r="I2559" s="94"/>
      <c r="J2559" s="94"/>
      <c r="K2559" s="94"/>
      <c r="L2559" s="94"/>
      <c r="M2559" s="94"/>
      <c r="N2559" s="24"/>
      <c r="O2559" s="13" t="str">
        <f>IF(AND(B2559="",NOT(F2560="")),"Nome da disciplina obrigatório","")</f>
        <v/>
      </c>
      <c r="P2559" s="13">
        <f>IF(ISBLANK(O2559),"",IF(O2559="",0,1))</f>
        <v>0</v>
      </c>
      <c r="Q2559" s="26"/>
      <c r="R2559" s="26"/>
      <c r="S2559" s="26"/>
      <c r="T2559" s="40" t="str">
        <f t="shared" si="160"/>
        <v/>
      </c>
      <c r="U2559" s="26"/>
      <c r="V2559" s="26"/>
      <c r="W2559" s="26"/>
    </row>
    <row r="2560" spans="1:23" ht="32.25" customHeight="1">
      <c r="A2560" s="95" t="s">
        <v>100</v>
      </c>
      <c r="B2560" s="96"/>
      <c r="C2560" s="96"/>
      <c r="D2560" s="96"/>
      <c r="E2560" s="97"/>
      <c r="F2560" s="13" t="str">
        <f>IF(SUM(G2570:G2579)+SUM(M2570:M2579)=0,"",SUM(G2570:G2579)+SUM(M2570:M2579))</f>
        <v/>
      </c>
      <c r="H2560" s="24"/>
      <c r="I2560" s="24"/>
      <c r="J2560" s="24"/>
      <c r="K2560" s="24"/>
      <c r="L2560" s="24"/>
      <c r="M2560" s="24"/>
      <c r="N2560" s="24"/>
      <c r="O2560" s="13" t="str">
        <f>IF(F2560="", "", IF(AND(NOT(F2560=0),NOT(MOD(F2560,15)=0)),"A carga horária deve ser múltiplo de 15",""))</f>
        <v/>
      </c>
      <c r="P2560" s="13">
        <f>IF(ISBLANK(O2560),"",IF(O2560="",0,1))</f>
        <v>0</v>
      </c>
      <c r="Q2560" s="26"/>
      <c r="R2560" s="26"/>
      <c r="S2560" s="26"/>
      <c r="T2560" s="40" t="str">
        <f t="shared" si="160"/>
        <v/>
      </c>
      <c r="U2560" s="24"/>
      <c r="V2560" s="24"/>
      <c r="W2560" s="26"/>
    </row>
    <row r="2561" spans="1:23" ht="14.1">
      <c r="A2561" s="98" t="s">
        <v>93</v>
      </c>
      <c r="B2561" s="98"/>
      <c r="C2561" s="98"/>
      <c r="D2561" s="98"/>
      <c r="E2561" s="98"/>
      <c r="F2561" s="38" t="str">
        <f>IF(AND(NOT(ISBLANK(F2560)),ISNUMBER(F2560),F2560&gt;=15),F2560/15,"")</f>
        <v/>
      </c>
      <c r="G2561" s="24"/>
      <c r="H2561" s="24"/>
      <c r="I2561" s="24"/>
      <c r="J2561" s="24"/>
      <c r="K2561" s="24"/>
      <c r="L2561" s="24"/>
      <c r="M2561" s="24"/>
      <c r="N2561" s="24"/>
      <c r="O2561" s="26"/>
      <c r="P2561" s="26"/>
      <c r="Q2561" s="26"/>
      <c r="R2561" s="26"/>
      <c r="S2561" s="26"/>
      <c r="T2561" s="40" t="str">
        <f t="shared" ref="T2561:T2624" si="164">IF(AND($A2561 = "Nome da disciplina:", ISTEXT($B2561)), "OK", "")</f>
        <v/>
      </c>
      <c r="U2561" s="24"/>
      <c r="V2561" s="24"/>
      <c r="W2561" s="26"/>
    </row>
    <row r="2562" spans="1:23" ht="60" customHeight="1">
      <c r="A2562" s="13" t="s">
        <v>101</v>
      </c>
      <c r="B2562" s="83"/>
      <c r="C2562" s="83"/>
      <c r="D2562" s="83"/>
      <c r="E2562" s="83"/>
      <c r="F2562" s="83"/>
      <c r="G2562" s="83"/>
      <c r="H2562" s="83"/>
      <c r="I2562" s="83"/>
      <c r="J2562" s="83"/>
      <c r="K2562" s="83"/>
      <c r="L2562" s="83"/>
      <c r="M2562" s="83"/>
      <c r="N2562" s="24"/>
      <c r="O2562" s="26"/>
      <c r="P2562" s="26"/>
      <c r="Q2562" s="26"/>
      <c r="R2562" s="26"/>
      <c r="S2562" s="26"/>
      <c r="T2562" s="40" t="str">
        <f t="shared" si="164"/>
        <v/>
      </c>
      <c r="U2562" s="24"/>
      <c r="V2562" s="24"/>
      <c r="W2562" s="26"/>
    </row>
    <row r="2563" spans="1:23" ht="60" customHeight="1">
      <c r="A2563" s="39" t="s">
        <v>102</v>
      </c>
      <c r="B2563" s="83"/>
      <c r="C2563" s="83"/>
      <c r="D2563" s="83"/>
      <c r="E2563" s="83"/>
      <c r="F2563" s="83"/>
      <c r="G2563" s="83"/>
      <c r="H2563" s="83"/>
      <c r="I2563" s="83"/>
      <c r="J2563" s="83"/>
      <c r="K2563" s="83"/>
      <c r="L2563" s="83"/>
      <c r="M2563" s="83"/>
      <c r="N2563" s="24"/>
      <c r="O2563" s="26"/>
      <c r="P2563" s="26"/>
      <c r="Q2563" s="26"/>
      <c r="R2563" s="26"/>
      <c r="S2563" s="26"/>
      <c r="T2563" s="40" t="str">
        <f t="shared" si="164"/>
        <v/>
      </c>
      <c r="U2563" s="24"/>
      <c r="V2563" s="24"/>
      <c r="W2563" s="26"/>
    </row>
    <row r="2564" spans="1:23" ht="14.1">
      <c r="A2564" s="13" t="s">
        <v>103</v>
      </c>
      <c r="B2564" s="57"/>
      <c r="C2564" s="16" t="s">
        <v>104</v>
      </c>
      <c r="D2564" s="24"/>
      <c r="E2564" s="24"/>
      <c r="G2564" s="26"/>
      <c r="H2564" s="24"/>
      <c r="I2564" s="24"/>
      <c r="J2564" s="24"/>
      <c r="K2564" s="24"/>
      <c r="L2564" s="24"/>
      <c r="M2564" s="24"/>
      <c r="N2564" s="24"/>
      <c r="O2564" s="26"/>
      <c r="P2564" s="26"/>
      <c r="Q2564" s="26"/>
      <c r="R2564" s="26"/>
      <c r="S2564" s="26"/>
      <c r="T2564" s="40" t="str">
        <f t="shared" si="164"/>
        <v/>
      </c>
      <c r="U2564" s="24"/>
      <c r="V2564" s="24"/>
      <c r="W2564" s="26"/>
    </row>
    <row r="2565" spans="1:23" ht="14.1">
      <c r="A2565" s="13" t="s">
        <v>105</v>
      </c>
      <c r="B2565" s="57"/>
      <c r="C2565" s="16" t="s">
        <v>104</v>
      </c>
      <c r="D2565" s="24"/>
      <c r="E2565" s="24"/>
      <c r="G2565" s="26"/>
      <c r="H2565" s="24"/>
      <c r="I2565" s="24"/>
      <c r="J2565" s="24"/>
      <c r="K2565" s="24"/>
      <c r="L2565" s="24"/>
      <c r="M2565" s="24"/>
      <c r="N2565" s="24"/>
      <c r="O2565" s="26"/>
      <c r="P2565" s="26"/>
      <c r="Q2565" s="26"/>
      <c r="R2565" s="26"/>
      <c r="S2565" s="26"/>
      <c r="T2565" s="40" t="str">
        <f t="shared" si="164"/>
        <v/>
      </c>
      <c r="U2565" s="24"/>
      <c r="V2565" s="24"/>
      <c r="W2565" s="26"/>
    </row>
    <row r="2566" spans="1:23" ht="14.1">
      <c r="A2566" s="99" t="s">
        <v>106</v>
      </c>
      <c r="B2566" s="99"/>
      <c r="C2566" s="57"/>
      <c r="D2566" s="16" t="s">
        <v>104</v>
      </c>
      <c r="E2566" s="24"/>
      <c r="F2566" s="34"/>
      <c r="G2566" s="26"/>
      <c r="H2566" s="24"/>
      <c r="I2566" s="24"/>
      <c r="J2566" s="24"/>
      <c r="K2566" s="24"/>
      <c r="L2566" s="24"/>
      <c r="M2566" s="24"/>
      <c r="N2566" s="24"/>
      <c r="O2566" s="26"/>
      <c r="P2566" s="26"/>
      <c r="Q2566" s="26"/>
      <c r="R2566" s="26"/>
      <c r="S2566" s="26"/>
      <c r="T2566" s="40" t="str">
        <f t="shared" si="164"/>
        <v/>
      </c>
      <c r="U2566" s="24"/>
      <c r="V2566" s="24"/>
      <c r="W2566" s="26"/>
    </row>
    <row r="2567" spans="1:23" ht="14.1">
      <c r="A2567" s="99" t="s">
        <v>107</v>
      </c>
      <c r="B2567" s="99"/>
      <c r="C2567" s="57"/>
      <c r="D2567" s="16" t="s">
        <v>104</v>
      </c>
      <c r="E2567" s="24"/>
      <c r="F2567" s="34"/>
      <c r="G2567" s="26"/>
      <c r="H2567" s="24"/>
      <c r="I2567" s="24"/>
      <c r="J2567" s="24"/>
      <c r="K2567" s="24"/>
      <c r="L2567" s="24"/>
      <c r="M2567" s="24"/>
      <c r="N2567" s="24"/>
      <c r="O2567" s="26"/>
      <c r="P2567" s="26"/>
      <c r="Q2567" s="26"/>
      <c r="R2567" s="26"/>
      <c r="S2567" s="26"/>
      <c r="T2567" s="40" t="str">
        <f t="shared" si="164"/>
        <v/>
      </c>
      <c r="U2567" s="24"/>
      <c r="V2567" s="24"/>
      <c r="W2567" s="26"/>
    </row>
    <row r="2568" spans="1:23" ht="14.1">
      <c r="A2568" s="100" t="s">
        <v>108</v>
      </c>
      <c r="B2568" s="101"/>
      <c r="C2568" s="102"/>
      <c r="D2568" s="57"/>
      <c r="E2568" s="16" t="s">
        <v>104</v>
      </c>
      <c r="G2568" s="26"/>
      <c r="H2568" s="24"/>
      <c r="I2568" s="24"/>
      <c r="J2568" s="24"/>
      <c r="K2568" s="24"/>
      <c r="L2568" s="24"/>
      <c r="M2568" s="24"/>
      <c r="N2568" s="24"/>
      <c r="O2568" s="26"/>
      <c r="P2568" s="26"/>
      <c r="Q2568" s="26"/>
      <c r="R2568" s="26"/>
      <c r="S2568" s="26"/>
      <c r="T2568" s="40" t="str">
        <f t="shared" si="164"/>
        <v/>
      </c>
      <c r="U2568" s="24"/>
      <c r="V2568" s="24"/>
      <c r="W2568" s="26"/>
    </row>
    <row r="2569" spans="1:23" ht="14.1">
      <c r="A2569" s="103" t="s">
        <v>109</v>
      </c>
      <c r="B2569" s="104"/>
      <c r="C2569" s="105"/>
      <c r="D2569" s="57"/>
      <c r="E2569" s="16" t="s">
        <v>104</v>
      </c>
      <c r="G2569" s="26"/>
      <c r="H2569" s="24"/>
      <c r="I2569" s="24"/>
      <c r="J2569" s="24"/>
      <c r="K2569" s="24"/>
      <c r="L2569" s="24"/>
      <c r="M2569" s="24"/>
      <c r="N2569" s="24"/>
      <c r="O2569" s="26"/>
      <c r="P2569" s="26"/>
      <c r="Q2569" s="26"/>
      <c r="R2569" s="26"/>
      <c r="S2569" s="26"/>
      <c r="T2569" s="40" t="str">
        <f t="shared" si="164"/>
        <v/>
      </c>
      <c r="U2569" s="24"/>
      <c r="V2569" s="24"/>
      <c r="W2569" s="26"/>
    </row>
    <row r="2570" spans="1:23" ht="14.1">
      <c r="A2570" s="13" t="s">
        <v>110</v>
      </c>
      <c r="B2570" s="75"/>
      <c r="C2570" s="75"/>
      <c r="D2570" s="75"/>
      <c r="E2570" s="24"/>
      <c r="F2570" s="13" t="s">
        <v>111</v>
      </c>
      <c r="G2570" s="27"/>
      <c r="H2570" s="24"/>
      <c r="I2570" s="13" t="s">
        <v>112</v>
      </c>
      <c r="J2570" s="27"/>
      <c r="K2570" s="24"/>
      <c r="L2570" s="13" t="s">
        <v>111</v>
      </c>
      <c r="M2570" s="27"/>
      <c r="N2570" s="24"/>
      <c r="O2570" s="13" t="str">
        <f>IF(OR(AND(NOT(ISBLANK(G2570)),NOT(ISNUMBER(G2570))),AND(NOT(ISBLANK(J2570)),NOT(ISNUMBER(M2570)))),"Digite um número na C.H.",IF(OR(COUNTIF(B2570:B2579,B2570)&gt;1,COUNTIF(J2570:J2579,J2570)&gt;1),"Docente repetido",""))</f>
        <v/>
      </c>
      <c r="P2570" s="13">
        <f t="shared" ref="P2570:P2579" si="165">IF(ISBLANK(O2570),"",IF(O2570="",0,1))</f>
        <v>0</v>
      </c>
      <c r="Q2570" s="26"/>
      <c r="R2570" s="26"/>
      <c r="S2570" s="26"/>
      <c r="T2570" s="40" t="str">
        <f t="shared" si="164"/>
        <v/>
      </c>
      <c r="U2570" s="24"/>
      <c r="V2570" s="24"/>
      <c r="W2570" s="26"/>
    </row>
    <row r="2571" spans="1:23" ht="14.1">
      <c r="A2571" s="13" t="s">
        <v>113</v>
      </c>
      <c r="B2571" s="75"/>
      <c r="C2571" s="75"/>
      <c r="D2571" s="75"/>
      <c r="E2571" s="24"/>
      <c r="F2571" s="13" t="s">
        <v>111</v>
      </c>
      <c r="G2571" s="27"/>
      <c r="H2571" s="24"/>
      <c r="I2571" s="13" t="s">
        <v>114</v>
      </c>
      <c r="J2571" s="27"/>
      <c r="K2571" s="24"/>
      <c r="L2571" s="13" t="s">
        <v>111</v>
      </c>
      <c r="M2571" s="27"/>
      <c r="N2571" s="24"/>
      <c r="O2571" s="13" t="str">
        <f>IF(OR(AND(NOT(ISBLANK(G2571)),NOT(ISNUMBER(G2571))),AND(NOT(ISBLANK(J2571)),NOT(ISNUMBER(M2571)))),"Digite um número na C.H.",IF(OR(COUNTIF(B2570:B2579,B2571)&gt;1,COUNTIF(J2570:J2579,J2571)&gt;1),"Docente repetido",""))</f>
        <v/>
      </c>
      <c r="P2571" s="13">
        <f t="shared" si="165"/>
        <v>0</v>
      </c>
      <c r="Q2571" s="26"/>
      <c r="R2571" s="26"/>
      <c r="S2571" s="26"/>
      <c r="T2571" s="40" t="str">
        <f t="shared" si="164"/>
        <v/>
      </c>
      <c r="U2571" s="24"/>
      <c r="V2571" s="24"/>
      <c r="W2571" s="26"/>
    </row>
    <row r="2572" spans="1:23" ht="14.1">
      <c r="A2572" s="13" t="s">
        <v>115</v>
      </c>
      <c r="B2572" s="75"/>
      <c r="C2572" s="75"/>
      <c r="D2572" s="75"/>
      <c r="E2572" s="24"/>
      <c r="F2572" s="13" t="s">
        <v>111</v>
      </c>
      <c r="G2572" s="27"/>
      <c r="H2572" s="24"/>
      <c r="I2572" s="13" t="s">
        <v>116</v>
      </c>
      <c r="J2572" s="27"/>
      <c r="K2572" s="24"/>
      <c r="L2572" s="13" t="s">
        <v>111</v>
      </c>
      <c r="M2572" s="27"/>
      <c r="N2572" s="24"/>
      <c r="O2572" s="13" t="str">
        <f>IF(OR(AND(NOT(ISBLANK(G2572)),NOT(ISNUMBER(G2572))),AND(NOT(ISBLANK(J2572)),NOT(ISNUMBER(M2572)))),"Digite um número na C.H.",IF(OR(COUNTIF(B2570:B2579,B2572)&gt;1,COUNTIF(J2570:J2579,J2572)&gt;1),"Docente repetido",""))</f>
        <v/>
      </c>
      <c r="P2572" s="13">
        <f t="shared" si="165"/>
        <v>0</v>
      </c>
      <c r="Q2572" s="26"/>
      <c r="R2572" s="26"/>
      <c r="S2572" s="26"/>
      <c r="T2572" s="40" t="str">
        <f t="shared" si="164"/>
        <v/>
      </c>
      <c r="U2572" s="24"/>
      <c r="V2572" s="24"/>
      <c r="W2572" s="26"/>
    </row>
    <row r="2573" spans="1:23" ht="14.1">
      <c r="A2573" s="13" t="s">
        <v>117</v>
      </c>
      <c r="B2573" s="75"/>
      <c r="C2573" s="75"/>
      <c r="D2573" s="75"/>
      <c r="E2573" s="24"/>
      <c r="F2573" s="13" t="s">
        <v>111</v>
      </c>
      <c r="G2573" s="27"/>
      <c r="H2573" s="24"/>
      <c r="I2573" s="13" t="s">
        <v>118</v>
      </c>
      <c r="J2573" s="27"/>
      <c r="K2573" s="24"/>
      <c r="L2573" s="13" t="s">
        <v>111</v>
      </c>
      <c r="M2573" s="27"/>
      <c r="N2573" s="24"/>
      <c r="O2573" s="13" t="str">
        <f>IF(OR(AND(NOT(ISBLANK(G2573)),NOT(ISNUMBER(G2573))),AND(NOT(ISBLANK(J2573)),NOT(ISNUMBER(M2573)))),"Digite um número na C.H.",IF(OR(COUNTIF(B2570:B2579,B2573)&gt;1,COUNTIF(J2570:J2579,J2573)&gt;1),"Docente repetido",""))</f>
        <v/>
      </c>
      <c r="P2573" s="13">
        <f t="shared" si="165"/>
        <v>0</v>
      </c>
      <c r="Q2573" s="26"/>
      <c r="R2573" s="26"/>
      <c r="S2573" s="26"/>
      <c r="T2573" s="40" t="str">
        <f t="shared" si="164"/>
        <v/>
      </c>
      <c r="U2573" s="24"/>
      <c r="V2573" s="24"/>
      <c r="W2573" s="26"/>
    </row>
    <row r="2574" spans="1:23" ht="14.1">
      <c r="A2574" s="13" t="s">
        <v>119</v>
      </c>
      <c r="B2574" s="75"/>
      <c r="C2574" s="75"/>
      <c r="D2574" s="75"/>
      <c r="E2574" s="24"/>
      <c r="F2574" s="13" t="s">
        <v>111</v>
      </c>
      <c r="G2574" s="27"/>
      <c r="H2574" s="24"/>
      <c r="I2574" s="13" t="s">
        <v>120</v>
      </c>
      <c r="J2574" s="27"/>
      <c r="K2574" s="24"/>
      <c r="L2574" s="13" t="s">
        <v>111</v>
      </c>
      <c r="M2574" s="27"/>
      <c r="N2574" s="24"/>
      <c r="O2574" s="13" t="str">
        <f>IF(OR(AND(NOT(ISBLANK(G2574)),NOT(ISNUMBER(G2574))),AND(NOT(ISBLANK(J2574)),NOT(ISNUMBER(M2574)))),"Digite um número na C.H.",IF(OR(COUNTIF(B2570:B2579,B2574)&gt;1,COUNTIF(J2570:J2579,J2574)&gt;1),"Docente repetido",""))</f>
        <v/>
      </c>
      <c r="P2574" s="13">
        <f t="shared" si="165"/>
        <v>0</v>
      </c>
      <c r="Q2574" s="26"/>
      <c r="R2574" s="26"/>
      <c r="S2574" s="26"/>
      <c r="T2574" s="40" t="str">
        <f t="shared" si="164"/>
        <v/>
      </c>
      <c r="U2574" s="24"/>
      <c r="V2574" s="24"/>
      <c r="W2574" s="26"/>
    </row>
    <row r="2575" spans="1:23" ht="14.1">
      <c r="A2575" s="13" t="s">
        <v>121</v>
      </c>
      <c r="B2575" s="75"/>
      <c r="C2575" s="75"/>
      <c r="D2575" s="75"/>
      <c r="E2575" s="24"/>
      <c r="F2575" s="13" t="s">
        <v>111</v>
      </c>
      <c r="G2575" s="27"/>
      <c r="H2575" s="24"/>
      <c r="I2575" s="13" t="s">
        <v>122</v>
      </c>
      <c r="J2575" s="27"/>
      <c r="K2575" s="24"/>
      <c r="L2575" s="13" t="s">
        <v>111</v>
      </c>
      <c r="M2575" s="27"/>
      <c r="N2575" s="24"/>
      <c r="O2575" s="13" t="str">
        <f>IF(OR(AND(NOT(ISBLANK(G2575)),NOT(ISNUMBER(G2575))),AND(NOT(ISBLANK(J2575)),NOT(ISNUMBER(M2575)))),"Digite um número na C.H.",IF(OR(COUNTIF(B2570:B2579,B2575)&gt;1,COUNTIF(J2570:J2579,J2575)&gt;1),"Docente repetido",""))</f>
        <v/>
      </c>
      <c r="P2575" s="13">
        <f t="shared" si="165"/>
        <v>0</v>
      </c>
      <c r="Q2575" s="26"/>
      <c r="R2575" s="26"/>
      <c r="S2575" s="26"/>
      <c r="T2575" s="40" t="str">
        <f t="shared" si="164"/>
        <v/>
      </c>
      <c r="U2575" s="24"/>
      <c r="V2575" s="24"/>
      <c r="W2575" s="26"/>
    </row>
    <row r="2576" spans="1:23" ht="14.1">
      <c r="A2576" s="13" t="s">
        <v>123</v>
      </c>
      <c r="B2576" s="75"/>
      <c r="C2576" s="75"/>
      <c r="D2576" s="75"/>
      <c r="E2576" s="24"/>
      <c r="F2576" s="13" t="s">
        <v>111</v>
      </c>
      <c r="G2576" s="27"/>
      <c r="H2576" s="24"/>
      <c r="I2576" s="13" t="s">
        <v>124</v>
      </c>
      <c r="J2576" s="27"/>
      <c r="K2576" s="24"/>
      <c r="L2576" s="13" t="s">
        <v>111</v>
      </c>
      <c r="M2576" s="27"/>
      <c r="N2576" s="24"/>
      <c r="O2576" s="13" t="str">
        <f>IF(OR(AND(NOT(ISBLANK(G2576)),NOT(ISNUMBER(G2576))),AND(NOT(ISBLANK(J2576)),NOT(ISNUMBER(M2576)))),"Digite um número na C.H.",IF(OR(COUNTIF(B2570:B2579,B2576)&gt;1,COUNTIF(J2570:J2579,J2576)&gt;1),"Docente repetido",""))</f>
        <v/>
      </c>
      <c r="P2576" s="13">
        <f t="shared" si="165"/>
        <v>0</v>
      </c>
      <c r="Q2576" s="26"/>
      <c r="R2576" s="26"/>
      <c r="S2576" s="26"/>
      <c r="T2576" s="40" t="str">
        <f t="shared" si="164"/>
        <v/>
      </c>
      <c r="U2576" s="24"/>
      <c r="V2576" s="24"/>
      <c r="W2576" s="26"/>
    </row>
    <row r="2577" spans="1:23" ht="14.1">
      <c r="A2577" s="13" t="s">
        <v>125</v>
      </c>
      <c r="B2577" s="75"/>
      <c r="C2577" s="75"/>
      <c r="D2577" s="75"/>
      <c r="E2577" s="24"/>
      <c r="F2577" s="13" t="s">
        <v>111</v>
      </c>
      <c r="G2577" s="27"/>
      <c r="H2577" s="24"/>
      <c r="I2577" s="13" t="s">
        <v>126</v>
      </c>
      <c r="J2577" s="27"/>
      <c r="K2577" s="24"/>
      <c r="L2577" s="13" t="s">
        <v>111</v>
      </c>
      <c r="M2577" s="27"/>
      <c r="N2577" s="24"/>
      <c r="O2577" s="13" t="str">
        <f>IF(OR(AND(NOT(ISBLANK(G2577)),NOT(ISNUMBER(G2577))),AND(NOT(ISBLANK(J2577)),NOT(ISNUMBER(M2577)))),"Digite um número na C.H.",IF(OR(COUNTIF(B2570:B2579,B2577)&gt;1,COUNTIF(J2570:J2579,J2577)&gt;1),"Docente repetido",""))</f>
        <v/>
      </c>
      <c r="P2577" s="13">
        <f t="shared" si="165"/>
        <v>0</v>
      </c>
      <c r="Q2577" s="26"/>
      <c r="R2577" s="26"/>
      <c r="S2577" s="26"/>
      <c r="T2577" s="40" t="str">
        <f t="shared" si="164"/>
        <v/>
      </c>
      <c r="U2577" s="24"/>
      <c r="V2577" s="24"/>
      <c r="W2577" s="26"/>
    </row>
    <row r="2578" spans="1:23" ht="14.1">
      <c r="A2578" s="13" t="s">
        <v>127</v>
      </c>
      <c r="B2578" s="75"/>
      <c r="C2578" s="75"/>
      <c r="D2578" s="75"/>
      <c r="E2578" s="24"/>
      <c r="F2578" s="13" t="s">
        <v>111</v>
      </c>
      <c r="G2578" s="27"/>
      <c r="H2578" s="24"/>
      <c r="I2578" s="13" t="s">
        <v>128</v>
      </c>
      <c r="J2578" s="27"/>
      <c r="K2578" s="24"/>
      <c r="L2578" s="13" t="s">
        <v>111</v>
      </c>
      <c r="M2578" s="27"/>
      <c r="N2578" s="24"/>
      <c r="O2578" s="13" t="str">
        <f>IF(OR(AND(NOT(ISBLANK(G2578)),NOT(ISNUMBER(G2578))),AND(NOT(ISBLANK(J2578)),NOT(ISNUMBER(M2578)))),"Digite um número na C.H.",IF(OR(COUNTIF(B2570:B2579,B2578)&gt;1,COUNTIF(J2570:J2579,J2578)&gt;1),"Docente repetido",""))</f>
        <v/>
      </c>
      <c r="P2578" s="13">
        <f t="shared" si="165"/>
        <v>0</v>
      </c>
      <c r="Q2578" s="26"/>
      <c r="R2578" s="26"/>
      <c r="S2578" s="26"/>
      <c r="T2578" s="40" t="str">
        <f t="shared" si="164"/>
        <v/>
      </c>
      <c r="U2578" s="26"/>
      <c r="V2578" s="26"/>
      <c r="W2578" s="26"/>
    </row>
    <row r="2579" spans="1:23" ht="14.1">
      <c r="A2579" s="13" t="s">
        <v>129</v>
      </c>
      <c r="B2579" s="75"/>
      <c r="C2579" s="75"/>
      <c r="D2579" s="75"/>
      <c r="E2579" s="24"/>
      <c r="F2579" s="13" t="s">
        <v>111</v>
      </c>
      <c r="G2579" s="27"/>
      <c r="H2579" s="24"/>
      <c r="I2579" s="13" t="s">
        <v>130</v>
      </c>
      <c r="J2579" s="27"/>
      <c r="K2579" s="24"/>
      <c r="L2579" s="13" t="s">
        <v>111</v>
      </c>
      <c r="M2579" s="27"/>
      <c r="N2579" s="24"/>
      <c r="O2579" s="13" t="str">
        <f>IF(OR(AND(NOT(ISBLANK(G2579)),NOT(ISNUMBER(G2579))),AND(NOT(ISBLANK(J2579)),NOT(ISNUMBER(M2579)))),"Digite um número na C.H.",IF(OR(COUNTIF(B2570:B2579,B2579)&gt;1,COUNTIF(J2570:J2579,J2579)&gt;1),"Docente repetido",""))</f>
        <v/>
      </c>
      <c r="P2579" s="13">
        <f t="shared" si="165"/>
        <v>0</v>
      </c>
      <c r="Q2579" s="26"/>
      <c r="R2579" s="26"/>
      <c r="S2579" s="26"/>
      <c r="T2579" s="40" t="str">
        <f t="shared" si="164"/>
        <v/>
      </c>
      <c r="U2579" s="26"/>
      <c r="V2579" s="26"/>
      <c r="W2579" s="26"/>
    </row>
    <row r="2580" spans="1:23" ht="12.6">
      <c r="A2580" s="26"/>
      <c r="B2580" s="26"/>
      <c r="C2580" s="26"/>
      <c r="D2580" s="26"/>
      <c r="E2580" s="26"/>
      <c r="F2580" s="26"/>
      <c r="G2580" s="26"/>
      <c r="H2580" s="26"/>
      <c r="I2580" s="26"/>
      <c r="J2580" s="26"/>
      <c r="K2580" s="26"/>
      <c r="L2580" s="26"/>
      <c r="M2580" s="26"/>
      <c r="N2580" s="26"/>
      <c r="O2580" s="26"/>
      <c r="P2580" s="26"/>
      <c r="Q2580" s="26"/>
      <c r="R2580" s="26"/>
      <c r="S2580" s="26"/>
      <c r="T2580" s="40" t="str">
        <f t="shared" si="164"/>
        <v/>
      </c>
      <c r="U2580" s="26"/>
      <c r="V2580" s="26"/>
      <c r="W2580" s="26"/>
    </row>
    <row r="2581" spans="1:23" ht="15.75" customHeight="1">
      <c r="T2581" s="40" t="str">
        <f t="shared" si="164"/>
        <v/>
      </c>
    </row>
    <row r="2582" spans="1:23" ht="15.75" customHeight="1">
      <c r="T2582" s="40" t="str">
        <f t="shared" si="164"/>
        <v/>
      </c>
    </row>
    <row r="2583" spans="1:23" ht="19.5" customHeight="1">
      <c r="A2583" s="13" t="s">
        <v>99</v>
      </c>
      <c r="B2583" s="94"/>
      <c r="C2583" s="94"/>
      <c r="D2583" s="94"/>
      <c r="E2583" s="94"/>
      <c r="F2583" s="94"/>
      <c r="G2583" s="94"/>
      <c r="H2583" s="94"/>
      <c r="I2583" s="94"/>
      <c r="J2583" s="94"/>
      <c r="K2583" s="94"/>
      <c r="L2583" s="94"/>
      <c r="M2583" s="94"/>
      <c r="N2583" s="24"/>
      <c r="O2583" s="13" t="str">
        <f>IF(AND(B2583="",NOT(F2584="")),"Nome da disciplina obrigatório","")</f>
        <v/>
      </c>
      <c r="P2583" s="13">
        <f>IF(ISBLANK(O2583),"",IF(O2583="",0,1))</f>
        <v>0</v>
      </c>
      <c r="Q2583" s="26"/>
      <c r="R2583" s="26"/>
      <c r="S2583" s="26"/>
      <c r="T2583" s="40" t="str">
        <f t="shared" si="164"/>
        <v/>
      </c>
      <c r="U2583" s="26"/>
      <c r="V2583" s="26"/>
      <c r="W2583" s="26"/>
    </row>
    <row r="2584" spans="1:23" ht="32.25" customHeight="1">
      <c r="A2584" s="95" t="s">
        <v>100</v>
      </c>
      <c r="B2584" s="96"/>
      <c r="C2584" s="96"/>
      <c r="D2584" s="96"/>
      <c r="E2584" s="97"/>
      <c r="F2584" s="13" t="str">
        <f>IF(SUM(G2594:G2603)+SUM(M2594:M2603)=0,"",SUM(G2594:G2603)+SUM(M2594:M2603))</f>
        <v/>
      </c>
      <c r="H2584" s="24"/>
      <c r="I2584" s="24"/>
      <c r="J2584" s="24"/>
      <c r="K2584" s="24"/>
      <c r="L2584" s="24"/>
      <c r="M2584" s="24"/>
      <c r="N2584" s="24"/>
      <c r="O2584" s="13" t="str">
        <f>IF(F2584="", "", IF(AND(NOT(F2584=0),NOT(MOD(F2584,15)=0)),"A carga horária deve ser múltiplo de 15",""))</f>
        <v/>
      </c>
      <c r="P2584" s="13">
        <f>IF(ISBLANK(O2584),"",IF(O2584="",0,1))</f>
        <v>0</v>
      </c>
      <c r="Q2584" s="26"/>
      <c r="R2584" s="26"/>
      <c r="S2584" s="26"/>
      <c r="T2584" s="40" t="str">
        <f t="shared" si="164"/>
        <v/>
      </c>
      <c r="U2584" s="24"/>
      <c r="V2584" s="24"/>
      <c r="W2584" s="26"/>
    </row>
    <row r="2585" spans="1:23" ht="14.1">
      <c r="A2585" s="98" t="s">
        <v>93</v>
      </c>
      <c r="B2585" s="98"/>
      <c r="C2585" s="98"/>
      <c r="D2585" s="98"/>
      <c r="E2585" s="98"/>
      <c r="F2585" s="38" t="str">
        <f>IF(AND(NOT(ISBLANK(F2584)),ISNUMBER(F2584),F2584&gt;=15),F2584/15,"")</f>
        <v/>
      </c>
      <c r="G2585" s="24"/>
      <c r="H2585" s="24"/>
      <c r="I2585" s="24"/>
      <c r="J2585" s="24"/>
      <c r="K2585" s="24"/>
      <c r="L2585" s="24"/>
      <c r="M2585" s="24"/>
      <c r="N2585" s="24"/>
      <c r="O2585" s="26"/>
      <c r="P2585" s="26"/>
      <c r="Q2585" s="26"/>
      <c r="R2585" s="26"/>
      <c r="S2585" s="26"/>
      <c r="T2585" s="40" t="str">
        <f t="shared" si="164"/>
        <v/>
      </c>
      <c r="U2585" s="24"/>
      <c r="V2585" s="24"/>
      <c r="W2585" s="26"/>
    </row>
    <row r="2586" spans="1:23" ht="60" customHeight="1">
      <c r="A2586" s="13" t="s">
        <v>101</v>
      </c>
      <c r="B2586" s="83"/>
      <c r="C2586" s="83"/>
      <c r="D2586" s="83"/>
      <c r="E2586" s="83"/>
      <c r="F2586" s="83"/>
      <c r="G2586" s="83"/>
      <c r="H2586" s="83"/>
      <c r="I2586" s="83"/>
      <c r="J2586" s="83"/>
      <c r="K2586" s="83"/>
      <c r="L2586" s="83"/>
      <c r="M2586" s="83"/>
      <c r="N2586" s="24"/>
      <c r="O2586" s="26"/>
      <c r="P2586" s="26"/>
      <c r="Q2586" s="26"/>
      <c r="R2586" s="26"/>
      <c r="S2586" s="26"/>
      <c r="T2586" s="40" t="str">
        <f t="shared" si="164"/>
        <v/>
      </c>
      <c r="U2586" s="24"/>
      <c r="V2586" s="24"/>
      <c r="W2586" s="26"/>
    </row>
    <row r="2587" spans="1:23" ht="60" customHeight="1">
      <c r="A2587" s="39" t="s">
        <v>102</v>
      </c>
      <c r="B2587" s="83"/>
      <c r="C2587" s="83"/>
      <c r="D2587" s="83"/>
      <c r="E2587" s="83"/>
      <c r="F2587" s="83"/>
      <c r="G2587" s="83"/>
      <c r="H2587" s="83"/>
      <c r="I2587" s="83"/>
      <c r="J2587" s="83"/>
      <c r="K2587" s="83"/>
      <c r="L2587" s="83"/>
      <c r="M2587" s="83"/>
      <c r="N2587" s="24"/>
      <c r="O2587" s="26"/>
      <c r="P2587" s="26"/>
      <c r="Q2587" s="26"/>
      <c r="R2587" s="26"/>
      <c r="S2587" s="26"/>
      <c r="T2587" s="40" t="str">
        <f t="shared" si="164"/>
        <v/>
      </c>
      <c r="U2587" s="24"/>
      <c r="V2587" s="24"/>
      <c r="W2587" s="26"/>
    </row>
    <row r="2588" spans="1:23" ht="14.1">
      <c r="A2588" s="13" t="s">
        <v>103</v>
      </c>
      <c r="B2588" s="57"/>
      <c r="C2588" s="16" t="s">
        <v>104</v>
      </c>
      <c r="D2588" s="24"/>
      <c r="E2588" s="24"/>
      <c r="G2588" s="26"/>
      <c r="H2588" s="24"/>
      <c r="I2588" s="24"/>
      <c r="J2588" s="24"/>
      <c r="K2588" s="24"/>
      <c r="L2588" s="24"/>
      <c r="M2588" s="24"/>
      <c r="N2588" s="24"/>
      <c r="O2588" s="26"/>
      <c r="P2588" s="26"/>
      <c r="Q2588" s="26"/>
      <c r="R2588" s="26"/>
      <c r="S2588" s="26"/>
      <c r="T2588" s="40" t="str">
        <f t="shared" si="164"/>
        <v/>
      </c>
      <c r="U2588" s="24"/>
      <c r="V2588" s="24"/>
      <c r="W2588" s="26"/>
    </row>
    <row r="2589" spans="1:23" ht="14.1">
      <c r="A2589" s="13" t="s">
        <v>105</v>
      </c>
      <c r="B2589" s="57"/>
      <c r="C2589" s="16" t="s">
        <v>104</v>
      </c>
      <c r="D2589" s="24"/>
      <c r="E2589" s="24"/>
      <c r="G2589" s="26"/>
      <c r="H2589" s="24"/>
      <c r="I2589" s="24"/>
      <c r="J2589" s="24"/>
      <c r="K2589" s="24"/>
      <c r="L2589" s="24"/>
      <c r="M2589" s="24"/>
      <c r="N2589" s="24"/>
      <c r="O2589" s="26"/>
      <c r="P2589" s="26"/>
      <c r="Q2589" s="26"/>
      <c r="R2589" s="26"/>
      <c r="S2589" s="26"/>
      <c r="T2589" s="40" t="str">
        <f t="shared" si="164"/>
        <v/>
      </c>
      <c r="U2589" s="24"/>
      <c r="V2589" s="24"/>
      <c r="W2589" s="26"/>
    </row>
    <row r="2590" spans="1:23" ht="14.1">
      <c r="A2590" s="99" t="s">
        <v>106</v>
      </c>
      <c r="B2590" s="99"/>
      <c r="C2590" s="57"/>
      <c r="D2590" s="16" t="s">
        <v>104</v>
      </c>
      <c r="E2590" s="24"/>
      <c r="F2590" s="34"/>
      <c r="G2590" s="26"/>
      <c r="H2590" s="24"/>
      <c r="I2590" s="24"/>
      <c r="J2590" s="24"/>
      <c r="K2590" s="24"/>
      <c r="L2590" s="24"/>
      <c r="M2590" s="24"/>
      <c r="N2590" s="24"/>
      <c r="O2590" s="26"/>
      <c r="P2590" s="26"/>
      <c r="Q2590" s="26"/>
      <c r="R2590" s="26"/>
      <c r="S2590" s="26"/>
      <c r="T2590" s="40" t="str">
        <f t="shared" si="164"/>
        <v/>
      </c>
      <c r="U2590" s="24"/>
      <c r="V2590" s="24"/>
      <c r="W2590" s="26"/>
    </row>
    <row r="2591" spans="1:23" ht="14.1">
      <c r="A2591" s="99" t="s">
        <v>107</v>
      </c>
      <c r="B2591" s="99"/>
      <c r="C2591" s="57"/>
      <c r="D2591" s="16" t="s">
        <v>104</v>
      </c>
      <c r="E2591" s="24"/>
      <c r="F2591" s="34"/>
      <c r="G2591" s="26"/>
      <c r="H2591" s="24"/>
      <c r="I2591" s="24"/>
      <c r="J2591" s="24"/>
      <c r="K2591" s="24"/>
      <c r="L2591" s="24"/>
      <c r="M2591" s="24"/>
      <c r="N2591" s="24"/>
      <c r="O2591" s="26"/>
      <c r="P2591" s="26"/>
      <c r="Q2591" s="26"/>
      <c r="R2591" s="26"/>
      <c r="S2591" s="26"/>
      <c r="T2591" s="40" t="str">
        <f t="shared" si="164"/>
        <v/>
      </c>
      <c r="U2591" s="24"/>
      <c r="V2591" s="24"/>
      <c r="W2591" s="26"/>
    </row>
    <row r="2592" spans="1:23" ht="14.1">
      <c r="A2592" s="100" t="s">
        <v>108</v>
      </c>
      <c r="B2592" s="101"/>
      <c r="C2592" s="102"/>
      <c r="D2592" s="57"/>
      <c r="E2592" s="16" t="s">
        <v>104</v>
      </c>
      <c r="G2592" s="26"/>
      <c r="H2592" s="24"/>
      <c r="I2592" s="24"/>
      <c r="J2592" s="24"/>
      <c r="K2592" s="24"/>
      <c r="L2592" s="24"/>
      <c r="M2592" s="24"/>
      <c r="N2592" s="24"/>
      <c r="O2592" s="26"/>
      <c r="P2592" s="26"/>
      <c r="Q2592" s="26"/>
      <c r="R2592" s="26"/>
      <c r="S2592" s="26"/>
      <c r="T2592" s="40" t="str">
        <f t="shared" si="164"/>
        <v/>
      </c>
      <c r="U2592" s="24"/>
      <c r="V2592" s="24"/>
      <c r="W2592" s="26"/>
    </row>
    <row r="2593" spans="1:23" ht="14.1">
      <c r="A2593" s="103" t="s">
        <v>109</v>
      </c>
      <c r="B2593" s="104"/>
      <c r="C2593" s="105"/>
      <c r="D2593" s="57"/>
      <c r="E2593" s="16" t="s">
        <v>104</v>
      </c>
      <c r="G2593" s="26"/>
      <c r="H2593" s="24"/>
      <c r="I2593" s="24"/>
      <c r="J2593" s="24"/>
      <c r="K2593" s="24"/>
      <c r="L2593" s="24"/>
      <c r="M2593" s="24"/>
      <c r="N2593" s="24"/>
      <c r="O2593" s="26"/>
      <c r="P2593" s="26"/>
      <c r="Q2593" s="26"/>
      <c r="R2593" s="26"/>
      <c r="S2593" s="26"/>
      <c r="T2593" s="40" t="str">
        <f t="shared" si="164"/>
        <v/>
      </c>
      <c r="U2593" s="24"/>
      <c r="V2593" s="24"/>
      <c r="W2593" s="26"/>
    </row>
    <row r="2594" spans="1:23" ht="14.1">
      <c r="A2594" s="13" t="s">
        <v>110</v>
      </c>
      <c r="B2594" s="75"/>
      <c r="C2594" s="75"/>
      <c r="D2594" s="75"/>
      <c r="E2594" s="24"/>
      <c r="F2594" s="13" t="s">
        <v>111</v>
      </c>
      <c r="G2594" s="27"/>
      <c r="H2594" s="24"/>
      <c r="I2594" s="13" t="s">
        <v>112</v>
      </c>
      <c r="J2594" s="27"/>
      <c r="K2594" s="24"/>
      <c r="L2594" s="13" t="s">
        <v>111</v>
      </c>
      <c r="M2594" s="27"/>
      <c r="N2594" s="24"/>
      <c r="O2594" s="13" t="str">
        <f>IF(OR(AND(NOT(ISBLANK(G2594)),NOT(ISNUMBER(G2594))),AND(NOT(ISBLANK(J2594)),NOT(ISNUMBER(M2594)))),"Digite um número na C.H.",IF(OR(COUNTIF(B2594:B2603,B2594)&gt;1,COUNTIF(J2594:J2603,J2594)&gt;1),"Docente repetido",""))</f>
        <v/>
      </c>
      <c r="P2594" s="13">
        <f t="shared" ref="P2594:P2603" si="166">IF(ISBLANK(O2594),"",IF(O2594="",0,1))</f>
        <v>0</v>
      </c>
      <c r="Q2594" s="26"/>
      <c r="R2594" s="26"/>
      <c r="S2594" s="26"/>
      <c r="T2594" s="40" t="str">
        <f t="shared" si="164"/>
        <v/>
      </c>
      <c r="U2594" s="24"/>
      <c r="V2594" s="24"/>
      <c r="W2594" s="26"/>
    </row>
    <row r="2595" spans="1:23" ht="14.1">
      <c r="A2595" s="13" t="s">
        <v>113</v>
      </c>
      <c r="B2595" s="75"/>
      <c r="C2595" s="75"/>
      <c r="D2595" s="75"/>
      <c r="E2595" s="24"/>
      <c r="F2595" s="13" t="s">
        <v>111</v>
      </c>
      <c r="G2595" s="27"/>
      <c r="H2595" s="24"/>
      <c r="I2595" s="13" t="s">
        <v>114</v>
      </c>
      <c r="J2595" s="27"/>
      <c r="K2595" s="24"/>
      <c r="L2595" s="13" t="s">
        <v>111</v>
      </c>
      <c r="M2595" s="27"/>
      <c r="N2595" s="24"/>
      <c r="O2595" s="13" t="str">
        <f>IF(OR(AND(NOT(ISBLANK(G2595)),NOT(ISNUMBER(G2595))),AND(NOT(ISBLANK(J2595)),NOT(ISNUMBER(M2595)))),"Digite um número na C.H.",IF(OR(COUNTIF(B2594:B2603,B2595)&gt;1,COUNTIF(J2594:J2603,J2595)&gt;1),"Docente repetido",""))</f>
        <v/>
      </c>
      <c r="P2595" s="13">
        <f t="shared" si="166"/>
        <v>0</v>
      </c>
      <c r="Q2595" s="26"/>
      <c r="R2595" s="26"/>
      <c r="S2595" s="26"/>
      <c r="T2595" s="40" t="str">
        <f t="shared" si="164"/>
        <v/>
      </c>
      <c r="U2595" s="24"/>
      <c r="V2595" s="24"/>
      <c r="W2595" s="26"/>
    </row>
    <row r="2596" spans="1:23" ht="14.1">
      <c r="A2596" s="13" t="s">
        <v>115</v>
      </c>
      <c r="B2596" s="75"/>
      <c r="C2596" s="75"/>
      <c r="D2596" s="75"/>
      <c r="E2596" s="24"/>
      <c r="F2596" s="13" t="s">
        <v>111</v>
      </c>
      <c r="G2596" s="27"/>
      <c r="H2596" s="24"/>
      <c r="I2596" s="13" t="s">
        <v>116</v>
      </c>
      <c r="J2596" s="27"/>
      <c r="K2596" s="24"/>
      <c r="L2596" s="13" t="s">
        <v>111</v>
      </c>
      <c r="M2596" s="27"/>
      <c r="N2596" s="24"/>
      <c r="O2596" s="13" t="str">
        <f>IF(OR(AND(NOT(ISBLANK(G2596)),NOT(ISNUMBER(G2596))),AND(NOT(ISBLANK(J2596)),NOT(ISNUMBER(M2596)))),"Digite um número na C.H.",IF(OR(COUNTIF(B2594:B2603,B2596)&gt;1,COUNTIF(J2594:J2603,J2596)&gt;1),"Docente repetido",""))</f>
        <v/>
      </c>
      <c r="P2596" s="13">
        <f t="shared" si="166"/>
        <v>0</v>
      </c>
      <c r="Q2596" s="26"/>
      <c r="R2596" s="26"/>
      <c r="S2596" s="26"/>
      <c r="T2596" s="40" t="str">
        <f t="shared" si="164"/>
        <v/>
      </c>
      <c r="U2596" s="24"/>
      <c r="V2596" s="24"/>
      <c r="W2596" s="26"/>
    </row>
    <row r="2597" spans="1:23" ht="14.1">
      <c r="A2597" s="13" t="s">
        <v>117</v>
      </c>
      <c r="B2597" s="75"/>
      <c r="C2597" s="75"/>
      <c r="D2597" s="75"/>
      <c r="E2597" s="24"/>
      <c r="F2597" s="13" t="s">
        <v>111</v>
      </c>
      <c r="G2597" s="27"/>
      <c r="H2597" s="24"/>
      <c r="I2597" s="13" t="s">
        <v>118</v>
      </c>
      <c r="J2597" s="27"/>
      <c r="K2597" s="24"/>
      <c r="L2597" s="13" t="s">
        <v>111</v>
      </c>
      <c r="M2597" s="27"/>
      <c r="N2597" s="24"/>
      <c r="O2597" s="13" t="str">
        <f>IF(OR(AND(NOT(ISBLANK(G2597)),NOT(ISNUMBER(G2597))),AND(NOT(ISBLANK(J2597)),NOT(ISNUMBER(M2597)))),"Digite um número na C.H.",IF(OR(COUNTIF(B2594:B2603,B2597)&gt;1,COUNTIF(J2594:J2603,J2597)&gt;1),"Docente repetido",""))</f>
        <v/>
      </c>
      <c r="P2597" s="13">
        <f t="shared" si="166"/>
        <v>0</v>
      </c>
      <c r="Q2597" s="26"/>
      <c r="R2597" s="26"/>
      <c r="S2597" s="26"/>
      <c r="T2597" s="40" t="str">
        <f t="shared" si="164"/>
        <v/>
      </c>
      <c r="U2597" s="24"/>
      <c r="V2597" s="24"/>
      <c r="W2597" s="26"/>
    </row>
    <row r="2598" spans="1:23" ht="14.1">
      <c r="A2598" s="13" t="s">
        <v>119</v>
      </c>
      <c r="B2598" s="75"/>
      <c r="C2598" s="75"/>
      <c r="D2598" s="75"/>
      <c r="E2598" s="24"/>
      <c r="F2598" s="13" t="s">
        <v>111</v>
      </c>
      <c r="G2598" s="27"/>
      <c r="H2598" s="24"/>
      <c r="I2598" s="13" t="s">
        <v>120</v>
      </c>
      <c r="J2598" s="27"/>
      <c r="K2598" s="24"/>
      <c r="L2598" s="13" t="s">
        <v>111</v>
      </c>
      <c r="M2598" s="27"/>
      <c r="N2598" s="24"/>
      <c r="O2598" s="13" t="str">
        <f>IF(OR(AND(NOT(ISBLANK(G2598)),NOT(ISNUMBER(G2598))),AND(NOT(ISBLANK(J2598)),NOT(ISNUMBER(M2598)))),"Digite um número na C.H.",IF(OR(COUNTIF(B2594:B2603,B2598)&gt;1,COUNTIF(J2594:J2603,J2598)&gt;1),"Docente repetido",""))</f>
        <v/>
      </c>
      <c r="P2598" s="13">
        <f t="shared" si="166"/>
        <v>0</v>
      </c>
      <c r="Q2598" s="26"/>
      <c r="R2598" s="26"/>
      <c r="S2598" s="26"/>
      <c r="T2598" s="40" t="str">
        <f t="shared" si="164"/>
        <v/>
      </c>
      <c r="U2598" s="24"/>
      <c r="V2598" s="24"/>
      <c r="W2598" s="26"/>
    </row>
    <row r="2599" spans="1:23" ht="14.1">
      <c r="A2599" s="13" t="s">
        <v>121</v>
      </c>
      <c r="B2599" s="75"/>
      <c r="C2599" s="75"/>
      <c r="D2599" s="75"/>
      <c r="E2599" s="24"/>
      <c r="F2599" s="13" t="s">
        <v>111</v>
      </c>
      <c r="G2599" s="27"/>
      <c r="H2599" s="24"/>
      <c r="I2599" s="13" t="s">
        <v>122</v>
      </c>
      <c r="J2599" s="27"/>
      <c r="K2599" s="24"/>
      <c r="L2599" s="13" t="s">
        <v>111</v>
      </c>
      <c r="M2599" s="27"/>
      <c r="N2599" s="24"/>
      <c r="O2599" s="13" t="str">
        <f>IF(OR(AND(NOT(ISBLANK(G2599)),NOT(ISNUMBER(G2599))),AND(NOT(ISBLANK(J2599)),NOT(ISNUMBER(M2599)))),"Digite um número na C.H.",IF(OR(COUNTIF(B2594:B2603,B2599)&gt;1,COUNTIF(J2594:J2603,J2599)&gt;1),"Docente repetido",""))</f>
        <v/>
      </c>
      <c r="P2599" s="13">
        <f t="shared" si="166"/>
        <v>0</v>
      </c>
      <c r="Q2599" s="26"/>
      <c r="R2599" s="26"/>
      <c r="S2599" s="26"/>
      <c r="T2599" s="40" t="str">
        <f t="shared" si="164"/>
        <v/>
      </c>
      <c r="U2599" s="24"/>
      <c r="V2599" s="24"/>
      <c r="W2599" s="26"/>
    </row>
    <row r="2600" spans="1:23" ht="14.1">
      <c r="A2600" s="13" t="s">
        <v>123</v>
      </c>
      <c r="B2600" s="75"/>
      <c r="C2600" s="75"/>
      <c r="D2600" s="75"/>
      <c r="E2600" s="24"/>
      <c r="F2600" s="13" t="s">
        <v>111</v>
      </c>
      <c r="G2600" s="27"/>
      <c r="H2600" s="24"/>
      <c r="I2600" s="13" t="s">
        <v>124</v>
      </c>
      <c r="J2600" s="27"/>
      <c r="K2600" s="24"/>
      <c r="L2600" s="13" t="s">
        <v>111</v>
      </c>
      <c r="M2600" s="27"/>
      <c r="N2600" s="24"/>
      <c r="O2600" s="13" t="str">
        <f>IF(OR(AND(NOT(ISBLANK(G2600)),NOT(ISNUMBER(G2600))),AND(NOT(ISBLANK(J2600)),NOT(ISNUMBER(M2600)))),"Digite um número na C.H.",IF(OR(COUNTIF(B2594:B2603,B2600)&gt;1,COUNTIF(J2594:J2603,J2600)&gt;1),"Docente repetido",""))</f>
        <v/>
      </c>
      <c r="P2600" s="13">
        <f t="shared" si="166"/>
        <v>0</v>
      </c>
      <c r="Q2600" s="26"/>
      <c r="R2600" s="26"/>
      <c r="S2600" s="26"/>
      <c r="T2600" s="40" t="str">
        <f t="shared" si="164"/>
        <v/>
      </c>
      <c r="U2600" s="24"/>
      <c r="V2600" s="24"/>
      <c r="W2600" s="26"/>
    </row>
    <row r="2601" spans="1:23" ht="14.1">
      <c r="A2601" s="13" t="s">
        <v>125</v>
      </c>
      <c r="B2601" s="75"/>
      <c r="C2601" s="75"/>
      <c r="D2601" s="75"/>
      <c r="E2601" s="24"/>
      <c r="F2601" s="13" t="s">
        <v>111</v>
      </c>
      <c r="G2601" s="27"/>
      <c r="H2601" s="24"/>
      <c r="I2601" s="13" t="s">
        <v>126</v>
      </c>
      <c r="J2601" s="27"/>
      <c r="K2601" s="24"/>
      <c r="L2601" s="13" t="s">
        <v>111</v>
      </c>
      <c r="M2601" s="27"/>
      <c r="N2601" s="24"/>
      <c r="O2601" s="13" t="str">
        <f>IF(OR(AND(NOT(ISBLANK(G2601)),NOT(ISNUMBER(G2601))),AND(NOT(ISBLANK(J2601)),NOT(ISNUMBER(M2601)))),"Digite um número na C.H.",IF(OR(COUNTIF(B2594:B2603,B2601)&gt;1,COUNTIF(J2594:J2603,J2601)&gt;1),"Docente repetido",""))</f>
        <v/>
      </c>
      <c r="P2601" s="13">
        <f t="shared" si="166"/>
        <v>0</v>
      </c>
      <c r="Q2601" s="26"/>
      <c r="R2601" s="26"/>
      <c r="S2601" s="26"/>
      <c r="T2601" s="40" t="str">
        <f t="shared" si="164"/>
        <v/>
      </c>
      <c r="U2601" s="24"/>
      <c r="V2601" s="24"/>
      <c r="W2601" s="26"/>
    </row>
    <row r="2602" spans="1:23" ht="14.1">
      <c r="A2602" s="13" t="s">
        <v>127</v>
      </c>
      <c r="B2602" s="75"/>
      <c r="C2602" s="75"/>
      <c r="D2602" s="75"/>
      <c r="E2602" s="24"/>
      <c r="F2602" s="13" t="s">
        <v>111</v>
      </c>
      <c r="G2602" s="27"/>
      <c r="H2602" s="24"/>
      <c r="I2602" s="13" t="s">
        <v>128</v>
      </c>
      <c r="J2602" s="27"/>
      <c r="K2602" s="24"/>
      <c r="L2602" s="13" t="s">
        <v>111</v>
      </c>
      <c r="M2602" s="27"/>
      <c r="N2602" s="24"/>
      <c r="O2602" s="13" t="str">
        <f>IF(OR(AND(NOT(ISBLANK(G2602)),NOT(ISNUMBER(G2602))),AND(NOT(ISBLANK(J2602)),NOT(ISNUMBER(M2602)))),"Digite um número na C.H.",IF(OR(COUNTIF(B2594:B2603,B2602)&gt;1,COUNTIF(J2594:J2603,J2602)&gt;1),"Docente repetido",""))</f>
        <v/>
      </c>
      <c r="P2602" s="13">
        <f t="shared" si="166"/>
        <v>0</v>
      </c>
      <c r="Q2602" s="26"/>
      <c r="R2602" s="26"/>
      <c r="S2602" s="26"/>
      <c r="T2602" s="40" t="str">
        <f t="shared" si="164"/>
        <v/>
      </c>
      <c r="U2602" s="26"/>
      <c r="V2602" s="26"/>
      <c r="W2602" s="26"/>
    </row>
    <row r="2603" spans="1:23" ht="14.1">
      <c r="A2603" s="13" t="s">
        <v>129</v>
      </c>
      <c r="B2603" s="75"/>
      <c r="C2603" s="75"/>
      <c r="D2603" s="75"/>
      <c r="E2603" s="24"/>
      <c r="F2603" s="13" t="s">
        <v>111</v>
      </c>
      <c r="G2603" s="27"/>
      <c r="H2603" s="24"/>
      <c r="I2603" s="13" t="s">
        <v>130</v>
      </c>
      <c r="J2603" s="27"/>
      <c r="K2603" s="24"/>
      <c r="L2603" s="13" t="s">
        <v>111</v>
      </c>
      <c r="M2603" s="27"/>
      <c r="N2603" s="24"/>
      <c r="O2603" s="13" t="str">
        <f>IF(OR(AND(NOT(ISBLANK(G2603)),NOT(ISNUMBER(G2603))),AND(NOT(ISBLANK(J2603)),NOT(ISNUMBER(M2603)))),"Digite um número na C.H.",IF(OR(COUNTIF(B2594:B2603,B2603)&gt;1,COUNTIF(J2594:J2603,J2603)&gt;1),"Docente repetido",""))</f>
        <v/>
      </c>
      <c r="P2603" s="13">
        <f t="shared" si="166"/>
        <v>0</v>
      </c>
      <c r="Q2603" s="26"/>
      <c r="R2603" s="26"/>
      <c r="S2603" s="26"/>
      <c r="T2603" s="40" t="str">
        <f t="shared" si="164"/>
        <v/>
      </c>
      <c r="U2603" s="26"/>
      <c r="V2603" s="26"/>
      <c r="W2603" s="26"/>
    </row>
    <row r="2604" spans="1:23" ht="12.6">
      <c r="A2604" s="26"/>
      <c r="B2604" s="26"/>
      <c r="C2604" s="26"/>
      <c r="D2604" s="26"/>
      <c r="E2604" s="26"/>
      <c r="F2604" s="26"/>
      <c r="G2604" s="26"/>
      <c r="H2604" s="26"/>
      <c r="I2604" s="26"/>
      <c r="J2604" s="26"/>
      <c r="K2604" s="26"/>
      <c r="L2604" s="26"/>
      <c r="M2604" s="26"/>
      <c r="N2604" s="26"/>
      <c r="O2604" s="26"/>
      <c r="P2604" s="26"/>
      <c r="Q2604" s="26"/>
      <c r="R2604" s="26"/>
      <c r="S2604" s="26"/>
      <c r="T2604" s="40" t="str">
        <f t="shared" si="164"/>
        <v/>
      </c>
      <c r="U2604" s="26"/>
      <c r="V2604" s="26"/>
      <c r="W2604" s="26"/>
    </row>
    <row r="2605" spans="1:23" ht="15.75" customHeight="1">
      <c r="T2605" s="40" t="str">
        <f t="shared" si="164"/>
        <v/>
      </c>
    </row>
    <row r="2606" spans="1:23" ht="15.75" customHeight="1">
      <c r="T2606" s="40" t="str">
        <f t="shared" si="164"/>
        <v/>
      </c>
    </row>
    <row r="2607" spans="1:23" ht="19.5" customHeight="1">
      <c r="A2607" s="13" t="s">
        <v>99</v>
      </c>
      <c r="B2607" s="94"/>
      <c r="C2607" s="94"/>
      <c r="D2607" s="94"/>
      <c r="E2607" s="94"/>
      <c r="F2607" s="94"/>
      <c r="G2607" s="94"/>
      <c r="H2607" s="94"/>
      <c r="I2607" s="94"/>
      <c r="J2607" s="94"/>
      <c r="K2607" s="94"/>
      <c r="L2607" s="94"/>
      <c r="M2607" s="94"/>
      <c r="N2607" s="24"/>
      <c r="O2607" s="13" t="str">
        <f>IF(AND(B2607="",NOT(F2608="")),"Nome da disciplina obrigatório","")</f>
        <v/>
      </c>
      <c r="P2607" s="13">
        <f>IF(ISBLANK(O2607),"",IF(O2607="",0,1))</f>
        <v>0</v>
      </c>
      <c r="Q2607" s="26"/>
      <c r="R2607" s="26"/>
      <c r="S2607" s="26"/>
      <c r="T2607" s="40" t="str">
        <f t="shared" si="164"/>
        <v/>
      </c>
      <c r="U2607" s="26"/>
      <c r="V2607" s="26"/>
      <c r="W2607" s="26"/>
    </row>
    <row r="2608" spans="1:23" ht="32.25" customHeight="1">
      <c r="A2608" s="95" t="s">
        <v>100</v>
      </c>
      <c r="B2608" s="96"/>
      <c r="C2608" s="96"/>
      <c r="D2608" s="96"/>
      <c r="E2608" s="97"/>
      <c r="F2608" s="13" t="str">
        <f>IF(SUM(G2618:G2627)+SUM(M2618:M2627)=0,"",SUM(G2618:G2627)+SUM(M2618:M2627))</f>
        <v/>
      </c>
      <c r="H2608" s="24"/>
      <c r="I2608" s="24"/>
      <c r="J2608" s="24"/>
      <c r="K2608" s="24"/>
      <c r="L2608" s="24"/>
      <c r="M2608" s="24"/>
      <c r="N2608" s="24"/>
      <c r="O2608" s="13" t="str">
        <f>IF(F2608="", "", IF(AND(NOT(F2608=0),NOT(MOD(F2608,15)=0)),"A carga horária deve ser múltiplo de 15",""))</f>
        <v/>
      </c>
      <c r="P2608" s="13">
        <f>IF(ISBLANK(O2608),"",IF(O2608="",0,1))</f>
        <v>0</v>
      </c>
      <c r="Q2608" s="26"/>
      <c r="R2608" s="26"/>
      <c r="S2608" s="26"/>
      <c r="T2608" s="40" t="str">
        <f t="shared" si="164"/>
        <v/>
      </c>
      <c r="U2608" s="24"/>
      <c r="V2608" s="24"/>
      <c r="W2608" s="26"/>
    </row>
    <row r="2609" spans="1:23" ht="14.1">
      <c r="A2609" s="98" t="s">
        <v>93</v>
      </c>
      <c r="B2609" s="98"/>
      <c r="C2609" s="98"/>
      <c r="D2609" s="98"/>
      <c r="E2609" s="98"/>
      <c r="F2609" s="38" t="str">
        <f>IF(AND(NOT(ISBLANK(F2608)),ISNUMBER(F2608),F2608&gt;=15),F2608/15,"")</f>
        <v/>
      </c>
      <c r="G2609" s="24"/>
      <c r="H2609" s="24"/>
      <c r="I2609" s="24"/>
      <c r="J2609" s="24"/>
      <c r="K2609" s="24"/>
      <c r="L2609" s="24"/>
      <c r="M2609" s="24"/>
      <c r="N2609" s="24"/>
      <c r="O2609" s="26"/>
      <c r="P2609" s="26"/>
      <c r="Q2609" s="26"/>
      <c r="R2609" s="26"/>
      <c r="S2609" s="26"/>
      <c r="T2609" s="40" t="str">
        <f t="shared" si="164"/>
        <v/>
      </c>
      <c r="U2609" s="24"/>
      <c r="V2609" s="24"/>
      <c r="W2609" s="26"/>
    </row>
    <row r="2610" spans="1:23" ht="60" customHeight="1">
      <c r="A2610" s="13" t="s">
        <v>101</v>
      </c>
      <c r="B2610" s="83"/>
      <c r="C2610" s="83"/>
      <c r="D2610" s="83"/>
      <c r="E2610" s="83"/>
      <c r="F2610" s="83"/>
      <c r="G2610" s="83"/>
      <c r="H2610" s="83"/>
      <c r="I2610" s="83"/>
      <c r="J2610" s="83"/>
      <c r="K2610" s="83"/>
      <c r="L2610" s="83"/>
      <c r="M2610" s="83"/>
      <c r="N2610" s="24"/>
      <c r="O2610" s="26"/>
      <c r="P2610" s="26"/>
      <c r="Q2610" s="26"/>
      <c r="R2610" s="26"/>
      <c r="S2610" s="26"/>
      <c r="T2610" s="40" t="str">
        <f t="shared" si="164"/>
        <v/>
      </c>
      <c r="U2610" s="24"/>
      <c r="V2610" s="24"/>
      <c r="W2610" s="26"/>
    </row>
    <row r="2611" spans="1:23" ht="60" customHeight="1">
      <c r="A2611" s="39" t="s">
        <v>102</v>
      </c>
      <c r="B2611" s="83"/>
      <c r="C2611" s="83"/>
      <c r="D2611" s="83"/>
      <c r="E2611" s="83"/>
      <c r="F2611" s="83"/>
      <c r="G2611" s="83"/>
      <c r="H2611" s="83"/>
      <c r="I2611" s="83"/>
      <c r="J2611" s="83"/>
      <c r="K2611" s="83"/>
      <c r="L2611" s="83"/>
      <c r="M2611" s="83"/>
      <c r="N2611" s="24"/>
      <c r="O2611" s="26"/>
      <c r="P2611" s="26"/>
      <c r="Q2611" s="26"/>
      <c r="R2611" s="26"/>
      <c r="S2611" s="26"/>
      <c r="T2611" s="40" t="str">
        <f t="shared" si="164"/>
        <v/>
      </c>
      <c r="U2611" s="24"/>
      <c r="V2611" s="24"/>
      <c r="W2611" s="26"/>
    </row>
    <row r="2612" spans="1:23" ht="14.1">
      <c r="A2612" s="13" t="s">
        <v>103</v>
      </c>
      <c r="B2612" s="57"/>
      <c r="C2612" s="16" t="s">
        <v>104</v>
      </c>
      <c r="D2612" s="24"/>
      <c r="E2612" s="24"/>
      <c r="G2612" s="26"/>
      <c r="H2612" s="24"/>
      <c r="I2612" s="24"/>
      <c r="J2612" s="24"/>
      <c r="K2612" s="24"/>
      <c r="L2612" s="24"/>
      <c r="M2612" s="24"/>
      <c r="N2612" s="24"/>
      <c r="O2612" s="26"/>
      <c r="P2612" s="26"/>
      <c r="Q2612" s="26"/>
      <c r="R2612" s="26"/>
      <c r="S2612" s="26"/>
      <c r="T2612" s="40" t="str">
        <f t="shared" si="164"/>
        <v/>
      </c>
      <c r="U2612" s="24"/>
      <c r="V2612" s="24"/>
      <c r="W2612" s="26"/>
    </row>
    <row r="2613" spans="1:23" ht="14.1">
      <c r="A2613" s="13" t="s">
        <v>105</v>
      </c>
      <c r="B2613" s="57"/>
      <c r="C2613" s="16" t="s">
        <v>104</v>
      </c>
      <c r="D2613" s="24"/>
      <c r="E2613" s="24"/>
      <c r="G2613" s="26"/>
      <c r="H2613" s="24"/>
      <c r="I2613" s="24"/>
      <c r="J2613" s="24"/>
      <c r="K2613" s="24"/>
      <c r="L2613" s="24"/>
      <c r="M2613" s="24"/>
      <c r="N2613" s="24"/>
      <c r="O2613" s="26"/>
      <c r="P2613" s="26"/>
      <c r="Q2613" s="26"/>
      <c r="R2613" s="26"/>
      <c r="S2613" s="26"/>
      <c r="T2613" s="40" t="str">
        <f t="shared" si="164"/>
        <v/>
      </c>
      <c r="U2613" s="24"/>
      <c r="V2613" s="24"/>
      <c r="W2613" s="26"/>
    </row>
    <row r="2614" spans="1:23" ht="14.1">
      <c r="A2614" s="99" t="s">
        <v>106</v>
      </c>
      <c r="B2614" s="99"/>
      <c r="C2614" s="57"/>
      <c r="D2614" s="16" t="s">
        <v>104</v>
      </c>
      <c r="E2614" s="24"/>
      <c r="F2614" s="34"/>
      <c r="G2614" s="26"/>
      <c r="H2614" s="24"/>
      <c r="I2614" s="24"/>
      <c r="J2614" s="24"/>
      <c r="K2614" s="24"/>
      <c r="L2614" s="24"/>
      <c r="M2614" s="24"/>
      <c r="N2614" s="24"/>
      <c r="O2614" s="26"/>
      <c r="P2614" s="26"/>
      <c r="Q2614" s="26"/>
      <c r="R2614" s="26"/>
      <c r="S2614" s="26"/>
      <c r="T2614" s="40" t="str">
        <f t="shared" si="164"/>
        <v/>
      </c>
      <c r="U2614" s="24"/>
      <c r="V2614" s="24"/>
      <c r="W2614" s="26"/>
    </row>
    <row r="2615" spans="1:23" ht="14.1">
      <c r="A2615" s="99" t="s">
        <v>107</v>
      </c>
      <c r="B2615" s="99"/>
      <c r="C2615" s="57"/>
      <c r="D2615" s="16" t="s">
        <v>104</v>
      </c>
      <c r="E2615" s="24"/>
      <c r="F2615" s="34"/>
      <c r="G2615" s="26"/>
      <c r="H2615" s="24"/>
      <c r="I2615" s="24"/>
      <c r="J2615" s="24"/>
      <c r="K2615" s="24"/>
      <c r="L2615" s="24"/>
      <c r="M2615" s="24"/>
      <c r="N2615" s="24"/>
      <c r="O2615" s="26"/>
      <c r="P2615" s="26"/>
      <c r="Q2615" s="26"/>
      <c r="R2615" s="26"/>
      <c r="S2615" s="26"/>
      <c r="T2615" s="40" t="str">
        <f t="shared" si="164"/>
        <v/>
      </c>
      <c r="U2615" s="24"/>
      <c r="V2615" s="24"/>
      <c r="W2615" s="26"/>
    </row>
    <row r="2616" spans="1:23" ht="14.1">
      <c r="A2616" s="100" t="s">
        <v>108</v>
      </c>
      <c r="B2616" s="101"/>
      <c r="C2616" s="102"/>
      <c r="D2616" s="57"/>
      <c r="E2616" s="16" t="s">
        <v>104</v>
      </c>
      <c r="G2616" s="26"/>
      <c r="H2616" s="24"/>
      <c r="I2616" s="24"/>
      <c r="J2616" s="24"/>
      <c r="K2616" s="24"/>
      <c r="L2616" s="24"/>
      <c r="M2616" s="24"/>
      <c r="N2616" s="24"/>
      <c r="O2616" s="26"/>
      <c r="P2616" s="26"/>
      <c r="Q2616" s="26"/>
      <c r="R2616" s="26"/>
      <c r="S2616" s="26"/>
      <c r="T2616" s="40" t="str">
        <f t="shared" si="164"/>
        <v/>
      </c>
      <c r="U2616" s="24"/>
      <c r="V2616" s="24"/>
      <c r="W2616" s="26"/>
    </row>
    <row r="2617" spans="1:23" ht="14.1">
      <c r="A2617" s="103" t="s">
        <v>109</v>
      </c>
      <c r="B2617" s="104"/>
      <c r="C2617" s="105"/>
      <c r="D2617" s="57"/>
      <c r="E2617" s="16" t="s">
        <v>104</v>
      </c>
      <c r="G2617" s="26"/>
      <c r="H2617" s="24"/>
      <c r="I2617" s="24"/>
      <c r="J2617" s="24"/>
      <c r="K2617" s="24"/>
      <c r="L2617" s="24"/>
      <c r="M2617" s="24"/>
      <c r="N2617" s="24"/>
      <c r="O2617" s="26"/>
      <c r="P2617" s="26"/>
      <c r="Q2617" s="26"/>
      <c r="R2617" s="26"/>
      <c r="S2617" s="26"/>
      <c r="T2617" s="40" t="str">
        <f t="shared" si="164"/>
        <v/>
      </c>
      <c r="U2617" s="24"/>
      <c r="V2617" s="24"/>
      <c r="W2617" s="26"/>
    </row>
    <row r="2618" spans="1:23" ht="14.1">
      <c r="A2618" s="13" t="s">
        <v>110</v>
      </c>
      <c r="B2618" s="75"/>
      <c r="C2618" s="75"/>
      <c r="D2618" s="75"/>
      <c r="E2618" s="24"/>
      <c r="F2618" s="13" t="s">
        <v>111</v>
      </c>
      <c r="G2618" s="27"/>
      <c r="H2618" s="24"/>
      <c r="I2618" s="13" t="s">
        <v>112</v>
      </c>
      <c r="J2618" s="27"/>
      <c r="K2618" s="24"/>
      <c r="L2618" s="13" t="s">
        <v>111</v>
      </c>
      <c r="M2618" s="27"/>
      <c r="N2618" s="24"/>
      <c r="O2618" s="13" t="str">
        <f>IF(OR(AND(NOT(ISBLANK(G2618)),NOT(ISNUMBER(G2618))),AND(NOT(ISBLANK(J2618)),NOT(ISNUMBER(M2618)))),"Digite um número na C.H.",IF(OR(COUNTIF(B2618:B2627,B2618)&gt;1,COUNTIF(J2618:J2627,J2618)&gt;1),"Docente repetido",""))</f>
        <v/>
      </c>
      <c r="P2618" s="13">
        <f t="shared" ref="P2618:P2627" si="167">IF(ISBLANK(O2618),"",IF(O2618="",0,1))</f>
        <v>0</v>
      </c>
      <c r="Q2618" s="26"/>
      <c r="R2618" s="26"/>
      <c r="S2618" s="26"/>
      <c r="T2618" s="40" t="str">
        <f t="shared" si="164"/>
        <v/>
      </c>
      <c r="U2618" s="24"/>
      <c r="V2618" s="24"/>
      <c r="W2618" s="26"/>
    </row>
    <row r="2619" spans="1:23" ht="14.1">
      <c r="A2619" s="13" t="s">
        <v>113</v>
      </c>
      <c r="B2619" s="75"/>
      <c r="C2619" s="75"/>
      <c r="D2619" s="75"/>
      <c r="E2619" s="24"/>
      <c r="F2619" s="13" t="s">
        <v>111</v>
      </c>
      <c r="G2619" s="27"/>
      <c r="H2619" s="24"/>
      <c r="I2619" s="13" t="s">
        <v>114</v>
      </c>
      <c r="J2619" s="27"/>
      <c r="K2619" s="24"/>
      <c r="L2619" s="13" t="s">
        <v>111</v>
      </c>
      <c r="M2619" s="27"/>
      <c r="N2619" s="24"/>
      <c r="O2619" s="13" t="str">
        <f>IF(OR(AND(NOT(ISBLANK(G2619)),NOT(ISNUMBER(G2619))),AND(NOT(ISBLANK(J2619)),NOT(ISNUMBER(M2619)))),"Digite um número na C.H.",IF(OR(COUNTIF(B2618:B2627,B2619)&gt;1,COUNTIF(J2618:J2627,J2619)&gt;1),"Docente repetido",""))</f>
        <v/>
      </c>
      <c r="P2619" s="13">
        <f t="shared" si="167"/>
        <v>0</v>
      </c>
      <c r="Q2619" s="26"/>
      <c r="R2619" s="26"/>
      <c r="S2619" s="26"/>
      <c r="T2619" s="40" t="str">
        <f t="shared" si="164"/>
        <v/>
      </c>
      <c r="U2619" s="24"/>
      <c r="V2619" s="24"/>
      <c r="W2619" s="26"/>
    </row>
    <row r="2620" spans="1:23" ht="14.1">
      <c r="A2620" s="13" t="s">
        <v>115</v>
      </c>
      <c r="B2620" s="75"/>
      <c r="C2620" s="75"/>
      <c r="D2620" s="75"/>
      <c r="E2620" s="24"/>
      <c r="F2620" s="13" t="s">
        <v>111</v>
      </c>
      <c r="G2620" s="27"/>
      <c r="H2620" s="24"/>
      <c r="I2620" s="13" t="s">
        <v>116</v>
      </c>
      <c r="J2620" s="27"/>
      <c r="K2620" s="24"/>
      <c r="L2620" s="13" t="s">
        <v>111</v>
      </c>
      <c r="M2620" s="27"/>
      <c r="N2620" s="24"/>
      <c r="O2620" s="13" t="str">
        <f>IF(OR(AND(NOT(ISBLANK(G2620)),NOT(ISNUMBER(G2620))),AND(NOT(ISBLANK(J2620)),NOT(ISNUMBER(M2620)))),"Digite um número na C.H.",IF(OR(COUNTIF(B2618:B2627,B2620)&gt;1,COUNTIF(J2618:J2627,J2620)&gt;1),"Docente repetido",""))</f>
        <v/>
      </c>
      <c r="P2620" s="13">
        <f t="shared" si="167"/>
        <v>0</v>
      </c>
      <c r="Q2620" s="26"/>
      <c r="R2620" s="26"/>
      <c r="S2620" s="26"/>
      <c r="T2620" s="40" t="str">
        <f t="shared" si="164"/>
        <v/>
      </c>
      <c r="U2620" s="24"/>
      <c r="V2620" s="24"/>
      <c r="W2620" s="26"/>
    </row>
    <row r="2621" spans="1:23" ht="14.1">
      <c r="A2621" s="13" t="s">
        <v>117</v>
      </c>
      <c r="B2621" s="75"/>
      <c r="C2621" s="75"/>
      <c r="D2621" s="75"/>
      <c r="E2621" s="24"/>
      <c r="F2621" s="13" t="s">
        <v>111</v>
      </c>
      <c r="G2621" s="27"/>
      <c r="H2621" s="24"/>
      <c r="I2621" s="13" t="s">
        <v>118</v>
      </c>
      <c r="J2621" s="27"/>
      <c r="K2621" s="24"/>
      <c r="L2621" s="13" t="s">
        <v>111</v>
      </c>
      <c r="M2621" s="27"/>
      <c r="N2621" s="24"/>
      <c r="O2621" s="13" t="str">
        <f>IF(OR(AND(NOT(ISBLANK(G2621)),NOT(ISNUMBER(G2621))),AND(NOT(ISBLANK(J2621)),NOT(ISNUMBER(M2621)))),"Digite um número na C.H.",IF(OR(COUNTIF(B2618:B2627,B2621)&gt;1,COUNTIF(J2618:J2627,J2621)&gt;1),"Docente repetido",""))</f>
        <v/>
      </c>
      <c r="P2621" s="13">
        <f t="shared" si="167"/>
        <v>0</v>
      </c>
      <c r="Q2621" s="26"/>
      <c r="R2621" s="26"/>
      <c r="S2621" s="26"/>
      <c r="T2621" s="40" t="str">
        <f t="shared" si="164"/>
        <v/>
      </c>
      <c r="U2621" s="24"/>
      <c r="V2621" s="24"/>
      <c r="W2621" s="26"/>
    </row>
    <row r="2622" spans="1:23" ht="14.1">
      <c r="A2622" s="13" t="s">
        <v>119</v>
      </c>
      <c r="B2622" s="75"/>
      <c r="C2622" s="75"/>
      <c r="D2622" s="75"/>
      <c r="E2622" s="24"/>
      <c r="F2622" s="13" t="s">
        <v>111</v>
      </c>
      <c r="G2622" s="27"/>
      <c r="H2622" s="24"/>
      <c r="I2622" s="13" t="s">
        <v>120</v>
      </c>
      <c r="J2622" s="27"/>
      <c r="K2622" s="24"/>
      <c r="L2622" s="13" t="s">
        <v>111</v>
      </c>
      <c r="M2622" s="27"/>
      <c r="N2622" s="24"/>
      <c r="O2622" s="13" t="str">
        <f>IF(OR(AND(NOT(ISBLANK(G2622)),NOT(ISNUMBER(G2622))),AND(NOT(ISBLANK(J2622)),NOT(ISNUMBER(M2622)))),"Digite um número na C.H.",IF(OR(COUNTIF(B2618:B2627,B2622)&gt;1,COUNTIF(J2618:J2627,J2622)&gt;1),"Docente repetido",""))</f>
        <v/>
      </c>
      <c r="P2622" s="13">
        <f t="shared" si="167"/>
        <v>0</v>
      </c>
      <c r="Q2622" s="26"/>
      <c r="R2622" s="26"/>
      <c r="S2622" s="26"/>
      <c r="T2622" s="40" t="str">
        <f t="shared" si="164"/>
        <v/>
      </c>
      <c r="U2622" s="24"/>
      <c r="V2622" s="24"/>
      <c r="W2622" s="26"/>
    </row>
    <row r="2623" spans="1:23" ht="14.1">
      <c r="A2623" s="13" t="s">
        <v>121</v>
      </c>
      <c r="B2623" s="75"/>
      <c r="C2623" s="75"/>
      <c r="D2623" s="75"/>
      <c r="E2623" s="24"/>
      <c r="F2623" s="13" t="s">
        <v>111</v>
      </c>
      <c r="G2623" s="27"/>
      <c r="H2623" s="24"/>
      <c r="I2623" s="13" t="s">
        <v>122</v>
      </c>
      <c r="J2623" s="27"/>
      <c r="K2623" s="24"/>
      <c r="L2623" s="13" t="s">
        <v>111</v>
      </c>
      <c r="M2623" s="27"/>
      <c r="N2623" s="24"/>
      <c r="O2623" s="13" t="str">
        <f>IF(OR(AND(NOT(ISBLANK(G2623)),NOT(ISNUMBER(G2623))),AND(NOT(ISBLANK(J2623)),NOT(ISNUMBER(M2623)))),"Digite um número na C.H.",IF(OR(COUNTIF(B2618:B2627,B2623)&gt;1,COUNTIF(J2618:J2627,J2623)&gt;1),"Docente repetido",""))</f>
        <v/>
      </c>
      <c r="P2623" s="13">
        <f t="shared" si="167"/>
        <v>0</v>
      </c>
      <c r="Q2623" s="26"/>
      <c r="R2623" s="26"/>
      <c r="S2623" s="26"/>
      <c r="T2623" s="40" t="str">
        <f t="shared" si="164"/>
        <v/>
      </c>
      <c r="U2623" s="24"/>
      <c r="V2623" s="24"/>
      <c r="W2623" s="26"/>
    </row>
    <row r="2624" spans="1:23" ht="14.1">
      <c r="A2624" s="13" t="s">
        <v>123</v>
      </c>
      <c r="B2624" s="75"/>
      <c r="C2624" s="75"/>
      <c r="D2624" s="75"/>
      <c r="E2624" s="24"/>
      <c r="F2624" s="13" t="s">
        <v>111</v>
      </c>
      <c r="G2624" s="27"/>
      <c r="H2624" s="24"/>
      <c r="I2624" s="13" t="s">
        <v>124</v>
      </c>
      <c r="J2624" s="27"/>
      <c r="K2624" s="24"/>
      <c r="L2624" s="13" t="s">
        <v>111</v>
      </c>
      <c r="M2624" s="27"/>
      <c r="N2624" s="24"/>
      <c r="O2624" s="13" t="str">
        <f>IF(OR(AND(NOT(ISBLANK(G2624)),NOT(ISNUMBER(G2624))),AND(NOT(ISBLANK(J2624)),NOT(ISNUMBER(M2624)))),"Digite um número na C.H.",IF(OR(COUNTIF(B2618:B2627,B2624)&gt;1,COUNTIF(J2618:J2627,J2624)&gt;1),"Docente repetido",""))</f>
        <v/>
      </c>
      <c r="P2624" s="13">
        <f t="shared" si="167"/>
        <v>0</v>
      </c>
      <c r="Q2624" s="26"/>
      <c r="R2624" s="26"/>
      <c r="S2624" s="26"/>
      <c r="T2624" s="40" t="str">
        <f t="shared" si="164"/>
        <v/>
      </c>
      <c r="U2624" s="24"/>
      <c r="V2624" s="24"/>
      <c r="W2624" s="26"/>
    </row>
    <row r="2625" spans="1:23" ht="14.1">
      <c r="A2625" s="13" t="s">
        <v>125</v>
      </c>
      <c r="B2625" s="75"/>
      <c r="C2625" s="75"/>
      <c r="D2625" s="75"/>
      <c r="E2625" s="24"/>
      <c r="F2625" s="13" t="s">
        <v>111</v>
      </c>
      <c r="G2625" s="27"/>
      <c r="H2625" s="24"/>
      <c r="I2625" s="13" t="s">
        <v>126</v>
      </c>
      <c r="J2625" s="27"/>
      <c r="K2625" s="24"/>
      <c r="L2625" s="13" t="s">
        <v>111</v>
      </c>
      <c r="M2625" s="27"/>
      <c r="N2625" s="24"/>
      <c r="O2625" s="13" t="str">
        <f>IF(OR(AND(NOT(ISBLANK(G2625)),NOT(ISNUMBER(G2625))),AND(NOT(ISBLANK(J2625)),NOT(ISNUMBER(M2625)))),"Digite um número na C.H.",IF(OR(COUNTIF(B2618:B2627,B2625)&gt;1,COUNTIF(J2618:J2627,J2625)&gt;1),"Docente repetido",""))</f>
        <v/>
      </c>
      <c r="P2625" s="13">
        <f t="shared" si="167"/>
        <v>0</v>
      </c>
      <c r="Q2625" s="26"/>
      <c r="R2625" s="26"/>
      <c r="S2625" s="26"/>
      <c r="T2625" s="40" t="str">
        <f t="shared" ref="T2625:T2688" si="168">IF(AND($A2625 = "Nome da disciplina:", ISTEXT($B2625)), "OK", "")</f>
        <v/>
      </c>
      <c r="U2625" s="24"/>
      <c r="V2625" s="24"/>
      <c r="W2625" s="26"/>
    </row>
    <row r="2626" spans="1:23" ht="14.1">
      <c r="A2626" s="13" t="s">
        <v>127</v>
      </c>
      <c r="B2626" s="75"/>
      <c r="C2626" s="75"/>
      <c r="D2626" s="75"/>
      <c r="E2626" s="24"/>
      <c r="F2626" s="13" t="s">
        <v>111</v>
      </c>
      <c r="G2626" s="27"/>
      <c r="H2626" s="24"/>
      <c r="I2626" s="13" t="s">
        <v>128</v>
      </c>
      <c r="J2626" s="27"/>
      <c r="K2626" s="24"/>
      <c r="L2626" s="13" t="s">
        <v>111</v>
      </c>
      <c r="M2626" s="27"/>
      <c r="N2626" s="24"/>
      <c r="O2626" s="13" t="str">
        <f>IF(OR(AND(NOT(ISBLANK(G2626)),NOT(ISNUMBER(G2626))),AND(NOT(ISBLANK(J2626)),NOT(ISNUMBER(M2626)))),"Digite um número na C.H.",IF(OR(COUNTIF(B2618:B2627,B2626)&gt;1,COUNTIF(J2618:J2627,J2626)&gt;1),"Docente repetido",""))</f>
        <v/>
      </c>
      <c r="P2626" s="13">
        <f t="shared" si="167"/>
        <v>0</v>
      </c>
      <c r="Q2626" s="26"/>
      <c r="R2626" s="26"/>
      <c r="S2626" s="26"/>
      <c r="T2626" s="40" t="str">
        <f t="shared" si="168"/>
        <v/>
      </c>
      <c r="U2626" s="26"/>
      <c r="V2626" s="26"/>
      <c r="W2626" s="26"/>
    </row>
    <row r="2627" spans="1:23" ht="14.1">
      <c r="A2627" s="13" t="s">
        <v>129</v>
      </c>
      <c r="B2627" s="75"/>
      <c r="C2627" s="75"/>
      <c r="D2627" s="75"/>
      <c r="E2627" s="24"/>
      <c r="F2627" s="13" t="s">
        <v>111</v>
      </c>
      <c r="G2627" s="27"/>
      <c r="H2627" s="24"/>
      <c r="I2627" s="13" t="s">
        <v>130</v>
      </c>
      <c r="J2627" s="27"/>
      <c r="K2627" s="24"/>
      <c r="L2627" s="13" t="s">
        <v>111</v>
      </c>
      <c r="M2627" s="27"/>
      <c r="N2627" s="24"/>
      <c r="O2627" s="13" t="str">
        <f>IF(OR(AND(NOT(ISBLANK(G2627)),NOT(ISNUMBER(G2627))),AND(NOT(ISBLANK(J2627)),NOT(ISNUMBER(M2627)))),"Digite um número na C.H.",IF(OR(COUNTIF(B2618:B2627,B2627)&gt;1,COUNTIF(J2618:J2627,J2627)&gt;1),"Docente repetido",""))</f>
        <v/>
      </c>
      <c r="P2627" s="13">
        <f t="shared" si="167"/>
        <v>0</v>
      </c>
      <c r="Q2627" s="26"/>
      <c r="R2627" s="26"/>
      <c r="S2627" s="26"/>
      <c r="T2627" s="40" t="str">
        <f t="shared" si="168"/>
        <v/>
      </c>
      <c r="U2627" s="26"/>
      <c r="V2627" s="26"/>
      <c r="W2627" s="26"/>
    </row>
    <row r="2628" spans="1:23" ht="12.6">
      <c r="A2628" s="26"/>
      <c r="B2628" s="26"/>
      <c r="C2628" s="26"/>
      <c r="D2628" s="26"/>
      <c r="E2628" s="26"/>
      <c r="F2628" s="26"/>
      <c r="G2628" s="26"/>
      <c r="H2628" s="26"/>
      <c r="I2628" s="26"/>
      <c r="J2628" s="26"/>
      <c r="K2628" s="26"/>
      <c r="L2628" s="26"/>
      <c r="M2628" s="26"/>
      <c r="N2628" s="26"/>
      <c r="O2628" s="26"/>
      <c r="P2628" s="26"/>
      <c r="Q2628" s="26"/>
      <c r="R2628" s="26"/>
      <c r="S2628" s="26"/>
      <c r="T2628" s="40" t="str">
        <f t="shared" si="168"/>
        <v/>
      </c>
      <c r="U2628" s="26"/>
      <c r="V2628" s="26"/>
      <c r="W2628" s="26"/>
    </row>
    <row r="2629" spans="1:23" ht="15.75" customHeight="1">
      <c r="T2629" s="40" t="str">
        <f t="shared" si="168"/>
        <v/>
      </c>
    </row>
    <row r="2630" spans="1:23" ht="15.75" customHeight="1">
      <c r="T2630" s="40" t="str">
        <f t="shared" si="168"/>
        <v/>
      </c>
    </row>
    <row r="2631" spans="1:23" ht="19.5" customHeight="1">
      <c r="A2631" s="13" t="s">
        <v>99</v>
      </c>
      <c r="B2631" s="94"/>
      <c r="C2631" s="94"/>
      <c r="D2631" s="94"/>
      <c r="E2631" s="94"/>
      <c r="F2631" s="94"/>
      <c r="G2631" s="94"/>
      <c r="H2631" s="94"/>
      <c r="I2631" s="94"/>
      <c r="J2631" s="94"/>
      <c r="K2631" s="94"/>
      <c r="L2631" s="94"/>
      <c r="M2631" s="94"/>
      <c r="N2631" s="24"/>
      <c r="O2631" s="13" t="str">
        <f>IF(AND(B2631="",NOT(F2632="")),"Nome da disciplina obrigatório","")</f>
        <v/>
      </c>
      <c r="P2631" s="13">
        <f>IF(ISBLANK(O2631),"",IF(O2631="",0,1))</f>
        <v>0</v>
      </c>
      <c r="Q2631" s="26"/>
      <c r="R2631" s="26"/>
      <c r="S2631" s="26"/>
      <c r="T2631" s="40" t="str">
        <f t="shared" si="168"/>
        <v/>
      </c>
      <c r="U2631" s="26"/>
      <c r="V2631" s="26"/>
      <c r="W2631" s="26"/>
    </row>
    <row r="2632" spans="1:23" ht="32.25" customHeight="1">
      <c r="A2632" s="95" t="s">
        <v>100</v>
      </c>
      <c r="B2632" s="96"/>
      <c r="C2632" s="96"/>
      <c r="D2632" s="96"/>
      <c r="E2632" s="97"/>
      <c r="F2632" s="13" t="str">
        <f>IF(SUM(G2642:G2651)+SUM(M2642:M2651)=0,"",SUM(G2642:G2651)+SUM(M2642:M2651))</f>
        <v/>
      </c>
      <c r="H2632" s="24"/>
      <c r="I2632" s="24"/>
      <c r="J2632" s="24"/>
      <c r="K2632" s="24"/>
      <c r="L2632" s="24"/>
      <c r="M2632" s="24"/>
      <c r="N2632" s="24"/>
      <c r="O2632" s="13" t="str">
        <f>IF(F2632="", "", IF(AND(NOT(F2632=0),NOT(MOD(F2632,15)=0)),"A carga horária deve ser múltiplo de 15",""))</f>
        <v/>
      </c>
      <c r="P2632" s="13">
        <f>IF(ISBLANK(O2632),"",IF(O2632="",0,1))</f>
        <v>0</v>
      </c>
      <c r="Q2632" s="26"/>
      <c r="R2632" s="26"/>
      <c r="S2632" s="26"/>
      <c r="T2632" s="40" t="str">
        <f t="shared" si="168"/>
        <v/>
      </c>
      <c r="U2632" s="24"/>
      <c r="V2632" s="24"/>
      <c r="W2632" s="26"/>
    </row>
    <row r="2633" spans="1:23" ht="14.1">
      <c r="A2633" s="98" t="s">
        <v>93</v>
      </c>
      <c r="B2633" s="98"/>
      <c r="C2633" s="98"/>
      <c r="D2633" s="98"/>
      <c r="E2633" s="98"/>
      <c r="F2633" s="38" t="str">
        <f>IF(AND(NOT(ISBLANK(F2632)),ISNUMBER(F2632),F2632&gt;=15),F2632/15,"")</f>
        <v/>
      </c>
      <c r="G2633" s="24"/>
      <c r="H2633" s="24"/>
      <c r="I2633" s="24"/>
      <c r="J2633" s="24"/>
      <c r="K2633" s="24"/>
      <c r="L2633" s="24"/>
      <c r="M2633" s="24"/>
      <c r="N2633" s="24"/>
      <c r="O2633" s="26"/>
      <c r="P2633" s="26"/>
      <c r="Q2633" s="26"/>
      <c r="R2633" s="26"/>
      <c r="S2633" s="26"/>
      <c r="T2633" s="40" t="str">
        <f t="shared" si="168"/>
        <v/>
      </c>
      <c r="U2633" s="24"/>
      <c r="V2633" s="24"/>
      <c r="W2633" s="26"/>
    </row>
    <row r="2634" spans="1:23" ht="60" customHeight="1">
      <c r="A2634" s="13" t="s">
        <v>101</v>
      </c>
      <c r="B2634" s="83"/>
      <c r="C2634" s="83"/>
      <c r="D2634" s="83"/>
      <c r="E2634" s="83"/>
      <c r="F2634" s="83"/>
      <c r="G2634" s="83"/>
      <c r="H2634" s="83"/>
      <c r="I2634" s="83"/>
      <c r="J2634" s="83"/>
      <c r="K2634" s="83"/>
      <c r="L2634" s="83"/>
      <c r="M2634" s="83"/>
      <c r="N2634" s="24"/>
      <c r="O2634" s="26"/>
      <c r="P2634" s="26"/>
      <c r="Q2634" s="26"/>
      <c r="R2634" s="26"/>
      <c r="S2634" s="26"/>
      <c r="T2634" s="40" t="str">
        <f t="shared" si="168"/>
        <v/>
      </c>
      <c r="U2634" s="24"/>
      <c r="V2634" s="24"/>
      <c r="W2634" s="26"/>
    </row>
    <row r="2635" spans="1:23" ht="60" customHeight="1">
      <c r="A2635" s="39" t="s">
        <v>102</v>
      </c>
      <c r="B2635" s="83"/>
      <c r="C2635" s="83"/>
      <c r="D2635" s="83"/>
      <c r="E2635" s="83"/>
      <c r="F2635" s="83"/>
      <c r="G2635" s="83"/>
      <c r="H2635" s="83"/>
      <c r="I2635" s="83"/>
      <c r="J2635" s="83"/>
      <c r="K2635" s="83"/>
      <c r="L2635" s="83"/>
      <c r="M2635" s="83"/>
      <c r="N2635" s="24"/>
      <c r="O2635" s="26"/>
      <c r="P2635" s="26"/>
      <c r="Q2635" s="26"/>
      <c r="R2635" s="26"/>
      <c r="S2635" s="26"/>
      <c r="T2635" s="40" t="str">
        <f t="shared" si="168"/>
        <v/>
      </c>
      <c r="U2635" s="24"/>
      <c r="V2635" s="24"/>
      <c r="W2635" s="26"/>
    </row>
    <row r="2636" spans="1:23" ht="14.1">
      <c r="A2636" s="13" t="s">
        <v>103</v>
      </c>
      <c r="B2636" s="57"/>
      <c r="C2636" s="16" t="s">
        <v>104</v>
      </c>
      <c r="D2636" s="24"/>
      <c r="E2636" s="24"/>
      <c r="G2636" s="26"/>
      <c r="H2636" s="24"/>
      <c r="I2636" s="24"/>
      <c r="J2636" s="24"/>
      <c r="K2636" s="24"/>
      <c r="L2636" s="24"/>
      <c r="M2636" s="24"/>
      <c r="N2636" s="24"/>
      <c r="O2636" s="26"/>
      <c r="P2636" s="26"/>
      <c r="Q2636" s="26"/>
      <c r="R2636" s="26"/>
      <c r="S2636" s="26"/>
      <c r="T2636" s="40" t="str">
        <f t="shared" si="168"/>
        <v/>
      </c>
      <c r="U2636" s="24"/>
      <c r="V2636" s="24"/>
      <c r="W2636" s="26"/>
    </row>
    <row r="2637" spans="1:23" ht="14.1">
      <c r="A2637" s="13" t="s">
        <v>105</v>
      </c>
      <c r="B2637" s="57"/>
      <c r="C2637" s="16" t="s">
        <v>104</v>
      </c>
      <c r="D2637" s="24"/>
      <c r="E2637" s="24"/>
      <c r="G2637" s="26"/>
      <c r="H2637" s="24"/>
      <c r="I2637" s="24"/>
      <c r="J2637" s="24"/>
      <c r="K2637" s="24"/>
      <c r="L2637" s="24"/>
      <c r="M2637" s="24"/>
      <c r="N2637" s="24"/>
      <c r="O2637" s="26"/>
      <c r="P2637" s="26"/>
      <c r="Q2637" s="26"/>
      <c r="R2637" s="26"/>
      <c r="S2637" s="26"/>
      <c r="T2637" s="40" t="str">
        <f t="shared" si="168"/>
        <v/>
      </c>
      <c r="U2637" s="24"/>
      <c r="V2637" s="24"/>
      <c r="W2637" s="26"/>
    </row>
    <row r="2638" spans="1:23" ht="14.1">
      <c r="A2638" s="99" t="s">
        <v>106</v>
      </c>
      <c r="B2638" s="99"/>
      <c r="C2638" s="57"/>
      <c r="D2638" s="16" t="s">
        <v>104</v>
      </c>
      <c r="E2638" s="24"/>
      <c r="F2638" s="34"/>
      <c r="G2638" s="26"/>
      <c r="H2638" s="24"/>
      <c r="I2638" s="24"/>
      <c r="J2638" s="24"/>
      <c r="K2638" s="24"/>
      <c r="L2638" s="24"/>
      <c r="M2638" s="24"/>
      <c r="N2638" s="24"/>
      <c r="O2638" s="26"/>
      <c r="P2638" s="26"/>
      <c r="Q2638" s="26"/>
      <c r="R2638" s="26"/>
      <c r="S2638" s="26"/>
      <c r="T2638" s="40" t="str">
        <f t="shared" si="168"/>
        <v/>
      </c>
      <c r="U2638" s="24"/>
      <c r="V2638" s="24"/>
      <c r="W2638" s="26"/>
    </row>
    <row r="2639" spans="1:23" ht="14.1">
      <c r="A2639" s="99" t="s">
        <v>107</v>
      </c>
      <c r="B2639" s="99"/>
      <c r="C2639" s="57"/>
      <c r="D2639" s="16" t="s">
        <v>104</v>
      </c>
      <c r="E2639" s="24"/>
      <c r="F2639" s="34"/>
      <c r="G2639" s="26"/>
      <c r="H2639" s="24"/>
      <c r="I2639" s="24"/>
      <c r="J2639" s="24"/>
      <c r="K2639" s="24"/>
      <c r="L2639" s="24"/>
      <c r="M2639" s="24"/>
      <c r="N2639" s="24"/>
      <c r="O2639" s="26"/>
      <c r="P2639" s="26"/>
      <c r="Q2639" s="26"/>
      <c r="R2639" s="26"/>
      <c r="S2639" s="26"/>
      <c r="T2639" s="40" t="str">
        <f t="shared" si="168"/>
        <v/>
      </c>
      <c r="U2639" s="24"/>
      <c r="V2639" s="24"/>
      <c r="W2639" s="26"/>
    </row>
    <row r="2640" spans="1:23" ht="14.1">
      <c r="A2640" s="100" t="s">
        <v>108</v>
      </c>
      <c r="B2640" s="101"/>
      <c r="C2640" s="102"/>
      <c r="D2640" s="57"/>
      <c r="E2640" s="16" t="s">
        <v>104</v>
      </c>
      <c r="G2640" s="26"/>
      <c r="H2640" s="24"/>
      <c r="I2640" s="24"/>
      <c r="J2640" s="24"/>
      <c r="K2640" s="24"/>
      <c r="L2640" s="24"/>
      <c r="M2640" s="24"/>
      <c r="N2640" s="24"/>
      <c r="O2640" s="26"/>
      <c r="P2640" s="26"/>
      <c r="Q2640" s="26"/>
      <c r="R2640" s="26"/>
      <c r="S2640" s="26"/>
      <c r="T2640" s="40" t="str">
        <f t="shared" si="168"/>
        <v/>
      </c>
      <c r="U2640" s="24"/>
      <c r="V2640" s="24"/>
      <c r="W2640" s="26"/>
    </row>
    <row r="2641" spans="1:23" ht="14.1">
      <c r="A2641" s="103" t="s">
        <v>109</v>
      </c>
      <c r="B2641" s="104"/>
      <c r="C2641" s="105"/>
      <c r="D2641" s="57"/>
      <c r="E2641" s="16" t="s">
        <v>104</v>
      </c>
      <c r="G2641" s="26"/>
      <c r="H2641" s="24"/>
      <c r="I2641" s="24"/>
      <c r="J2641" s="24"/>
      <c r="K2641" s="24"/>
      <c r="L2641" s="24"/>
      <c r="M2641" s="24"/>
      <c r="N2641" s="24"/>
      <c r="O2641" s="26"/>
      <c r="P2641" s="26"/>
      <c r="Q2641" s="26"/>
      <c r="R2641" s="26"/>
      <c r="S2641" s="26"/>
      <c r="T2641" s="40" t="str">
        <f t="shared" si="168"/>
        <v/>
      </c>
      <c r="U2641" s="24"/>
      <c r="V2641" s="24"/>
      <c r="W2641" s="26"/>
    </row>
    <row r="2642" spans="1:23" ht="14.1">
      <c r="A2642" s="13" t="s">
        <v>110</v>
      </c>
      <c r="B2642" s="75"/>
      <c r="C2642" s="75"/>
      <c r="D2642" s="75"/>
      <c r="E2642" s="24"/>
      <c r="F2642" s="13" t="s">
        <v>111</v>
      </c>
      <c r="G2642" s="27"/>
      <c r="H2642" s="24"/>
      <c r="I2642" s="13" t="s">
        <v>112</v>
      </c>
      <c r="J2642" s="27"/>
      <c r="K2642" s="24"/>
      <c r="L2642" s="13" t="s">
        <v>111</v>
      </c>
      <c r="M2642" s="27"/>
      <c r="N2642" s="24"/>
      <c r="O2642" s="13" t="str">
        <f>IF(OR(AND(NOT(ISBLANK(G2642)),NOT(ISNUMBER(G2642))),AND(NOT(ISBLANK(J2642)),NOT(ISNUMBER(M2642)))),"Digite um número na C.H.",IF(OR(COUNTIF(B2642:B2651,B2642)&gt;1,COUNTIF(J2642:J2651,J2642)&gt;1),"Docente repetido",""))</f>
        <v/>
      </c>
      <c r="P2642" s="13">
        <f t="shared" ref="P2642:P2651" si="169">IF(ISBLANK(O2642),"",IF(O2642="",0,1))</f>
        <v>0</v>
      </c>
      <c r="Q2642" s="26"/>
      <c r="R2642" s="26"/>
      <c r="S2642" s="26"/>
      <c r="T2642" s="40" t="str">
        <f t="shared" si="168"/>
        <v/>
      </c>
      <c r="U2642" s="24"/>
      <c r="V2642" s="24"/>
      <c r="W2642" s="26"/>
    </row>
    <row r="2643" spans="1:23" ht="14.1">
      <c r="A2643" s="13" t="s">
        <v>113</v>
      </c>
      <c r="B2643" s="75"/>
      <c r="C2643" s="75"/>
      <c r="D2643" s="75"/>
      <c r="E2643" s="24"/>
      <c r="F2643" s="13" t="s">
        <v>111</v>
      </c>
      <c r="G2643" s="27"/>
      <c r="H2643" s="24"/>
      <c r="I2643" s="13" t="s">
        <v>114</v>
      </c>
      <c r="J2643" s="27"/>
      <c r="K2643" s="24"/>
      <c r="L2643" s="13" t="s">
        <v>111</v>
      </c>
      <c r="M2643" s="27"/>
      <c r="N2643" s="24"/>
      <c r="O2643" s="13" t="str">
        <f>IF(OR(AND(NOT(ISBLANK(G2643)),NOT(ISNUMBER(G2643))),AND(NOT(ISBLANK(J2643)),NOT(ISNUMBER(M2643)))),"Digite um número na C.H.",IF(OR(COUNTIF(B2642:B2651,B2643)&gt;1,COUNTIF(J2642:J2651,J2643)&gt;1),"Docente repetido",""))</f>
        <v/>
      </c>
      <c r="P2643" s="13">
        <f t="shared" si="169"/>
        <v>0</v>
      </c>
      <c r="Q2643" s="26"/>
      <c r="R2643" s="26"/>
      <c r="S2643" s="26"/>
      <c r="T2643" s="40" t="str">
        <f t="shared" si="168"/>
        <v/>
      </c>
      <c r="U2643" s="24"/>
      <c r="V2643" s="24"/>
      <c r="W2643" s="26"/>
    </row>
    <row r="2644" spans="1:23" ht="14.1">
      <c r="A2644" s="13" t="s">
        <v>115</v>
      </c>
      <c r="B2644" s="75"/>
      <c r="C2644" s="75"/>
      <c r="D2644" s="75"/>
      <c r="E2644" s="24"/>
      <c r="F2644" s="13" t="s">
        <v>111</v>
      </c>
      <c r="G2644" s="27"/>
      <c r="H2644" s="24"/>
      <c r="I2644" s="13" t="s">
        <v>116</v>
      </c>
      <c r="J2644" s="27"/>
      <c r="K2644" s="24"/>
      <c r="L2644" s="13" t="s">
        <v>111</v>
      </c>
      <c r="M2644" s="27"/>
      <c r="N2644" s="24"/>
      <c r="O2644" s="13" t="str">
        <f>IF(OR(AND(NOT(ISBLANK(G2644)),NOT(ISNUMBER(G2644))),AND(NOT(ISBLANK(J2644)),NOT(ISNUMBER(M2644)))),"Digite um número na C.H.",IF(OR(COUNTIF(B2642:B2651,B2644)&gt;1,COUNTIF(J2642:J2651,J2644)&gt;1),"Docente repetido",""))</f>
        <v/>
      </c>
      <c r="P2644" s="13">
        <f t="shared" si="169"/>
        <v>0</v>
      </c>
      <c r="Q2644" s="26"/>
      <c r="R2644" s="26"/>
      <c r="S2644" s="26"/>
      <c r="T2644" s="40" t="str">
        <f t="shared" si="168"/>
        <v/>
      </c>
      <c r="U2644" s="24"/>
      <c r="V2644" s="24"/>
      <c r="W2644" s="26"/>
    </row>
    <row r="2645" spans="1:23" ht="14.1">
      <c r="A2645" s="13" t="s">
        <v>117</v>
      </c>
      <c r="B2645" s="75"/>
      <c r="C2645" s="75"/>
      <c r="D2645" s="75"/>
      <c r="E2645" s="24"/>
      <c r="F2645" s="13" t="s">
        <v>111</v>
      </c>
      <c r="G2645" s="27"/>
      <c r="H2645" s="24"/>
      <c r="I2645" s="13" t="s">
        <v>118</v>
      </c>
      <c r="J2645" s="27"/>
      <c r="K2645" s="24"/>
      <c r="L2645" s="13" t="s">
        <v>111</v>
      </c>
      <c r="M2645" s="27"/>
      <c r="N2645" s="24"/>
      <c r="O2645" s="13" t="str">
        <f>IF(OR(AND(NOT(ISBLANK(G2645)),NOT(ISNUMBER(G2645))),AND(NOT(ISBLANK(J2645)),NOT(ISNUMBER(M2645)))),"Digite um número na C.H.",IF(OR(COUNTIF(B2642:B2651,B2645)&gt;1,COUNTIF(J2642:J2651,J2645)&gt;1),"Docente repetido",""))</f>
        <v/>
      </c>
      <c r="P2645" s="13">
        <f t="shared" si="169"/>
        <v>0</v>
      </c>
      <c r="Q2645" s="26"/>
      <c r="R2645" s="26"/>
      <c r="S2645" s="26"/>
      <c r="T2645" s="40" t="str">
        <f t="shared" si="168"/>
        <v/>
      </c>
      <c r="U2645" s="24"/>
      <c r="V2645" s="24"/>
      <c r="W2645" s="26"/>
    </row>
    <row r="2646" spans="1:23" ht="14.1">
      <c r="A2646" s="13" t="s">
        <v>119</v>
      </c>
      <c r="B2646" s="75"/>
      <c r="C2646" s="75"/>
      <c r="D2646" s="75"/>
      <c r="E2646" s="24"/>
      <c r="F2646" s="13" t="s">
        <v>111</v>
      </c>
      <c r="G2646" s="27"/>
      <c r="H2646" s="24"/>
      <c r="I2646" s="13" t="s">
        <v>120</v>
      </c>
      <c r="J2646" s="27"/>
      <c r="K2646" s="24"/>
      <c r="L2646" s="13" t="s">
        <v>111</v>
      </c>
      <c r="M2646" s="27"/>
      <c r="N2646" s="24"/>
      <c r="O2646" s="13" t="str">
        <f>IF(OR(AND(NOT(ISBLANK(G2646)),NOT(ISNUMBER(G2646))),AND(NOT(ISBLANK(J2646)),NOT(ISNUMBER(M2646)))),"Digite um número na C.H.",IF(OR(COUNTIF(B2642:B2651,B2646)&gt;1,COUNTIF(J2642:J2651,J2646)&gt;1),"Docente repetido",""))</f>
        <v/>
      </c>
      <c r="P2646" s="13">
        <f t="shared" si="169"/>
        <v>0</v>
      </c>
      <c r="Q2646" s="26"/>
      <c r="R2646" s="26"/>
      <c r="S2646" s="26"/>
      <c r="T2646" s="40" t="str">
        <f t="shared" si="168"/>
        <v/>
      </c>
      <c r="U2646" s="24"/>
      <c r="V2646" s="24"/>
      <c r="W2646" s="26"/>
    </row>
    <row r="2647" spans="1:23" ht="14.1">
      <c r="A2647" s="13" t="s">
        <v>121</v>
      </c>
      <c r="B2647" s="75"/>
      <c r="C2647" s="75"/>
      <c r="D2647" s="75"/>
      <c r="E2647" s="24"/>
      <c r="F2647" s="13" t="s">
        <v>111</v>
      </c>
      <c r="G2647" s="27"/>
      <c r="H2647" s="24"/>
      <c r="I2647" s="13" t="s">
        <v>122</v>
      </c>
      <c r="J2647" s="27"/>
      <c r="K2647" s="24"/>
      <c r="L2647" s="13" t="s">
        <v>111</v>
      </c>
      <c r="M2647" s="27"/>
      <c r="N2647" s="24"/>
      <c r="O2647" s="13" t="str">
        <f>IF(OR(AND(NOT(ISBLANK(G2647)),NOT(ISNUMBER(G2647))),AND(NOT(ISBLANK(J2647)),NOT(ISNUMBER(M2647)))),"Digite um número na C.H.",IF(OR(COUNTIF(B2642:B2651,B2647)&gt;1,COUNTIF(J2642:J2651,J2647)&gt;1),"Docente repetido",""))</f>
        <v/>
      </c>
      <c r="P2647" s="13">
        <f t="shared" si="169"/>
        <v>0</v>
      </c>
      <c r="Q2647" s="26"/>
      <c r="R2647" s="26"/>
      <c r="S2647" s="26"/>
      <c r="T2647" s="40" t="str">
        <f t="shared" si="168"/>
        <v/>
      </c>
      <c r="U2647" s="24"/>
      <c r="V2647" s="24"/>
      <c r="W2647" s="26"/>
    </row>
    <row r="2648" spans="1:23" ht="14.1">
      <c r="A2648" s="13" t="s">
        <v>123</v>
      </c>
      <c r="B2648" s="75"/>
      <c r="C2648" s="75"/>
      <c r="D2648" s="75"/>
      <c r="E2648" s="24"/>
      <c r="F2648" s="13" t="s">
        <v>111</v>
      </c>
      <c r="G2648" s="27"/>
      <c r="H2648" s="24"/>
      <c r="I2648" s="13" t="s">
        <v>124</v>
      </c>
      <c r="J2648" s="27"/>
      <c r="K2648" s="24"/>
      <c r="L2648" s="13" t="s">
        <v>111</v>
      </c>
      <c r="M2648" s="27"/>
      <c r="N2648" s="24"/>
      <c r="O2648" s="13" t="str">
        <f>IF(OR(AND(NOT(ISBLANK(G2648)),NOT(ISNUMBER(G2648))),AND(NOT(ISBLANK(J2648)),NOT(ISNUMBER(M2648)))),"Digite um número na C.H.",IF(OR(COUNTIF(B2642:B2651,B2648)&gt;1,COUNTIF(J2642:J2651,J2648)&gt;1),"Docente repetido",""))</f>
        <v/>
      </c>
      <c r="P2648" s="13">
        <f t="shared" si="169"/>
        <v>0</v>
      </c>
      <c r="Q2648" s="26"/>
      <c r="R2648" s="26"/>
      <c r="S2648" s="26"/>
      <c r="T2648" s="40" t="str">
        <f t="shared" si="168"/>
        <v/>
      </c>
      <c r="U2648" s="24"/>
      <c r="V2648" s="24"/>
      <c r="W2648" s="26"/>
    </row>
    <row r="2649" spans="1:23" ht="14.1">
      <c r="A2649" s="13" t="s">
        <v>125</v>
      </c>
      <c r="B2649" s="75"/>
      <c r="C2649" s="75"/>
      <c r="D2649" s="75"/>
      <c r="E2649" s="24"/>
      <c r="F2649" s="13" t="s">
        <v>111</v>
      </c>
      <c r="G2649" s="27"/>
      <c r="H2649" s="24"/>
      <c r="I2649" s="13" t="s">
        <v>126</v>
      </c>
      <c r="J2649" s="27"/>
      <c r="K2649" s="24"/>
      <c r="L2649" s="13" t="s">
        <v>111</v>
      </c>
      <c r="M2649" s="27"/>
      <c r="N2649" s="24"/>
      <c r="O2649" s="13" t="str">
        <f>IF(OR(AND(NOT(ISBLANK(G2649)),NOT(ISNUMBER(G2649))),AND(NOT(ISBLANK(J2649)),NOT(ISNUMBER(M2649)))),"Digite um número na C.H.",IF(OR(COUNTIF(B2642:B2651,B2649)&gt;1,COUNTIF(J2642:J2651,J2649)&gt;1),"Docente repetido",""))</f>
        <v/>
      </c>
      <c r="P2649" s="13">
        <f t="shared" si="169"/>
        <v>0</v>
      </c>
      <c r="Q2649" s="26"/>
      <c r="R2649" s="26"/>
      <c r="S2649" s="26"/>
      <c r="T2649" s="40" t="str">
        <f t="shared" si="168"/>
        <v/>
      </c>
      <c r="U2649" s="24"/>
      <c r="V2649" s="24"/>
      <c r="W2649" s="26"/>
    </row>
    <row r="2650" spans="1:23" ht="14.1">
      <c r="A2650" s="13" t="s">
        <v>127</v>
      </c>
      <c r="B2650" s="75"/>
      <c r="C2650" s="75"/>
      <c r="D2650" s="75"/>
      <c r="E2650" s="24"/>
      <c r="F2650" s="13" t="s">
        <v>111</v>
      </c>
      <c r="G2650" s="27"/>
      <c r="H2650" s="24"/>
      <c r="I2650" s="13" t="s">
        <v>128</v>
      </c>
      <c r="J2650" s="27"/>
      <c r="K2650" s="24"/>
      <c r="L2650" s="13" t="s">
        <v>111</v>
      </c>
      <c r="M2650" s="27"/>
      <c r="N2650" s="24"/>
      <c r="O2650" s="13" t="str">
        <f>IF(OR(AND(NOT(ISBLANK(G2650)),NOT(ISNUMBER(G2650))),AND(NOT(ISBLANK(J2650)),NOT(ISNUMBER(M2650)))),"Digite um número na C.H.",IF(OR(COUNTIF(B2642:B2651,B2650)&gt;1,COUNTIF(J2642:J2651,J2650)&gt;1),"Docente repetido",""))</f>
        <v/>
      </c>
      <c r="P2650" s="13">
        <f t="shared" si="169"/>
        <v>0</v>
      </c>
      <c r="Q2650" s="26"/>
      <c r="R2650" s="26"/>
      <c r="S2650" s="26"/>
      <c r="T2650" s="40" t="str">
        <f t="shared" si="168"/>
        <v/>
      </c>
      <c r="U2650" s="26"/>
      <c r="V2650" s="26"/>
      <c r="W2650" s="26"/>
    </row>
    <row r="2651" spans="1:23" ht="14.1">
      <c r="A2651" s="13" t="s">
        <v>129</v>
      </c>
      <c r="B2651" s="75"/>
      <c r="C2651" s="75"/>
      <c r="D2651" s="75"/>
      <c r="E2651" s="24"/>
      <c r="F2651" s="13" t="s">
        <v>111</v>
      </c>
      <c r="G2651" s="27"/>
      <c r="H2651" s="24"/>
      <c r="I2651" s="13" t="s">
        <v>130</v>
      </c>
      <c r="J2651" s="27"/>
      <c r="K2651" s="24"/>
      <c r="L2651" s="13" t="s">
        <v>111</v>
      </c>
      <c r="M2651" s="27"/>
      <c r="N2651" s="24"/>
      <c r="O2651" s="13" t="str">
        <f>IF(OR(AND(NOT(ISBLANK(G2651)),NOT(ISNUMBER(G2651))),AND(NOT(ISBLANK(J2651)),NOT(ISNUMBER(M2651)))),"Digite um número na C.H.",IF(OR(COUNTIF(B2642:B2651,B2651)&gt;1,COUNTIF(J2642:J2651,J2651)&gt;1),"Docente repetido",""))</f>
        <v/>
      </c>
      <c r="P2651" s="13">
        <f t="shared" si="169"/>
        <v>0</v>
      </c>
      <c r="Q2651" s="26"/>
      <c r="R2651" s="26"/>
      <c r="S2651" s="26"/>
      <c r="T2651" s="40" t="str">
        <f t="shared" si="168"/>
        <v/>
      </c>
      <c r="U2651" s="26"/>
      <c r="V2651" s="26"/>
      <c r="W2651" s="26"/>
    </row>
    <row r="2652" spans="1:23" ht="12.6">
      <c r="A2652" s="26"/>
      <c r="B2652" s="26"/>
      <c r="C2652" s="26"/>
      <c r="D2652" s="26"/>
      <c r="E2652" s="26"/>
      <c r="F2652" s="26"/>
      <c r="G2652" s="26"/>
      <c r="H2652" s="26"/>
      <c r="I2652" s="26"/>
      <c r="J2652" s="26"/>
      <c r="K2652" s="26"/>
      <c r="L2652" s="26"/>
      <c r="M2652" s="26"/>
      <c r="N2652" s="26"/>
      <c r="O2652" s="26"/>
      <c r="P2652" s="26"/>
      <c r="Q2652" s="26"/>
      <c r="R2652" s="26"/>
      <c r="S2652" s="26"/>
      <c r="T2652" s="40" t="str">
        <f t="shared" si="168"/>
        <v/>
      </c>
      <c r="U2652" s="26"/>
      <c r="V2652" s="26"/>
      <c r="W2652" s="26"/>
    </row>
    <row r="2653" spans="1:23" ht="15.75" customHeight="1">
      <c r="T2653" s="40" t="str">
        <f t="shared" si="168"/>
        <v/>
      </c>
    </row>
    <row r="2654" spans="1:23" ht="15.75" customHeight="1">
      <c r="T2654" s="40" t="str">
        <f t="shared" si="168"/>
        <v/>
      </c>
    </row>
    <row r="2655" spans="1:23" ht="19.5" customHeight="1">
      <c r="A2655" s="13" t="s">
        <v>99</v>
      </c>
      <c r="B2655" s="94"/>
      <c r="C2655" s="94"/>
      <c r="D2655" s="94"/>
      <c r="E2655" s="94"/>
      <c r="F2655" s="94"/>
      <c r="G2655" s="94"/>
      <c r="H2655" s="94"/>
      <c r="I2655" s="94"/>
      <c r="J2655" s="94"/>
      <c r="K2655" s="94"/>
      <c r="L2655" s="94"/>
      <c r="M2655" s="94"/>
      <c r="N2655" s="24"/>
      <c r="O2655" s="13" t="str">
        <f>IF(AND(B2655="",NOT(F2656="")),"Nome da disciplina obrigatório","")</f>
        <v/>
      </c>
      <c r="P2655" s="13">
        <f>IF(ISBLANK(O2655),"",IF(O2655="",0,1))</f>
        <v>0</v>
      </c>
      <c r="Q2655" s="26"/>
      <c r="R2655" s="26"/>
      <c r="S2655" s="26"/>
      <c r="T2655" s="40" t="str">
        <f t="shared" si="168"/>
        <v/>
      </c>
      <c r="U2655" s="26"/>
      <c r="V2655" s="26"/>
      <c r="W2655" s="26"/>
    </row>
    <row r="2656" spans="1:23" ht="32.25" customHeight="1">
      <c r="A2656" s="95" t="s">
        <v>100</v>
      </c>
      <c r="B2656" s="96"/>
      <c r="C2656" s="96"/>
      <c r="D2656" s="96"/>
      <c r="E2656" s="97"/>
      <c r="F2656" s="13" t="str">
        <f>IF(SUM(G2666:G2675)+SUM(M2666:M2675)=0,"",SUM(G2666:G2675)+SUM(M2666:M2675))</f>
        <v/>
      </c>
      <c r="H2656" s="24"/>
      <c r="I2656" s="24"/>
      <c r="J2656" s="24"/>
      <c r="K2656" s="24"/>
      <c r="L2656" s="24"/>
      <c r="M2656" s="24"/>
      <c r="N2656" s="24"/>
      <c r="O2656" s="13" t="str">
        <f>IF(F2656="", "", IF(AND(NOT(F2656=0),NOT(MOD(F2656,15)=0)),"A carga horária deve ser múltiplo de 15",""))</f>
        <v/>
      </c>
      <c r="P2656" s="13">
        <f>IF(ISBLANK(O2656),"",IF(O2656="",0,1))</f>
        <v>0</v>
      </c>
      <c r="Q2656" s="26"/>
      <c r="R2656" s="26"/>
      <c r="S2656" s="26"/>
      <c r="T2656" s="40" t="str">
        <f t="shared" si="168"/>
        <v/>
      </c>
      <c r="U2656" s="24"/>
      <c r="V2656" s="24"/>
      <c r="W2656" s="26"/>
    </row>
    <row r="2657" spans="1:23" ht="14.1">
      <c r="A2657" s="98" t="s">
        <v>93</v>
      </c>
      <c r="B2657" s="98"/>
      <c r="C2657" s="98"/>
      <c r="D2657" s="98"/>
      <c r="E2657" s="98"/>
      <c r="F2657" s="38" t="str">
        <f>IF(AND(NOT(ISBLANK(F2656)),ISNUMBER(F2656),F2656&gt;=15),F2656/15,"")</f>
        <v/>
      </c>
      <c r="G2657" s="24"/>
      <c r="H2657" s="24"/>
      <c r="I2657" s="24"/>
      <c r="J2657" s="24"/>
      <c r="K2657" s="24"/>
      <c r="L2657" s="24"/>
      <c r="M2657" s="24"/>
      <c r="N2657" s="24"/>
      <c r="O2657" s="26"/>
      <c r="P2657" s="26"/>
      <c r="Q2657" s="26"/>
      <c r="R2657" s="26"/>
      <c r="S2657" s="26"/>
      <c r="T2657" s="40" t="str">
        <f t="shared" si="168"/>
        <v/>
      </c>
      <c r="U2657" s="24"/>
      <c r="V2657" s="24"/>
      <c r="W2657" s="26"/>
    </row>
    <row r="2658" spans="1:23" ht="60" customHeight="1">
      <c r="A2658" s="13" t="s">
        <v>101</v>
      </c>
      <c r="B2658" s="83"/>
      <c r="C2658" s="83"/>
      <c r="D2658" s="83"/>
      <c r="E2658" s="83"/>
      <c r="F2658" s="83"/>
      <c r="G2658" s="83"/>
      <c r="H2658" s="83"/>
      <c r="I2658" s="83"/>
      <c r="J2658" s="83"/>
      <c r="K2658" s="83"/>
      <c r="L2658" s="83"/>
      <c r="M2658" s="83"/>
      <c r="N2658" s="24"/>
      <c r="O2658" s="26"/>
      <c r="P2658" s="26"/>
      <c r="Q2658" s="26"/>
      <c r="R2658" s="26"/>
      <c r="S2658" s="26"/>
      <c r="T2658" s="40" t="str">
        <f t="shared" si="168"/>
        <v/>
      </c>
      <c r="U2658" s="24"/>
      <c r="V2658" s="24"/>
      <c r="W2658" s="26"/>
    </row>
    <row r="2659" spans="1:23" ht="60" customHeight="1">
      <c r="A2659" s="39" t="s">
        <v>102</v>
      </c>
      <c r="B2659" s="83"/>
      <c r="C2659" s="83"/>
      <c r="D2659" s="83"/>
      <c r="E2659" s="83"/>
      <c r="F2659" s="83"/>
      <c r="G2659" s="83"/>
      <c r="H2659" s="83"/>
      <c r="I2659" s="83"/>
      <c r="J2659" s="83"/>
      <c r="K2659" s="83"/>
      <c r="L2659" s="83"/>
      <c r="M2659" s="83"/>
      <c r="N2659" s="24"/>
      <c r="O2659" s="26"/>
      <c r="P2659" s="26"/>
      <c r="Q2659" s="26"/>
      <c r="R2659" s="26"/>
      <c r="S2659" s="26"/>
      <c r="T2659" s="40" t="str">
        <f t="shared" si="168"/>
        <v/>
      </c>
      <c r="U2659" s="24"/>
      <c r="V2659" s="24"/>
      <c r="W2659" s="26"/>
    </row>
    <row r="2660" spans="1:23" ht="14.1">
      <c r="A2660" s="13" t="s">
        <v>103</v>
      </c>
      <c r="B2660" s="57"/>
      <c r="C2660" s="16" t="s">
        <v>104</v>
      </c>
      <c r="D2660" s="24"/>
      <c r="E2660" s="24"/>
      <c r="G2660" s="26"/>
      <c r="H2660" s="24"/>
      <c r="I2660" s="24"/>
      <c r="J2660" s="24"/>
      <c r="K2660" s="24"/>
      <c r="L2660" s="24"/>
      <c r="M2660" s="24"/>
      <c r="N2660" s="24"/>
      <c r="O2660" s="26"/>
      <c r="P2660" s="26"/>
      <c r="Q2660" s="26"/>
      <c r="R2660" s="26"/>
      <c r="S2660" s="26"/>
      <c r="T2660" s="40" t="str">
        <f t="shared" si="168"/>
        <v/>
      </c>
      <c r="U2660" s="24"/>
      <c r="V2660" s="24"/>
      <c r="W2660" s="26"/>
    </row>
    <row r="2661" spans="1:23" ht="14.1">
      <c r="A2661" s="13" t="s">
        <v>105</v>
      </c>
      <c r="B2661" s="57"/>
      <c r="C2661" s="16" t="s">
        <v>104</v>
      </c>
      <c r="D2661" s="24"/>
      <c r="E2661" s="24"/>
      <c r="G2661" s="26"/>
      <c r="H2661" s="24"/>
      <c r="I2661" s="24"/>
      <c r="J2661" s="24"/>
      <c r="K2661" s="24"/>
      <c r="L2661" s="24"/>
      <c r="M2661" s="24"/>
      <c r="N2661" s="24"/>
      <c r="O2661" s="26"/>
      <c r="P2661" s="26"/>
      <c r="Q2661" s="26"/>
      <c r="R2661" s="26"/>
      <c r="S2661" s="26"/>
      <c r="T2661" s="40" t="str">
        <f t="shared" si="168"/>
        <v/>
      </c>
      <c r="U2661" s="24"/>
      <c r="V2661" s="24"/>
      <c r="W2661" s="26"/>
    </row>
    <row r="2662" spans="1:23" ht="14.1">
      <c r="A2662" s="99" t="s">
        <v>106</v>
      </c>
      <c r="B2662" s="99"/>
      <c r="C2662" s="57"/>
      <c r="D2662" s="16" t="s">
        <v>104</v>
      </c>
      <c r="E2662" s="24"/>
      <c r="F2662" s="34"/>
      <c r="G2662" s="26"/>
      <c r="H2662" s="24"/>
      <c r="I2662" s="24"/>
      <c r="J2662" s="24"/>
      <c r="K2662" s="24"/>
      <c r="L2662" s="24"/>
      <c r="M2662" s="24"/>
      <c r="N2662" s="24"/>
      <c r="O2662" s="26"/>
      <c r="P2662" s="26"/>
      <c r="Q2662" s="26"/>
      <c r="R2662" s="26"/>
      <c r="S2662" s="26"/>
      <c r="T2662" s="40" t="str">
        <f t="shared" si="168"/>
        <v/>
      </c>
      <c r="U2662" s="24"/>
      <c r="V2662" s="24"/>
      <c r="W2662" s="26"/>
    </row>
    <row r="2663" spans="1:23" ht="14.1">
      <c r="A2663" s="99" t="s">
        <v>107</v>
      </c>
      <c r="B2663" s="99"/>
      <c r="C2663" s="57"/>
      <c r="D2663" s="16" t="s">
        <v>104</v>
      </c>
      <c r="E2663" s="24"/>
      <c r="F2663" s="34"/>
      <c r="G2663" s="26"/>
      <c r="H2663" s="24"/>
      <c r="I2663" s="24"/>
      <c r="J2663" s="24"/>
      <c r="K2663" s="24"/>
      <c r="L2663" s="24"/>
      <c r="M2663" s="24"/>
      <c r="N2663" s="24"/>
      <c r="O2663" s="26"/>
      <c r="P2663" s="26"/>
      <c r="Q2663" s="26"/>
      <c r="R2663" s="26"/>
      <c r="S2663" s="26"/>
      <c r="T2663" s="40" t="str">
        <f t="shared" si="168"/>
        <v/>
      </c>
      <c r="U2663" s="24"/>
      <c r="V2663" s="24"/>
      <c r="W2663" s="26"/>
    </row>
    <row r="2664" spans="1:23" ht="14.1">
      <c r="A2664" s="100" t="s">
        <v>108</v>
      </c>
      <c r="B2664" s="101"/>
      <c r="C2664" s="102"/>
      <c r="D2664" s="57"/>
      <c r="E2664" s="16" t="s">
        <v>104</v>
      </c>
      <c r="G2664" s="26"/>
      <c r="H2664" s="24"/>
      <c r="I2664" s="24"/>
      <c r="J2664" s="24"/>
      <c r="K2664" s="24"/>
      <c r="L2664" s="24"/>
      <c r="M2664" s="24"/>
      <c r="N2664" s="24"/>
      <c r="O2664" s="26"/>
      <c r="P2664" s="26"/>
      <c r="Q2664" s="26"/>
      <c r="R2664" s="26"/>
      <c r="S2664" s="26"/>
      <c r="T2664" s="40" t="str">
        <f t="shared" si="168"/>
        <v/>
      </c>
      <c r="U2664" s="24"/>
      <c r="V2664" s="24"/>
      <c r="W2664" s="26"/>
    </row>
    <row r="2665" spans="1:23" ht="14.1">
      <c r="A2665" s="103" t="s">
        <v>109</v>
      </c>
      <c r="B2665" s="104"/>
      <c r="C2665" s="105"/>
      <c r="D2665" s="57"/>
      <c r="E2665" s="16" t="s">
        <v>104</v>
      </c>
      <c r="G2665" s="26"/>
      <c r="H2665" s="24"/>
      <c r="I2665" s="24"/>
      <c r="J2665" s="24"/>
      <c r="K2665" s="24"/>
      <c r="L2665" s="24"/>
      <c r="M2665" s="24"/>
      <c r="N2665" s="24"/>
      <c r="O2665" s="26"/>
      <c r="P2665" s="26"/>
      <c r="Q2665" s="26"/>
      <c r="R2665" s="26"/>
      <c r="S2665" s="26"/>
      <c r="T2665" s="40" t="str">
        <f t="shared" si="168"/>
        <v/>
      </c>
      <c r="U2665" s="24"/>
      <c r="V2665" s="24"/>
      <c r="W2665" s="26"/>
    </row>
    <row r="2666" spans="1:23" ht="14.1">
      <c r="A2666" s="13" t="s">
        <v>110</v>
      </c>
      <c r="B2666" s="75"/>
      <c r="C2666" s="75"/>
      <c r="D2666" s="75"/>
      <c r="E2666" s="24"/>
      <c r="F2666" s="13" t="s">
        <v>111</v>
      </c>
      <c r="G2666" s="27"/>
      <c r="H2666" s="24"/>
      <c r="I2666" s="13" t="s">
        <v>112</v>
      </c>
      <c r="J2666" s="27"/>
      <c r="K2666" s="24"/>
      <c r="L2666" s="13" t="s">
        <v>111</v>
      </c>
      <c r="M2666" s="27"/>
      <c r="N2666" s="24"/>
      <c r="O2666" s="13" t="str">
        <f>IF(OR(AND(NOT(ISBLANK(G2666)),NOT(ISNUMBER(G2666))),AND(NOT(ISBLANK(J2666)),NOT(ISNUMBER(M2666)))),"Digite um número na C.H.",IF(OR(COUNTIF(B2666:B2675,B2666)&gt;1,COUNTIF(J2666:J2675,J2666)&gt;1),"Docente repetido",""))</f>
        <v/>
      </c>
      <c r="P2666" s="13">
        <f t="shared" ref="P2666:P2675" si="170">IF(ISBLANK(O2666),"",IF(O2666="",0,1))</f>
        <v>0</v>
      </c>
      <c r="Q2666" s="26"/>
      <c r="R2666" s="26"/>
      <c r="S2666" s="26"/>
      <c r="T2666" s="40" t="str">
        <f t="shared" si="168"/>
        <v/>
      </c>
      <c r="U2666" s="24"/>
      <c r="V2666" s="24"/>
      <c r="W2666" s="26"/>
    </row>
    <row r="2667" spans="1:23" ht="14.1">
      <c r="A2667" s="13" t="s">
        <v>113</v>
      </c>
      <c r="B2667" s="75"/>
      <c r="C2667" s="75"/>
      <c r="D2667" s="75"/>
      <c r="E2667" s="24"/>
      <c r="F2667" s="13" t="s">
        <v>111</v>
      </c>
      <c r="G2667" s="27"/>
      <c r="H2667" s="24"/>
      <c r="I2667" s="13" t="s">
        <v>114</v>
      </c>
      <c r="J2667" s="27"/>
      <c r="K2667" s="24"/>
      <c r="L2667" s="13" t="s">
        <v>111</v>
      </c>
      <c r="M2667" s="27"/>
      <c r="N2667" s="24"/>
      <c r="O2667" s="13" t="str">
        <f>IF(OR(AND(NOT(ISBLANK(G2667)),NOT(ISNUMBER(G2667))),AND(NOT(ISBLANK(J2667)),NOT(ISNUMBER(M2667)))),"Digite um número na C.H.",IF(OR(COUNTIF(B2666:B2675,B2667)&gt;1,COUNTIF(J2666:J2675,J2667)&gt;1),"Docente repetido",""))</f>
        <v/>
      </c>
      <c r="P2667" s="13">
        <f t="shared" si="170"/>
        <v>0</v>
      </c>
      <c r="Q2667" s="26"/>
      <c r="R2667" s="26"/>
      <c r="S2667" s="26"/>
      <c r="T2667" s="40" t="str">
        <f t="shared" si="168"/>
        <v/>
      </c>
      <c r="U2667" s="24"/>
      <c r="V2667" s="24"/>
      <c r="W2667" s="26"/>
    </row>
    <row r="2668" spans="1:23" ht="14.1">
      <c r="A2668" s="13" t="s">
        <v>115</v>
      </c>
      <c r="B2668" s="75"/>
      <c r="C2668" s="75"/>
      <c r="D2668" s="75"/>
      <c r="E2668" s="24"/>
      <c r="F2668" s="13" t="s">
        <v>111</v>
      </c>
      <c r="G2668" s="27"/>
      <c r="H2668" s="24"/>
      <c r="I2668" s="13" t="s">
        <v>116</v>
      </c>
      <c r="J2668" s="27"/>
      <c r="K2668" s="24"/>
      <c r="L2668" s="13" t="s">
        <v>111</v>
      </c>
      <c r="M2668" s="27"/>
      <c r="N2668" s="24"/>
      <c r="O2668" s="13" t="str">
        <f>IF(OR(AND(NOT(ISBLANK(G2668)),NOT(ISNUMBER(G2668))),AND(NOT(ISBLANK(J2668)),NOT(ISNUMBER(M2668)))),"Digite um número na C.H.",IF(OR(COUNTIF(B2666:B2675,B2668)&gt;1,COUNTIF(J2666:J2675,J2668)&gt;1),"Docente repetido",""))</f>
        <v/>
      </c>
      <c r="P2668" s="13">
        <f t="shared" si="170"/>
        <v>0</v>
      </c>
      <c r="Q2668" s="26"/>
      <c r="R2668" s="26"/>
      <c r="S2668" s="26"/>
      <c r="T2668" s="40" t="str">
        <f t="shared" si="168"/>
        <v/>
      </c>
      <c r="U2668" s="24"/>
      <c r="V2668" s="24"/>
      <c r="W2668" s="26"/>
    </row>
    <row r="2669" spans="1:23" ht="14.1">
      <c r="A2669" s="13" t="s">
        <v>117</v>
      </c>
      <c r="B2669" s="75"/>
      <c r="C2669" s="75"/>
      <c r="D2669" s="75"/>
      <c r="E2669" s="24"/>
      <c r="F2669" s="13" t="s">
        <v>111</v>
      </c>
      <c r="G2669" s="27"/>
      <c r="H2669" s="24"/>
      <c r="I2669" s="13" t="s">
        <v>118</v>
      </c>
      <c r="J2669" s="27"/>
      <c r="K2669" s="24"/>
      <c r="L2669" s="13" t="s">
        <v>111</v>
      </c>
      <c r="M2669" s="27"/>
      <c r="N2669" s="24"/>
      <c r="O2669" s="13" t="str">
        <f>IF(OR(AND(NOT(ISBLANK(G2669)),NOT(ISNUMBER(G2669))),AND(NOT(ISBLANK(J2669)),NOT(ISNUMBER(M2669)))),"Digite um número na C.H.",IF(OR(COUNTIF(B2666:B2675,B2669)&gt;1,COUNTIF(J2666:J2675,J2669)&gt;1),"Docente repetido",""))</f>
        <v/>
      </c>
      <c r="P2669" s="13">
        <f t="shared" si="170"/>
        <v>0</v>
      </c>
      <c r="Q2669" s="26"/>
      <c r="R2669" s="26"/>
      <c r="S2669" s="26"/>
      <c r="T2669" s="40" t="str">
        <f t="shared" si="168"/>
        <v/>
      </c>
      <c r="U2669" s="24"/>
      <c r="V2669" s="24"/>
      <c r="W2669" s="26"/>
    </row>
    <row r="2670" spans="1:23" ht="14.1">
      <c r="A2670" s="13" t="s">
        <v>119</v>
      </c>
      <c r="B2670" s="75"/>
      <c r="C2670" s="75"/>
      <c r="D2670" s="75"/>
      <c r="E2670" s="24"/>
      <c r="F2670" s="13" t="s">
        <v>111</v>
      </c>
      <c r="G2670" s="27"/>
      <c r="H2670" s="24"/>
      <c r="I2670" s="13" t="s">
        <v>120</v>
      </c>
      <c r="J2670" s="27"/>
      <c r="K2670" s="24"/>
      <c r="L2670" s="13" t="s">
        <v>111</v>
      </c>
      <c r="M2670" s="27"/>
      <c r="N2670" s="24"/>
      <c r="O2670" s="13" t="str">
        <f>IF(OR(AND(NOT(ISBLANK(G2670)),NOT(ISNUMBER(G2670))),AND(NOT(ISBLANK(J2670)),NOT(ISNUMBER(M2670)))),"Digite um número na C.H.",IF(OR(COUNTIF(B2666:B2675,B2670)&gt;1,COUNTIF(J2666:J2675,J2670)&gt;1),"Docente repetido",""))</f>
        <v/>
      </c>
      <c r="P2670" s="13">
        <f t="shared" si="170"/>
        <v>0</v>
      </c>
      <c r="Q2670" s="26"/>
      <c r="R2670" s="26"/>
      <c r="S2670" s="26"/>
      <c r="T2670" s="40" t="str">
        <f t="shared" si="168"/>
        <v/>
      </c>
      <c r="U2670" s="24"/>
      <c r="V2670" s="24"/>
      <c r="W2670" s="26"/>
    </row>
    <row r="2671" spans="1:23" ht="14.1">
      <c r="A2671" s="13" t="s">
        <v>121</v>
      </c>
      <c r="B2671" s="75"/>
      <c r="C2671" s="75"/>
      <c r="D2671" s="75"/>
      <c r="E2671" s="24"/>
      <c r="F2671" s="13" t="s">
        <v>111</v>
      </c>
      <c r="G2671" s="27"/>
      <c r="H2671" s="24"/>
      <c r="I2671" s="13" t="s">
        <v>122</v>
      </c>
      <c r="J2671" s="27"/>
      <c r="K2671" s="24"/>
      <c r="L2671" s="13" t="s">
        <v>111</v>
      </c>
      <c r="M2671" s="27"/>
      <c r="N2671" s="24"/>
      <c r="O2671" s="13" t="str">
        <f>IF(OR(AND(NOT(ISBLANK(G2671)),NOT(ISNUMBER(G2671))),AND(NOT(ISBLANK(J2671)),NOT(ISNUMBER(M2671)))),"Digite um número na C.H.",IF(OR(COUNTIF(B2666:B2675,B2671)&gt;1,COUNTIF(J2666:J2675,J2671)&gt;1),"Docente repetido",""))</f>
        <v/>
      </c>
      <c r="P2671" s="13">
        <f t="shared" si="170"/>
        <v>0</v>
      </c>
      <c r="Q2671" s="26"/>
      <c r="R2671" s="26"/>
      <c r="S2671" s="26"/>
      <c r="T2671" s="40" t="str">
        <f t="shared" si="168"/>
        <v/>
      </c>
      <c r="U2671" s="24"/>
      <c r="V2671" s="24"/>
      <c r="W2671" s="26"/>
    </row>
    <row r="2672" spans="1:23" ht="14.1">
      <c r="A2672" s="13" t="s">
        <v>123</v>
      </c>
      <c r="B2672" s="75"/>
      <c r="C2672" s="75"/>
      <c r="D2672" s="75"/>
      <c r="E2672" s="24"/>
      <c r="F2672" s="13" t="s">
        <v>111</v>
      </c>
      <c r="G2672" s="27"/>
      <c r="H2672" s="24"/>
      <c r="I2672" s="13" t="s">
        <v>124</v>
      </c>
      <c r="J2672" s="27"/>
      <c r="K2672" s="24"/>
      <c r="L2672" s="13" t="s">
        <v>111</v>
      </c>
      <c r="M2672" s="27"/>
      <c r="N2672" s="24"/>
      <c r="O2672" s="13" t="str">
        <f>IF(OR(AND(NOT(ISBLANK(G2672)),NOT(ISNUMBER(G2672))),AND(NOT(ISBLANK(J2672)),NOT(ISNUMBER(M2672)))),"Digite um número na C.H.",IF(OR(COUNTIF(B2666:B2675,B2672)&gt;1,COUNTIF(J2666:J2675,J2672)&gt;1),"Docente repetido",""))</f>
        <v/>
      </c>
      <c r="P2672" s="13">
        <f t="shared" si="170"/>
        <v>0</v>
      </c>
      <c r="Q2672" s="26"/>
      <c r="R2672" s="26"/>
      <c r="S2672" s="26"/>
      <c r="T2672" s="40" t="str">
        <f t="shared" si="168"/>
        <v/>
      </c>
      <c r="U2672" s="24"/>
      <c r="V2672" s="24"/>
      <c r="W2672" s="26"/>
    </row>
    <row r="2673" spans="1:23" ht="14.1">
      <c r="A2673" s="13" t="s">
        <v>125</v>
      </c>
      <c r="B2673" s="75"/>
      <c r="C2673" s="75"/>
      <c r="D2673" s="75"/>
      <c r="E2673" s="24"/>
      <c r="F2673" s="13" t="s">
        <v>111</v>
      </c>
      <c r="G2673" s="27"/>
      <c r="H2673" s="24"/>
      <c r="I2673" s="13" t="s">
        <v>126</v>
      </c>
      <c r="J2673" s="27"/>
      <c r="K2673" s="24"/>
      <c r="L2673" s="13" t="s">
        <v>111</v>
      </c>
      <c r="M2673" s="27"/>
      <c r="N2673" s="24"/>
      <c r="O2673" s="13" t="str">
        <f>IF(OR(AND(NOT(ISBLANK(G2673)),NOT(ISNUMBER(G2673))),AND(NOT(ISBLANK(J2673)),NOT(ISNUMBER(M2673)))),"Digite um número na C.H.",IF(OR(COUNTIF(B2666:B2675,B2673)&gt;1,COUNTIF(J2666:J2675,J2673)&gt;1),"Docente repetido",""))</f>
        <v/>
      </c>
      <c r="P2673" s="13">
        <f t="shared" si="170"/>
        <v>0</v>
      </c>
      <c r="Q2673" s="26"/>
      <c r="R2673" s="26"/>
      <c r="S2673" s="26"/>
      <c r="T2673" s="40" t="str">
        <f t="shared" si="168"/>
        <v/>
      </c>
      <c r="U2673" s="24"/>
      <c r="V2673" s="24"/>
      <c r="W2673" s="26"/>
    </row>
    <row r="2674" spans="1:23" ht="14.1">
      <c r="A2674" s="13" t="s">
        <v>127</v>
      </c>
      <c r="B2674" s="75"/>
      <c r="C2674" s="75"/>
      <c r="D2674" s="75"/>
      <c r="E2674" s="24"/>
      <c r="F2674" s="13" t="s">
        <v>111</v>
      </c>
      <c r="G2674" s="27"/>
      <c r="H2674" s="24"/>
      <c r="I2674" s="13" t="s">
        <v>128</v>
      </c>
      <c r="J2674" s="27"/>
      <c r="K2674" s="24"/>
      <c r="L2674" s="13" t="s">
        <v>111</v>
      </c>
      <c r="M2674" s="27"/>
      <c r="N2674" s="24"/>
      <c r="O2674" s="13" t="str">
        <f>IF(OR(AND(NOT(ISBLANK(G2674)),NOT(ISNUMBER(G2674))),AND(NOT(ISBLANK(J2674)),NOT(ISNUMBER(M2674)))),"Digite um número na C.H.",IF(OR(COUNTIF(B2666:B2675,B2674)&gt;1,COUNTIF(J2666:J2675,J2674)&gt;1),"Docente repetido",""))</f>
        <v/>
      </c>
      <c r="P2674" s="13">
        <f t="shared" si="170"/>
        <v>0</v>
      </c>
      <c r="Q2674" s="26"/>
      <c r="R2674" s="26"/>
      <c r="S2674" s="26"/>
      <c r="T2674" s="40" t="str">
        <f t="shared" si="168"/>
        <v/>
      </c>
      <c r="U2674" s="26"/>
      <c r="V2674" s="26"/>
      <c r="W2674" s="26"/>
    </row>
    <row r="2675" spans="1:23" ht="14.1">
      <c r="A2675" s="13" t="s">
        <v>129</v>
      </c>
      <c r="B2675" s="75"/>
      <c r="C2675" s="75"/>
      <c r="D2675" s="75"/>
      <c r="E2675" s="24"/>
      <c r="F2675" s="13" t="s">
        <v>111</v>
      </c>
      <c r="G2675" s="27"/>
      <c r="H2675" s="24"/>
      <c r="I2675" s="13" t="s">
        <v>130</v>
      </c>
      <c r="J2675" s="27"/>
      <c r="K2675" s="24"/>
      <c r="L2675" s="13" t="s">
        <v>111</v>
      </c>
      <c r="M2675" s="27"/>
      <c r="N2675" s="24"/>
      <c r="O2675" s="13" t="str">
        <f>IF(OR(AND(NOT(ISBLANK(G2675)),NOT(ISNUMBER(G2675))),AND(NOT(ISBLANK(J2675)),NOT(ISNUMBER(M2675)))),"Digite um número na C.H.",IF(OR(COUNTIF(B2666:B2675,B2675)&gt;1,COUNTIF(J2666:J2675,J2675)&gt;1),"Docente repetido",""))</f>
        <v/>
      </c>
      <c r="P2675" s="13">
        <f t="shared" si="170"/>
        <v>0</v>
      </c>
      <c r="Q2675" s="26"/>
      <c r="R2675" s="26"/>
      <c r="S2675" s="26"/>
      <c r="T2675" s="40" t="str">
        <f t="shared" si="168"/>
        <v/>
      </c>
      <c r="U2675" s="26"/>
      <c r="V2675" s="26"/>
      <c r="W2675" s="26"/>
    </row>
    <row r="2676" spans="1:23" ht="12.6">
      <c r="A2676" s="26"/>
      <c r="B2676" s="26"/>
      <c r="C2676" s="26"/>
      <c r="D2676" s="26"/>
      <c r="E2676" s="26"/>
      <c r="F2676" s="26"/>
      <c r="G2676" s="26"/>
      <c r="H2676" s="26"/>
      <c r="I2676" s="26"/>
      <c r="J2676" s="26"/>
      <c r="K2676" s="26"/>
      <c r="L2676" s="26"/>
      <c r="M2676" s="26"/>
      <c r="N2676" s="26"/>
      <c r="O2676" s="26"/>
      <c r="P2676" s="26"/>
      <c r="Q2676" s="26"/>
      <c r="R2676" s="26"/>
      <c r="S2676" s="26"/>
      <c r="T2676" s="40" t="str">
        <f t="shared" si="168"/>
        <v/>
      </c>
      <c r="U2676" s="26"/>
      <c r="V2676" s="26"/>
      <c r="W2676" s="26"/>
    </row>
    <row r="2677" spans="1:23" ht="15.75" customHeight="1">
      <c r="T2677" s="40" t="str">
        <f t="shared" si="168"/>
        <v/>
      </c>
    </row>
    <row r="2678" spans="1:23" ht="15.75" customHeight="1">
      <c r="T2678" s="40" t="str">
        <f t="shared" si="168"/>
        <v/>
      </c>
    </row>
    <row r="2679" spans="1:23" ht="19.5" customHeight="1">
      <c r="A2679" s="13" t="s">
        <v>99</v>
      </c>
      <c r="B2679" s="94"/>
      <c r="C2679" s="94"/>
      <c r="D2679" s="94"/>
      <c r="E2679" s="94"/>
      <c r="F2679" s="94"/>
      <c r="G2679" s="94"/>
      <c r="H2679" s="94"/>
      <c r="I2679" s="94"/>
      <c r="J2679" s="94"/>
      <c r="K2679" s="94"/>
      <c r="L2679" s="94"/>
      <c r="M2679" s="94"/>
      <c r="N2679" s="24"/>
      <c r="O2679" s="13" t="str">
        <f>IF(AND(B2679="",NOT(F2680="")),"Nome da disciplina obrigatório","")</f>
        <v/>
      </c>
      <c r="P2679" s="13">
        <f>IF(ISBLANK(O2679),"",IF(O2679="",0,1))</f>
        <v>0</v>
      </c>
      <c r="Q2679" s="26"/>
      <c r="R2679" s="26"/>
      <c r="S2679" s="26"/>
      <c r="T2679" s="40" t="str">
        <f t="shared" si="168"/>
        <v/>
      </c>
      <c r="U2679" s="26"/>
      <c r="V2679" s="26"/>
      <c r="W2679" s="26"/>
    </row>
    <row r="2680" spans="1:23" ht="32.25" customHeight="1">
      <c r="A2680" s="95" t="s">
        <v>100</v>
      </c>
      <c r="B2680" s="96"/>
      <c r="C2680" s="96"/>
      <c r="D2680" s="96"/>
      <c r="E2680" s="97"/>
      <c r="F2680" s="13" t="str">
        <f>IF(SUM(G2690:G2699)+SUM(M2690:M2699)=0,"",SUM(G2690:G2699)+SUM(M2690:M2699))</f>
        <v/>
      </c>
      <c r="H2680" s="24"/>
      <c r="I2680" s="24"/>
      <c r="J2680" s="24"/>
      <c r="K2680" s="24"/>
      <c r="L2680" s="24"/>
      <c r="M2680" s="24"/>
      <c r="N2680" s="24"/>
      <c r="O2680" s="13" t="str">
        <f>IF(F2680="", "", IF(AND(NOT(F2680=0),NOT(MOD(F2680,15)=0)),"A carga horária deve ser múltiplo de 15",""))</f>
        <v/>
      </c>
      <c r="P2680" s="13">
        <f>IF(ISBLANK(O2680),"",IF(O2680="",0,1))</f>
        <v>0</v>
      </c>
      <c r="Q2680" s="26"/>
      <c r="R2680" s="26"/>
      <c r="S2680" s="26"/>
      <c r="T2680" s="40" t="str">
        <f t="shared" si="168"/>
        <v/>
      </c>
      <c r="U2680" s="24"/>
      <c r="V2680" s="24"/>
      <c r="W2680" s="26"/>
    </row>
    <row r="2681" spans="1:23" ht="14.1">
      <c r="A2681" s="98" t="s">
        <v>93</v>
      </c>
      <c r="B2681" s="98"/>
      <c r="C2681" s="98"/>
      <c r="D2681" s="98"/>
      <c r="E2681" s="98"/>
      <c r="F2681" s="38" t="str">
        <f>IF(AND(NOT(ISBLANK(F2680)),ISNUMBER(F2680),F2680&gt;=15),F2680/15,"")</f>
        <v/>
      </c>
      <c r="G2681" s="24"/>
      <c r="H2681" s="24"/>
      <c r="I2681" s="24"/>
      <c r="J2681" s="24"/>
      <c r="K2681" s="24"/>
      <c r="L2681" s="24"/>
      <c r="M2681" s="24"/>
      <c r="N2681" s="24"/>
      <c r="O2681" s="26"/>
      <c r="P2681" s="26"/>
      <c r="Q2681" s="26"/>
      <c r="R2681" s="26"/>
      <c r="S2681" s="26"/>
      <c r="T2681" s="40" t="str">
        <f t="shared" si="168"/>
        <v/>
      </c>
      <c r="U2681" s="24"/>
      <c r="V2681" s="24"/>
      <c r="W2681" s="26"/>
    </row>
    <row r="2682" spans="1:23" ht="60" customHeight="1">
      <c r="A2682" s="13" t="s">
        <v>101</v>
      </c>
      <c r="B2682" s="83"/>
      <c r="C2682" s="83"/>
      <c r="D2682" s="83"/>
      <c r="E2682" s="83"/>
      <c r="F2682" s="83"/>
      <c r="G2682" s="83"/>
      <c r="H2682" s="83"/>
      <c r="I2682" s="83"/>
      <c r="J2682" s="83"/>
      <c r="K2682" s="83"/>
      <c r="L2682" s="83"/>
      <c r="M2682" s="83"/>
      <c r="N2682" s="24"/>
      <c r="O2682" s="26"/>
      <c r="P2682" s="26"/>
      <c r="Q2682" s="26"/>
      <c r="R2682" s="26"/>
      <c r="S2682" s="26"/>
      <c r="T2682" s="40" t="str">
        <f t="shared" si="168"/>
        <v/>
      </c>
      <c r="U2682" s="24"/>
      <c r="V2682" s="24"/>
      <c r="W2682" s="26"/>
    </row>
    <row r="2683" spans="1:23" ht="60" customHeight="1">
      <c r="A2683" s="39" t="s">
        <v>102</v>
      </c>
      <c r="B2683" s="83"/>
      <c r="C2683" s="83"/>
      <c r="D2683" s="83"/>
      <c r="E2683" s="83"/>
      <c r="F2683" s="83"/>
      <c r="G2683" s="83"/>
      <c r="H2683" s="83"/>
      <c r="I2683" s="83"/>
      <c r="J2683" s="83"/>
      <c r="K2683" s="83"/>
      <c r="L2683" s="83"/>
      <c r="M2683" s="83"/>
      <c r="N2683" s="24"/>
      <c r="O2683" s="26"/>
      <c r="P2683" s="26"/>
      <c r="Q2683" s="26"/>
      <c r="R2683" s="26"/>
      <c r="S2683" s="26"/>
      <c r="T2683" s="40" t="str">
        <f t="shared" si="168"/>
        <v/>
      </c>
      <c r="U2683" s="24"/>
      <c r="V2683" s="24"/>
      <c r="W2683" s="26"/>
    </row>
    <row r="2684" spans="1:23" ht="14.1">
      <c r="A2684" s="13" t="s">
        <v>103</v>
      </c>
      <c r="B2684" s="57"/>
      <c r="C2684" s="16" t="s">
        <v>104</v>
      </c>
      <c r="D2684" s="24"/>
      <c r="E2684" s="24"/>
      <c r="G2684" s="26"/>
      <c r="H2684" s="24"/>
      <c r="I2684" s="24"/>
      <c r="J2684" s="24"/>
      <c r="K2684" s="24"/>
      <c r="L2684" s="24"/>
      <c r="M2684" s="24"/>
      <c r="N2684" s="24"/>
      <c r="O2684" s="26"/>
      <c r="P2684" s="26"/>
      <c r="Q2684" s="26"/>
      <c r="R2684" s="26"/>
      <c r="S2684" s="26"/>
      <c r="T2684" s="40" t="str">
        <f t="shared" si="168"/>
        <v/>
      </c>
      <c r="U2684" s="24"/>
      <c r="V2684" s="24"/>
      <c r="W2684" s="26"/>
    </row>
    <row r="2685" spans="1:23" ht="14.1">
      <c r="A2685" s="13" t="s">
        <v>105</v>
      </c>
      <c r="B2685" s="57"/>
      <c r="C2685" s="16" t="s">
        <v>104</v>
      </c>
      <c r="D2685" s="24"/>
      <c r="E2685" s="24"/>
      <c r="G2685" s="26"/>
      <c r="H2685" s="24"/>
      <c r="I2685" s="24"/>
      <c r="J2685" s="24"/>
      <c r="K2685" s="24"/>
      <c r="L2685" s="24"/>
      <c r="M2685" s="24"/>
      <c r="N2685" s="24"/>
      <c r="O2685" s="26"/>
      <c r="P2685" s="26"/>
      <c r="Q2685" s="26"/>
      <c r="R2685" s="26"/>
      <c r="S2685" s="26"/>
      <c r="T2685" s="40" t="str">
        <f t="shared" si="168"/>
        <v/>
      </c>
      <c r="U2685" s="24"/>
      <c r="V2685" s="24"/>
      <c r="W2685" s="26"/>
    </row>
    <row r="2686" spans="1:23" ht="14.1">
      <c r="A2686" s="99" t="s">
        <v>106</v>
      </c>
      <c r="B2686" s="99"/>
      <c r="C2686" s="57"/>
      <c r="D2686" s="16" t="s">
        <v>104</v>
      </c>
      <c r="E2686" s="24"/>
      <c r="F2686" s="34"/>
      <c r="G2686" s="26"/>
      <c r="H2686" s="24"/>
      <c r="I2686" s="24"/>
      <c r="J2686" s="24"/>
      <c r="K2686" s="24"/>
      <c r="L2686" s="24"/>
      <c r="M2686" s="24"/>
      <c r="N2686" s="24"/>
      <c r="O2686" s="26"/>
      <c r="P2686" s="26"/>
      <c r="Q2686" s="26"/>
      <c r="R2686" s="26"/>
      <c r="S2686" s="26"/>
      <c r="T2686" s="40" t="str">
        <f t="shared" si="168"/>
        <v/>
      </c>
      <c r="U2686" s="24"/>
      <c r="V2686" s="24"/>
      <c r="W2686" s="26"/>
    </row>
    <row r="2687" spans="1:23" ht="14.1">
      <c r="A2687" s="99" t="s">
        <v>107</v>
      </c>
      <c r="B2687" s="99"/>
      <c r="C2687" s="57"/>
      <c r="D2687" s="16" t="s">
        <v>104</v>
      </c>
      <c r="E2687" s="24"/>
      <c r="F2687" s="34"/>
      <c r="G2687" s="26"/>
      <c r="H2687" s="24"/>
      <c r="I2687" s="24"/>
      <c r="J2687" s="24"/>
      <c r="K2687" s="24"/>
      <c r="L2687" s="24"/>
      <c r="M2687" s="24"/>
      <c r="N2687" s="24"/>
      <c r="O2687" s="26"/>
      <c r="P2687" s="26"/>
      <c r="Q2687" s="26"/>
      <c r="R2687" s="26"/>
      <c r="S2687" s="26"/>
      <c r="T2687" s="40" t="str">
        <f t="shared" si="168"/>
        <v/>
      </c>
      <c r="U2687" s="24"/>
      <c r="V2687" s="24"/>
      <c r="W2687" s="26"/>
    </row>
    <row r="2688" spans="1:23" ht="14.1">
      <c r="A2688" s="100" t="s">
        <v>108</v>
      </c>
      <c r="B2688" s="101"/>
      <c r="C2688" s="102"/>
      <c r="D2688" s="57"/>
      <c r="E2688" s="16" t="s">
        <v>104</v>
      </c>
      <c r="G2688" s="26"/>
      <c r="H2688" s="24"/>
      <c r="I2688" s="24"/>
      <c r="J2688" s="24"/>
      <c r="K2688" s="24"/>
      <c r="L2688" s="24"/>
      <c r="M2688" s="24"/>
      <c r="N2688" s="24"/>
      <c r="O2688" s="26"/>
      <c r="P2688" s="26"/>
      <c r="Q2688" s="26"/>
      <c r="R2688" s="26"/>
      <c r="S2688" s="26"/>
      <c r="T2688" s="40" t="str">
        <f t="shared" si="168"/>
        <v/>
      </c>
      <c r="U2688" s="24"/>
      <c r="V2688" s="24"/>
      <c r="W2688" s="26"/>
    </row>
    <row r="2689" spans="1:23" ht="14.1">
      <c r="A2689" s="103" t="s">
        <v>109</v>
      </c>
      <c r="B2689" s="104"/>
      <c r="C2689" s="105"/>
      <c r="D2689" s="57"/>
      <c r="E2689" s="16" t="s">
        <v>104</v>
      </c>
      <c r="G2689" s="26"/>
      <c r="H2689" s="24"/>
      <c r="I2689" s="24"/>
      <c r="J2689" s="24"/>
      <c r="K2689" s="24"/>
      <c r="L2689" s="24"/>
      <c r="M2689" s="24"/>
      <c r="N2689" s="24"/>
      <c r="O2689" s="26"/>
      <c r="P2689" s="26"/>
      <c r="Q2689" s="26"/>
      <c r="R2689" s="26"/>
      <c r="S2689" s="26"/>
      <c r="T2689" s="40" t="str">
        <f t="shared" ref="T2689:T2752" si="171">IF(AND($A2689 = "Nome da disciplina:", ISTEXT($B2689)), "OK", "")</f>
        <v/>
      </c>
      <c r="U2689" s="24"/>
      <c r="V2689" s="24"/>
      <c r="W2689" s="26"/>
    </row>
    <row r="2690" spans="1:23" ht="14.1">
      <c r="A2690" s="13" t="s">
        <v>110</v>
      </c>
      <c r="B2690" s="75"/>
      <c r="C2690" s="75"/>
      <c r="D2690" s="75"/>
      <c r="E2690" s="24"/>
      <c r="F2690" s="13" t="s">
        <v>111</v>
      </c>
      <c r="G2690" s="27"/>
      <c r="H2690" s="24"/>
      <c r="I2690" s="13" t="s">
        <v>112</v>
      </c>
      <c r="J2690" s="27"/>
      <c r="K2690" s="24"/>
      <c r="L2690" s="13" t="s">
        <v>111</v>
      </c>
      <c r="M2690" s="27"/>
      <c r="N2690" s="24"/>
      <c r="O2690" s="13" t="str">
        <f>IF(OR(AND(NOT(ISBLANK(G2690)),NOT(ISNUMBER(G2690))),AND(NOT(ISBLANK(J2690)),NOT(ISNUMBER(M2690)))),"Digite um número na C.H.",IF(OR(COUNTIF(B2690:B2699,B2690)&gt;1,COUNTIF(J2690:J2699,J2690)&gt;1),"Docente repetido",""))</f>
        <v/>
      </c>
      <c r="P2690" s="13">
        <f t="shared" ref="P2690:P2699" si="172">IF(ISBLANK(O2690),"",IF(O2690="",0,1))</f>
        <v>0</v>
      </c>
      <c r="Q2690" s="26"/>
      <c r="R2690" s="26"/>
      <c r="S2690" s="26"/>
      <c r="T2690" s="40" t="str">
        <f t="shared" si="171"/>
        <v/>
      </c>
      <c r="U2690" s="24"/>
      <c r="V2690" s="24"/>
      <c r="W2690" s="26"/>
    </row>
    <row r="2691" spans="1:23" ht="14.1">
      <c r="A2691" s="13" t="s">
        <v>113</v>
      </c>
      <c r="B2691" s="75"/>
      <c r="C2691" s="75"/>
      <c r="D2691" s="75"/>
      <c r="E2691" s="24"/>
      <c r="F2691" s="13" t="s">
        <v>111</v>
      </c>
      <c r="G2691" s="27"/>
      <c r="H2691" s="24"/>
      <c r="I2691" s="13" t="s">
        <v>114</v>
      </c>
      <c r="J2691" s="27"/>
      <c r="K2691" s="24"/>
      <c r="L2691" s="13" t="s">
        <v>111</v>
      </c>
      <c r="M2691" s="27"/>
      <c r="N2691" s="24"/>
      <c r="O2691" s="13" t="str">
        <f>IF(OR(AND(NOT(ISBLANK(G2691)),NOT(ISNUMBER(G2691))),AND(NOT(ISBLANK(J2691)),NOT(ISNUMBER(M2691)))),"Digite um número na C.H.",IF(OR(COUNTIF(B2690:B2699,B2691)&gt;1,COUNTIF(J2690:J2699,J2691)&gt;1),"Docente repetido",""))</f>
        <v/>
      </c>
      <c r="P2691" s="13">
        <f t="shared" si="172"/>
        <v>0</v>
      </c>
      <c r="Q2691" s="26"/>
      <c r="R2691" s="26"/>
      <c r="S2691" s="26"/>
      <c r="T2691" s="40" t="str">
        <f t="shared" si="171"/>
        <v/>
      </c>
      <c r="U2691" s="24"/>
      <c r="V2691" s="24"/>
      <c r="W2691" s="26"/>
    </row>
    <row r="2692" spans="1:23" ht="14.1">
      <c r="A2692" s="13" t="s">
        <v>115</v>
      </c>
      <c r="B2692" s="75"/>
      <c r="C2692" s="75"/>
      <c r="D2692" s="75"/>
      <c r="E2692" s="24"/>
      <c r="F2692" s="13" t="s">
        <v>111</v>
      </c>
      <c r="G2692" s="27"/>
      <c r="H2692" s="24"/>
      <c r="I2692" s="13" t="s">
        <v>116</v>
      </c>
      <c r="J2692" s="27"/>
      <c r="K2692" s="24"/>
      <c r="L2692" s="13" t="s">
        <v>111</v>
      </c>
      <c r="M2692" s="27"/>
      <c r="N2692" s="24"/>
      <c r="O2692" s="13" t="str">
        <f>IF(OR(AND(NOT(ISBLANK(G2692)),NOT(ISNUMBER(G2692))),AND(NOT(ISBLANK(J2692)),NOT(ISNUMBER(M2692)))),"Digite um número na C.H.",IF(OR(COUNTIF(B2690:B2699,B2692)&gt;1,COUNTIF(J2690:J2699,J2692)&gt;1),"Docente repetido",""))</f>
        <v/>
      </c>
      <c r="P2692" s="13">
        <f t="shared" si="172"/>
        <v>0</v>
      </c>
      <c r="Q2692" s="26"/>
      <c r="R2692" s="26"/>
      <c r="S2692" s="26"/>
      <c r="T2692" s="40" t="str">
        <f t="shared" si="171"/>
        <v/>
      </c>
      <c r="U2692" s="24"/>
      <c r="V2692" s="24"/>
      <c r="W2692" s="26"/>
    </row>
    <row r="2693" spans="1:23" ht="14.1">
      <c r="A2693" s="13" t="s">
        <v>117</v>
      </c>
      <c r="B2693" s="75"/>
      <c r="C2693" s="75"/>
      <c r="D2693" s="75"/>
      <c r="E2693" s="24"/>
      <c r="F2693" s="13" t="s">
        <v>111</v>
      </c>
      <c r="G2693" s="27"/>
      <c r="H2693" s="24"/>
      <c r="I2693" s="13" t="s">
        <v>118</v>
      </c>
      <c r="J2693" s="27"/>
      <c r="K2693" s="24"/>
      <c r="L2693" s="13" t="s">
        <v>111</v>
      </c>
      <c r="M2693" s="27"/>
      <c r="N2693" s="24"/>
      <c r="O2693" s="13" t="str">
        <f>IF(OR(AND(NOT(ISBLANK(G2693)),NOT(ISNUMBER(G2693))),AND(NOT(ISBLANK(J2693)),NOT(ISNUMBER(M2693)))),"Digite um número na C.H.",IF(OR(COUNTIF(B2690:B2699,B2693)&gt;1,COUNTIF(J2690:J2699,J2693)&gt;1),"Docente repetido",""))</f>
        <v/>
      </c>
      <c r="P2693" s="13">
        <f t="shared" si="172"/>
        <v>0</v>
      </c>
      <c r="Q2693" s="26"/>
      <c r="R2693" s="26"/>
      <c r="S2693" s="26"/>
      <c r="T2693" s="40" t="str">
        <f t="shared" si="171"/>
        <v/>
      </c>
      <c r="U2693" s="24"/>
      <c r="V2693" s="24"/>
      <c r="W2693" s="26"/>
    </row>
    <row r="2694" spans="1:23" ht="14.1">
      <c r="A2694" s="13" t="s">
        <v>119</v>
      </c>
      <c r="B2694" s="75"/>
      <c r="C2694" s="75"/>
      <c r="D2694" s="75"/>
      <c r="E2694" s="24"/>
      <c r="F2694" s="13" t="s">
        <v>111</v>
      </c>
      <c r="G2694" s="27"/>
      <c r="H2694" s="24"/>
      <c r="I2694" s="13" t="s">
        <v>120</v>
      </c>
      <c r="J2694" s="27"/>
      <c r="K2694" s="24"/>
      <c r="L2694" s="13" t="s">
        <v>111</v>
      </c>
      <c r="M2694" s="27"/>
      <c r="N2694" s="24"/>
      <c r="O2694" s="13" t="str">
        <f>IF(OR(AND(NOT(ISBLANK(G2694)),NOT(ISNUMBER(G2694))),AND(NOT(ISBLANK(J2694)),NOT(ISNUMBER(M2694)))),"Digite um número na C.H.",IF(OR(COUNTIF(B2690:B2699,B2694)&gt;1,COUNTIF(J2690:J2699,J2694)&gt;1),"Docente repetido",""))</f>
        <v/>
      </c>
      <c r="P2694" s="13">
        <f t="shared" si="172"/>
        <v>0</v>
      </c>
      <c r="Q2694" s="26"/>
      <c r="R2694" s="26"/>
      <c r="S2694" s="26"/>
      <c r="T2694" s="40" t="str">
        <f t="shared" si="171"/>
        <v/>
      </c>
      <c r="U2694" s="24"/>
      <c r="V2694" s="24"/>
      <c r="W2694" s="26"/>
    </row>
    <row r="2695" spans="1:23" ht="14.1">
      <c r="A2695" s="13" t="s">
        <v>121</v>
      </c>
      <c r="B2695" s="75"/>
      <c r="C2695" s="75"/>
      <c r="D2695" s="75"/>
      <c r="E2695" s="24"/>
      <c r="F2695" s="13" t="s">
        <v>111</v>
      </c>
      <c r="G2695" s="27"/>
      <c r="H2695" s="24"/>
      <c r="I2695" s="13" t="s">
        <v>122</v>
      </c>
      <c r="J2695" s="27"/>
      <c r="K2695" s="24"/>
      <c r="L2695" s="13" t="s">
        <v>111</v>
      </c>
      <c r="M2695" s="27"/>
      <c r="N2695" s="24"/>
      <c r="O2695" s="13" t="str">
        <f>IF(OR(AND(NOT(ISBLANK(G2695)),NOT(ISNUMBER(G2695))),AND(NOT(ISBLANK(J2695)),NOT(ISNUMBER(M2695)))),"Digite um número na C.H.",IF(OR(COUNTIF(B2690:B2699,B2695)&gt;1,COUNTIF(J2690:J2699,J2695)&gt;1),"Docente repetido",""))</f>
        <v/>
      </c>
      <c r="P2695" s="13">
        <f t="shared" si="172"/>
        <v>0</v>
      </c>
      <c r="Q2695" s="26"/>
      <c r="R2695" s="26"/>
      <c r="S2695" s="26"/>
      <c r="T2695" s="40" t="str">
        <f t="shared" si="171"/>
        <v/>
      </c>
      <c r="U2695" s="24"/>
      <c r="V2695" s="24"/>
      <c r="W2695" s="26"/>
    </row>
    <row r="2696" spans="1:23" ht="14.1">
      <c r="A2696" s="13" t="s">
        <v>123</v>
      </c>
      <c r="B2696" s="75"/>
      <c r="C2696" s="75"/>
      <c r="D2696" s="75"/>
      <c r="E2696" s="24"/>
      <c r="F2696" s="13" t="s">
        <v>111</v>
      </c>
      <c r="G2696" s="27"/>
      <c r="H2696" s="24"/>
      <c r="I2696" s="13" t="s">
        <v>124</v>
      </c>
      <c r="J2696" s="27"/>
      <c r="K2696" s="24"/>
      <c r="L2696" s="13" t="s">
        <v>111</v>
      </c>
      <c r="M2696" s="27"/>
      <c r="N2696" s="24"/>
      <c r="O2696" s="13" t="str">
        <f>IF(OR(AND(NOT(ISBLANK(G2696)),NOT(ISNUMBER(G2696))),AND(NOT(ISBLANK(J2696)),NOT(ISNUMBER(M2696)))),"Digite um número na C.H.",IF(OR(COUNTIF(B2690:B2699,B2696)&gt;1,COUNTIF(J2690:J2699,J2696)&gt;1),"Docente repetido",""))</f>
        <v/>
      </c>
      <c r="P2696" s="13">
        <f t="shared" si="172"/>
        <v>0</v>
      </c>
      <c r="Q2696" s="26"/>
      <c r="R2696" s="26"/>
      <c r="S2696" s="26"/>
      <c r="T2696" s="40" t="str">
        <f t="shared" si="171"/>
        <v/>
      </c>
      <c r="U2696" s="24"/>
      <c r="V2696" s="24"/>
      <c r="W2696" s="26"/>
    </row>
    <row r="2697" spans="1:23" ht="14.1">
      <c r="A2697" s="13" t="s">
        <v>125</v>
      </c>
      <c r="B2697" s="75"/>
      <c r="C2697" s="75"/>
      <c r="D2697" s="75"/>
      <c r="E2697" s="24"/>
      <c r="F2697" s="13" t="s">
        <v>111</v>
      </c>
      <c r="G2697" s="27"/>
      <c r="H2697" s="24"/>
      <c r="I2697" s="13" t="s">
        <v>126</v>
      </c>
      <c r="J2697" s="27"/>
      <c r="K2697" s="24"/>
      <c r="L2697" s="13" t="s">
        <v>111</v>
      </c>
      <c r="M2697" s="27"/>
      <c r="N2697" s="24"/>
      <c r="O2697" s="13" t="str">
        <f>IF(OR(AND(NOT(ISBLANK(G2697)),NOT(ISNUMBER(G2697))),AND(NOT(ISBLANK(J2697)),NOT(ISNUMBER(M2697)))),"Digite um número na C.H.",IF(OR(COUNTIF(B2690:B2699,B2697)&gt;1,COUNTIF(J2690:J2699,J2697)&gt;1),"Docente repetido",""))</f>
        <v/>
      </c>
      <c r="P2697" s="13">
        <f t="shared" si="172"/>
        <v>0</v>
      </c>
      <c r="Q2697" s="26"/>
      <c r="R2697" s="26"/>
      <c r="S2697" s="26"/>
      <c r="T2697" s="40" t="str">
        <f t="shared" si="171"/>
        <v/>
      </c>
      <c r="U2697" s="24"/>
      <c r="V2697" s="24"/>
      <c r="W2697" s="26"/>
    </row>
    <row r="2698" spans="1:23" ht="14.1">
      <c r="A2698" s="13" t="s">
        <v>127</v>
      </c>
      <c r="B2698" s="75"/>
      <c r="C2698" s="75"/>
      <c r="D2698" s="75"/>
      <c r="E2698" s="24"/>
      <c r="F2698" s="13" t="s">
        <v>111</v>
      </c>
      <c r="G2698" s="27"/>
      <c r="H2698" s="24"/>
      <c r="I2698" s="13" t="s">
        <v>128</v>
      </c>
      <c r="J2698" s="27"/>
      <c r="K2698" s="24"/>
      <c r="L2698" s="13" t="s">
        <v>111</v>
      </c>
      <c r="M2698" s="27"/>
      <c r="N2698" s="24"/>
      <c r="O2698" s="13" t="str">
        <f>IF(OR(AND(NOT(ISBLANK(G2698)),NOT(ISNUMBER(G2698))),AND(NOT(ISBLANK(J2698)),NOT(ISNUMBER(M2698)))),"Digite um número na C.H.",IF(OR(COUNTIF(B2690:B2699,B2698)&gt;1,COUNTIF(J2690:J2699,J2698)&gt;1),"Docente repetido",""))</f>
        <v/>
      </c>
      <c r="P2698" s="13">
        <f t="shared" si="172"/>
        <v>0</v>
      </c>
      <c r="Q2698" s="26"/>
      <c r="R2698" s="26"/>
      <c r="S2698" s="26"/>
      <c r="T2698" s="40" t="str">
        <f t="shared" si="171"/>
        <v/>
      </c>
      <c r="U2698" s="26"/>
      <c r="V2698" s="26"/>
      <c r="W2698" s="26"/>
    </row>
    <row r="2699" spans="1:23" ht="14.1">
      <c r="A2699" s="13" t="s">
        <v>129</v>
      </c>
      <c r="B2699" s="75"/>
      <c r="C2699" s="75"/>
      <c r="D2699" s="75"/>
      <c r="E2699" s="24"/>
      <c r="F2699" s="13" t="s">
        <v>111</v>
      </c>
      <c r="G2699" s="27"/>
      <c r="H2699" s="24"/>
      <c r="I2699" s="13" t="s">
        <v>130</v>
      </c>
      <c r="J2699" s="27"/>
      <c r="K2699" s="24"/>
      <c r="L2699" s="13" t="s">
        <v>111</v>
      </c>
      <c r="M2699" s="27"/>
      <c r="N2699" s="24"/>
      <c r="O2699" s="13" t="str">
        <f>IF(OR(AND(NOT(ISBLANK(G2699)),NOT(ISNUMBER(G2699))),AND(NOT(ISBLANK(J2699)),NOT(ISNUMBER(M2699)))),"Digite um número na C.H.",IF(OR(COUNTIF(B2690:B2699,B2699)&gt;1,COUNTIF(J2690:J2699,J2699)&gt;1),"Docente repetido",""))</f>
        <v/>
      </c>
      <c r="P2699" s="13">
        <f t="shared" si="172"/>
        <v>0</v>
      </c>
      <c r="Q2699" s="26"/>
      <c r="R2699" s="26"/>
      <c r="S2699" s="26"/>
      <c r="T2699" s="40" t="str">
        <f t="shared" si="171"/>
        <v/>
      </c>
      <c r="U2699" s="26"/>
      <c r="V2699" s="26"/>
      <c r="W2699" s="26"/>
    </row>
    <row r="2700" spans="1:23" ht="12.6">
      <c r="A2700" s="26"/>
      <c r="B2700" s="26"/>
      <c r="C2700" s="26"/>
      <c r="D2700" s="26"/>
      <c r="E2700" s="26"/>
      <c r="F2700" s="26"/>
      <c r="G2700" s="26"/>
      <c r="H2700" s="26"/>
      <c r="I2700" s="26"/>
      <c r="J2700" s="26"/>
      <c r="K2700" s="26"/>
      <c r="L2700" s="26"/>
      <c r="M2700" s="26"/>
      <c r="N2700" s="26"/>
      <c r="O2700" s="26"/>
      <c r="P2700" s="26"/>
      <c r="Q2700" s="26"/>
      <c r="R2700" s="26"/>
      <c r="S2700" s="26"/>
      <c r="T2700" s="40" t="str">
        <f t="shared" si="171"/>
        <v/>
      </c>
      <c r="U2700" s="26"/>
      <c r="V2700" s="26"/>
      <c r="W2700" s="26"/>
    </row>
    <row r="2701" spans="1:23" ht="15.75" customHeight="1">
      <c r="T2701" s="40" t="str">
        <f t="shared" si="171"/>
        <v/>
      </c>
    </row>
    <row r="2702" spans="1:23" ht="15.75" customHeight="1">
      <c r="T2702" s="40" t="str">
        <f t="shared" si="171"/>
        <v/>
      </c>
    </row>
    <row r="2703" spans="1:23" ht="19.5" customHeight="1">
      <c r="A2703" s="13" t="s">
        <v>99</v>
      </c>
      <c r="B2703" s="94"/>
      <c r="C2703" s="94"/>
      <c r="D2703" s="94"/>
      <c r="E2703" s="94"/>
      <c r="F2703" s="94"/>
      <c r="G2703" s="94"/>
      <c r="H2703" s="94"/>
      <c r="I2703" s="94"/>
      <c r="J2703" s="94"/>
      <c r="K2703" s="94"/>
      <c r="L2703" s="94"/>
      <c r="M2703" s="94"/>
      <c r="N2703" s="24"/>
      <c r="O2703" s="13" t="str">
        <f>IF(AND(B2703="",NOT(F2704="")),"Nome da disciplina obrigatório","")</f>
        <v/>
      </c>
      <c r="P2703" s="13">
        <f>IF(ISBLANK(O2703),"",IF(O2703="",0,1))</f>
        <v>0</v>
      </c>
      <c r="Q2703" s="26"/>
      <c r="R2703" s="26"/>
      <c r="S2703" s="26"/>
      <c r="T2703" s="40" t="str">
        <f t="shared" si="171"/>
        <v/>
      </c>
      <c r="U2703" s="26"/>
      <c r="V2703" s="26"/>
      <c r="W2703" s="26"/>
    </row>
    <row r="2704" spans="1:23" ht="32.25" customHeight="1">
      <c r="A2704" s="95" t="s">
        <v>100</v>
      </c>
      <c r="B2704" s="96"/>
      <c r="C2704" s="96"/>
      <c r="D2704" s="96"/>
      <c r="E2704" s="97"/>
      <c r="F2704" s="13" t="str">
        <f>IF(SUM(G2714:G2723)+SUM(M2714:M2723)=0,"",SUM(G2714:G2723)+SUM(M2714:M2723))</f>
        <v/>
      </c>
      <c r="H2704" s="24"/>
      <c r="I2704" s="24"/>
      <c r="J2704" s="24"/>
      <c r="K2704" s="24"/>
      <c r="L2704" s="24"/>
      <c r="M2704" s="24"/>
      <c r="N2704" s="24"/>
      <c r="O2704" s="13" t="str">
        <f>IF(F2704="", "", IF(AND(NOT(F2704=0),NOT(MOD(F2704,15)=0)),"A carga horária deve ser múltiplo de 15",""))</f>
        <v/>
      </c>
      <c r="P2704" s="13">
        <f>IF(ISBLANK(O2704),"",IF(O2704="",0,1))</f>
        <v>0</v>
      </c>
      <c r="Q2704" s="26"/>
      <c r="R2704" s="26"/>
      <c r="S2704" s="26"/>
      <c r="T2704" s="40" t="str">
        <f t="shared" si="171"/>
        <v/>
      </c>
      <c r="U2704" s="24"/>
      <c r="V2704" s="24"/>
      <c r="W2704" s="26"/>
    </row>
    <row r="2705" spans="1:23" ht="14.1">
      <c r="A2705" s="98" t="s">
        <v>93</v>
      </c>
      <c r="B2705" s="98"/>
      <c r="C2705" s="98"/>
      <c r="D2705" s="98"/>
      <c r="E2705" s="98"/>
      <c r="F2705" s="38" t="str">
        <f>IF(AND(NOT(ISBLANK(F2704)),ISNUMBER(F2704),F2704&gt;=15),F2704/15,"")</f>
        <v/>
      </c>
      <c r="G2705" s="24"/>
      <c r="H2705" s="24"/>
      <c r="I2705" s="24"/>
      <c r="J2705" s="24"/>
      <c r="K2705" s="24"/>
      <c r="L2705" s="24"/>
      <c r="M2705" s="24"/>
      <c r="N2705" s="24"/>
      <c r="O2705" s="26"/>
      <c r="P2705" s="26"/>
      <c r="Q2705" s="26"/>
      <c r="R2705" s="26"/>
      <c r="S2705" s="26"/>
      <c r="T2705" s="40" t="str">
        <f t="shared" si="171"/>
        <v/>
      </c>
      <c r="U2705" s="24"/>
      <c r="V2705" s="24"/>
      <c r="W2705" s="26"/>
    </row>
    <row r="2706" spans="1:23" ht="60" customHeight="1">
      <c r="A2706" s="13" t="s">
        <v>101</v>
      </c>
      <c r="B2706" s="83"/>
      <c r="C2706" s="83"/>
      <c r="D2706" s="83"/>
      <c r="E2706" s="83"/>
      <c r="F2706" s="83"/>
      <c r="G2706" s="83"/>
      <c r="H2706" s="83"/>
      <c r="I2706" s="83"/>
      <c r="J2706" s="83"/>
      <c r="K2706" s="83"/>
      <c r="L2706" s="83"/>
      <c r="M2706" s="83"/>
      <c r="N2706" s="24"/>
      <c r="O2706" s="26"/>
      <c r="P2706" s="26"/>
      <c r="Q2706" s="26"/>
      <c r="R2706" s="26"/>
      <c r="S2706" s="26"/>
      <c r="T2706" s="40" t="str">
        <f t="shared" si="171"/>
        <v/>
      </c>
      <c r="U2706" s="24"/>
      <c r="V2706" s="24"/>
      <c r="W2706" s="26"/>
    </row>
    <row r="2707" spans="1:23" ht="60" customHeight="1">
      <c r="A2707" s="39" t="s">
        <v>102</v>
      </c>
      <c r="B2707" s="83"/>
      <c r="C2707" s="83"/>
      <c r="D2707" s="83"/>
      <c r="E2707" s="83"/>
      <c r="F2707" s="83"/>
      <c r="G2707" s="83"/>
      <c r="H2707" s="83"/>
      <c r="I2707" s="83"/>
      <c r="J2707" s="83"/>
      <c r="K2707" s="83"/>
      <c r="L2707" s="83"/>
      <c r="M2707" s="83"/>
      <c r="N2707" s="24"/>
      <c r="O2707" s="26"/>
      <c r="P2707" s="26"/>
      <c r="Q2707" s="26"/>
      <c r="R2707" s="26"/>
      <c r="S2707" s="26"/>
      <c r="T2707" s="40" t="str">
        <f t="shared" si="171"/>
        <v/>
      </c>
      <c r="U2707" s="24"/>
      <c r="V2707" s="24"/>
      <c r="W2707" s="26"/>
    </row>
    <row r="2708" spans="1:23" ht="14.1">
      <c r="A2708" s="13" t="s">
        <v>103</v>
      </c>
      <c r="B2708" s="57"/>
      <c r="C2708" s="16" t="s">
        <v>104</v>
      </c>
      <c r="D2708" s="24"/>
      <c r="E2708" s="24"/>
      <c r="G2708" s="26"/>
      <c r="H2708" s="24"/>
      <c r="I2708" s="24"/>
      <c r="J2708" s="24"/>
      <c r="K2708" s="24"/>
      <c r="L2708" s="24"/>
      <c r="M2708" s="24"/>
      <c r="N2708" s="24"/>
      <c r="O2708" s="26"/>
      <c r="P2708" s="26"/>
      <c r="Q2708" s="26"/>
      <c r="R2708" s="26"/>
      <c r="S2708" s="26"/>
      <c r="T2708" s="40" t="str">
        <f t="shared" si="171"/>
        <v/>
      </c>
      <c r="U2708" s="24"/>
      <c r="V2708" s="24"/>
      <c r="W2708" s="26"/>
    </row>
    <row r="2709" spans="1:23" ht="14.1">
      <c r="A2709" s="13" t="s">
        <v>105</v>
      </c>
      <c r="B2709" s="57"/>
      <c r="C2709" s="16" t="s">
        <v>104</v>
      </c>
      <c r="D2709" s="24"/>
      <c r="E2709" s="24"/>
      <c r="G2709" s="26"/>
      <c r="H2709" s="24"/>
      <c r="I2709" s="24"/>
      <c r="J2709" s="24"/>
      <c r="K2709" s="24"/>
      <c r="L2709" s="24"/>
      <c r="M2709" s="24"/>
      <c r="N2709" s="24"/>
      <c r="O2709" s="26"/>
      <c r="P2709" s="26"/>
      <c r="Q2709" s="26"/>
      <c r="R2709" s="26"/>
      <c r="S2709" s="26"/>
      <c r="T2709" s="40" t="str">
        <f t="shared" si="171"/>
        <v/>
      </c>
      <c r="U2709" s="24"/>
      <c r="V2709" s="24"/>
      <c r="W2709" s="26"/>
    </row>
    <row r="2710" spans="1:23" ht="14.1">
      <c r="A2710" s="99" t="s">
        <v>106</v>
      </c>
      <c r="B2710" s="99"/>
      <c r="C2710" s="57"/>
      <c r="D2710" s="16" t="s">
        <v>104</v>
      </c>
      <c r="E2710" s="24"/>
      <c r="F2710" s="34"/>
      <c r="G2710" s="26"/>
      <c r="H2710" s="24"/>
      <c r="I2710" s="24"/>
      <c r="J2710" s="24"/>
      <c r="K2710" s="24"/>
      <c r="L2710" s="24"/>
      <c r="M2710" s="24"/>
      <c r="N2710" s="24"/>
      <c r="O2710" s="26"/>
      <c r="P2710" s="26"/>
      <c r="Q2710" s="26"/>
      <c r="R2710" s="26"/>
      <c r="S2710" s="26"/>
      <c r="T2710" s="40" t="str">
        <f t="shared" si="171"/>
        <v/>
      </c>
      <c r="U2710" s="24"/>
      <c r="V2710" s="24"/>
      <c r="W2710" s="26"/>
    </row>
    <row r="2711" spans="1:23" ht="14.1">
      <c r="A2711" s="99" t="s">
        <v>107</v>
      </c>
      <c r="B2711" s="99"/>
      <c r="C2711" s="57"/>
      <c r="D2711" s="16" t="s">
        <v>104</v>
      </c>
      <c r="E2711" s="24"/>
      <c r="F2711" s="34"/>
      <c r="G2711" s="26"/>
      <c r="H2711" s="24"/>
      <c r="I2711" s="24"/>
      <c r="J2711" s="24"/>
      <c r="K2711" s="24"/>
      <c r="L2711" s="24"/>
      <c r="M2711" s="24"/>
      <c r="N2711" s="24"/>
      <c r="O2711" s="26"/>
      <c r="P2711" s="26"/>
      <c r="Q2711" s="26"/>
      <c r="R2711" s="26"/>
      <c r="S2711" s="26"/>
      <c r="T2711" s="40" t="str">
        <f t="shared" si="171"/>
        <v/>
      </c>
      <c r="U2711" s="24"/>
      <c r="V2711" s="24"/>
      <c r="W2711" s="26"/>
    </row>
    <row r="2712" spans="1:23" ht="14.1">
      <c r="A2712" s="100" t="s">
        <v>108</v>
      </c>
      <c r="B2712" s="101"/>
      <c r="C2712" s="102"/>
      <c r="D2712" s="57"/>
      <c r="E2712" s="16" t="s">
        <v>104</v>
      </c>
      <c r="G2712" s="26"/>
      <c r="H2712" s="24"/>
      <c r="I2712" s="24"/>
      <c r="J2712" s="24"/>
      <c r="K2712" s="24"/>
      <c r="L2712" s="24"/>
      <c r="M2712" s="24"/>
      <c r="N2712" s="24"/>
      <c r="O2712" s="26"/>
      <c r="P2712" s="26"/>
      <c r="Q2712" s="26"/>
      <c r="R2712" s="26"/>
      <c r="S2712" s="26"/>
      <c r="T2712" s="40" t="str">
        <f t="shared" si="171"/>
        <v/>
      </c>
      <c r="U2712" s="24"/>
      <c r="V2712" s="24"/>
      <c r="W2712" s="26"/>
    </row>
    <row r="2713" spans="1:23" ht="14.1">
      <c r="A2713" s="103" t="s">
        <v>109</v>
      </c>
      <c r="B2713" s="104"/>
      <c r="C2713" s="105"/>
      <c r="D2713" s="57"/>
      <c r="E2713" s="16" t="s">
        <v>104</v>
      </c>
      <c r="G2713" s="26"/>
      <c r="H2713" s="24"/>
      <c r="I2713" s="24"/>
      <c r="J2713" s="24"/>
      <c r="K2713" s="24"/>
      <c r="L2713" s="24"/>
      <c r="M2713" s="24"/>
      <c r="N2713" s="24"/>
      <c r="O2713" s="26"/>
      <c r="P2713" s="26"/>
      <c r="Q2713" s="26"/>
      <c r="R2713" s="26"/>
      <c r="S2713" s="26"/>
      <c r="T2713" s="40" t="str">
        <f t="shared" si="171"/>
        <v/>
      </c>
      <c r="U2713" s="24"/>
      <c r="V2713" s="24"/>
      <c r="W2713" s="26"/>
    </row>
    <row r="2714" spans="1:23" ht="14.1">
      <c r="A2714" s="13" t="s">
        <v>110</v>
      </c>
      <c r="B2714" s="75"/>
      <c r="C2714" s="75"/>
      <c r="D2714" s="75"/>
      <c r="E2714" s="24"/>
      <c r="F2714" s="13" t="s">
        <v>111</v>
      </c>
      <c r="G2714" s="27"/>
      <c r="H2714" s="24"/>
      <c r="I2714" s="13" t="s">
        <v>112</v>
      </c>
      <c r="J2714" s="27"/>
      <c r="K2714" s="24"/>
      <c r="L2714" s="13" t="s">
        <v>111</v>
      </c>
      <c r="M2714" s="27"/>
      <c r="N2714" s="24"/>
      <c r="O2714" s="13" t="str">
        <f>IF(OR(AND(NOT(ISBLANK(G2714)),NOT(ISNUMBER(G2714))),AND(NOT(ISBLANK(J2714)),NOT(ISNUMBER(M2714)))),"Digite um número na C.H.",IF(OR(COUNTIF(B2714:B2723,B2714)&gt;1,COUNTIF(J2714:J2723,J2714)&gt;1),"Docente repetido",""))</f>
        <v/>
      </c>
      <c r="P2714" s="13">
        <f t="shared" ref="P2714:P2723" si="173">IF(ISBLANK(O2714),"",IF(O2714="",0,1))</f>
        <v>0</v>
      </c>
      <c r="Q2714" s="26"/>
      <c r="R2714" s="26"/>
      <c r="S2714" s="26"/>
      <c r="T2714" s="40" t="str">
        <f t="shared" si="171"/>
        <v/>
      </c>
      <c r="U2714" s="24"/>
      <c r="V2714" s="24"/>
      <c r="W2714" s="26"/>
    </row>
    <row r="2715" spans="1:23" ht="14.1">
      <c r="A2715" s="13" t="s">
        <v>113</v>
      </c>
      <c r="B2715" s="75"/>
      <c r="C2715" s="75"/>
      <c r="D2715" s="75"/>
      <c r="E2715" s="24"/>
      <c r="F2715" s="13" t="s">
        <v>111</v>
      </c>
      <c r="G2715" s="27"/>
      <c r="H2715" s="24"/>
      <c r="I2715" s="13" t="s">
        <v>114</v>
      </c>
      <c r="J2715" s="27"/>
      <c r="K2715" s="24"/>
      <c r="L2715" s="13" t="s">
        <v>111</v>
      </c>
      <c r="M2715" s="27"/>
      <c r="N2715" s="24"/>
      <c r="O2715" s="13" t="str">
        <f>IF(OR(AND(NOT(ISBLANK(G2715)),NOT(ISNUMBER(G2715))),AND(NOT(ISBLANK(J2715)),NOT(ISNUMBER(M2715)))),"Digite um número na C.H.",IF(OR(COUNTIF(B2714:B2723,B2715)&gt;1,COUNTIF(J2714:J2723,J2715)&gt;1),"Docente repetido",""))</f>
        <v/>
      </c>
      <c r="P2715" s="13">
        <f t="shared" si="173"/>
        <v>0</v>
      </c>
      <c r="Q2715" s="26"/>
      <c r="R2715" s="26"/>
      <c r="S2715" s="26"/>
      <c r="T2715" s="40" t="str">
        <f t="shared" si="171"/>
        <v/>
      </c>
      <c r="U2715" s="24"/>
      <c r="V2715" s="24"/>
      <c r="W2715" s="26"/>
    </row>
    <row r="2716" spans="1:23" ht="14.1">
      <c r="A2716" s="13" t="s">
        <v>115</v>
      </c>
      <c r="B2716" s="75"/>
      <c r="C2716" s="75"/>
      <c r="D2716" s="75"/>
      <c r="E2716" s="24"/>
      <c r="F2716" s="13" t="s">
        <v>111</v>
      </c>
      <c r="G2716" s="27"/>
      <c r="H2716" s="24"/>
      <c r="I2716" s="13" t="s">
        <v>116</v>
      </c>
      <c r="J2716" s="27"/>
      <c r="K2716" s="24"/>
      <c r="L2716" s="13" t="s">
        <v>111</v>
      </c>
      <c r="M2716" s="27"/>
      <c r="N2716" s="24"/>
      <c r="O2716" s="13" t="str">
        <f>IF(OR(AND(NOT(ISBLANK(G2716)),NOT(ISNUMBER(G2716))),AND(NOT(ISBLANK(J2716)),NOT(ISNUMBER(M2716)))),"Digite um número na C.H.",IF(OR(COUNTIF(B2714:B2723,B2716)&gt;1,COUNTIF(J2714:J2723,J2716)&gt;1),"Docente repetido",""))</f>
        <v/>
      </c>
      <c r="P2716" s="13">
        <f t="shared" si="173"/>
        <v>0</v>
      </c>
      <c r="Q2716" s="26"/>
      <c r="R2716" s="26"/>
      <c r="S2716" s="26"/>
      <c r="T2716" s="40" t="str">
        <f t="shared" si="171"/>
        <v/>
      </c>
      <c r="U2716" s="24"/>
      <c r="V2716" s="24"/>
      <c r="W2716" s="26"/>
    </row>
    <row r="2717" spans="1:23" ht="14.1">
      <c r="A2717" s="13" t="s">
        <v>117</v>
      </c>
      <c r="B2717" s="75"/>
      <c r="C2717" s="75"/>
      <c r="D2717" s="75"/>
      <c r="E2717" s="24"/>
      <c r="F2717" s="13" t="s">
        <v>111</v>
      </c>
      <c r="G2717" s="27"/>
      <c r="H2717" s="24"/>
      <c r="I2717" s="13" t="s">
        <v>118</v>
      </c>
      <c r="J2717" s="27"/>
      <c r="K2717" s="24"/>
      <c r="L2717" s="13" t="s">
        <v>111</v>
      </c>
      <c r="M2717" s="27"/>
      <c r="N2717" s="24"/>
      <c r="O2717" s="13" t="str">
        <f>IF(OR(AND(NOT(ISBLANK(G2717)),NOT(ISNUMBER(G2717))),AND(NOT(ISBLANK(J2717)),NOT(ISNUMBER(M2717)))),"Digite um número na C.H.",IF(OR(COUNTIF(B2714:B2723,B2717)&gt;1,COUNTIF(J2714:J2723,J2717)&gt;1),"Docente repetido",""))</f>
        <v/>
      </c>
      <c r="P2717" s="13">
        <f t="shared" si="173"/>
        <v>0</v>
      </c>
      <c r="Q2717" s="26"/>
      <c r="R2717" s="26"/>
      <c r="S2717" s="26"/>
      <c r="T2717" s="40" t="str">
        <f t="shared" si="171"/>
        <v/>
      </c>
      <c r="U2717" s="24"/>
      <c r="V2717" s="24"/>
      <c r="W2717" s="26"/>
    </row>
    <row r="2718" spans="1:23" ht="14.1">
      <c r="A2718" s="13" t="s">
        <v>119</v>
      </c>
      <c r="B2718" s="75"/>
      <c r="C2718" s="75"/>
      <c r="D2718" s="75"/>
      <c r="E2718" s="24"/>
      <c r="F2718" s="13" t="s">
        <v>111</v>
      </c>
      <c r="G2718" s="27"/>
      <c r="H2718" s="24"/>
      <c r="I2718" s="13" t="s">
        <v>120</v>
      </c>
      <c r="J2718" s="27"/>
      <c r="K2718" s="24"/>
      <c r="L2718" s="13" t="s">
        <v>111</v>
      </c>
      <c r="M2718" s="27"/>
      <c r="N2718" s="24"/>
      <c r="O2718" s="13" t="str">
        <f>IF(OR(AND(NOT(ISBLANK(G2718)),NOT(ISNUMBER(G2718))),AND(NOT(ISBLANK(J2718)),NOT(ISNUMBER(M2718)))),"Digite um número na C.H.",IF(OR(COUNTIF(B2714:B2723,B2718)&gt;1,COUNTIF(J2714:J2723,J2718)&gt;1),"Docente repetido",""))</f>
        <v/>
      </c>
      <c r="P2718" s="13">
        <f t="shared" si="173"/>
        <v>0</v>
      </c>
      <c r="Q2718" s="26"/>
      <c r="R2718" s="26"/>
      <c r="S2718" s="26"/>
      <c r="T2718" s="40" t="str">
        <f t="shared" si="171"/>
        <v/>
      </c>
      <c r="U2718" s="24"/>
      <c r="V2718" s="24"/>
      <c r="W2718" s="26"/>
    </row>
    <row r="2719" spans="1:23" ht="14.1">
      <c r="A2719" s="13" t="s">
        <v>121</v>
      </c>
      <c r="B2719" s="75"/>
      <c r="C2719" s="75"/>
      <c r="D2719" s="75"/>
      <c r="E2719" s="24"/>
      <c r="F2719" s="13" t="s">
        <v>111</v>
      </c>
      <c r="G2719" s="27"/>
      <c r="H2719" s="24"/>
      <c r="I2719" s="13" t="s">
        <v>122</v>
      </c>
      <c r="J2719" s="27"/>
      <c r="K2719" s="24"/>
      <c r="L2719" s="13" t="s">
        <v>111</v>
      </c>
      <c r="M2719" s="27"/>
      <c r="N2719" s="24"/>
      <c r="O2719" s="13" t="str">
        <f>IF(OR(AND(NOT(ISBLANK(G2719)),NOT(ISNUMBER(G2719))),AND(NOT(ISBLANK(J2719)),NOT(ISNUMBER(M2719)))),"Digite um número na C.H.",IF(OR(COUNTIF(B2714:B2723,B2719)&gt;1,COUNTIF(J2714:J2723,J2719)&gt;1),"Docente repetido",""))</f>
        <v/>
      </c>
      <c r="P2719" s="13">
        <f t="shared" si="173"/>
        <v>0</v>
      </c>
      <c r="Q2719" s="26"/>
      <c r="R2719" s="26"/>
      <c r="S2719" s="26"/>
      <c r="T2719" s="40" t="str">
        <f t="shared" si="171"/>
        <v/>
      </c>
      <c r="U2719" s="24"/>
      <c r="V2719" s="24"/>
      <c r="W2719" s="26"/>
    </row>
    <row r="2720" spans="1:23" ht="14.1">
      <c r="A2720" s="13" t="s">
        <v>123</v>
      </c>
      <c r="B2720" s="75"/>
      <c r="C2720" s="75"/>
      <c r="D2720" s="75"/>
      <c r="E2720" s="24"/>
      <c r="F2720" s="13" t="s">
        <v>111</v>
      </c>
      <c r="G2720" s="27"/>
      <c r="H2720" s="24"/>
      <c r="I2720" s="13" t="s">
        <v>124</v>
      </c>
      <c r="J2720" s="27"/>
      <c r="K2720" s="24"/>
      <c r="L2720" s="13" t="s">
        <v>111</v>
      </c>
      <c r="M2720" s="27"/>
      <c r="N2720" s="24"/>
      <c r="O2720" s="13" t="str">
        <f>IF(OR(AND(NOT(ISBLANK(G2720)),NOT(ISNUMBER(G2720))),AND(NOT(ISBLANK(J2720)),NOT(ISNUMBER(M2720)))),"Digite um número na C.H.",IF(OR(COUNTIF(B2714:B2723,B2720)&gt;1,COUNTIF(J2714:J2723,J2720)&gt;1),"Docente repetido",""))</f>
        <v/>
      </c>
      <c r="P2720" s="13">
        <f t="shared" si="173"/>
        <v>0</v>
      </c>
      <c r="Q2720" s="26"/>
      <c r="R2720" s="26"/>
      <c r="S2720" s="26"/>
      <c r="T2720" s="40" t="str">
        <f t="shared" si="171"/>
        <v/>
      </c>
      <c r="U2720" s="24"/>
      <c r="V2720" s="24"/>
      <c r="W2720" s="26"/>
    </row>
    <row r="2721" spans="1:23" ht="14.1">
      <c r="A2721" s="13" t="s">
        <v>125</v>
      </c>
      <c r="B2721" s="75"/>
      <c r="C2721" s="75"/>
      <c r="D2721" s="75"/>
      <c r="E2721" s="24"/>
      <c r="F2721" s="13" t="s">
        <v>111</v>
      </c>
      <c r="G2721" s="27"/>
      <c r="H2721" s="24"/>
      <c r="I2721" s="13" t="s">
        <v>126</v>
      </c>
      <c r="J2721" s="27"/>
      <c r="K2721" s="24"/>
      <c r="L2721" s="13" t="s">
        <v>111</v>
      </c>
      <c r="M2721" s="27"/>
      <c r="N2721" s="24"/>
      <c r="O2721" s="13" t="str">
        <f>IF(OR(AND(NOT(ISBLANK(G2721)),NOT(ISNUMBER(G2721))),AND(NOT(ISBLANK(J2721)),NOT(ISNUMBER(M2721)))),"Digite um número na C.H.",IF(OR(COUNTIF(B2714:B2723,B2721)&gt;1,COUNTIF(J2714:J2723,J2721)&gt;1),"Docente repetido",""))</f>
        <v/>
      </c>
      <c r="P2721" s="13">
        <f t="shared" si="173"/>
        <v>0</v>
      </c>
      <c r="Q2721" s="26"/>
      <c r="R2721" s="26"/>
      <c r="S2721" s="26"/>
      <c r="T2721" s="40" t="str">
        <f t="shared" si="171"/>
        <v/>
      </c>
      <c r="U2721" s="24"/>
      <c r="V2721" s="24"/>
      <c r="W2721" s="26"/>
    </row>
    <row r="2722" spans="1:23" ht="14.1">
      <c r="A2722" s="13" t="s">
        <v>127</v>
      </c>
      <c r="B2722" s="75"/>
      <c r="C2722" s="75"/>
      <c r="D2722" s="75"/>
      <c r="E2722" s="24"/>
      <c r="F2722" s="13" t="s">
        <v>111</v>
      </c>
      <c r="G2722" s="27"/>
      <c r="H2722" s="24"/>
      <c r="I2722" s="13" t="s">
        <v>128</v>
      </c>
      <c r="J2722" s="27"/>
      <c r="K2722" s="24"/>
      <c r="L2722" s="13" t="s">
        <v>111</v>
      </c>
      <c r="M2722" s="27"/>
      <c r="N2722" s="24"/>
      <c r="O2722" s="13" t="str">
        <f>IF(OR(AND(NOT(ISBLANK(G2722)),NOT(ISNUMBER(G2722))),AND(NOT(ISBLANK(J2722)),NOT(ISNUMBER(M2722)))),"Digite um número na C.H.",IF(OR(COUNTIF(B2714:B2723,B2722)&gt;1,COUNTIF(J2714:J2723,J2722)&gt;1),"Docente repetido",""))</f>
        <v/>
      </c>
      <c r="P2722" s="13">
        <f t="shared" si="173"/>
        <v>0</v>
      </c>
      <c r="Q2722" s="26"/>
      <c r="R2722" s="26"/>
      <c r="S2722" s="26"/>
      <c r="T2722" s="40" t="str">
        <f t="shared" si="171"/>
        <v/>
      </c>
      <c r="U2722" s="26"/>
      <c r="V2722" s="26"/>
      <c r="W2722" s="26"/>
    </row>
    <row r="2723" spans="1:23" ht="14.1">
      <c r="A2723" s="13" t="s">
        <v>129</v>
      </c>
      <c r="B2723" s="75"/>
      <c r="C2723" s="75"/>
      <c r="D2723" s="75"/>
      <c r="E2723" s="24"/>
      <c r="F2723" s="13" t="s">
        <v>111</v>
      </c>
      <c r="G2723" s="27"/>
      <c r="H2723" s="24"/>
      <c r="I2723" s="13" t="s">
        <v>130</v>
      </c>
      <c r="J2723" s="27"/>
      <c r="K2723" s="24"/>
      <c r="L2723" s="13" t="s">
        <v>111</v>
      </c>
      <c r="M2723" s="27"/>
      <c r="N2723" s="24"/>
      <c r="O2723" s="13" t="str">
        <f>IF(OR(AND(NOT(ISBLANK(G2723)),NOT(ISNUMBER(G2723))),AND(NOT(ISBLANK(J2723)),NOT(ISNUMBER(M2723)))),"Digite um número na C.H.",IF(OR(COUNTIF(B2714:B2723,B2723)&gt;1,COUNTIF(J2714:J2723,J2723)&gt;1),"Docente repetido",""))</f>
        <v/>
      </c>
      <c r="P2723" s="13">
        <f t="shared" si="173"/>
        <v>0</v>
      </c>
      <c r="Q2723" s="26"/>
      <c r="R2723" s="26"/>
      <c r="S2723" s="26"/>
      <c r="T2723" s="40" t="str">
        <f t="shared" si="171"/>
        <v/>
      </c>
      <c r="U2723" s="26"/>
      <c r="V2723" s="26"/>
      <c r="W2723" s="26"/>
    </row>
    <row r="2724" spans="1:23" ht="12.6">
      <c r="A2724" s="26"/>
      <c r="B2724" s="26"/>
      <c r="C2724" s="26"/>
      <c r="D2724" s="26"/>
      <c r="E2724" s="26"/>
      <c r="F2724" s="26"/>
      <c r="G2724" s="26"/>
      <c r="H2724" s="26"/>
      <c r="I2724" s="26"/>
      <c r="J2724" s="26"/>
      <c r="K2724" s="26"/>
      <c r="L2724" s="26"/>
      <c r="M2724" s="26"/>
      <c r="N2724" s="26"/>
      <c r="O2724" s="26"/>
      <c r="P2724" s="26"/>
      <c r="Q2724" s="26"/>
      <c r="R2724" s="26"/>
      <c r="S2724" s="26"/>
      <c r="T2724" s="40" t="str">
        <f t="shared" si="171"/>
        <v/>
      </c>
      <c r="U2724" s="26"/>
      <c r="V2724" s="26"/>
      <c r="W2724" s="26"/>
    </row>
    <row r="2725" spans="1:23" ht="15.75" customHeight="1">
      <c r="T2725" s="40" t="str">
        <f t="shared" si="171"/>
        <v/>
      </c>
    </row>
    <row r="2726" spans="1:23" ht="15.75" customHeight="1">
      <c r="T2726" s="40" t="str">
        <f t="shared" si="171"/>
        <v/>
      </c>
    </row>
    <row r="2727" spans="1:23" ht="19.5" customHeight="1">
      <c r="A2727" s="13" t="s">
        <v>99</v>
      </c>
      <c r="B2727" s="94"/>
      <c r="C2727" s="94"/>
      <c r="D2727" s="94"/>
      <c r="E2727" s="94"/>
      <c r="F2727" s="94"/>
      <c r="G2727" s="94"/>
      <c r="H2727" s="94"/>
      <c r="I2727" s="94"/>
      <c r="J2727" s="94"/>
      <c r="K2727" s="94"/>
      <c r="L2727" s="94"/>
      <c r="M2727" s="94"/>
      <c r="N2727" s="24"/>
      <c r="O2727" s="13" t="str">
        <f>IF(AND(B2727="",NOT(F2728="")),"Nome da disciplina obrigatório","")</f>
        <v/>
      </c>
      <c r="P2727" s="13">
        <f>IF(ISBLANK(O2727),"",IF(O2727="",0,1))</f>
        <v>0</v>
      </c>
      <c r="Q2727" s="26"/>
      <c r="R2727" s="26"/>
      <c r="S2727" s="26"/>
      <c r="T2727" s="40" t="str">
        <f t="shared" si="171"/>
        <v/>
      </c>
      <c r="U2727" s="26"/>
      <c r="V2727" s="26"/>
      <c r="W2727" s="26"/>
    </row>
    <row r="2728" spans="1:23" ht="32.25" customHeight="1">
      <c r="A2728" s="95" t="s">
        <v>100</v>
      </c>
      <c r="B2728" s="96"/>
      <c r="C2728" s="96"/>
      <c r="D2728" s="96"/>
      <c r="E2728" s="97"/>
      <c r="F2728" s="13" t="str">
        <f>IF(SUM(G2738:G2747)+SUM(M2738:M2747)=0,"",SUM(G2738:G2747)+SUM(M2738:M2747))</f>
        <v/>
      </c>
      <c r="H2728" s="24"/>
      <c r="I2728" s="24"/>
      <c r="J2728" s="24"/>
      <c r="K2728" s="24"/>
      <c r="L2728" s="24"/>
      <c r="M2728" s="24"/>
      <c r="N2728" s="24"/>
      <c r="O2728" s="13" t="str">
        <f>IF(F2728="", "", IF(AND(NOT(F2728=0),NOT(MOD(F2728,15)=0)),"A carga horária deve ser múltiplo de 15",""))</f>
        <v/>
      </c>
      <c r="P2728" s="13">
        <f>IF(ISBLANK(O2728),"",IF(O2728="",0,1))</f>
        <v>0</v>
      </c>
      <c r="Q2728" s="26"/>
      <c r="R2728" s="26"/>
      <c r="S2728" s="26"/>
      <c r="T2728" s="40" t="str">
        <f t="shared" si="171"/>
        <v/>
      </c>
      <c r="U2728" s="24"/>
      <c r="V2728" s="24"/>
      <c r="W2728" s="26"/>
    </row>
    <row r="2729" spans="1:23" ht="14.1">
      <c r="A2729" s="98" t="s">
        <v>93</v>
      </c>
      <c r="B2729" s="98"/>
      <c r="C2729" s="98"/>
      <c r="D2729" s="98"/>
      <c r="E2729" s="98"/>
      <c r="F2729" s="38" t="str">
        <f>IF(AND(NOT(ISBLANK(F2728)),ISNUMBER(F2728),F2728&gt;=15),F2728/15,"")</f>
        <v/>
      </c>
      <c r="G2729" s="24"/>
      <c r="H2729" s="24"/>
      <c r="I2729" s="24"/>
      <c r="J2729" s="24"/>
      <c r="K2729" s="24"/>
      <c r="L2729" s="24"/>
      <c r="M2729" s="24"/>
      <c r="N2729" s="24"/>
      <c r="O2729" s="26"/>
      <c r="P2729" s="26"/>
      <c r="Q2729" s="26"/>
      <c r="R2729" s="26"/>
      <c r="S2729" s="26"/>
      <c r="T2729" s="40" t="str">
        <f t="shared" si="171"/>
        <v/>
      </c>
      <c r="U2729" s="24"/>
      <c r="V2729" s="24"/>
      <c r="W2729" s="26"/>
    </row>
    <row r="2730" spans="1:23" ht="60" customHeight="1">
      <c r="A2730" s="13" t="s">
        <v>101</v>
      </c>
      <c r="B2730" s="83"/>
      <c r="C2730" s="83"/>
      <c r="D2730" s="83"/>
      <c r="E2730" s="83"/>
      <c r="F2730" s="83"/>
      <c r="G2730" s="83"/>
      <c r="H2730" s="83"/>
      <c r="I2730" s="83"/>
      <c r="J2730" s="83"/>
      <c r="K2730" s="83"/>
      <c r="L2730" s="83"/>
      <c r="M2730" s="83"/>
      <c r="N2730" s="24"/>
      <c r="O2730" s="26"/>
      <c r="P2730" s="26"/>
      <c r="Q2730" s="26"/>
      <c r="R2730" s="26"/>
      <c r="S2730" s="26"/>
      <c r="T2730" s="40" t="str">
        <f t="shared" si="171"/>
        <v/>
      </c>
      <c r="U2730" s="24"/>
      <c r="V2730" s="24"/>
      <c r="W2730" s="26"/>
    </row>
    <row r="2731" spans="1:23" ht="60" customHeight="1">
      <c r="A2731" s="39" t="s">
        <v>102</v>
      </c>
      <c r="B2731" s="83"/>
      <c r="C2731" s="83"/>
      <c r="D2731" s="83"/>
      <c r="E2731" s="83"/>
      <c r="F2731" s="83"/>
      <c r="G2731" s="83"/>
      <c r="H2731" s="83"/>
      <c r="I2731" s="83"/>
      <c r="J2731" s="83"/>
      <c r="K2731" s="83"/>
      <c r="L2731" s="83"/>
      <c r="M2731" s="83"/>
      <c r="N2731" s="24"/>
      <c r="O2731" s="26"/>
      <c r="P2731" s="26"/>
      <c r="Q2731" s="26"/>
      <c r="R2731" s="26"/>
      <c r="S2731" s="26"/>
      <c r="T2731" s="40" t="str">
        <f t="shared" si="171"/>
        <v/>
      </c>
      <c r="U2731" s="24"/>
      <c r="V2731" s="24"/>
      <c r="W2731" s="26"/>
    </row>
    <row r="2732" spans="1:23" ht="14.1">
      <c r="A2732" s="13" t="s">
        <v>103</v>
      </c>
      <c r="B2732" s="57"/>
      <c r="C2732" s="16" t="s">
        <v>104</v>
      </c>
      <c r="D2732" s="24"/>
      <c r="E2732" s="24"/>
      <c r="G2732" s="26"/>
      <c r="H2732" s="24"/>
      <c r="I2732" s="24"/>
      <c r="J2732" s="24"/>
      <c r="K2732" s="24"/>
      <c r="L2732" s="24"/>
      <c r="M2732" s="24"/>
      <c r="N2732" s="24"/>
      <c r="O2732" s="26"/>
      <c r="P2732" s="26"/>
      <c r="Q2732" s="26"/>
      <c r="R2732" s="26"/>
      <c r="S2732" s="26"/>
      <c r="T2732" s="40" t="str">
        <f t="shared" si="171"/>
        <v/>
      </c>
      <c r="U2732" s="24"/>
      <c r="V2732" s="24"/>
      <c r="W2732" s="26"/>
    </row>
    <row r="2733" spans="1:23" ht="14.1">
      <c r="A2733" s="13" t="s">
        <v>105</v>
      </c>
      <c r="B2733" s="57"/>
      <c r="C2733" s="16" t="s">
        <v>104</v>
      </c>
      <c r="D2733" s="24"/>
      <c r="E2733" s="24"/>
      <c r="G2733" s="26"/>
      <c r="H2733" s="24"/>
      <c r="I2733" s="24"/>
      <c r="J2733" s="24"/>
      <c r="K2733" s="24"/>
      <c r="L2733" s="24"/>
      <c r="M2733" s="24"/>
      <c r="N2733" s="24"/>
      <c r="O2733" s="26"/>
      <c r="P2733" s="26"/>
      <c r="Q2733" s="26"/>
      <c r="R2733" s="26"/>
      <c r="S2733" s="26"/>
      <c r="T2733" s="40" t="str">
        <f t="shared" si="171"/>
        <v/>
      </c>
      <c r="U2733" s="24"/>
      <c r="V2733" s="24"/>
      <c r="W2733" s="26"/>
    </row>
    <row r="2734" spans="1:23" ht="14.1">
      <c r="A2734" s="99" t="s">
        <v>106</v>
      </c>
      <c r="B2734" s="99"/>
      <c r="C2734" s="57"/>
      <c r="D2734" s="16" t="s">
        <v>104</v>
      </c>
      <c r="E2734" s="24"/>
      <c r="F2734" s="34"/>
      <c r="G2734" s="26"/>
      <c r="H2734" s="24"/>
      <c r="I2734" s="24"/>
      <c r="J2734" s="24"/>
      <c r="K2734" s="24"/>
      <c r="L2734" s="24"/>
      <c r="M2734" s="24"/>
      <c r="N2734" s="24"/>
      <c r="O2734" s="26"/>
      <c r="P2734" s="26"/>
      <c r="Q2734" s="26"/>
      <c r="R2734" s="26"/>
      <c r="S2734" s="26"/>
      <c r="T2734" s="40" t="str">
        <f t="shared" si="171"/>
        <v/>
      </c>
      <c r="U2734" s="24"/>
      <c r="V2734" s="24"/>
      <c r="W2734" s="26"/>
    </row>
    <row r="2735" spans="1:23" ht="14.1">
      <c r="A2735" s="99" t="s">
        <v>107</v>
      </c>
      <c r="B2735" s="99"/>
      <c r="C2735" s="57"/>
      <c r="D2735" s="16" t="s">
        <v>104</v>
      </c>
      <c r="E2735" s="24"/>
      <c r="F2735" s="34"/>
      <c r="G2735" s="26"/>
      <c r="H2735" s="24"/>
      <c r="I2735" s="24"/>
      <c r="J2735" s="24"/>
      <c r="K2735" s="24"/>
      <c r="L2735" s="24"/>
      <c r="M2735" s="24"/>
      <c r="N2735" s="24"/>
      <c r="O2735" s="26"/>
      <c r="P2735" s="26"/>
      <c r="Q2735" s="26"/>
      <c r="R2735" s="26"/>
      <c r="S2735" s="26"/>
      <c r="T2735" s="40" t="str">
        <f t="shared" si="171"/>
        <v/>
      </c>
      <c r="U2735" s="24"/>
      <c r="V2735" s="24"/>
      <c r="W2735" s="26"/>
    </row>
    <row r="2736" spans="1:23" ht="14.1">
      <c r="A2736" s="100" t="s">
        <v>108</v>
      </c>
      <c r="B2736" s="101"/>
      <c r="C2736" s="102"/>
      <c r="D2736" s="57"/>
      <c r="E2736" s="16" t="s">
        <v>104</v>
      </c>
      <c r="G2736" s="26"/>
      <c r="H2736" s="24"/>
      <c r="I2736" s="24"/>
      <c r="J2736" s="24"/>
      <c r="K2736" s="24"/>
      <c r="L2736" s="24"/>
      <c r="M2736" s="24"/>
      <c r="N2736" s="24"/>
      <c r="O2736" s="26"/>
      <c r="P2736" s="26"/>
      <c r="Q2736" s="26"/>
      <c r="R2736" s="26"/>
      <c r="S2736" s="26"/>
      <c r="T2736" s="40" t="str">
        <f t="shared" si="171"/>
        <v/>
      </c>
      <c r="U2736" s="24"/>
      <c r="V2736" s="24"/>
      <c r="W2736" s="26"/>
    </row>
    <row r="2737" spans="1:23" ht="14.1">
      <c r="A2737" s="103" t="s">
        <v>109</v>
      </c>
      <c r="B2737" s="104"/>
      <c r="C2737" s="105"/>
      <c r="D2737" s="57"/>
      <c r="E2737" s="16" t="s">
        <v>104</v>
      </c>
      <c r="G2737" s="26"/>
      <c r="H2737" s="24"/>
      <c r="I2737" s="24"/>
      <c r="J2737" s="24"/>
      <c r="K2737" s="24"/>
      <c r="L2737" s="24"/>
      <c r="M2737" s="24"/>
      <c r="N2737" s="24"/>
      <c r="O2737" s="26"/>
      <c r="P2737" s="26"/>
      <c r="Q2737" s="26"/>
      <c r="R2737" s="26"/>
      <c r="S2737" s="26"/>
      <c r="T2737" s="40" t="str">
        <f t="shared" si="171"/>
        <v/>
      </c>
      <c r="U2737" s="24"/>
      <c r="V2737" s="24"/>
      <c r="W2737" s="26"/>
    </row>
    <row r="2738" spans="1:23" ht="14.1">
      <c r="A2738" s="13" t="s">
        <v>110</v>
      </c>
      <c r="B2738" s="75"/>
      <c r="C2738" s="75"/>
      <c r="D2738" s="75"/>
      <c r="E2738" s="24"/>
      <c r="F2738" s="13" t="s">
        <v>111</v>
      </c>
      <c r="G2738" s="27"/>
      <c r="H2738" s="24"/>
      <c r="I2738" s="13" t="s">
        <v>112</v>
      </c>
      <c r="J2738" s="27"/>
      <c r="K2738" s="24"/>
      <c r="L2738" s="13" t="s">
        <v>111</v>
      </c>
      <c r="M2738" s="27"/>
      <c r="N2738" s="24"/>
      <c r="O2738" s="13" t="str">
        <f>IF(OR(AND(NOT(ISBLANK(G2738)),NOT(ISNUMBER(G2738))),AND(NOT(ISBLANK(J2738)),NOT(ISNUMBER(M2738)))),"Digite um número na C.H.",IF(OR(COUNTIF(B2738:B2747,B2738)&gt;1,COUNTIF(J2738:J2747,J2738)&gt;1),"Docente repetido",""))</f>
        <v/>
      </c>
      <c r="P2738" s="13">
        <f t="shared" ref="P2738:P2747" si="174">IF(ISBLANK(O2738),"",IF(O2738="",0,1))</f>
        <v>0</v>
      </c>
      <c r="Q2738" s="26"/>
      <c r="R2738" s="26"/>
      <c r="S2738" s="26"/>
      <c r="T2738" s="40" t="str">
        <f t="shared" si="171"/>
        <v/>
      </c>
      <c r="U2738" s="24"/>
      <c r="V2738" s="24"/>
      <c r="W2738" s="26"/>
    </row>
    <row r="2739" spans="1:23" ht="14.1">
      <c r="A2739" s="13" t="s">
        <v>113</v>
      </c>
      <c r="B2739" s="75"/>
      <c r="C2739" s="75"/>
      <c r="D2739" s="75"/>
      <c r="E2739" s="24"/>
      <c r="F2739" s="13" t="s">
        <v>111</v>
      </c>
      <c r="G2739" s="27"/>
      <c r="H2739" s="24"/>
      <c r="I2739" s="13" t="s">
        <v>114</v>
      </c>
      <c r="J2739" s="27"/>
      <c r="K2739" s="24"/>
      <c r="L2739" s="13" t="s">
        <v>111</v>
      </c>
      <c r="M2739" s="27"/>
      <c r="N2739" s="24"/>
      <c r="O2739" s="13" t="str">
        <f>IF(OR(AND(NOT(ISBLANK(G2739)),NOT(ISNUMBER(G2739))),AND(NOT(ISBLANK(J2739)),NOT(ISNUMBER(M2739)))),"Digite um número na C.H.",IF(OR(COUNTIF(B2738:B2747,B2739)&gt;1,COUNTIF(J2738:J2747,J2739)&gt;1),"Docente repetido",""))</f>
        <v/>
      </c>
      <c r="P2739" s="13">
        <f t="shared" si="174"/>
        <v>0</v>
      </c>
      <c r="Q2739" s="26"/>
      <c r="R2739" s="26"/>
      <c r="S2739" s="26"/>
      <c r="T2739" s="40" t="str">
        <f t="shared" si="171"/>
        <v/>
      </c>
      <c r="U2739" s="24"/>
      <c r="V2739" s="24"/>
      <c r="W2739" s="26"/>
    </row>
    <row r="2740" spans="1:23" ht="14.1">
      <c r="A2740" s="13" t="s">
        <v>115</v>
      </c>
      <c r="B2740" s="75"/>
      <c r="C2740" s="75"/>
      <c r="D2740" s="75"/>
      <c r="E2740" s="24"/>
      <c r="F2740" s="13" t="s">
        <v>111</v>
      </c>
      <c r="G2740" s="27"/>
      <c r="H2740" s="24"/>
      <c r="I2740" s="13" t="s">
        <v>116</v>
      </c>
      <c r="J2740" s="27"/>
      <c r="K2740" s="24"/>
      <c r="L2740" s="13" t="s">
        <v>111</v>
      </c>
      <c r="M2740" s="27"/>
      <c r="N2740" s="24"/>
      <c r="O2740" s="13" t="str">
        <f>IF(OR(AND(NOT(ISBLANK(G2740)),NOT(ISNUMBER(G2740))),AND(NOT(ISBLANK(J2740)),NOT(ISNUMBER(M2740)))),"Digite um número na C.H.",IF(OR(COUNTIF(B2738:B2747,B2740)&gt;1,COUNTIF(J2738:J2747,J2740)&gt;1),"Docente repetido",""))</f>
        <v/>
      </c>
      <c r="P2740" s="13">
        <f t="shared" si="174"/>
        <v>0</v>
      </c>
      <c r="Q2740" s="26"/>
      <c r="R2740" s="26"/>
      <c r="S2740" s="26"/>
      <c r="T2740" s="40" t="str">
        <f t="shared" si="171"/>
        <v/>
      </c>
      <c r="U2740" s="24"/>
      <c r="V2740" s="24"/>
      <c r="W2740" s="26"/>
    </row>
    <row r="2741" spans="1:23" ht="14.1">
      <c r="A2741" s="13" t="s">
        <v>117</v>
      </c>
      <c r="B2741" s="75"/>
      <c r="C2741" s="75"/>
      <c r="D2741" s="75"/>
      <c r="E2741" s="24"/>
      <c r="F2741" s="13" t="s">
        <v>111</v>
      </c>
      <c r="G2741" s="27"/>
      <c r="H2741" s="24"/>
      <c r="I2741" s="13" t="s">
        <v>118</v>
      </c>
      <c r="J2741" s="27"/>
      <c r="K2741" s="24"/>
      <c r="L2741" s="13" t="s">
        <v>111</v>
      </c>
      <c r="M2741" s="27"/>
      <c r="N2741" s="24"/>
      <c r="O2741" s="13" t="str">
        <f>IF(OR(AND(NOT(ISBLANK(G2741)),NOT(ISNUMBER(G2741))),AND(NOT(ISBLANK(J2741)),NOT(ISNUMBER(M2741)))),"Digite um número na C.H.",IF(OR(COUNTIF(B2738:B2747,B2741)&gt;1,COUNTIF(J2738:J2747,J2741)&gt;1),"Docente repetido",""))</f>
        <v/>
      </c>
      <c r="P2741" s="13">
        <f t="shared" si="174"/>
        <v>0</v>
      </c>
      <c r="Q2741" s="26"/>
      <c r="R2741" s="26"/>
      <c r="S2741" s="26"/>
      <c r="T2741" s="40" t="str">
        <f t="shared" si="171"/>
        <v/>
      </c>
      <c r="U2741" s="24"/>
      <c r="V2741" s="24"/>
      <c r="W2741" s="26"/>
    </row>
    <row r="2742" spans="1:23" ht="14.1">
      <c r="A2742" s="13" t="s">
        <v>119</v>
      </c>
      <c r="B2742" s="75"/>
      <c r="C2742" s="75"/>
      <c r="D2742" s="75"/>
      <c r="E2742" s="24"/>
      <c r="F2742" s="13" t="s">
        <v>111</v>
      </c>
      <c r="G2742" s="27"/>
      <c r="H2742" s="24"/>
      <c r="I2742" s="13" t="s">
        <v>120</v>
      </c>
      <c r="J2742" s="27"/>
      <c r="K2742" s="24"/>
      <c r="L2742" s="13" t="s">
        <v>111</v>
      </c>
      <c r="M2742" s="27"/>
      <c r="N2742" s="24"/>
      <c r="O2742" s="13" t="str">
        <f>IF(OR(AND(NOT(ISBLANK(G2742)),NOT(ISNUMBER(G2742))),AND(NOT(ISBLANK(J2742)),NOT(ISNUMBER(M2742)))),"Digite um número na C.H.",IF(OR(COUNTIF(B2738:B2747,B2742)&gt;1,COUNTIF(J2738:J2747,J2742)&gt;1),"Docente repetido",""))</f>
        <v/>
      </c>
      <c r="P2742" s="13">
        <f t="shared" si="174"/>
        <v>0</v>
      </c>
      <c r="Q2742" s="26"/>
      <c r="R2742" s="26"/>
      <c r="S2742" s="26"/>
      <c r="T2742" s="40" t="str">
        <f t="shared" si="171"/>
        <v/>
      </c>
      <c r="U2742" s="24"/>
      <c r="V2742" s="24"/>
      <c r="W2742" s="26"/>
    </row>
    <row r="2743" spans="1:23" ht="14.1">
      <c r="A2743" s="13" t="s">
        <v>121</v>
      </c>
      <c r="B2743" s="75"/>
      <c r="C2743" s="75"/>
      <c r="D2743" s="75"/>
      <c r="E2743" s="24"/>
      <c r="F2743" s="13" t="s">
        <v>111</v>
      </c>
      <c r="G2743" s="27"/>
      <c r="H2743" s="24"/>
      <c r="I2743" s="13" t="s">
        <v>122</v>
      </c>
      <c r="J2743" s="27"/>
      <c r="K2743" s="24"/>
      <c r="L2743" s="13" t="s">
        <v>111</v>
      </c>
      <c r="M2743" s="27"/>
      <c r="N2743" s="24"/>
      <c r="O2743" s="13" t="str">
        <f>IF(OR(AND(NOT(ISBLANK(G2743)),NOT(ISNUMBER(G2743))),AND(NOT(ISBLANK(J2743)),NOT(ISNUMBER(M2743)))),"Digite um número na C.H.",IF(OR(COUNTIF(B2738:B2747,B2743)&gt;1,COUNTIF(J2738:J2747,J2743)&gt;1),"Docente repetido",""))</f>
        <v/>
      </c>
      <c r="P2743" s="13">
        <f t="shared" si="174"/>
        <v>0</v>
      </c>
      <c r="Q2743" s="26"/>
      <c r="R2743" s="26"/>
      <c r="S2743" s="26"/>
      <c r="T2743" s="40" t="str">
        <f t="shared" si="171"/>
        <v/>
      </c>
      <c r="U2743" s="24"/>
      <c r="V2743" s="24"/>
      <c r="W2743" s="26"/>
    </row>
    <row r="2744" spans="1:23" ht="14.1">
      <c r="A2744" s="13" t="s">
        <v>123</v>
      </c>
      <c r="B2744" s="75"/>
      <c r="C2744" s="75"/>
      <c r="D2744" s="75"/>
      <c r="E2744" s="24"/>
      <c r="F2744" s="13" t="s">
        <v>111</v>
      </c>
      <c r="G2744" s="27"/>
      <c r="H2744" s="24"/>
      <c r="I2744" s="13" t="s">
        <v>124</v>
      </c>
      <c r="J2744" s="27"/>
      <c r="K2744" s="24"/>
      <c r="L2744" s="13" t="s">
        <v>111</v>
      </c>
      <c r="M2744" s="27"/>
      <c r="N2744" s="24"/>
      <c r="O2744" s="13" t="str">
        <f>IF(OR(AND(NOT(ISBLANK(G2744)),NOT(ISNUMBER(G2744))),AND(NOT(ISBLANK(J2744)),NOT(ISNUMBER(M2744)))),"Digite um número na C.H.",IF(OR(COUNTIF(B2738:B2747,B2744)&gt;1,COUNTIF(J2738:J2747,J2744)&gt;1),"Docente repetido",""))</f>
        <v/>
      </c>
      <c r="P2744" s="13">
        <f t="shared" si="174"/>
        <v>0</v>
      </c>
      <c r="Q2744" s="26"/>
      <c r="R2744" s="26"/>
      <c r="S2744" s="26"/>
      <c r="T2744" s="40" t="str">
        <f t="shared" si="171"/>
        <v/>
      </c>
      <c r="U2744" s="24"/>
      <c r="V2744" s="24"/>
      <c r="W2744" s="26"/>
    </row>
    <row r="2745" spans="1:23" ht="14.1">
      <c r="A2745" s="13" t="s">
        <v>125</v>
      </c>
      <c r="B2745" s="75"/>
      <c r="C2745" s="75"/>
      <c r="D2745" s="75"/>
      <c r="E2745" s="24"/>
      <c r="F2745" s="13" t="s">
        <v>111</v>
      </c>
      <c r="G2745" s="27"/>
      <c r="H2745" s="24"/>
      <c r="I2745" s="13" t="s">
        <v>126</v>
      </c>
      <c r="J2745" s="27"/>
      <c r="K2745" s="24"/>
      <c r="L2745" s="13" t="s">
        <v>111</v>
      </c>
      <c r="M2745" s="27"/>
      <c r="N2745" s="24"/>
      <c r="O2745" s="13" t="str">
        <f>IF(OR(AND(NOT(ISBLANK(G2745)),NOT(ISNUMBER(G2745))),AND(NOT(ISBLANK(J2745)),NOT(ISNUMBER(M2745)))),"Digite um número na C.H.",IF(OR(COUNTIF(B2738:B2747,B2745)&gt;1,COUNTIF(J2738:J2747,J2745)&gt;1),"Docente repetido",""))</f>
        <v/>
      </c>
      <c r="P2745" s="13">
        <f t="shared" si="174"/>
        <v>0</v>
      </c>
      <c r="Q2745" s="26"/>
      <c r="R2745" s="26"/>
      <c r="S2745" s="26"/>
      <c r="T2745" s="40" t="str">
        <f t="shared" si="171"/>
        <v/>
      </c>
      <c r="U2745" s="24"/>
      <c r="V2745" s="24"/>
      <c r="W2745" s="26"/>
    </row>
    <row r="2746" spans="1:23" ht="14.1">
      <c r="A2746" s="13" t="s">
        <v>127</v>
      </c>
      <c r="B2746" s="75"/>
      <c r="C2746" s="75"/>
      <c r="D2746" s="75"/>
      <c r="E2746" s="24"/>
      <c r="F2746" s="13" t="s">
        <v>111</v>
      </c>
      <c r="G2746" s="27"/>
      <c r="H2746" s="24"/>
      <c r="I2746" s="13" t="s">
        <v>128</v>
      </c>
      <c r="J2746" s="27"/>
      <c r="K2746" s="24"/>
      <c r="L2746" s="13" t="s">
        <v>111</v>
      </c>
      <c r="M2746" s="27"/>
      <c r="N2746" s="24"/>
      <c r="O2746" s="13" t="str">
        <f>IF(OR(AND(NOT(ISBLANK(G2746)),NOT(ISNUMBER(G2746))),AND(NOT(ISBLANK(J2746)),NOT(ISNUMBER(M2746)))),"Digite um número na C.H.",IF(OR(COUNTIF(B2738:B2747,B2746)&gt;1,COUNTIF(J2738:J2747,J2746)&gt;1),"Docente repetido",""))</f>
        <v/>
      </c>
      <c r="P2746" s="13">
        <f t="shared" si="174"/>
        <v>0</v>
      </c>
      <c r="Q2746" s="26"/>
      <c r="R2746" s="26"/>
      <c r="S2746" s="26"/>
      <c r="T2746" s="40" t="str">
        <f t="shared" si="171"/>
        <v/>
      </c>
      <c r="U2746" s="26"/>
      <c r="V2746" s="26"/>
      <c r="W2746" s="26"/>
    </row>
    <row r="2747" spans="1:23" ht="14.1">
      <c r="A2747" s="13" t="s">
        <v>129</v>
      </c>
      <c r="B2747" s="75"/>
      <c r="C2747" s="75"/>
      <c r="D2747" s="75"/>
      <c r="E2747" s="24"/>
      <c r="F2747" s="13" t="s">
        <v>111</v>
      </c>
      <c r="G2747" s="27"/>
      <c r="H2747" s="24"/>
      <c r="I2747" s="13" t="s">
        <v>130</v>
      </c>
      <c r="J2747" s="27"/>
      <c r="K2747" s="24"/>
      <c r="L2747" s="13" t="s">
        <v>111</v>
      </c>
      <c r="M2747" s="27"/>
      <c r="N2747" s="24"/>
      <c r="O2747" s="13" t="str">
        <f>IF(OR(AND(NOT(ISBLANK(G2747)),NOT(ISNUMBER(G2747))),AND(NOT(ISBLANK(J2747)),NOT(ISNUMBER(M2747)))),"Digite um número na C.H.",IF(OR(COUNTIF(B2738:B2747,B2747)&gt;1,COUNTIF(J2738:J2747,J2747)&gt;1),"Docente repetido",""))</f>
        <v/>
      </c>
      <c r="P2747" s="13">
        <f t="shared" si="174"/>
        <v>0</v>
      </c>
      <c r="Q2747" s="26"/>
      <c r="R2747" s="26"/>
      <c r="S2747" s="26"/>
      <c r="T2747" s="40" t="str">
        <f t="shared" si="171"/>
        <v/>
      </c>
      <c r="U2747" s="26"/>
      <c r="V2747" s="26"/>
      <c r="W2747" s="26"/>
    </row>
    <row r="2748" spans="1:23" ht="12.6">
      <c r="A2748" s="26"/>
      <c r="B2748" s="26"/>
      <c r="C2748" s="26"/>
      <c r="D2748" s="26"/>
      <c r="E2748" s="26"/>
      <c r="F2748" s="26"/>
      <c r="G2748" s="26"/>
      <c r="H2748" s="26"/>
      <c r="I2748" s="26"/>
      <c r="J2748" s="26"/>
      <c r="K2748" s="26"/>
      <c r="L2748" s="26"/>
      <c r="M2748" s="26"/>
      <c r="N2748" s="26"/>
      <c r="O2748" s="26"/>
      <c r="P2748" s="26"/>
      <c r="Q2748" s="26"/>
      <c r="R2748" s="26"/>
      <c r="S2748" s="26"/>
      <c r="T2748" s="40" t="str">
        <f t="shared" si="171"/>
        <v/>
      </c>
      <c r="U2748" s="26"/>
      <c r="V2748" s="26"/>
      <c r="W2748" s="26"/>
    </row>
    <row r="2749" spans="1:23" ht="15.75" customHeight="1">
      <c r="T2749" s="40" t="str">
        <f t="shared" si="171"/>
        <v/>
      </c>
    </row>
    <row r="2750" spans="1:23" ht="15.75" customHeight="1">
      <c r="T2750" s="40" t="str">
        <f t="shared" si="171"/>
        <v/>
      </c>
    </row>
    <row r="2751" spans="1:23" ht="19.5" customHeight="1">
      <c r="A2751" s="13" t="s">
        <v>99</v>
      </c>
      <c r="B2751" s="94"/>
      <c r="C2751" s="94"/>
      <c r="D2751" s="94"/>
      <c r="E2751" s="94"/>
      <c r="F2751" s="94"/>
      <c r="G2751" s="94"/>
      <c r="H2751" s="94"/>
      <c r="I2751" s="94"/>
      <c r="J2751" s="94"/>
      <c r="K2751" s="94"/>
      <c r="L2751" s="94"/>
      <c r="M2751" s="94"/>
      <c r="N2751" s="24"/>
      <c r="O2751" s="13" t="str">
        <f>IF(AND(B2751="",NOT(F2752="")),"Nome da disciplina obrigatório","")</f>
        <v/>
      </c>
      <c r="P2751" s="13">
        <f>IF(ISBLANK(O2751),"",IF(O2751="",0,1))</f>
        <v>0</v>
      </c>
      <c r="Q2751" s="26"/>
      <c r="R2751" s="26"/>
      <c r="S2751" s="26"/>
      <c r="T2751" s="40" t="str">
        <f t="shared" si="171"/>
        <v/>
      </c>
      <c r="U2751" s="26"/>
      <c r="V2751" s="26"/>
      <c r="W2751" s="26"/>
    </row>
    <row r="2752" spans="1:23" ht="32.25" customHeight="1">
      <c r="A2752" s="95" t="s">
        <v>100</v>
      </c>
      <c r="B2752" s="96"/>
      <c r="C2752" s="96"/>
      <c r="D2752" s="96"/>
      <c r="E2752" s="97"/>
      <c r="F2752" s="13" t="str">
        <f>IF(SUM(G2762:G2771)+SUM(M2762:M2771)=0,"",SUM(G2762:G2771)+SUM(M2762:M2771))</f>
        <v/>
      </c>
      <c r="H2752" s="24"/>
      <c r="I2752" s="24"/>
      <c r="J2752" s="24"/>
      <c r="K2752" s="24"/>
      <c r="L2752" s="24"/>
      <c r="M2752" s="24"/>
      <c r="N2752" s="24"/>
      <c r="O2752" s="13" t="str">
        <f>IF(F2752="", "", IF(AND(NOT(F2752=0),NOT(MOD(F2752,15)=0)),"A carga horária deve ser múltiplo de 15",""))</f>
        <v/>
      </c>
      <c r="P2752" s="13">
        <f>IF(ISBLANK(O2752),"",IF(O2752="",0,1))</f>
        <v>0</v>
      </c>
      <c r="Q2752" s="26"/>
      <c r="R2752" s="26"/>
      <c r="S2752" s="26"/>
      <c r="T2752" s="40" t="str">
        <f t="shared" si="171"/>
        <v/>
      </c>
      <c r="U2752" s="24"/>
      <c r="V2752" s="24"/>
      <c r="W2752" s="26"/>
    </row>
    <row r="2753" spans="1:23" ht="14.1">
      <c r="A2753" s="98" t="s">
        <v>93</v>
      </c>
      <c r="B2753" s="98"/>
      <c r="C2753" s="98"/>
      <c r="D2753" s="98"/>
      <c r="E2753" s="98"/>
      <c r="F2753" s="38" t="str">
        <f>IF(AND(NOT(ISBLANK(F2752)),ISNUMBER(F2752),F2752&gt;=15),F2752/15,"")</f>
        <v/>
      </c>
      <c r="G2753" s="24"/>
      <c r="H2753" s="24"/>
      <c r="I2753" s="24"/>
      <c r="J2753" s="24"/>
      <c r="K2753" s="24"/>
      <c r="L2753" s="24"/>
      <c r="M2753" s="24"/>
      <c r="N2753" s="24"/>
      <c r="O2753" s="26"/>
      <c r="P2753" s="26" t="str">
        <f t="shared" ref="P2753" si="175">IF(ISBLANK(O2753),"",IF(O2753="",0,1))</f>
        <v/>
      </c>
      <c r="Q2753" s="26"/>
      <c r="R2753" s="26"/>
      <c r="S2753" s="26"/>
      <c r="T2753" s="40" t="str">
        <f t="shared" ref="T2753:T2816" si="176">IF(AND($A2753 = "Nome da disciplina:", ISTEXT($B2753)), "OK", "")</f>
        <v/>
      </c>
      <c r="U2753" s="24"/>
      <c r="V2753" s="24"/>
      <c r="W2753" s="26"/>
    </row>
    <row r="2754" spans="1:23" ht="60" customHeight="1">
      <c r="A2754" s="13" t="s">
        <v>101</v>
      </c>
      <c r="B2754" s="83"/>
      <c r="C2754" s="83"/>
      <c r="D2754" s="83"/>
      <c r="E2754" s="83"/>
      <c r="F2754" s="83"/>
      <c r="G2754" s="83"/>
      <c r="H2754" s="83"/>
      <c r="I2754" s="83"/>
      <c r="J2754" s="83"/>
      <c r="K2754" s="83"/>
      <c r="L2754" s="83"/>
      <c r="M2754" s="83"/>
      <c r="N2754" s="24"/>
      <c r="O2754" s="26"/>
      <c r="P2754" s="26"/>
      <c r="Q2754" s="26"/>
      <c r="R2754" s="26"/>
      <c r="S2754" s="26"/>
      <c r="T2754" s="40" t="str">
        <f t="shared" si="176"/>
        <v/>
      </c>
      <c r="U2754" s="24"/>
      <c r="V2754" s="24"/>
      <c r="W2754" s="26"/>
    </row>
    <row r="2755" spans="1:23" ht="60" customHeight="1">
      <c r="A2755" s="39" t="s">
        <v>102</v>
      </c>
      <c r="B2755" s="83"/>
      <c r="C2755" s="83"/>
      <c r="D2755" s="83"/>
      <c r="E2755" s="83"/>
      <c r="F2755" s="83"/>
      <c r="G2755" s="83"/>
      <c r="H2755" s="83"/>
      <c r="I2755" s="83"/>
      <c r="J2755" s="83"/>
      <c r="K2755" s="83"/>
      <c r="L2755" s="83"/>
      <c r="M2755" s="83"/>
      <c r="N2755" s="24"/>
      <c r="O2755" s="26"/>
      <c r="P2755" s="26"/>
      <c r="Q2755" s="26"/>
      <c r="R2755" s="26"/>
      <c r="S2755" s="26"/>
      <c r="T2755" s="40" t="str">
        <f t="shared" si="176"/>
        <v/>
      </c>
      <c r="U2755" s="24"/>
      <c r="V2755" s="24"/>
      <c r="W2755" s="26"/>
    </row>
    <row r="2756" spans="1:23" ht="14.1">
      <c r="A2756" s="13" t="s">
        <v>103</v>
      </c>
      <c r="B2756" s="57"/>
      <c r="C2756" s="16" t="s">
        <v>104</v>
      </c>
      <c r="D2756" s="24"/>
      <c r="E2756" s="24"/>
      <c r="G2756" s="26"/>
      <c r="H2756" s="24"/>
      <c r="I2756" s="24"/>
      <c r="J2756" s="24"/>
      <c r="K2756" s="24"/>
      <c r="L2756" s="24"/>
      <c r="M2756" s="24"/>
      <c r="N2756" s="24"/>
      <c r="O2756" s="26"/>
      <c r="P2756" s="26" t="str">
        <f t="shared" ref="P2756:P2757" si="177">IF(ISBLANK(O2756),"",IF(O2756="",0,1))</f>
        <v/>
      </c>
      <c r="Q2756" s="26"/>
      <c r="R2756" s="26"/>
      <c r="S2756" s="26"/>
      <c r="T2756" s="40" t="str">
        <f t="shared" si="176"/>
        <v/>
      </c>
      <c r="U2756" s="24"/>
      <c r="V2756" s="24"/>
      <c r="W2756" s="26"/>
    </row>
    <row r="2757" spans="1:23" ht="14.1">
      <c r="A2757" s="13" t="s">
        <v>105</v>
      </c>
      <c r="B2757" s="57"/>
      <c r="C2757" s="16" t="s">
        <v>104</v>
      </c>
      <c r="D2757" s="24"/>
      <c r="E2757" s="24"/>
      <c r="G2757" s="26"/>
      <c r="H2757" s="24"/>
      <c r="I2757" s="24"/>
      <c r="J2757" s="24"/>
      <c r="K2757" s="24"/>
      <c r="L2757" s="24"/>
      <c r="M2757" s="24"/>
      <c r="N2757" s="24"/>
      <c r="O2757" s="26"/>
      <c r="P2757" s="26" t="str">
        <f t="shared" si="177"/>
        <v/>
      </c>
      <c r="Q2757" s="26"/>
      <c r="R2757" s="26"/>
      <c r="S2757" s="26"/>
      <c r="T2757" s="40" t="str">
        <f t="shared" si="176"/>
        <v/>
      </c>
      <c r="U2757" s="24"/>
      <c r="V2757" s="24"/>
      <c r="W2757" s="26"/>
    </row>
    <row r="2758" spans="1:23" ht="14.1">
      <c r="A2758" s="99" t="s">
        <v>106</v>
      </c>
      <c r="B2758" s="99"/>
      <c r="C2758" s="57"/>
      <c r="D2758" s="16" t="s">
        <v>104</v>
      </c>
      <c r="E2758" s="24"/>
      <c r="F2758" s="34"/>
      <c r="G2758" s="26"/>
      <c r="H2758" s="24"/>
      <c r="I2758" s="24"/>
      <c r="J2758" s="24"/>
      <c r="K2758" s="24"/>
      <c r="L2758" s="24"/>
      <c r="M2758" s="24"/>
      <c r="N2758" s="24"/>
      <c r="O2758" s="26"/>
      <c r="P2758" s="26"/>
      <c r="Q2758" s="26"/>
      <c r="R2758" s="26"/>
      <c r="S2758" s="26"/>
      <c r="T2758" s="40" t="str">
        <f t="shared" si="176"/>
        <v/>
      </c>
      <c r="U2758" s="24"/>
      <c r="V2758" s="24"/>
      <c r="W2758" s="26"/>
    </row>
    <row r="2759" spans="1:23" ht="14.1">
      <c r="A2759" s="99" t="s">
        <v>107</v>
      </c>
      <c r="B2759" s="99"/>
      <c r="C2759" s="57"/>
      <c r="D2759" s="16" t="s">
        <v>104</v>
      </c>
      <c r="E2759" s="24"/>
      <c r="F2759" s="34"/>
      <c r="G2759" s="26"/>
      <c r="H2759" s="24"/>
      <c r="I2759" s="24"/>
      <c r="J2759" s="24"/>
      <c r="K2759" s="24"/>
      <c r="L2759" s="24"/>
      <c r="M2759" s="24"/>
      <c r="N2759" s="24"/>
      <c r="O2759" s="26"/>
      <c r="P2759" s="26"/>
      <c r="Q2759" s="26"/>
      <c r="R2759" s="26"/>
      <c r="S2759" s="26"/>
      <c r="T2759" s="40" t="str">
        <f t="shared" si="176"/>
        <v/>
      </c>
      <c r="U2759" s="24"/>
      <c r="V2759" s="24"/>
      <c r="W2759" s="26"/>
    </row>
    <row r="2760" spans="1:23" ht="14.1">
      <c r="A2760" s="100" t="s">
        <v>108</v>
      </c>
      <c r="B2760" s="101"/>
      <c r="C2760" s="102"/>
      <c r="D2760" s="57"/>
      <c r="E2760" s="16" t="s">
        <v>104</v>
      </c>
      <c r="G2760" s="26"/>
      <c r="H2760" s="24"/>
      <c r="I2760" s="24"/>
      <c r="J2760" s="24"/>
      <c r="K2760" s="24"/>
      <c r="L2760" s="24"/>
      <c r="M2760" s="24"/>
      <c r="N2760" s="24"/>
      <c r="O2760" s="26"/>
      <c r="P2760" s="26"/>
      <c r="Q2760" s="26"/>
      <c r="R2760" s="26"/>
      <c r="S2760" s="26"/>
      <c r="T2760" s="40" t="str">
        <f t="shared" si="176"/>
        <v/>
      </c>
      <c r="U2760" s="24"/>
      <c r="V2760" s="24"/>
      <c r="W2760" s="26"/>
    </row>
    <row r="2761" spans="1:23" ht="14.1">
      <c r="A2761" s="103" t="s">
        <v>109</v>
      </c>
      <c r="B2761" s="104"/>
      <c r="C2761" s="105"/>
      <c r="D2761" s="57"/>
      <c r="E2761" s="16" t="s">
        <v>104</v>
      </c>
      <c r="G2761" s="26"/>
      <c r="H2761" s="24"/>
      <c r="I2761" s="24"/>
      <c r="J2761" s="24"/>
      <c r="K2761" s="24"/>
      <c r="L2761" s="24"/>
      <c r="M2761" s="24"/>
      <c r="N2761" s="24"/>
      <c r="O2761" s="26"/>
      <c r="P2761" s="26"/>
      <c r="Q2761" s="26"/>
      <c r="R2761" s="26"/>
      <c r="S2761" s="26"/>
      <c r="T2761" s="40" t="str">
        <f t="shared" si="176"/>
        <v/>
      </c>
      <c r="U2761" s="24"/>
      <c r="V2761" s="24"/>
      <c r="W2761" s="26"/>
    </row>
    <row r="2762" spans="1:23" ht="14.1">
      <c r="A2762" s="13" t="s">
        <v>110</v>
      </c>
      <c r="B2762" s="75"/>
      <c r="C2762" s="75"/>
      <c r="D2762" s="75"/>
      <c r="E2762" s="24"/>
      <c r="F2762" s="13" t="s">
        <v>111</v>
      </c>
      <c r="G2762" s="27"/>
      <c r="H2762" s="24"/>
      <c r="I2762" s="13" t="s">
        <v>112</v>
      </c>
      <c r="J2762" s="27"/>
      <c r="K2762" s="24"/>
      <c r="L2762" s="13" t="s">
        <v>111</v>
      </c>
      <c r="M2762" s="27"/>
      <c r="N2762" s="24"/>
      <c r="O2762" s="13" t="str">
        <f>IF(OR(AND(NOT(ISBLANK(G2762)),NOT(ISNUMBER(G2762))),AND(NOT(ISBLANK(J2762)),NOT(ISNUMBER(M2762)))),"Digite um número na C.H.",IF(OR(COUNTIF(B2762:B2771,B2762)&gt;1,COUNTIF(J2762:J2771,J2762)&gt;1),"Docente repetido",""))</f>
        <v/>
      </c>
      <c r="P2762" s="13">
        <f t="shared" ref="P2762:P2771" si="178">IF(ISBLANK(O2762),"",IF(O2762="",0,1))</f>
        <v>0</v>
      </c>
      <c r="Q2762" s="26"/>
      <c r="R2762" s="26"/>
      <c r="S2762" s="26"/>
      <c r="T2762" s="40" t="str">
        <f t="shared" si="176"/>
        <v/>
      </c>
      <c r="U2762" s="24"/>
      <c r="V2762" s="24"/>
      <c r="W2762" s="26"/>
    </row>
    <row r="2763" spans="1:23" ht="14.1">
      <c r="A2763" s="13" t="s">
        <v>113</v>
      </c>
      <c r="B2763" s="75"/>
      <c r="C2763" s="75"/>
      <c r="D2763" s="75"/>
      <c r="E2763" s="24"/>
      <c r="F2763" s="13" t="s">
        <v>111</v>
      </c>
      <c r="G2763" s="27"/>
      <c r="H2763" s="24"/>
      <c r="I2763" s="13" t="s">
        <v>114</v>
      </c>
      <c r="J2763" s="27"/>
      <c r="K2763" s="24"/>
      <c r="L2763" s="13" t="s">
        <v>111</v>
      </c>
      <c r="M2763" s="27"/>
      <c r="N2763" s="24"/>
      <c r="O2763" s="13" t="str">
        <f>IF(OR(AND(NOT(ISBLANK(G2763)),NOT(ISNUMBER(G2763))),AND(NOT(ISBLANK(J2763)),NOT(ISNUMBER(M2763)))),"Digite um número na C.H.",IF(OR(COUNTIF(B2762:B2771,B2763)&gt;1,COUNTIF(J2762:J2771,J2763)&gt;1),"Docente repetido",""))</f>
        <v/>
      </c>
      <c r="P2763" s="13">
        <f t="shared" si="178"/>
        <v>0</v>
      </c>
      <c r="Q2763" s="26"/>
      <c r="R2763" s="26"/>
      <c r="S2763" s="26"/>
      <c r="T2763" s="40" t="str">
        <f t="shared" si="176"/>
        <v/>
      </c>
      <c r="U2763" s="24"/>
      <c r="V2763" s="24"/>
      <c r="W2763" s="26"/>
    </row>
    <row r="2764" spans="1:23" ht="14.1">
      <c r="A2764" s="13" t="s">
        <v>115</v>
      </c>
      <c r="B2764" s="75"/>
      <c r="C2764" s="75"/>
      <c r="D2764" s="75"/>
      <c r="E2764" s="24"/>
      <c r="F2764" s="13" t="s">
        <v>111</v>
      </c>
      <c r="G2764" s="27"/>
      <c r="H2764" s="24"/>
      <c r="I2764" s="13" t="s">
        <v>116</v>
      </c>
      <c r="J2764" s="27"/>
      <c r="K2764" s="24"/>
      <c r="L2764" s="13" t="s">
        <v>111</v>
      </c>
      <c r="M2764" s="27"/>
      <c r="N2764" s="24"/>
      <c r="O2764" s="13" t="str">
        <f>IF(OR(AND(NOT(ISBLANK(G2764)),NOT(ISNUMBER(G2764))),AND(NOT(ISBLANK(J2764)),NOT(ISNUMBER(M2764)))),"Digite um número na C.H.",IF(OR(COUNTIF(B2762:B2771,B2764)&gt;1,COUNTIF(J2762:J2771,J2764)&gt;1),"Docente repetido",""))</f>
        <v/>
      </c>
      <c r="P2764" s="13">
        <f t="shared" si="178"/>
        <v>0</v>
      </c>
      <c r="Q2764" s="26"/>
      <c r="R2764" s="26"/>
      <c r="S2764" s="26"/>
      <c r="T2764" s="40" t="str">
        <f t="shared" si="176"/>
        <v/>
      </c>
      <c r="U2764" s="24"/>
      <c r="V2764" s="24"/>
      <c r="W2764" s="26"/>
    </row>
    <row r="2765" spans="1:23" ht="14.1">
      <c r="A2765" s="13" t="s">
        <v>117</v>
      </c>
      <c r="B2765" s="75"/>
      <c r="C2765" s="75"/>
      <c r="D2765" s="75"/>
      <c r="E2765" s="24"/>
      <c r="F2765" s="13" t="s">
        <v>111</v>
      </c>
      <c r="G2765" s="27"/>
      <c r="H2765" s="24"/>
      <c r="I2765" s="13" t="s">
        <v>118</v>
      </c>
      <c r="J2765" s="27"/>
      <c r="K2765" s="24"/>
      <c r="L2765" s="13" t="s">
        <v>111</v>
      </c>
      <c r="M2765" s="27"/>
      <c r="N2765" s="24"/>
      <c r="O2765" s="13" t="str">
        <f>IF(OR(AND(NOT(ISBLANK(G2765)),NOT(ISNUMBER(G2765))),AND(NOT(ISBLANK(J2765)),NOT(ISNUMBER(M2765)))),"Digite um número na C.H.",IF(OR(COUNTIF(B2762:B2771,B2765)&gt;1,COUNTIF(J2762:J2771,J2765)&gt;1),"Docente repetido",""))</f>
        <v/>
      </c>
      <c r="P2765" s="13">
        <f t="shared" si="178"/>
        <v>0</v>
      </c>
      <c r="Q2765" s="26"/>
      <c r="R2765" s="26"/>
      <c r="S2765" s="26"/>
      <c r="T2765" s="40" t="str">
        <f t="shared" si="176"/>
        <v/>
      </c>
      <c r="U2765" s="24"/>
      <c r="V2765" s="24"/>
      <c r="W2765" s="26"/>
    </row>
    <row r="2766" spans="1:23" ht="14.1">
      <c r="A2766" s="13" t="s">
        <v>119</v>
      </c>
      <c r="B2766" s="75"/>
      <c r="C2766" s="75"/>
      <c r="D2766" s="75"/>
      <c r="E2766" s="24"/>
      <c r="F2766" s="13" t="s">
        <v>111</v>
      </c>
      <c r="G2766" s="27"/>
      <c r="H2766" s="24"/>
      <c r="I2766" s="13" t="s">
        <v>120</v>
      </c>
      <c r="J2766" s="27"/>
      <c r="K2766" s="24"/>
      <c r="L2766" s="13" t="s">
        <v>111</v>
      </c>
      <c r="M2766" s="27"/>
      <c r="N2766" s="24"/>
      <c r="O2766" s="13" t="str">
        <f>IF(OR(AND(NOT(ISBLANK(G2766)),NOT(ISNUMBER(G2766))),AND(NOT(ISBLANK(J2766)),NOT(ISNUMBER(M2766)))),"Digite um número na C.H.",IF(OR(COUNTIF(B2762:B2771,B2766)&gt;1,COUNTIF(J2762:J2771,J2766)&gt;1),"Docente repetido",""))</f>
        <v/>
      </c>
      <c r="P2766" s="13">
        <f t="shared" si="178"/>
        <v>0</v>
      </c>
      <c r="Q2766" s="26"/>
      <c r="R2766" s="26"/>
      <c r="S2766" s="26"/>
      <c r="T2766" s="40" t="str">
        <f t="shared" si="176"/>
        <v/>
      </c>
      <c r="U2766" s="24"/>
      <c r="V2766" s="24"/>
      <c r="W2766" s="26"/>
    </row>
    <row r="2767" spans="1:23" ht="14.1">
      <c r="A2767" s="13" t="s">
        <v>121</v>
      </c>
      <c r="B2767" s="75"/>
      <c r="C2767" s="75"/>
      <c r="D2767" s="75"/>
      <c r="E2767" s="24"/>
      <c r="F2767" s="13" t="s">
        <v>111</v>
      </c>
      <c r="G2767" s="27"/>
      <c r="H2767" s="24"/>
      <c r="I2767" s="13" t="s">
        <v>122</v>
      </c>
      <c r="J2767" s="27"/>
      <c r="K2767" s="24"/>
      <c r="L2767" s="13" t="s">
        <v>111</v>
      </c>
      <c r="M2767" s="27"/>
      <c r="N2767" s="24"/>
      <c r="O2767" s="13" t="str">
        <f>IF(OR(AND(NOT(ISBLANK(G2767)),NOT(ISNUMBER(G2767))),AND(NOT(ISBLANK(J2767)),NOT(ISNUMBER(M2767)))),"Digite um número na C.H.",IF(OR(COUNTIF(B2762:B2771,B2767)&gt;1,COUNTIF(J2762:J2771,J2767)&gt;1),"Docente repetido",""))</f>
        <v/>
      </c>
      <c r="P2767" s="13">
        <f t="shared" si="178"/>
        <v>0</v>
      </c>
      <c r="Q2767" s="26"/>
      <c r="R2767" s="26"/>
      <c r="S2767" s="26"/>
      <c r="T2767" s="40" t="str">
        <f t="shared" si="176"/>
        <v/>
      </c>
      <c r="U2767" s="24"/>
      <c r="V2767" s="24"/>
      <c r="W2767" s="26"/>
    </row>
    <row r="2768" spans="1:23" ht="14.1">
      <c r="A2768" s="13" t="s">
        <v>123</v>
      </c>
      <c r="B2768" s="75"/>
      <c r="C2768" s="75"/>
      <c r="D2768" s="75"/>
      <c r="E2768" s="24"/>
      <c r="F2768" s="13" t="s">
        <v>111</v>
      </c>
      <c r="G2768" s="27"/>
      <c r="H2768" s="24"/>
      <c r="I2768" s="13" t="s">
        <v>124</v>
      </c>
      <c r="J2768" s="27"/>
      <c r="K2768" s="24"/>
      <c r="L2768" s="13" t="s">
        <v>111</v>
      </c>
      <c r="M2768" s="27"/>
      <c r="N2768" s="24"/>
      <c r="O2768" s="13" t="str">
        <f>IF(OR(AND(NOT(ISBLANK(G2768)),NOT(ISNUMBER(G2768))),AND(NOT(ISBLANK(J2768)),NOT(ISNUMBER(M2768)))),"Digite um número na C.H.",IF(OR(COUNTIF(B2762:B2771,B2768)&gt;1,COUNTIF(J2762:J2771,J2768)&gt;1),"Docente repetido",""))</f>
        <v/>
      </c>
      <c r="P2768" s="13">
        <f t="shared" si="178"/>
        <v>0</v>
      </c>
      <c r="Q2768" s="26"/>
      <c r="R2768" s="26"/>
      <c r="S2768" s="26"/>
      <c r="T2768" s="40" t="str">
        <f t="shared" si="176"/>
        <v/>
      </c>
      <c r="U2768" s="24"/>
      <c r="V2768" s="24"/>
      <c r="W2768" s="26"/>
    </row>
    <row r="2769" spans="1:23" ht="14.1">
      <c r="A2769" s="13" t="s">
        <v>125</v>
      </c>
      <c r="B2769" s="75"/>
      <c r="C2769" s="75"/>
      <c r="D2769" s="75"/>
      <c r="E2769" s="24"/>
      <c r="F2769" s="13" t="s">
        <v>111</v>
      </c>
      <c r="G2769" s="27"/>
      <c r="H2769" s="24"/>
      <c r="I2769" s="13" t="s">
        <v>126</v>
      </c>
      <c r="J2769" s="27"/>
      <c r="K2769" s="24"/>
      <c r="L2769" s="13" t="s">
        <v>111</v>
      </c>
      <c r="M2769" s="27"/>
      <c r="N2769" s="24"/>
      <c r="O2769" s="13" t="str">
        <f>IF(OR(AND(NOT(ISBLANK(G2769)),NOT(ISNUMBER(G2769))),AND(NOT(ISBLANK(J2769)),NOT(ISNUMBER(M2769)))),"Digite um número na C.H.",IF(OR(COUNTIF(B2762:B2771,B2769)&gt;1,COUNTIF(J2762:J2771,J2769)&gt;1),"Docente repetido",""))</f>
        <v/>
      </c>
      <c r="P2769" s="13">
        <f t="shared" si="178"/>
        <v>0</v>
      </c>
      <c r="Q2769" s="26"/>
      <c r="R2769" s="26"/>
      <c r="S2769" s="26"/>
      <c r="T2769" s="40" t="str">
        <f t="shared" si="176"/>
        <v/>
      </c>
      <c r="U2769" s="24"/>
      <c r="V2769" s="24"/>
      <c r="W2769" s="26"/>
    </row>
    <row r="2770" spans="1:23" ht="14.1">
      <c r="A2770" s="13" t="s">
        <v>127</v>
      </c>
      <c r="B2770" s="75"/>
      <c r="C2770" s="75"/>
      <c r="D2770" s="75"/>
      <c r="E2770" s="24"/>
      <c r="F2770" s="13" t="s">
        <v>111</v>
      </c>
      <c r="G2770" s="27"/>
      <c r="H2770" s="24"/>
      <c r="I2770" s="13" t="s">
        <v>128</v>
      </c>
      <c r="J2770" s="27"/>
      <c r="K2770" s="24"/>
      <c r="L2770" s="13" t="s">
        <v>111</v>
      </c>
      <c r="M2770" s="27"/>
      <c r="N2770" s="24"/>
      <c r="O2770" s="13" t="str">
        <f>IF(OR(AND(NOT(ISBLANK(G2770)),NOT(ISNUMBER(G2770))),AND(NOT(ISBLANK(J2770)),NOT(ISNUMBER(M2770)))),"Digite um número na C.H.",IF(OR(COUNTIF(B2762:B2771,B2770)&gt;1,COUNTIF(J2762:J2771,J2770)&gt;1),"Docente repetido",""))</f>
        <v/>
      </c>
      <c r="P2770" s="13">
        <f t="shared" si="178"/>
        <v>0</v>
      </c>
      <c r="Q2770" s="26"/>
      <c r="R2770" s="26"/>
      <c r="S2770" s="26"/>
      <c r="T2770" s="40" t="str">
        <f t="shared" si="176"/>
        <v/>
      </c>
      <c r="U2770" s="26"/>
      <c r="V2770" s="26"/>
      <c r="W2770" s="26"/>
    </row>
    <row r="2771" spans="1:23" ht="14.1">
      <c r="A2771" s="13" t="s">
        <v>129</v>
      </c>
      <c r="B2771" s="75"/>
      <c r="C2771" s="75"/>
      <c r="D2771" s="75"/>
      <c r="E2771" s="24"/>
      <c r="F2771" s="13" t="s">
        <v>111</v>
      </c>
      <c r="G2771" s="27"/>
      <c r="H2771" s="24"/>
      <c r="I2771" s="13" t="s">
        <v>130</v>
      </c>
      <c r="J2771" s="27"/>
      <c r="K2771" s="24"/>
      <c r="L2771" s="13" t="s">
        <v>111</v>
      </c>
      <c r="M2771" s="27"/>
      <c r="N2771" s="24"/>
      <c r="O2771" s="13" t="str">
        <f>IF(OR(AND(NOT(ISBLANK(G2771)),NOT(ISNUMBER(G2771))),AND(NOT(ISBLANK(J2771)),NOT(ISNUMBER(M2771)))),"Digite um número na C.H.",IF(OR(COUNTIF(B2762:B2771,B2771)&gt;1,COUNTIF(J2762:J2771,J2771)&gt;1),"Docente repetido",""))</f>
        <v/>
      </c>
      <c r="P2771" s="13">
        <f t="shared" si="178"/>
        <v>0</v>
      </c>
      <c r="Q2771" s="26"/>
      <c r="R2771" s="26"/>
      <c r="S2771" s="26"/>
      <c r="T2771" s="40" t="str">
        <f t="shared" si="176"/>
        <v/>
      </c>
      <c r="U2771" s="26"/>
      <c r="V2771" s="26"/>
      <c r="W2771" s="26"/>
    </row>
    <row r="2772" spans="1:23" ht="12.6">
      <c r="A2772" s="26"/>
      <c r="B2772" s="26"/>
      <c r="C2772" s="26"/>
      <c r="D2772" s="26"/>
      <c r="E2772" s="26"/>
      <c r="F2772" s="26"/>
      <c r="G2772" s="26"/>
      <c r="H2772" s="26"/>
      <c r="I2772" s="26"/>
      <c r="J2772" s="26"/>
      <c r="K2772" s="26"/>
      <c r="L2772" s="26"/>
      <c r="M2772" s="26"/>
      <c r="N2772" s="26"/>
      <c r="O2772" s="26"/>
      <c r="P2772" s="26"/>
      <c r="Q2772" s="26"/>
      <c r="R2772" s="26"/>
      <c r="S2772" s="26"/>
      <c r="T2772" s="40" t="str">
        <f t="shared" si="176"/>
        <v/>
      </c>
      <c r="U2772" s="26"/>
      <c r="V2772" s="26"/>
      <c r="W2772" s="26"/>
    </row>
    <row r="2773" spans="1:23" ht="15.75" customHeight="1">
      <c r="T2773" s="40" t="str">
        <f t="shared" si="176"/>
        <v/>
      </c>
    </row>
    <row r="2774" spans="1:23" ht="15.75" customHeight="1">
      <c r="T2774" s="40" t="str">
        <f t="shared" si="176"/>
        <v/>
      </c>
    </row>
    <row r="2775" spans="1:23" ht="19.5" customHeight="1">
      <c r="A2775" s="13" t="s">
        <v>99</v>
      </c>
      <c r="B2775" s="94"/>
      <c r="C2775" s="94"/>
      <c r="D2775" s="94"/>
      <c r="E2775" s="94"/>
      <c r="F2775" s="94"/>
      <c r="G2775" s="94"/>
      <c r="H2775" s="94"/>
      <c r="I2775" s="94"/>
      <c r="J2775" s="94"/>
      <c r="K2775" s="94"/>
      <c r="L2775" s="94"/>
      <c r="M2775" s="94"/>
      <c r="N2775" s="24"/>
      <c r="O2775" s="13" t="str">
        <f>IF(AND(B2775="",NOT(F2776="")),"Nome da disciplina obrigatório","")</f>
        <v/>
      </c>
      <c r="P2775" s="13">
        <f>IF(ISBLANK(O2775),"",IF(O2775="",0,1))</f>
        <v>0</v>
      </c>
      <c r="Q2775" s="26"/>
      <c r="R2775" s="26"/>
      <c r="S2775" s="26"/>
      <c r="T2775" s="40" t="str">
        <f t="shared" si="176"/>
        <v/>
      </c>
      <c r="U2775" s="26"/>
      <c r="V2775" s="26"/>
      <c r="W2775" s="26"/>
    </row>
    <row r="2776" spans="1:23" ht="32.25" customHeight="1">
      <c r="A2776" s="95" t="s">
        <v>100</v>
      </c>
      <c r="B2776" s="96"/>
      <c r="C2776" s="96"/>
      <c r="D2776" s="96"/>
      <c r="E2776" s="97"/>
      <c r="F2776" s="13" t="str">
        <f>IF(SUM(G2786:G2795)+SUM(M2786:M2795)=0,"",SUM(G2786:G2795)+SUM(M2786:M2795))</f>
        <v/>
      </c>
      <c r="H2776" s="24"/>
      <c r="I2776" s="24"/>
      <c r="J2776" s="24"/>
      <c r="K2776" s="24"/>
      <c r="L2776" s="24"/>
      <c r="M2776" s="24"/>
      <c r="N2776" s="24"/>
      <c r="O2776" s="13" t="str">
        <f>IF(F2776="", "", IF(AND(NOT(F2776=0),NOT(MOD(F2776,15)=0)),"A carga horária deve ser múltiplo de 15",""))</f>
        <v/>
      </c>
      <c r="P2776" s="13">
        <f>IF(ISBLANK(O2776),"",IF(O2776="",0,1))</f>
        <v>0</v>
      </c>
      <c r="Q2776" s="26"/>
      <c r="R2776" s="26"/>
      <c r="S2776" s="26"/>
      <c r="T2776" s="40" t="str">
        <f t="shared" si="176"/>
        <v/>
      </c>
      <c r="U2776" s="24"/>
      <c r="V2776" s="24"/>
      <c r="W2776" s="26"/>
    </row>
    <row r="2777" spans="1:23" ht="14.1">
      <c r="A2777" s="98" t="s">
        <v>93</v>
      </c>
      <c r="B2777" s="98"/>
      <c r="C2777" s="98"/>
      <c r="D2777" s="98"/>
      <c r="E2777" s="98"/>
      <c r="F2777" s="38" t="str">
        <f>IF(AND(NOT(ISBLANK(F2776)),ISNUMBER(F2776),F2776&gt;=15),F2776/15,"")</f>
        <v/>
      </c>
      <c r="G2777" s="24"/>
      <c r="H2777" s="24"/>
      <c r="I2777" s="24"/>
      <c r="J2777" s="24"/>
      <c r="K2777" s="24"/>
      <c r="L2777" s="24"/>
      <c r="M2777" s="24"/>
      <c r="N2777" s="24"/>
      <c r="O2777" s="26"/>
      <c r="P2777" s="26"/>
      <c r="Q2777" s="26"/>
      <c r="R2777" s="26"/>
      <c r="S2777" s="26"/>
      <c r="T2777" s="40" t="str">
        <f t="shared" si="176"/>
        <v/>
      </c>
      <c r="U2777" s="24"/>
      <c r="V2777" s="24"/>
      <c r="W2777" s="26"/>
    </row>
    <row r="2778" spans="1:23" ht="60" customHeight="1">
      <c r="A2778" s="13" t="s">
        <v>101</v>
      </c>
      <c r="B2778" s="83"/>
      <c r="C2778" s="83"/>
      <c r="D2778" s="83"/>
      <c r="E2778" s="83"/>
      <c r="F2778" s="83"/>
      <c r="G2778" s="83"/>
      <c r="H2778" s="83"/>
      <c r="I2778" s="83"/>
      <c r="J2778" s="83"/>
      <c r="K2778" s="83"/>
      <c r="L2778" s="83"/>
      <c r="M2778" s="83"/>
      <c r="N2778" s="24"/>
      <c r="O2778" s="26"/>
      <c r="P2778" s="26"/>
      <c r="Q2778" s="26"/>
      <c r="R2778" s="26"/>
      <c r="S2778" s="26"/>
      <c r="T2778" s="40" t="str">
        <f t="shared" si="176"/>
        <v/>
      </c>
      <c r="U2778" s="24"/>
      <c r="V2778" s="24"/>
      <c r="W2778" s="26"/>
    </row>
    <row r="2779" spans="1:23" ht="60" customHeight="1">
      <c r="A2779" s="39" t="s">
        <v>102</v>
      </c>
      <c r="B2779" s="83"/>
      <c r="C2779" s="83"/>
      <c r="D2779" s="83"/>
      <c r="E2779" s="83"/>
      <c r="F2779" s="83"/>
      <c r="G2779" s="83"/>
      <c r="H2779" s="83"/>
      <c r="I2779" s="83"/>
      <c r="J2779" s="83"/>
      <c r="K2779" s="83"/>
      <c r="L2779" s="83"/>
      <c r="M2779" s="83"/>
      <c r="N2779" s="24"/>
      <c r="O2779" s="26"/>
      <c r="P2779" s="26"/>
      <c r="Q2779" s="26"/>
      <c r="R2779" s="26"/>
      <c r="S2779" s="26"/>
      <c r="T2779" s="40" t="str">
        <f t="shared" si="176"/>
        <v/>
      </c>
      <c r="U2779" s="24"/>
      <c r="V2779" s="24"/>
      <c r="W2779" s="26"/>
    </row>
    <row r="2780" spans="1:23" ht="14.1">
      <c r="A2780" s="13" t="s">
        <v>103</v>
      </c>
      <c r="B2780" s="57"/>
      <c r="C2780" s="16" t="s">
        <v>104</v>
      </c>
      <c r="D2780" s="24"/>
      <c r="E2780" s="24"/>
      <c r="G2780" s="26"/>
      <c r="H2780" s="24"/>
      <c r="I2780" s="24"/>
      <c r="J2780" s="24"/>
      <c r="K2780" s="24"/>
      <c r="L2780" s="24"/>
      <c r="M2780" s="24"/>
      <c r="N2780" s="24"/>
      <c r="O2780" s="26"/>
      <c r="P2780" s="26"/>
      <c r="Q2780" s="26"/>
      <c r="R2780" s="26"/>
      <c r="S2780" s="26"/>
      <c r="T2780" s="40" t="str">
        <f t="shared" si="176"/>
        <v/>
      </c>
      <c r="U2780" s="24"/>
      <c r="V2780" s="24"/>
      <c r="W2780" s="26"/>
    </row>
    <row r="2781" spans="1:23" ht="14.1">
      <c r="A2781" s="13" t="s">
        <v>105</v>
      </c>
      <c r="B2781" s="57"/>
      <c r="C2781" s="16" t="s">
        <v>104</v>
      </c>
      <c r="D2781" s="24"/>
      <c r="E2781" s="24"/>
      <c r="G2781" s="26"/>
      <c r="H2781" s="24"/>
      <c r="I2781" s="24"/>
      <c r="J2781" s="24"/>
      <c r="K2781" s="24"/>
      <c r="L2781" s="24"/>
      <c r="M2781" s="24"/>
      <c r="N2781" s="24"/>
      <c r="O2781" s="26"/>
      <c r="P2781" s="26"/>
      <c r="Q2781" s="26"/>
      <c r="R2781" s="26"/>
      <c r="S2781" s="26"/>
      <c r="T2781" s="40" t="str">
        <f t="shared" si="176"/>
        <v/>
      </c>
      <c r="U2781" s="24"/>
      <c r="V2781" s="24"/>
      <c r="W2781" s="26"/>
    </row>
    <row r="2782" spans="1:23" ht="14.1">
      <c r="A2782" s="99" t="s">
        <v>106</v>
      </c>
      <c r="B2782" s="99"/>
      <c r="C2782" s="57"/>
      <c r="D2782" s="16" t="s">
        <v>104</v>
      </c>
      <c r="E2782" s="24"/>
      <c r="F2782" s="34"/>
      <c r="G2782" s="26"/>
      <c r="H2782" s="24"/>
      <c r="I2782" s="24"/>
      <c r="J2782" s="24"/>
      <c r="K2782" s="24"/>
      <c r="L2782" s="24"/>
      <c r="M2782" s="24"/>
      <c r="N2782" s="24"/>
      <c r="O2782" s="26"/>
      <c r="P2782" s="26"/>
      <c r="Q2782" s="26"/>
      <c r="R2782" s="26"/>
      <c r="S2782" s="26"/>
      <c r="T2782" s="40" t="str">
        <f t="shared" si="176"/>
        <v/>
      </c>
      <c r="U2782" s="24"/>
      <c r="V2782" s="24"/>
      <c r="W2782" s="26"/>
    </row>
    <row r="2783" spans="1:23" ht="14.1">
      <c r="A2783" s="99" t="s">
        <v>107</v>
      </c>
      <c r="B2783" s="99"/>
      <c r="C2783" s="57"/>
      <c r="D2783" s="16" t="s">
        <v>104</v>
      </c>
      <c r="E2783" s="24"/>
      <c r="F2783" s="34"/>
      <c r="G2783" s="26"/>
      <c r="H2783" s="24"/>
      <c r="I2783" s="24"/>
      <c r="J2783" s="24"/>
      <c r="K2783" s="24"/>
      <c r="L2783" s="24"/>
      <c r="M2783" s="24"/>
      <c r="N2783" s="24"/>
      <c r="O2783" s="26"/>
      <c r="P2783" s="26"/>
      <c r="Q2783" s="26"/>
      <c r="R2783" s="26"/>
      <c r="S2783" s="26"/>
      <c r="T2783" s="40" t="str">
        <f t="shared" si="176"/>
        <v/>
      </c>
      <c r="U2783" s="24"/>
      <c r="V2783" s="24"/>
      <c r="W2783" s="26"/>
    </row>
    <row r="2784" spans="1:23" ht="14.1">
      <c r="A2784" s="100" t="s">
        <v>108</v>
      </c>
      <c r="B2784" s="101"/>
      <c r="C2784" s="102"/>
      <c r="D2784" s="57"/>
      <c r="E2784" s="16" t="s">
        <v>104</v>
      </c>
      <c r="G2784" s="26"/>
      <c r="H2784" s="24"/>
      <c r="I2784" s="24"/>
      <c r="J2784" s="24"/>
      <c r="K2784" s="24"/>
      <c r="L2784" s="24"/>
      <c r="M2784" s="24"/>
      <c r="N2784" s="24"/>
      <c r="O2784" s="26"/>
      <c r="P2784" s="26"/>
      <c r="Q2784" s="26"/>
      <c r="R2784" s="26"/>
      <c r="S2784" s="26"/>
      <c r="T2784" s="40" t="str">
        <f t="shared" si="176"/>
        <v/>
      </c>
      <c r="U2784" s="24"/>
      <c r="V2784" s="24"/>
      <c r="W2784" s="26"/>
    </row>
    <row r="2785" spans="1:23" ht="14.1">
      <c r="A2785" s="103" t="s">
        <v>109</v>
      </c>
      <c r="B2785" s="104"/>
      <c r="C2785" s="105"/>
      <c r="D2785" s="57"/>
      <c r="E2785" s="16" t="s">
        <v>104</v>
      </c>
      <c r="G2785" s="26"/>
      <c r="H2785" s="24"/>
      <c r="I2785" s="24"/>
      <c r="J2785" s="24"/>
      <c r="K2785" s="24"/>
      <c r="L2785" s="24"/>
      <c r="M2785" s="24"/>
      <c r="N2785" s="24"/>
      <c r="O2785" s="26"/>
      <c r="P2785" s="26"/>
      <c r="Q2785" s="26"/>
      <c r="R2785" s="26"/>
      <c r="S2785" s="26"/>
      <c r="T2785" s="40" t="str">
        <f t="shared" si="176"/>
        <v/>
      </c>
      <c r="U2785" s="24"/>
      <c r="V2785" s="24"/>
      <c r="W2785" s="26"/>
    </row>
    <row r="2786" spans="1:23" ht="14.1">
      <c r="A2786" s="13" t="s">
        <v>110</v>
      </c>
      <c r="B2786" s="75"/>
      <c r="C2786" s="75"/>
      <c r="D2786" s="75"/>
      <c r="E2786" s="24"/>
      <c r="F2786" s="13" t="s">
        <v>111</v>
      </c>
      <c r="G2786" s="27"/>
      <c r="H2786" s="24"/>
      <c r="I2786" s="13" t="s">
        <v>112</v>
      </c>
      <c r="J2786" s="27"/>
      <c r="K2786" s="24"/>
      <c r="L2786" s="13" t="s">
        <v>111</v>
      </c>
      <c r="M2786" s="27"/>
      <c r="N2786" s="24"/>
      <c r="O2786" s="13" t="str">
        <f>IF(OR(AND(NOT(ISBLANK(G2786)),NOT(ISNUMBER(G2786))),AND(NOT(ISBLANK(J2786)),NOT(ISNUMBER(M2786)))),"Digite um número na C.H.",IF(OR(COUNTIF(B2786:B2795,B2786)&gt;1,COUNTIF(J2786:J2795,J2786)&gt;1),"Docente repetido",""))</f>
        <v/>
      </c>
      <c r="P2786" s="13">
        <f t="shared" ref="P2786:P2795" si="179">IF(ISBLANK(O2786),"",IF(O2786="",0,1))</f>
        <v>0</v>
      </c>
      <c r="Q2786" s="26"/>
      <c r="R2786" s="26"/>
      <c r="S2786" s="26"/>
      <c r="T2786" s="40" t="str">
        <f t="shared" si="176"/>
        <v/>
      </c>
      <c r="U2786" s="24"/>
      <c r="V2786" s="24"/>
      <c r="W2786" s="26"/>
    </row>
    <row r="2787" spans="1:23" ht="14.1">
      <c r="A2787" s="13" t="s">
        <v>113</v>
      </c>
      <c r="B2787" s="75"/>
      <c r="C2787" s="75"/>
      <c r="D2787" s="75"/>
      <c r="E2787" s="24"/>
      <c r="F2787" s="13" t="s">
        <v>111</v>
      </c>
      <c r="G2787" s="27"/>
      <c r="H2787" s="24"/>
      <c r="I2787" s="13" t="s">
        <v>114</v>
      </c>
      <c r="J2787" s="27"/>
      <c r="K2787" s="24"/>
      <c r="L2787" s="13" t="s">
        <v>111</v>
      </c>
      <c r="M2787" s="27"/>
      <c r="N2787" s="24"/>
      <c r="O2787" s="13" t="str">
        <f>IF(OR(AND(NOT(ISBLANK(G2787)),NOT(ISNUMBER(G2787))),AND(NOT(ISBLANK(J2787)),NOT(ISNUMBER(M2787)))),"Digite um número na C.H.",IF(OR(COUNTIF(B2786:B2795,B2787)&gt;1,COUNTIF(J2786:J2795,J2787)&gt;1),"Docente repetido",""))</f>
        <v/>
      </c>
      <c r="P2787" s="13">
        <f t="shared" si="179"/>
        <v>0</v>
      </c>
      <c r="Q2787" s="26"/>
      <c r="R2787" s="26"/>
      <c r="S2787" s="26"/>
      <c r="T2787" s="40" t="str">
        <f t="shared" si="176"/>
        <v/>
      </c>
      <c r="U2787" s="24"/>
      <c r="V2787" s="24"/>
      <c r="W2787" s="26"/>
    </row>
    <row r="2788" spans="1:23" ht="14.1">
      <c r="A2788" s="13" t="s">
        <v>115</v>
      </c>
      <c r="B2788" s="75"/>
      <c r="C2788" s="75"/>
      <c r="D2788" s="75"/>
      <c r="E2788" s="24"/>
      <c r="F2788" s="13" t="s">
        <v>111</v>
      </c>
      <c r="G2788" s="27"/>
      <c r="H2788" s="24"/>
      <c r="I2788" s="13" t="s">
        <v>116</v>
      </c>
      <c r="J2788" s="27"/>
      <c r="K2788" s="24"/>
      <c r="L2788" s="13" t="s">
        <v>111</v>
      </c>
      <c r="M2788" s="27"/>
      <c r="N2788" s="24"/>
      <c r="O2788" s="13" t="str">
        <f>IF(OR(AND(NOT(ISBLANK(G2788)),NOT(ISNUMBER(G2788))),AND(NOT(ISBLANK(J2788)),NOT(ISNUMBER(M2788)))),"Digite um número na C.H.",IF(OR(COUNTIF(B2786:B2795,B2788)&gt;1,COUNTIF(J2786:J2795,J2788)&gt;1),"Docente repetido",""))</f>
        <v/>
      </c>
      <c r="P2788" s="13">
        <f t="shared" si="179"/>
        <v>0</v>
      </c>
      <c r="Q2788" s="26"/>
      <c r="R2788" s="26"/>
      <c r="S2788" s="26"/>
      <c r="T2788" s="40" t="str">
        <f t="shared" si="176"/>
        <v/>
      </c>
      <c r="U2788" s="24"/>
      <c r="V2788" s="24"/>
      <c r="W2788" s="26"/>
    </row>
    <row r="2789" spans="1:23" ht="14.1">
      <c r="A2789" s="13" t="s">
        <v>117</v>
      </c>
      <c r="B2789" s="75"/>
      <c r="C2789" s="75"/>
      <c r="D2789" s="75"/>
      <c r="E2789" s="24"/>
      <c r="F2789" s="13" t="s">
        <v>111</v>
      </c>
      <c r="G2789" s="27"/>
      <c r="H2789" s="24"/>
      <c r="I2789" s="13" t="s">
        <v>118</v>
      </c>
      <c r="J2789" s="27"/>
      <c r="K2789" s="24"/>
      <c r="L2789" s="13" t="s">
        <v>111</v>
      </c>
      <c r="M2789" s="27"/>
      <c r="N2789" s="24"/>
      <c r="O2789" s="13" t="str">
        <f>IF(OR(AND(NOT(ISBLANK(G2789)),NOT(ISNUMBER(G2789))),AND(NOT(ISBLANK(J2789)),NOT(ISNUMBER(M2789)))),"Digite um número na C.H.",IF(OR(COUNTIF(B2786:B2795,B2789)&gt;1,COUNTIF(J2786:J2795,J2789)&gt;1),"Docente repetido",""))</f>
        <v/>
      </c>
      <c r="P2789" s="13">
        <f t="shared" si="179"/>
        <v>0</v>
      </c>
      <c r="Q2789" s="26"/>
      <c r="R2789" s="26"/>
      <c r="S2789" s="26"/>
      <c r="T2789" s="40" t="str">
        <f t="shared" si="176"/>
        <v/>
      </c>
      <c r="U2789" s="24"/>
      <c r="V2789" s="24"/>
      <c r="W2789" s="26"/>
    </row>
    <row r="2790" spans="1:23" ht="14.1">
      <c r="A2790" s="13" t="s">
        <v>119</v>
      </c>
      <c r="B2790" s="75"/>
      <c r="C2790" s="75"/>
      <c r="D2790" s="75"/>
      <c r="E2790" s="24"/>
      <c r="F2790" s="13" t="s">
        <v>111</v>
      </c>
      <c r="G2790" s="27"/>
      <c r="H2790" s="24"/>
      <c r="I2790" s="13" t="s">
        <v>120</v>
      </c>
      <c r="J2790" s="27"/>
      <c r="K2790" s="24"/>
      <c r="L2790" s="13" t="s">
        <v>111</v>
      </c>
      <c r="M2790" s="27"/>
      <c r="N2790" s="24"/>
      <c r="O2790" s="13" t="str">
        <f>IF(OR(AND(NOT(ISBLANK(G2790)),NOT(ISNUMBER(G2790))),AND(NOT(ISBLANK(J2790)),NOT(ISNUMBER(M2790)))),"Digite um número na C.H.",IF(OR(COUNTIF(B2786:B2795,B2790)&gt;1,COUNTIF(J2786:J2795,J2790)&gt;1),"Docente repetido",""))</f>
        <v/>
      </c>
      <c r="P2790" s="13">
        <f t="shared" si="179"/>
        <v>0</v>
      </c>
      <c r="Q2790" s="26"/>
      <c r="R2790" s="26"/>
      <c r="S2790" s="26"/>
      <c r="T2790" s="40" t="str">
        <f t="shared" si="176"/>
        <v/>
      </c>
      <c r="U2790" s="24"/>
      <c r="V2790" s="24"/>
      <c r="W2790" s="26"/>
    </row>
    <row r="2791" spans="1:23" ht="14.1">
      <c r="A2791" s="13" t="s">
        <v>121</v>
      </c>
      <c r="B2791" s="75"/>
      <c r="C2791" s="75"/>
      <c r="D2791" s="75"/>
      <c r="E2791" s="24"/>
      <c r="F2791" s="13" t="s">
        <v>111</v>
      </c>
      <c r="G2791" s="27"/>
      <c r="H2791" s="24"/>
      <c r="I2791" s="13" t="s">
        <v>122</v>
      </c>
      <c r="J2791" s="27"/>
      <c r="K2791" s="24"/>
      <c r="L2791" s="13" t="s">
        <v>111</v>
      </c>
      <c r="M2791" s="27"/>
      <c r="N2791" s="24"/>
      <c r="O2791" s="13" t="str">
        <f>IF(OR(AND(NOT(ISBLANK(G2791)),NOT(ISNUMBER(G2791))),AND(NOT(ISBLANK(J2791)),NOT(ISNUMBER(M2791)))),"Digite um número na C.H.",IF(OR(COUNTIF(B2786:B2795,B2791)&gt;1,COUNTIF(J2786:J2795,J2791)&gt;1),"Docente repetido",""))</f>
        <v/>
      </c>
      <c r="P2791" s="13">
        <f t="shared" si="179"/>
        <v>0</v>
      </c>
      <c r="Q2791" s="26"/>
      <c r="R2791" s="26"/>
      <c r="S2791" s="26"/>
      <c r="T2791" s="40" t="str">
        <f t="shared" si="176"/>
        <v/>
      </c>
      <c r="U2791" s="24"/>
      <c r="V2791" s="24"/>
      <c r="W2791" s="26"/>
    </row>
    <row r="2792" spans="1:23" ht="14.1">
      <c r="A2792" s="13" t="s">
        <v>123</v>
      </c>
      <c r="B2792" s="75"/>
      <c r="C2792" s="75"/>
      <c r="D2792" s="75"/>
      <c r="E2792" s="24"/>
      <c r="F2792" s="13" t="s">
        <v>111</v>
      </c>
      <c r="G2792" s="27"/>
      <c r="H2792" s="24"/>
      <c r="I2792" s="13" t="s">
        <v>124</v>
      </c>
      <c r="J2792" s="27"/>
      <c r="K2792" s="24"/>
      <c r="L2792" s="13" t="s">
        <v>111</v>
      </c>
      <c r="M2792" s="27"/>
      <c r="N2792" s="24"/>
      <c r="O2792" s="13" t="str">
        <f>IF(OR(AND(NOT(ISBLANK(G2792)),NOT(ISNUMBER(G2792))),AND(NOT(ISBLANK(J2792)),NOT(ISNUMBER(M2792)))),"Digite um número na C.H.",IF(OR(COUNTIF(B2786:B2795,B2792)&gt;1,COUNTIF(J2786:J2795,J2792)&gt;1),"Docente repetido",""))</f>
        <v/>
      </c>
      <c r="P2792" s="13">
        <f t="shared" si="179"/>
        <v>0</v>
      </c>
      <c r="Q2792" s="26"/>
      <c r="R2792" s="26"/>
      <c r="S2792" s="26"/>
      <c r="T2792" s="40" t="str">
        <f t="shared" si="176"/>
        <v/>
      </c>
      <c r="U2792" s="24"/>
      <c r="V2792" s="24"/>
      <c r="W2792" s="26"/>
    </row>
    <row r="2793" spans="1:23" ht="14.1">
      <c r="A2793" s="13" t="s">
        <v>125</v>
      </c>
      <c r="B2793" s="75"/>
      <c r="C2793" s="75"/>
      <c r="D2793" s="75"/>
      <c r="E2793" s="24"/>
      <c r="F2793" s="13" t="s">
        <v>111</v>
      </c>
      <c r="G2793" s="27"/>
      <c r="H2793" s="24"/>
      <c r="I2793" s="13" t="s">
        <v>126</v>
      </c>
      <c r="J2793" s="27"/>
      <c r="K2793" s="24"/>
      <c r="L2793" s="13" t="s">
        <v>111</v>
      </c>
      <c r="M2793" s="27"/>
      <c r="N2793" s="24"/>
      <c r="O2793" s="13" t="str">
        <f>IF(OR(AND(NOT(ISBLANK(G2793)),NOT(ISNUMBER(G2793))),AND(NOT(ISBLANK(J2793)),NOT(ISNUMBER(M2793)))),"Digite um número na C.H.",IF(OR(COUNTIF(B2786:B2795,B2793)&gt;1,COUNTIF(J2786:J2795,J2793)&gt;1),"Docente repetido",""))</f>
        <v/>
      </c>
      <c r="P2793" s="13">
        <f t="shared" si="179"/>
        <v>0</v>
      </c>
      <c r="Q2793" s="26"/>
      <c r="R2793" s="26"/>
      <c r="S2793" s="26"/>
      <c r="T2793" s="40" t="str">
        <f t="shared" si="176"/>
        <v/>
      </c>
      <c r="U2793" s="24"/>
      <c r="V2793" s="24"/>
      <c r="W2793" s="26"/>
    </row>
    <row r="2794" spans="1:23" ht="14.1">
      <c r="A2794" s="13" t="s">
        <v>127</v>
      </c>
      <c r="B2794" s="75"/>
      <c r="C2794" s="75"/>
      <c r="D2794" s="75"/>
      <c r="E2794" s="24"/>
      <c r="F2794" s="13" t="s">
        <v>111</v>
      </c>
      <c r="G2794" s="27"/>
      <c r="H2794" s="24"/>
      <c r="I2794" s="13" t="s">
        <v>128</v>
      </c>
      <c r="J2794" s="27"/>
      <c r="K2794" s="24"/>
      <c r="L2794" s="13" t="s">
        <v>111</v>
      </c>
      <c r="M2794" s="27"/>
      <c r="N2794" s="24"/>
      <c r="O2794" s="13" t="str">
        <f>IF(OR(AND(NOT(ISBLANK(G2794)),NOT(ISNUMBER(G2794))),AND(NOT(ISBLANK(J2794)),NOT(ISNUMBER(M2794)))),"Digite um número na C.H.",IF(OR(COUNTIF(B2786:B2795,B2794)&gt;1,COUNTIF(J2786:J2795,J2794)&gt;1),"Docente repetido",""))</f>
        <v/>
      </c>
      <c r="P2794" s="13">
        <f t="shared" si="179"/>
        <v>0</v>
      </c>
      <c r="Q2794" s="26"/>
      <c r="R2794" s="26"/>
      <c r="S2794" s="26"/>
      <c r="T2794" s="40" t="str">
        <f t="shared" si="176"/>
        <v/>
      </c>
      <c r="U2794" s="26"/>
      <c r="V2794" s="26"/>
      <c r="W2794" s="26"/>
    </row>
    <row r="2795" spans="1:23" ht="14.1">
      <c r="A2795" s="13" t="s">
        <v>129</v>
      </c>
      <c r="B2795" s="75"/>
      <c r="C2795" s="75"/>
      <c r="D2795" s="75"/>
      <c r="E2795" s="24"/>
      <c r="F2795" s="13" t="s">
        <v>111</v>
      </c>
      <c r="G2795" s="27"/>
      <c r="H2795" s="24"/>
      <c r="I2795" s="13" t="s">
        <v>130</v>
      </c>
      <c r="J2795" s="27"/>
      <c r="K2795" s="24"/>
      <c r="L2795" s="13" t="s">
        <v>111</v>
      </c>
      <c r="M2795" s="27"/>
      <c r="N2795" s="24"/>
      <c r="O2795" s="13" t="str">
        <f>IF(OR(AND(NOT(ISBLANK(G2795)),NOT(ISNUMBER(G2795))),AND(NOT(ISBLANK(J2795)),NOT(ISNUMBER(M2795)))),"Digite um número na C.H.",IF(OR(COUNTIF(B2786:B2795,B2795)&gt;1,COUNTIF(J2786:J2795,J2795)&gt;1),"Docente repetido",""))</f>
        <v/>
      </c>
      <c r="P2795" s="13">
        <f t="shared" si="179"/>
        <v>0</v>
      </c>
      <c r="Q2795" s="26"/>
      <c r="R2795" s="26"/>
      <c r="S2795" s="26"/>
      <c r="T2795" s="40" t="str">
        <f t="shared" si="176"/>
        <v/>
      </c>
      <c r="U2795" s="26"/>
      <c r="V2795" s="26"/>
      <c r="W2795" s="26"/>
    </row>
    <row r="2796" spans="1:23" ht="12.6">
      <c r="A2796" s="26"/>
      <c r="B2796" s="26"/>
      <c r="C2796" s="26"/>
      <c r="D2796" s="26"/>
      <c r="E2796" s="26"/>
      <c r="F2796" s="26"/>
      <c r="G2796" s="26"/>
      <c r="H2796" s="26"/>
      <c r="I2796" s="26"/>
      <c r="J2796" s="26"/>
      <c r="K2796" s="26"/>
      <c r="L2796" s="26"/>
      <c r="M2796" s="26"/>
      <c r="N2796" s="26"/>
      <c r="O2796" s="26"/>
      <c r="P2796" s="26"/>
      <c r="Q2796" s="26"/>
      <c r="R2796" s="26"/>
      <c r="S2796" s="26"/>
      <c r="T2796" s="40" t="str">
        <f t="shared" si="176"/>
        <v/>
      </c>
      <c r="U2796" s="26"/>
      <c r="V2796" s="26"/>
      <c r="W2796" s="26"/>
    </row>
    <row r="2797" spans="1:23" ht="15.75" customHeight="1">
      <c r="T2797" s="40" t="str">
        <f t="shared" si="176"/>
        <v/>
      </c>
    </row>
    <row r="2798" spans="1:23" ht="15.75" customHeight="1">
      <c r="T2798" s="40" t="str">
        <f t="shared" si="176"/>
        <v/>
      </c>
    </row>
    <row r="2799" spans="1:23" ht="19.5" customHeight="1">
      <c r="A2799" s="13" t="s">
        <v>99</v>
      </c>
      <c r="B2799" s="94"/>
      <c r="C2799" s="94"/>
      <c r="D2799" s="94"/>
      <c r="E2799" s="94"/>
      <c r="F2799" s="94"/>
      <c r="G2799" s="94"/>
      <c r="H2799" s="94"/>
      <c r="I2799" s="94"/>
      <c r="J2799" s="94"/>
      <c r="K2799" s="94"/>
      <c r="L2799" s="94"/>
      <c r="M2799" s="94"/>
      <c r="N2799" s="24"/>
      <c r="O2799" s="13" t="str">
        <f>IF(AND(B2799="",NOT(F2800="")),"Nome da disciplina obrigatório","")</f>
        <v/>
      </c>
      <c r="P2799" s="13">
        <f>IF(ISBLANK(O2799),"",IF(O2799="",0,1))</f>
        <v>0</v>
      </c>
      <c r="Q2799" s="26"/>
      <c r="R2799" s="26"/>
      <c r="S2799" s="26"/>
      <c r="T2799" s="40" t="str">
        <f t="shared" si="176"/>
        <v/>
      </c>
      <c r="U2799" s="26"/>
      <c r="V2799" s="26"/>
      <c r="W2799" s="26"/>
    </row>
    <row r="2800" spans="1:23" ht="32.25" customHeight="1">
      <c r="A2800" s="95" t="s">
        <v>100</v>
      </c>
      <c r="B2800" s="96"/>
      <c r="C2800" s="96"/>
      <c r="D2800" s="96"/>
      <c r="E2800" s="97"/>
      <c r="F2800" s="13" t="str">
        <f>IF(SUM(G2810:G2819)+SUM(M2810:M2819)=0,"",SUM(G2810:G2819)+SUM(M2810:M2819))</f>
        <v/>
      </c>
      <c r="H2800" s="24"/>
      <c r="I2800" s="24"/>
      <c r="J2800" s="24"/>
      <c r="K2800" s="24"/>
      <c r="L2800" s="24"/>
      <c r="M2800" s="24"/>
      <c r="N2800" s="24"/>
      <c r="O2800" s="13" t="str">
        <f>IF(F2800="", "", IF(AND(NOT(F2800=0),NOT(MOD(F2800,15)=0)),"A carga horária deve ser múltiplo de 15",""))</f>
        <v/>
      </c>
      <c r="P2800" s="13">
        <f>IF(ISBLANK(O2800),"",IF(O2800="",0,1))</f>
        <v>0</v>
      </c>
      <c r="Q2800" s="26"/>
      <c r="R2800" s="26"/>
      <c r="S2800" s="26"/>
      <c r="T2800" s="40" t="str">
        <f t="shared" si="176"/>
        <v/>
      </c>
      <c r="U2800" s="24"/>
      <c r="V2800" s="24"/>
      <c r="W2800" s="26"/>
    </row>
    <row r="2801" spans="1:23" ht="14.1">
      <c r="A2801" s="98" t="s">
        <v>93</v>
      </c>
      <c r="B2801" s="98"/>
      <c r="C2801" s="98"/>
      <c r="D2801" s="98"/>
      <c r="E2801" s="98"/>
      <c r="F2801" s="38" t="str">
        <f>IF(AND(NOT(ISBLANK(F2800)),ISNUMBER(F2800),F2800&gt;=15),F2800/15,"")</f>
        <v/>
      </c>
      <c r="G2801" s="24"/>
      <c r="H2801" s="24"/>
      <c r="I2801" s="24"/>
      <c r="J2801" s="24"/>
      <c r="K2801" s="24"/>
      <c r="L2801" s="24"/>
      <c r="M2801" s="24"/>
      <c r="N2801" s="24"/>
      <c r="O2801" s="26"/>
      <c r="P2801" s="26"/>
      <c r="Q2801" s="26"/>
      <c r="R2801" s="26"/>
      <c r="S2801" s="26"/>
      <c r="T2801" s="40" t="str">
        <f t="shared" si="176"/>
        <v/>
      </c>
      <c r="U2801" s="24"/>
      <c r="V2801" s="24"/>
      <c r="W2801" s="26"/>
    </row>
    <row r="2802" spans="1:23" ht="60" customHeight="1">
      <c r="A2802" s="13" t="s">
        <v>101</v>
      </c>
      <c r="B2802" s="83"/>
      <c r="C2802" s="83"/>
      <c r="D2802" s="83"/>
      <c r="E2802" s="83"/>
      <c r="F2802" s="83"/>
      <c r="G2802" s="83"/>
      <c r="H2802" s="83"/>
      <c r="I2802" s="83"/>
      <c r="J2802" s="83"/>
      <c r="K2802" s="83"/>
      <c r="L2802" s="83"/>
      <c r="M2802" s="83"/>
      <c r="N2802" s="24"/>
      <c r="O2802" s="26"/>
      <c r="P2802" s="26"/>
      <c r="Q2802" s="26"/>
      <c r="R2802" s="26"/>
      <c r="S2802" s="26"/>
      <c r="T2802" s="40" t="str">
        <f t="shared" si="176"/>
        <v/>
      </c>
      <c r="U2802" s="24"/>
      <c r="V2802" s="24"/>
      <c r="W2802" s="26"/>
    </row>
    <row r="2803" spans="1:23" ht="60" customHeight="1">
      <c r="A2803" s="39" t="s">
        <v>102</v>
      </c>
      <c r="B2803" s="83"/>
      <c r="C2803" s="83"/>
      <c r="D2803" s="83"/>
      <c r="E2803" s="83"/>
      <c r="F2803" s="83"/>
      <c r="G2803" s="83"/>
      <c r="H2803" s="83"/>
      <c r="I2803" s="83"/>
      <c r="J2803" s="83"/>
      <c r="K2803" s="83"/>
      <c r="L2803" s="83"/>
      <c r="M2803" s="83"/>
      <c r="N2803" s="24"/>
      <c r="O2803" s="26"/>
      <c r="P2803" s="26"/>
      <c r="Q2803" s="26"/>
      <c r="R2803" s="26"/>
      <c r="S2803" s="26"/>
      <c r="T2803" s="40" t="str">
        <f t="shared" si="176"/>
        <v/>
      </c>
      <c r="U2803" s="24"/>
      <c r="V2803" s="24"/>
      <c r="W2803" s="26"/>
    </row>
    <row r="2804" spans="1:23" ht="14.1">
      <c r="A2804" s="13" t="s">
        <v>103</v>
      </c>
      <c r="B2804" s="57"/>
      <c r="C2804" s="16" t="s">
        <v>104</v>
      </c>
      <c r="D2804" s="24"/>
      <c r="E2804" s="24"/>
      <c r="G2804" s="26"/>
      <c r="H2804" s="24"/>
      <c r="I2804" s="24"/>
      <c r="J2804" s="24"/>
      <c r="K2804" s="24"/>
      <c r="L2804" s="24"/>
      <c r="M2804" s="24"/>
      <c r="N2804" s="24"/>
      <c r="O2804" s="26"/>
      <c r="P2804" s="26"/>
      <c r="Q2804" s="26"/>
      <c r="R2804" s="26"/>
      <c r="S2804" s="26"/>
      <c r="T2804" s="40" t="str">
        <f t="shared" si="176"/>
        <v/>
      </c>
      <c r="U2804" s="24"/>
      <c r="V2804" s="24"/>
      <c r="W2804" s="26"/>
    </row>
    <row r="2805" spans="1:23" ht="14.1">
      <c r="A2805" s="13" t="s">
        <v>105</v>
      </c>
      <c r="B2805" s="57"/>
      <c r="C2805" s="16" t="s">
        <v>104</v>
      </c>
      <c r="D2805" s="24"/>
      <c r="E2805" s="24"/>
      <c r="G2805" s="26"/>
      <c r="H2805" s="24"/>
      <c r="I2805" s="24"/>
      <c r="J2805" s="24"/>
      <c r="K2805" s="24"/>
      <c r="L2805" s="24"/>
      <c r="M2805" s="24"/>
      <c r="N2805" s="24"/>
      <c r="O2805" s="26"/>
      <c r="P2805" s="26"/>
      <c r="Q2805" s="26"/>
      <c r="R2805" s="26"/>
      <c r="S2805" s="26"/>
      <c r="T2805" s="40" t="str">
        <f t="shared" si="176"/>
        <v/>
      </c>
      <c r="U2805" s="24"/>
      <c r="V2805" s="24"/>
      <c r="W2805" s="26"/>
    </row>
    <row r="2806" spans="1:23" ht="14.1">
      <c r="A2806" s="99" t="s">
        <v>106</v>
      </c>
      <c r="B2806" s="99"/>
      <c r="C2806" s="57"/>
      <c r="D2806" s="16" t="s">
        <v>104</v>
      </c>
      <c r="E2806" s="24"/>
      <c r="F2806" s="34"/>
      <c r="G2806" s="26"/>
      <c r="H2806" s="24"/>
      <c r="I2806" s="24"/>
      <c r="J2806" s="24"/>
      <c r="K2806" s="24"/>
      <c r="L2806" s="24"/>
      <c r="M2806" s="24"/>
      <c r="N2806" s="24"/>
      <c r="O2806" s="26"/>
      <c r="P2806" s="26"/>
      <c r="Q2806" s="26"/>
      <c r="R2806" s="26"/>
      <c r="S2806" s="26"/>
      <c r="T2806" s="40" t="str">
        <f t="shared" si="176"/>
        <v/>
      </c>
      <c r="U2806" s="24"/>
      <c r="V2806" s="24"/>
      <c r="W2806" s="26"/>
    </row>
    <row r="2807" spans="1:23" ht="14.1">
      <c r="A2807" s="99" t="s">
        <v>107</v>
      </c>
      <c r="B2807" s="99"/>
      <c r="C2807" s="57"/>
      <c r="D2807" s="16" t="s">
        <v>104</v>
      </c>
      <c r="E2807" s="24"/>
      <c r="F2807" s="34"/>
      <c r="G2807" s="26"/>
      <c r="H2807" s="24"/>
      <c r="I2807" s="24"/>
      <c r="J2807" s="24"/>
      <c r="K2807" s="24"/>
      <c r="L2807" s="24"/>
      <c r="M2807" s="24"/>
      <c r="N2807" s="24"/>
      <c r="O2807" s="26"/>
      <c r="P2807" s="26"/>
      <c r="Q2807" s="26"/>
      <c r="R2807" s="26"/>
      <c r="S2807" s="26"/>
      <c r="T2807" s="40" t="str">
        <f t="shared" si="176"/>
        <v/>
      </c>
      <c r="U2807" s="24"/>
      <c r="V2807" s="24"/>
      <c r="W2807" s="26"/>
    </row>
    <row r="2808" spans="1:23" ht="14.1">
      <c r="A2808" s="100" t="s">
        <v>108</v>
      </c>
      <c r="B2808" s="101"/>
      <c r="C2808" s="102"/>
      <c r="D2808" s="57"/>
      <c r="E2808" s="16" t="s">
        <v>104</v>
      </c>
      <c r="G2808" s="26"/>
      <c r="H2808" s="24"/>
      <c r="I2808" s="24"/>
      <c r="J2808" s="24"/>
      <c r="K2808" s="24"/>
      <c r="L2808" s="24"/>
      <c r="M2808" s="24"/>
      <c r="N2808" s="24"/>
      <c r="O2808" s="26"/>
      <c r="P2808" s="26"/>
      <c r="Q2808" s="26"/>
      <c r="R2808" s="26"/>
      <c r="S2808" s="26"/>
      <c r="T2808" s="40" t="str">
        <f t="shared" si="176"/>
        <v/>
      </c>
      <c r="U2808" s="24"/>
      <c r="V2808" s="24"/>
      <c r="W2808" s="26"/>
    </row>
    <row r="2809" spans="1:23" ht="14.1">
      <c r="A2809" s="103" t="s">
        <v>109</v>
      </c>
      <c r="B2809" s="104"/>
      <c r="C2809" s="105"/>
      <c r="D2809" s="57"/>
      <c r="E2809" s="16" t="s">
        <v>104</v>
      </c>
      <c r="G2809" s="26"/>
      <c r="H2809" s="24"/>
      <c r="I2809" s="24"/>
      <c r="J2809" s="24"/>
      <c r="K2809" s="24"/>
      <c r="L2809" s="24"/>
      <c r="M2809" s="24"/>
      <c r="N2809" s="24"/>
      <c r="O2809" s="26"/>
      <c r="P2809" s="26"/>
      <c r="Q2809" s="26"/>
      <c r="R2809" s="26"/>
      <c r="S2809" s="26"/>
      <c r="T2809" s="40" t="str">
        <f t="shared" si="176"/>
        <v/>
      </c>
      <c r="U2809" s="24"/>
      <c r="V2809" s="24"/>
      <c r="W2809" s="26"/>
    </row>
    <row r="2810" spans="1:23" ht="14.1">
      <c r="A2810" s="13" t="s">
        <v>110</v>
      </c>
      <c r="B2810" s="75"/>
      <c r="C2810" s="75"/>
      <c r="D2810" s="75"/>
      <c r="E2810" s="24"/>
      <c r="F2810" s="13" t="s">
        <v>111</v>
      </c>
      <c r="G2810" s="27"/>
      <c r="H2810" s="24"/>
      <c r="I2810" s="13" t="s">
        <v>112</v>
      </c>
      <c r="J2810" s="27"/>
      <c r="K2810" s="24"/>
      <c r="L2810" s="13" t="s">
        <v>111</v>
      </c>
      <c r="M2810" s="27"/>
      <c r="N2810" s="24"/>
      <c r="O2810" s="13" t="str">
        <f>IF(OR(AND(NOT(ISBLANK(G2810)),NOT(ISNUMBER(G2810))),AND(NOT(ISBLANK(J2810)),NOT(ISNUMBER(M2810)))),"Digite um número na C.H.",IF(OR(COUNTIF(B2810:B2819,B2810)&gt;1,COUNTIF(J2810:J2819,J2810)&gt;1),"Docente repetido",""))</f>
        <v/>
      </c>
      <c r="P2810" s="13">
        <f t="shared" ref="P2810:P2819" si="180">IF(ISBLANK(O2810),"",IF(O2810="",0,1))</f>
        <v>0</v>
      </c>
      <c r="Q2810" s="26"/>
      <c r="R2810" s="26"/>
      <c r="S2810" s="26"/>
      <c r="T2810" s="40" t="str">
        <f t="shared" si="176"/>
        <v/>
      </c>
      <c r="U2810" s="24"/>
      <c r="V2810" s="24"/>
      <c r="W2810" s="26"/>
    </row>
    <row r="2811" spans="1:23" ht="14.1">
      <c r="A2811" s="13" t="s">
        <v>113</v>
      </c>
      <c r="B2811" s="75"/>
      <c r="C2811" s="75"/>
      <c r="D2811" s="75"/>
      <c r="E2811" s="24"/>
      <c r="F2811" s="13" t="s">
        <v>111</v>
      </c>
      <c r="G2811" s="27"/>
      <c r="H2811" s="24"/>
      <c r="I2811" s="13" t="s">
        <v>114</v>
      </c>
      <c r="J2811" s="27"/>
      <c r="K2811" s="24"/>
      <c r="L2811" s="13" t="s">
        <v>111</v>
      </c>
      <c r="M2811" s="27"/>
      <c r="N2811" s="24"/>
      <c r="O2811" s="13" t="str">
        <f>IF(OR(AND(NOT(ISBLANK(G2811)),NOT(ISNUMBER(G2811))),AND(NOT(ISBLANK(J2811)),NOT(ISNUMBER(M2811)))),"Digite um número na C.H.",IF(OR(COUNTIF(B2810:B2819,B2811)&gt;1,COUNTIF(J2810:J2819,J2811)&gt;1),"Docente repetido",""))</f>
        <v/>
      </c>
      <c r="P2811" s="13">
        <f t="shared" si="180"/>
        <v>0</v>
      </c>
      <c r="Q2811" s="26"/>
      <c r="R2811" s="26"/>
      <c r="S2811" s="26"/>
      <c r="T2811" s="40" t="str">
        <f t="shared" si="176"/>
        <v/>
      </c>
      <c r="U2811" s="24"/>
      <c r="V2811" s="24"/>
      <c r="W2811" s="26"/>
    </row>
    <row r="2812" spans="1:23" ht="14.1">
      <c r="A2812" s="13" t="s">
        <v>115</v>
      </c>
      <c r="B2812" s="75"/>
      <c r="C2812" s="75"/>
      <c r="D2812" s="75"/>
      <c r="E2812" s="24"/>
      <c r="F2812" s="13" t="s">
        <v>111</v>
      </c>
      <c r="G2812" s="27"/>
      <c r="H2812" s="24"/>
      <c r="I2812" s="13" t="s">
        <v>116</v>
      </c>
      <c r="J2812" s="27"/>
      <c r="K2812" s="24"/>
      <c r="L2812" s="13" t="s">
        <v>111</v>
      </c>
      <c r="M2812" s="27"/>
      <c r="N2812" s="24"/>
      <c r="O2812" s="13" t="str">
        <f>IF(OR(AND(NOT(ISBLANK(G2812)),NOT(ISNUMBER(G2812))),AND(NOT(ISBLANK(J2812)),NOT(ISNUMBER(M2812)))),"Digite um número na C.H.",IF(OR(COUNTIF(B2810:B2819,B2812)&gt;1,COUNTIF(J2810:J2819,J2812)&gt;1),"Docente repetido",""))</f>
        <v/>
      </c>
      <c r="P2812" s="13">
        <f t="shared" si="180"/>
        <v>0</v>
      </c>
      <c r="Q2812" s="26"/>
      <c r="R2812" s="26"/>
      <c r="S2812" s="26"/>
      <c r="T2812" s="40" t="str">
        <f t="shared" si="176"/>
        <v/>
      </c>
      <c r="U2812" s="24"/>
      <c r="V2812" s="24"/>
      <c r="W2812" s="26"/>
    </row>
    <row r="2813" spans="1:23" ht="14.1">
      <c r="A2813" s="13" t="s">
        <v>117</v>
      </c>
      <c r="B2813" s="75"/>
      <c r="C2813" s="75"/>
      <c r="D2813" s="75"/>
      <c r="E2813" s="24"/>
      <c r="F2813" s="13" t="s">
        <v>111</v>
      </c>
      <c r="G2813" s="27"/>
      <c r="H2813" s="24"/>
      <c r="I2813" s="13" t="s">
        <v>118</v>
      </c>
      <c r="J2813" s="27"/>
      <c r="K2813" s="24"/>
      <c r="L2813" s="13" t="s">
        <v>111</v>
      </c>
      <c r="M2813" s="27"/>
      <c r="N2813" s="24"/>
      <c r="O2813" s="13" t="str">
        <f>IF(OR(AND(NOT(ISBLANK(G2813)),NOT(ISNUMBER(G2813))),AND(NOT(ISBLANK(J2813)),NOT(ISNUMBER(M2813)))),"Digite um número na C.H.",IF(OR(COUNTIF(B2810:B2819,B2813)&gt;1,COUNTIF(J2810:J2819,J2813)&gt;1),"Docente repetido",""))</f>
        <v/>
      </c>
      <c r="P2813" s="13">
        <f t="shared" si="180"/>
        <v>0</v>
      </c>
      <c r="Q2813" s="26"/>
      <c r="R2813" s="26"/>
      <c r="S2813" s="26"/>
      <c r="T2813" s="40" t="str">
        <f t="shared" si="176"/>
        <v/>
      </c>
      <c r="U2813" s="24"/>
      <c r="V2813" s="24"/>
      <c r="W2813" s="26"/>
    </row>
    <row r="2814" spans="1:23" ht="14.1">
      <c r="A2814" s="13" t="s">
        <v>119</v>
      </c>
      <c r="B2814" s="75"/>
      <c r="C2814" s="75"/>
      <c r="D2814" s="75"/>
      <c r="E2814" s="24"/>
      <c r="F2814" s="13" t="s">
        <v>111</v>
      </c>
      <c r="G2814" s="27"/>
      <c r="H2814" s="24"/>
      <c r="I2814" s="13" t="s">
        <v>120</v>
      </c>
      <c r="J2814" s="27"/>
      <c r="K2814" s="24"/>
      <c r="L2814" s="13" t="s">
        <v>111</v>
      </c>
      <c r="M2814" s="27"/>
      <c r="N2814" s="24"/>
      <c r="O2814" s="13" t="str">
        <f>IF(OR(AND(NOT(ISBLANK(G2814)),NOT(ISNUMBER(G2814))),AND(NOT(ISBLANK(J2814)),NOT(ISNUMBER(M2814)))),"Digite um número na C.H.",IF(OR(COUNTIF(B2810:B2819,B2814)&gt;1,COUNTIF(J2810:J2819,J2814)&gt;1),"Docente repetido",""))</f>
        <v/>
      </c>
      <c r="P2814" s="13">
        <f t="shared" si="180"/>
        <v>0</v>
      </c>
      <c r="Q2814" s="26"/>
      <c r="R2814" s="26"/>
      <c r="S2814" s="26"/>
      <c r="T2814" s="40" t="str">
        <f t="shared" si="176"/>
        <v/>
      </c>
      <c r="U2814" s="24"/>
      <c r="V2814" s="24"/>
      <c r="W2814" s="26"/>
    </row>
    <row r="2815" spans="1:23" ht="14.1">
      <c r="A2815" s="13" t="s">
        <v>121</v>
      </c>
      <c r="B2815" s="75"/>
      <c r="C2815" s="75"/>
      <c r="D2815" s="75"/>
      <c r="E2815" s="24"/>
      <c r="F2815" s="13" t="s">
        <v>111</v>
      </c>
      <c r="G2815" s="27"/>
      <c r="H2815" s="24"/>
      <c r="I2815" s="13" t="s">
        <v>122</v>
      </c>
      <c r="J2815" s="27"/>
      <c r="K2815" s="24"/>
      <c r="L2815" s="13" t="s">
        <v>111</v>
      </c>
      <c r="M2815" s="27"/>
      <c r="N2815" s="24"/>
      <c r="O2815" s="13" t="str">
        <f>IF(OR(AND(NOT(ISBLANK(G2815)),NOT(ISNUMBER(G2815))),AND(NOT(ISBLANK(J2815)),NOT(ISNUMBER(M2815)))),"Digite um número na C.H.",IF(OR(COUNTIF(B2810:B2819,B2815)&gt;1,COUNTIF(J2810:J2819,J2815)&gt;1),"Docente repetido",""))</f>
        <v/>
      </c>
      <c r="P2815" s="13">
        <f t="shared" si="180"/>
        <v>0</v>
      </c>
      <c r="Q2815" s="26"/>
      <c r="R2815" s="26"/>
      <c r="S2815" s="26"/>
      <c r="T2815" s="40" t="str">
        <f t="shared" si="176"/>
        <v/>
      </c>
      <c r="U2815" s="24"/>
      <c r="V2815" s="24"/>
      <c r="W2815" s="26"/>
    </row>
    <row r="2816" spans="1:23" ht="14.1">
      <c r="A2816" s="13" t="s">
        <v>123</v>
      </c>
      <c r="B2816" s="75"/>
      <c r="C2816" s="75"/>
      <c r="D2816" s="75"/>
      <c r="E2816" s="24"/>
      <c r="F2816" s="13" t="s">
        <v>111</v>
      </c>
      <c r="G2816" s="27"/>
      <c r="H2816" s="24"/>
      <c r="I2816" s="13" t="s">
        <v>124</v>
      </c>
      <c r="J2816" s="27"/>
      <c r="K2816" s="24"/>
      <c r="L2816" s="13" t="s">
        <v>111</v>
      </c>
      <c r="M2816" s="27"/>
      <c r="N2816" s="24"/>
      <c r="O2816" s="13" t="str">
        <f>IF(OR(AND(NOT(ISBLANK(G2816)),NOT(ISNUMBER(G2816))),AND(NOT(ISBLANK(J2816)),NOT(ISNUMBER(M2816)))),"Digite um número na C.H.",IF(OR(COUNTIF(B2810:B2819,B2816)&gt;1,COUNTIF(J2810:J2819,J2816)&gt;1),"Docente repetido",""))</f>
        <v/>
      </c>
      <c r="P2816" s="13">
        <f t="shared" si="180"/>
        <v>0</v>
      </c>
      <c r="Q2816" s="26"/>
      <c r="R2816" s="26"/>
      <c r="S2816" s="26"/>
      <c r="T2816" s="40" t="str">
        <f t="shared" si="176"/>
        <v/>
      </c>
      <c r="U2816" s="24"/>
      <c r="V2816" s="24"/>
      <c r="W2816" s="26"/>
    </row>
    <row r="2817" spans="1:23" ht="14.1">
      <c r="A2817" s="13" t="s">
        <v>125</v>
      </c>
      <c r="B2817" s="75"/>
      <c r="C2817" s="75"/>
      <c r="D2817" s="75"/>
      <c r="E2817" s="24"/>
      <c r="F2817" s="13" t="s">
        <v>111</v>
      </c>
      <c r="G2817" s="27"/>
      <c r="H2817" s="24"/>
      <c r="I2817" s="13" t="s">
        <v>126</v>
      </c>
      <c r="J2817" s="27"/>
      <c r="K2817" s="24"/>
      <c r="L2817" s="13" t="s">
        <v>111</v>
      </c>
      <c r="M2817" s="27"/>
      <c r="N2817" s="24"/>
      <c r="O2817" s="13" t="str">
        <f>IF(OR(AND(NOT(ISBLANK(G2817)),NOT(ISNUMBER(G2817))),AND(NOT(ISBLANK(J2817)),NOT(ISNUMBER(M2817)))),"Digite um número na C.H.",IF(OR(COUNTIF(B2810:B2819,B2817)&gt;1,COUNTIF(J2810:J2819,J2817)&gt;1),"Docente repetido",""))</f>
        <v/>
      </c>
      <c r="P2817" s="13">
        <f t="shared" si="180"/>
        <v>0</v>
      </c>
      <c r="Q2817" s="26"/>
      <c r="R2817" s="26"/>
      <c r="S2817" s="26"/>
      <c r="T2817" s="40" t="str">
        <f t="shared" ref="T2817:T2880" si="181">IF(AND($A2817 = "Nome da disciplina:", ISTEXT($B2817)), "OK", "")</f>
        <v/>
      </c>
      <c r="U2817" s="24"/>
      <c r="V2817" s="24"/>
      <c r="W2817" s="26"/>
    </row>
    <row r="2818" spans="1:23" ht="14.1">
      <c r="A2818" s="13" t="s">
        <v>127</v>
      </c>
      <c r="B2818" s="75"/>
      <c r="C2818" s="75"/>
      <c r="D2818" s="75"/>
      <c r="E2818" s="24"/>
      <c r="F2818" s="13" t="s">
        <v>111</v>
      </c>
      <c r="G2818" s="27"/>
      <c r="H2818" s="24"/>
      <c r="I2818" s="13" t="s">
        <v>128</v>
      </c>
      <c r="J2818" s="27"/>
      <c r="K2818" s="24"/>
      <c r="L2818" s="13" t="s">
        <v>111</v>
      </c>
      <c r="M2818" s="27"/>
      <c r="N2818" s="24"/>
      <c r="O2818" s="13" t="str">
        <f>IF(OR(AND(NOT(ISBLANK(G2818)),NOT(ISNUMBER(G2818))),AND(NOT(ISBLANK(J2818)),NOT(ISNUMBER(M2818)))),"Digite um número na C.H.",IF(OR(COUNTIF(B2810:B2819,B2818)&gt;1,COUNTIF(J2810:J2819,J2818)&gt;1),"Docente repetido",""))</f>
        <v/>
      </c>
      <c r="P2818" s="13">
        <f t="shared" si="180"/>
        <v>0</v>
      </c>
      <c r="Q2818" s="26"/>
      <c r="R2818" s="26"/>
      <c r="S2818" s="26"/>
      <c r="T2818" s="40" t="str">
        <f t="shared" si="181"/>
        <v/>
      </c>
      <c r="U2818" s="26"/>
      <c r="V2818" s="26"/>
      <c r="W2818" s="26"/>
    </row>
    <row r="2819" spans="1:23" ht="14.1">
      <c r="A2819" s="13" t="s">
        <v>129</v>
      </c>
      <c r="B2819" s="75"/>
      <c r="C2819" s="75"/>
      <c r="D2819" s="75"/>
      <c r="E2819" s="24"/>
      <c r="F2819" s="13" t="s">
        <v>111</v>
      </c>
      <c r="G2819" s="27"/>
      <c r="H2819" s="24"/>
      <c r="I2819" s="13" t="s">
        <v>130</v>
      </c>
      <c r="J2819" s="27"/>
      <c r="K2819" s="24"/>
      <c r="L2819" s="13" t="s">
        <v>111</v>
      </c>
      <c r="M2819" s="27"/>
      <c r="N2819" s="24"/>
      <c r="O2819" s="13" t="str">
        <f>IF(OR(AND(NOT(ISBLANK(G2819)),NOT(ISNUMBER(G2819))),AND(NOT(ISBLANK(J2819)),NOT(ISNUMBER(M2819)))),"Digite um número na C.H.",IF(OR(COUNTIF(B2810:B2819,B2819)&gt;1,COUNTIF(J2810:J2819,J2819)&gt;1),"Docente repetido",""))</f>
        <v/>
      </c>
      <c r="P2819" s="13">
        <f t="shared" si="180"/>
        <v>0</v>
      </c>
      <c r="Q2819" s="26"/>
      <c r="R2819" s="26"/>
      <c r="S2819" s="26"/>
      <c r="T2819" s="40" t="str">
        <f t="shared" si="181"/>
        <v/>
      </c>
      <c r="U2819" s="26"/>
      <c r="V2819" s="26"/>
      <c r="W2819" s="26"/>
    </row>
    <row r="2820" spans="1:23" ht="12.6">
      <c r="A2820" s="26"/>
      <c r="B2820" s="26"/>
      <c r="C2820" s="26"/>
      <c r="D2820" s="26"/>
      <c r="E2820" s="26"/>
      <c r="F2820" s="26"/>
      <c r="G2820" s="26"/>
      <c r="H2820" s="26"/>
      <c r="I2820" s="26"/>
      <c r="J2820" s="26"/>
      <c r="K2820" s="26"/>
      <c r="L2820" s="26"/>
      <c r="M2820" s="26"/>
      <c r="N2820" s="26"/>
      <c r="O2820" s="26"/>
      <c r="P2820" s="26"/>
      <c r="Q2820" s="26"/>
      <c r="R2820" s="26"/>
      <c r="S2820" s="26"/>
      <c r="T2820" s="40" t="str">
        <f t="shared" si="181"/>
        <v/>
      </c>
      <c r="U2820" s="26"/>
      <c r="V2820" s="26"/>
      <c r="W2820" s="26"/>
    </row>
    <row r="2821" spans="1:23" ht="15.75" customHeight="1">
      <c r="T2821" s="40" t="str">
        <f t="shared" si="181"/>
        <v/>
      </c>
    </row>
    <row r="2822" spans="1:23" ht="15.75" customHeight="1">
      <c r="T2822" s="40" t="str">
        <f t="shared" si="181"/>
        <v/>
      </c>
    </row>
    <row r="2823" spans="1:23" ht="19.5" customHeight="1">
      <c r="A2823" s="13" t="s">
        <v>99</v>
      </c>
      <c r="B2823" s="94"/>
      <c r="C2823" s="94"/>
      <c r="D2823" s="94"/>
      <c r="E2823" s="94"/>
      <c r="F2823" s="94"/>
      <c r="G2823" s="94"/>
      <c r="H2823" s="94"/>
      <c r="I2823" s="94"/>
      <c r="J2823" s="94"/>
      <c r="K2823" s="94"/>
      <c r="L2823" s="94"/>
      <c r="M2823" s="94"/>
      <c r="N2823" s="24"/>
      <c r="O2823" s="13" t="str">
        <f>IF(AND(B2823="",NOT(F2824="")),"Nome da disciplina obrigatório","")</f>
        <v/>
      </c>
      <c r="P2823" s="13">
        <f>IF(ISBLANK(O2823),"",IF(O2823="",0,1))</f>
        <v>0</v>
      </c>
      <c r="Q2823" s="26"/>
      <c r="R2823" s="26"/>
      <c r="S2823" s="26"/>
      <c r="T2823" s="40" t="str">
        <f t="shared" si="181"/>
        <v/>
      </c>
      <c r="U2823" s="26"/>
      <c r="V2823" s="26"/>
      <c r="W2823" s="26"/>
    </row>
    <row r="2824" spans="1:23" ht="32.25" customHeight="1">
      <c r="A2824" s="95" t="s">
        <v>100</v>
      </c>
      <c r="B2824" s="96"/>
      <c r="C2824" s="96"/>
      <c r="D2824" s="96"/>
      <c r="E2824" s="97"/>
      <c r="F2824" s="13" t="str">
        <f>IF(SUM(G2834:G2843)+SUM(M2834:M2843)=0,"",SUM(G2834:G2843)+SUM(M2834:M2843))</f>
        <v/>
      </c>
      <c r="H2824" s="24"/>
      <c r="I2824" s="24"/>
      <c r="J2824" s="24"/>
      <c r="K2824" s="24"/>
      <c r="L2824" s="24"/>
      <c r="M2824" s="24"/>
      <c r="N2824" s="24"/>
      <c r="O2824" s="13" t="str">
        <f>IF(F2824="", "", IF(AND(NOT(F2824=0),NOT(MOD(F2824,15)=0)),"A carga horária deve ser múltiplo de 15",""))</f>
        <v/>
      </c>
      <c r="P2824" s="13">
        <f>IF(ISBLANK(O2824),"",IF(O2824="",0,1))</f>
        <v>0</v>
      </c>
      <c r="Q2824" s="26"/>
      <c r="R2824" s="26"/>
      <c r="S2824" s="26"/>
      <c r="T2824" s="40" t="str">
        <f t="shared" si="181"/>
        <v/>
      </c>
      <c r="U2824" s="24"/>
      <c r="V2824" s="24"/>
      <c r="W2824" s="26"/>
    </row>
    <row r="2825" spans="1:23" ht="14.1">
      <c r="A2825" s="98" t="s">
        <v>93</v>
      </c>
      <c r="B2825" s="98"/>
      <c r="C2825" s="98"/>
      <c r="D2825" s="98"/>
      <c r="E2825" s="98"/>
      <c r="F2825" s="38" t="str">
        <f>IF(AND(NOT(ISBLANK(F2824)),ISNUMBER(F2824),F2824&gt;=15),F2824/15,"")</f>
        <v/>
      </c>
      <c r="G2825" s="24"/>
      <c r="H2825" s="24"/>
      <c r="I2825" s="24"/>
      <c r="J2825" s="24"/>
      <c r="K2825" s="24"/>
      <c r="L2825" s="24"/>
      <c r="M2825" s="24"/>
      <c r="N2825" s="24"/>
      <c r="O2825" s="26"/>
      <c r="P2825" s="26"/>
      <c r="Q2825" s="26"/>
      <c r="R2825" s="26"/>
      <c r="S2825" s="26"/>
      <c r="T2825" s="40" t="str">
        <f t="shared" si="181"/>
        <v/>
      </c>
      <c r="U2825" s="24"/>
      <c r="V2825" s="24"/>
      <c r="W2825" s="26"/>
    </row>
    <row r="2826" spans="1:23" ht="60" customHeight="1">
      <c r="A2826" s="13" t="s">
        <v>101</v>
      </c>
      <c r="B2826" s="83"/>
      <c r="C2826" s="83"/>
      <c r="D2826" s="83"/>
      <c r="E2826" s="83"/>
      <c r="F2826" s="83"/>
      <c r="G2826" s="83"/>
      <c r="H2826" s="83"/>
      <c r="I2826" s="83"/>
      <c r="J2826" s="83"/>
      <c r="K2826" s="83"/>
      <c r="L2826" s="83"/>
      <c r="M2826" s="83"/>
      <c r="N2826" s="24"/>
      <c r="O2826" s="26"/>
      <c r="P2826" s="26"/>
      <c r="Q2826" s="26"/>
      <c r="R2826" s="26"/>
      <c r="S2826" s="26"/>
      <c r="T2826" s="40" t="str">
        <f t="shared" si="181"/>
        <v/>
      </c>
      <c r="U2826" s="24"/>
      <c r="V2826" s="24"/>
      <c r="W2826" s="26"/>
    </row>
    <row r="2827" spans="1:23" ht="60" customHeight="1">
      <c r="A2827" s="39" t="s">
        <v>102</v>
      </c>
      <c r="B2827" s="83"/>
      <c r="C2827" s="83"/>
      <c r="D2827" s="83"/>
      <c r="E2827" s="83"/>
      <c r="F2827" s="83"/>
      <c r="G2827" s="83"/>
      <c r="H2827" s="83"/>
      <c r="I2827" s="83"/>
      <c r="J2827" s="83"/>
      <c r="K2827" s="83"/>
      <c r="L2827" s="83"/>
      <c r="M2827" s="83"/>
      <c r="N2827" s="24"/>
      <c r="O2827" s="26"/>
      <c r="P2827" s="26"/>
      <c r="Q2827" s="26"/>
      <c r="R2827" s="26"/>
      <c r="S2827" s="26"/>
      <c r="T2827" s="40" t="str">
        <f t="shared" si="181"/>
        <v/>
      </c>
      <c r="U2827" s="24"/>
      <c r="V2827" s="24"/>
      <c r="W2827" s="26"/>
    </row>
    <row r="2828" spans="1:23" ht="14.1">
      <c r="A2828" s="13" t="s">
        <v>103</v>
      </c>
      <c r="B2828" s="57"/>
      <c r="C2828" s="16" t="s">
        <v>104</v>
      </c>
      <c r="D2828" s="24"/>
      <c r="E2828" s="24"/>
      <c r="G2828" s="26"/>
      <c r="H2828" s="24"/>
      <c r="I2828" s="24"/>
      <c r="J2828" s="24"/>
      <c r="K2828" s="24"/>
      <c r="L2828" s="24"/>
      <c r="M2828" s="24"/>
      <c r="N2828" s="24"/>
      <c r="O2828" s="26"/>
      <c r="P2828" s="26"/>
      <c r="Q2828" s="26"/>
      <c r="R2828" s="26"/>
      <c r="S2828" s="26"/>
      <c r="T2828" s="40" t="str">
        <f t="shared" si="181"/>
        <v/>
      </c>
      <c r="U2828" s="24"/>
      <c r="V2828" s="24"/>
      <c r="W2828" s="26"/>
    </row>
    <row r="2829" spans="1:23" ht="14.1">
      <c r="A2829" s="13" t="s">
        <v>105</v>
      </c>
      <c r="B2829" s="57"/>
      <c r="C2829" s="16" t="s">
        <v>104</v>
      </c>
      <c r="D2829" s="24"/>
      <c r="E2829" s="24"/>
      <c r="G2829" s="26"/>
      <c r="H2829" s="24"/>
      <c r="I2829" s="24"/>
      <c r="J2829" s="24"/>
      <c r="K2829" s="24"/>
      <c r="L2829" s="24"/>
      <c r="M2829" s="24"/>
      <c r="N2829" s="24"/>
      <c r="O2829" s="26"/>
      <c r="P2829" s="26"/>
      <c r="Q2829" s="26"/>
      <c r="R2829" s="26"/>
      <c r="S2829" s="26"/>
      <c r="T2829" s="40" t="str">
        <f t="shared" si="181"/>
        <v/>
      </c>
      <c r="U2829" s="24"/>
      <c r="V2829" s="24"/>
      <c r="W2829" s="26"/>
    </row>
    <row r="2830" spans="1:23" ht="14.1">
      <c r="A2830" s="99" t="s">
        <v>106</v>
      </c>
      <c r="B2830" s="99"/>
      <c r="C2830" s="57"/>
      <c r="D2830" s="16" t="s">
        <v>104</v>
      </c>
      <c r="E2830" s="24"/>
      <c r="F2830" s="34"/>
      <c r="G2830" s="26"/>
      <c r="H2830" s="24"/>
      <c r="I2830" s="24"/>
      <c r="J2830" s="24"/>
      <c r="K2830" s="24"/>
      <c r="L2830" s="24"/>
      <c r="M2830" s="24"/>
      <c r="N2830" s="24"/>
      <c r="O2830" s="26"/>
      <c r="P2830" s="26"/>
      <c r="Q2830" s="26"/>
      <c r="R2830" s="26"/>
      <c r="S2830" s="26"/>
      <c r="T2830" s="40" t="str">
        <f t="shared" si="181"/>
        <v/>
      </c>
      <c r="U2830" s="24"/>
      <c r="V2830" s="24"/>
      <c r="W2830" s="26"/>
    </row>
    <row r="2831" spans="1:23" ht="14.1">
      <c r="A2831" s="99" t="s">
        <v>107</v>
      </c>
      <c r="B2831" s="99"/>
      <c r="C2831" s="57"/>
      <c r="D2831" s="16" t="s">
        <v>104</v>
      </c>
      <c r="E2831" s="24"/>
      <c r="F2831" s="34"/>
      <c r="G2831" s="26"/>
      <c r="H2831" s="24"/>
      <c r="I2831" s="24"/>
      <c r="J2831" s="24"/>
      <c r="K2831" s="24"/>
      <c r="L2831" s="24"/>
      <c r="M2831" s="24"/>
      <c r="N2831" s="24"/>
      <c r="O2831" s="26"/>
      <c r="P2831" s="26"/>
      <c r="Q2831" s="26"/>
      <c r="R2831" s="26"/>
      <c r="S2831" s="26"/>
      <c r="T2831" s="40" t="str">
        <f t="shared" si="181"/>
        <v/>
      </c>
      <c r="U2831" s="24"/>
      <c r="V2831" s="24"/>
      <c r="W2831" s="26"/>
    </row>
    <row r="2832" spans="1:23" ht="14.1">
      <c r="A2832" s="100" t="s">
        <v>108</v>
      </c>
      <c r="B2832" s="101"/>
      <c r="C2832" s="102"/>
      <c r="D2832" s="57"/>
      <c r="E2832" s="16" t="s">
        <v>104</v>
      </c>
      <c r="G2832" s="26"/>
      <c r="H2832" s="24"/>
      <c r="I2832" s="24"/>
      <c r="J2832" s="24"/>
      <c r="K2832" s="24"/>
      <c r="L2832" s="24"/>
      <c r="M2832" s="24"/>
      <c r="N2832" s="24"/>
      <c r="O2832" s="26"/>
      <c r="P2832" s="26"/>
      <c r="Q2832" s="26"/>
      <c r="R2832" s="26"/>
      <c r="S2832" s="26"/>
      <c r="T2832" s="40" t="str">
        <f t="shared" si="181"/>
        <v/>
      </c>
      <c r="U2832" s="24"/>
      <c r="V2832" s="24"/>
      <c r="W2832" s="26"/>
    </row>
    <row r="2833" spans="1:23" ht="14.1">
      <c r="A2833" s="103" t="s">
        <v>109</v>
      </c>
      <c r="B2833" s="104"/>
      <c r="C2833" s="105"/>
      <c r="D2833" s="57"/>
      <c r="E2833" s="16" t="s">
        <v>104</v>
      </c>
      <c r="G2833" s="26"/>
      <c r="H2833" s="24"/>
      <c r="I2833" s="24"/>
      <c r="J2833" s="24"/>
      <c r="K2833" s="24"/>
      <c r="L2833" s="24"/>
      <c r="M2833" s="24"/>
      <c r="N2833" s="24"/>
      <c r="O2833" s="26"/>
      <c r="P2833" s="26"/>
      <c r="Q2833" s="26"/>
      <c r="R2833" s="26"/>
      <c r="S2833" s="26"/>
      <c r="T2833" s="40" t="str">
        <f t="shared" si="181"/>
        <v/>
      </c>
      <c r="U2833" s="24"/>
      <c r="V2833" s="24"/>
      <c r="W2833" s="26"/>
    </row>
    <row r="2834" spans="1:23" ht="14.1">
      <c r="A2834" s="13" t="s">
        <v>110</v>
      </c>
      <c r="B2834" s="75"/>
      <c r="C2834" s="75"/>
      <c r="D2834" s="75"/>
      <c r="E2834" s="24"/>
      <c r="F2834" s="13" t="s">
        <v>111</v>
      </c>
      <c r="G2834" s="27"/>
      <c r="H2834" s="24"/>
      <c r="I2834" s="13" t="s">
        <v>112</v>
      </c>
      <c r="J2834" s="27"/>
      <c r="K2834" s="24"/>
      <c r="L2834" s="13" t="s">
        <v>111</v>
      </c>
      <c r="M2834" s="27"/>
      <c r="N2834" s="24"/>
      <c r="O2834" s="13" t="str">
        <f>IF(OR(AND(NOT(ISBLANK(G2834)),NOT(ISNUMBER(G2834))),AND(NOT(ISBLANK(J2834)),NOT(ISNUMBER(M2834)))),"Digite um número na C.H.",IF(OR(COUNTIF(B2834:B2843,B2834)&gt;1,COUNTIF(J2834:J2843,J2834)&gt;1),"Docente repetido",""))</f>
        <v/>
      </c>
      <c r="P2834" s="13">
        <f t="shared" ref="P2834:P2843" si="182">IF(ISBLANK(O2834),"",IF(O2834="",0,1))</f>
        <v>0</v>
      </c>
      <c r="Q2834" s="26"/>
      <c r="R2834" s="26"/>
      <c r="S2834" s="26"/>
      <c r="T2834" s="40" t="str">
        <f t="shared" si="181"/>
        <v/>
      </c>
      <c r="U2834" s="24"/>
      <c r="V2834" s="24"/>
      <c r="W2834" s="26"/>
    </row>
    <row r="2835" spans="1:23" ht="14.1">
      <c r="A2835" s="13" t="s">
        <v>113</v>
      </c>
      <c r="B2835" s="75"/>
      <c r="C2835" s="75"/>
      <c r="D2835" s="75"/>
      <c r="E2835" s="24"/>
      <c r="F2835" s="13" t="s">
        <v>111</v>
      </c>
      <c r="G2835" s="27"/>
      <c r="H2835" s="24"/>
      <c r="I2835" s="13" t="s">
        <v>114</v>
      </c>
      <c r="J2835" s="27"/>
      <c r="K2835" s="24"/>
      <c r="L2835" s="13" t="s">
        <v>111</v>
      </c>
      <c r="M2835" s="27"/>
      <c r="N2835" s="24"/>
      <c r="O2835" s="13" t="str">
        <f>IF(OR(AND(NOT(ISBLANK(G2835)),NOT(ISNUMBER(G2835))),AND(NOT(ISBLANK(J2835)),NOT(ISNUMBER(M2835)))),"Digite um número na C.H.",IF(OR(COUNTIF(B2834:B2843,B2835)&gt;1,COUNTIF(J2834:J2843,J2835)&gt;1),"Docente repetido",""))</f>
        <v/>
      </c>
      <c r="P2835" s="13">
        <f t="shared" si="182"/>
        <v>0</v>
      </c>
      <c r="Q2835" s="26"/>
      <c r="R2835" s="26"/>
      <c r="S2835" s="26"/>
      <c r="T2835" s="40" t="str">
        <f t="shared" si="181"/>
        <v/>
      </c>
      <c r="U2835" s="24"/>
      <c r="V2835" s="24"/>
      <c r="W2835" s="26"/>
    </row>
    <row r="2836" spans="1:23" ht="14.1">
      <c r="A2836" s="13" t="s">
        <v>115</v>
      </c>
      <c r="B2836" s="75"/>
      <c r="C2836" s="75"/>
      <c r="D2836" s="75"/>
      <c r="E2836" s="24"/>
      <c r="F2836" s="13" t="s">
        <v>111</v>
      </c>
      <c r="G2836" s="27"/>
      <c r="H2836" s="24"/>
      <c r="I2836" s="13" t="s">
        <v>116</v>
      </c>
      <c r="J2836" s="27"/>
      <c r="K2836" s="24"/>
      <c r="L2836" s="13" t="s">
        <v>111</v>
      </c>
      <c r="M2836" s="27"/>
      <c r="N2836" s="24"/>
      <c r="O2836" s="13" t="str">
        <f>IF(OR(AND(NOT(ISBLANK(G2836)),NOT(ISNUMBER(G2836))),AND(NOT(ISBLANK(J2836)),NOT(ISNUMBER(M2836)))),"Digite um número na C.H.",IF(OR(COUNTIF(B2834:B2843,B2836)&gt;1,COUNTIF(J2834:J2843,J2836)&gt;1),"Docente repetido",""))</f>
        <v/>
      </c>
      <c r="P2836" s="13">
        <f t="shared" si="182"/>
        <v>0</v>
      </c>
      <c r="Q2836" s="26"/>
      <c r="R2836" s="26"/>
      <c r="S2836" s="26"/>
      <c r="T2836" s="40" t="str">
        <f t="shared" si="181"/>
        <v/>
      </c>
      <c r="U2836" s="24"/>
      <c r="V2836" s="24"/>
      <c r="W2836" s="26"/>
    </row>
    <row r="2837" spans="1:23" ht="14.1">
      <c r="A2837" s="13" t="s">
        <v>117</v>
      </c>
      <c r="B2837" s="75"/>
      <c r="C2837" s="75"/>
      <c r="D2837" s="75"/>
      <c r="E2837" s="24"/>
      <c r="F2837" s="13" t="s">
        <v>111</v>
      </c>
      <c r="G2837" s="27"/>
      <c r="H2837" s="24"/>
      <c r="I2837" s="13" t="s">
        <v>118</v>
      </c>
      <c r="J2837" s="27"/>
      <c r="K2837" s="24"/>
      <c r="L2837" s="13" t="s">
        <v>111</v>
      </c>
      <c r="M2837" s="27"/>
      <c r="N2837" s="24"/>
      <c r="O2837" s="13" t="str">
        <f>IF(OR(AND(NOT(ISBLANK(G2837)),NOT(ISNUMBER(G2837))),AND(NOT(ISBLANK(J2837)),NOT(ISNUMBER(M2837)))),"Digite um número na C.H.",IF(OR(COUNTIF(B2834:B2843,B2837)&gt;1,COUNTIF(J2834:J2843,J2837)&gt;1),"Docente repetido",""))</f>
        <v/>
      </c>
      <c r="P2837" s="13">
        <f t="shared" si="182"/>
        <v>0</v>
      </c>
      <c r="Q2837" s="26"/>
      <c r="R2837" s="26"/>
      <c r="S2837" s="26"/>
      <c r="T2837" s="40" t="str">
        <f t="shared" si="181"/>
        <v/>
      </c>
      <c r="U2837" s="24"/>
      <c r="V2837" s="24"/>
      <c r="W2837" s="26"/>
    </row>
    <row r="2838" spans="1:23" ht="14.1">
      <c r="A2838" s="13" t="s">
        <v>119</v>
      </c>
      <c r="B2838" s="75"/>
      <c r="C2838" s="75"/>
      <c r="D2838" s="75"/>
      <c r="E2838" s="24"/>
      <c r="F2838" s="13" t="s">
        <v>111</v>
      </c>
      <c r="G2838" s="27"/>
      <c r="H2838" s="24"/>
      <c r="I2838" s="13" t="s">
        <v>120</v>
      </c>
      <c r="J2838" s="27"/>
      <c r="K2838" s="24"/>
      <c r="L2838" s="13" t="s">
        <v>111</v>
      </c>
      <c r="M2838" s="27"/>
      <c r="N2838" s="24"/>
      <c r="O2838" s="13" t="str">
        <f>IF(OR(AND(NOT(ISBLANK(G2838)),NOT(ISNUMBER(G2838))),AND(NOT(ISBLANK(J2838)),NOT(ISNUMBER(M2838)))),"Digite um número na C.H.",IF(OR(COUNTIF(B2834:B2843,B2838)&gt;1,COUNTIF(J2834:J2843,J2838)&gt;1),"Docente repetido",""))</f>
        <v/>
      </c>
      <c r="P2838" s="13">
        <f t="shared" si="182"/>
        <v>0</v>
      </c>
      <c r="Q2838" s="26"/>
      <c r="R2838" s="26"/>
      <c r="S2838" s="26"/>
      <c r="T2838" s="40" t="str">
        <f t="shared" si="181"/>
        <v/>
      </c>
      <c r="U2838" s="24"/>
      <c r="V2838" s="24"/>
      <c r="W2838" s="26"/>
    </row>
    <row r="2839" spans="1:23" ht="14.1">
      <c r="A2839" s="13" t="s">
        <v>121</v>
      </c>
      <c r="B2839" s="75"/>
      <c r="C2839" s="75"/>
      <c r="D2839" s="75"/>
      <c r="E2839" s="24"/>
      <c r="F2839" s="13" t="s">
        <v>111</v>
      </c>
      <c r="G2839" s="27"/>
      <c r="H2839" s="24"/>
      <c r="I2839" s="13" t="s">
        <v>122</v>
      </c>
      <c r="J2839" s="27"/>
      <c r="K2839" s="24"/>
      <c r="L2839" s="13" t="s">
        <v>111</v>
      </c>
      <c r="M2839" s="27"/>
      <c r="N2839" s="24"/>
      <c r="O2839" s="13" t="str">
        <f>IF(OR(AND(NOT(ISBLANK(G2839)),NOT(ISNUMBER(G2839))),AND(NOT(ISBLANK(J2839)),NOT(ISNUMBER(M2839)))),"Digite um número na C.H.",IF(OR(COUNTIF(B2834:B2843,B2839)&gt;1,COUNTIF(J2834:J2843,J2839)&gt;1),"Docente repetido",""))</f>
        <v/>
      </c>
      <c r="P2839" s="13">
        <f t="shared" si="182"/>
        <v>0</v>
      </c>
      <c r="Q2839" s="26"/>
      <c r="R2839" s="26"/>
      <c r="S2839" s="26"/>
      <c r="T2839" s="40" t="str">
        <f t="shared" si="181"/>
        <v/>
      </c>
      <c r="U2839" s="24"/>
      <c r="V2839" s="24"/>
      <c r="W2839" s="26"/>
    </row>
    <row r="2840" spans="1:23" ht="14.1">
      <c r="A2840" s="13" t="s">
        <v>123</v>
      </c>
      <c r="B2840" s="75"/>
      <c r="C2840" s="75"/>
      <c r="D2840" s="75"/>
      <c r="E2840" s="24"/>
      <c r="F2840" s="13" t="s">
        <v>111</v>
      </c>
      <c r="G2840" s="27"/>
      <c r="H2840" s="24"/>
      <c r="I2840" s="13" t="s">
        <v>124</v>
      </c>
      <c r="J2840" s="27"/>
      <c r="K2840" s="24"/>
      <c r="L2840" s="13" t="s">
        <v>111</v>
      </c>
      <c r="M2840" s="27"/>
      <c r="N2840" s="24"/>
      <c r="O2840" s="13" t="str">
        <f>IF(OR(AND(NOT(ISBLANK(G2840)),NOT(ISNUMBER(G2840))),AND(NOT(ISBLANK(J2840)),NOT(ISNUMBER(M2840)))),"Digite um número na C.H.",IF(OR(COUNTIF(B2834:B2843,B2840)&gt;1,COUNTIF(J2834:J2843,J2840)&gt;1),"Docente repetido",""))</f>
        <v/>
      </c>
      <c r="P2840" s="13">
        <f t="shared" si="182"/>
        <v>0</v>
      </c>
      <c r="Q2840" s="26"/>
      <c r="R2840" s="26"/>
      <c r="S2840" s="26"/>
      <c r="T2840" s="40" t="str">
        <f t="shared" si="181"/>
        <v/>
      </c>
      <c r="U2840" s="24"/>
      <c r="V2840" s="24"/>
      <c r="W2840" s="26"/>
    </row>
    <row r="2841" spans="1:23" ht="14.1">
      <c r="A2841" s="13" t="s">
        <v>125</v>
      </c>
      <c r="B2841" s="75"/>
      <c r="C2841" s="75"/>
      <c r="D2841" s="75"/>
      <c r="E2841" s="24"/>
      <c r="F2841" s="13" t="s">
        <v>111</v>
      </c>
      <c r="G2841" s="27"/>
      <c r="H2841" s="24"/>
      <c r="I2841" s="13" t="s">
        <v>126</v>
      </c>
      <c r="J2841" s="27"/>
      <c r="K2841" s="24"/>
      <c r="L2841" s="13" t="s">
        <v>111</v>
      </c>
      <c r="M2841" s="27"/>
      <c r="N2841" s="24"/>
      <c r="O2841" s="13" t="str">
        <f>IF(OR(AND(NOT(ISBLANK(G2841)),NOT(ISNUMBER(G2841))),AND(NOT(ISBLANK(J2841)),NOT(ISNUMBER(M2841)))),"Digite um número na C.H.",IF(OR(COUNTIF(B2834:B2843,B2841)&gt;1,COUNTIF(J2834:J2843,J2841)&gt;1),"Docente repetido",""))</f>
        <v/>
      </c>
      <c r="P2841" s="13">
        <f t="shared" si="182"/>
        <v>0</v>
      </c>
      <c r="Q2841" s="26"/>
      <c r="R2841" s="26"/>
      <c r="S2841" s="26"/>
      <c r="T2841" s="40" t="str">
        <f t="shared" si="181"/>
        <v/>
      </c>
      <c r="U2841" s="24"/>
      <c r="V2841" s="24"/>
      <c r="W2841" s="26"/>
    </row>
    <row r="2842" spans="1:23" ht="14.1">
      <c r="A2842" s="13" t="s">
        <v>127</v>
      </c>
      <c r="B2842" s="75"/>
      <c r="C2842" s="75"/>
      <c r="D2842" s="75"/>
      <c r="E2842" s="24"/>
      <c r="F2842" s="13" t="s">
        <v>111</v>
      </c>
      <c r="G2842" s="27"/>
      <c r="H2842" s="24"/>
      <c r="I2842" s="13" t="s">
        <v>128</v>
      </c>
      <c r="J2842" s="27"/>
      <c r="K2842" s="24"/>
      <c r="L2842" s="13" t="s">
        <v>111</v>
      </c>
      <c r="M2842" s="27"/>
      <c r="N2842" s="24"/>
      <c r="O2842" s="13" t="str">
        <f>IF(OR(AND(NOT(ISBLANK(G2842)),NOT(ISNUMBER(G2842))),AND(NOT(ISBLANK(J2842)),NOT(ISNUMBER(M2842)))),"Digite um número na C.H.",IF(OR(COUNTIF(B2834:B2843,B2842)&gt;1,COUNTIF(J2834:J2843,J2842)&gt;1),"Docente repetido",""))</f>
        <v/>
      </c>
      <c r="P2842" s="13">
        <f t="shared" si="182"/>
        <v>0</v>
      </c>
      <c r="Q2842" s="26"/>
      <c r="R2842" s="26"/>
      <c r="S2842" s="26"/>
      <c r="T2842" s="40" t="str">
        <f t="shared" si="181"/>
        <v/>
      </c>
      <c r="U2842" s="26"/>
      <c r="V2842" s="26"/>
      <c r="W2842" s="26"/>
    </row>
    <row r="2843" spans="1:23" ht="14.1">
      <c r="A2843" s="13" t="s">
        <v>129</v>
      </c>
      <c r="B2843" s="75"/>
      <c r="C2843" s="75"/>
      <c r="D2843" s="75"/>
      <c r="E2843" s="24"/>
      <c r="F2843" s="13" t="s">
        <v>111</v>
      </c>
      <c r="G2843" s="27"/>
      <c r="H2843" s="24"/>
      <c r="I2843" s="13" t="s">
        <v>130</v>
      </c>
      <c r="J2843" s="27"/>
      <c r="K2843" s="24"/>
      <c r="L2843" s="13" t="s">
        <v>111</v>
      </c>
      <c r="M2843" s="27"/>
      <c r="N2843" s="24"/>
      <c r="O2843" s="13" t="str">
        <f>IF(OR(AND(NOT(ISBLANK(G2843)),NOT(ISNUMBER(G2843))),AND(NOT(ISBLANK(J2843)),NOT(ISNUMBER(M2843)))),"Digite um número na C.H.",IF(OR(COUNTIF(B2834:B2843,B2843)&gt;1,COUNTIF(J2834:J2843,J2843)&gt;1),"Docente repetido",""))</f>
        <v/>
      </c>
      <c r="P2843" s="13">
        <f t="shared" si="182"/>
        <v>0</v>
      </c>
      <c r="Q2843" s="26"/>
      <c r="R2843" s="26"/>
      <c r="S2843" s="26"/>
      <c r="T2843" s="40" t="str">
        <f t="shared" si="181"/>
        <v/>
      </c>
      <c r="U2843" s="26"/>
      <c r="V2843" s="26"/>
      <c r="W2843" s="26"/>
    </row>
    <row r="2844" spans="1:23" ht="12.6">
      <c r="A2844" s="26"/>
      <c r="B2844" s="26"/>
      <c r="C2844" s="26"/>
      <c r="D2844" s="26"/>
      <c r="E2844" s="26"/>
      <c r="F2844" s="26"/>
      <c r="G2844" s="26"/>
      <c r="H2844" s="26"/>
      <c r="I2844" s="26"/>
      <c r="J2844" s="26"/>
      <c r="K2844" s="26"/>
      <c r="L2844" s="26"/>
      <c r="M2844" s="26"/>
      <c r="N2844" s="26"/>
      <c r="O2844" s="26"/>
      <c r="P2844" s="26"/>
      <c r="Q2844" s="26"/>
      <c r="R2844" s="26"/>
      <c r="S2844" s="26"/>
      <c r="T2844" s="40" t="str">
        <f t="shared" si="181"/>
        <v/>
      </c>
      <c r="U2844" s="26"/>
      <c r="V2844" s="26"/>
      <c r="W2844" s="26"/>
    </row>
    <row r="2845" spans="1:23" ht="15.75" customHeight="1">
      <c r="T2845" s="40" t="str">
        <f t="shared" si="181"/>
        <v/>
      </c>
    </row>
    <row r="2846" spans="1:23" ht="15.75" customHeight="1">
      <c r="T2846" s="40" t="str">
        <f t="shared" si="181"/>
        <v/>
      </c>
    </row>
    <row r="2847" spans="1:23" ht="19.5" customHeight="1">
      <c r="A2847" s="13" t="s">
        <v>99</v>
      </c>
      <c r="B2847" s="94"/>
      <c r="C2847" s="94"/>
      <c r="D2847" s="94"/>
      <c r="E2847" s="94"/>
      <c r="F2847" s="94"/>
      <c r="G2847" s="94"/>
      <c r="H2847" s="94"/>
      <c r="I2847" s="94"/>
      <c r="J2847" s="94"/>
      <c r="K2847" s="94"/>
      <c r="L2847" s="94"/>
      <c r="M2847" s="94"/>
      <c r="N2847" s="24"/>
      <c r="O2847" s="13" t="str">
        <f>IF(AND(B2847="",NOT(F2848="")),"Nome da disciplina obrigatório","")</f>
        <v/>
      </c>
      <c r="P2847" s="13">
        <f>IF(ISBLANK(O2847),"",IF(O2847="",0,1))</f>
        <v>0</v>
      </c>
      <c r="Q2847" s="26"/>
      <c r="R2847" s="26"/>
      <c r="S2847" s="26"/>
      <c r="T2847" s="40" t="str">
        <f t="shared" si="181"/>
        <v/>
      </c>
      <c r="U2847" s="26"/>
      <c r="V2847" s="26"/>
      <c r="W2847" s="26"/>
    </row>
    <row r="2848" spans="1:23" ht="32.25" customHeight="1">
      <c r="A2848" s="95" t="s">
        <v>100</v>
      </c>
      <c r="B2848" s="96"/>
      <c r="C2848" s="96"/>
      <c r="D2848" s="96"/>
      <c r="E2848" s="97"/>
      <c r="F2848" s="13" t="str">
        <f>IF(SUM(G2858:G2867)+SUM(M2858:M2867)=0,"",SUM(G2858:G2867)+SUM(M2858:M2867))</f>
        <v/>
      </c>
      <c r="H2848" s="24"/>
      <c r="I2848" s="24"/>
      <c r="J2848" s="24"/>
      <c r="K2848" s="24"/>
      <c r="L2848" s="24"/>
      <c r="M2848" s="24"/>
      <c r="N2848" s="24"/>
      <c r="O2848" s="13" t="str">
        <f>IF(F2848="", "", IF(AND(NOT(F2848=0),NOT(MOD(F2848,15)=0)),"A carga horária deve ser múltiplo de 15",""))</f>
        <v/>
      </c>
      <c r="P2848" s="13">
        <f>IF(ISBLANK(O2848),"",IF(O2848="",0,1))</f>
        <v>0</v>
      </c>
      <c r="Q2848" s="26"/>
      <c r="R2848" s="26"/>
      <c r="S2848" s="26"/>
      <c r="T2848" s="40" t="str">
        <f t="shared" si="181"/>
        <v/>
      </c>
      <c r="U2848" s="24"/>
      <c r="V2848" s="24"/>
      <c r="W2848" s="26"/>
    </row>
    <row r="2849" spans="1:23" ht="14.1">
      <c r="A2849" s="98" t="s">
        <v>93</v>
      </c>
      <c r="B2849" s="98"/>
      <c r="C2849" s="98"/>
      <c r="D2849" s="98"/>
      <c r="E2849" s="98"/>
      <c r="F2849" s="38" t="str">
        <f>IF(AND(NOT(ISBLANK(F2848)),ISNUMBER(F2848),F2848&gt;=15),F2848/15,"")</f>
        <v/>
      </c>
      <c r="G2849" s="24"/>
      <c r="H2849" s="24"/>
      <c r="I2849" s="24"/>
      <c r="J2849" s="24"/>
      <c r="K2849" s="24"/>
      <c r="L2849" s="24"/>
      <c r="M2849" s="24"/>
      <c r="N2849" s="24"/>
      <c r="O2849" s="26"/>
      <c r="P2849" s="26"/>
      <c r="Q2849" s="26"/>
      <c r="R2849" s="26"/>
      <c r="S2849" s="26"/>
      <c r="T2849" s="40" t="str">
        <f t="shared" si="181"/>
        <v/>
      </c>
      <c r="U2849" s="24"/>
      <c r="V2849" s="24"/>
      <c r="W2849" s="26"/>
    </row>
    <row r="2850" spans="1:23" ht="60" customHeight="1">
      <c r="A2850" s="13" t="s">
        <v>101</v>
      </c>
      <c r="B2850" s="83"/>
      <c r="C2850" s="83"/>
      <c r="D2850" s="83"/>
      <c r="E2850" s="83"/>
      <c r="F2850" s="83"/>
      <c r="G2850" s="83"/>
      <c r="H2850" s="83"/>
      <c r="I2850" s="83"/>
      <c r="J2850" s="83"/>
      <c r="K2850" s="83"/>
      <c r="L2850" s="83"/>
      <c r="M2850" s="83"/>
      <c r="N2850" s="24"/>
      <c r="O2850" s="26"/>
      <c r="P2850" s="26"/>
      <c r="Q2850" s="26"/>
      <c r="R2850" s="26"/>
      <c r="S2850" s="26"/>
      <c r="T2850" s="40" t="str">
        <f t="shared" si="181"/>
        <v/>
      </c>
      <c r="U2850" s="24"/>
      <c r="V2850" s="24"/>
      <c r="W2850" s="26"/>
    </row>
    <row r="2851" spans="1:23" ht="60" customHeight="1">
      <c r="A2851" s="39" t="s">
        <v>102</v>
      </c>
      <c r="B2851" s="83"/>
      <c r="C2851" s="83"/>
      <c r="D2851" s="83"/>
      <c r="E2851" s="83"/>
      <c r="F2851" s="83"/>
      <c r="G2851" s="83"/>
      <c r="H2851" s="83"/>
      <c r="I2851" s="83"/>
      <c r="J2851" s="83"/>
      <c r="K2851" s="83"/>
      <c r="L2851" s="83"/>
      <c r="M2851" s="83"/>
      <c r="N2851" s="24"/>
      <c r="O2851" s="26"/>
      <c r="P2851" s="26"/>
      <c r="Q2851" s="26"/>
      <c r="R2851" s="26"/>
      <c r="S2851" s="26"/>
      <c r="T2851" s="40" t="str">
        <f t="shared" si="181"/>
        <v/>
      </c>
      <c r="U2851" s="24"/>
      <c r="V2851" s="24"/>
      <c r="W2851" s="26"/>
    </row>
    <row r="2852" spans="1:23" ht="14.1">
      <c r="A2852" s="13" t="s">
        <v>103</v>
      </c>
      <c r="B2852" s="57"/>
      <c r="C2852" s="16" t="s">
        <v>104</v>
      </c>
      <c r="D2852" s="24"/>
      <c r="E2852" s="24"/>
      <c r="G2852" s="26"/>
      <c r="H2852" s="24"/>
      <c r="I2852" s="24"/>
      <c r="J2852" s="24"/>
      <c r="K2852" s="24"/>
      <c r="L2852" s="24"/>
      <c r="M2852" s="24"/>
      <c r="N2852" s="24"/>
      <c r="O2852" s="26"/>
      <c r="P2852" s="26"/>
      <c r="Q2852" s="26"/>
      <c r="R2852" s="26"/>
      <c r="S2852" s="26"/>
      <c r="T2852" s="40" t="str">
        <f t="shared" si="181"/>
        <v/>
      </c>
      <c r="U2852" s="24"/>
      <c r="V2852" s="24"/>
      <c r="W2852" s="26"/>
    </row>
    <row r="2853" spans="1:23" ht="14.1">
      <c r="A2853" s="13" t="s">
        <v>105</v>
      </c>
      <c r="B2853" s="57"/>
      <c r="C2853" s="16" t="s">
        <v>104</v>
      </c>
      <c r="D2853" s="24"/>
      <c r="E2853" s="24"/>
      <c r="G2853" s="26"/>
      <c r="H2853" s="24"/>
      <c r="I2853" s="24"/>
      <c r="J2853" s="24"/>
      <c r="K2853" s="24"/>
      <c r="L2853" s="24"/>
      <c r="M2853" s="24"/>
      <c r="N2853" s="24"/>
      <c r="O2853" s="26"/>
      <c r="P2853" s="26"/>
      <c r="Q2853" s="26"/>
      <c r="R2853" s="26"/>
      <c r="S2853" s="26"/>
      <c r="T2853" s="40" t="str">
        <f t="shared" si="181"/>
        <v/>
      </c>
      <c r="U2853" s="24"/>
      <c r="V2853" s="24"/>
      <c r="W2853" s="26"/>
    </row>
    <row r="2854" spans="1:23" ht="14.1">
      <c r="A2854" s="99" t="s">
        <v>106</v>
      </c>
      <c r="B2854" s="99"/>
      <c r="C2854" s="57"/>
      <c r="D2854" s="16" t="s">
        <v>104</v>
      </c>
      <c r="E2854" s="24"/>
      <c r="F2854" s="34"/>
      <c r="G2854" s="26"/>
      <c r="H2854" s="24"/>
      <c r="I2854" s="24"/>
      <c r="J2854" s="24"/>
      <c r="K2854" s="24"/>
      <c r="L2854" s="24"/>
      <c r="M2854" s="24"/>
      <c r="N2854" s="24"/>
      <c r="O2854" s="26"/>
      <c r="P2854" s="26"/>
      <c r="Q2854" s="26"/>
      <c r="R2854" s="26"/>
      <c r="S2854" s="26"/>
      <c r="T2854" s="40" t="str">
        <f t="shared" si="181"/>
        <v/>
      </c>
      <c r="U2854" s="24"/>
      <c r="V2854" s="24"/>
      <c r="W2854" s="26"/>
    </row>
    <row r="2855" spans="1:23" ht="14.1">
      <c r="A2855" s="99" t="s">
        <v>107</v>
      </c>
      <c r="B2855" s="99"/>
      <c r="C2855" s="57"/>
      <c r="D2855" s="16" t="s">
        <v>104</v>
      </c>
      <c r="E2855" s="24"/>
      <c r="F2855" s="34"/>
      <c r="G2855" s="26"/>
      <c r="H2855" s="24"/>
      <c r="I2855" s="24"/>
      <c r="J2855" s="24"/>
      <c r="K2855" s="24"/>
      <c r="L2855" s="24"/>
      <c r="M2855" s="24"/>
      <c r="N2855" s="24"/>
      <c r="O2855" s="26"/>
      <c r="P2855" s="26"/>
      <c r="Q2855" s="26"/>
      <c r="R2855" s="26"/>
      <c r="S2855" s="26"/>
      <c r="T2855" s="40" t="str">
        <f t="shared" si="181"/>
        <v/>
      </c>
      <c r="U2855" s="24"/>
      <c r="V2855" s="24"/>
      <c r="W2855" s="26"/>
    </row>
    <row r="2856" spans="1:23" ht="14.1">
      <c r="A2856" s="100" t="s">
        <v>108</v>
      </c>
      <c r="B2856" s="101"/>
      <c r="C2856" s="102"/>
      <c r="D2856" s="57"/>
      <c r="E2856" s="16" t="s">
        <v>104</v>
      </c>
      <c r="G2856" s="26"/>
      <c r="H2856" s="24"/>
      <c r="I2856" s="24"/>
      <c r="J2856" s="24"/>
      <c r="K2856" s="24"/>
      <c r="L2856" s="24"/>
      <c r="M2856" s="24"/>
      <c r="N2856" s="24"/>
      <c r="O2856" s="26"/>
      <c r="P2856" s="26"/>
      <c r="Q2856" s="26"/>
      <c r="R2856" s="26"/>
      <c r="S2856" s="26"/>
      <c r="T2856" s="40" t="str">
        <f t="shared" si="181"/>
        <v/>
      </c>
      <c r="U2856" s="24"/>
      <c r="V2856" s="24"/>
      <c r="W2856" s="26"/>
    </row>
    <row r="2857" spans="1:23" ht="14.1">
      <c r="A2857" s="103" t="s">
        <v>109</v>
      </c>
      <c r="B2857" s="104"/>
      <c r="C2857" s="105"/>
      <c r="D2857" s="57"/>
      <c r="E2857" s="16" t="s">
        <v>104</v>
      </c>
      <c r="G2857" s="26"/>
      <c r="H2857" s="24"/>
      <c r="I2857" s="24"/>
      <c r="J2857" s="24"/>
      <c r="K2857" s="24"/>
      <c r="L2857" s="24"/>
      <c r="M2857" s="24"/>
      <c r="N2857" s="24"/>
      <c r="O2857" s="26"/>
      <c r="P2857" s="26"/>
      <c r="Q2857" s="26"/>
      <c r="R2857" s="26"/>
      <c r="S2857" s="26"/>
      <c r="T2857" s="40" t="str">
        <f t="shared" si="181"/>
        <v/>
      </c>
      <c r="U2857" s="24"/>
      <c r="V2857" s="24"/>
      <c r="W2857" s="26"/>
    </row>
    <row r="2858" spans="1:23" ht="14.1">
      <c r="A2858" s="13" t="s">
        <v>110</v>
      </c>
      <c r="B2858" s="75"/>
      <c r="C2858" s="75"/>
      <c r="D2858" s="75"/>
      <c r="E2858" s="24"/>
      <c r="F2858" s="13" t="s">
        <v>111</v>
      </c>
      <c r="G2858" s="27"/>
      <c r="H2858" s="24"/>
      <c r="I2858" s="13" t="s">
        <v>112</v>
      </c>
      <c r="J2858" s="27"/>
      <c r="K2858" s="24"/>
      <c r="L2858" s="13" t="s">
        <v>111</v>
      </c>
      <c r="M2858" s="27"/>
      <c r="N2858" s="24"/>
      <c r="O2858" s="13" t="str">
        <f>IF(OR(AND(NOT(ISBLANK(G2858)),NOT(ISNUMBER(G2858))),AND(NOT(ISBLANK(J2858)),NOT(ISNUMBER(M2858)))),"Digite um número na C.H.",IF(OR(COUNTIF(B2858:B2867,B2858)&gt;1,COUNTIF(J2858:J2867,J2858)&gt;1),"Docente repetido",""))</f>
        <v/>
      </c>
      <c r="P2858" s="13">
        <f t="shared" ref="P2858:P2867" si="183">IF(ISBLANK(O2858),"",IF(O2858="",0,1))</f>
        <v>0</v>
      </c>
      <c r="Q2858" s="26"/>
      <c r="R2858" s="26"/>
      <c r="S2858" s="26"/>
      <c r="T2858" s="40" t="str">
        <f t="shared" si="181"/>
        <v/>
      </c>
      <c r="U2858" s="24"/>
      <c r="V2858" s="24"/>
      <c r="W2858" s="26"/>
    </row>
    <row r="2859" spans="1:23" ht="14.1">
      <c r="A2859" s="13" t="s">
        <v>113</v>
      </c>
      <c r="B2859" s="75"/>
      <c r="C2859" s="75"/>
      <c r="D2859" s="75"/>
      <c r="E2859" s="24"/>
      <c r="F2859" s="13" t="s">
        <v>111</v>
      </c>
      <c r="G2859" s="27"/>
      <c r="H2859" s="24"/>
      <c r="I2859" s="13" t="s">
        <v>114</v>
      </c>
      <c r="J2859" s="27"/>
      <c r="K2859" s="24"/>
      <c r="L2859" s="13" t="s">
        <v>111</v>
      </c>
      <c r="M2859" s="27"/>
      <c r="N2859" s="24"/>
      <c r="O2859" s="13" t="str">
        <f>IF(OR(AND(NOT(ISBLANK(G2859)),NOT(ISNUMBER(G2859))),AND(NOT(ISBLANK(J2859)),NOT(ISNUMBER(M2859)))),"Digite um número na C.H.",IF(OR(COUNTIF(B2858:B2867,B2859)&gt;1,COUNTIF(J2858:J2867,J2859)&gt;1),"Docente repetido",""))</f>
        <v/>
      </c>
      <c r="P2859" s="13">
        <f t="shared" si="183"/>
        <v>0</v>
      </c>
      <c r="Q2859" s="26"/>
      <c r="R2859" s="26"/>
      <c r="S2859" s="26"/>
      <c r="T2859" s="40" t="str">
        <f t="shared" si="181"/>
        <v/>
      </c>
      <c r="U2859" s="24"/>
      <c r="V2859" s="24"/>
      <c r="W2859" s="26"/>
    </row>
    <row r="2860" spans="1:23" ht="14.1">
      <c r="A2860" s="13" t="s">
        <v>115</v>
      </c>
      <c r="B2860" s="75"/>
      <c r="C2860" s="75"/>
      <c r="D2860" s="75"/>
      <c r="E2860" s="24"/>
      <c r="F2860" s="13" t="s">
        <v>111</v>
      </c>
      <c r="G2860" s="27"/>
      <c r="H2860" s="24"/>
      <c r="I2860" s="13" t="s">
        <v>116</v>
      </c>
      <c r="J2860" s="27"/>
      <c r="K2860" s="24"/>
      <c r="L2860" s="13" t="s">
        <v>111</v>
      </c>
      <c r="M2860" s="27"/>
      <c r="N2860" s="24"/>
      <c r="O2860" s="13" t="str">
        <f>IF(OR(AND(NOT(ISBLANK(G2860)),NOT(ISNUMBER(G2860))),AND(NOT(ISBLANK(J2860)),NOT(ISNUMBER(M2860)))),"Digite um número na C.H.",IF(OR(COUNTIF(B2858:B2867,B2860)&gt;1,COUNTIF(J2858:J2867,J2860)&gt;1),"Docente repetido",""))</f>
        <v/>
      </c>
      <c r="P2860" s="13">
        <f t="shared" si="183"/>
        <v>0</v>
      </c>
      <c r="Q2860" s="26"/>
      <c r="R2860" s="26"/>
      <c r="S2860" s="26"/>
      <c r="T2860" s="40" t="str">
        <f t="shared" si="181"/>
        <v/>
      </c>
      <c r="U2860" s="24"/>
      <c r="V2860" s="24"/>
      <c r="W2860" s="26"/>
    </row>
    <row r="2861" spans="1:23" ht="14.1">
      <c r="A2861" s="13" t="s">
        <v>117</v>
      </c>
      <c r="B2861" s="75"/>
      <c r="C2861" s="75"/>
      <c r="D2861" s="75"/>
      <c r="E2861" s="24"/>
      <c r="F2861" s="13" t="s">
        <v>111</v>
      </c>
      <c r="G2861" s="27"/>
      <c r="H2861" s="24"/>
      <c r="I2861" s="13" t="s">
        <v>118</v>
      </c>
      <c r="J2861" s="27"/>
      <c r="K2861" s="24"/>
      <c r="L2861" s="13" t="s">
        <v>111</v>
      </c>
      <c r="M2861" s="27"/>
      <c r="N2861" s="24"/>
      <c r="O2861" s="13" t="str">
        <f>IF(OR(AND(NOT(ISBLANK(G2861)),NOT(ISNUMBER(G2861))),AND(NOT(ISBLANK(J2861)),NOT(ISNUMBER(M2861)))),"Digite um número na C.H.",IF(OR(COUNTIF(B2858:B2867,B2861)&gt;1,COUNTIF(J2858:J2867,J2861)&gt;1),"Docente repetido",""))</f>
        <v/>
      </c>
      <c r="P2861" s="13">
        <f t="shared" si="183"/>
        <v>0</v>
      </c>
      <c r="Q2861" s="26"/>
      <c r="R2861" s="26"/>
      <c r="S2861" s="26"/>
      <c r="T2861" s="40" t="str">
        <f t="shared" si="181"/>
        <v/>
      </c>
      <c r="U2861" s="24"/>
      <c r="V2861" s="24"/>
      <c r="W2861" s="26"/>
    </row>
    <row r="2862" spans="1:23" ht="14.1">
      <c r="A2862" s="13" t="s">
        <v>119</v>
      </c>
      <c r="B2862" s="75"/>
      <c r="C2862" s="75"/>
      <c r="D2862" s="75"/>
      <c r="E2862" s="24"/>
      <c r="F2862" s="13" t="s">
        <v>111</v>
      </c>
      <c r="G2862" s="27"/>
      <c r="H2862" s="24"/>
      <c r="I2862" s="13" t="s">
        <v>120</v>
      </c>
      <c r="J2862" s="27"/>
      <c r="K2862" s="24"/>
      <c r="L2862" s="13" t="s">
        <v>111</v>
      </c>
      <c r="M2862" s="27"/>
      <c r="N2862" s="24"/>
      <c r="O2862" s="13" t="str">
        <f>IF(OR(AND(NOT(ISBLANK(G2862)),NOT(ISNUMBER(G2862))),AND(NOT(ISBLANK(J2862)),NOT(ISNUMBER(M2862)))),"Digite um número na C.H.",IF(OR(COUNTIF(B2858:B2867,B2862)&gt;1,COUNTIF(J2858:J2867,J2862)&gt;1),"Docente repetido",""))</f>
        <v/>
      </c>
      <c r="P2862" s="13">
        <f t="shared" si="183"/>
        <v>0</v>
      </c>
      <c r="Q2862" s="26"/>
      <c r="R2862" s="26"/>
      <c r="S2862" s="26"/>
      <c r="T2862" s="40" t="str">
        <f t="shared" si="181"/>
        <v/>
      </c>
      <c r="U2862" s="24"/>
      <c r="V2862" s="24"/>
      <c r="W2862" s="26"/>
    </row>
    <row r="2863" spans="1:23" ht="14.1">
      <c r="A2863" s="13" t="s">
        <v>121</v>
      </c>
      <c r="B2863" s="75"/>
      <c r="C2863" s="75"/>
      <c r="D2863" s="75"/>
      <c r="E2863" s="24"/>
      <c r="F2863" s="13" t="s">
        <v>111</v>
      </c>
      <c r="G2863" s="27"/>
      <c r="H2863" s="24"/>
      <c r="I2863" s="13" t="s">
        <v>122</v>
      </c>
      <c r="J2863" s="27"/>
      <c r="K2863" s="24"/>
      <c r="L2863" s="13" t="s">
        <v>111</v>
      </c>
      <c r="M2863" s="27"/>
      <c r="N2863" s="24"/>
      <c r="O2863" s="13" t="str">
        <f>IF(OR(AND(NOT(ISBLANK(G2863)),NOT(ISNUMBER(G2863))),AND(NOT(ISBLANK(J2863)),NOT(ISNUMBER(M2863)))),"Digite um número na C.H.",IF(OR(COUNTIF(B2858:B2867,B2863)&gt;1,COUNTIF(J2858:J2867,J2863)&gt;1),"Docente repetido",""))</f>
        <v/>
      </c>
      <c r="P2863" s="13">
        <f t="shared" si="183"/>
        <v>0</v>
      </c>
      <c r="Q2863" s="26"/>
      <c r="R2863" s="26"/>
      <c r="S2863" s="26"/>
      <c r="T2863" s="40" t="str">
        <f t="shared" si="181"/>
        <v/>
      </c>
      <c r="U2863" s="24"/>
      <c r="V2863" s="24"/>
      <c r="W2863" s="26"/>
    </row>
    <row r="2864" spans="1:23" ht="14.1">
      <c r="A2864" s="13" t="s">
        <v>123</v>
      </c>
      <c r="B2864" s="75"/>
      <c r="C2864" s="75"/>
      <c r="D2864" s="75"/>
      <c r="E2864" s="24"/>
      <c r="F2864" s="13" t="s">
        <v>111</v>
      </c>
      <c r="G2864" s="27"/>
      <c r="H2864" s="24"/>
      <c r="I2864" s="13" t="s">
        <v>124</v>
      </c>
      <c r="J2864" s="27"/>
      <c r="K2864" s="24"/>
      <c r="L2864" s="13" t="s">
        <v>111</v>
      </c>
      <c r="M2864" s="27"/>
      <c r="N2864" s="24"/>
      <c r="O2864" s="13" t="str">
        <f>IF(OR(AND(NOT(ISBLANK(G2864)),NOT(ISNUMBER(G2864))),AND(NOT(ISBLANK(J2864)),NOT(ISNUMBER(M2864)))),"Digite um número na C.H.",IF(OR(COUNTIF(B2858:B2867,B2864)&gt;1,COUNTIF(J2858:J2867,J2864)&gt;1),"Docente repetido",""))</f>
        <v/>
      </c>
      <c r="P2864" s="13">
        <f t="shared" si="183"/>
        <v>0</v>
      </c>
      <c r="Q2864" s="26"/>
      <c r="R2864" s="26"/>
      <c r="S2864" s="26"/>
      <c r="T2864" s="40" t="str">
        <f t="shared" si="181"/>
        <v/>
      </c>
      <c r="U2864" s="24"/>
      <c r="V2864" s="24"/>
      <c r="W2864" s="26"/>
    </row>
    <row r="2865" spans="1:23" ht="14.1">
      <c r="A2865" s="13" t="s">
        <v>125</v>
      </c>
      <c r="B2865" s="75"/>
      <c r="C2865" s="75"/>
      <c r="D2865" s="75"/>
      <c r="E2865" s="24"/>
      <c r="F2865" s="13" t="s">
        <v>111</v>
      </c>
      <c r="G2865" s="27"/>
      <c r="H2865" s="24"/>
      <c r="I2865" s="13" t="s">
        <v>126</v>
      </c>
      <c r="J2865" s="27"/>
      <c r="K2865" s="24"/>
      <c r="L2865" s="13" t="s">
        <v>111</v>
      </c>
      <c r="M2865" s="27"/>
      <c r="N2865" s="24"/>
      <c r="O2865" s="13" t="str">
        <f>IF(OR(AND(NOT(ISBLANK(G2865)),NOT(ISNUMBER(G2865))),AND(NOT(ISBLANK(J2865)),NOT(ISNUMBER(M2865)))),"Digite um número na C.H.",IF(OR(COUNTIF(B2858:B2867,B2865)&gt;1,COUNTIF(J2858:J2867,J2865)&gt;1),"Docente repetido",""))</f>
        <v/>
      </c>
      <c r="P2865" s="13">
        <f t="shared" si="183"/>
        <v>0</v>
      </c>
      <c r="Q2865" s="26"/>
      <c r="R2865" s="26"/>
      <c r="S2865" s="26"/>
      <c r="T2865" s="40" t="str">
        <f t="shared" si="181"/>
        <v/>
      </c>
      <c r="U2865" s="24"/>
      <c r="V2865" s="24"/>
      <c r="W2865" s="26"/>
    </row>
    <row r="2866" spans="1:23" ht="14.1">
      <c r="A2866" s="13" t="s">
        <v>127</v>
      </c>
      <c r="B2866" s="75"/>
      <c r="C2866" s="75"/>
      <c r="D2866" s="75"/>
      <c r="E2866" s="24"/>
      <c r="F2866" s="13" t="s">
        <v>111</v>
      </c>
      <c r="G2866" s="27"/>
      <c r="H2866" s="24"/>
      <c r="I2866" s="13" t="s">
        <v>128</v>
      </c>
      <c r="J2866" s="27"/>
      <c r="K2866" s="24"/>
      <c r="L2866" s="13" t="s">
        <v>111</v>
      </c>
      <c r="M2866" s="27"/>
      <c r="N2866" s="24"/>
      <c r="O2866" s="13" t="str">
        <f>IF(OR(AND(NOT(ISBLANK(G2866)),NOT(ISNUMBER(G2866))),AND(NOT(ISBLANK(J2866)),NOT(ISNUMBER(M2866)))),"Digite um número na C.H.",IF(OR(COUNTIF(B2858:B2867,B2866)&gt;1,COUNTIF(J2858:J2867,J2866)&gt;1),"Docente repetido",""))</f>
        <v/>
      </c>
      <c r="P2866" s="13">
        <f t="shared" si="183"/>
        <v>0</v>
      </c>
      <c r="Q2866" s="26"/>
      <c r="R2866" s="26"/>
      <c r="S2866" s="26"/>
      <c r="T2866" s="40" t="str">
        <f t="shared" si="181"/>
        <v/>
      </c>
      <c r="U2866" s="26"/>
      <c r="V2866" s="26"/>
      <c r="W2866" s="26"/>
    </row>
    <row r="2867" spans="1:23" ht="14.1">
      <c r="A2867" s="13" t="s">
        <v>129</v>
      </c>
      <c r="B2867" s="75"/>
      <c r="C2867" s="75"/>
      <c r="D2867" s="75"/>
      <c r="E2867" s="24"/>
      <c r="F2867" s="13" t="s">
        <v>111</v>
      </c>
      <c r="G2867" s="27"/>
      <c r="H2867" s="24"/>
      <c r="I2867" s="13" t="s">
        <v>130</v>
      </c>
      <c r="J2867" s="27"/>
      <c r="K2867" s="24"/>
      <c r="L2867" s="13" t="s">
        <v>111</v>
      </c>
      <c r="M2867" s="27"/>
      <c r="N2867" s="24"/>
      <c r="O2867" s="13" t="str">
        <f>IF(OR(AND(NOT(ISBLANK(G2867)),NOT(ISNUMBER(G2867))),AND(NOT(ISBLANK(J2867)),NOT(ISNUMBER(M2867)))),"Digite um número na C.H.",IF(OR(COUNTIF(B2858:B2867,B2867)&gt;1,COUNTIF(J2858:J2867,J2867)&gt;1),"Docente repetido",""))</f>
        <v/>
      </c>
      <c r="P2867" s="13">
        <f t="shared" si="183"/>
        <v>0</v>
      </c>
      <c r="Q2867" s="26"/>
      <c r="R2867" s="26"/>
      <c r="S2867" s="26"/>
      <c r="T2867" s="40" t="str">
        <f t="shared" si="181"/>
        <v/>
      </c>
      <c r="U2867" s="26"/>
      <c r="V2867" s="26"/>
      <c r="W2867" s="26"/>
    </row>
    <row r="2868" spans="1:23" ht="12.6">
      <c r="A2868" s="26"/>
      <c r="B2868" s="26"/>
      <c r="C2868" s="26"/>
      <c r="D2868" s="26"/>
      <c r="E2868" s="26"/>
      <c r="F2868" s="26"/>
      <c r="G2868" s="26"/>
      <c r="H2868" s="26"/>
      <c r="I2868" s="26"/>
      <c r="J2868" s="26"/>
      <c r="K2868" s="26"/>
      <c r="L2868" s="26"/>
      <c r="M2868" s="26"/>
      <c r="N2868" s="26"/>
      <c r="O2868" s="26"/>
      <c r="P2868" s="26"/>
      <c r="Q2868" s="26"/>
      <c r="R2868" s="26"/>
      <c r="S2868" s="26"/>
      <c r="T2868" s="40" t="str">
        <f t="shared" si="181"/>
        <v/>
      </c>
      <c r="U2868" s="26"/>
      <c r="V2868" s="26"/>
      <c r="W2868" s="26"/>
    </row>
    <row r="2869" spans="1:23" ht="15.75" customHeight="1">
      <c r="T2869" s="40" t="str">
        <f t="shared" si="181"/>
        <v/>
      </c>
    </row>
    <row r="2870" spans="1:23" ht="15.75" customHeight="1">
      <c r="T2870" s="40" t="str">
        <f t="shared" si="181"/>
        <v/>
      </c>
    </row>
    <row r="2871" spans="1:23" ht="19.5" customHeight="1">
      <c r="A2871" s="13" t="s">
        <v>99</v>
      </c>
      <c r="B2871" s="94"/>
      <c r="C2871" s="94"/>
      <c r="D2871" s="94"/>
      <c r="E2871" s="94"/>
      <c r="F2871" s="94"/>
      <c r="G2871" s="94"/>
      <c r="H2871" s="94"/>
      <c r="I2871" s="94"/>
      <c r="J2871" s="94"/>
      <c r="K2871" s="94"/>
      <c r="L2871" s="94"/>
      <c r="M2871" s="94"/>
      <c r="N2871" s="24"/>
      <c r="O2871" s="13" t="str">
        <f>IF(AND(B2871="",NOT(F2872="")),"Nome da disciplina obrigatório","")</f>
        <v/>
      </c>
      <c r="P2871" s="13">
        <f>IF(ISBLANK(O2871),"",IF(O2871="",0,1))</f>
        <v>0</v>
      </c>
      <c r="Q2871" s="26"/>
      <c r="R2871" s="26"/>
      <c r="S2871" s="26"/>
      <c r="T2871" s="40" t="str">
        <f t="shared" si="181"/>
        <v/>
      </c>
      <c r="U2871" s="26"/>
      <c r="V2871" s="26"/>
      <c r="W2871" s="26"/>
    </row>
    <row r="2872" spans="1:23" ht="32.25" customHeight="1">
      <c r="A2872" s="95" t="s">
        <v>100</v>
      </c>
      <c r="B2872" s="96"/>
      <c r="C2872" s="96"/>
      <c r="D2872" s="96"/>
      <c r="E2872" s="97"/>
      <c r="F2872" s="13" t="str">
        <f>IF(SUM(G2882:G2891)+SUM(M2882:M2891)=0,"",SUM(G2882:G2891)+SUM(M2882:M2891))</f>
        <v/>
      </c>
      <c r="H2872" s="24"/>
      <c r="I2872" s="24"/>
      <c r="J2872" s="24"/>
      <c r="K2872" s="24"/>
      <c r="L2872" s="24"/>
      <c r="M2872" s="24"/>
      <c r="N2872" s="24"/>
      <c r="O2872" s="13" t="str">
        <f>IF(F2872="", "", IF(AND(NOT(F2872=0),NOT(MOD(F2872,15)=0)),"A carga horária deve ser múltiplo de 15",""))</f>
        <v/>
      </c>
      <c r="P2872" s="13">
        <f>IF(ISBLANK(O2872),"",IF(O2872="",0,1))</f>
        <v>0</v>
      </c>
      <c r="Q2872" s="26"/>
      <c r="R2872" s="26"/>
      <c r="S2872" s="26"/>
      <c r="T2872" s="40" t="str">
        <f t="shared" si="181"/>
        <v/>
      </c>
      <c r="U2872" s="24"/>
      <c r="V2872" s="24"/>
      <c r="W2872" s="26"/>
    </row>
    <row r="2873" spans="1:23" ht="14.1">
      <c r="A2873" s="98" t="s">
        <v>93</v>
      </c>
      <c r="B2873" s="98"/>
      <c r="C2873" s="98"/>
      <c r="D2873" s="98"/>
      <c r="E2873" s="98"/>
      <c r="F2873" s="38" t="str">
        <f>IF(AND(NOT(ISBLANK(F2872)),ISNUMBER(F2872),F2872&gt;=15),F2872/15,"")</f>
        <v/>
      </c>
      <c r="G2873" s="24"/>
      <c r="H2873" s="24"/>
      <c r="I2873" s="24"/>
      <c r="J2873" s="24"/>
      <c r="K2873" s="24"/>
      <c r="L2873" s="24"/>
      <c r="M2873" s="24"/>
      <c r="N2873" s="24"/>
      <c r="O2873" s="26"/>
      <c r="P2873" s="26"/>
      <c r="Q2873" s="26"/>
      <c r="R2873" s="26"/>
      <c r="S2873" s="26"/>
      <c r="T2873" s="40" t="str">
        <f t="shared" si="181"/>
        <v/>
      </c>
      <c r="U2873" s="24"/>
      <c r="V2873" s="24"/>
      <c r="W2873" s="26"/>
    </row>
    <row r="2874" spans="1:23" ht="60" customHeight="1">
      <c r="A2874" s="13" t="s">
        <v>101</v>
      </c>
      <c r="B2874" s="83"/>
      <c r="C2874" s="83"/>
      <c r="D2874" s="83"/>
      <c r="E2874" s="83"/>
      <c r="F2874" s="83"/>
      <c r="G2874" s="83"/>
      <c r="H2874" s="83"/>
      <c r="I2874" s="83"/>
      <c r="J2874" s="83"/>
      <c r="K2874" s="83"/>
      <c r="L2874" s="83"/>
      <c r="M2874" s="83"/>
      <c r="N2874" s="24"/>
      <c r="O2874" s="26"/>
      <c r="P2874" s="26"/>
      <c r="Q2874" s="26"/>
      <c r="R2874" s="26"/>
      <c r="S2874" s="26"/>
      <c r="T2874" s="40" t="str">
        <f t="shared" si="181"/>
        <v/>
      </c>
      <c r="U2874" s="24"/>
      <c r="V2874" s="24"/>
      <c r="W2874" s="26"/>
    </row>
    <row r="2875" spans="1:23" ht="60" customHeight="1">
      <c r="A2875" s="39" t="s">
        <v>102</v>
      </c>
      <c r="B2875" s="83"/>
      <c r="C2875" s="83"/>
      <c r="D2875" s="83"/>
      <c r="E2875" s="83"/>
      <c r="F2875" s="83"/>
      <c r="G2875" s="83"/>
      <c r="H2875" s="83"/>
      <c r="I2875" s="83"/>
      <c r="J2875" s="83"/>
      <c r="K2875" s="83"/>
      <c r="L2875" s="83"/>
      <c r="M2875" s="83"/>
      <c r="N2875" s="24"/>
      <c r="O2875" s="26"/>
      <c r="P2875" s="26"/>
      <c r="Q2875" s="26"/>
      <c r="R2875" s="26"/>
      <c r="S2875" s="26"/>
      <c r="T2875" s="40" t="str">
        <f t="shared" si="181"/>
        <v/>
      </c>
      <c r="U2875" s="24"/>
      <c r="V2875" s="24"/>
      <c r="W2875" s="26"/>
    </row>
    <row r="2876" spans="1:23" ht="14.1">
      <c r="A2876" s="13" t="s">
        <v>103</v>
      </c>
      <c r="B2876" s="57"/>
      <c r="C2876" s="16" t="s">
        <v>104</v>
      </c>
      <c r="D2876" s="24"/>
      <c r="E2876" s="24"/>
      <c r="G2876" s="26"/>
      <c r="H2876" s="24"/>
      <c r="I2876" s="24"/>
      <c r="J2876" s="24"/>
      <c r="K2876" s="24"/>
      <c r="L2876" s="24"/>
      <c r="M2876" s="24"/>
      <c r="N2876" s="24"/>
      <c r="O2876" s="26"/>
      <c r="P2876" s="26"/>
      <c r="Q2876" s="26"/>
      <c r="R2876" s="26"/>
      <c r="S2876" s="26"/>
      <c r="T2876" s="40" t="str">
        <f t="shared" si="181"/>
        <v/>
      </c>
      <c r="U2876" s="24"/>
      <c r="V2876" s="24"/>
      <c r="W2876" s="26"/>
    </row>
    <row r="2877" spans="1:23" ht="14.1">
      <c r="A2877" s="13" t="s">
        <v>105</v>
      </c>
      <c r="B2877" s="57"/>
      <c r="C2877" s="16" t="s">
        <v>104</v>
      </c>
      <c r="D2877" s="24"/>
      <c r="E2877" s="24"/>
      <c r="G2877" s="26"/>
      <c r="H2877" s="24"/>
      <c r="I2877" s="24"/>
      <c r="J2877" s="24"/>
      <c r="K2877" s="24"/>
      <c r="L2877" s="24"/>
      <c r="M2877" s="24"/>
      <c r="N2877" s="24"/>
      <c r="O2877" s="26"/>
      <c r="P2877" s="26"/>
      <c r="Q2877" s="26"/>
      <c r="R2877" s="26"/>
      <c r="S2877" s="26"/>
      <c r="T2877" s="40" t="str">
        <f t="shared" si="181"/>
        <v/>
      </c>
      <c r="U2877" s="24"/>
      <c r="V2877" s="24"/>
      <c r="W2877" s="26"/>
    </row>
    <row r="2878" spans="1:23" ht="14.1">
      <c r="A2878" s="99" t="s">
        <v>106</v>
      </c>
      <c r="B2878" s="99"/>
      <c r="C2878" s="57"/>
      <c r="D2878" s="16" t="s">
        <v>104</v>
      </c>
      <c r="E2878" s="24"/>
      <c r="F2878" s="34"/>
      <c r="G2878" s="26"/>
      <c r="H2878" s="24"/>
      <c r="I2878" s="24"/>
      <c r="J2878" s="24"/>
      <c r="K2878" s="24"/>
      <c r="L2878" s="24"/>
      <c r="M2878" s="24"/>
      <c r="N2878" s="24"/>
      <c r="O2878" s="26"/>
      <c r="P2878" s="26"/>
      <c r="Q2878" s="26"/>
      <c r="R2878" s="26"/>
      <c r="S2878" s="26"/>
      <c r="T2878" s="40" t="str">
        <f t="shared" si="181"/>
        <v/>
      </c>
      <c r="U2878" s="24"/>
      <c r="V2878" s="24"/>
      <c r="W2878" s="26"/>
    </row>
    <row r="2879" spans="1:23" ht="14.1">
      <c r="A2879" s="99" t="s">
        <v>107</v>
      </c>
      <c r="B2879" s="99"/>
      <c r="C2879" s="57"/>
      <c r="D2879" s="16" t="s">
        <v>104</v>
      </c>
      <c r="E2879" s="24"/>
      <c r="F2879" s="34"/>
      <c r="G2879" s="26"/>
      <c r="H2879" s="24"/>
      <c r="I2879" s="24"/>
      <c r="J2879" s="24"/>
      <c r="K2879" s="24"/>
      <c r="L2879" s="24"/>
      <c r="M2879" s="24"/>
      <c r="N2879" s="24"/>
      <c r="O2879" s="26"/>
      <c r="P2879" s="26"/>
      <c r="Q2879" s="26"/>
      <c r="R2879" s="26"/>
      <c r="S2879" s="26"/>
      <c r="T2879" s="40" t="str">
        <f t="shared" si="181"/>
        <v/>
      </c>
      <c r="U2879" s="24"/>
      <c r="V2879" s="24"/>
      <c r="W2879" s="26"/>
    </row>
    <row r="2880" spans="1:23" ht="14.1">
      <c r="A2880" s="100" t="s">
        <v>108</v>
      </c>
      <c r="B2880" s="101"/>
      <c r="C2880" s="102"/>
      <c r="D2880" s="57"/>
      <c r="E2880" s="16" t="s">
        <v>104</v>
      </c>
      <c r="G2880" s="26"/>
      <c r="H2880" s="24"/>
      <c r="I2880" s="24"/>
      <c r="J2880" s="24"/>
      <c r="K2880" s="24"/>
      <c r="L2880" s="24"/>
      <c r="M2880" s="24"/>
      <c r="N2880" s="24"/>
      <c r="O2880" s="26"/>
      <c r="P2880" s="26"/>
      <c r="Q2880" s="26"/>
      <c r="R2880" s="26"/>
      <c r="S2880" s="26"/>
      <c r="T2880" s="40" t="str">
        <f t="shared" si="181"/>
        <v/>
      </c>
      <c r="U2880" s="24"/>
      <c r="V2880" s="24"/>
      <c r="W2880" s="26"/>
    </row>
    <row r="2881" spans="1:23" ht="14.1">
      <c r="A2881" s="103" t="s">
        <v>109</v>
      </c>
      <c r="B2881" s="104"/>
      <c r="C2881" s="105"/>
      <c r="D2881" s="57"/>
      <c r="E2881" s="16" t="s">
        <v>104</v>
      </c>
      <c r="G2881" s="26"/>
      <c r="H2881" s="24"/>
      <c r="I2881" s="24"/>
      <c r="J2881" s="24"/>
      <c r="K2881" s="24"/>
      <c r="L2881" s="24"/>
      <c r="M2881" s="24"/>
      <c r="N2881" s="24"/>
      <c r="O2881" s="26"/>
      <c r="P2881" s="26"/>
      <c r="Q2881" s="26"/>
      <c r="R2881" s="26"/>
      <c r="S2881" s="26"/>
      <c r="T2881" s="40" t="str">
        <f t="shared" ref="T2881:T2944" si="184">IF(AND($A2881 = "Nome da disciplina:", ISTEXT($B2881)), "OK", "")</f>
        <v/>
      </c>
      <c r="U2881" s="24"/>
      <c r="V2881" s="24"/>
      <c r="W2881" s="26"/>
    </row>
    <row r="2882" spans="1:23" ht="14.1">
      <c r="A2882" s="13" t="s">
        <v>110</v>
      </c>
      <c r="B2882" s="75"/>
      <c r="C2882" s="75"/>
      <c r="D2882" s="75"/>
      <c r="E2882" s="24"/>
      <c r="F2882" s="13" t="s">
        <v>111</v>
      </c>
      <c r="G2882" s="27"/>
      <c r="H2882" s="24"/>
      <c r="I2882" s="13" t="s">
        <v>112</v>
      </c>
      <c r="J2882" s="27"/>
      <c r="K2882" s="24"/>
      <c r="L2882" s="13" t="s">
        <v>111</v>
      </c>
      <c r="M2882" s="27"/>
      <c r="N2882" s="24"/>
      <c r="O2882" s="13" t="str">
        <f>IF(OR(AND(NOT(ISBLANK(G2882)),NOT(ISNUMBER(G2882))),AND(NOT(ISBLANK(J2882)),NOT(ISNUMBER(M2882)))),"Digite um número na C.H.",IF(OR(COUNTIF(B2882:B2891,B2882)&gt;1,COUNTIF(J2882:J2891,J2882)&gt;1),"Docente repetido",""))</f>
        <v/>
      </c>
      <c r="P2882" s="13">
        <f t="shared" ref="P2882:P2891" si="185">IF(ISBLANK(O2882),"",IF(O2882="",0,1))</f>
        <v>0</v>
      </c>
      <c r="Q2882" s="26"/>
      <c r="R2882" s="26"/>
      <c r="S2882" s="26"/>
      <c r="T2882" s="40" t="str">
        <f t="shared" si="184"/>
        <v/>
      </c>
      <c r="U2882" s="24"/>
      <c r="V2882" s="24"/>
      <c r="W2882" s="26"/>
    </row>
    <row r="2883" spans="1:23" ht="14.1">
      <c r="A2883" s="13" t="s">
        <v>113</v>
      </c>
      <c r="B2883" s="75"/>
      <c r="C2883" s="75"/>
      <c r="D2883" s="75"/>
      <c r="E2883" s="24"/>
      <c r="F2883" s="13" t="s">
        <v>111</v>
      </c>
      <c r="G2883" s="27"/>
      <c r="H2883" s="24"/>
      <c r="I2883" s="13" t="s">
        <v>114</v>
      </c>
      <c r="J2883" s="27"/>
      <c r="K2883" s="24"/>
      <c r="L2883" s="13" t="s">
        <v>111</v>
      </c>
      <c r="M2883" s="27"/>
      <c r="N2883" s="24"/>
      <c r="O2883" s="13" t="str">
        <f>IF(OR(AND(NOT(ISBLANK(G2883)),NOT(ISNUMBER(G2883))),AND(NOT(ISBLANK(J2883)),NOT(ISNUMBER(M2883)))),"Digite um número na C.H.",IF(OR(COUNTIF(B2882:B2891,B2883)&gt;1,COUNTIF(J2882:J2891,J2883)&gt;1),"Docente repetido",""))</f>
        <v/>
      </c>
      <c r="P2883" s="13">
        <f t="shared" si="185"/>
        <v>0</v>
      </c>
      <c r="Q2883" s="26"/>
      <c r="R2883" s="26"/>
      <c r="S2883" s="26"/>
      <c r="T2883" s="40" t="str">
        <f t="shared" si="184"/>
        <v/>
      </c>
      <c r="U2883" s="24"/>
      <c r="V2883" s="24"/>
      <c r="W2883" s="26"/>
    </row>
    <row r="2884" spans="1:23" ht="14.1">
      <c r="A2884" s="13" t="s">
        <v>115</v>
      </c>
      <c r="B2884" s="75"/>
      <c r="C2884" s="75"/>
      <c r="D2884" s="75"/>
      <c r="E2884" s="24"/>
      <c r="F2884" s="13" t="s">
        <v>111</v>
      </c>
      <c r="G2884" s="27"/>
      <c r="H2884" s="24"/>
      <c r="I2884" s="13" t="s">
        <v>116</v>
      </c>
      <c r="J2884" s="27"/>
      <c r="K2884" s="24"/>
      <c r="L2884" s="13" t="s">
        <v>111</v>
      </c>
      <c r="M2884" s="27"/>
      <c r="N2884" s="24"/>
      <c r="O2884" s="13" t="str">
        <f>IF(OR(AND(NOT(ISBLANK(G2884)),NOT(ISNUMBER(G2884))),AND(NOT(ISBLANK(J2884)),NOT(ISNUMBER(M2884)))),"Digite um número na C.H.",IF(OR(COUNTIF(B2882:B2891,B2884)&gt;1,COUNTIF(J2882:J2891,J2884)&gt;1),"Docente repetido",""))</f>
        <v/>
      </c>
      <c r="P2884" s="13">
        <f t="shared" si="185"/>
        <v>0</v>
      </c>
      <c r="Q2884" s="26"/>
      <c r="R2884" s="26"/>
      <c r="S2884" s="26"/>
      <c r="T2884" s="40" t="str">
        <f t="shared" si="184"/>
        <v/>
      </c>
      <c r="U2884" s="24"/>
      <c r="V2884" s="24"/>
      <c r="W2884" s="26"/>
    </row>
    <row r="2885" spans="1:23" ht="14.1">
      <c r="A2885" s="13" t="s">
        <v>117</v>
      </c>
      <c r="B2885" s="75"/>
      <c r="C2885" s="75"/>
      <c r="D2885" s="75"/>
      <c r="E2885" s="24"/>
      <c r="F2885" s="13" t="s">
        <v>111</v>
      </c>
      <c r="G2885" s="27"/>
      <c r="H2885" s="24"/>
      <c r="I2885" s="13" t="s">
        <v>118</v>
      </c>
      <c r="J2885" s="27"/>
      <c r="K2885" s="24"/>
      <c r="L2885" s="13" t="s">
        <v>111</v>
      </c>
      <c r="M2885" s="27"/>
      <c r="N2885" s="24"/>
      <c r="O2885" s="13" t="str">
        <f>IF(OR(AND(NOT(ISBLANK(G2885)),NOT(ISNUMBER(G2885))),AND(NOT(ISBLANK(J2885)),NOT(ISNUMBER(M2885)))),"Digite um número na C.H.",IF(OR(COUNTIF(B2882:B2891,B2885)&gt;1,COUNTIF(J2882:J2891,J2885)&gt;1),"Docente repetido",""))</f>
        <v/>
      </c>
      <c r="P2885" s="13">
        <f t="shared" si="185"/>
        <v>0</v>
      </c>
      <c r="Q2885" s="26"/>
      <c r="R2885" s="26"/>
      <c r="S2885" s="26"/>
      <c r="T2885" s="40" t="str">
        <f t="shared" si="184"/>
        <v/>
      </c>
      <c r="U2885" s="24"/>
      <c r="V2885" s="24"/>
      <c r="W2885" s="26"/>
    </row>
    <row r="2886" spans="1:23" ht="14.1">
      <c r="A2886" s="13" t="s">
        <v>119</v>
      </c>
      <c r="B2886" s="75"/>
      <c r="C2886" s="75"/>
      <c r="D2886" s="75"/>
      <c r="E2886" s="24"/>
      <c r="F2886" s="13" t="s">
        <v>111</v>
      </c>
      <c r="G2886" s="27"/>
      <c r="H2886" s="24"/>
      <c r="I2886" s="13" t="s">
        <v>120</v>
      </c>
      <c r="J2886" s="27"/>
      <c r="K2886" s="24"/>
      <c r="L2886" s="13" t="s">
        <v>111</v>
      </c>
      <c r="M2886" s="27"/>
      <c r="N2886" s="24"/>
      <c r="O2886" s="13" t="str">
        <f>IF(OR(AND(NOT(ISBLANK(G2886)),NOT(ISNUMBER(G2886))),AND(NOT(ISBLANK(J2886)),NOT(ISNUMBER(M2886)))),"Digite um número na C.H.",IF(OR(COUNTIF(B2882:B2891,B2886)&gt;1,COUNTIF(J2882:J2891,J2886)&gt;1),"Docente repetido",""))</f>
        <v/>
      </c>
      <c r="P2886" s="13">
        <f t="shared" si="185"/>
        <v>0</v>
      </c>
      <c r="Q2886" s="26"/>
      <c r="R2886" s="26"/>
      <c r="S2886" s="26"/>
      <c r="T2886" s="40" t="str">
        <f t="shared" si="184"/>
        <v/>
      </c>
      <c r="U2886" s="24"/>
      <c r="V2886" s="24"/>
      <c r="W2886" s="26"/>
    </row>
    <row r="2887" spans="1:23" ht="14.1">
      <c r="A2887" s="13" t="s">
        <v>121</v>
      </c>
      <c r="B2887" s="75"/>
      <c r="C2887" s="75"/>
      <c r="D2887" s="75"/>
      <c r="E2887" s="24"/>
      <c r="F2887" s="13" t="s">
        <v>111</v>
      </c>
      <c r="G2887" s="27"/>
      <c r="H2887" s="24"/>
      <c r="I2887" s="13" t="s">
        <v>122</v>
      </c>
      <c r="J2887" s="27"/>
      <c r="K2887" s="24"/>
      <c r="L2887" s="13" t="s">
        <v>111</v>
      </c>
      <c r="M2887" s="27"/>
      <c r="N2887" s="24"/>
      <c r="O2887" s="13" t="str">
        <f>IF(OR(AND(NOT(ISBLANK(G2887)),NOT(ISNUMBER(G2887))),AND(NOT(ISBLANK(J2887)),NOT(ISNUMBER(M2887)))),"Digite um número na C.H.",IF(OR(COUNTIF(B2882:B2891,B2887)&gt;1,COUNTIF(J2882:J2891,J2887)&gt;1),"Docente repetido",""))</f>
        <v/>
      </c>
      <c r="P2887" s="13">
        <f t="shared" si="185"/>
        <v>0</v>
      </c>
      <c r="Q2887" s="26"/>
      <c r="R2887" s="26"/>
      <c r="S2887" s="26"/>
      <c r="T2887" s="40" t="str">
        <f t="shared" si="184"/>
        <v/>
      </c>
      <c r="U2887" s="24"/>
      <c r="V2887" s="24"/>
      <c r="W2887" s="26"/>
    </row>
    <row r="2888" spans="1:23" ht="14.1">
      <c r="A2888" s="13" t="s">
        <v>123</v>
      </c>
      <c r="B2888" s="75"/>
      <c r="C2888" s="75"/>
      <c r="D2888" s="75"/>
      <c r="E2888" s="24"/>
      <c r="F2888" s="13" t="s">
        <v>111</v>
      </c>
      <c r="G2888" s="27"/>
      <c r="H2888" s="24"/>
      <c r="I2888" s="13" t="s">
        <v>124</v>
      </c>
      <c r="J2888" s="27"/>
      <c r="K2888" s="24"/>
      <c r="L2888" s="13" t="s">
        <v>111</v>
      </c>
      <c r="M2888" s="27"/>
      <c r="N2888" s="24"/>
      <c r="O2888" s="13" t="str">
        <f>IF(OR(AND(NOT(ISBLANK(G2888)),NOT(ISNUMBER(G2888))),AND(NOT(ISBLANK(J2888)),NOT(ISNUMBER(M2888)))),"Digite um número na C.H.",IF(OR(COUNTIF(B2882:B2891,B2888)&gt;1,COUNTIF(J2882:J2891,J2888)&gt;1),"Docente repetido",""))</f>
        <v/>
      </c>
      <c r="P2888" s="13">
        <f t="shared" si="185"/>
        <v>0</v>
      </c>
      <c r="Q2888" s="26"/>
      <c r="R2888" s="26"/>
      <c r="S2888" s="26"/>
      <c r="T2888" s="40" t="str">
        <f t="shared" si="184"/>
        <v/>
      </c>
      <c r="U2888" s="24"/>
      <c r="V2888" s="24"/>
      <c r="W2888" s="26"/>
    </row>
    <row r="2889" spans="1:23" ht="14.1">
      <c r="A2889" s="13" t="s">
        <v>125</v>
      </c>
      <c r="B2889" s="75"/>
      <c r="C2889" s="75"/>
      <c r="D2889" s="75"/>
      <c r="E2889" s="24"/>
      <c r="F2889" s="13" t="s">
        <v>111</v>
      </c>
      <c r="G2889" s="27"/>
      <c r="H2889" s="24"/>
      <c r="I2889" s="13" t="s">
        <v>126</v>
      </c>
      <c r="J2889" s="27"/>
      <c r="K2889" s="24"/>
      <c r="L2889" s="13" t="s">
        <v>111</v>
      </c>
      <c r="M2889" s="27"/>
      <c r="N2889" s="24"/>
      <c r="O2889" s="13" t="str">
        <f>IF(OR(AND(NOT(ISBLANK(G2889)),NOT(ISNUMBER(G2889))),AND(NOT(ISBLANK(J2889)),NOT(ISNUMBER(M2889)))),"Digite um número na C.H.",IF(OR(COUNTIF(B2882:B2891,B2889)&gt;1,COUNTIF(J2882:J2891,J2889)&gt;1),"Docente repetido",""))</f>
        <v/>
      </c>
      <c r="P2889" s="13">
        <f t="shared" si="185"/>
        <v>0</v>
      </c>
      <c r="Q2889" s="26"/>
      <c r="R2889" s="26"/>
      <c r="S2889" s="26"/>
      <c r="T2889" s="40" t="str">
        <f t="shared" si="184"/>
        <v/>
      </c>
      <c r="U2889" s="24"/>
      <c r="V2889" s="24"/>
      <c r="W2889" s="26"/>
    </row>
    <row r="2890" spans="1:23" ht="14.1">
      <c r="A2890" s="13" t="s">
        <v>127</v>
      </c>
      <c r="B2890" s="75"/>
      <c r="C2890" s="75"/>
      <c r="D2890" s="75"/>
      <c r="E2890" s="24"/>
      <c r="F2890" s="13" t="s">
        <v>111</v>
      </c>
      <c r="G2890" s="27"/>
      <c r="H2890" s="24"/>
      <c r="I2890" s="13" t="s">
        <v>128</v>
      </c>
      <c r="J2890" s="27"/>
      <c r="K2890" s="24"/>
      <c r="L2890" s="13" t="s">
        <v>111</v>
      </c>
      <c r="M2890" s="27"/>
      <c r="N2890" s="24"/>
      <c r="O2890" s="13" t="str">
        <f>IF(OR(AND(NOT(ISBLANK(G2890)),NOT(ISNUMBER(G2890))),AND(NOT(ISBLANK(J2890)),NOT(ISNUMBER(M2890)))),"Digite um número na C.H.",IF(OR(COUNTIF(B2882:B2891,B2890)&gt;1,COUNTIF(J2882:J2891,J2890)&gt;1),"Docente repetido",""))</f>
        <v/>
      </c>
      <c r="P2890" s="13">
        <f t="shared" si="185"/>
        <v>0</v>
      </c>
      <c r="Q2890" s="26"/>
      <c r="R2890" s="26"/>
      <c r="S2890" s="26"/>
      <c r="T2890" s="40" t="str">
        <f t="shared" si="184"/>
        <v/>
      </c>
      <c r="U2890" s="26"/>
      <c r="V2890" s="26"/>
      <c r="W2890" s="26"/>
    </row>
    <row r="2891" spans="1:23" ht="14.1">
      <c r="A2891" s="13" t="s">
        <v>129</v>
      </c>
      <c r="B2891" s="75"/>
      <c r="C2891" s="75"/>
      <c r="D2891" s="75"/>
      <c r="E2891" s="24"/>
      <c r="F2891" s="13" t="s">
        <v>111</v>
      </c>
      <c r="G2891" s="27"/>
      <c r="H2891" s="24"/>
      <c r="I2891" s="13" t="s">
        <v>130</v>
      </c>
      <c r="J2891" s="27"/>
      <c r="K2891" s="24"/>
      <c r="L2891" s="13" t="s">
        <v>111</v>
      </c>
      <c r="M2891" s="27"/>
      <c r="N2891" s="24"/>
      <c r="O2891" s="13" t="str">
        <f>IF(OR(AND(NOT(ISBLANK(G2891)),NOT(ISNUMBER(G2891))),AND(NOT(ISBLANK(J2891)),NOT(ISNUMBER(M2891)))),"Digite um número na C.H.",IF(OR(COUNTIF(B2882:B2891,B2891)&gt;1,COUNTIF(J2882:J2891,J2891)&gt;1),"Docente repetido",""))</f>
        <v/>
      </c>
      <c r="P2891" s="13">
        <f t="shared" si="185"/>
        <v>0</v>
      </c>
      <c r="Q2891" s="26"/>
      <c r="R2891" s="26"/>
      <c r="S2891" s="26"/>
      <c r="T2891" s="40" t="str">
        <f t="shared" si="184"/>
        <v/>
      </c>
      <c r="U2891" s="26"/>
      <c r="V2891" s="26"/>
      <c r="W2891" s="26"/>
    </row>
    <row r="2892" spans="1:23" ht="12.6">
      <c r="A2892" s="26"/>
      <c r="B2892" s="26"/>
      <c r="C2892" s="26"/>
      <c r="D2892" s="26"/>
      <c r="E2892" s="26"/>
      <c r="F2892" s="26"/>
      <c r="G2892" s="26"/>
      <c r="H2892" s="26"/>
      <c r="I2892" s="26"/>
      <c r="J2892" s="26"/>
      <c r="K2892" s="26"/>
      <c r="L2892" s="26"/>
      <c r="M2892" s="26"/>
      <c r="N2892" s="26"/>
      <c r="O2892" s="26"/>
      <c r="P2892" s="26"/>
      <c r="Q2892" s="26"/>
      <c r="R2892" s="26"/>
      <c r="S2892" s="26"/>
      <c r="T2892" s="40" t="str">
        <f t="shared" si="184"/>
        <v/>
      </c>
      <c r="U2892" s="26"/>
      <c r="V2892" s="26"/>
      <c r="W2892" s="26"/>
    </row>
    <row r="2893" spans="1:23" ht="15.75" customHeight="1">
      <c r="T2893" s="40" t="str">
        <f t="shared" si="184"/>
        <v/>
      </c>
    </row>
    <row r="2894" spans="1:23" ht="15.75" customHeight="1">
      <c r="T2894" s="40" t="str">
        <f t="shared" si="184"/>
        <v/>
      </c>
    </row>
    <row r="2895" spans="1:23" ht="19.5" customHeight="1">
      <c r="A2895" s="13" t="s">
        <v>99</v>
      </c>
      <c r="B2895" s="94"/>
      <c r="C2895" s="94"/>
      <c r="D2895" s="94"/>
      <c r="E2895" s="94"/>
      <c r="F2895" s="94"/>
      <c r="G2895" s="94"/>
      <c r="H2895" s="94"/>
      <c r="I2895" s="94"/>
      <c r="J2895" s="94"/>
      <c r="K2895" s="94"/>
      <c r="L2895" s="94"/>
      <c r="M2895" s="94"/>
      <c r="N2895" s="24"/>
      <c r="O2895" s="13" t="str">
        <f>IF(AND(B2895="",NOT(F2896="")),"Nome da disciplina obrigatório","")</f>
        <v/>
      </c>
      <c r="P2895" s="13">
        <f>IF(ISBLANK(O2895),"",IF(O2895="",0,1))</f>
        <v>0</v>
      </c>
      <c r="Q2895" s="26"/>
      <c r="R2895" s="26"/>
      <c r="S2895" s="26"/>
      <c r="T2895" s="40" t="str">
        <f t="shared" si="184"/>
        <v/>
      </c>
      <c r="U2895" s="26"/>
      <c r="V2895" s="26"/>
      <c r="W2895" s="26"/>
    </row>
    <row r="2896" spans="1:23" ht="32.25" customHeight="1">
      <c r="A2896" s="95" t="s">
        <v>100</v>
      </c>
      <c r="B2896" s="96"/>
      <c r="C2896" s="96"/>
      <c r="D2896" s="96"/>
      <c r="E2896" s="97"/>
      <c r="F2896" s="13" t="str">
        <f>IF(SUM(G2906:G2915)+SUM(M2906:M2915)=0,"",SUM(G2906:G2915)+SUM(M2906:M2915))</f>
        <v/>
      </c>
      <c r="H2896" s="24"/>
      <c r="I2896" s="24"/>
      <c r="J2896" s="24"/>
      <c r="K2896" s="24"/>
      <c r="L2896" s="24"/>
      <c r="M2896" s="24"/>
      <c r="N2896" s="24"/>
      <c r="O2896" s="13" t="str">
        <f>IF(F2896="", "", IF(AND(NOT(F2896=0),NOT(MOD(F2896,15)=0)),"A carga horária deve ser múltiplo de 15",""))</f>
        <v/>
      </c>
      <c r="P2896" s="13">
        <f>IF(ISBLANK(O2896),"",IF(O2896="",0,1))</f>
        <v>0</v>
      </c>
      <c r="Q2896" s="26"/>
      <c r="R2896" s="26"/>
      <c r="S2896" s="26"/>
      <c r="T2896" s="40" t="str">
        <f t="shared" si="184"/>
        <v/>
      </c>
      <c r="U2896" s="24"/>
      <c r="V2896" s="24"/>
      <c r="W2896" s="26"/>
    </row>
    <row r="2897" spans="1:23" ht="14.1">
      <c r="A2897" s="98" t="s">
        <v>93</v>
      </c>
      <c r="B2897" s="98"/>
      <c r="C2897" s="98"/>
      <c r="D2897" s="98"/>
      <c r="E2897" s="98"/>
      <c r="F2897" s="38" t="str">
        <f>IF(AND(NOT(ISBLANK(F2896)),ISNUMBER(F2896),F2896&gt;=15),F2896/15,"")</f>
        <v/>
      </c>
      <c r="G2897" s="24"/>
      <c r="H2897" s="24"/>
      <c r="I2897" s="24"/>
      <c r="J2897" s="24"/>
      <c r="K2897" s="24"/>
      <c r="L2897" s="24"/>
      <c r="M2897" s="24"/>
      <c r="N2897" s="24"/>
      <c r="O2897" s="26"/>
      <c r="P2897" s="26"/>
      <c r="Q2897" s="26"/>
      <c r="R2897" s="26"/>
      <c r="S2897" s="26"/>
      <c r="T2897" s="40" t="str">
        <f t="shared" si="184"/>
        <v/>
      </c>
      <c r="U2897" s="24"/>
      <c r="V2897" s="24"/>
      <c r="W2897" s="26"/>
    </row>
    <row r="2898" spans="1:23" ht="60" customHeight="1">
      <c r="A2898" s="13" t="s">
        <v>101</v>
      </c>
      <c r="B2898" s="83"/>
      <c r="C2898" s="83"/>
      <c r="D2898" s="83"/>
      <c r="E2898" s="83"/>
      <c r="F2898" s="83"/>
      <c r="G2898" s="83"/>
      <c r="H2898" s="83"/>
      <c r="I2898" s="83"/>
      <c r="J2898" s="83"/>
      <c r="K2898" s="83"/>
      <c r="L2898" s="83"/>
      <c r="M2898" s="83"/>
      <c r="N2898" s="24"/>
      <c r="O2898" s="26"/>
      <c r="P2898" s="26"/>
      <c r="Q2898" s="26"/>
      <c r="R2898" s="26"/>
      <c r="S2898" s="26"/>
      <c r="T2898" s="40" t="str">
        <f t="shared" si="184"/>
        <v/>
      </c>
      <c r="U2898" s="24"/>
      <c r="V2898" s="24"/>
      <c r="W2898" s="26"/>
    </row>
    <row r="2899" spans="1:23" ht="60" customHeight="1">
      <c r="A2899" s="39" t="s">
        <v>102</v>
      </c>
      <c r="B2899" s="83"/>
      <c r="C2899" s="83"/>
      <c r="D2899" s="83"/>
      <c r="E2899" s="83"/>
      <c r="F2899" s="83"/>
      <c r="G2899" s="83"/>
      <c r="H2899" s="83"/>
      <c r="I2899" s="83"/>
      <c r="J2899" s="83"/>
      <c r="K2899" s="83"/>
      <c r="L2899" s="83"/>
      <c r="M2899" s="83"/>
      <c r="N2899" s="24"/>
      <c r="O2899" s="26"/>
      <c r="P2899" s="26"/>
      <c r="Q2899" s="26"/>
      <c r="R2899" s="26"/>
      <c r="S2899" s="26"/>
      <c r="T2899" s="40" t="str">
        <f t="shared" si="184"/>
        <v/>
      </c>
      <c r="U2899" s="24"/>
      <c r="V2899" s="24"/>
      <c r="W2899" s="26"/>
    </row>
    <row r="2900" spans="1:23" ht="14.1">
      <c r="A2900" s="13" t="s">
        <v>103</v>
      </c>
      <c r="B2900" s="57"/>
      <c r="C2900" s="16" t="s">
        <v>104</v>
      </c>
      <c r="D2900" s="24"/>
      <c r="E2900" s="24"/>
      <c r="G2900" s="26"/>
      <c r="H2900" s="24"/>
      <c r="I2900" s="24"/>
      <c r="J2900" s="24"/>
      <c r="K2900" s="24"/>
      <c r="L2900" s="24"/>
      <c r="M2900" s="24"/>
      <c r="N2900" s="24"/>
      <c r="O2900" s="26"/>
      <c r="P2900" s="26"/>
      <c r="Q2900" s="26"/>
      <c r="R2900" s="26"/>
      <c r="S2900" s="26"/>
      <c r="T2900" s="40" t="str">
        <f t="shared" si="184"/>
        <v/>
      </c>
      <c r="U2900" s="24"/>
      <c r="V2900" s="24"/>
      <c r="W2900" s="26"/>
    </row>
    <row r="2901" spans="1:23" ht="14.1">
      <c r="A2901" s="13" t="s">
        <v>105</v>
      </c>
      <c r="B2901" s="57"/>
      <c r="C2901" s="16" t="s">
        <v>104</v>
      </c>
      <c r="D2901" s="24"/>
      <c r="E2901" s="24"/>
      <c r="G2901" s="26"/>
      <c r="H2901" s="24"/>
      <c r="I2901" s="24"/>
      <c r="J2901" s="24"/>
      <c r="K2901" s="24"/>
      <c r="L2901" s="24"/>
      <c r="M2901" s="24"/>
      <c r="N2901" s="24"/>
      <c r="O2901" s="26"/>
      <c r="P2901" s="26"/>
      <c r="Q2901" s="26"/>
      <c r="R2901" s="26"/>
      <c r="S2901" s="26"/>
      <c r="T2901" s="40" t="str">
        <f t="shared" si="184"/>
        <v/>
      </c>
      <c r="U2901" s="24"/>
      <c r="V2901" s="24"/>
      <c r="W2901" s="26"/>
    </row>
    <row r="2902" spans="1:23" ht="14.1">
      <c r="A2902" s="99" t="s">
        <v>106</v>
      </c>
      <c r="B2902" s="99"/>
      <c r="C2902" s="57"/>
      <c r="D2902" s="16" t="s">
        <v>104</v>
      </c>
      <c r="E2902" s="24"/>
      <c r="F2902" s="34"/>
      <c r="G2902" s="26"/>
      <c r="H2902" s="24"/>
      <c r="I2902" s="24"/>
      <c r="J2902" s="24"/>
      <c r="K2902" s="24"/>
      <c r="L2902" s="24"/>
      <c r="M2902" s="24"/>
      <c r="N2902" s="24"/>
      <c r="O2902" s="26"/>
      <c r="P2902" s="26"/>
      <c r="Q2902" s="26"/>
      <c r="R2902" s="26"/>
      <c r="S2902" s="26"/>
      <c r="T2902" s="40" t="str">
        <f t="shared" si="184"/>
        <v/>
      </c>
      <c r="U2902" s="24"/>
      <c r="V2902" s="24"/>
      <c r="W2902" s="26"/>
    </row>
    <row r="2903" spans="1:23" ht="14.1">
      <c r="A2903" s="99" t="s">
        <v>107</v>
      </c>
      <c r="B2903" s="99"/>
      <c r="C2903" s="57"/>
      <c r="D2903" s="16" t="s">
        <v>104</v>
      </c>
      <c r="E2903" s="24"/>
      <c r="F2903" s="34"/>
      <c r="G2903" s="26"/>
      <c r="H2903" s="24"/>
      <c r="I2903" s="24"/>
      <c r="J2903" s="24"/>
      <c r="K2903" s="24"/>
      <c r="L2903" s="24"/>
      <c r="M2903" s="24"/>
      <c r="N2903" s="24"/>
      <c r="O2903" s="26"/>
      <c r="P2903" s="26"/>
      <c r="Q2903" s="26"/>
      <c r="R2903" s="26"/>
      <c r="S2903" s="26"/>
      <c r="T2903" s="40" t="str">
        <f t="shared" si="184"/>
        <v/>
      </c>
      <c r="U2903" s="24"/>
      <c r="V2903" s="24"/>
      <c r="W2903" s="26"/>
    </row>
    <row r="2904" spans="1:23" ht="14.1">
      <c r="A2904" s="100" t="s">
        <v>108</v>
      </c>
      <c r="B2904" s="101"/>
      <c r="C2904" s="102"/>
      <c r="D2904" s="57"/>
      <c r="E2904" s="16" t="s">
        <v>104</v>
      </c>
      <c r="G2904" s="26"/>
      <c r="H2904" s="24"/>
      <c r="I2904" s="24"/>
      <c r="J2904" s="24"/>
      <c r="K2904" s="24"/>
      <c r="L2904" s="24"/>
      <c r="M2904" s="24"/>
      <c r="N2904" s="24"/>
      <c r="O2904" s="26"/>
      <c r="P2904" s="26"/>
      <c r="Q2904" s="26"/>
      <c r="R2904" s="26"/>
      <c r="S2904" s="26"/>
      <c r="T2904" s="40" t="str">
        <f t="shared" si="184"/>
        <v/>
      </c>
      <c r="U2904" s="24"/>
      <c r="V2904" s="24"/>
      <c r="W2904" s="26"/>
    </row>
    <row r="2905" spans="1:23" ht="14.1">
      <c r="A2905" s="100" t="s">
        <v>109</v>
      </c>
      <c r="B2905" s="101"/>
      <c r="C2905" s="102"/>
      <c r="D2905" s="57"/>
      <c r="E2905" s="16" t="s">
        <v>104</v>
      </c>
      <c r="G2905" s="26"/>
      <c r="H2905" s="24"/>
      <c r="I2905" s="24"/>
      <c r="J2905" s="24"/>
      <c r="K2905" s="24"/>
      <c r="L2905" s="24"/>
      <c r="M2905" s="24"/>
      <c r="N2905" s="24"/>
      <c r="O2905" s="26"/>
      <c r="P2905" s="26"/>
      <c r="Q2905" s="26"/>
      <c r="R2905" s="26"/>
      <c r="S2905" s="26"/>
      <c r="T2905" s="40" t="str">
        <f t="shared" si="184"/>
        <v/>
      </c>
      <c r="U2905" s="24"/>
      <c r="V2905" s="24"/>
      <c r="W2905" s="26"/>
    </row>
    <row r="2906" spans="1:23" ht="14.1">
      <c r="A2906" s="13" t="s">
        <v>110</v>
      </c>
      <c r="B2906" s="75"/>
      <c r="C2906" s="75"/>
      <c r="D2906" s="75"/>
      <c r="E2906" s="24"/>
      <c r="F2906" s="13" t="s">
        <v>111</v>
      </c>
      <c r="G2906" s="27"/>
      <c r="H2906" s="24"/>
      <c r="I2906" s="13" t="s">
        <v>112</v>
      </c>
      <c r="J2906" s="27"/>
      <c r="K2906" s="24"/>
      <c r="L2906" s="13" t="s">
        <v>111</v>
      </c>
      <c r="M2906" s="27"/>
      <c r="N2906" s="24"/>
      <c r="O2906" s="13" t="str">
        <f>IF(OR(AND(NOT(ISBLANK(G2906)),NOT(ISNUMBER(G2906))),AND(NOT(ISBLANK(J2906)),NOT(ISNUMBER(M2906)))),"Digite um número na C.H.",IF(OR(COUNTIF(B2906:B2915,B2906)&gt;1,COUNTIF(J2906:J2915,J2906)&gt;1),"Docente repetido",""))</f>
        <v/>
      </c>
      <c r="P2906" s="13">
        <f t="shared" ref="P2906:P2915" si="186">IF(ISBLANK(O2906),"",IF(O2906="",0,1))</f>
        <v>0</v>
      </c>
      <c r="Q2906" s="26"/>
      <c r="R2906" s="26"/>
      <c r="S2906" s="26"/>
      <c r="T2906" s="40" t="str">
        <f t="shared" si="184"/>
        <v/>
      </c>
      <c r="U2906" s="24"/>
      <c r="V2906" s="24"/>
      <c r="W2906" s="26"/>
    </row>
    <row r="2907" spans="1:23" ht="14.1">
      <c r="A2907" s="13" t="s">
        <v>113</v>
      </c>
      <c r="B2907" s="75"/>
      <c r="C2907" s="75"/>
      <c r="D2907" s="75"/>
      <c r="E2907" s="24"/>
      <c r="F2907" s="13" t="s">
        <v>111</v>
      </c>
      <c r="G2907" s="27"/>
      <c r="H2907" s="24"/>
      <c r="I2907" s="13" t="s">
        <v>114</v>
      </c>
      <c r="J2907" s="27"/>
      <c r="K2907" s="24"/>
      <c r="L2907" s="13" t="s">
        <v>111</v>
      </c>
      <c r="M2907" s="27"/>
      <c r="N2907" s="24"/>
      <c r="O2907" s="13" t="str">
        <f>IF(OR(AND(NOT(ISBLANK(G2907)),NOT(ISNUMBER(G2907))),AND(NOT(ISBLANK(J2907)),NOT(ISNUMBER(M2907)))),"Digite um número na C.H.",IF(OR(COUNTIF(B2906:B2915,B2907)&gt;1,COUNTIF(J2906:J2915,J2907)&gt;1),"Docente repetido",""))</f>
        <v/>
      </c>
      <c r="P2907" s="13">
        <f t="shared" si="186"/>
        <v>0</v>
      </c>
      <c r="Q2907" s="26"/>
      <c r="R2907" s="26"/>
      <c r="S2907" s="26"/>
      <c r="T2907" s="40" t="str">
        <f t="shared" si="184"/>
        <v/>
      </c>
      <c r="U2907" s="24"/>
      <c r="V2907" s="24"/>
      <c r="W2907" s="26"/>
    </row>
    <row r="2908" spans="1:23" ht="14.1">
      <c r="A2908" s="13" t="s">
        <v>115</v>
      </c>
      <c r="B2908" s="75"/>
      <c r="C2908" s="75"/>
      <c r="D2908" s="75"/>
      <c r="E2908" s="24"/>
      <c r="F2908" s="13" t="s">
        <v>111</v>
      </c>
      <c r="G2908" s="27"/>
      <c r="H2908" s="24"/>
      <c r="I2908" s="13" t="s">
        <v>116</v>
      </c>
      <c r="J2908" s="27"/>
      <c r="K2908" s="24"/>
      <c r="L2908" s="13" t="s">
        <v>111</v>
      </c>
      <c r="M2908" s="27"/>
      <c r="N2908" s="24"/>
      <c r="O2908" s="13" t="str">
        <f>IF(OR(AND(NOT(ISBLANK(G2908)),NOT(ISNUMBER(G2908))),AND(NOT(ISBLANK(J2908)),NOT(ISNUMBER(M2908)))),"Digite um número na C.H.",IF(OR(COUNTIF(B2906:B2915,B2908)&gt;1,COUNTIF(J2906:J2915,J2908)&gt;1),"Docente repetido",""))</f>
        <v/>
      </c>
      <c r="P2908" s="13">
        <f t="shared" si="186"/>
        <v>0</v>
      </c>
      <c r="Q2908" s="26"/>
      <c r="R2908" s="26"/>
      <c r="S2908" s="26"/>
      <c r="T2908" s="40" t="str">
        <f t="shared" si="184"/>
        <v/>
      </c>
      <c r="U2908" s="24"/>
      <c r="V2908" s="24"/>
      <c r="W2908" s="26"/>
    </row>
    <row r="2909" spans="1:23" ht="14.1">
      <c r="A2909" s="13" t="s">
        <v>117</v>
      </c>
      <c r="B2909" s="75"/>
      <c r="C2909" s="75"/>
      <c r="D2909" s="75"/>
      <c r="E2909" s="24"/>
      <c r="F2909" s="13" t="s">
        <v>111</v>
      </c>
      <c r="G2909" s="27"/>
      <c r="H2909" s="24"/>
      <c r="I2909" s="13" t="s">
        <v>118</v>
      </c>
      <c r="J2909" s="27"/>
      <c r="K2909" s="24"/>
      <c r="L2909" s="13" t="s">
        <v>111</v>
      </c>
      <c r="M2909" s="27"/>
      <c r="N2909" s="24"/>
      <c r="O2909" s="13" t="str">
        <f>IF(OR(AND(NOT(ISBLANK(G2909)),NOT(ISNUMBER(G2909))),AND(NOT(ISBLANK(J2909)),NOT(ISNUMBER(M2909)))),"Digite um número na C.H.",IF(OR(COUNTIF(B2906:B2915,B2909)&gt;1,COUNTIF(J2906:J2915,J2909)&gt;1),"Docente repetido",""))</f>
        <v/>
      </c>
      <c r="P2909" s="13">
        <f t="shared" si="186"/>
        <v>0</v>
      </c>
      <c r="Q2909" s="26"/>
      <c r="R2909" s="26"/>
      <c r="S2909" s="26"/>
      <c r="T2909" s="40" t="str">
        <f t="shared" si="184"/>
        <v/>
      </c>
      <c r="U2909" s="24"/>
      <c r="V2909" s="24"/>
      <c r="W2909" s="26"/>
    </row>
    <row r="2910" spans="1:23" ht="14.1">
      <c r="A2910" s="13" t="s">
        <v>119</v>
      </c>
      <c r="B2910" s="75"/>
      <c r="C2910" s="75"/>
      <c r="D2910" s="75"/>
      <c r="E2910" s="24"/>
      <c r="F2910" s="13" t="s">
        <v>111</v>
      </c>
      <c r="G2910" s="27"/>
      <c r="H2910" s="24"/>
      <c r="I2910" s="13" t="s">
        <v>120</v>
      </c>
      <c r="J2910" s="27"/>
      <c r="K2910" s="24"/>
      <c r="L2910" s="13" t="s">
        <v>111</v>
      </c>
      <c r="M2910" s="27"/>
      <c r="N2910" s="24"/>
      <c r="O2910" s="13" t="str">
        <f>IF(OR(AND(NOT(ISBLANK(G2910)),NOT(ISNUMBER(G2910))),AND(NOT(ISBLANK(J2910)),NOT(ISNUMBER(M2910)))),"Digite um número na C.H.",IF(OR(COUNTIF(B2906:B2915,B2910)&gt;1,COUNTIF(J2906:J2915,J2910)&gt;1),"Docente repetido",""))</f>
        <v/>
      </c>
      <c r="P2910" s="13">
        <f t="shared" si="186"/>
        <v>0</v>
      </c>
      <c r="Q2910" s="26"/>
      <c r="R2910" s="26"/>
      <c r="S2910" s="26"/>
      <c r="T2910" s="40" t="str">
        <f t="shared" si="184"/>
        <v/>
      </c>
      <c r="U2910" s="24"/>
      <c r="V2910" s="24"/>
      <c r="W2910" s="26"/>
    </row>
    <row r="2911" spans="1:23" ht="14.1">
      <c r="A2911" s="13" t="s">
        <v>121</v>
      </c>
      <c r="B2911" s="75"/>
      <c r="C2911" s="75"/>
      <c r="D2911" s="75"/>
      <c r="E2911" s="24"/>
      <c r="F2911" s="13" t="s">
        <v>111</v>
      </c>
      <c r="G2911" s="27"/>
      <c r="H2911" s="24"/>
      <c r="I2911" s="13" t="s">
        <v>122</v>
      </c>
      <c r="J2911" s="27"/>
      <c r="K2911" s="24"/>
      <c r="L2911" s="13" t="s">
        <v>111</v>
      </c>
      <c r="M2911" s="27"/>
      <c r="N2911" s="24"/>
      <c r="O2911" s="13" t="str">
        <f>IF(OR(AND(NOT(ISBLANK(G2911)),NOT(ISNUMBER(G2911))),AND(NOT(ISBLANK(J2911)),NOT(ISNUMBER(M2911)))),"Digite um número na C.H.",IF(OR(COUNTIF(B2906:B2915,B2911)&gt;1,COUNTIF(J2906:J2915,J2911)&gt;1),"Docente repetido",""))</f>
        <v/>
      </c>
      <c r="P2911" s="13">
        <f t="shared" si="186"/>
        <v>0</v>
      </c>
      <c r="Q2911" s="26"/>
      <c r="R2911" s="26"/>
      <c r="S2911" s="26"/>
      <c r="T2911" s="40" t="str">
        <f t="shared" si="184"/>
        <v/>
      </c>
      <c r="U2911" s="24"/>
      <c r="V2911" s="24"/>
      <c r="W2911" s="26"/>
    </row>
    <row r="2912" spans="1:23" ht="14.1">
      <c r="A2912" s="13" t="s">
        <v>123</v>
      </c>
      <c r="B2912" s="75"/>
      <c r="C2912" s="75"/>
      <c r="D2912" s="75"/>
      <c r="E2912" s="24"/>
      <c r="F2912" s="13" t="s">
        <v>111</v>
      </c>
      <c r="G2912" s="27"/>
      <c r="H2912" s="24"/>
      <c r="I2912" s="13" t="s">
        <v>124</v>
      </c>
      <c r="J2912" s="27"/>
      <c r="K2912" s="24"/>
      <c r="L2912" s="13" t="s">
        <v>111</v>
      </c>
      <c r="M2912" s="27"/>
      <c r="N2912" s="24"/>
      <c r="O2912" s="13" t="str">
        <f>IF(OR(AND(NOT(ISBLANK(G2912)),NOT(ISNUMBER(G2912))),AND(NOT(ISBLANK(J2912)),NOT(ISNUMBER(M2912)))),"Digite um número na C.H.",IF(OR(COUNTIF(B2906:B2915,B2912)&gt;1,COUNTIF(J2906:J2915,J2912)&gt;1),"Docente repetido",""))</f>
        <v/>
      </c>
      <c r="P2912" s="13">
        <f t="shared" si="186"/>
        <v>0</v>
      </c>
      <c r="Q2912" s="26"/>
      <c r="R2912" s="26"/>
      <c r="S2912" s="26"/>
      <c r="T2912" s="40" t="str">
        <f t="shared" si="184"/>
        <v/>
      </c>
      <c r="U2912" s="24"/>
      <c r="V2912" s="24"/>
      <c r="W2912" s="26"/>
    </row>
    <row r="2913" spans="1:23" ht="14.1">
      <c r="A2913" s="13" t="s">
        <v>125</v>
      </c>
      <c r="B2913" s="75"/>
      <c r="C2913" s="75"/>
      <c r="D2913" s="75"/>
      <c r="E2913" s="24"/>
      <c r="F2913" s="13" t="s">
        <v>111</v>
      </c>
      <c r="G2913" s="27"/>
      <c r="H2913" s="24"/>
      <c r="I2913" s="13" t="s">
        <v>126</v>
      </c>
      <c r="J2913" s="27"/>
      <c r="K2913" s="24"/>
      <c r="L2913" s="13" t="s">
        <v>111</v>
      </c>
      <c r="M2913" s="27"/>
      <c r="N2913" s="24"/>
      <c r="O2913" s="13" t="str">
        <f>IF(OR(AND(NOT(ISBLANK(G2913)),NOT(ISNUMBER(G2913))),AND(NOT(ISBLANK(J2913)),NOT(ISNUMBER(M2913)))),"Digite um número na C.H.",IF(OR(COUNTIF(B2906:B2915,B2913)&gt;1,COUNTIF(J2906:J2915,J2913)&gt;1),"Docente repetido",""))</f>
        <v/>
      </c>
      <c r="P2913" s="13">
        <f t="shared" si="186"/>
        <v>0</v>
      </c>
      <c r="Q2913" s="26"/>
      <c r="R2913" s="26"/>
      <c r="S2913" s="26"/>
      <c r="T2913" s="40" t="str">
        <f t="shared" si="184"/>
        <v/>
      </c>
      <c r="U2913" s="24"/>
      <c r="V2913" s="24"/>
      <c r="W2913" s="26"/>
    </row>
    <row r="2914" spans="1:23" ht="14.1">
      <c r="A2914" s="13" t="s">
        <v>127</v>
      </c>
      <c r="B2914" s="75"/>
      <c r="C2914" s="75"/>
      <c r="D2914" s="75"/>
      <c r="E2914" s="24"/>
      <c r="F2914" s="13" t="s">
        <v>111</v>
      </c>
      <c r="G2914" s="27"/>
      <c r="H2914" s="24"/>
      <c r="I2914" s="13" t="s">
        <v>128</v>
      </c>
      <c r="J2914" s="27"/>
      <c r="K2914" s="24"/>
      <c r="L2914" s="13" t="s">
        <v>111</v>
      </c>
      <c r="M2914" s="27"/>
      <c r="N2914" s="24"/>
      <c r="O2914" s="13" t="str">
        <f>IF(OR(AND(NOT(ISBLANK(G2914)),NOT(ISNUMBER(G2914))),AND(NOT(ISBLANK(J2914)),NOT(ISNUMBER(M2914)))),"Digite um número na C.H.",IF(OR(COUNTIF(B2906:B2915,B2914)&gt;1,COUNTIF(J2906:J2915,J2914)&gt;1),"Docente repetido",""))</f>
        <v/>
      </c>
      <c r="P2914" s="13">
        <f t="shared" si="186"/>
        <v>0</v>
      </c>
      <c r="Q2914" s="26"/>
      <c r="R2914" s="26"/>
      <c r="S2914" s="26"/>
      <c r="T2914" s="40" t="str">
        <f t="shared" si="184"/>
        <v/>
      </c>
      <c r="U2914" s="26"/>
      <c r="V2914" s="26"/>
      <c r="W2914" s="26"/>
    </row>
    <row r="2915" spans="1:23" ht="14.1">
      <c r="A2915" s="13" t="s">
        <v>129</v>
      </c>
      <c r="B2915" s="75"/>
      <c r="C2915" s="75"/>
      <c r="D2915" s="75"/>
      <c r="E2915" s="24"/>
      <c r="F2915" s="13" t="s">
        <v>111</v>
      </c>
      <c r="G2915" s="27"/>
      <c r="H2915" s="24"/>
      <c r="I2915" s="13" t="s">
        <v>130</v>
      </c>
      <c r="J2915" s="27"/>
      <c r="K2915" s="24"/>
      <c r="L2915" s="13" t="s">
        <v>111</v>
      </c>
      <c r="M2915" s="27"/>
      <c r="N2915" s="24"/>
      <c r="O2915" s="13" t="str">
        <f>IF(OR(AND(NOT(ISBLANK(G2915)),NOT(ISNUMBER(G2915))),AND(NOT(ISBLANK(J2915)),NOT(ISNUMBER(M2915)))),"Digite um número na C.H.",IF(OR(COUNTIF(B2906:B2915,B2915)&gt;1,COUNTIF(J2906:J2915,J2915)&gt;1),"Docente repetido",""))</f>
        <v/>
      </c>
      <c r="P2915" s="13">
        <f t="shared" si="186"/>
        <v>0</v>
      </c>
      <c r="Q2915" s="26"/>
      <c r="R2915" s="26"/>
      <c r="S2915" s="26"/>
      <c r="T2915" s="40" t="str">
        <f t="shared" si="184"/>
        <v/>
      </c>
      <c r="U2915" s="26"/>
      <c r="V2915" s="26"/>
      <c r="W2915" s="26"/>
    </row>
    <row r="2916" spans="1:23" ht="12.6">
      <c r="A2916" s="26"/>
      <c r="B2916" s="26"/>
      <c r="C2916" s="26"/>
      <c r="D2916" s="26"/>
      <c r="E2916" s="26"/>
      <c r="F2916" s="26"/>
      <c r="G2916" s="26"/>
      <c r="H2916" s="26"/>
      <c r="I2916" s="26"/>
      <c r="J2916" s="26"/>
      <c r="K2916" s="26"/>
      <c r="L2916" s="26"/>
      <c r="M2916" s="26"/>
      <c r="N2916" s="26"/>
      <c r="O2916" s="26"/>
      <c r="P2916" s="26"/>
      <c r="Q2916" s="26"/>
      <c r="R2916" s="26"/>
      <c r="S2916" s="26"/>
      <c r="T2916" s="40" t="str">
        <f t="shared" si="184"/>
        <v/>
      </c>
      <c r="U2916" s="26"/>
      <c r="V2916" s="26"/>
      <c r="W2916" s="26"/>
    </row>
    <row r="2917" spans="1:23" ht="15.75" customHeight="1">
      <c r="T2917" s="40" t="str">
        <f t="shared" si="184"/>
        <v/>
      </c>
    </row>
    <row r="2918" spans="1:23" ht="15.75" customHeight="1">
      <c r="T2918" s="40" t="str">
        <f t="shared" si="184"/>
        <v/>
      </c>
    </row>
    <row r="2919" spans="1:23" ht="19.5" customHeight="1">
      <c r="A2919" s="13" t="s">
        <v>99</v>
      </c>
      <c r="B2919" s="94"/>
      <c r="C2919" s="94"/>
      <c r="D2919" s="94"/>
      <c r="E2919" s="94"/>
      <c r="F2919" s="94"/>
      <c r="G2919" s="94"/>
      <c r="H2919" s="94"/>
      <c r="I2919" s="94"/>
      <c r="J2919" s="94"/>
      <c r="K2919" s="94"/>
      <c r="L2919" s="94"/>
      <c r="M2919" s="94"/>
      <c r="N2919" s="24"/>
      <c r="O2919" s="13" t="str">
        <f>IF(AND(B2919="",NOT(F2920="")),"Nome da disciplina obrigatório","")</f>
        <v/>
      </c>
      <c r="P2919" s="13">
        <f>IF(ISBLANK(O2919),"",IF(O2919="",0,1))</f>
        <v>0</v>
      </c>
      <c r="Q2919" s="26"/>
      <c r="R2919" s="26"/>
      <c r="S2919" s="26"/>
      <c r="T2919" s="40" t="str">
        <f t="shared" si="184"/>
        <v/>
      </c>
      <c r="U2919" s="26"/>
      <c r="V2919" s="26"/>
      <c r="W2919" s="26"/>
    </row>
    <row r="2920" spans="1:23" ht="32.25" customHeight="1">
      <c r="A2920" s="95" t="s">
        <v>100</v>
      </c>
      <c r="B2920" s="96"/>
      <c r="C2920" s="96"/>
      <c r="D2920" s="96"/>
      <c r="E2920" s="97"/>
      <c r="F2920" s="13" t="str">
        <f>IF(SUM(G2930:G2939)+SUM(M2930:M2939)=0,"",SUM(G2930:G2939)+SUM(M2930:M2939))</f>
        <v/>
      </c>
      <c r="H2920" s="24"/>
      <c r="I2920" s="24"/>
      <c r="J2920" s="24"/>
      <c r="K2920" s="24"/>
      <c r="L2920" s="24"/>
      <c r="M2920" s="24"/>
      <c r="N2920" s="24"/>
      <c r="O2920" s="13" t="str">
        <f>IF(F2920="", "", IF(AND(NOT(F2920=0),NOT(MOD(F2920,15)=0)),"A carga horária deve ser múltiplo de 15",""))</f>
        <v/>
      </c>
      <c r="P2920" s="13">
        <f>IF(ISBLANK(O2920),"",IF(O2920="",0,1))</f>
        <v>0</v>
      </c>
      <c r="Q2920" s="26"/>
      <c r="R2920" s="26"/>
      <c r="S2920" s="26"/>
      <c r="T2920" s="40" t="str">
        <f t="shared" si="184"/>
        <v/>
      </c>
      <c r="U2920" s="24"/>
      <c r="V2920" s="24"/>
      <c r="W2920" s="26"/>
    </row>
    <row r="2921" spans="1:23" ht="14.1">
      <c r="A2921" s="98" t="s">
        <v>93</v>
      </c>
      <c r="B2921" s="98"/>
      <c r="C2921" s="98"/>
      <c r="D2921" s="98"/>
      <c r="E2921" s="98"/>
      <c r="F2921" s="38" t="str">
        <f>IF(AND(NOT(ISBLANK(F2920)),ISNUMBER(F2920),F2920&gt;=15),F2920/15,"")</f>
        <v/>
      </c>
      <c r="G2921" s="24"/>
      <c r="H2921" s="24"/>
      <c r="I2921" s="24"/>
      <c r="J2921" s="24"/>
      <c r="K2921" s="24"/>
      <c r="L2921" s="24"/>
      <c r="M2921" s="24"/>
      <c r="N2921" s="24"/>
      <c r="O2921" s="26"/>
      <c r="P2921" s="26"/>
      <c r="Q2921" s="26"/>
      <c r="R2921" s="26"/>
      <c r="S2921" s="26"/>
      <c r="T2921" s="40" t="str">
        <f t="shared" si="184"/>
        <v/>
      </c>
      <c r="U2921" s="24"/>
      <c r="V2921" s="24"/>
      <c r="W2921" s="26"/>
    </row>
    <row r="2922" spans="1:23" ht="60" customHeight="1">
      <c r="A2922" s="13" t="s">
        <v>101</v>
      </c>
      <c r="B2922" s="83"/>
      <c r="C2922" s="83"/>
      <c r="D2922" s="83"/>
      <c r="E2922" s="83"/>
      <c r="F2922" s="83"/>
      <c r="G2922" s="83"/>
      <c r="H2922" s="83"/>
      <c r="I2922" s="83"/>
      <c r="J2922" s="83"/>
      <c r="K2922" s="83"/>
      <c r="L2922" s="83"/>
      <c r="M2922" s="83"/>
      <c r="N2922" s="24"/>
      <c r="O2922" s="26"/>
      <c r="P2922" s="26"/>
      <c r="Q2922" s="26"/>
      <c r="R2922" s="26"/>
      <c r="S2922" s="26"/>
      <c r="T2922" s="40" t="str">
        <f t="shared" si="184"/>
        <v/>
      </c>
      <c r="U2922" s="24"/>
      <c r="V2922" s="24"/>
      <c r="W2922" s="26"/>
    </row>
    <row r="2923" spans="1:23" ht="60" customHeight="1">
      <c r="A2923" s="39" t="s">
        <v>102</v>
      </c>
      <c r="B2923" s="83"/>
      <c r="C2923" s="83"/>
      <c r="D2923" s="83"/>
      <c r="E2923" s="83"/>
      <c r="F2923" s="83"/>
      <c r="G2923" s="83"/>
      <c r="H2923" s="83"/>
      <c r="I2923" s="83"/>
      <c r="J2923" s="83"/>
      <c r="K2923" s="83"/>
      <c r="L2923" s="83"/>
      <c r="M2923" s="83"/>
      <c r="N2923" s="24"/>
      <c r="O2923" s="26"/>
      <c r="P2923" s="26"/>
      <c r="Q2923" s="26"/>
      <c r="R2923" s="26"/>
      <c r="S2923" s="26"/>
      <c r="T2923" s="40" t="str">
        <f t="shared" si="184"/>
        <v/>
      </c>
      <c r="U2923" s="24"/>
      <c r="V2923" s="24"/>
      <c r="W2923" s="26"/>
    </row>
    <row r="2924" spans="1:23" ht="14.1">
      <c r="A2924" s="13" t="s">
        <v>103</v>
      </c>
      <c r="B2924" s="57"/>
      <c r="C2924" s="16" t="s">
        <v>104</v>
      </c>
      <c r="D2924" s="24"/>
      <c r="E2924" s="24"/>
      <c r="G2924" s="26"/>
      <c r="H2924" s="24"/>
      <c r="I2924" s="24"/>
      <c r="J2924" s="24"/>
      <c r="K2924" s="24"/>
      <c r="L2924" s="24"/>
      <c r="M2924" s="24"/>
      <c r="N2924" s="24"/>
      <c r="O2924" s="26"/>
      <c r="P2924" s="26"/>
      <c r="Q2924" s="26"/>
      <c r="R2924" s="26"/>
      <c r="S2924" s="26"/>
      <c r="T2924" s="40" t="str">
        <f t="shared" si="184"/>
        <v/>
      </c>
      <c r="U2924" s="24"/>
      <c r="V2924" s="24"/>
      <c r="W2924" s="26"/>
    </row>
    <row r="2925" spans="1:23" ht="14.1">
      <c r="A2925" s="13" t="s">
        <v>105</v>
      </c>
      <c r="B2925" s="57"/>
      <c r="C2925" s="16" t="s">
        <v>104</v>
      </c>
      <c r="D2925" s="24"/>
      <c r="E2925" s="24"/>
      <c r="G2925" s="26"/>
      <c r="H2925" s="24"/>
      <c r="I2925" s="24"/>
      <c r="J2925" s="24"/>
      <c r="K2925" s="24"/>
      <c r="L2925" s="24"/>
      <c r="M2925" s="24"/>
      <c r="N2925" s="24"/>
      <c r="O2925" s="26"/>
      <c r="P2925" s="26"/>
      <c r="Q2925" s="26"/>
      <c r="R2925" s="26"/>
      <c r="S2925" s="26"/>
      <c r="T2925" s="40" t="str">
        <f t="shared" si="184"/>
        <v/>
      </c>
      <c r="U2925" s="24"/>
      <c r="V2925" s="24"/>
      <c r="W2925" s="26"/>
    </row>
    <row r="2926" spans="1:23" ht="14.1">
      <c r="A2926" s="99" t="s">
        <v>106</v>
      </c>
      <c r="B2926" s="99"/>
      <c r="C2926" s="57"/>
      <c r="D2926" s="16" t="s">
        <v>104</v>
      </c>
      <c r="E2926" s="24"/>
      <c r="F2926" s="34"/>
      <c r="G2926" s="26"/>
      <c r="H2926" s="24"/>
      <c r="I2926" s="24"/>
      <c r="J2926" s="24"/>
      <c r="K2926" s="24"/>
      <c r="L2926" s="24"/>
      <c r="M2926" s="24"/>
      <c r="N2926" s="24"/>
      <c r="O2926" s="26"/>
      <c r="P2926" s="26"/>
      <c r="Q2926" s="26"/>
      <c r="R2926" s="26"/>
      <c r="S2926" s="26"/>
      <c r="T2926" s="40" t="str">
        <f t="shared" si="184"/>
        <v/>
      </c>
      <c r="U2926" s="24"/>
      <c r="V2926" s="24"/>
      <c r="W2926" s="26"/>
    </row>
    <row r="2927" spans="1:23" ht="14.1">
      <c r="A2927" s="99" t="s">
        <v>107</v>
      </c>
      <c r="B2927" s="99"/>
      <c r="C2927" s="57"/>
      <c r="D2927" s="16" t="s">
        <v>104</v>
      </c>
      <c r="E2927" s="24"/>
      <c r="F2927" s="34"/>
      <c r="G2927" s="26"/>
      <c r="H2927" s="24"/>
      <c r="I2927" s="24"/>
      <c r="J2927" s="24"/>
      <c r="K2927" s="24"/>
      <c r="L2927" s="24"/>
      <c r="M2927" s="24"/>
      <c r="N2927" s="24"/>
      <c r="O2927" s="26"/>
      <c r="P2927" s="26"/>
      <c r="Q2927" s="26"/>
      <c r="R2927" s="26"/>
      <c r="S2927" s="26"/>
      <c r="T2927" s="40" t="str">
        <f t="shared" si="184"/>
        <v/>
      </c>
      <c r="U2927" s="24"/>
      <c r="V2927" s="24"/>
      <c r="W2927" s="26"/>
    </row>
    <row r="2928" spans="1:23" ht="14.1">
      <c r="A2928" s="100" t="s">
        <v>108</v>
      </c>
      <c r="B2928" s="101"/>
      <c r="C2928" s="102"/>
      <c r="D2928" s="57"/>
      <c r="E2928" s="16" t="s">
        <v>104</v>
      </c>
      <c r="G2928" s="26"/>
      <c r="H2928" s="24"/>
      <c r="I2928" s="24"/>
      <c r="J2928" s="24"/>
      <c r="K2928" s="24"/>
      <c r="L2928" s="24"/>
      <c r="M2928" s="24"/>
      <c r="N2928" s="24"/>
      <c r="O2928" s="26"/>
      <c r="P2928" s="26"/>
      <c r="Q2928" s="26"/>
      <c r="R2928" s="26"/>
      <c r="S2928" s="26"/>
      <c r="T2928" s="40" t="str">
        <f t="shared" si="184"/>
        <v/>
      </c>
      <c r="U2928" s="24"/>
      <c r="V2928" s="24"/>
      <c r="W2928" s="26"/>
    </row>
    <row r="2929" spans="1:23" ht="14.1">
      <c r="A2929" s="103" t="s">
        <v>109</v>
      </c>
      <c r="B2929" s="104"/>
      <c r="C2929" s="105"/>
      <c r="D2929" s="57"/>
      <c r="E2929" s="16" t="s">
        <v>104</v>
      </c>
      <c r="G2929" s="26"/>
      <c r="H2929" s="24"/>
      <c r="I2929" s="24"/>
      <c r="J2929" s="24"/>
      <c r="K2929" s="24"/>
      <c r="L2929" s="24"/>
      <c r="M2929" s="24"/>
      <c r="N2929" s="24"/>
      <c r="O2929" s="26"/>
      <c r="P2929" s="26"/>
      <c r="Q2929" s="26"/>
      <c r="R2929" s="26"/>
      <c r="S2929" s="26"/>
      <c r="T2929" s="40" t="str">
        <f t="shared" si="184"/>
        <v/>
      </c>
      <c r="U2929" s="24"/>
      <c r="V2929" s="24"/>
      <c r="W2929" s="26"/>
    </row>
    <row r="2930" spans="1:23" ht="14.1">
      <c r="A2930" s="13" t="s">
        <v>110</v>
      </c>
      <c r="B2930" s="75"/>
      <c r="C2930" s="75"/>
      <c r="D2930" s="75"/>
      <c r="E2930" s="24"/>
      <c r="F2930" s="13" t="s">
        <v>111</v>
      </c>
      <c r="G2930" s="27"/>
      <c r="H2930" s="24"/>
      <c r="I2930" s="13" t="s">
        <v>112</v>
      </c>
      <c r="J2930" s="27"/>
      <c r="K2930" s="24"/>
      <c r="L2930" s="13" t="s">
        <v>111</v>
      </c>
      <c r="M2930" s="27"/>
      <c r="N2930" s="24"/>
      <c r="O2930" s="13" t="str">
        <f>IF(OR(AND(NOT(ISBLANK(G2930)),NOT(ISNUMBER(G2930))),AND(NOT(ISBLANK(J2930)),NOT(ISNUMBER(M2930)))),"Digite um número na C.H.",IF(OR(COUNTIF(B2930:B2939,B2930)&gt;1,COUNTIF(J2930:J2939,J2930)&gt;1),"Docente repetido",""))</f>
        <v/>
      </c>
      <c r="P2930" s="13">
        <f t="shared" ref="P2930:P2939" si="187">IF(ISBLANK(O2930),"",IF(O2930="",0,1))</f>
        <v>0</v>
      </c>
      <c r="Q2930" s="26"/>
      <c r="R2930" s="26"/>
      <c r="S2930" s="26"/>
      <c r="T2930" s="40" t="str">
        <f t="shared" si="184"/>
        <v/>
      </c>
      <c r="U2930" s="24"/>
      <c r="V2930" s="24"/>
      <c r="W2930" s="26"/>
    </row>
    <row r="2931" spans="1:23" ht="14.1">
      <c r="A2931" s="13" t="s">
        <v>113</v>
      </c>
      <c r="B2931" s="75"/>
      <c r="C2931" s="75"/>
      <c r="D2931" s="75"/>
      <c r="E2931" s="24"/>
      <c r="F2931" s="13" t="s">
        <v>111</v>
      </c>
      <c r="G2931" s="27"/>
      <c r="H2931" s="24"/>
      <c r="I2931" s="13" t="s">
        <v>114</v>
      </c>
      <c r="J2931" s="27"/>
      <c r="K2931" s="24"/>
      <c r="L2931" s="13" t="s">
        <v>111</v>
      </c>
      <c r="M2931" s="27"/>
      <c r="N2931" s="24"/>
      <c r="O2931" s="13" t="str">
        <f>IF(OR(AND(NOT(ISBLANK(G2931)),NOT(ISNUMBER(G2931))),AND(NOT(ISBLANK(J2931)),NOT(ISNUMBER(M2931)))),"Digite um número na C.H.",IF(OR(COUNTIF(B2930:B2939,B2931)&gt;1,COUNTIF(J2930:J2939,J2931)&gt;1),"Docente repetido",""))</f>
        <v/>
      </c>
      <c r="P2931" s="13">
        <f t="shared" si="187"/>
        <v>0</v>
      </c>
      <c r="Q2931" s="26"/>
      <c r="R2931" s="26"/>
      <c r="S2931" s="26"/>
      <c r="T2931" s="40" t="str">
        <f t="shared" si="184"/>
        <v/>
      </c>
      <c r="U2931" s="24"/>
      <c r="V2931" s="24"/>
      <c r="W2931" s="26"/>
    </row>
    <row r="2932" spans="1:23" ht="14.1">
      <c r="A2932" s="13" t="s">
        <v>115</v>
      </c>
      <c r="B2932" s="75"/>
      <c r="C2932" s="75"/>
      <c r="D2932" s="75"/>
      <c r="E2932" s="24"/>
      <c r="F2932" s="13" t="s">
        <v>111</v>
      </c>
      <c r="G2932" s="27"/>
      <c r="H2932" s="24"/>
      <c r="I2932" s="13" t="s">
        <v>116</v>
      </c>
      <c r="J2932" s="27"/>
      <c r="K2932" s="24"/>
      <c r="L2932" s="13" t="s">
        <v>111</v>
      </c>
      <c r="M2932" s="27"/>
      <c r="N2932" s="24"/>
      <c r="O2932" s="13" t="str">
        <f>IF(OR(AND(NOT(ISBLANK(G2932)),NOT(ISNUMBER(G2932))),AND(NOT(ISBLANK(J2932)),NOT(ISNUMBER(M2932)))),"Digite um número na C.H.",IF(OR(COUNTIF(B2930:B2939,B2932)&gt;1,COUNTIF(J2930:J2939,J2932)&gt;1),"Docente repetido",""))</f>
        <v/>
      </c>
      <c r="P2932" s="13">
        <f t="shared" si="187"/>
        <v>0</v>
      </c>
      <c r="Q2932" s="26"/>
      <c r="R2932" s="26"/>
      <c r="S2932" s="26"/>
      <c r="T2932" s="40" t="str">
        <f t="shared" si="184"/>
        <v/>
      </c>
      <c r="U2932" s="24"/>
      <c r="V2932" s="24"/>
      <c r="W2932" s="26"/>
    </row>
    <row r="2933" spans="1:23" ht="14.1">
      <c r="A2933" s="13" t="s">
        <v>117</v>
      </c>
      <c r="B2933" s="75"/>
      <c r="C2933" s="75"/>
      <c r="D2933" s="75"/>
      <c r="E2933" s="24"/>
      <c r="F2933" s="13" t="s">
        <v>111</v>
      </c>
      <c r="G2933" s="27"/>
      <c r="H2933" s="24"/>
      <c r="I2933" s="13" t="s">
        <v>118</v>
      </c>
      <c r="J2933" s="27"/>
      <c r="K2933" s="24"/>
      <c r="L2933" s="13" t="s">
        <v>111</v>
      </c>
      <c r="M2933" s="27"/>
      <c r="N2933" s="24"/>
      <c r="O2933" s="13" t="str">
        <f>IF(OR(AND(NOT(ISBLANK(G2933)),NOT(ISNUMBER(G2933))),AND(NOT(ISBLANK(J2933)),NOT(ISNUMBER(M2933)))),"Digite um número na C.H.",IF(OR(COUNTIF(B2930:B2939,B2933)&gt;1,COUNTIF(J2930:J2939,J2933)&gt;1),"Docente repetido",""))</f>
        <v/>
      </c>
      <c r="P2933" s="13">
        <f t="shared" si="187"/>
        <v>0</v>
      </c>
      <c r="Q2933" s="26"/>
      <c r="R2933" s="26"/>
      <c r="S2933" s="26"/>
      <c r="T2933" s="40" t="str">
        <f t="shared" si="184"/>
        <v/>
      </c>
      <c r="U2933" s="24"/>
      <c r="V2933" s="24"/>
      <c r="W2933" s="26"/>
    </row>
    <row r="2934" spans="1:23" ht="14.1">
      <c r="A2934" s="13" t="s">
        <v>119</v>
      </c>
      <c r="B2934" s="75"/>
      <c r="C2934" s="75"/>
      <c r="D2934" s="75"/>
      <c r="E2934" s="24"/>
      <c r="F2934" s="13" t="s">
        <v>111</v>
      </c>
      <c r="G2934" s="27"/>
      <c r="H2934" s="24"/>
      <c r="I2934" s="13" t="s">
        <v>120</v>
      </c>
      <c r="J2934" s="27"/>
      <c r="K2934" s="24"/>
      <c r="L2934" s="13" t="s">
        <v>111</v>
      </c>
      <c r="M2934" s="27"/>
      <c r="N2934" s="24"/>
      <c r="O2934" s="13" t="str">
        <f>IF(OR(AND(NOT(ISBLANK(G2934)),NOT(ISNUMBER(G2934))),AND(NOT(ISBLANK(J2934)),NOT(ISNUMBER(M2934)))),"Digite um número na C.H.",IF(OR(COUNTIF(B2930:B2939,B2934)&gt;1,COUNTIF(J2930:J2939,J2934)&gt;1),"Docente repetido",""))</f>
        <v/>
      </c>
      <c r="P2934" s="13">
        <f t="shared" si="187"/>
        <v>0</v>
      </c>
      <c r="Q2934" s="26"/>
      <c r="R2934" s="26"/>
      <c r="S2934" s="26"/>
      <c r="T2934" s="40" t="str">
        <f t="shared" si="184"/>
        <v/>
      </c>
      <c r="U2934" s="24"/>
      <c r="V2934" s="24"/>
      <c r="W2934" s="26"/>
    </row>
    <row r="2935" spans="1:23" ht="14.1">
      <c r="A2935" s="13" t="s">
        <v>121</v>
      </c>
      <c r="B2935" s="75"/>
      <c r="C2935" s="75"/>
      <c r="D2935" s="75"/>
      <c r="E2935" s="24"/>
      <c r="F2935" s="13" t="s">
        <v>111</v>
      </c>
      <c r="G2935" s="27"/>
      <c r="H2935" s="24"/>
      <c r="I2935" s="13" t="s">
        <v>122</v>
      </c>
      <c r="J2935" s="27"/>
      <c r="K2935" s="24"/>
      <c r="L2935" s="13" t="s">
        <v>111</v>
      </c>
      <c r="M2935" s="27"/>
      <c r="N2935" s="24"/>
      <c r="O2935" s="13" t="str">
        <f>IF(OR(AND(NOT(ISBLANK(G2935)),NOT(ISNUMBER(G2935))),AND(NOT(ISBLANK(J2935)),NOT(ISNUMBER(M2935)))),"Digite um número na C.H.",IF(OR(COUNTIF(B2930:B2939,B2935)&gt;1,COUNTIF(J2930:J2939,J2935)&gt;1),"Docente repetido",""))</f>
        <v/>
      </c>
      <c r="P2935" s="13">
        <f t="shared" si="187"/>
        <v>0</v>
      </c>
      <c r="Q2935" s="26"/>
      <c r="R2935" s="26"/>
      <c r="S2935" s="26"/>
      <c r="T2935" s="40" t="str">
        <f t="shared" si="184"/>
        <v/>
      </c>
      <c r="U2935" s="24"/>
      <c r="V2935" s="24"/>
      <c r="W2935" s="26"/>
    </row>
    <row r="2936" spans="1:23" ht="14.1">
      <c r="A2936" s="13" t="s">
        <v>123</v>
      </c>
      <c r="B2936" s="75"/>
      <c r="C2936" s="75"/>
      <c r="D2936" s="75"/>
      <c r="E2936" s="24"/>
      <c r="F2936" s="13" t="s">
        <v>111</v>
      </c>
      <c r="G2936" s="27"/>
      <c r="H2936" s="24"/>
      <c r="I2936" s="13" t="s">
        <v>124</v>
      </c>
      <c r="J2936" s="27"/>
      <c r="K2936" s="24"/>
      <c r="L2936" s="13" t="s">
        <v>111</v>
      </c>
      <c r="M2936" s="27"/>
      <c r="N2936" s="24"/>
      <c r="O2936" s="13" t="str">
        <f>IF(OR(AND(NOT(ISBLANK(G2936)),NOT(ISNUMBER(G2936))),AND(NOT(ISBLANK(J2936)),NOT(ISNUMBER(M2936)))),"Digite um número na C.H.",IF(OR(COUNTIF(B2930:B2939,B2936)&gt;1,COUNTIF(J2930:J2939,J2936)&gt;1),"Docente repetido",""))</f>
        <v/>
      </c>
      <c r="P2936" s="13">
        <f t="shared" si="187"/>
        <v>0</v>
      </c>
      <c r="Q2936" s="26"/>
      <c r="R2936" s="26"/>
      <c r="S2936" s="26"/>
      <c r="T2936" s="40" t="str">
        <f t="shared" si="184"/>
        <v/>
      </c>
      <c r="U2936" s="24"/>
      <c r="V2936" s="24"/>
      <c r="W2936" s="26"/>
    </row>
    <row r="2937" spans="1:23" ht="14.1">
      <c r="A2937" s="13" t="s">
        <v>125</v>
      </c>
      <c r="B2937" s="75"/>
      <c r="C2937" s="75"/>
      <c r="D2937" s="75"/>
      <c r="E2937" s="24"/>
      <c r="F2937" s="13" t="s">
        <v>111</v>
      </c>
      <c r="G2937" s="27"/>
      <c r="H2937" s="24"/>
      <c r="I2937" s="13" t="s">
        <v>126</v>
      </c>
      <c r="J2937" s="27"/>
      <c r="K2937" s="24"/>
      <c r="L2937" s="13" t="s">
        <v>111</v>
      </c>
      <c r="M2937" s="27"/>
      <c r="N2937" s="24"/>
      <c r="O2937" s="13" t="str">
        <f>IF(OR(AND(NOT(ISBLANK(G2937)),NOT(ISNUMBER(G2937))),AND(NOT(ISBLANK(J2937)),NOT(ISNUMBER(M2937)))),"Digite um número na C.H.",IF(OR(COUNTIF(B2930:B2939,B2937)&gt;1,COUNTIF(J2930:J2939,J2937)&gt;1),"Docente repetido",""))</f>
        <v/>
      </c>
      <c r="P2937" s="13">
        <f t="shared" si="187"/>
        <v>0</v>
      </c>
      <c r="Q2937" s="26"/>
      <c r="R2937" s="26"/>
      <c r="S2937" s="26"/>
      <c r="T2937" s="40" t="str">
        <f t="shared" si="184"/>
        <v/>
      </c>
      <c r="U2937" s="24"/>
      <c r="V2937" s="24"/>
      <c r="W2937" s="26"/>
    </row>
    <row r="2938" spans="1:23" ht="14.1">
      <c r="A2938" s="13" t="s">
        <v>127</v>
      </c>
      <c r="B2938" s="75"/>
      <c r="C2938" s="75"/>
      <c r="D2938" s="75"/>
      <c r="E2938" s="24"/>
      <c r="F2938" s="13" t="s">
        <v>111</v>
      </c>
      <c r="G2938" s="27"/>
      <c r="H2938" s="24"/>
      <c r="I2938" s="13" t="s">
        <v>128</v>
      </c>
      <c r="J2938" s="27"/>
      <c r="K2938" s="24"/>
      <c r="L2938" s="13" t="s">
        <v>111</v>
      </c>
      <c r="M2938" s="27"/>
      <c r="N2938" s="24"/>
      <c r="O2938" s="13" t="str">
        <f>IF(OR(AND(NOT(ISBLANK(G2938)),NOT(ISNUMBER(G2938))),AND(NOT(ISBLANK(J2938)),NOT(ISNUMBER(M2938)))),"Digite um número na C.H.",IF(OR(COUNTIF(B2930:B2939,B2938)&gt;1,COUNTIF(J2930:J2939,J2938)&gt;1),"Docente repetido",""))</f>
        <v/>
      </c>
      <c r="P2938" s="13">
        <f t="shared" si="187"/>
        <v>0</v>
      </c>
      <c r="Q2938" s="26"/>
      <c r="R2938" s="26"/>
      <c r="S2938" s="26"/>
      <c r="T2938" s="40" t="str">
        <f t="shared" si="184"/>
        <v/>
      </c>
      <c r="U2938" s="26"/>
      <c r="V2938" s="26"/>
      <c r="W2938" s="26"/>
    </row>
    <row r="2939" spans="1:23" ht="14.1">
      <c r="A2939" s="13" t="s">
        <v>129</v>
      </c>
      <c r="B2939" s="75"/>
      <c r="C2939" s="75"/>
      <c r="D2939" s="75"/>
      <c r="E2939" s="24"/>
      <c r="F2939" s="13" t="s">
        <v>111</v>
      </c>
      <c r="G2939" s="27"/>
      <c r="H2939" s="24"/>
      <c r="I2939" s="13" t="s">
        <v>130</v>
      </c>
      <c r="J2939" s="27"/>
      <c r="K2939" s="24"/>
      <c r="L2939" s="13" t="s">
        <v>111</v>
      </c>
      <c r="M2939" s="27"/>
      <c r="N2939" s="24"/>
      <c r="O2939" s="13" t="str">
        <f>IF(OR(AND(NOT(ISBLANK(G2939)),NOT(ISNUMBER(G2939))),AND(NOT(ISBLANK(J2939)),NOT(ISNUMBER(M2939)))),"Digite um número na C.H.",IF(OR(COUNTIF(B2930:B2939,B2939)&gt;1,COUNTIF(J2930:J2939,J2939)&gt;1),"Docente repetido",""))</f>
        <v/>
      </c>
      <c r="P2939" s="13">
        <f t="shared" si="187"/>
        <v>0</v>
      </c>
      <c r="Q2939" s="26"/>
      <c r="R2939" s="26"/>
      <c r="S2939" s="26"/>
      <c r="T2939" s="40" t="str">
        <f t="shared" si="184"/>
        <v/>
      </c>
      <c r="U2939" s="26"/>
      <c r="V2939" s="26"/>
      <c r="W2939" s="26"/>
    </row>
    <row r="2940" spans="1:23" ht="12.6">
      <c r="A2940" s="26"/>
      <c r="B2940" s="26"/>
      <c r="C2940" s="26"/>
      <c r="D2940" s="26"/>
      <c r="E2940" s="26"/>
      <c r="F2940" s="26"/>
      <c r="G2940" s="26"/>
      <c r="H2940" s="26"/>
      <c r="I2940" s="26"/>
      <c r="J2940" s="26"/>
      <c r="K2940" s="26"/>
      <c r="L2940" s="26"/>
      <c r="M2940" s="26"/>
      <c r="N2940" s="26"/>
      <c r="O2940" s="26"/>
      <c r="P2940" s="26"/>
      <c r="Q2940" s="26"/>
      <c r="R2940" s="26"/>
      <c r="S2940" s="26"/>
      <c r="T2940" s="40" t="str">
        <f t="shared" si="184"/>
        <v/>
      </c>
      <c r="U2940" s="26"/>
      <c r="V2940" s="26"/>
      <c r="W2940" s="26"/>
    </row>
    <row r="2941" spans="1:23" ht="15.75" customHeight="1">
      <c r="T2941" s="40" t="str">
        <f t="shared" si="184"/>
        <v/>
      </c>
    </row>
    <row r="2942" spans="1:23" ht="15.75" customHeight="1">
      <c r="T2942" s="40" t="str">
        <f t="shared" si="184"/>
        <v/>
      </c>
    </row>
    <row r="2943" spans="1:23" ht="19.5" customHeight="1">
      <c r="A2943" s="13" t="s">
        <v>99</v>
      </c>
      <c r="B2943" s="94"/>
      <c r="C2943" s="94"/>
      <c r="D2943" s="94"/>
      <c r="E2943" s="94"/>
      <c r="F2943" s="94"/>
      <c r="G2943" s="94"/>
      <c r="H2943" s="94"/>
      <c r="I2943" s="94"/>
      <c r="J2943" s="94"/>
      <c r="K2943" s="94"/>
      <c r="L2943" s="94"/>
      <c r="M2943" s="94"/>
      <c r="N2943" s="24"/>
      <c r="O2943" s="13" t="str">
        <f>IF(AND(B2943="",NOT(F2944="")),"Nome da disciplina obrigatório","")</f>
        <v/>
      </c>
      <c r="P2943" s="13">
        <f>IF(ISBLANK(O2943),"",IF(O2943="",0,1))</f>
        <v>0</v>
      </c>
      <c r="Q2943" s="26"/>
      <c r="R2943" s="26"/>
      <c r="S2943" s="26"/>
      <c r="T2943" s="40" t="str">
        <f t="shared" si="184"/>
        <v/>
      </c>
      <c r="U2943" s="26"/>
      <c r="V2943" s="26"/>
      <c r="W2943" s="26"/>
    </row>
    <row r="2944" spans="1:23" ht="32.25" customHeight="1">
      <c r="A2944" s="95" t="s">
        <v>100</v>
      </c>
      <c r="B2944" s="96"/>
      <c r="C2944" s="96"/>
      <c r="D2944" s="96"/>
      <c r="E2944" s="97"/>
      <c r="F2944" s="13" t="str">
        <f>IF(SUM(G2954:G2963)+SUM(M2954:M2963)=0,"",SUM(G2954:G2963)+SUM(M2954:M2963))</f>
        <v/>
      </c>
      <c r="H2944" s="24"/>
      <c r="I2944" s="24"/>
      <c r="J2944" s="24"/>
      <c r="K2944" s="24"/>
      <c r="L2944" s="24"/>
      <c r="M2944" s="24"/>
      <c r="N2944" s="24"/>
      <c r="O2944" s="13" t="str">
        <f>IF(F2944="", "", IF(AND(NOT(F2944=0),NOT(MOD(F2944,15)=0)),"A carga horária deve ser múltiplo de 15",""))</f>
        <v/>
      </c>
      <c r="P2944" s="13">
        <f>IF(ISBLANK(O2944),"",IF(O2944="",0,1))</f>
        <v>0</v>
      </c>
      <c r="Q2944" s="26"/>
      <c r="R2944" s="26"/>
      <c r="S2944" s="26"/>
      <c r="T2944" s="40" t="str">
        <f t="shared" si="184"/>
        <v/>
      </c>
      <c r="U2944" s="24"/>
      <c r="V2944" s="24"/>
      <c r="W2944" s="26"/>
    </row>
    <row r="2945" spans="1:23" ht="14.1">
      <c r="A2945" s="98" t="s">
        <v>93</v>
      </c>
      <c r="B2945" s="98"/>
      <c r="C2945" s="98"/>
      <c r="D2945" s="98"/>
      <c r="E2945" s="98"/>
      <c r="F2945" s="38" t="str">
        <f>IF(AND(NOT(ISBLANK(F2944)),ISNUMBER(F2944),F2944&gt;=15),F2944/15,"")</f>
        <v/>
      </c>
      <c r="G2945" s="24"/>
      <c r="H2945" s="24"/>
      <c r="I2945" s="24"/>
      <c r="J2945" s="24"/>
      <c r="K2945" s="24"/>
      <c r="L2945" s="24"/>
      <c r="M2945" s="24"/>
      <c r="N2945" s="24"/>
      <c r="O2945" s="26"/>
      <c r="P2945" s="26"/>
      <c r="Q2945" s="26"/>
      <c r="R2945" s="26"/>
      <c r="S2945" s="26"/>
      <c r="T2945" s="40" t="str">
        <f t="shared" ref="T2945:T3008" si="188">IF(AND($A2945 = "Nome da disciplina:", ISTEXT($B2945)), "OK", "")</f>
        <v/>
      </c>
      <c r="U2945" s="24"/>
      <c r="V2945" s="24"/>
      <c r="W2945" s="26"/>
    </row>
    <row r="2946" spans="1:23" ht="60" customHeight="1">
      <c r="A2946" s="13" t="s">
        <v>101</v>
      </c>
      <c r="B2946" s="83"/>
      <c r="C2946" s="83"/>
      <c r="D2946" s="83"/>
      <c r="E2946" s="83"/>
      <c r="F2946" s="83"/>
      <c r="G2946" s="83"/>
      <c r="H2946" s="83"/>
      <c r="I2946" s="83"/>
      <c r="J2946" s="83"/>
      <c r="K2946" s="83"/>
      <c r="L2946" s="83"/>
      <c r="M2946" s="83"/>
      <c r="N2946" s="24"/>
      <c r="O2946" s="26"/>
      <c r="P2946" s="26"/>
      <c r="Q2946" s="26"/>
      <c r="R2946" s="26"/>
      <c r="S2946" s="26"/>
      <c r="T2946" s="40" t="str">
        <f t="shared" si="188"/>
        <v/>
      </c>
      <c r="U2946" s="24"/>
      <c r="V2946" s="24"/>
      <c r="W2946" s="26"/>
    </row>
    <row r="2947" spans="1:23" ht="60" customHeight="1">
      <c r="A2947" s="39" t="s">
        <v>102</v>
      </c>
      <c r="B2947" s="83"/>
      <c r="C2947" s="83"/>
      <c r="D2947" s="83"/>
      <c r="E2947" s="83"/>
      <c r="F2947" s="83"/>
      <c r="G2947" s="83"/>
      <c r="H2947" s="83"/>
      <c r="I2947" s="83"/>
      <c r="J2947" s="83"/>
      <c r="K2947" s="83"/>
      <c r="L2947" s="83"/>
      <c r="M2947" s="83"/>
      <c r="N2947" s="24"/>
      <c r="O2947" s="26"/>
      <c r="P2947" s="26"/>
      <c r="Q2947" s="26"/>
      <c r="R2947" s="26"/>
      <c r="S2947" s="26"/>
      <c r="T2947" s="40" t="str">
        <f t="shared" si="188"/>
        <v/>
      </c>
      <c r="U2947" s="24"/>
      <c r="V2947" s="24"/>
      <c r="W2947" s="26"/>
    </row>
    <row r="2948" spans="1:23" ht="14.1">
      <c r="A2948" s="13" t="s">
        <v>103</v>
      </c>
      <c r="B2948" s="57"/>
      <c r="C2948" s="16" t="s">
        <v>104</v>
      </c>
      <c r="D2948" s="24"/>
      <c r="E2948" s="24"/>
      <c r="G2948" s="26"/>
      <c r="H2948" s="24"/>
      <c r="I2948" s="24"/>
      <c r="J2948" s="24"/>
      <c r="K2948" s="24"/>
      <c r="L2948" s="24"/>
      <c r="M2948" s="24"/>
      <c r="N2948" s="24"/>
      <c r="O2948" s="26"/>
      <c r="P2948" s="26"/>
      <c r="Q2948" s="26"/>
      <c r="R2948" s="26"/>
      <c r="S2948" s="26"/>
      <c r="T2948" s="40" t="str">
        <f t="shared" si="188"/>
        <v/>
      </c>
      <c r="U2948" s="24"/>
      <c r="V2948" s="24"/>
      <c r="W2948" s="26"/>
    </row>
    <row r="2949" spans="1:23" ht="14.1">
      <c r="A2949" s="13" t="s">
        <v>105</v>
      </c>
      <c r="B2949" s="57"/>
      <c r="C2949" s="16" t="s">
        <v>104</v>
      </c>
      <c r="D2949" s="24"/>
      <c r="E2949" s="24"/>
      <c r="G2949" s="26"/>
      <c r="H2949" s="24"/>
      <c r="I2949" s="24"/>
      <c r="J2949" s="24"/>
      <c r="K2949" s="24"/>
      <c r="L2949" s="24"/>
      <c r="M2949" s="24"/>
      <c r="N2949" s="24"/>
      <c r="O2949" s="26"/>
      <c r="P2949" s="26"/>
      <c r="Q2949" s="26"/>
      <c r="R2949" s="26"/>
      <c r="S2949" s="26"/>
      <c r="T2949" s="40" t="str">
        <f t="shared" si="188"/>
        <v/>
      </c>
      <c r="U2949" s="24"/>
      <c r="V2949" s="24"/>
      <c r="W2949" s="26"/>
    </row>
    <row r="2950" spans="1:23" ht="14.1">
      <c r="A2950" s="99" t="s">
        <v>106</v>
      </c>
      <c r="B2950" s="99"/>
      <c r="C2950" s="57"/>
      <c r="D2950" s="16" t="s">
        <v>104</v>
      </c>
      <c r="E2950" s="24"/>
      <c r="F2950" s="34"/>
      <c r="G2950" s="26"/>
      <c r="H2950" s="24"/>
      <c r="I2950" s="24"/>
      <c r="J2950" s="24"/>
      <c r="K2950" s="24"/>
      <c r="L2950" s="24"/>
      <c r="M2950" s="24"/>
      <c r="N2950" s="24"/>
      <c r="O2950" s="26"/>
      <c r="P2950" s="26"/>
      <c r="Q2950" s="26"/>
      <c r="R2950" s="26"/>
      <c r="S2950" s="26"/>
      <c r="T2950" s="40" t="str">
        <f t="shared" si="188"/>
        <v/>
      </c>
      <c r="U2950" s="24"/>
      <c r="V2950" s="24"/>
      <c r="W2950" s="26"/>
    </row>
    <row r="2951" spans="1:23" ht="14.1">
      <c r="A2951" s="99" t="s">
        <v>107</v>
      </c>
      <c r="B2951" s="99"/>
      <c r="C2951" s="57"/>
      <c r="D2951" s="16" t="s">
        <v>104</v>
      </c>
      <c r="E2951" s="24"/>
      <c r="F2951" s="34"/>
      <c r="G2951" s="26"/>
      <c r="H2951" s="24"/>
      <c r="I2951" s="24"/>
      <c r="J2951" s="24"/>
      <c r="K2951" s="24"/>
      <c r="L2951" s="24"/>
      <c r="M2951" s="24"/>
      <c r="N2951" s="24"/>
      <c r="O2951" s="26"/>
      <c r="P2951" s="26"/>
      <c r="Q2951" s="26"/>
      <c r="R2951" s="26"/>
      <c r="S2951" s="26"/>
      <c r="T2951" s="40" t="str">
        <f t="shared" si="188"/>
        <v/>
      </c>
      <c r="U2951" s="24"/>
      <c r="V2951" s="24"/>
      <c r="W2951" s="26"/>
    </row>
    <row r="2952" spans="1:23" ht="14.1">
      <c r="A2952" s="100" t="s">
        <v>108</v>
      </c>
      <c r="B2952" s="101"/>
      <c r="C2952" s="102"/>
      <c r="D2952" s="57"/>
      <c r="E2952" s="16" t="s">
        <v>104</v>
      </c>
      <c r="G2952" s="26"/>
      <c r="H2952" s="24"/>
      <c r="I2952" s="24"/>
      <c r="J2952" s="24"/>
      <c r="K2952" s="24"/>
      <c r="L2952" s="24"/>
      <c r="M2952" s="24"/>
      <c r="N2952" s="24"/>
      <c r="O2952" s="26"/>
      <c r="P2952" s="26"/>
      <c r="Q2952" s="26"/>
      <c r="R2952" s="26"/>
      <c r="S2952" s="26"/>
      <c r="T2952" s="40" t="str">
        <f t="shared" si="188"/>
        <v/>
      </c>
      <c r="U2952" s="24"/>
      <c r="V2952" s="24"/>
      <c r="W2952" s="26"/>
    </row>
    <row r="2953" spans="1:23" ht="14.1">
      <c r="A2953" s="103" t="s">
        <v>109</v>
      </c>
      <c r="B2953" s="104"/>
      <c r="C2953" s="105"/>
      <c r="D2953" s="57"/>
      <c r="E2953" s="16" t="s">
        <v>104</v>
      </c>
      <c r="G2953" s="26"/>
      <c r="H2953" s="24"/>
      <c r="I2953" s="24"/>
      <c r="J2953" s="24"/>
      <c r="K2953" s="24"/>
      <c r="L2953" s="24"/>
      <c r="M2953" s="24"/>
      <c r="N2953" s="24"/>
      <c r="O2953" s="26"/>
      <c r="P2953" s="26"/>
      <c r="Q2953" s="26"/>
      <c r="R2953" s="26"/>
      <c r="S2953" s="26"/>
      <c r="T2953" s="40" t="str">
        <f t="shared" si="188"/>
        <v/>
      </c>
      <c r="U2953" s="24"/>
      <c r="V2953" s="24"/>
      <c r="W2953" s="26"/>
    </row>
    <row r="2954" spans="1:23" ht="14.1">
      <c r="A2954" s="13" t="s">
        <v>110</v>
      </c>
      <c r="B2954" s="75"/>
      <c r="C2954" s="75"/>
      <c r="D2954" s="75"/>
      <c r="E2954" s="24"/>
      <c r="F2954" s="13" t="s">
        <v>111</v>
      </c>
      <c r="G2954" s="27"/>
      <c r="H2954" s="24"/>
      <c r="I2954" s="13" t="s">
        <v>112</v>
      </c>
      <c r="J2954" s="27"/>
      <c r="K2954" s="24"/>
      <c r="L2954" s="13" t="s">
        <v>111</v>
      </c>
      <c r="M2954" s="27"/>
      <c r="N2954" s="24"/>
      <c r="O2954" s="13" t="str">
        <f>IF(OR(AND(NOT(ISBLANK(G2954)),NOT(ISNUMBER(G2954))),AND(NOT(ISBLANK(J2954)),NOT(ISNUMBER(M2954)))),"Digite um número na C.H.",IF(OR(COUNTIF(B2954:B2963,B2954)&gt;1,COUNTIF(J2954:J2963,J2954)&gt;1),"Docente repetido",""))</f>
        <v/>
      </c>
      <c r="P2954" s="13">
        <f t="shared" ref="P2954:P2963" si="189">IF(ISBLANK(O2954),"",IF(O2954="",0,1))</f>
        <v>0</v>
      </c>
      <c r="Q2954" s="26"/>
      <c r="R2954" s="26"/>
      <c r="S2954" s="26"/>
      <c r="T2954" s="40" t="str">
        <f t="shared" si="188"/>
        <v/>
      </c>
      <c r="U2954" s="24"/>
      <c r="V2954" s="24"/>
      <c r="W2954" s="26"/>
    </row>
    <row r="2955" spans="1:23" ht="14.1">
      <c r="A2955" s="13" t="s">
        <v>113</v>
      </c>
      <c r="B2955" s="75"/>
      <c r="C2955" s="75"/>
      <c r="D2955" s="75"/>
      <c r="E2955" s="24"/>
      <c r="F2955" s="13" t="s">
        <v>111</v>
      </c>
      <c r="G2955" s="27"/>
      <c r="H2955" s="24"/>
      <c r="I2955" s="13" t="s">
        <v>114</v>
      </c>
      <c r="J2955" s="27"/>
      <c r="K2955" s="24"/>
      <c r="L2955" s="13" t="s">
        <v>111</v>
      </c>
      <c r="M2955" s="27"/>
      <c r="N2955" s="24"/>
      <c r="O2955" s="13" t="str">
        <f>IF(OR(AND(NOT(ISBLANK(G2955)),NOT(ISNUMBER(G2955))),AND(NOT(ISBLANK(J2955)),NOT(ISNUMBER(M2955)))),"Digite um número na C.H.",IF(OR(COUNTIF(B2954:B2963,B2955)&gt;1,COUNTIF(J2954:J2963,J2955)&gt;1),"Docente repetido",""))</f>
        <v/>
      </c>
      <c r="P2955" s="13">
        <f t="shared" si="189"/>
        <v>0</v>
      </c>
      <c r="Q2955" s="26"/>
      <c r="R2955" s="26"/>
      <c r="S2955" s="26"/>
      <c r="T2955" s="40" t="str">
        <f t="shared" si="188"/>
        <v/>
      </c>
      <c r="U2955" s="24"/>
      <c r="V2955" s="24"/>
      <c r="W2955" s="26"/>
    </row>
    <row r="2956" spans="1:23" ht="14.1">
      <c r="A2956" s="13" t="s">
        <v>115</v>
      </c>
      <c r="B2956" s="75"/>
      <c r="C2956" s="75"/>
      <c r="D2956" s="75"/>
      <c r="E2956" s="24"/>
      <c r="F2956" s="13" t="s">
        <v>111</v>
      </c>
      <c r="G2956" s="27"/>
      <c r="H2956" s="24"/>
      <c r="I2956" s="13" t="s">
        <v>116</v>
      </c>
      <c r="J2956" s="27"/>
      <c r="K2956" s="24"/>
      <c r="L2956" s="13" t="s">
        <v>111</v>
      </c>
      <c r="M2956" s="27"/>
      <c r="N2956" s="24"/>
      <c r="O2956" s="13" t="str">
        <f>IF(OR(AND(NOT(ISBLANK(G2956)),NOT(ISNUMBER(G2956))),AND(NOT(ISBLANK(J2956)),NOT(ISNUMBER(M2956)))),"Digite um número na C.H.",IF(OR(COUNTIF(B2954:B2963,B2956)&gt;1,COUNTIF(J2954:J2963,J2956)&gt;1),"Docente repetido",""))</f>
        <v/>
      </c>
      <c r="P2956" s="13">
        <f t="shared" si="189"/>
        <v>0</v>
      </c>
      <c r="Q2956" s="26"/>
      <c r="R2956" s="26"/>
      <c r="S2956" s="26"/>
      <c r="T2956" s="40" t="str">
        <f t="shared" si="188"/>
        <v/>
      </c>
      <c r="U2956" s="24"/>
      <c r="V2956" s="24"/>
      <c r="W2956" s="26"/>
    </row>
    <row r="2957" spans="1:23" ht="14.1">
      <c r="A2957" s="13" t="s">
        <v>117</v>
      </c>
      <c r="B2957" s="75"/>
      <c r="C2957" s="75"/>
      <c r="D2957" s="75"/>
      <c r="E2957" s="24"/>
      <c r="F2957" s="13" t="s">
        <v>111</v>
      </c>
      <c r="G2957" s="27"/>
      <c r="H2957" s="24"/>
      <c r="I2957" s="13" t="s">
        <v>118</v>
      </c>
      <c r="J2957" s="27"/>
      <c r="K2957" s="24"/>
      <c r="L2957" s="13" t="s">
        <v>111</v>
      </c>
      <c r="M2957" s="27"/>
      <c r="N2957" s="24"/>
      <c r="O2957" s="13" t="str">
        <f>IF(OR(AND(NOT(ISBLANK(G2957)),NOT(ISNUMBER(G2957))),AND(NOT(ISBLANK(J2957)),NOT(ISNUMBER(M2957)))),"Digite um número na C.H.",IF(OR(COUNTIF(B2954:B2963,B2957)&gt;1,COUNTIF(J2954:J2963,J2957)&gt;1),"Docente repetido",""))</f>
        <v/>
      </c>
      <c r="P2957" s="13">
        <f t="shared" si="189"/>
        <v>0</v>
      </c>
      <c r="Q2957" s="26"/>
      <c r="R2957" s="26"/>
      <c r="S2957" s="26"/>
      <c r="T2957" s="40" t="str">
        <f t="shared" si="188"/>
        <v/>
      </c>
      <c r="U2957" s="24"/>
      <c r="V2957" s="24"/>
      <c r="W2957" s="26"/>
    </row>
    <row r="2958" spans="1:23" ht="14.1">
      <c r="A2958" s="13" t="s">
        <v>119</v>
      </c>
      <c r="B2958" s="75"/>
      <c r="C2958" s="75"/>
      <c r="D2958" s="75"/>
      <c r="E2958" s="24"/>
      <c r="F2958" s="13" t="s">
        <v>111</v>
      </c>
      <c r="G2958" s="27"/>
      <c r="H2958" s="24"/>
      <c r="I2958" s="13" t="s">
        <v>120</v>
      </c>
      <c r="J2958" s="27"/>
      <c r="K2958" s="24"/>
      <c r="L2958" s="13" t="s">
        <v>111</v>
      </c>
      <c r="M2958" s="27"/>
      <c r="N2958" s="24"/>
      <c r="O2958" s="13" t="str">
        <f>IF(OR(AND(NOT(ISBLANK(G2958)),NOT(ISNUMBER(G2958))),AND(NOT(ISBLANK(J2958)),NOT(ISNUMBER(M2958)))),"Digite um número na C.H.",IF(OR(COUNTIF(B2954:B2963,B2958)&gt;1,COUNTIF(J2954:J2963,J2958)&gt;1),"Docente repetido",""))</f>
        <v/>
      </c>
      <c r="P2958" s="13">
        <f t="shared" si="189"/>
        <v>0</v>
      </c>
      <c r="Q2958" s="26"/>
      <c r="R2958" s="26"/>
      <c r="S2958" s="26"/>
      <c r="T2958" s="40" t="str">
        <f t="shared" si="188"/>
        <v/>
      </c>
      <c r="U2958" s="24"/>
      <c r="V2958" s="24"/>
      <c r="W2958" s="26"/>
    </row>
    <row r="2959" spans="1:23" ht="14.1">
      <c r="A2959" s="13" t="s">
        <v>121</v>
      </c>
      <c r="B2959" s="75"/>
      <c r="C2959" s="75"/>
      <c r="D2959" s="75"/>
      <c r="E2959" s="24"/>
      <c r="F2959" s="13" t="s">
        <v>111</v>
      </c>
      <c r="G2959" s="27"/>
      <c r="H2959" s="24"/>
      <c r="I2959" s="13" t="s">
        <v>122</v>
      </c>
      <c r="J2959" s="27"/>
      <c r="K2959" s="24"/>
      <c r="L2959" s="13" t="s">
        <v>111</v>
      </c>
      <c r="M2959" s="27"/>
      <c r="N2959" s="24"/>
      <c r="O2959" s="13" t="str">
        <f>IF(OR(AND(NOT(ISBLANK(G2959)),NOT(ISNUMBER(G2959))),AND(NOT(ISBLANK(J2959)),NOT(ISNUMBER(M2959)))),"Digite um número na C.H.",IF(OR(COUNTIF(B2954:B2963,B2959)&gt;1,COUNTIF(J2954:J2963,J2959)&gt;1),"Docente repetido",""))</f>
        <v/>
      </c>
      <c r="P2959" s="13">
        <f t="shared" si="189"/>
        <v>0</v>
      </c>
      <c r="Q2959" s="26"/>
      <c r="R2959" s="26"/>
      <c r="S2959" s="26"/>
      <c r="T2959" s="40" t="str">
        <f t="shared" si="188"/>
        <v/>
      </c>
      <c r="U2959" s="24"/>
      <c r="V2959" s="24"/>
      <c r="W2959" s="26"/>
    </row>
    <row r="2960" spans="1:23" ht="14.1">
      <c r="A2960" s="13" t="s">
        <v>123</v>
      </c>
      <c r="B2960" s="75"/>
      <c r="C2960" s="75"/>
      <c r="D2960" s="75"/>
      <c r="E2960" s="24"/>
      <c r="F2960" s="13" t="s">
        <v>111</v>
      </c>
      <c r="G2960" s="27"/>
      <c r="H2960" s="24"/>
      <c r="I2960" s="13" t="s">
        <v>124</v>
      </c>
      <c r="J2960" s="27"/>
      <c r="K2960" s="24"/>
      <c r="L2960" s="13" t="s">
        <v>111</v>
      </c>
      <c r="M2960" s="27"/>
      <c r="N2960" s="24"/>
      <c r="O2960" s="13" t="str">
        <f>IF(OR(AND(NOT(ISBLANK(G2960)),NOT(ISNUMBER(G2960))),AND(NOT(ISBLANK(J2960)),NOT(ISNUMBER(M2960)))),"Digite um número na C.H.",IF(OR(COUNTIF(B2954:B2963,B2960)&gt;1,COUNTIF(J2954:J2963,J2960)&gt;1),"Docente repetido",""))</f>
        <v/>
      </c>
      <c r="P2960" s="13">
        <f t="shared" si="189"/>
        <v>0</v>
      </c>
      <c r="Q2960" s="26"/>
      <c r="R2960" s="26"/>
      <c r="S2960" s="26"/>
      <c r="T2960" s="40" t="str">
        <f t="shared" si="188"/>
        <v/>
      </c>
      <c r="U2960" s="24"/>
      <c r="V2960" s="24"/>
      <c r="W2960" s="26"/>
    </row>
    <row r="2961" spans="1:23" ht="14.1">
      <c r="A2961" s="13" t="s">
        <v>125</v>
      </c>
      <c r="B2961" s="75"/>
      <c r="C2961" s="75"/>
      <c r="D2961" s="75"/>
      <c r="E2961" s="24"/>
      <c r="F2961" s="13" t="s">
        <v>111</v>
      </c>
      <c r="G2961" s="27"/>
      <c r="H2961" s="24"/>
      <c r="I2961" s="13" t="s">
        <v>126</v>
      </c>
      <c r="J2961" s="27"/>
      <c r="K2961" s="24"/>
      <c r="L2961" s="13" t="s">
        <v>111</v>
      </c>
      <c r="M2961" s="27"/>
      <c r="N2961" s="24"/>
      <c r="O2961" s="13" t="str">
        <f>IF(OR(AND(NOT(ISBLANK(G2961)),NOT(ISNUMBER(G2961))),AND(NOT(ISBLANK(J2961)),NOT(ISNUMBER(M2961)))),"Digite um número na C.H.",IF(OR(COUNTIF(B2954:B2963,B2961)&gt;1,COUNTIF(J2954:J2963,J2961)&gt;1),"Docente repetido",""))</f>
        <v/>
      </c>
      <c r="P2961" s="13">
        <f t="shared" si="189"/>
        <v>0</v>
      </c>
      <c r="Q2961" s="26"/>
      <c r="R2961" s="26"/>
      <c r="S2961" s="26"/>
      <c r="T2961" s="40" t="str">
        <f t="shared" si="188"/>
        <v/>
      </c>
      <c r="U2961" s="24"/>
      <c r="V2961" s="24"/>
      <c r="W2961" s="26"/>
    </row>
    <row r="2962" spans="1:23" ht="14.1">
      <c r="A2962" s="13" t="s">
        <v>127</v>
      </c>
      <c r="B2962" s="75"/>
      <c r="C2962" s="75"/>
      <c r="D2962" s="75"/>
      <c r="E2962" s="24"/>
      <c r="F2962" s="13" t="s">
        <v>111</v>
      </c>
      <c r="G2962" s="27"/>
      <c r="H2962" s="24"/>
      <c r="I2962" s="13" t="s">
        <v>128</v>
      </c>
      <c r="J2962" s="27"/>
      <c r="K2962" s="24"/>
      <c r="L2962" s="13" t="s">
        <v>111</v>
      </c>
      <c r="M2962" s="27"/>
      <c r="N2962" s="24"/>
      <c r="O2962" s="13" t="str">
        <f>IF(OR(AND(NOT(ISBLANK(G2962)),NOT(ISNUMBER(G2962))),AND(NOT(ISBLANK(J2962)),NOT(ISNUMBER(M2962)))),"Digite um número na C.H.",IF(OR(COUNTIF(B2954:B2963,B2962)&gt;1,COUNTIF(J2954:J2963,J2962)&gt;1),"Docente repetido",""))</f>
        <v/>
      </c>
      <c r="P2962" s="13">
        <f t="shared" si="189"/>
        <v>0</v>
      </c>
      <c r="Q2962" s="26"/>
      <c r="R2962" s="26"/>
      <c r="S2962" s="26"/>
      <c r="T2962" s="40" t="str">
        <f t="shared" si="188"/>
        <v/>
      </c>
      <c r="U2962" s="26"/>
      <c r="V2962" s="26"/>
      <c r="W2962" s="26"/>
    </row>
    <row r="2963" spans="1:23" ht="14.1">
      <c r="A2963" s="13" t="s">
        <v>129</v>
      </c>
      <c r="B2963" s="75"/>
      <c r="C2963" s="75"/>
      <c r="D2963" s="75"/>
      <c r="E2963" s="24"/>
      <c r="F2963" s="13" t="s">
        <v>111</v>
      </c>
      <c r="G2963" s="27"/>
      <c r="H2963" s="24"/>
      <c r="I2963" s="13" t="s">
        <v>130</v>
      </c>
      <c r="J2963" s="27"/>
      <c r="K2963" s="24"/>
      <c r="L2963" s="13" t="s">
        <v>111</v>
      </c>
      <c r="M2963" s="27"/>
      <c r="N2963" s="24"/>
      <c r="O2963" s="13" t="str">
        <f>IF(OR(AND(NOT(ISBLANK(G2963)),NOT(ISNUMBER(G2963))),AND(NOT(ISBLANK(J2963)),NOT(ISNUMBER(M2963)))),"Digite um número na C.H.",IF(OR(COUNTIF(B2954:B2963,B2963)&gt;1,COUNTIF(J2954:J2963,J2963)&gt;1),"Docente repetido",""))</f>
        <v/>
      </c>
      <c r="P2963" s="13">
        <f t="shared" si="189"/>
        <v>0</v>
      </c>
      <c r="Q2963" s="26"/>
      <c r="R2963" s="26"/>
      <c r="S2963" s="26"/>
      <c r="T2963" s="40" t="str">
        <f t="shared" si="188"/>
        <v/>
      </c>
      <c r="U2963" s="26"/>
      <c r="V2963" s="26"/>
      <c r="W2963" s="26"/>
    </row>
    <row r="2964" spans="1:23" ht="12.6">
      <c r="A2964" s="26"/>
      <c r="B2964" s="26"/>
      <c r="C2964" s="26"/>
      <c r="D2964" s="26"/>
      <c r="E2964" s="26"/>
      <c r="F2964" s="26"/>
      <c r="G2964" s="26"/>
      <c r="H2964" s="26"/>
      <c r="I2964" s="26"/>
      <c r="J2964" s="26"/>
      <c r="K2964" s="26"/>
      <c r="L2964" s="26"/>
      <c r="M2964" s="26"/>
      <c r="N2964" s="26"/>
      <c r="O2964" s="26"/>
      <c r="P2964" s="26"/>
      <c r="Q2964" s="26"/>
      <c r="R2964" s="26"/>
      <c r="S2964" s="26"/>
      <c r="T2964" s="40" t="str">
        <f t="shared" si="188"/>
        <v/>
      </c>
      <c r="U2964" s="26"/>
      <c r="V2964" s="26"/>
      <c r="W2964" s="26"/>
    </row>
    <row r="2965" spans="1:23" ht="15.75" customHeight="1">
      <c r="T2965" s="40" t="str">
        <f t="shared" si="188"/>
        <v/>
      </c>
    </row>
    <row r="2966" spans="1:23" ht="15.75" customHeight="1">
      <c r="T2966" s="40" t="str">
        <f t="shared" si="188"/>
        <v/>
      </c>
    </row>
    <row r="2967" spans="1:23" ht="19.5" customHeight="1">
      <c r="A2967" s="13" t="s">
        <v>99</v>
      </c>
      <c r="B2967" s="94"/>
      <c r="C2967" s="94"/>
      <c r="D2967" s="94"/>
      <c r="E2967" s="94"/>
      <c r="F2967" s="94"/>
      <c r="G2967" s="94"/>
      <c r="H2967" s="94"/>
      <c r="I2967" s="94"/>
      <c r="J2967" s="94"/>
      <c r="K2967" s="94"/>
      <c r="L2967" s="94"/>
      <c r="M2967" s="94"/>
      <c r="N2967" s="24"/>
      <c r="O2967" s="13" t="str">
        <f>IF(AND(B2967="",NOT(F2968="")),"Nome da disciplina obrigatório","")</f>
        <v/>
      </c>
      <c r="P2967" s="13">
        <f>IF(ISBLANK(O2967),"",IF(O2967="",0,1))</f>
        <v>0</v>
      </c>
      <c r="Q2967" s="26"/>
      <c r="R2967" s="26"/>
      <c r="S2967" s="26"/>
      <c r="T2967" s="40" t="str">
        <f t="shared" si="188"/>
        <v/>
      </c>
      <c r="U2967" s="26"/>
      <c r="V2967" s="26"/>
      <c r="W2967" s="26"/>
    </row>
    <row r="2968" spans="1:23" ht="32.25" customHeight="1">
      <c r="A2968" s="95" t="s">
        <v>100</v>
      </c>
      <c r="B2968" s="96"/>
      <c r="C2968" s="96"/>
      <c r="D2968" s="96"/>
      <c r="E2968" s="97"/>
      <c r="F2968" s="13" t="str">
        <f>IF(SUM(G2978:G2987)+SUM(M2978:M2987)=0,"",SUM(G2978:G2987)+SUM(M2978:M2987))</f>
        <v/>
      </c>
      <c r="H2968" s="24"/>
      <c r="I2968" s="24"/>
      <c r="J2968" s="24"/>
      <c r="K2968" s="24"/>
      <c r="L2968" s="24"/>
      <c r="M2968" s="24"/>
      <c r="N2968" s="24"/>
      <c r="O2968" s="13" t="str">
        <f>IF(F2968="", "", IF(AND(NOT(F2968=0),NOT(MOD(F2968,15)=0)),"A carga horária deve ser múltiplo de 15",""))</f>
        <v/>
      </c>
      <c r="P2968" s="13">
        <f>IF(ISBLANK(O2968),"",IF(O2968="",0,1))</f>
        <v>0</v>
      </c>
      <c r="Q2968" s="26"/>
      <c r="R2968" s="26"/>
      <c r="S2968" s="26"/>
      <c r="T2968" s="40" t="str">
        <f t="shared" si="188"/>
        <v/>
      </c>
      <c r="U2968" s="24"/>
      <c r="V2968" s="24"/>
      <c r="W2968" s="26"/>
    </row>
    <row r="2969" spans="1:23" ht="14.1">
      <c r="A2969" s="98" t="s">
        <v>93</v>
      </c>
      <c r="B2969" s="98"/>
      <c r="C2969" s="98"/>
      <c r="D2969" s="98"/>
      <c r="E2969" s="98"/>
      <c r="F2969" s="38" t="str">
        <f>IF(AND(NOT(ISBLANK(F2968)),ISNUMBER(F2968),F2968&gt;=15),F2968/15,"")</f>
        <v/>
      </c>
      <c r="G2969" s="24"/>
      <c r="H2969" s="24"/>
      <c r="I2969" s="24"/>
      <c r="J2969" s="24"/>
      <c r="K2969" s="24"/>
      <c r="L2969" s="24"/>
      <c r="M2969" s="24"/>
      <c r="N2969" s="24"/>
      <c r="O2969" s="26"/>
      <c r="P2969" s="26"/>
      <c r="Q2969" s="26"/>
      <c r="R2969" s="26"/>
      <c r="S2969" s="26"/>
      <c r="T2969" s="40" t="str">
        <f t="shared" si="188"/>
        <v/>
      </c>
      <c r="U2969" s="24"/>
      <c r="V2969" s="24"/>
      <c r="W2969" s="26"/>
    </row>
    <row r="2970" spans="1:23" ht="60" customHeight="1">
      <c r="A2970" s="13" t="s">
        <v>101</v>
      </c>
      <c r="B2970" s="83"/>
      <c r="C2970" s="83"/>
      <c r="D2970" s="83"/>
      <c r="E2970" s="83"/>
      <c r="F2970" s="83"/>
      <c r="G2970" s="83"/>
      <c r="H2970" s="83"/>
      <c r="I2970" s="83"/>
      <c r="J2970" s="83"/>
      <c r="K2970" s="83"/>
      <c r="L2970" s="83"/>
      <c r="M2970" s="83"/>
      <c r="N2970" s="24"/>
      <c r="O2970" s="26"/>
      <c r="P2970" s="26"/>
      <c r="Q2970" s="26"/>
      <c r="R2970" s="26"/>
      <c r="S2970" s="26"/>
      <c r="T2970" s="40" t="str">
        <f t="shared" si="188"/>
        <v/>
      </c>
      <c r="U2970" s="24"/>
      <c r="V2970" s="24"/>
      <c r="W2970" s="26"/>
    </row>
    <row r="2971" spans="1:23" ht="60" customHeight="1">
      <c r="A2971" s="39" t="s">
        <v>102</v>
      </c>
      <c r="B2971" s="83"/>
      <c r="C2971" s="83"/>
      <c r="D2971" s="83"/>
      <c r="E2971" s="83"/>
      <c r="F2971" s="83"/>
      <c r="G2971" s="83"/>
      <c r="H2971" s="83"/>
      <c r="I2971" s="83"/>
      <c r="J2971" s="83"/>
      <c r="K2971" s="83"/>
      <c r="L2971" s="83"/>
      <c r="M2971" s="83"/>
      <c r="N2971" s="24"/>
      <c r="O2971" s="26"/>
      <c r="P2971" s="26"/>
      <c r="Q2971" s="26"/>
      <c r="R2971" s="26"/>
      <c r="S2971" s="26"/>
      <c r="T2971" s="40" t="str">
        <f t="shared" si="188"/>
        <v/>
      </c>
      <c r="U2971" s="24"/>
      <c r="V2971" s="24"/>
      <c r="W2971" s="26"/>
    </row>
    <row r="2972" spans="1:23" ht="14.1">
      <c r="A2972" s="13" t="s">
        <v>103</v>
      </c>
      <c r="B2972" s="57"/>
      <c r="C2972" s="16" t="s">
        <v>104</v>
      </c>
      <c r="D2972" s="24"/>
      <c r="E2972" s="24"/>
      <c r="G2972" s="26"/>
      <c r="H2972" s="24"/>
      <c r="I2972" s="24"/>
      <c r="J2972" s="24"/>
      <c r="K2972" s="24"/>
      <c r="L2972" s="24"/>
      <c r="M2972" s="24"/>
      <c r="N2972" s="24"/>
      <c r="O2972" s="26"/>
      <c r="P2972" s="26"/>
      <c r="Q2972" s="26"/>
      <c r="R2972" s="26"/>
      <c r="S2972" s="26"/>
      <c r="T2972" s="40" t="str">
        <f t="shared" si="188"/>
        <v/>
      </c>
      <c r="U2972" s="24"/>
      <c r="V2972" s="24"/>
      <c r="W2972" s="26"/>
    </row>
    <row r="2973" spans="1:23" ht="14.1">
      <c r="A2973" s="13" t="s">
        <v>105</v>
      </c>
      <c r="B2973" s="57"/>
      <c r="C2973" s="16" t="s">
        <v>104</v>
      </c>
      <c r="D2973" s="24"/>
      <c r="E2973" s="24"/>
      <c r="G2973" s="26"/>
      <c r="H2973" s="24"/>
      <c r="I2973" s="24"/>
      <c r="J2973" s="24"/>
      <c r="K2973" s="24"/>
      <c r="L2973" s="24"/>
      <c r="M2973" s="24"/>
      <c r="N2973" s="24"/>
      <c r="O2973" s="26"/>
      <c r="P2973" s="26"/>
      <c r="Q2973" s="26"/>
      <c r="R2973" s="26"/>
      <c r="S2973" s="26"/>
      <c r="T2973" s="40" t="str">
        <f t="shared" si="188"/>
        <v/>
      </c>
      <c r="U2973" s="24"/>
      <c r="V2973" s="24"/>
      <c r="W2973" s="26"/>
    </row>
    <row r="2974" spans="1:23" ht="14.1">
      <c r="A2974" s="99" t="s">
        <v>106</v>
      </c>
      <c r="B2974" s="99"/>
      <c r="C2974" s="57"/>
      <c r="D2974" s="16" t="s">
        <v>104</v>
      </c>
      <c r="E2974" s="24"/>
      <c r="F2974" s="34"/>
      <c r="G2974" s="26"/>
      <c r="H2974" s="24"/>
      <c r="I2974" s="24"/>
      <c r="J2974" s="24"/>
      <c r="K2974" s="24"/>
      <c r="L2974" s="24"/>
      <c r="M2974" s="24"/>
      <c r="N2974" s="24"/>
      <c r="O2974" s="26"/>
      <c r="P2974" s="26"/>
      <c r="Q2974" s="26"/>
      <c r="R2974" s="26"/>
      <c r="S2974" s="26"/>
      <c r="T2974" s="40" t="str">
        <f t="shared" si="188"/>
        <v/>
      </c>
      <c r="U2974" s="24"/>
      <c r="V2974" s="24"/>
      <c r="W2974" s="26"/>
    </row>
    <row r="2975" spans="1:23" ht="14.1">
      <c r="A2975" s="99" t="s">
        <v>107</v>
      </c>
      <c r="B2975" s="99"/>
      <c r="C2975" s="57"/>
      <c r="D2975" s="16" t="s">
        <v>104</v>
      </c>
      <c r="E2975" s="24"/>
      <c r="F2975" s="34"/>
      <c r="G2975" s="26"/>
      <c r="H2975" s="24"/>
      <c r="I2975" s="24"/>
      <c r="J2975" s="24"/>
      <c r="K2975" s="24"/>
      <c r="L2975" s="24"/>
      <c r="M2975" s="24"/>
      <c r="N2975" s="24"/>
      <c r="O2975" s="26"/>
      <c r="P2975" s="26"/>
      <c r="Q2975" s="26"/>
      <c r="R2975" s="26"/>
      <c r="S2975" s="26"/>
      <c r="T2975" s="40" t="str">
        <f t="shared" si="188"/>
        <v/>
      </c>
      <c r="U2975" s="24"/>
      <c r="V2975" s="24"/>
      <c r="W2975" s="26"/>
    </row>
    <row r="2976" spans="1:23" ht="14.1">
      <c r="A2976" s="100" t="s">
        <v>108</v>
      </c>
      <c r="B2976" s="101"/>
      <c r="C2976" s="102"/>
      <c r="D2976" s="57"/>
      <c r="E2976" s="16" t="s">
        <v>104</v>
      </c>
      <c r="G2976" s="26"/>
      <c r="H2976" s="24"/>
      <c r="I2976" s="24"/>
      <c r="J2976" s="24"/>
      <c r="K2976" s="24"/>
      <c r="L2976" s="24"/>
      <c r="M2976" s="24"/>
      <c r="N2976" s="24"/>
      <c r="O2976" s="26"/>
      <c r="P2976" s="26"/>
      <c r="Q2976" s="26"/>
      <c r="R2976" s="26"/>
      <c r="S2976" s="26"/>
      <c r="T2976" s="40" t="str">
        <f t="shared" si="188"/>
        <v/>
      </c>
      <c r="U2976" s="24"/>
      <c r="V2976" s="24"/>
      <c r="W2976" s="26"/>
    </row>
    <row r="2977" spans="1:23" ht="14.1">
      <c r="A2977" s="103" t="s">
        <v>109</v>
      </c>
      <c r="B2977" s="104"/>
      <c r="C2977" s="105"/>
      <c r="D2977" s="57"/>
      <c r="E2977" s="16" t="s">
        <v>104</v>
      </c>
      <c r="G2977" s="26"/>
      <c r="H2977" s="24"/>
      <c r="I2977" s="24"/>
      <c r="J2977" s="24"/>
      <c r="K2977" s="24"/>
      <c r="L2977" s="24"/>
      <c r="M2977" s="24"/>
      <c r="N2977" s="24"/>
      <c r="O2977" s="26"/>
      <c r="P2977" s="26"/>
      <c r="Q2977" s="26"/>
      <c r="R2977" s="26"/>
      <c r="S2977" s="26"/>
      <c r="T2977" s="40" t="str">
        <f t="shared" si="188"/>
        <v/>
      </c>
      <c r="U2977" s="24"/>
      <c r="V2977" s="24"/>
      <c r="W2977" s="26"/>
    </row>
    <row r="2978" spans="1:23" ht="14.1">
      <c r="A2978" s="13" t="s">
        <v>110</v>
      </c>
      <c r="B2978" s="75"/>
      <c r="C2978" s="75"/>
      <c r="D2978" s="75"/>
      <c r="E2978" s="24"/>
      <c r="F2978" s="13" t="s">
        <v>111</v>
      </c>
      <c r="G2978" s="27"/>
      <c r="H2978" s="24"/>
      <c r="I2978" s="13" t="s">
        <v>112</v>
      </c>
      <c r="J2978" s="27"/>
      <c r="K2978" s="24"/>
      <c r="L2978" s="13" t="s">
        <v>111</v>
      </c>
      <c r="M2978" s="27"/>
      <c r="N2978" s="24"/>
      <c r="O2978" s="13" t="str">
        <f>IF(OR(AND(NOT(ISBLANK(G2978)),NOT(ISNUMBER(G2978))),AND(NOT(ISBLANK(J2978)),NOT(ISNUMBER(M2978)))),"Digite um número na C.H.",IF(OR(COUNTIF(B2978:B2987,B2978)&gt;1,COUNTIF(J2978:J2987,J2978)&gt;1),"Docente repetido",""))</f>
        <v/>
      </c>
      <c r="P2978" s="13">
        <f t="shared" ref="P2978:P2987" si="190">IF(ISBLANK(O2978),"",IF(O2978="",0,1))</f>
        <v>0</v>
      </c>
      <c r="Q2978" s="26"/>
      <c r="R2978" s="26"/>
      <c r="S2978" s="26"/>
      <c r="T2978" s="40" t="str">
        <f t="shared" si="188"/>
        <v/>
      </c>
      <c r="U2978" s="24"/>
      <c r="V2978" s="24"/>
      <c r="W2978" s="26"/>
    </row>
    <row r="2979" spans="1:23" ht="14.1">
      <c r="A2979" s="13" t="s">
        <v>113</v>
      </c>
      <c r="B2979" s="75"/>
      <c r="C2979" s="75"/>
      <c r="D2979" s="75"/>
      <c r="E2979" s="24"/>
      <c r="F2979" s="13" t="s">
        <v>111</v>
      </c>
      <c r="G2979" s="27"/>
      <c r="H2979" s="24"/>
      <c r="I2979" s="13" t="s">
        <v>114</v>
      </c>
      <c r="J2979" s="27"/>
      <c r="K2979" s="24"/>
      <c r="L2979" s="13" t="s">
        <v>111</v>
      </c>
      <c r="M2979" s="27"/>
      <c r="N2979" s="24"/>
      <c r="O2979" s="13" t="str">
        <f>IF(OR(AND(NOT(ISBLANK(G2979)),NOT(ISNUMBER(G2979))),AND(NOT(ISBLANK(J2979)),NOT(ISNUMBER(M2979)))),"Digite um número na C.H.",IF(OR(COUNTIF(B2978:B2987,B2979)&gt;1,COUNTIF(J2978:J2987,J2979)&gt;1),"Docente repetido",""))</f>
        <v/>
      </c>
      <c r="P2979" s="13">
        <f t="shared" si="190"/>
        <v>0</v>
      </c>
      <c r="Q2979" s="26"/>
      <c r="R2979" s="26"/>
      <c r="S2979" s="26"/>
      <c r="T2979" s="40" t="str">
        <f t="shared" si="188"/>
        <v/>
      </c>
      <c r="U2979" s="24"/>
      <c r="V2979" s="24"/>
      <c r="W2979" s="26"/>
    </row>
    <row r="2980" spans="1:23" ht="14.1">
      <c r="A2980" s="13" t="s">
        <v>115</v>
      </c>
      <c r="B2980" s="75"/>
      <c r="C2980" s="75"/>
      <c r="D2980" s="75"/>
      <c r="E2980" s="24"/>
      <c r="F2980" s="13" t="s">
        <v>111</v>
      </c>
      <c r="G2980" s="27"/>
      <c r="H2980" s="24"/>
      <c r="I2980" s="13" t="s">
        <v>116</v>
      </c>
      <c r="J2980" s="27"/>
      <c r="K2980" s="24"/>
      <c r="L2980" s="13" t="s">
        <v>111</v>
      </c>
      <c r="M2980" s="27"/>
      <c r="N2980" s="24"/>
      <c r="O2980" s="13" t="str">
        <f>IF(OR(AND(NOT(ISBLANK(G2980)),NOT(ISNUMBER(G2980))),AND(NOT(ISBLANK(J2980)),NOT(ISNUMBER(M2980)))),"Digite um número na C.H.",IF(OR(COUNTIF(B2978:B2987,B2980)&gt;1,COUNTIF(J2978:J2987,J2980)&gt;1),"Docente repetido",""))</f>
        <v/>
      </c>
      <c r="P2980" s="13">
        <f t="shared" si="190"/>
        <v>0</v>
      </c>
      <c r="Q2980" s="26"/>
      <c r="R2980" s="26"/>
      <c r="S2980" s="26"/>
      <c r="T2980" s="40" t="str">
        <f t="shared" si="188"/>
        <v/>
      </c>
      <c r="U2980" s="24"/>
      <c r="V2980" s="24"/>
      <c r="W2980" s="26"/>
    </row>
    <row r="2981" spans="1:23" ht="14.1">
      <c r="A2981" s="13" t="s">
        <v>117</v>
      </c>
      <c r="B2981" s="75"/>
      <c r="C2981" s="75"/>
      <c r="D2981" s="75"/>
      <c r="E2981" s="24"/>
      <c r="F2981" s="13" t="s">
        <v>111</v>
      </c>
      <c r="G2981" s="27"/>
      <c r="H2981" s="24"/>
      <c r="I2981" s="13" t="s">
        <v>118</v>
      </c>
      <c r="J2981" s="27"/>
      <c r="K2981" s="24"/>
      <c r="L2981" s="13" t="s">
        <v>111</v>
      </c>
      <c r="M2981" s="27"/>
      <c r="N2981" s="24"/>
      <c r="O2981" s="13" t="str">
        <f>IF(OR(AND(NOT(ISBLANK(G2981)),NOT(ISNUMBER(G2981))),AND(NOT(ISBLANK(J2981)),NOT(ISNUMBER(M2981)))),"Digite um número na C.H.",IF(OR(COUNTIF(B2978:B2987,B2981)&gt;1,COUNTIF(J2978:J2987,J2981)&gt;1),"Docente repetido",""))</f>
        <v/>
      </c>
      <c r="P2981" s="13">
        <f t="shared" si="190"/>
        <v>0</v>
      </c>
      <c r="Q2981" s="26"/>
      <c r="R2981" s="26"/>
      <c r="S2981" s="26"/>
      <c r="T2981" s="40" t="str">
        <f t="shared" si="188"/>
        <v/>
      </c>
      <c r="U2981" s="24"/>
      <c r="V2981" s="24"/>
      <c r="W2981" s="26"/>
    </row>
    <row r="2982" spans="1:23" ht="14.1">
      <c r="A2982" s="13" t="s">
        <v>119</v>
      </c>
      <c r="B2982" s="75"/>
      <c r="C2982" s="75"/>
      <c r="D2982" s="75"/>
      <c r="E2982" s="24"/>
      <c r="F2982" s="13" t="s">
        <v>111</v>
      </c>
      <c r="G2982" s="27"/>
      <c r="H2982" s="24"/>
      <c r="I2982" s="13" t="s">
        <v>120</v>
      </c>
      <c r="J2982" s="27"/>
      <c r="K2982" s="24"/>
      <c r="L2982" s="13" t="s">
        <v>111</v>
      </c>
      <c r="M2982" s="27"/>
      <c r="N2982" s="24"/>
      <c r="O2982" s="13" t="str">
        <f>IF(OR(AND(NOT(ISBLANK(G2982)),NOT(ISNUMBER(G2982))),AND(NOT(ISBLANK(J2982)),NOT(ISNUMBER(M2982)))),"Digite um número na C.H.",IF(OR(COUNTIF(B2978:B2987,B2982)&gt;1,COUNTIF(J2978:J2987,J2982)&gt;1),"Docente repetido",""))</f>
        <v/>
      </c>
      <c r="P2982" s="13">
        <f t="shared" si="190"/>
        <v>0</v>
      </c>
      <c r="Q2982" s="26"/>
      <c r="R2982" s="26"/>
      <c r="S2982" s="26"/>
      <c r="T2982" s="40" t="str">
        <f t="shared" si="188"/>
        <v/>
      </c>
      <c r="U2982" s="24"/>
      <c r="V2982" s="24"/>
      <c r="W2982" s="26"/>
    </row>
    <row r="2983" spans="1:23" ht="14.1">
      <c r="A2983" s="13" t="s">
        <v>121</v>
      </c>
      <c r="B2983" s="75"/>
      <c r="C2983" s="75"/>
      <c r="D2983" s="75"/>
      <c r="E2983" s="24"/>
      <c r="F2983" s="13" t="s">
        <v>111</v>
      </c>
      <c r="G2983" s="27"/>
      <c r="H2983" s="24"/>
      <c r="I2983" s="13" t="s">
        <v>122</v>
      </c>
      <c r="J2983" s="27"/>
      <c r="K2983" s="24"/>
      <c r="L2983" s="13" t="s">
        <v>111</v>
      </c>
      <c r="M2983" s="27"/>
      <c r="N2983" s="24"/>
      <c r="O2983" s="13" t="str">
        <f>IF(OR(AND(NOT(ISBLANK(G2983)),NOT(ISNUMBER(G2983))),AND(NOT(ISBLANK(J2983)),NOT(ISNUMBER(M2983)))),"Digite um número na C.H.",IF(OR(COUNTIF(B2978:B2987,B2983)&gt;1,COUNTIF(J2978:J2987,J2983)&gt;1),"Docente repetido",""))</f>
        <v/>
      </c>
      <c r="P2983" s="13">
        <f t="shared" si="190"/>
        <v>0</v>
      </c>
      <c r="Q2983" s="26"/>
      <c r="R2983" s="26"/>
      <c r="S2983" s="26"/>
      <c r="T2983" s="40" t="str">
        <f t="shared" si="188"/>
        <v/>
      </c>
      <c r="U2983" s="24"/>
      <c r="V2983" s="24"/>
      <c r="W2983" s="26"/>
    </row>
    <row r="2984" spans="1:23" ht="14.1">
      <c r="A2984" s="13" t="s">
        <v>123</v>
      </c>
      <c r="B2984" s="75"/>
      <c r="C2984" s="75"/>
      <c r="D2984" s="75"/>
      <c r="E2984" s="24"/>
      <c r="F2984" s="13" t="s">
        <v>111</v>
      </c>
      <c r="G2984" s="27"/>
      <c r="H2984" s="24"/>
      <c r="I2984" s="13" t="s">
        <v>124</v>
      </c>
      <c r="J2984" s="27"/>
      <c r="K2984" s="24"/>
      <c r="L2984" s="13" t="s">
        <v>111</v>
      </c>
      <c r="M2984" s="27"/>
      <c r="N2984" s="24"/>
      <c r="O2984" s="13" t="str">
        <f>IF(OR(AND(NOT(ISBLANK(G2984)),NOT(ISNUMBER(G2984))),AND(NOT(ISBLANK(J2984)),NOT(ISNUMBER(M2984)))),"Digite um número na C.H.",IF(OR(COUNTIF(B2978:B2987,B2984)&gt;1,COUNTIF(J2978:J2987,J2984)&gt;1),"Docente repetido",""))</f>
        <v/>
      </c>
      <c r="P2984" s="13">
        <f t="shared" si="190"/>
        <v>0</v>
      </c>
      <c r="Q2984" s="26"/>
      <c r="R2984" s="26"/>
      <c r="S2984" s="26"/>
      <c r="T2984" s="40" t="str">
        <f t="shared" si="188"/>
        <v/>
      </c>
      <c r="U2984" s="24"/>
      <c r="V2984" s="24"/>
      <c r="W2984" s="26"/>
    </row>
    <row r="2985" spans="1:23" ht="14.1">
      <c r="A2985" s="13" t="s">
        <v>125</v>
      </c>
      <c r="B2985" s="75"/>
      <c r="C2985" s="75"/>
      <c r="D2985" s="75"/>
      <c r="E2985" s="24"/>
      <c r="F2985" s="13" t="s">
        <v>111</v>
      </c>
      <c r="G2985" s="27"/>
      <c r="H2985" s="24"/>
      <c r="I2985" s="13" t="s">
        <v>126</v>
      </c>
      <c r="J2985" s="27"/>
      <c r="K2985" s="24"/>
      <c r="L2985" s="13" t="s">
        <v>111</v>
      </c>
      <c r="M2985" s="27"/>
      <c r="N2985" s="24"/>
      <c r="O2985" s="13" t="str">
        <f>IF(OR(AND(NOT(ISBLANK(G2985)),NOT(ISNUMBER(G2985))),AND(NOT(ISBLANK(J2985)),NOT(ISNUMBER(M2985)))),"Digite um número na C.H.",IF(OR(COUNTIF(B2978:B2987,B2985)&gt;1,COUNTIF(J2978:J2987,J2985)&gt;1),"Docente repetido",""))</f>
        <v/>
      </c>
      <c r="P2985" s="13">
        <f t="shared" si="190"/>
        <v>0</v>
      </c>
      <c r="Q2985" s="26"/>
      <c r="R2985" s="26"/>
      <c r="S2985" s="26"/>
      <c r="T2985" s="40" t="str">
        <f t="shared" si="188"/>
        <v/>
      </c>
      <c r="U2985" s="24"/>
      <c r="V2985" s="24"/>
      <c r="W2985" s="26"/>
    </row>
    <row r="2986" spans="1:23" ht="14.1">
      <c r="A2986" s="13" t="s">
        <v>127</v>
      </c>
      <c r="B2986" s="75"/>
      <c r="C2986" s="75"/>
      <c r="D2986" s="75"/>
      <c r="E2986" s="24"/>
      <c r="F2986" s="13" t="s">
        <v>111</v>
      </c>
      <c r="G2986" s="27"/>
      <c r="H2986" s="24"/>
      <c r="I2986" s="13" t="s">
        <v>128</v>
      </c>
      <c r="J2986" s="27"/>
      <c r="K2986" s="24"/>
      <c r="L2986" s="13" t="s">
        <v>111</v>
      </c>
      <c r="M2986" s="27"/>
      <c r="N2986" s="24"/>
      <c r="O2986" s="13" t="str">
        <f>IF(OR(AND(NOT(ISBLANK(G2986)),NOT(ISNUMBER(G2986))),AND(NOT(ISBLANK(J2986)),NOT(ISNUMBER(M2986)))),"Digite um número na C.H.",IF(OR(COUNTIF(B2978:B2987,B2986)&gt;1,COUNTIF(J2978:J2987,J2986)&gt;1),"Docente repetido",""))</f>
        <v/>
      </c>
      <c r="P2986" s="13">
        <f t="shared" si="190"/>
        <v>0</v>
      </c>
      <c r="Q2986" s="26"/>
      <c r="R2986" s="26"/>
      <c r="S2986" s="26"/>
      <c r="T2986" s="40" t="str">
        <f t="shared" si="188"/>
        <v/>
      </c>
      <c r="U2986" s="26"/>
      <c r="V2986" s="26"/>
      <c r="W2986" s="26"/>
    </row>
    <row r="2987" spans="1:23" ht="14.1">
      <c r="A2987" s="13" t="s">
        <v>129</v>
      </c>
      <c r="B2987" s="75"/>
      <c r="C2987" s="75"/>
      <c r="D2987" s="75"/>
      <c r="E2987" s="24"/>
      <c r="F2987" s="13" t="s">
        <v>111</v>
      </c>
      <c r="G2987" s="27"/>
      <c r="H2987" s="24"/>
      <c r="I2987" s="13" t="s">
        <v>130</v>
      </c>
      <c r="J2987" s="27"/>
      <c r="K2987" s="24"/>
      <c r="L2987" s="13" t="s">
        <v>111</v>
      </c>
      <c r="M2987" s="27"/>
      <c r="N2987" s="24"/>
      <c r="O2987" s="13" t="str">
        <f>IF(OR(AND(NOT(ISBLANK(G2987)),NOT(ISNUMBER(G2987))),AND(NOT(ISBLANK(J2987)),NOT(ISNUMBER(M2987)))),"Digite um número na C.H.",IF(OR(COUNTIF(B2978:B2987,B2987)&gt;1,COUNTIF(J2978:J2987,J2987)&gt;1),"Docente repetido",""))</f>
        <v/>
      </c>
      <c r="P2987" s="13">
        <f t="shared" si="190"/>
        <v>0</v>
      </c>
      <c r="Q2987" s="26"/>
      <c r="R2987" s="26"/>
      <c r="S2987" s="26"/>
      <c r="T2987" s="40" t="str">
        <f t="shared" si="188"/>
        <v/>
      </c>
      <c r="U2987" s="26"/>
      <c r="V2987" s="26"/>
      <c r="W2987" s="26"/>
    </row>
    <row r="2988" spans="1:23" ht="12.6">
      <c r="A2988" s="26"/>
      <c r="B2988" s="26"/>
      <c r="C2988" s="26"/>
      <c r="D2988" s="26"/>
      <c r="E2988" s="26"/>
      <c r="F2988" s="26"/>
      <c r="G2988" s="26"/>
      <c r="H2988" s="26"/>
      <c r="I2988" s="26"/>
      <c r="J2988" s="26"/>
      <c r="K2988" s="26"/>
      <c r="L2988" s="26"/>
      <c r="M2988" s="26"/>
      <c r="N2988" s="26"/>
      <c r="O2988" s="26"/>
      <c r="P2988" s="26"/>
      <c r="Q2988" s="26"/>
      <c r="R2988" s="26"/>
      <c r="S2988" s="26"/>
      <c r="T2988" s="40" t="str">
        <f t="shared" si="188"/>
        <v/>
      </c>
      <c r="U2988" s="26"/>
      <c r="V2988" s="26"/>
      <c r="W2988" s="26"/>
    </row>
    <row r="2989" spans="1:23" ht="15.75" customHeight="1">
      <c r="T2989" s="40" t="str">
        <f t="shared" si="188"/>
        <v/>
      </c>
    </row>
    <row r="2990" spans="1:23" ht="15.75" customHeight="1">
      <c r="T2990" s="40" t="str">
        <f t="shared" si="188"/>
        <v/>
      </c>
    </row>
    <row r="2991" spans="1:23" ht="19.5" customHeight="1">
      <c r="A2991" s="13" t="s">
        <v>99</v>
      </c>
      <c r="B2991" s="94"/>
      <c r="C2991" s="94"/>
      <c r="D2991" s="94"/>
      <c r="E2991" s="94"/>
      <c r="F2991" s="94"/>
      <c r="G2991" s="94"/>
      <c r="H2991" s="94"/>
      <c r="I2991" s="94"/>
      <c r="J2991" s="94"/>
      <c r="K2991" s="94"/>
      <c r="L2991" s="94"/>
      <c r="M2991" s="94"/>
      <c r="N2991" s="24"/>
      <c r="O2991" s="13" t="str">
        <f>IF(AND(B2991="",NOT(F2992="")),"Nome da disciplina obrigatório","")</f>
        <v/>
      </c>
      <c r="P2991" s="13">
        <f>IF(ISBLANK(O2991),"",IF(O2991="",0,1))</f>
        <v>0</v>
      </c>
      <c r="Q2991" s="26"/>
      <c r="R2991" s="26"/>
      <c r="S2991" s="26"/>
      <c r="T2991" s="40" t="str">
        <f t="shared" si="188"/>
        <v/>
      </c>
      <c r="U2991" s="26"/>
      <c r="V2991" s="26"/>
      <c r="W2991" s="26"/>
    </row>
    <row r="2992" spans="1:23" ht="32.25" customHeight="1">
      <c r="A2992" s="95" t="s">
        <v>100</v>
      </c>
      <c r="B2992" s="96"/>
      <c r="C2992" s="96"/>
      <c r="D2992" s="96"/>
      <c r="E2992" s="97"/>
      <c r="F2992" s="13" t="str">
        <f>IF(SUM(G3002:G3011)+SUM(M3002:M3011)=0,"",SUM(G3002:G3011)+SUM(M3002:M3011))</f>
        <v/>
      </c>
      <c r="H2992" s="24"/>
      <c r="I2992" s="24"/>
      <c r="J2992" s="24"/>
      <c r="K2992" s="24"/>
      <c r="L2992" s="24"/>
      <c r="M2992" s="24"/>
      <c r="N2992" s="24"/>
      <c r="O2992" s="13" t="str">
        <f>IF(F2992="", "", IF(AND(NOT(F2992=0),NOT(MOD(F2992,15)=0)),"A carga horária deve ser múltiplo de 15",""))</f>
        <v/>
      </c>
      <c r="P2992" s="13">
        <f>IF(ISBLANK(O2992),"",IF(O2992="",0,1))</f>
        <v>0</v>
      </c>
      <c r="Q2992" s="26"/>
      <c r="R2992" s="26"/>
      <c r="S2992" s="26"/>
      <c r="T2992" s="40" t="str">
        <f t="shared" si="188"/>
        <v/>
      </c>
      <c r="U2992" s="24"/>
      <c r="V2992" s="24"/>
      <c r="W2992" s="26"/>
    </row>
    <row r="2993" spans="1:23" ht="14.1">
      <c r="A2993" s="98" t="s">
        <v>93</v>
      </c>
      <c r="B2993" s="98"/>
      <c r="C2993" s="98"/>
      <c r="D2993" s="98"/>
      <c r="E2993" s="98"/>
      <c r="F2993" s="38" t="str">
        <f>IF(AND(NOT(ISBLANK(F2992)),ISNUMBER(F2992),F2992&gt;=15),F2992/15,"")</f>
        <v/>
      </c>
      <c r="G2993" s="24"/>
      <c r="H2993" s="24"/>
      <c r="I2993" s="24"/>
      <c r="J2993" s="24"/>
      <c r="K2993" s="24"/>
      <c r="L2993" s="24"/>
      <c r="M2993" s="24"/>
      <c r="N2993" s="24"/>
      <c r="O2993" s="26"/>
      <c r="P2993" s="26"/>
      <c r="Q2993" s="26"/>
      <c r="R2993" s="26"/>
      <c r="S2993" s="26"/>
      <c r="T2993" s="40" t="str">
        <f t="shared" si="188"/>
        <v/>
      </c>
      <c r="U2993" s="24"/>
      <c r="V2993" s="24"/>
      <c r="W2993" s="26"/>
    </row>
    <row r="2994" spans="1:23" ht="60" customHeight="1">
      <c r="A2994" s="13" t="s">
        <v>101</v>
      </c>
      <c r="B2994" s="83"/>
      <c r="C2994" s="83"/>
      <c r="D2994" s="83"/>
      <c r="E2994" s="83"/>
      <c r="F2994" s="83"/>
      <c r="G2994" s="83"/>
      <c r="H2994" s="83"/>
      <c r="I2994" s="83"/>
      <c r="J2994" s="83"/>
      <c r="K2994" s="83"/>
      <c r="L2994" s="83"/>
      <c r="M2994" s="83"/>
      <c r="N2994" s="24"/>
      <c r="O2994" s="26"/>
      <c r="P2994" s="26"/>
      <c r="Q2994" s="26"/>
      <c r="R2994" s="26"/>
      <c r="S2994" s="26"/>
      <c r="T2994" s="40" t="str">
        <f t="shared" si="188"/>
        <v/>
      </c>
      <c r="U2994" s="24"/>
      <c r="V2994" s="24"/>
      <c r="W2994" s="26"/>
    </row>
    <row r="2995" spans="1:23" ht="60" customHeight="1">
      <c r="A2995" s="39" t="s">
        <v>102</v>
      </c>
      <c r="B2995" s="83"/>
      <c r="C2995" s="83"/>
      <c r="D2995" s="83"/>
      <c r="E2995" s="83"/>
      <c r="F2995" s="83"/>
      <c r="G2995" s="83"/>
      <c r="H2995" s="83"/>
      <c r="I2995" s="83"/>
      <c r="J2995" s="83"/>
      <c r="K2995" s="83"/>
      <c r="L2995" s="83"/>
      <c r="M2995" s="83"/>
      <c r="N2995" s="24"/>
      <c r="O2995" s="26"/>
      <c r="P2995" s="26"/>
      <c r="Q2995" s="26"/>
      <c r="R2995" s="26"/>
      <c r="S2995" s="26"/>
      <c r="T2995" s="40" t="str">
        <f t="shared" si="188"/>
        <v/>
      </c>
      <c r="U2995" s="24"/>
      <c r="V2995" s="24"/>
      <c r="W2995" s="26"/>
    </row>
    <row r="2996" spans="1:23" ht="14.1">
      <c r="A2996" s="13" t="s">
        <v>103</v>
      </c>
      <c r="B2996" s="57"/>
      <c r="C2996" s="16" t="s">
        <v>104</v>
      </c>
      <c r="D2996" s="24"/>
      <c r="E2996" s="24"/>
      <c r="G2996" s="26"/>
      <c r="H2996" s="24"/>
      <c r="I2996" s="24"/>
      <c r="J2996" s="24"/>
      <c r="K2996" s="24"/>
      <c r="L2996" s="24"/>
      <c r="M2996" s="24"/>
      <c r="N2996" s="24"/>
      <c r="O2996" s="26"/>
      <c r="P2996" s="26"/>
      <c r="Q2996" s="26"/>
      <c r="R2996" s="26"/>
      <c r="S2996" s="26"/>
      <c r="T2996" s="40" t="str">
        <f t="shared" si="188"/>
        <v/>
      </c>
      <c r="U2996" s="24"/>
      <c r="V2996" s="24"/>
      <c r="W2996" s="26"/>
    </row>
    <row r="2997" spans="1:23" ht="14.1">
      <c r="A2997" s="13" t="s">
        <v>105</v>
      </c>
      <c r="B2997" s="57"/>
      <c r="C2997" s="16" t="s">
        <v>104</v>
      </c>
      <c r="D2997" s="24"/>
      <c r="E2997" s="24"/>
      <c r="G2997" s="26"/>
      <c r="H2997" s="24"/>
      <c r="I2997" s="24"/>
      <c r="J2997" s="24"/>
      <c r="K2997" s="24"/>
      <c r="L2997" s="24"/>
      <c r="M2997" s="24"/>
      <c r="N2997" s="24"/>
      <c r="O2997" s="26"/>
      <c r="P2997" s="26"/>
      <c r="Q2997" s="26"/>
      <c r="R2997" s="26"/>
      <c r="S2997" s="26"/>
      <c r="T2997" s="40" t="str">
        <f t="shared" si="188"/>
        <v/>
      </c>
      <c r="U2997" s="24"/>
      <c r="V2997" s="24"/>
      <c r="W2997" s="26"/>
    </row>
    <row r="2998" spans="1:23" ht="14.1">
      <c r="A2998" s="99" t="s">
        <v>106</v>
      </c>
      <c r="B2998" s="99"/>
      <c r="C2998" s="57"/>
      <c r="D2998" s="16" t="s">
        <v>104</v>
      </c>
      <c r="E2998" s="24"/>
      <c r="F2998" s="34"/>
      <c r="G2998" s="26"/>
      <c r="H2998" s="24"/>
      <c r="I2998" s="24"/>
      <c r="J2998" s="24"/>
      <c r="K2998" s="24"/>
      <c r="L2998" s="24"/>
      <c r="M2998" s="24"/>
      <c r="N2998" s="24"/>
      <c r="O2998" s="26"/>
      <c r="P2998" s="26"/>
      <c r="Q2998" s="26"/>
      <c r="R2998" s="26"/>
      <c r="S2998" s="26"/>
      <c r="T2998" s="40" t="str">
        <f t="shared" si="188"/>
        <v/>
      </c>
      <c r="U2998" s="24"/>
      <c r="V2998" s="24"/>
      <c r="W2998" s="26"/>
    </row>
    <row r="2999" spans="1:23" ht="14.1">
      <c r="A2999" s="99" t="s">
        <v>107</v>
      </c>
      <c r="B2999" s="99"/>
      <c r="C2999" s="57"/>
      <c r="D2999" s="16" t="s">
        <v>104</v>
      </c>
      <c r="E2999" s="24"/>
      <c r="F2999" s="34"/>
      <c r="G2999" s="26"/>
      <c r="H2999" s="24"/>
      <c r="I2999" s="24"/>
      <c r="J2999" s="24"/>
      <c r="K2999" s="24"/>
      <c r="L2999" s="24"/>
      <c r="M2999" s="24"/>
      <c r="N2999" s="24"/>
      <c r="O2999" s="26"/>
      <c r="P2999" s="26"/>
      <c r="Q2999" s="26"/>
      <c r="R2999" s="26"/>
      <c r="S2999" s="26"/>
      <c r="T2999" s="40" t="str">
        <f t="shared" si="188"/>
        <v/>
      </c>
      <c r="U2999" s="24"/>
      <c r="V2999" s="24"/>
      <c r="W2999" s="26"/>
    </row>
    <row r="3000" spans="1:23" ht="14.1">
      <c r="A3000" s="100" t="s">
        <v>108</v>
      </c>
      <c r="B3000" s="101"/>
      <c r="C3000" s="102"/>
      <c r="D3000" s="57"/>
      <c r="E3000" s="16" t="s">
        <v>104</v>
      </c>
      <c r="G3000" s="26"/>
      <c r="H3000" s="24"/>
      <c r="I3000" s="24"/>
      <c r="J3000" s="24"/>
      <c r="K3000" s="24"/>
      <c r="L3000" s="24"/>
      <c r="M3000" s="24"/>
      <c r="N3000" s="24"/>
      <c r="O3000" s="26"/>
      <c r="P3000" s="26"/>
      <c r="Q3000" s="26"/>
      <c r="R3000" s="26"/>
      <c r="S3000" s="26"/>
      <c r="T3000" s="40" t="str">
        <f t="shared" si="188"/>
        <v/>
      </c>
      <c r="U3000" s="24"/>
      <c r="V3000" s="24"/>
      <c r="W3000" s="26"/>
    </row>
    <row r="3001" spans="1:23" ht="14.1">
      <c r="A3001" s="103" t="s">
        <v>109</v>
      </c>
      <c r="B3001" s="104"/>
      <c r="C3001" s="105"/>
      <c r="D3001" s="57"/>
      <c r="E3001" s="16" t="s">
        <v>104</v>
      </c>
      <c r="G3001" s="26"/>
      <c r="H3001" s="24"/>
      <c r="I3001" s="24"/>
      <c r="J3001" s="24"/>
      <c r="K3001" s="24"/>
      <c r="L3001" s="24"/>
      <c r="M3001" s="24"/>
      <c r="N3001" s="24"/>
      <c r="O3001" s="26"/>
      <c r="P3001" s="26"/>
      <c r="Q3001" s="26"/>
      <c r="R3001" s="26"/>
      <c r="S3001" s="26"/>
      <c r="T3001" s="40" t="str">
        <f t="shared" si="188"/>
        <v/>
      </c>
      <c r="U3001" s="24"/>
      <c r="V3001" s="24"/>
      <c r="W3001" s="26"/>
    </row>
    <row r="3002" spans="1:23" ht="14.1">
      <c r="A3002" s="13" t="s">
        <v>110</v>
      </c>
      <c r="B3002" s="75"/>
      <c r="C3002" s="75"/>
      <c r="D3002" s="75"/>
      <c r="E3002" s="24"/>
      <c r="F3002" s="13" t="s">
        <v>111</v>
      </c>
      <c r="G3002" s="27"/>
      <c r="H3002" s="24"/>
      <c r="I3002" s="13" t="s">
        <v>112</v>
      </c>
      <c r="J3002" s="27"/>
      <c r="K3002" s="24"/>
      <c r="L3002" s="13" t="s">
        <v>111</v>
      </c>
      <c r="M3002" s="27"/>
      <c r="N3002" s="24"/>
      <c r="O3002" s="13" t="str">
        <f>IF(OR(AND(NOT(ISBLANK(G3002)),NOT(ISNUMBER(G3002))),AND(NOT(ISBLANK(J3002)),NOT(ISNUMBER(M3002)))),"Digite um número na C.H.",IF(OR(COUNTIF(B3002:B3011,B3002)&gt;1,COUNTIF(J3002:J3011,J3002)&gt;1),"Docente repetido",""))</f>
        <v/>
      </c>
      <c r="P3002" s="13">
        <f t="shared" ref="P3002:P3011" si="191">IF(ISBLANK(O3002),"",IF(O3002="",0,1))</f>
        <v>0</v>
      </c>
      <c r="Q3002" s="26"/>
      <c r="R3002" s="26"/>
      <c r="S3002" s="26"/>
      <c r="T3002" s="40" t="str">
        <f t="shared" si="188"/>
        <v/>
      </c>
      <c r="U3002" s="24"/>
      <c r="V3002" s="24"/>
      <c r="W3002" s="26"/>
    </row>
    <row r="3003" spans="1:23" ht="14.1">
      <c r="A3003" s="13" t="s">
        <v>113</v>
      </c>
      <c r="B3003" s="75"/>
      <c r="C3003" s="75"/>
      <c r="D3003" s="75"/>
      <c r="E3003" s="24"/>
      <c r="F3003" s="13" t="s">
        <v>111</v>
      </c>
      <c r="G3003" s="27"/>
      <c r="H3003" s="24"/>
      <c r="I3003" s="13" t="s">
        <v>114</v>
      </c>
      <c r="J3003" s="27"/>
      <c r="K3003" s="24"/>
      <c r="L3003" s="13" t="s">
        <v>111</v>
      </c>
      <c r="M3003" s="27"/>
      <c r="N3003" s="24"/>
      <c r="O3003" s="13" t="str">
        <f>IF(OR(AND(NOT(ISBLANK(G3003)),NOT(ISNUMBER(G3003))),AND(NOT(ISBLANK(J3003)),NOT(ISNUMBER(M3003)))),"Digite um número na C.H.",IF(OR(COUNTIF(B3002:B3011,B3003)&gt;1,COUNTIF(J3002:J3011,J3003)&gt;1),"Docente repetido",""))</f>
        <v/>
      </c>
      <c r="P3003" s="13">
        <f t="shared" si="191"/>
        <v>0</v>
      </c>
      <c r="Q3003" s="26"/>
      <c r="R3003" s="26"/>
      <c r="S3003" s="26"/>
      <c r="T3003" s="40" t="str">
        <f t="shared" si="188"/>
        <v/>
      </c>
      <c r="U3003" s="24"/>
      <c r="V3003" s="24"/>
      <c r="W3003" s="26"/>
    </row>
    <row r="3004" spans="1:23" ht="14.1">
      <c r="A3004" s="13" t="s">
        <v>115</v>
      </c>
      <c r="B3004" s="75"/>
      <c r="C3004" s="75"/>
      <c r="D3004" s="75"/>
      <c r="E3004" s="24"/>
      <c r="F3004" s="13" t="s">
        <v>111</v>
      </c>
      <c r="G3004" s="27"/>
      <c r="H3004" s="24"/>
      <c r="I3004" s="13" t="s">
        <v>116</v>
      </c>
      <c r="J3004" s="27"/>
      <c r="K3004" s="24"/>
      <c r="L3004" s="13" t="s">
        <v>111</v>
      </c>
      <c r="M3004" s="27"/>
      <c r="N3004" s="24"/>
      <c r="O3004" s="13" t="str">
        <f>IF(OR(AND(NOT(ISBLANK(G3004)),NOT(ISNUMBER(G3004))),AND(NOT(ISBLANK(J3004)),NOT(ISNUMBER(M3004)))),"Digite um número na C.H.",IF(OR(COUNTIF(B3002:B3011,B3004)&gt;1,COUNTIF(J3002:J3011,J3004)&gt;1),"Docente repetido",""))</f>
        <v/>
      </c>
      <c r="P3004" s="13">
        <f t="shared" si="191"/>
        <v>0</v>
      </c>
      <c r="Q3004" s="26"/>
      <c r="R3004" s="26"/>
      <c r="S3004" s="26"/>
      <c r="T3004" s="40" t="str">
        <f t="shared" si="188"/>
        <v/>
      </c>
      <c r="U3004" s="24"/>
      <c r="V3004" s="24"/>
      <c r="W3004" s="26"/>
    </row>
    <row r="3005" spans="1:23" ht="14.1">
      <c r="A3005" s="13" t="s">
        <v>117</v>
      </c>
      <c r="B3005" s="75"/>
      <c r="C3005" s="75"/>
      <c r="D3005" s="75"/>
      <c r="E3005" s="24"/>
      <c r="F3005" s="13" t="s">
        <v>111</v>
      </c>
      <c r="G3005" s="27"/>
      <c r="H3005" s="24"/>
      <c r="I3005" s="13" t="s">
        <v>118</v>
      </c>
      <c r="J3005" s="27"/>
      <c r="K3005" s="24"/>
      <c r="L3005" s="13" t="s">
        <v>111</v>
      </c>
      <c r="M3005" s="27"/>
      <c r="N3005" s="24"/>
      <c r="O3005" s="13" t="str">
        <f>IF(OR(AND(NOT(ISBLANK(G3005)),NOT(ISNUMBER(G3005))),AND(NOT(ISBLANK(J3005)),NOT(ISNUMBER(M3005)))),"Digite um número na C.H.",IF(OR(COUNTIF(B3002:B3011,B3005)&gt;1,COUNTIF(J3002:J3011,J3005)&gt;1),"Docente repetido",""))</f>
        <v/>
      </c>
      <c r="P3005" s="13">
        <f t="shared" si="191"/>
        <v>0</v>
      </c>
      <c r="Q3005" s="26"/>
      <c r="R3005" s="26"/>
      <c r="S3005" s="26"/>
      <c r="T3005" s="40" t="str">
        <f t="shared" si="188"/>
        <v/>
      </c>
      <c r="U3005" s="24"/>
      <c r="V3005" s="24"/>
      <c r="W3005" s="26"/>
    </row>
    <row r="3006" spans="1:23" ht="14.1">
      <c r="A3006" s="13" t="s">
        <v>119</v>
      </c>
      <c r="B3006" s="75"/>
      <c r="C3006" s="75"/>
      <c r="D3006" s="75"/>
      <c r="E3006" s="24"/>
      <c r="F3006" s="13" t="s">
        <v>111</v>
      </c>
      <c r="G3006" s="27"/>
      <c r="H3006" s="24"/>
      <c r="I3006" s="13" t="s">
        <v>120</v>
      </c>
      <c r="J3006" s="27"/>
      <c r="K3006" s="24"/>
      <c r="L3006" s="13" t="s">
        <v>111</v>
      </c>
      <c r="M3006" s="27"/>
      <c r="N3006" s="24"/>
      <c r="O3006" s="13" t="str">
        <f>IF(OR(AND(NOT(ISBLANK(G3006)),NOT(ISNUMBER(G3006))),AND(NOT(ISBLANK(J3006)),NOT(ISNUMBER(M3006)))),"Digite um número na C.H.",IF(OR(COUNTIF(B3002:B3011,B3006)&gt;1,COUNTIF(J3002:J3011,J3006)&gt;1),"Docente repetido",""))</f>
        <v/>
      </c>
      <c r="P3006" s="13">
        <f t="shared" si="191"/>
        <v>0</v>
      </c>
      <c r="Q3006" s="26"/>
      <c r="R3006" s="26"/>
      <c r="S3006" s="26"/>
      <c r="T3006" s="40" t="str">
        <f t="shared" si="188"/>
        <v/>
      </c>
      <c r="U3006" s="24"/>
      <c r="V3006" s="24"/>
      <c r="W3006" s="26"/>
    </row>
    <row r="3007" spans="1:23" ht="14.1">
      <c r="A3007" s="13" t="s">
        <v>121</v>
      </c>
      <c r="B3007" s="75"/>
      <c r="C3007" s="75"/>
      <c r="D3007" s="75"/>
      <c r="E3007" s="24"/>
      <c r="F3007" s="13" t="s">
        <v>111</v>
      </c>
      <c r="G3007" s="27"/>
      <c r="H3007" s="24"/>
      <c r="I3007" s="13" t="s">
        <v>122</v>
      </c>
      <c r="J3007" s="27"/>
      <c r="K3007" s="24"/>
      <c r="L3007" s="13" t="s">
        <v>111</v>
      </c>
      <c r="M3007" s="27"/>
      <c r="N3007" s="24"/>
      <c r="O3007" s="13" t="str">
        <f>IF(OR(AND(NOT(ISBLANK(G3007)),NOT(ISNUMBER(G3007))),AND(NOT(ISBLANK(J3007)),NOT(ISNUMBER(M3007)))),"Digite um número na C.H.",IF(OR(COUNTIF(B3002:B3011,B3007)&gt;1,COUNTIF(J3002:J3011,J3007)&gt;1),"Docente repetido",""))</f>
        <v/>
      </c>
      <c r="P3007" s="13">
        <f t="shared" si="191"/>
        <v>0</v>
      </c>
      <c r="Q3007" s="26"/>
      <c r="R3007" s="26"/>
      <c r="S3007" s="26"/>
      <c r="T3007" s="40" t="str">
        <f t="shared" si="188"/>
        <v/>
      </c>
      <c r="U3007" s="24"/>
      <c r="V3007" s="24"/>
      <c r="W3007" s="26"/>
    </row>
    <row r="3008" spans="1:23" ht="14.1">
      <c r="A3008" s="13" t="s">
        <v>123</v>
      </c>
      <c r="B3008" s="75"/>
      <c r="C3008" s="75"/>
      <c r="D3008" s="75"/>
      <c r="E3008" s="24"/>
      <c r="F3008" s="13" t="s">
        <v>111</v>
      </c>
      <c r="G3008" s="27"/>
      <c r="H3008" s="24"/>
      <c r="I3008" s="13" t="s">
        <v>124</v>
      </c>
      <c r="J3008" s="27"/>
      <c r="K3008" s="24"/>
      <c r="L3008" s="13" t="s">
        <v>111</v>
      </c>
      <c r="M3008" s="27"/>
      <c r="N3008" s="24"/>
      <c r="O3008" s="13" t="str">
        <f>IF(OR(AND(NOT(ISBLANK(G3008)),NOT(ISNUMBER(G3008))),AND(NOT(ISBLANK(J3008)),NOT(ISNUMBER(M3008)))),"Digite um número na C.H.",IF(OR(COUNTIF(B3002:B3011,B3008)&gt;1,COUNTIF(J3002:J3011,J3008)&gt;1),"Docente repetido",""))</f>
        <v/>
      </c>
      <c r="P3008" s="13">
        <f t="shared" si="191"/>
        <v>0</v>
      </c>
      <c r="Q3008" s="26"/>
      <c r="R3008" s="26"/>
      <c r="S3008" s="26"/>
      <c r="T3008" s="40" t="str">
        <f t="shared" si="188"/>
        <v/>
      </c>
      <c r="U3008" s="24"/>
      <c r="V3008" s="24"/>
      <c r="W3008" s="26"/>
    </row>
    <row r="3009" spans="1:23" ht="14.1">
      <c r="A3009" s="13" t="s">
        <v>125</v>
      </c>
      <c r="B3009" s="75"/>
      <c r="C3009" s="75"/>
      <c r="D3009" s="75"/>
      <c r="E3009" s="24"/>
      <c r="F3009" s="13" t="s">
        <v>111</v>
      </c>
      <c r="G3009" s="27"/>
      <c r="H3009" s="24"/>
      <c r="I3009" s="13" t="s">
        <v>126</v>
      </c>
      <c r="J3009" s="27"/>
      <c r="K3009" s="24"/>
      <c r="L3009" s="13" t="s">
        <v>111</v>
      </c>
      <c r="M3009" s="27"/>
      <c r="N3009" s="24"/>
      <c r="O3009" s="13" t="str">
        <f>IF(OR(AND(NOT(ISBLANK(G3009)),NOT(ISNUMBER(G3009))),AND(NOT(ISBLANK(J3009)),NOT(ISNUMBER(M3009)))),"Digite um número na C.H.",IF(OR(COUNTIF(B3002:B3011,B3009)&gt;1,COUNTIF(J3002:J3011,J3009)&gt;1),"Docente repetido",""))</f>
        <v/>
      </c>
      <c r="P3009" s="13">
        <f t="shared" si="191"/>
        <v>0</v>
      </c>
      <c r="Q3009" s="26"/>
      <c r="R3009" s="26"/>
      <c r="S3009" s="26"/>
      <c r="T3009" s="40" t="str">
        <f t="shared" ref="T3009:T3011" si="192">IF(AND($A3009 = "Nome da disciplina:", ISTEXT($B3009)), "OK", "")</f>
        <v/>
      </c>
      <c r="U3009" s="24"/>
      <c r="V3009" s="24"/>
      <c r="W3009" s="26"/>
    </row>
    <row r="3010" spans="1:23" ht="14.1">
      <c r="A3010" s="13" t="s">
        <v>127</v>
      </c>
      <c r="B3010" s="75"/>
      <c r="C3010" s="75"/>
      <c r="D3010" s="75"/>
      <c r="E3010" s="24"/>
      <c r="F3010" s="13" t="s">
        <v>111</v>
      </c>
      <c r="G3010" s="27"/>
      <c r="H3010" s="24"/>
      <c r="I3010" s="13" t="s">
        <v>128</v>
      </c>
      <c r="J3010" s="27"/>
      <c r="K3010" s="24"/>
      <c r="L3010" s="13" t="s">
        <v>111</v>
      </c>
      <c r="M3010" s="27"/>
      <c r="N3010" s="24"/>
      <c r="O3010" s="13" t="str">
        <f>IF(OR(AND(NOT(ISBLANK(G3010)),NOT(ISNUMBER(G3010))),AND(NOT(ISBLANK(J3010)),NOT(ISNUMBER(M3010)))),"Digite um número na C.H.",IF(OR(COUNTIF(B3002:B3011,B3010)&gt;1,COUNTIF(J3002:J3011,J3010)&gt;1),"Docente repetido",""))</f>
        <v/>
      </c>
      <c r="P3010" s="13">
        <f t="shared" si="191"/>
        <v>0</v>
      </c>
      <c r="Q3010" s="26"/>
      <c r="R3010" s="26"/>
      <c r="S3010" s="26"/>
      <c r="T3010" s="40" t="str">
        <f t="shared" si="192"/>
        <v/>
      </c>
      <c r="U3010" s="26"/>
      <c r="V3010" s="26"/>
      <c r="W3010" s="26"/>
    </row>
    <row r="3011" spans="1:23" ht="14.1">
      <c r="A3011" s="13" t="s">
        <v>129</v>
      </c>
      <c r="B3011" s="75"/>
      <c r="C3011" s="75"/>
      <c r="D3011" s="75"/>
      <c r="E3011" s="24"/>
      <c r="F3011" s="13" t="s">
        <v>111</v>
      </c>
      <c r="G3011" s="27"/>
      <c r="H3011" s="24"/>
      <c r="I3011" s="13" t="s">
        <v>130</v>
      </c>
      <c r="J3011" s="27"/>
      <c r="K3011" s="24"/>
      <c r="L3011" s="13" t="s">
        <v>111</v>
      </c>
      <c r="M3011" s="27"/>
      <c r="N3011" s="24"/>
      <c r="O3011" s="13" t="str">
        <f>IF(OR(AND(NOT(ISBLANK(G3011)),NOT(ISNUMBER(G3011))),AND(NOT(ISBLANK(J3011)),NOT(ISNUMBER(M3011)))),"Digite um número na C.H.",IF(OR(COUNTIF(B3002:B3011,B3011)&gt;1,COUNTIF(J3002:J3011,J3011)&gt;1),"Docente repetido",""))</f>
        <v/>
      </c>
      <c r="P3011" s="13">
        <f t="shared" si="191"/>
        <v>0</v>
      </c>
      <c r="Q3011" s="26"/>
      <c r="R3011" s="26"/>
      <c r="S3011" s="26"/>
      <c r="T3011" s="40" t="str">
        <f t="shared" si="192"/>
        <v/>
      </c>
      <c r="U3011" s="26"/>
      <c r="V3011" s="26"/>
      <c r="W3011" s="26"/>
    </row>
    <row r="3012" spans="1:23" ht="12.6">
      <c r="A3012" s="26"/>
      <c r="B3012" s="26"/>
      <c r="C3012" s="26"/>
      <c r="D3012" s="26"/>
      <c r="E3012" s="26"/>
      <c r="F3012" s="26"/>
      <c r="G3012" s="26"/>
      <c r="H3012" s="26"/>
      <c r="I3012" s="26"/>
      <c r="J3012" s="26"/>
      <c r="K3012" s="26"/>
      <c r="L3012" s="26"/>
      <c r="M3012" s="26"/>
      <c r="N3012" s="26"/>
      <c r="O3012" s="26"/>
      <c r="P3012" s="26"/>
      <c r="Q3012" s="26"/>
      <c r="R3012" s="26"/>
      <c r="S3012" s="26"/>
      <c r="T3012" s="41"/>
      <c r="U3012" s="26"/>
      <c r="V3012" s="26"/>
      <c r="W3012" s="26"/>
    </row>
    <row r="3015" spans="1:23" ht="12.6">
      <c r="A3015" s="26"/>
      <c r="B3015" s="26"/>
      <c r="C3015" s="26"/>
      <c r="D3015" s="26"/>
      <c r="E3015" s="26"/>
      <c r="F3015" s="26"/>
      <c r="G3015" s="26"/>
      <c r="H3015" s="26"/>
      <c r="I3015" s="26"/>
      <c r="J3015" s="26"/>
      <c r="K3015" s="26"/>
      <c r="L3015" s="26"/>
      <c r="M3015" s="26"/>
      <c r="N3015" s="26"/>
      <c r="O3015" s="26"/>
      <c r="P3015" s="26"/>
      <c r="Q3015" s="26"/>
      <c r="R3015" s="26"/>
      <c r="S3015" s="26"/>
      <c r="T3015" s="41"/>
      <c r="U3015" s="26"/>
      <c r="V3015" s="26"/>
      <c r="W3015" s="26"/>
    </row>
  </sheetData>
  <sheetProtection algorithmName="SHA-512" hashValue="2/6+ZTxVG8js5Hn2D+Mf3bVuV+OEv7RXKHL/NEHZ5kCpJz4JbCfucNlVqI7oOAfJW3NufMyc1nZG5jklTE/pvA==" saltValue="1NLVmkCs//C9/Ahyl2D6eg==" spinCount="100000" sheet="1" objects="1" scenarios="1" formatCells="0" formatColumns="0" formatRows="0"/>
  <mergeCells count="2382">
    <mergeCell ref="B58:D58"/>
    <mergeCell ref="B59:D59"/>
    <mergeCell ref="B63:M63"/>
    <mergeCell ref="A64:E64"/>
    <mergeCell ref="A65:E65"/>
    <mergeCell ref="B66:M66"/>
    <mergeCell ref="B67:M67"/>
    <mergeCell ref="A70:B70"/>
    <mergeCell ref="A71:B71"/>
    <mergeCell ref="A72:C72"/>
    <mergeCell ref="A73:C73"/>
    <mergeCell ref="B79:D79"/>
    <mergeCell ref="B172:D172"/>
    <mergeCell ref="B173:D173"/>
    <mergeCell ref="B221:D221"/>
    <mergeCell ref="B222:D222"/>
    <mergeCell ref="B223:D223"/>
    <mergeCell ref="B98:D98"/>
    <mergeCell ref="B99:D99"/>
    <mergeCell ref="B100:D100"/>
    <mergeCell ref="B101:D101"/>
    <mergeCell ref="B122:D122"/>
    <mergeCell ref="B123:D123"/>
    <mergeCell ref="B124:D124"/>
    <mergeCell ref="B87:M87"/>
    <mergeCell ref="A88:E88"/>
    <mergeCell ref="A89:E89"/>
    <mergeCell ref="B90:M90"/>
    <mergeCell ref="B91:M91"/>
    <mergeCell ref="A94:B94"/>
    <mergeCell ref="A95:B95"/>
    <mergeCell ref="A96:C96"/>
    <mergeCell ref="B39:M39"/>
    <mergeCell ref="A40:E40"/>
    <mergeCell ref="A41:E41"/>
    <mergeCell ref="B42:M42"/>
    <mergeCell ref="B43:M43"/>
    <mergeCell ref="A46:B46"/>
    <mergeCell ref="A47:B47"/>
    <mergeCell ref="A48:C48"/>
    <mergeCell ref="A49:C49"/>
    <mergeCell ref="B50:D50"/>
    <mergeCell ref="B51:D51"/>
    <mergeCell ref="B52:D52"/>
    <mergeCell ref="B53:D53"/>
    <mergeCell ref="B54:D54"/>
    <mergeCell ref="B55:D55"/>
    <mergeCell ref="B56:D56"/>
    <mergeCell ref="B57:D57"/>
    <mergeCell ref="B1017:D1017"/>
    <mergeCell ref="B1018:D1018"/>
    <mergeCell ref="B1019:D1019"/>
    <mergeCell ref="A1031:B1031"/>
    <mergeCell ref="A1033:C1033"/>
    <mergeCell ref="B224:D224"/>
    <mergeCell ref="B225:D225"/>
    <mergeCell ref="A241:C241"/>
    <mergeCell ref="B242:D242"/>
    <mergeCell ref="B2865:D2865"/>
    <mergeCell ref="A2808:C2808"/>
    <mergeCell ref="A2809:C2809"/>
    <mergeCell ref="A2760:C2760"/>
    <mergeCell ref="A2761:C2761"/>
    <mergeCell ref="B2770:D2770"/>
    <mergeCell ref="B2762:D2762"/>
    <mergeCell ref="B2763:D2763"/>
    <mergeCell ref="B2771:D2771"/>
    <mergeCell ref="B2775:M2775"/>
    <mergeCell ref="A2776:E2776"/>
    <mergeCell ref="A2777:E2777"/>
    <mergeCell ref="B2778:M2778"/>
    <mergeCell ref="B2779:M2779"/>
    <mergeCell ref="A2782:B2782"/>
    <mergeCell ref="A2783:B2783"/>
    <mergeCell ref="A2784:C2784"/>
    <mergeCell ref="B2717:D2717"/>
    <mergeCell ref="B2718:D2718"/>
    <mergeCell ref="B2714:D2714"/>
    <mergeCell ref="B2715:D2715"/>
    <mergeCell ref="B2697:D2697"/>
    <mergeCell ref="B2698:D2698"/>
    <mergeCell ref="B2866:D2866"/>
    <mergeCell ref="B2867:D2867"/>
    <mergeCell ref="B2871:M2871"/>
    <mergeCell ref="A2872:E2872"/>
    <mergeCell ref="A2873:E2873"/>
    <mergeCell ref="B2874:M2874"/>
    <mergeCell ref="B2970:M2970"/>
    <mergeCell ref="B2971:M2971"/>
    <mergeCell ref="A2974:B2974"/>
    <mergeCell ref="A2975:B2975"/>
    <mergeCell ref="A2976:C2976"/>
    <mergeCell ref="A2977:C2977"/>
    <mergeCell ref="B2978:D2978"/>
    <mergeCell ref="B2979:D2979"/>
    <mergeCell ref="B2980:D2980"/>
    <mergeCell ref="B2981:D2981"/>
    <mergeCell ref="B2720:D2720"/>
    <mergeCell ref="B2721:D2721"/>
    <mergeCell ref="B2722:D2722"/>
    <mergeCell ref="B2723:D2723"/>
    <mergeCell ref="A2734:B2734"/>
    <mergeCell ref="A2736:C2736"/>
    <mergeCell ref="B2740:D2740"/>
    <mergeCell ref="B2741:D2741"/>
    <mergeCell ref="B2742:D2742"/>
    <mergeCell ref="B2810:D2810"/>
    <mergeCell ref="B2811:D2811"/>
    <mergeCell ref="B2812:D2812"/>
    <mergeCell ref="B2813:D2813"/>
    <mergeCell ref="B2803:M2803"/>
    <mergeCell ref="A2806:B2806"/>
    <mergeCell ref="A2807:B2807"/>
    <mergeCell ref="B2699:D2699"/>
    <mergeCell ref="A2710:B2710"/>
    <mergeCell ref="A2711:B2711"/>
    <mergeCell ref="A2712:C2712"/>
    <mergeCell ref="A2713:C2713"/>
    <mergeCell ref="A2704:E2704"/>
    <mergeCell ref="A2705:E2705"/>
    <mergeCell ref="B2703:M2703"/>
    <mergeCell ref="B2706:M2706"/>
    <mergeCell ref="B2707:M2707"/>
    <mergeCell ref="B2719:D2719"/>
    <mergeCell ref="B2692:D2692"/>
    <mergeCell ref="B2693:D2693"/>
    <mergeCell ref="B2694:D2694"/>
    <mergeCell ref="B2695:D2695"/>
    <mergeCell ref="B2696:D2696"/>
    <mergeCell ref="B2691:D2691"/>
    <mergeCell ref="B2673:D2673"/>
    <mergeCell ref="B2674:D2674"/>
    <mergeCell ref="B2675:D2675"/>
    <mergeCell ref="A2687:B2687"/>
    <mergeCell ref="A2689:C2689"/>
    <mergeCell ref="A2681:E2681"/>
    <mergeCell ref="B2683:M2683"/>
    <mergeCell ref="A2686:B2686"/>
    <mergeCell ref="A2688:C2688"/>
    <mergeCell ref="B2690:D2690"/>
    <mergeCell ref="B2716:D2716"/>
    <mergeCell ref="A2614:B2614"/>
    <mergeCell ref="A2615:B2615"/>
    <mergeCell ref="A2616:C2616"/>
    <mergeCell ref="A2617:C2617"/>
    <mergeCell ref="B2618:D2618"/>
    <mergeCell ref="B2619:D2619"/>
    <mergeCell ref="B2620:D2620"/>
    <mergeCell ref="B2621:D2621"/>
    <mergeCell ref="B2624:D2624"/>
    <mergeCell ref="B2646:D2646"/>
    <mergeCell ref="B2647:D2647"/>
    <mergeCell ref="B2648:D2648"/>
    <mergeCell ref="B2625:D2625"/>
    <mergeCell ref="B2626:D2626"/>
    <mergeCell ref="B2627:D2627"/>
    <mergeCell ref="B2645:D2645"/>
    <mergeCell ref="B2631:M2631"/>
    <mergeCell ref="A2632:E2632"/>
    <mergeCell ref="A2633:E2633"/>
    <mergeCell ref="B2634:M2634"/>
    <mergeCell ref="B2635:M2635"/>
    <mergeCell ref="A2638:B2638"/>
    <mergeCell ref="A2639:B2639"/>
    <mergeCell ref="A2640:C2640"/>
    <mergeCell ref="A2641:C2641"/>
    <mergeCell ref="B2642:D2642"/>
    <mergeCell ref="B2643:D2643"/>
    <mergeCell ref="B2644:D2644"/>
    <mergeCell ref="B2410:D2410"/>
    <mergeCell ref="B2411:D2411"/>
    <mergeCell ref="B2415:M2415"/>
    <mergeCell ref="B2435:D2435"/>
    <mergeCell ref="B2439:M2439"/>
    <mergeCell ref="A2440:E2440"/>
    <mergeCell ref="A2441:E2441"/>
    <mergeCell ref="B2442:M2442"/>
    <mergeCell ref="B2443:M2443"/>
    <mergeCell ref="B2530:D2530"/>
    <mergeCell ref="B2531:D2531"/>
    <mergeCell ref="B2511:M2511"/>
    <mergeCell ref="A2512:E2512"/>
    <mergeCell ref="A2513:E2513"/>
    <mergeCell ref="B2514:M2514"/>
    <mergeCell ref="B2515:M2515"/>
    <mergeCell ref="B2553:D2553"/>
    <mergeCell ref="A2542:B2542"/>
    <mergeCell ref="A2543:B2543"/>
    <mergeCell ref="A2544:C2544"/>
    <mergeCell ref="A2545:C2545"/>
    <mergeCell ref="B2546:D2546"/>
    <mergeCell ref="B2547:D2547"/>
    <mergeCell ref="B2548:D2548"/>
    <mergeCell ref="B2549:D2549"/>
    <mergeCell ref="A2416:E2416"/>
    <mergeCell ref="A2417:E2417"/>
    <mergeCell ref="B2418:M2418"/>
    <mergeCell ref="B2419:M2419"/>
    <mergeCell ref="A2422:B2422"/>
    <mergeCell ref="A2423:B2423"/>
    <mergeCell ref="A2424:C2424"/>
    <mergeCell ref="B2391:M2391"/>
    <mergeCell ref="A2392:E2392"/>
    <mergeCell ref="A2393:E2393"/>
    <mergeCell ref="B2394:M2394"/>
    <mergeCell ref="B2395:M2395"/>
    <mergeCell ref="A2398:B2398"/>
    <mergeCell ref="A2399:B2399"/>
    <mergeCell ref="A2400:C2400"/>
    <mergeCell ref="A2401:C2401"/>
    <mergeCell ref="B2402:D2402"/>
    <mergeCell ref="B2403:D2403"/>
    <mergeCell ref="B2404:D2404"/>
    <mergeCell ref="B2405:D2405"/>
    <mergeCell ref="B2406:D2406"/>
    <mergeCell ref="B2407:D2407"/>
    <mergeCell ref="B2408:D2408"/>
    <mergeCell ref="B2409:D2409"/>
    <mergeCell ref="A2208:C2208"/>
    <mergeCell ref="A2209:C2209"/>
    <mergeCell ref="B2218:D2218"/>
    <mergeCell ref="B2219:D2219"/>
    <mergeCell ref="B2239:D2239"/>
    <mergeCell ref="B2240:D2240"/>
    <mergeCell ref="B2258:D2258"/>
    <mergeCell ref="B2259:D2259"/>
    <mergeCell ref="B2260:D2260"/>
    <mergeCell ref="A2254:B2254"/>
    <mergeCell ref="A2255:B2255"/>
    <mergeCell ref="A2256:C2256"/>
    <mergeCell ref="B2223:M2223"/>
    <mergeCell ref="A2224:E2224"/>
    <mergeCell ref="A2225:E2225"/>
    <mergeCell ref="B2226:M2226"/>
    <mergeCell ref="B2227:M2227"/>
    <mergeCell ref="A2230:B2230"/>
    <mergeCell ref="A2231:B2231"/>
    <mergeCell ref="A2232:C2232"/>
    <mergeCell ref="A2233:C2233"/>
    <mergeCell ref="B2241:D2241"/>
    <mergeCell ref="B2242:D2242"/>
    <mergeCell ref="B2243:D2243"/>
    <mergeCell ref="B2247:M2247"/>
    <mergeCell ref="A2248:E2248"/>
    <mergeCell ref="A2249:E2249"/>
    <mergeCell ref="B2250:M2250"/>
    <mergeCell ref="B2251:M2251"/>
    <mergeCell ref="A2257:C2257"/>
    <mergeCell ref="B2164:D2164"/>
    <mergeCell ref="B2234:D2234"/>
    <mergeCell ref="B2235:D2235"/>
    <mergeCell ref="B2236:D2236"/>
    <mergeCell ref="B2237:D2237"/>
    <mergeCell ref="B2238:D2238"/>
    <mergeCell ref="B2191:D2191"/>
    <mergeCell ref="B2192:D2192"/>
    <mergeCell ref="B2193:D2193"/>
    <mergeCell ref="B2186:D2186"/>
    <mergeCell ref="B2187:D2187"/>
    <mergeCell ref="B2188:D2188"/>
    <mergeCell ref="B2189:D2189"/>
    <mergeCell ref="B2190:D2190"/>
    <mergeCell ref="A2182:B2182"/>
    <mergeCell ref="A2184:C2184"/>
    <mergeCell ref="B2194:D2194"/>
    <mergeCell ref="B2199:M2199"/>
    <mergeCell ref="B2210:D2210"/>
    <mergeCell ref="B2211:D2211"/>
    <mergeCell ref="B2212:D2212"/>
    <mergeCell ref="B2213:D2213"/>
    <mergeCell ref="B2214:D2214"/>
    <mergeCell ref="B2215:D2215"/>
    <mergeCell ref="B2216:D2216"/>
    <mergeCell ref="B2217:D2217"/>
    <mergeCell ref="A2200:E2200"/>
    <mergeCell ref="A2201:E2201"/>
    <mergeCell ref="B2202:M2202"/>
    <mergeCell ref="B2203:M2203"/>
    <mergeCell ref="A2206:B2206"/>
    <mergeCell ref="A2207:B2207"/>
    <mergeCell ref="B1911:M1911"/>
    <mergeCell ref="A1912:E1912"/>
    <mergeCell ref="A1913:E1913"/>
    <mergeCell ref="B1914:M1914"/>
    <mergeCell ref="B1915:M1915"/>
    <mergeCell ref="A1918:B1918"/>
    <mergeCell ref="A1919:B1919"/>
    <mergeCell ref="A1920:C1920"/>
    <mergeCell ref="A1921:C1921"/>
    <mergeCell ref="A2152:E2152"/>
    <mergeCell ref="A2153:E2153"/>
    <mergeCell ref="A2137:C2137"/>
    <mergeCell ref="B2139:D2139"/>
    <mergeCell ref="B2140:D2140"/>
    <mergeCell ref="B2141:D2141"/>
    <mergeCell ref="A2158:B2158"/>
    <mergeCell ref="B2163:D2163"/>
    <mergeCell ref="B1922:D1922"/>
    <mergeCell ref="B1923:D1923"/>
    <mergeCell ref="B1924:D1924"/>
    <mergeCell ref="B1925:D1925"/>
    <mergeCell ref="B1926:D1926"/>
    <mergeCell ref="B1927:D1927"/>
    <mergeCell ref="B1928:D1928"/>
    <mergeCell ref="B1929:D1929"/>
    <mergeCell ref="B1930:D1930"/>
    <mergeCell ref="B1931:D1931"/>
    <mergeCell ref="B1935:M1935"/>
    <mergeCell ref="A1936:E1936"/>
    <mergeCell ref="A1937:E1937"/>
    <mergeCell ref="B1938:M1938"/>
    <mergeCell ref="B1939:M1939"/>
    <mergeCell ref="A1729:C1729"/>
    <mergeCell ref="B1732:D1732"/>
    <mergeCell ref="B1733:D1733"/>
    <mergeCell ref="B1734:D1734"/>
    <mergeCell ref="B1735:D1735"/>
    <mergeCell ref="B1736:D1736"/>
    <mergeCell ref="B1737:D1737"/>
    <mergeCell ref="B1738:D1738"/>
    <mergeCell ref="B1739:D1739"/>
    <mergeCell ref="B1743:M1743"/>
    <mergeCell ref="B1754:D1754"/>
    <mergeCell ref="B1755:D1755"/>
    <mergeCell ref="B1756:D1756"/>
    <mergeCell ref="B1757:D1757"/>
    <mergeCell ref="A1896:C1896"/>
    <mergeCell ref="A1897:C1897"/>
    <mergeCell ref="B1898:D1898"/>
    <mergeCell ref="B1802:D1802"/>
    <mergeCell ref="B1803:D1803"/>
    <mergeCell ref="B1795:M1795"/>
    <mergeCell ref="A1798:B1798"/>
    <mergeCell ref="A1799:B1799"/>
    <mergeCell ref="A1800:C1800"/>
    <mergeCell ref="A1801:C1801"/>
    <mergeCell ref="B1804:D1804"/>
    <mergeCell ref="B1805:D1805"/>
    <mergeCell ref="B1806:D1806"/>
    <mergeCell ref="A1745:E1745"/>
    <mergeCell ref="B1746:M1746"/>
    <mergeCell ref="B1747:M1747"/>
    <mergeCell ref="A1750:B1750"/>
    <mergeCell ref="A1751:B1751"/>
    <mergeCell ref="B1516:D1516"/>
    <mergeCell ref="B1517:D1517"/>
    <mergeCell ref="B1527:M1527"/>
    <mergeCell ref="A1528:E1528"/>
    <mergeCell ref="B1707:D1707"/>
    <mergeCell ref="B1708:D1708"/>
    <mergeCell ref="B1685:D1685"/>
    <mergeCell ref="B1686:D1686"/>
    <mergeCell ref="B1687:D1687"/>
    <mergeCell ref="B1688:D1688"/>
    <mergeCell ref="B1689:D1689"/>
    <mergeCell ref="B1690:D1690"/>
    <mergeCell ref="B1691:D1691"/>
    <mergeCell ref="B1695:M1695"/>
    <mergeCell ref="A1696:E1696"/>
    <mergeCell ref="A1697:E1697"/>
    <mergeCell ref="B1698:M1698"/>
    <mergeCell ref="B1699:M1699"/>
    <mergeCell ref="A1702:B1702"/>
    <mergeCell ref="A1703:B1703"/>
    <mergeCell ref="A1704:C1704"/>
    <mergeCell ref="A1705:C1705"/>
    <mergeCell ref="A1529:E1529"/>
    <mergeCell ref="B1530:M1530"/>
    <mergeCell ref="B1531:M1531"/>
    <mergeCell ref="A1534:B1534"/>
    <mergeCell ref="A1535:B1535"/>
    <mergeCell ref="A1536:C1536"/>
    <mergeCell ref="A1537:C1537"/>
    <mergeCell ref="B1538:D1538"/>
    <mergeCell ref="B1539:D1539"/>
    <mergeCell ref="B1540:D1540"/>
    <mergeCell ref="B1468:D1468"/>
    <mergeCell ref="B1469:D1469"/>
    <mergeCell ref="B1470:D1470"/>
    <mergeCell ref="B1471:D1471"/>
    <mergeCell ref="B1348:D1348"/>
    <mergeCell ref="B1349:D1349"/>
    <mergeCell ref="B1350:D1350"/>
    <mergeCell ref="A1583:B1583"/>
    <mergeCell ref="A1607:B1607"/>
    <mergeCell ref="A1577:E1577"/>
    <mergeCell ref="A1600:E1600"/>
    <mergeCell ref="A1601:E1601"/>
    <mergeCell ref="B1564:D1564"/>
    <mergeCell ref="B1565:D1565"/>
    <mergeCell ref="B1566:D1566"/>
    <mergeCell ref="B1567:D1567"/>
    <mergeCell ref="B1603:M1603"/>
    <mergeCell ref="B1493:D1493"/>
    <mergeCell ref="B1494:D1494"/>
    <mergeCell ref="B1503:M1503"/>
    <mergeCell ref="A1504:E1504"/>
    <mergeCell ref="A1505:E1505"/>
    <mergeCell ref="B1506:M1506"/>
    <mergeCell ref="B1507:M1507"/>
    <mergeCell ref="A1510:B1510"/>
    <mergeCell ref="A1511:B1511"/>
    <mergeCell ref="A1512:C1512"/>
    <mergeCell ref="B1592:D1592"/>
    <mergeCell ref="B1593:D1593"/>
    <mergeCell ref="B1594:D1594"/>
    <mergeCell ref="B1595:D1595"/>
    <mergeCell ref="B1586:D1586"/>
    <mergeCell ref="B1034:D1034"/>
    <mergeCell ref="B1039:D1039"/>
    <mergeCell ref="B1058:D1058"/>
    <mergeCell ref="B1059:D1059"/>
    <mergeCell ref="B1063:D1063"/>
    <mergeCell ref="B1064:D1064"/>
    <mergeCell ref="B1065:D1065"/>
    <mergeCell ref="B1066:D1066"/>
    <mergeCell ref="B1067:D1067"/>
    <mergeCell ref="A1078:B1078"/>
    <mergeCell ref="A1080:C1080"/>
    <mergeCell ref="A1072:E1072"/>
    <mergeCell ref="B1041:D1041"/>
    <mergeCell ref="B1042:D1042"/>
    <mergeCell ref="B1043:D1043"/>
    <mergeCell ref="A1054:B1054"/>
    <mergeCell ref="A1055:B1055"/>
    <mergeCell ref="A1056:C1056"/>
    <mergeCell ref="A1057:C1057"/>
    <mergeCell ref="B1060:D1060"/>
    <mergeCell ref="A1048:E1048"/>
    <mergeCell ref="A1049:E1049"/>
    <mergeCell ref="B1036:D1036"/>
    <mergeCell ref="B1037:D1037"/>
    <mergeCell ref="B1038:D1038"/>
    <mergeCell ref="B1035:D1035"/>
    <mergeCell ref="B571:M571"/>
    <mergeCell ref="B630:D630"/>
    <mergeCell ref="B626:D626"/>
    <mergeCell ref="B627:D627"/>
    <mergeCell ref="B628:D628"/>
    <mergeCell ref="B629:D629"/>
    <mergeCell ref="B674:D674"/>
    <mergeCell ref="B675:D675"/>
    <mergeCell ref="B650:D650"/>
    <mergeCell ref="A616:E616"/>
    <mergeCell ref="A617:E617"/>
    <mergeCell ref="B618:M618"/>
    <mergeCell ref="B619:M619"/>
    <mergeCell ref="A622:B622"/>
    <mergeCell ref="A623:B623"/>
    <mergeCell ref="A624:C624"/>
    <mergeCell ref="A625:C625"/>
    <mergeCell ref="B631:D631"/>
    <mergeCell ref="B632:D632"/>
    <mergeCell ref="B633:D633"/>
    <mergeCell ref="B634:D634"/>
    <mergeCell ref="B635:D635"/>
    <mergeCell ref="B639:M639"/>
    <mergeCell ref="A640:E640"/>
    <mergeCell ref="A641:E641"/>
    <mergeCell ref="B642:M642"/>
    <mergeCell ref="B643:M643"/>
    <mergeCell ref="A646:B646"/>
    <mergeCell ref="A647:B647"/>
    <mergeCell ref="A648:C648"/>
    <mergeCell ref="A649:C649"/>
    <mergeCell ref="B654:D654"/>
    <mergeCell ref="A526:B526"/>
    <mergeCell ref="A528:C528"/>
    <mergeCell ref="B537:D537"/>
    <mergeCell ref="B538:D538"/>
    <mergeCell ref="A502:B502"/>
    <mergeCell ref="A503:B503"/>
    <mergeCell ref="A504:C504"/>
    <mergeCell ref="A551:B551"/>
    <mergeCell ref="A552:C552"/>
    <mergeCell ref="B562:D562"/>
    <mergeCell ref="B563:D563"/>
    <mergeCell ref="B567:M567"/>
    <mergeCell ref="A568:E568"/>
    <mergeCell ref="A569:E569"/>
    <mergeCell ref="B605:D605"/>
    <mergeCell ref="B578:D578"/>
    <mergeCell ref="B579:D579"/>
    <mergeCell ref="B580:D580"/>
    <mergeCell ref="B581:D581"/>
    <mergeCell ref="B582:D582"/>
    <mergeCell ref="B583:D583"/>
    <mergeCell ref="B584:D584"/>
    <mergeCell ref="B554:D554"/>
    <mergeCell ref="B555:D555"/>
    <mergeCell ref="B556:D556"/>
    <mergeCell ref="B557:D557"/>
    <mergeCell ref="B558:D558"/>
    <mergeCell ref="B559:D559"/>
    <mergeCell ref="B560:D560"/>
    <mergeCell ref="B561:D561"/>
    <mergeCell ref="A553:C553"/>
    <mergeCell ref="B570:M570"/>
    <mergeCell ref="B80:D80"/>
    <mergeCell ref="B81:D81"/>
    <mergeCell ref="B82:D82"/>
    <mergeCell ref="B83:D83"/>
    <mergeCell ref="B248:D248"/>
    <mergeCell ref="B249:D249"/>
    <mergeCell ref="A97:C97"/>
    <mergeCell ref="B131:D131"/>
    <mergeCell ref="B135:M135"/>
    <mergeCell ref="A136:E136"/>
    <mergeCell ref="A137:E137"/>
    <mergeCell ref="B138:M138"/>
    <mergeCell ref="B139:M139"/>
    <mergeCell ref="A142:B142"/>
    <mergeCell ref="A143:B143"/>
    <mergeCell ref="A144:C144"/>
    <mergeCell ref="A145:C145"/>
    <mergeCell ref="B102:D102"/>
    <mergeCell ref="B103:D103"/>
    <mergeCell ref="B104:D104"/>
    <mergeCell ref="B114:M114"/>
    <mergeCell ref="B115:M115"/>
    <mergeCell ref="A118:B118"/>
    <mergeCell ref="A119:B119"/>
    <mergeCell ref="A120:C120"/>
    <mergeCell ref="A121:C121"/>
    <mergeCell ref="B125:D125"/>
    <mergeCell ref="B126:D126"/>
    <mergeCell ref="B127:D127"/>
    <mergeCell ref="B128:D128"/>
    <mergeCell ref="B129:D129"/>
    <mergeCell ref="B130:D130"/>
    <mergeCell ref="B250:D250"/>
    <mergeCell ref="B251:D251"/>
    <mergeCell ref="B255:M255"/>
    <mergeCell ref="A256:E256"/>
    <mergeCell ref="A257:E257"/>
    <mergeCell ref="B258:M258"/>
    <mergeCell ref="B259:M259"/>
    <mergeCell ref="A262:B262"/>
    <mergeCell ref="A263:B263"/>
    <mergeCell ref="A264:C264"/>
    <mergeCell ref="A265:C265"/>
    <mergeCell ref="B266:D266"/>
    <mergeCell ref="B267:D267"/>
    <mergeCell ref="B299:D299"/>
    <mergeCell ref="B498:M498"/>
    <mergeCell ref="B31:D31"/>
    <mergeCell ref="B32:D32"/>
    <mergeCell ref="B33:D33"/>
    <mergeCell ref="B34:D34"/>
    <mergeCell ref="B35:D35"/>
    <mergeCell ref="B437:D437"/>
    <mergeCell ref="B438:D438"/>
    <mergeCell ref="B439:D439"/>
    <mergeCell ref="B495:M495"/>
    <mergeCell ref="A448:E448"/>
    <mergeCell ref="B487:D487"/>
    <mergeCell ref="A449:E449"/>
    <mergeCell ref="B450:M450"/>
    <mergeCell ref="B460:D460"/>
    <mergeCell ref="B461:D461"/>
    <mergeCell ref="B451:M451"/>
    <mergeCell ref="A454:B454"/>
    <mergeCell ref="B290:D290"/>
    <mergeCell ref="B291:D291"/>
    <mergeCell ref="B292:D292"/>
    <mergeCell ref="B293:D293"/>
    <mergeCell ref="B294:D294"/>
    <mergeCell ref="B295:D295"/>
    <mergeCell ref="B296:D296"/>
    <mergeCell ref="B297:D297"/>
    <mergeCell ref="B298:D298"/>
    <mergeCell ref="A286:B286"/>
    <mergeCell ref="A287:B287"/>
    <mergeCell ref="A288:C288"/>
    <mergeCell ref="A289:C289"/>
    <mergeCell ref="B303:M303"/>
    <mergeCell ref="A304:E304"/>
    <mergeCell ref="A496:E496"/>
    <mergeCell ref="A497:E497"/>
    <mergeCell ref="B463:D463"/>
    <mergeCell ref="B464:D464"/>
    <mergeCell ref="B465:D465"/>
    <mergeCell ref="B466:D466"/>
    <mergeCell ref="B458:D458"/>
    <mergeCell ref="B459:D459"/>
    <mergeCell ref="B471:M471"/>
    <mergeCell ref="A472:E472"/>
    <mergeCell ref="B474:M474"/>
    <mergeCell ref="B475:M475"/>
    <mergeCell ref="A478:B478"/>
    <mergeCell ref="A480:C480"/>
    <mergeCell ref="B482:D482"/>
    <mergeCell ref="B467:D467"/>
    <mergeCell ref="B462:D462"/>
    <mergeCell ref="A455:B455"/>
    <mergeCell ref="A456:C456"/>
    <mergeCell ref="A457:C457"/>
    <mergeCell ref="B488:D488"/>
    <mergeCell ref="B489:D489"/>
    <mergeCell ref="B490:D490"/>
    <mergeCell ref="B491:D491"/>
    <mergeCell ref="B483:D483"/>
    <mergeCell ref="B484:D484"/>
    <mergeCell ref="B485:D485"/>
    <mergeCell ref="B486:D486"/>
    <mergeCell ref="A479:B479"/>
    <mergeCell ref="A481:C481"/>
    <mergeCell ref="A473:E473"/>
    <mergeCell ref="B656:D656"/>
    <mergeCell ref="B657:D657"/>
    <mergeCell ref="B658:D658"/>
    <mergeCell ref="B499:M499"/>
    <mergeCell ref="B519:M519"/>
    <mergeCell ref="A521:E521"/>
    <mergeCell ref="B522:M522"/>
    <mergeCell ref="B523:M523"/>
    <mergeCell ref="A527:B527"/>
    <mergeCell ref="A529:C529"/>
    <mergeCell ref="B539:D539"/>
    <mergeCell ref="B511:D511"/>
    <mergeCell ref="B512:D512"/>
    <mergeCell ref="B513:D513"/>
    <mergeCell ref="B506:D506"/>
    <mergeCell ref="B507:D507"/>
    <mergeCell ref="B508:D508"/>
    <mergeCell ref="B509:D509"/>
    <mergeCell ref="B1015:D1015"/>
    <mergeCell ref="B1016:D1016"/>
    <mergeCell ref="B993:D993"/>
    <mergeCell ref="B994:D994"/>
    <mergeCell ref="B995:D995"/>
    <mergeCell ref="B683:D683"/>
    <mergeCell ref="B687:M687"/>
    <mergeCell ref="A688:E688"/>
    <mergeCell ref="A689:E689"/>
    <mergeCell ref="B690:M690"/>
    <mergeCell ref="B691:M691"/>
    <mergeCell ref="A694:B694"/>
    <mergeCell ref="A695:B695"/>
    <mergeCell ref="A696:C696"/>
    <mergeCell ref="A697:C697"/>
    <mergeCell ref="B700:D700"/>
    <mergeCell ref="B701:D701"/>
    <mergeCell ref="B702:D702"/>
    <mergeCell ref="A719:B719"/>
    <mergeCell ref="A720:C720"/>
    <mergeCell ref="A721:C721"/>
    <mergeCell ref="B723:D723"/>
    <mergeCell ref="B724:D724"/>
    <mergeCell ref="B725:D725"/>
    <mergeCell ref="B726:D726"/>
    <mergeCell ref="B727:D727"/>
    <mergeCell ref="B728:D728"/>
    <mergeCell ref="B729:D729"/>
    <mergeCell ref="B730:D730"/>
    <mergeCell ref="B722:D722"/>
    <mergeCell ref="B731:D731"/>
    <mergeCell ref="B735:M735"/>
    <mergeCell ref="B1242:M1242"/>
    <mergeCell ref="A1025:E1025"/>
    <mergeCell ref="A1024:E1024"/>
    <mergeCell ref="B1026:M1026"/>
    <mergeCell ref="B1027:M1027"/>
    <mergeCell ref="A1030:B1030"/>
    <mergeCell ref="A1032:C1032"/>
    <mergeCell ref="B940:D940"/>
    <mergeCell ref="B941:D941"/>
    <mergeCell ref="B698:D698"/>
    <mergeCell ref="B699:D699"/>
    <mergeCell ref="B651:D651"/>
    <mergeCell ref="B652:D652"/>
    <mergeCell ref="B653:D653"/>
    <mergeCell ref="B677:D677"/>
    <mergeCell ref="B711:M711"/>
    <mergeCell ref="A712:E712"/>
    <mergeCell ref="A713:E713"/>
    <mergeCell ref="B714:M714"/>
    <mergeCell ref="B715:M715"/>
    <mergeCell ref="A718:B718"/>
    <mergeCell ref="B803:D803"/>
    <mergeCell ref="B807:M807"/>
    <mergeCell ref="A808:E808"/>
    <mergeCell ref="A809:E809"/>
    <mergeCell ref="B810:M810"/>
    <mergeCell ref="B811:M811"/>
    <mergeCell ref="B834:M834"/>
    <mergeCell ref="B678:D678"/>
    <mergeCell ref="B679:D679"/>
    <mergeCell ref="B680:D680"/>
    <mergeCell ref="B681:D681"/>
    <mergeCell ref="A1223:B1223"/>
    <mergeCell ref="B1194:M1194"/>
    <mergeCell ref="B1195:M1195"/>
    <mergeCell ref="A1198:B1198"/>
    <mergeCell ref="A1199:B1199"/>
    <mergeCell ref="A1200:C1200"/>
    <mergeCell ref="A1201:C1201"/>
    <mergeCell ref="A1249:C1249"/>
    <mergeCell ref="B1206:D1206"/>
    <mergeCell ref="B1207:D1207"/>
    <mergeCell ref="B1208:D1208"/>
    <mergeCell ref="B1209:D1209"/>
    <mergeCell ref="B1210:D1210"/>
    <mergeCell ref="B1211:D1211"/>
    <mergeCell ref="B1215:M1215"/>
    <mergeCell ref="A1216:E1216"/>
    <mergeCell ref="A1217:E1217"/>
    <mergeCell ref="B1218:M1218"/>
    <mergeCell ref="B1219:M1219"/>
    <mergeCell ref="A1222:B1222"/>
    <mergeCell ref="A1224:C1224"/>
    <mergeCell ref="A1225:C1225"/>
    <mergeCell ref="B1229:D1229"/>
    <mergeCell ref="B1230:D1230"/>
    <mergeCell ref="B1231:D1231"/>
    <mergeCell ref="B1232:D1232"/>
    <mergeCell ref="B1233:D1233"/>
    <mergeCell ref="B1234:D1234"/>
    <mergeCell ref="B1235:D1235"/>
    <mergeCell ref="B1239:M1239"/>
    <mergeCell ref="A1240:E1240"/>
    <mergeCell ref="A1241:E1241"/>
    <mergeCell ref="B1730:D1730"/>
    <mergeCell ref="B1731:D1731"/>
    <mergeCell ref="B1376:D1376"/>
    <mergeCell ref="B1377:D1377"/>
    <mergeCell ref="B1378:D1378"/>
    <mergeCell ref="B1379:D1379"/>
    <mergeCell ref="B1383:M1383"/>
    <mergeCell ref="A1384:E1384"/>
    <mergeCell ref="A1385:E1385"/>
    <mergeCell ref="B1386:M1386"/>
    <mergeCell ref="B1203:D1203"/>
    <mergeCell ref="B1204:D1204"/>
    <mergeCell ref="B1205:D1205"/>
    <mergeCell ref="B1202:D1202"/>
    <mergeCell ref="B1227:D1227"/>
    <mergeCell ref="B1226:D1226"/>
    <mergeCell ref="B1228:D1228"/>
    <mergeCell ref="B1250:D1250"/>
    <mergeCell ref="B1251:D1251"/>
    <mergeCell ref="B1243:M1243"/>
    <mergeCell ref="A1246:B1246"/>
    <mergeCell ref="A1247:B1247"/>
    <mergeCell ref="A1248:C1248"/>
    <mergeCell ref="A1271:B1271"/>
    <mergeCell ref="A1272:C1272"/>
    <mergeCell ref="A1273:C1273"/>
    <mergeCell ref="B1275:D1275"/>
    <mergeCell ref="B1276:D1276"/>
    <mergeCell ref="B1277:D1277"/>
    <mergeCell ref="B1278:D1278"/>
    <mergeCell ref="B1279:D1279"/>
    <mergeCell ref="B1280:D1280"/>
    <mergeCell ref="A2160:C2160"/>
    <mergeCell ref="B2162:D2162"/>
    <mergeCell ref="A2176:E2176"/>
    <mergeCell ref="B2195:D2195"/>
    <mergeCell ref="B2167:D2167"/>
    <mergeCell ref="A1632:C1632"/>
    <mergeCell ref="B1634:D1634"/>
    <mergeCell ref="B1635:D1635"/>
    <mergeCell ref="A1608:C1608"/>
    <mergeCell ref="A1609:C1609"/>
    <mergeCell ref="B1610:D1610"/>
    <mergeCell ref="A1630:B1630"/>
    <mergeCell ref="B1618:D1618"/>
    <mergeCell ref="B1619:D1619"/>
    <mergeCell ref="B1617:D1617"/>
    <mergeCell ref="A1624:E1624"/>
    <mergeCell ref="B1636:D1636"/>
    <mergeCell ref="B1659:D1659"/>
    <mergeCell ref="B1660:D1660"/>
    <mergeCell ref="B1642:D1642"/>
    <mergeCell ref="B2043:D2043"/>
    <mergeCell ref="B2044:D2044"/>
    <mergeCell ref="B1955:D1955"/>
    <mergeCell ref="B1972:D1972"/>
    <mergeCell ref="B1973:D1973"/>
    <mergeCell ref="B1974:D1974"/>
    <mergeCell ref="B1975:D1975"/>
    <mergeCell ref="B1976:D1976"/>
    <mergeCell ref="B1977:D1977"/>
    <mergeCell ref="B1611:D1611"/>
    <mergeCell ref="B1612:D1612"/>
    <mergeCell ref="B1613:D1613"/>
    <mergeCell ref="B74:D74"/>
    <mergeCell ref="B75:D75"/>
    <mergeCell ref="B76:D76"/>
    <mergeCell ref="B77:D77"/>
    <mergeCell ref="B78:D78"/>
    <mergeCell ref="B2743:D2743"/>
    <mergeCell ref="B2744:D2744"/>
    <mergeCell ref="B2764:D2764"/>
    <mergeCell ref="B2765:D2765"/>
    <mergeCell ref="B2766:D2766"/>
    <mergeCell ref="B2767:D2767"/>
    <mergeCell ref="B2768:D2768"/>
    <mergeCell ref="B2769:D2769"/>
    <mergeCell ref="B2599:D2599"/>
    <mergeCell ref="B2600:D2600"/>
    <mergeCell ref="B2601:D2601"/>
    <mergeCell ref="B2602:D2602"/>
    <mergeCell ref="B2603:D2603"/>
    <mergeCell ref="B2507:D2507"/>
    <mergeCell ref="B2143:D2143"/>
    <mergeCell ref="B2144:D2144"/>
    <mergeCell ref="B2145:D2145"/>
    <mergeCell ref="B2146:D2146"/>
    <mergeCell ref="B2309:D2309"/>
    <mergeCell ref="B2330:D2330"/>
    <mergeCell ref="B2171:D2171"/>
    <mergeCell ref="B2165:D2165"/>
    <mergeCell ref="B2166:D2166"/>
    <mergeCell ref="A2159:B2159"/>
    <mergeCell ref="A2161:C2161"/>
    <mergeCell ref="B2264:D2264"/>
    <mergeCell ref="B2265:D2265"/>
    <mergeCell ref="B186:M186"/>
    <mergeCell ref="B187:M187"/>
    <mergeCell ref="A190:B190"/>
    <mergeCell ref="A191:B191"/>
    <mergeCell ref="A192:C192"/>
    <mergeCell ref="B15:M15"/>
    <mergeCell ref="A1:M1"/>
    <mergeCell ref="B18:M18"/>
    <mergeCell ref="B19:M19"/>
    <mergeCell ref="A23:B23"/>
    <mergeCell ref="A6:E6"/>
    <mergeCell ref="A7:E7"/>
    <mergeCell ref="A8:E8"/>
    <mergeCell ref="A9:E9"/>
    <mergeCell ref="A10:E10"/>
    <mergeCell ref="A11:E11"/>
    <mergeCell ref="B105:D105"/>
    <mergeCell ref="B106:D106"/>
    <mergeCell ref="B107:D107"/>
    <mergeCell ref="B111:M111"/>
    <mergeCell ref="A112:E112"/>
    <mergeCell ref="A113:E113"/>
    <mergeCell ref="B27:D27"/>
    <mergeCell ref="B28:D28"/>
    <mergeCell ref="B29:D29"/>
    <mergeCell ref="B30:D30"/>
    <mergeCell ref="A24:C24"/>
    <mergeCell ref="A25:C25"/>
    <mergeCell ref="B26:D26"/>
    <mergeCell ref="A22:B22"/>
    <mergeCell ref="A16:E16"/>
    <mergeCell ref="A17:E17"/>
    <mergeCell ref="A193:C193"/>
    <mergeCell ref="B194:D194"/>
    <mergeCell ref="B174:D174"/>
    <mergeCell ref="B175:D175"/>
    <mergeCell ref="B176:D176"/>
    <mergeCell ref="B146:D146"/>
    <mergeCell ref="B153:D153"/>
    <mergeCell ref="B154:D154"/>
    <mergeCell ref="B155:D155"/>
    <mergeCell ref="B159:M159"/>
    <mergeCell ref="A160:E160"/>
    <mergeCell ref="B148:D148"/>
    <mergeCell ref="B149:D149"/>
    <mergeCell ref="B150:D150"/>
    <mergeCell ref="B151:D151"/>
    <mergeCell ref="B152:D152"/>
    <mergeCell ref="B170:D170"/>
    <mergeCell ref="A161:E161"/>
    <mergeCell ref="B162:M162"/>
    <mergeCell ref="B163:M163"/>
    <mergeCell ref="B177:D177"/>
    <mergeCell ref="B178:D178"/>
    <mergeCell ref="B179:D179"/>
    <mergeCell ref="B183:M183"/>
    <mergeCell ref="A184:E184"/>
    <mergeCell ref="A185:E185"/>
    <mergeCell ref="A166:B166"/>
    <mergeCell ref="A167:B167"/>
    <mergeCell ref="A168:C168"/>
    <mergeCell ref="A169:C169"/>
    <mergeCell ref="B171:D171"/>
    <mergeCell ref="B147:D147"/>
    <mergeCell ref="B195:D195"/>
    <mergeCell ref="B196:D196"/>
    <mergeCell ref="B197:D197"/>
    <mergeCell ref="B198:D198"/>
    <mergeCell ref="B199:D199"/>
    <mergeCell ref="B200:D200"/>
    <mergeCell ref="B201:D201"/>
    <mergeCell ref="B202:D202"/>
    <mergeCell ref="B203:D203"/>
    <mergeCell ref="B207:M207"/>
    <mergeCell ref="A208:E208"/>
    <mergeCell ref="A209:E209"/>
    <mergeCell ref="B210:M210"/>
    <mergeCell ref="B211:M211"/>
    <mergeCell ref="A214:B214"/>
    <mergeCell ref="A215:B215"/>
    <mergeCell ref="A216:C216"/>
    <mergeCell ref="A217:C217"/>
    <mergeCell ref="B218:D218"/>
    <mergeCell ref="B219:D219"/>
    <mergeCell ref="B220:D220"/>
    <mergeCell ref="B268:D268"/>
    <mergeCell ref="B269:D269"/>
    <mergeCell ref="B270:D270"/>
    <mergeCell ref="B271:D271"/>
    <mergeCell ref="B272:D272"/>
    <mergeCell ref="B273:D273"/>
    <mergeCell ref="B274:D274"/>
    <mergeCell ref="B275:D275"/>
    <mergeCell ref="B279:M279"/>
    <mergeCell ref="A280:E280"/>
    <mergeCell ref="A281:E281"/>
    <mergeCell ref="B282:M282"/>
    <mergeCell ref="B283:M283"/>
    <mergeCell ref="B226:D226"/>
    <mergeCell ref="B227:D227"/>
    <mergeCell ref="B231:M231"/>
    <mergeCell ref="A232:E232"/>
    <mergeCell ref="A233:E233"/>
    <mergeCell ref="B234:M234"/>
    <mergeCell ref="B235:M235"/>
    <mergeCell ref="A238:B238"/>
    <mergeCell ref="A239:B239"/>
    <mergeCell ref="A240:C240"/>
    <mergeCell ref="B243:D243"/>
    <mergeCell ref="B244:D244"/>
    <mergeCell ref="B245:D245"/>
    <mergeCell ref="B246:D246"/>
    <mergeCell ref="B247:D247"/>
    <mergeCell ref="A305:E305"/>
    <mergeCell ref="B306:M306"/>
    <mergeCell ref="B307:M307"/>
    <mergeCell ref="A310:B310"/>
    <mergeCell ref="A311:B311"/>
    <mergeCell ref="A312:C312"/>
    <mergeCell ref="A313:C313"/>
    <mergeCell ref="B314:D314"/>
    <mergeCell ref="B315:D315"/>
    <mergeCell ref="B316:D316"/>
    <mergeCell ref="B317:D317"/>
    <mergeCell ref="B318:D318"/>
    <mergeCell ref="B319:D319"/>
    <mergeCell ref="B320:D320"/>
    <mergeCell ref="B321:D321"/>
    <mergeCell ref="B340:D340"/>
    <mergeCell ref="B341:D341"/>
    <mergeCell ref="B322:D322"/>
    <mergeCell ref="B323:D323"/>
    <mergeCell ref="B327:M327"/>
    <mergeCell ref="A328:E328"/>
    <mergeCell ref="A329:E329"/>
    <mergeCell ref="B330:M330"/>
    <mergeCell ref="B331:M331"/>
    <mergeCell ref="A334:B334"/>
    <mergeCell ref="B342:D342"/>
    <mergeCell ref="B343:D343"/>
    <mergeCell ref="B344:D344"/>
    <mergeCell ref="B351:M351"/>
    <mergeCell ref="A352:E352"/>
    <mergeCell ref="A353:E353"/>
    <mergeCell ref="B354:M354"/>
    <mergeCell ref="B355:M355"/>
    <mergeCell ref="A358:B358"/>
    <mergeCell ref="A359:B359"/>
    <mergeCell ref="A360:C360"/>
    <mergeCell ref="A335:B335"/>
    <mergeCell ref="A336:C336"/>
    <mergeCell ref="A337:C337"/>
    <mergeCell ref="B338:D338"/>
    <mergeCell ref="B339:D339"/>
    <mergeCell ref="B345:D345"/>
    <mergeCell ref="B346:D346"/>
    <mergeCell ref="B347:D347"/>
    <mergeCell ref="A361:C361"/>
    <mergeCell ref="B362:D362"/>
    <mergeCell ref="B363:D363"/>
    <mergeCell ref="B364:D364"/>
    <mergeCell ref="B365:D365"/>
    <mergeCell ref="B366:D366"/>
    <mergeCell ref="B367:D367"/>
    <mergeCell ref="B375:M375"/>
    <mergeCell ref="A376:E376"/>
    <mergeCell ref="A377:E377"/>
    <mergeCell ref="B378:M378"/>
    <mergeCell ref="B379:M379"/>
    <mergeCell ref="A382:B382"/>
    <mergeCell ref="A383:B383"/>
    <mergeCell ref="A384:C384"/>
    <mergeCell ref="A385:C385"/>
    <mergeCell ref="B386:D386"/>
    <mergeCell ref="B387:D387"/>
    <mergeCell ref="B388:D388"/>
    <mergeCell ref="B389:D389"/>
    <mergeCell ref="B390:D390"/>
    <mergeCell ref="B368:D368"/>
    <mergeCell ref="B369:D369"/>
    <mergeCell ref="B370:D370"/>
    <mergeCell ref="B371:D371"/>
    <mergeCell ref="B399:M399"/>
    <mergeCell ref="A400:E400"/>
    <mergeCell ref="A401:E401"/>
    <mergeCell ref="B402:M402"/>
    <mergeCell ref="B403:M403"/>
    <mergeCell ref="A406:B406"/>
    <mergeCell ref="A407:B407"/>
    <mergeCell ref="A408:C408"/>
    <mergeCell ref="A409:C409"/>
    <mergeCell ref="B393:D393"/>
    <mergeCell ref="B394:D394"/>
    <mergeCell ref="B395:D395"/>
    <mergeCell ref="B391:D391"/>
    <mergeCell ref="B392:D392"/>
    <mergeCell ref="B410:D410"/>
    <mergeCell ref="B411:D411"/>
    <mergeCell ref="B412:D412"/>
    <mergeCell ref="B413:D413"/>
    <mergeCell ref="B423:M423"/>
    <mergeCell ref="A424:E424"/>
    <mergeCell ref="A425:E425"/>
    <mergeCell ref="B426:M426"/>
    <mergeCell ref="B427:M427"/>
    <mergeCell ref="A430:B430"/>
    <mergeCell ref="A431:B431"/>
    <mergeCell ref="A432:C432"/>
    <mergeCell ref="A433:C433"/>
    <mergeCell ref="B434:D434"/>
    <mergeCell ref="B435:D435"/>
    <mergeCell ref="B436:D436"/>
    <mergeCell ref="B447:M447"/>
    <mergeCell ref="B414:D414"/>
    <mergeCell ref="B415:D415"/>
    <mergeCell ref="B416:D416"/>
    <mergeCell ref="B417:D417"/>
    <mergeCell ref="B418:D418"/>
    <mergeCell ref="B419:D419"/>
    <mergeCell ref="B441:D441"/>
    <mergeCell ref="B442:D442"/>
    <mergeCell ref="B443:D443"/>
    <mergeCell ref="B440:D440"/>
    <mergeCell ref="A505:C505"/>
    <mergeCell ref="B514:D514"/>
    <mergeCell ref="B515:D515"/>
    <mergeCell ref="A574:B574"/>
    <mergeCell ref="A575:B575"/>
    <mergeCell ref="A576:C576"/>
    <mergeCell ref="A577:C577"/>
    <mergeCell ref="B585:D585"/>
    <mergeCell ref="B586:D586"/>
    <mergeCell ref="B587:D587"/>
    <mergeCell ref="B591:M591"/>
    <mergeCell ref="A592:E592"/>
    <mergeCell ref="A593:E593"/>
    <mergeCell ref="B608:D608"/>
    <mergeCell ref="B609:D609"/>
    <mergeCell ref="B610:D610"/>
    <mergeCell ref="B611:D611"/>
    <mergeCell ref="B535:D535"/>
    <mergeCell ref="B543:M543"/>
    <mergeCell ref="A544:E544"/>
    <mergeCell ref="A545:E545"/>
    <mergeCell ref="B546:M546"/>
    <mergeCell ref="B547:M547"/>
    <mergeCell ref="A550:B550"/>
    <mergeCell ref="B536:D536"/>
    <mergeCell ref="B510:D510"/>
    <mergeCell ref="A520:E520"/>
    <mergeCell ref="B530:D530"/>
    <mergeCell ref="B531:D531"/>
    <mergeCell ref="B532:D532"/>
    <mergeCell ref="B533:D533"/>
    <mergeCell ref="B534:D534"/>
    <mergeCell ref="B615:M615"/>
    <mergeCell ref="B606:D606"/>
    <mergeCell ref="B607:D607"/>
    <mergeCell ref="B602:D602"/>
    <mergeCell ref="B603:D603"/>
    <mergeCell ref="B604:D604"/>
    <mergeCell ref="B594:M594"/>
    <mergeCell ref="B595:M595"/>
    <mergeCell ref="A598:B598"/>
    <mergeCell ref="A599:B599"/>
    <mergeCell ref="A600:C600"/>
    <mergeCell ref="A601:C601"/>
    <mergeCell ref="B703:D703"/>
    <mergeCell ref="B704:D704"/>
    <mergeCell ref="B705:D705"/>
    <mergeCell ref="B706:D706"/>
    <mergeCell ref="B707:D707"/>
    <mergeCell ref="B676:D676"/>
    <mergeCell ref="B659:D659"/>
    <mergeCell ref="B663:M663"/>
    <mergeCell ref="A664:E664"/>
    <mergeCell ref="A665:E665"/>
    <mergeCell ref="B666:M666"/>
    <mergeCell ref="B667:M667"/>
    <mergeCell ref="A670:B670"/>
    <mergeCell ref="A671:B671"/>
    <mergeCell ref="A672:C672"/>
    <mergeCell ref="A673:C673"/>
    <mergeCell ref="B655:D655"/>
    <mergeCell ref="B682:D682"/>
    <mergeCell ref="A736:E736"/>
    <mergeCell ref="A737:E737"/>
    <mergeCell ref="B738:M738"/>
    <mergeCell ref="B739:M739"/>
    <mergeCell ref="A742:B742"/>
    <mergeCell ref="A743:B743"/>
    <mergeCell ref="A744:C744"/>
    <mergeCell ref="A745:C745"/>
    <mergeCell ref="B746:D746"/>
    <mergeCell ref="B747:D747"/>
    <mergeCell ref="B748:D748"/>
    <mergeCell ref="B749:D749"/>
    <mergeCell ref="B750:D750"/>
    <mergeCell ref="B751:D751"/>
    <mergeCell ref="B752:D752"/>
    <mergeCell ref="B753:D753"/>
    <mergeCell ref="B754:D754"/>
    <mergeCell ref="B755:D755"/>
    <mergeCell ref="B759:M759"/>
    <mergeCell ref="A760:E760"/>
    <mergeCell ref="A761:E761"/>
    <mergeCell ref="B762:M762"/>
    <mergeCell ref="B763:M763"/>
    <mergeCell ref="A766:B766"/>
    <mergeCell ref="A767:B767"/>
    <mergeCell ref="A768:C768"/>
    <mergeCell ref="A769:C769"/>
    <mergeCell ref="B770:D770"/>
    <mergeCell ref="B771:D771"/>
    <mergeCell ref="B772:D772"/>
    <mergeCell ref="B773:D773"/>
    <mergeCell ref="B774:D774"/>
    <mergeCell ref="B775:D775"/>
    <mergeCell ref="B776:D776"/>
    <mergeCell ref="B777:D777"/>
    <mergeCell ref="B778:D778"/>
    <mergeCell ref="B779:D779"/>
    <mergeCell ref="B783:M783"/>
    <mergeCell ref="A784:E784"/>
    <mergeCell ref="A785:E785"/>
    <mergeCell ref="B786:M786"/>
    <mergeCell ref="B787:M787"/>
    <mergeCell ref="A790:B790"/>
    <mergeCell ref="A791:B791"/>
    <mergeCell ref="A792:C792"/>
    <mergeCell ref="A793:C793"/>
    <mergeCell ref="B794:D794"/>
    <mergeCell ref="B795:D795"/>
    <mergeCell ref="B796:D796"/>
    <mergeCell ref="B797:D797"/>
    <mergeCell ref="B798:D798"/>
    <mergeCell ref="B799:D799"/>
    <mergeCell ref="B800:D800"/>
    <mergeCell ref="B801:D801"/>
    <mergeCell ref="B802:D802"/>
    <mergeCell ref="A814:B814"/>
    <mergeCell ref="A815:B815"/>
    <mergeCell ref="A816:C816"/>
    <mergeCell ref="A817:C817"/>
    <mergeCell ref="B818:D818"/>
    <mergeCell ref="B819:D819"/>
    <mergeCell ref="B820:D820"/>
    <mergeCell ref="B821:D821"/>
    <mergeCell ref="B822:D822"/>
    <mergeCell ref="B823:D823"/>
    <mergeCell ref="B824:D824"/>
    <mergeCell ref="B825:D825"/>
    <mergeCell ref="B826:D826"/>
    <mergeCell ref="B827:D827"/>
    <mergeCell ref="B831:M831"/>
    <mergeCell ref="A832:E832"/>
    <mergeCell ref="A833:E833"/>
    <mergeCell ref="A838:B838"/>
    <mergeCell ref="A839:B839"/>
    <mergeCell ref="A840:C840"/>
    <mergeCell ref="A841:C841"/>
    <mergeCell ref="B842:D842"/>
    <mergeCell ref="B843:D843"/>
    <mergeCell ref="B844:D844"/>
    <mergeCell ref="B845:D845"/>
    <mergeCell ref="B846:D846"/>
    <mergeCell ref="B847:D847"/>
    <mergeCell ref="B848:D848"/>
    <mergeCell ref="B835:M835"/>
    <mergeCell ref="B849:D849"/>
    <mergeCell ref="B850:D850"/>
    <mergeCell ref="B855:M855"/>
    <mergeCell ref="A856:E856"/>
    <mergeCell ref="A857:E857"/>
    <mergeCell ref="B858:M858"/>
    <mergeCell ref="B859:M859"/>
    <mergeCell ref="A862:B862"/>
    <mergeCell ref="A863:B863"/>
    <mergeCell ref="A864:C864"/>
    <mergeCell ref="A865:C865"/>
    <mergeCell ref="B866:D866"/>
    <mergeCell ref="B867:D867"/>
    <mergeCell ref="B868:D868"/>
    <mergeCell ref="B869:D869"/>
    <mergeCell ref="B870:D870"/>
    <mergeCell ref="B871:D871"/>
    <mergeCell ref="B851:D851"/>
    <mergeCell ref="B872:D872"/>
    <mergeCell ref="B873:D873"/>
    <mergeCell ref="B879:M879"/>
    <mergeCell ref="A880:E880"/>
    <mergeCell ref="A881:E881"/>
    <mergeCell ref="B882:M882"/>
    <mergeCell ref="B895:D895"/>
    <mergeCell ref="B896:D896"/>
    <mergeCell ref="B903:M903"/>
    <mergeCell ref="A904:E904"/>
    <mergeCell ref="A905:E905"/>
    <mergeCell ref="B906:M906"/>
    <mergeCell ref="B907:M907"/>
    <mergeCell ref="A910:B910"/>
    <mergeCell ref="A911:B911"/>
    <mergeCell ref="A912:C912"/>
    <mergeCell ref="A913:C913"/>
    <mergeCell ref="B874:D874"/>
    <mergeCell ref="B875:D875"/>
    <mergeCell ref="B883:M883"/>
    <mergeCell ref="A886:B886"/>
    <mergeCell ref="A887:B887"/>
    <mergeCell ref="A888:C888"/>
    <mergeCell ref="A889:C889"/>
    <mergeCell ref="B890:D890"/>
    <mergeCell ref="B891:D891"/>
    <mergeCell ref="B892:D892"/>
    <mergeCell ref="B893:D893"/>
    <mergeCell ref="B894:D894"/>
    <mergeCell ref="B897:D897"/>
    <mergeCell ref="B898:D898"/>
    <mergeCell ref="B899:D899"/>
    <mergeCell ref="B914:D914"/>
    <mergeCell ref="B915:D915"/>
    <mergeCell ref="B916:D916"/>
    <mergeCell ref="B917:D917"/>
    <mergeCell ref="B918:D918"/>
    <mergeCell ref="B919:D919"/>
    <mergeCell ref="B927:M927"/>
    <mergeCell ref="A928:E928"/>
    <mergeCell ref="A929:E929"/>
    <mergeCell ref="B930:M930"/>
    <mergeCell ref="B931:M931"/>
    <mergeCell ref="A934:B934"/>
    <mergeCell ref="A935:B935"/>
    <mergeCell ref="A936:C936"/>
    <mergeCell ref="A937:C937"/>
    <mergeCell ref="B938:D938"/>
    <mergeCell ref="B939:D939"/>
    <mergeCell ref="B920:D920"/>
    <mergeCell ref="B921:D921"/>
    <mergeCell ref="B922:D922"/>
    <mergeCell ref="B923:D923"/>
    <mergeCell ref="B942:D942"/>
    <mergeCell ref="B951:M951"/>
    <mergeCell ref="A952:E952"/>
    <mergeCell ref="A953:E953"/>
    <mergeCell ref="B954:M954"/>
    <mergeCell ref="B955:M955"/>
    <mergeCell ref="A958:B958"/>
    <mergeCell ref="A959:B959"/>
    <mergeCell ref="A960:C960"/>
    <mergeCell ref="A961:C961"/>
    <mergeCell ref="B962:D962"/>
    <mergeCell ref="B963:D963"/>
    <mergeCell ref="B964:D964"/>
    <mergeCell ref="B965:D965"/>
    <mergeCell ref="B975:M975"/>
    <mergeCell ref="A976:E976"/>
    <mergeCell ref="A977:E977"/>
    <mergeCell ref="B944:D944"/>
    <mergeCell ref="B966:D966"/>
    <mergeCell ref="B967:D967"/>
    <mergeCell ref="B968:D968"/>
    <mergeCell ref="B969:D969"/>
    <mergeCell ref="B970:D970"/>
    <mergeCell ref="B971:D971"/>
    <mergeCell ref="B947:D947"/>
    <mergeCell ref="B945:D945"/>
    <mergeCell ref="B946:D946"/>
    <mergeCell ref="B943:D943"/>
    <mergeCell ref="B978:M978"/>
    <mergeCell ref="B979:M979"/>
    <mergeCell ref="A982:B982"/>
    <mergeCell ref="A983:B983"/>
    <mergeCell ref="A984:C984"/>
    <mergeCell ref="A985:C985"/>
    <mergeCell ref="B986:D986"/>
    <mergeCell ref="B987:D987"/>
    <mergeCell ref="B988:D988"/>
    <mergeCell ref="B999:M999"/>
    <mergeCell ref="A1000:E1000"/>
    <mergeCell ref="A1001:E1001"/>
    <mergeCell ref="B1002:M1002"/>
    <mergeCell ref="B1003:M1003"/>
    <mergeCell ref="A1006:B1006"/>
    <mergeCell ref="A1007:B1007"/>
    <mergeCell ref="A1008:C1008"/>
    <mergeCell ref="B989:D989"/>
    <mergeCell ref="B990:D990"/>
    <mergeCell ref="B991:D991"/>
    <mergeCell ref="B992:D992"/>
    <mergeCell ref="A1009:C1009"/>
    <mergeCell ref="B1010:D1010"/>
    <mergeCell ref="B1011:D1011"/>
    <mergeCell ref="B1023:M1023"/>
    <mergeCell ref="B1047:M1047"/>
    <mergeCell ref="B1050:M1050"/>
    <mergeCell ref="B1051:M1051"/>
    <mergeCell ref="B1071:M1071"/>
    <mergeCell ref="A1073:E1073"/>
    <mergeCell ref="B1074:M1074"/>
    <mergeCell ref="B1075:M1075"/>
    <mergeCell ref="A1079:B1079"/>
    <mergeCell ref="A1081:C1081"/>
    <mergeCell ref="B1091:D1091"/>
    <mergeCell ref="B1095:M1095"/>
    <mergeCell ref="A1096:E1096"/>
    <mergeCell ref="A1097:E1097"/>
    <mergeCell ref="B1061:D1061"/>
    <mergeCell ref="B1062:D1062"/>
    <mergeCell ref="B1084:D1084"/>
    <mergeCell ref="B1085:D1085"/>
    <mergeCell ref="B1086:D1086"/>
    <mergeCell ref="B1087:D1087"/>
    <mergeCell ref="B1088:D1088"/>
    <mergeCell ref="B1089:D1089"/>
    <mergeCell ref="B1090:D1090"/>
    <mergeCell ref="B1082:D1082"/>
    <mergeCell ref="B1083:D1083"/>
    <mergeCell ref="B1040:D1040"/>
    <mergeCell ref="B1012:D1012"/>
    <mergeCell ref="B1013:D1013"/>
    <mergeCell ref="B1014:D1014"/>
    <mergeCell ref="B1098:M1098"/>
    <mergeCell ref="B1099:M1099"/>
    <mergeCell ref="A1102:B1102"/>
    <mergeCell ref="A1103:B1103"/>
    <mergeCell ref="A1105:C1105"/>
    <mergeCell ref="B1114:D1114"/>
    <mergeCell ref="B1115:D1115"/>
    <mergeCell ref="B1119:M1119"/>
    <mergeCell ref="A1120:E1120"/>
    <mergeCell ref="A1121:E1121"/>
    <mergeCell ref="B1122:M1122"/>
    <mergeCell ref="B1123:M1123"/>
    <mergeCell ref="A1126:B1126"/>
    <mergeCell ref="A1127:B1127"/>
    <mergeCell ref="A1128:C1128"/>
    <mergeCell ref="A1129:C1129"/>
    <mergeCell ref="B1137:D1137"/>
    <mergeCell ref="A1104:C1104"/>
    <mergeCell ref="B1113:D1113"/>
    <mergeCell ref="B1106:D1106"/>
    <mergeCell ref="B1107:D1107"/>
    <mergeCell ref="B1108:D1108"/>
    <mergeCell ref="B1109:D1109"/>
    <mergeCell ref="B1138:D1138"/>
    <mergeCell ref="B1139:D1139"/>
    <mergeCell ref="B1143:M1143"/>
    <mergeCell ref="A1144:E1144"/>
    <mergeCell ref="B1131:D1131"/>
    <mergeCell ref="B1132:D1132"/>
    <mergeCell ref="B1133:D1133"/>
    <mergeCell ref="B1110:D1110"/>
    <mergeCell ref="B1111:D1111"/>
    <mergeCell ref="B1112:D1112"/>
    <mergeCell ref="B1136:D1136"/>
    <mergeCell ref="B1134:D1134"/>
    <mergeCell ref="B1135:D1135"/>
    <mergeCell ref="B1130:D1130"/>
    <mergeCell ref="B1162:D1162"/>
    <mergeCell ref="B1163:D1163"/>
    <mergeCell ref="B1167:M1167"/>
    <mergeCell ref="B1154:D1154"/>
    <mergeCell ref="B1155:D1155"/>
    <mergeCell ref="B1156:D1156"/>
    <mergeCell ref="B1157:D1157"/>
    <mergeCell ref="B1158:D1158"/>
    <mergeCell ref="B1159:D1159"/>
    <mergeCell ref="A1145:E1145"/>
    <mergeCell ref="B1146:M1146"/>
    <mergeCell ref="B1147:M1147"/>
    <mergeCell ref="A1150:B1150"/>
    <mergeCell ref="A1151:B1151"/>
    <mergeCell ref="A1152:C1152"/>
    <mergeCell ref="A1153:C1153"/>
    <mergeCell ref="B1160:D1160"/>
    <mergeCell ref="B1161:D1161"/>
    <mergeCell ref="A1168:E1168"/>
    <mergeCell ref="A1169:E1169"/>
    <mergeCell ref="B1170:M1170"/>
    <mergeCell ref="B1171:M1171"/>
    <mergeCell ref="A1174:B1174"/>
    <mergeCell ref="A1175:B1175"/>
    <mergeCell ref="A1176:C1176"/>
    <mergeCell ref="A1177:C1177"/>
    <mergeCell ref="B1183:D1183"/>
    <mergeCell ref="B1184:D1184"/>
    <mergeCell ref="B1185:D1185"/>
    <mergeCell ref="B1186:D1186"/>
    <mergeCell ref="B1187:D1187"/>
    <mergeCell ref="B1191:M1191"/>
    <mergeCell ref="B1178:D1178"/>
    <mergeCell ref="A1192:E1192"/>
    <mergeCell ref="A1193:E1193"/>
    <mergeCell ref="B1179:D1179"/>
    <mergeCell ref="B1180:D1180"/>
    <mergeCell ref="B1181:D1181"/>
    <mergeCell ref="B1182:D1182"/>
    <mergeCell ref="B1281:D1281"/>
    <mergeCell ref="B1282:D1282"/>
    <mergeCell ref="B1283:D1283"/>
    <mergeCell ref="B1287:M1287"/>
    <mergeCell ref="A1288:E1288"/>
    <mergeCell ref="A1289:E1289"/>
    <mergeCell ref="B1290:M1290"/>
    <mergeCell ref="B1291:M1291"/>
    <mergeCell ref="B1252:D1252"/>
    <mergeCell ref="B1253:D1253"/>
    <mergeCell ref="B1254:D1254"/>
    <mergeCell ref="B1255:D1255"/>
    <mergeCell ref="B1256:D1256"/>
    <mergeCell ref="B1257:D1257"/>
    <mergeCell ref="B1258:D1258"/>
    <mergeCell ref="B1259:D1259"/>
    <mergeCell ref="B1263:M1263"/>
    <mergeCell ref="A1264:E1264"/>
    <mergeCell ref="B1274:D1274"/>
    <mergeCell ref="A1265:E1265"/>
    <mergeCell ref="B1266:M1266"/>
    <mergeCell ref="B1267:M1267"/>
    <mergeCell ref="A1270:B1270"/>
    <mergeCell ref="A1294:B1294"/>
    <mergeCell ref="A1295:B1295"/>
    <mergeCell ref="A1296:C1296"/>
    <mergeCell ref="A1297:C1297"/>
    <mergeCell ref="B1298:D1298"/>
    <mergeCell ref="B1299:D1299"/>
    <mergeCell ref="B1300:D1300"/>
    <mergeCell ref="B1301:D1301"/>
    <mergeCell ref="B1302:D1302"/>
    <mergeCell ref="B1304:D1304"/>
    <mergeCell ref="B1305:D1305"/>
    <mergeCell ref="B1306:D1306"/>
    <mergeCell ref="B1307:D1307"/>
    <mergeCell ref="B1311:M1311"/>
    <mergeCell ref="A1312:E1312"/>
    <mergeCell ref="A1313:E1313"/>
    <mergeCell ref="B1314:M1314"/>
    <mergeCell ref="B1303:D1303"/>
    <mergeCell ref="B1315:M1315"/>
    <mergeCell ref="A1318:B1318"/>
    <mergeCell ref="A1319:B1319"/>
    <mergeCell ref="A1320:C1320"/>
    <mergeCell ref="A1321:C1321"/>
    <mergeCell ref="B1322:D1322"/>
    <mergeCell ref="B1323:D1323"/>
    <mergeCell ref="B1324:D1324"/>
    <mergeCell ref="B1325:D1325"/>
    <mergeCell ref="B1326:D1326"/>
    <mergeCell ref="B1327:D1327"/>
    <mergeCell ref="B1328:D1328"/>
    <mergeCell ref="B1329:D1329"/>
    <mergeCell ref="B1330:D1330"/>
    <mergeCell ref="B1331:D1331"/>
    <mergeCell ref="B1335:M1335"/>
    <mergeCell ref="A1336:E1336"/>
    <mergeCell ref="A1337:E1337"/>
    <mergeCell ref="B1338:M1338"/>
    <mergeCell ref="B1339:M1339"/>
    <mergeCell ref="A1342:B1342"/>
    <mergeCell ref="A1343:B1343"/>
    <mergeCell ref="A1344:C1344"/>
    <mergeCell ref="A1345:C1345"/>
    <mergeCell ref="B1346:D1346"/>
    <mergeCell ref="B1347:D1347"/>
    <mergeCell ref="A1368:C1368"/>
    <mergeCell ref="A1369:C1369"/>
    <mergeCell ref="B1370:D1370"/>
    <mergeCell ref="B1371:D1371"/>
    <mergeCell ref="B1372:D1372"/>
    <mergeCell ref="B1373:D1373"/>
    <mergeCell ref="B1374:D1374"/>
    <mergeCell ref="B1375:D1375"/>
    <mergeCell ref="B1351:D1351"/>
    <mergeCell ref="B1352:D1352"/>
    <mergeCell ref="B1353:D1353"/>
    <mergeCell ref="B1354:D1354"/>
    <mergeCell ref="B1355:D1355"/>
    <mergeCell ref="B1359:M1359"/>
    <mergeCell ref="A1360:E1360"/>
    <mergeCell ref="A1361:E1361"/>
    <mergeCell ref="B1362:M1362"/>
    <mergeCell ref="B1363:M1363"/>
    <mergeCell ref="A1366:B1366"/>
    <mergeCell ref="A1367:B1367"/>
    <mergeCell ref="B1387:M1387"/>
    <mergeCell ref="A1390:B1390"/>
    <mergeCell ref="A1391:B1391"/>
    <mergeCell ref="A1392:C1392"/>
    <mergeCell ref="A1393:C1393"/>
    <mergeCell ref="B1394:D1394"/>
    <mergeCell ref="B1395:D1395"/>
    <mergeCell ref="B1396:D1396"/>
    <mergeCell ref="B1397:D1397"/>
    <mergeCell ref="B1398:D1398"/>
    <mergeCell ref="B1399:D1399"/>
    <mergeCell ref="B1400:D1400"/>
    <mergeCell ref="B1401:D1401"/>
    <mergeCell ref="B1402:D1402"/>
    <mergeCell ref="B1407:M1407"/>
    <mergeCell ref="A1408:E1408"/>
    <mergeCell ref="A1409:E1409"/>
    <mergeCell ref="B1410:M1410"/>
    <mergeCell ref="B1403:D1403"/>
    <mergeCell ref="B1411:M1411"/>
    <mergeCell ref="A1414:B1414"/>
    <mergeCell ref="A1415:B1415"/>
    <mergeCell ref="A1416:C1416"/>
    <mergeCell ref="A1417:C1417"/>
    <mergeCell ref="B1418:D1418"/>
    <mergeCell ref="B1419:D1419"/>
    <mergeCell ref="B1420:D1420"/>
    <mergeCell ref="B1421:D1421"/>
    <mergeCell ref="B1422:D1422"/>
    <mergeCell ref="B1423:D1423"/>
    <mergeCell ref="B1424:D1424"/>
    <mergeCell ref="B1425:D1425"/>
    <mergeCell ref="B1431:M1431"/>
    <mergeCell ref="A1432:E1432"/>
    <mergeCell ref="B1426:D1426"/>
    <mergeCell ref="B1427:D1427"/>
    <mergeCell ref="A1433:E1433"/>
    <mergeCell ref="B1434:M1434"/>
    <mergeCell ref="B1435:M1435"/>
    <mergeCell ref="A1438:B1438"/>
    <mergeCell ref="A1439:B1439"/>
    <mergeCell ref="A1440:C1440"/>
    <mergeCell ref="A1441:C1441"/>
    <mergeCell ref="B1442:D1442"/>
    <mergeCell ref="B1443:D1443"/>
    <mergeCell ref="B1444:D1444"/>
    <mergeCell ref="B1445:D1445"/>
    <mergeCell ref="B1446:D1446"/>
    <mergeCell ref="B1447:D1447"/>
    <mergeCell ref="B1448:D1448"/>
    <mergeCell ref="B1455:M1455"/>
    <mergeCell ref="A1456:E1456"/>
    <mergeCell ref="A1457:E1457"/>
    <mergeCell ref="B1451:D1451"/>
    <mergeCell ref="B1449:D1449"/>
    <mergeCell ref="B1450:D1450"/>
    <mergeCell ref="B1458:M1458"/>
    <mergeCell ref="B1459:M1459"/>
    <mergeCell ref="A1486:B1486"/>
    <mergeCell ref="A1487:B1487"/>
    <mergeCell ref="A1488:C1488"/>
    <mergeCell ref="A1489:C1489"/>
    <mergeCell ref="B1490:D1490"/>
    <mergeCell ref="B1491:D1491"/>
    <mergeCell ref="B1492:D1492"/>
    <mergeCell ref="B1499:D1499"/>
    <mergeCell ref="B1495:D1495"/>
    <mergeCell ref="B1496:D1496"/>
    <mergeCell ref="B1497:D1497"/>
    <mergeCell ref="B1498:D1498"/>
    <mergeCell ref="A1513:C1513"/>
    <mergeCell ref="B1514:D1514"/>
    <mergeCell ref="B1515:D1515"/>
    <mergeCell ref="B1479:M1479"/>
    <mergeCell ref="A1480:E1480"/>
    <mergeCell ref="A1481:E1481"/>
    <mergeCell ref="B1482:M1482"/>
    <mergeCell ref="B1483:M1483"/>
    <mergeCell ref="B1475:D1475"/>
    <mergeCell ref="B1472:D1472"/>
    <mergeCell ref="B1473:D1473"/>
    <mergeCell ref="B1474:D1474"/>
    <mergeCell ref="A1462:B1462"/>
    <mergeCell ref="A1463:B1463"/>
    <mergeCell ref="A1464:C1464"/>
    <mergeCell ref="A1465:C1465"/>
    <mergeCell ref="B1466:D1466"/>
    <mergeCell ref="B1467:D1467"/>
    <mergeCell ref="B1518:D1518"/>
    <mergeCell ref="B1519:D1519"/>
    <mergeCell ref="B1520:D1520"/>
    <mergeCell ref="B1521:D1521"/>
    <mergeCell ref="B1523:D1523"/>
    <mergeCell ref="B1522:D1522"/>
    <mergeCell ref="B1551:M1551"/>
    <mergeCell ref="B1542:D1542"/>
    <mergeCell ref="B1541:D1541"/>
    <mergeCell ref="B1543:D1543"/>
    <mergeCell ref="B1544:D1544"/>
    <mergeCell ref="A1552:E1552"/>
    <mergeCell ref="A1553:E1553"/>
    <mergeCell ref="B1554:M1554"/>
    <mergeCell ref="B1555:M1555"/>
    <mergeCell ref="A1558:B1558"/>
    <mergeCell ref="B1545:D1545"/>
    <mergeCell ref="B1546:D1546"/>
    <mergeCell ref="B1547:D1547"/>
    <mergeCell ref="A1559:B1559"/>
    <mergeCell ref="A1560:C1560"/>
    <mergeCell ref="A1561:C1561"/>
    <mergeCell ref="B1562:D1562"/>
    <mergeCell ref="B1563:D1563"/>
    <mergeCell ref="B1575:M1575"/>
    <mergeCell ref="A1576:E1576"/>
    <mergeCell ref="B1578:M1578"/>
    <mergeCell ref="B1579:M1579"/>
    <mergeCell ref="A1582:B1582"/>
    <mergeCell ref="A1584:C1584"/>
    <mergeCell ref="A1633:C1633"/>
    <mergeCell ref="B1643:D1643"/>
    <mergeCell ref="B1647:M1647"/>
    <mergeCell ref="A1648:E1648"/>
    <mergeCell ref="A1649:E1649"/>
    <mergeCell ref="B1650:M1650"/>
    <mergeCell ref="B1623:M1623"/>
    <mergeCell ref="A1625:E1625"/>
    <mergeCell ref="B1626:M1626"/>
    <mergeCell ref="B1627:M1627"/>
    <mergeCell ref="A1631:B1631"/>
    <mergeCell ref="B1568:D1568"/>
    <mergeCell ref="B1569:D1569"/>
    <mergeCell ref="B1570:D1570"/>
    <mergeCell ref="B1571:D1571"/>
    <mergeCell ref="A1585:C1585"/>
    <mergeCell ref="B1587:D1587"/>
    <mergeCell ref="B1588:D1588"/>
    <mergeCell ref="B1589:D1589"/>
    <mergeCell ref="B1590:D1590"/>
    <mergeCell ref="B1591:D1591"/>
    <mergeCell ref="B1614:D1614"/>
    <mergeCell ref="B1615:D1615"/>
    <mergeCell ref="B1616:D1616"/>
    <mergeCell ref="B1599:M1599"/>
    <mergeCell ref="B1602:M1602"/>
    <mergeCell ref="A1606:B1606"/>
    <mergeCell ref="A1654:B1654"/>
    <mergeCell ref="A1655:B1655"/>
    <mergeCell ref="A1656:C1656"/>
    <mergeCell ref="A1657:C1657"/>
    <mergeCell ref="B1666:D1666"/>
    <mergeCell ref="B1667:D1667"/>
    <mergeCell ref="B1671:M1671"/>
    <mergeCell ref="A1672:E1672"/>
    <mergeCell ref="A1673:E1673"/>
    <mergeCell ref="B1674:M1674"/>
    <mergeCell ref="B1638:D1638"/>
    <mergeCell ref="B1639:D1639"/>
    <mergeCell ref="B1640:D1640"/>
    <mergeCell ref="B1641:D1641"/>
    <mergeCell ref="B1637:D1637"/>
    <mergeCell ref="B1658:D1658"/>
    <mergeCell ref="A1744:E1744"/>
    <mergeCell ref="B1651:M1651"/>
    <mergeCell ref="B1682:D1682"/>
    <mergeCell ref="B1683:D1683"/>
    <mergeCell ref="B1684:D1684"/>
    <mergeCell ref="B1661:D1661"/>
    <mergeCell ref="B1662:D1662"/>
    <mergeCell ref="B1663:D1663"/>
    <mergeCell ref="B1664:D1664"/>
    <mergeCell ref="B1665:D1665"/>
    <mergeCell ref="B1675:M1675"/>
    <mergeCell ref="A1678:B1678"/>
    <mergeCell ref="A1679:B1679"/>
    <mergeCell ref="A1680:C1680"/>
    <mergeCell ref="A1681:C1681"/>
    <mergeCell ref="B1706:D1706"/>
    <mergeCell ref="A1752:C1752"/>
    <mergeCell ref="B1709:D1709"/>
    <mergeCell ref="B1710:D1710"/>
    <mergeCell ref="B1711:D1711"/>
    <mergeCell ref="B1712:D1712"/>
    <mergeCell ref="B1713:D1713"/>
    <mergeCell ref="B1714:D1714"/>
    <mergeCell ref="B1715:D1715"/>
    <mergeCell ref="B1719:M1719"/>
    <mergeCell ref="A1720:E1720"/>
    <mergeCell ref="A1721:E1721"/>
    <mergeCell ref="B1722:M1722"/>
    <mergeCell ref="B1723:M1723"/>
    <mergeCell ref="A1726:B1726"/>
    <mergeCell ref="A1727:B1727"/>
    <mergeCell ref="A1728:C1728"/>
    <mergeCell ref="A1753:C1753"/>
    <mergeCell ref="B1758:D1758"/>
    <mergeCell ref="B1759:D1759"/>
    <mergeCell ref="B1760:D1760"/>
    <mergeCell ref="B1761:D1761"/>
    <mergeCell ref="B1762:D1762"/>
    <mergeCell ref="B1763:D1763"/>
    <mergeCell ref="B1767:M1767"/>
    <mergeCell ref="A1768:E1768"/>
    <mergeCell ref="A1769:E1769"/>
    <mergeCell ref="B1770:M1770"/>
    <mergeCell ref="B1771:M1771"/>
    <mergeCell ref="A1774:B1774"/>
    <mergeCell ref="A1775:B1775"/>
    <mergeCell ref="A1776:C1776"/>
    <mergeCell ref="A1777:C1777"/>
    <mergeCell ref="B1781:D1781"/>
    <mergeCell ref="B1782:D1782"/>
    <mergeCell ref="B1783:D1783"/>
    <mergeCell ref="B1784:D1784"/>
    <mergeCell ref="B1785:D1785"/>
    <mergeCell ref="B1786:D1786"/>
    <mergeCell ref="B1787:D1787"/>
    <mergeCell ref="B1791:M1791"/>
    <mergeCell ref="A1792:E1792"/>
    <mergeCell ref="A1793:E1793"/>
    <mergeCell ref="B1794:M1794"/>
    <mergeCell ref="B1780:D1780"/>
    <mergeCell ref="B1778:D1778"/>
    <mergeCell ref="B1779:D1779"/>
    <mergeCell ref="B1807:D1807"/>
    <mergeCell ref="B1808:D1808"/>
    <mergeCell ref="B1809:D1809"/>
    <mergeCell ref="B1810:D1810"/>
    <mergeCell ref="B1811:D1811"/>
    <mergeCell ref="B1815:M1815"/>
    <mergeCell ref="A1816:E1816"/>
    <mergeCell ref="A1817:E1817"/>
    <mergeCell ref="B1818:M1818"/>
    <mergeCell ref="B1819:M1819"/>
    <mergeCell ref="A1822:B1822"/>
    <mergeCell ref="A1823:B1823"/>
    <mergeCell ref="A1824:C1824"/>
    <mergeCell ref="A1825:C1825"/>
    <mergeCell ref="B1827:D1827"/>
    <mergeCell ref="B1828:D1828"/>
    <mergeCell ref="B1829:D1829"/>
    <mergeCell ref="B1830:D1830"/>
    <mergeCell ref="B1831:D1831"/>
    <mergeCell ref="B1832:D1832"/>
    <mergeCell ref="B1826:D1826"/>
    <mergeCell ref="B1833:D1833"/>
    <mergeCell ref="B1834:D1834"/>
    <mergeCell ref="B1835:D1835"/>
    <mergeCell ref="B1839:M1839"/>
    <mergeCell ref="A1840:E1840"/>
    <mergeCell ref="A1841:E1841"/>
    <mergeCell ref="B1842:M1842"/>
    <mergeCell ref="B1843:M1843"/>
    <mergeCell ref="A1846:B1846"/>
    <mergeCell ref="A1847:B1847"/>
    <mergeCell ref="A1848:C1848"/>
    <mergeCell ref="A1849:C1849"/>
    <mergeCell ref="B1850:D1850"/>
    <mergeCell ref="B1851:D1851"/>
    <mergeCell ref="B1852:D1852"/>
    <mergeCell ref="B1853:D1853"/>
    <mergeCell ref="B1854:D1854"/>
    <mergeCell ref="B1855:D1855"/>
    <mergeCell ref="B1856:D1856"/>
    <mergeCell ref="B1857:D1857"/>
    <mergeCell ref="B1858:D1858"/>
    <mergeCell ref="B1859:D1859"/>
    <mergeCell ref="B1863:M1863"/>
    <mergeCell ref="A1864:E1864"/>
    <mergeCell ref="A1865:E1865"/>
    <mergeCell ref="B1866:M1866"/>
    <mergeCell ref="B1867:M1867"/>
    <mergeCell ref="A1870:B1870"/>
    <mergeCell ref="A1871:B1871"/>
    <mergeCell ref="A1872:C1872"/>
    <mergeCell ref="A1873:C1873"/>
    <mergeCell ref="B1874:D1874"/>
    <mergeCell ref="B1875:D1875"/>
    <mergeCell ref="B1876:D1876"/>
    <mergeCell ref="B1877:D1877"/>
    <mergeCell ref="B1878:D1878"/>
    <mergeCell ref="B1879:D1879"/>
    <mergeCell ref="B1880:D1880"/>
    <mergeCell ref="B1881:D1881"/>
    <mergeCell ref="B1882:D1882"/>
    <mergeCell ref="B1883:D1883"/>
    <mergeCell ref="B1887:M1887"/>
    <mergeCell ref="A1888:E1888"/>
    <mergeCell ref="A1889:E1889"/>
    <mergeCell ref="B1890:M1890"/>
    <mergeCell ref="B1891:M1891"/>
    <mergeCell ref="A1894:B1894"/>
    <mergeCell ref="A1895:B1895"/>
    <mergeCell ref="B1905:D1905"/>
    <mergeCell ref="B1906:D1906"/>
    <mergeCell ref="B1907:D1907"/>
    <mergeCell ref="B1900:D1900"/>
    <mergeCell ref="B1901:D1901"/>
    <mergeCell ref="B1902:D1902"/>
    <mergeCell ref="B1903:D1903"/>
    <mergeCell ref="B1904:D1904"/>
    <mergeCell ref="B1899:D1899"/>
    <mergeCell ref="A1942:B1942"/>
    <mergeCell ref="A1943:B1943"/>
    <mergeCell ref="A1944:C1944"/>
    <mergeCell ref="A1945:C1945"/>
    <mergeCell ref="B1946:D1946"/>
    <mergeCell ref="B1947:D1947"/>
    <mergeCell ref="B1948:D1948"/>
    <mergeCell ref="B1949:D1949"/>
    <mergeCell ref="B1950:D1950"/>
    <mergeCell ref="B1951:D1951"/>
    <mergeCell ref="B1952:D1952"/>
    <mergeCell ref="B1953:D1953"/>
    <mergeCell ref="B1954:D1954"/>
    <mergeCell ref="B1959:M1959"/>
    <mergeCell ref="A1960:E1960"/>
    <mergeCell ref="A1961:E1961"/>
    <mergeCell ref="B1962:M1962"/>
    <mergeCell ref="B1963:M1963"/>
    <mergeCell ref="A1966:B1966"/>
    <mergeCell ref="A1967:B1967"/>
    <mergeCell ref="A1968:C1968"/>
    <mergeCell ref="A1969:C1969"/>
    <mergeCell ref="B1970:D1970"/>
    <mergeCell ref="B1971:D1971"/>
    <mergeCell ref="A1992:C1992"/>
    <mergeCell ref="A1993:C1993"/>
    <mergeCell ref="B1994:D1994"/>
    <mergeCell ref="B1995:D1995"/>
    <mergeCell ref="B1996:D1996"/>
    <mergeCell ref="B1997:D1997"/>
    <mergeCell ref="B1998:D1998"/>
    <mergeCell ref="B1999:D1999"/>
    <mergeCell ref="B2000:D2000"/>
    <mergeCell ref="B2007:M2007"/>
    <mergeCell ref="A2008:E2008"/>
    <mergeCell ref="A2009:E2009"/>
    <mergeCell ref="B1983:M1983"/>
    <mergeCell ref="A1984:E1984"/>
    <mergeCell ref="A1985:E1985"/>
    <mergeCell ref="B1986:M1986"/>
    <mergeCell ref="B1987:M1987"/>
    <mergeCell ref="A1990:B1990"/>
    <mergeCell ref="A1991:B1991"/>
    <mergeCell ref="B1978:D1978"/>
    <mergeCell ref="B1979:D1979"/>
    <mergeCell ref="B2001:D2001"/>
    <mergeCell ref="B2002:D2002"/>
    <mergeCell ref="B2003:D2003"/>
    <mergeCell ref="B2010:M2010"/>
    <mergeCell ref="B2011:M2011"/>
    <mergeCell ref="A2014:B2014"/>
    <mergeCell ref="A2015:B2015"/>
    <mergeCell ref="A2016:C2016"/>
    <mergeCell ref="A2017:C2017"/>
    <mergeCell ref="B2018:D2018"/>
    <mergeCell ref="B2019:D2019"/>
    <mergeCell ref="B2020:D2020"/>
    <mergeCell ref="B2021:D2021"/>
    <mergeCell ref="B2022:D2022"/>
    <mergeCell ref="B2023:D2023"/>
    <mergeCell ref="B2031:M2031"/>
    <mergeCell ref="A2032:E2032"/>
    <mergeCell ref="A2033:E2033"/>
    <mergeCell ref="B2034:M2034"/>
    <mergeCell ref="B2035:M2035"/>
    <mergeCell ref="A2038:B2038"/>
    <mergeCell ref="A2039:B2039"/>
    <mergeCell ref="A2040:C2040"/>
    <mergeCell ref="A2041:C2041"/>
    <mergeCell ref="B2042:D2042"/>
    <mergeCell ref="B2026:D2026"/>
    <mergeCell ref="B2027:D2027"/>
    <mergeCell ref="B2024:D2024"/>
    <mergeCell ref="B2025:D2025"/>
    <mergeCell ref="A2056:E2056"/>
    <mergeCell ref="A2057:E2057"/>
    <mergeCell ref="B2058:M2058"/>
    <mergeCell ref="B2059:M2059"/>
    <mergeCell ref="A2062:B2062"/>
    <mergeCell ref="A2063:B2063"/>
    <mergeCell ref="A2064:C2064"/>
    <mergeCell ref="A2065:C2065"/>
    <mergeCell ref="B2047:D2047"/>
    <mergeCell ref="B2048:D2048"/>
    <mergeCell ref="B2049:D2049"/>
    <mergeCell ref="B2050:D2050"/>
    <mergeCell ref="B2051:D2051"/>
    <mergeCell ref="B2055:M2055"/>
    <mergeCell ref="B2045:D2045"/>
    <mergeCell ref="B2046:D2046"/>
    <mergeCell ref="B2066:D2066"/>
    <mergeCell ref="B2067:D2067"/>
    <mergeCell ref="B2068:D2068"/>
    <mergeCell ref="B2069:D2069"/>
    <mergeCell ref="B2079:M2079"/>
    <mergeCell ref="A2080:E2080"/>
    <mergeCell ref="A2081:E2081"/>
    <mergeCell ref="B2082:M2082"/>
    <mergeCell ref="B2083:M2083"/>
    <mergeCell ref="B2075:D2075"/>
    <mergeCell ref="A2086:B2086"/>
    <mergeCell ref="A2087:B2087"/>
    <mergeCell ref="A2088:C2088"/>
    <mergeCell ref="A2089:C2089"/>
    <mergeCell ref="B2090:D2090"/>
    <mergeCell ref="B2091:D2091"/>
    <mergeCell ref="B2092:D2092"/>
    <mergeCell ref="B2070:D2070"/>
    <mergeCell ref="B2071:D2071"/>
    <mergeCell ref="B2072:D2072"/>
    <mergeCell ref="B2073:D2073"/>
    <mergeCell ref="B2074:D2074"/>
    <mergeCell ref="B2103:M2103"/>
    <mergeCell ref="A2104:E2104"/>
    <mergeCell ref="A2105:E2105"/>
    <mergeCell ref="B2106:M2106"/>
    <mergeCell ref="B2107:M2107"/>
    <mergeCell ref="A2110:B2110"/>
    <mergeCell ref="A2111:B2111"/>
    <mergeCell ref="A2112:C2112"/>
    <mergeCell ref="A2113:C2113"/>
    <mergeCell ref="B2114:D2114"/>
    <mergeCell ref="B2093:D2093"/>
    <mergeCell ref="B2094:D2094"/>
    <mergeCell ref="B2095:D2095"/>
    <mergeCell ref="B2096:D2096"/>
    <mergeCell ref="B2097:D2097"/>
    <mergeCell ref="B2098:D2098"/>
    <mergeCell ref="B2099:D2099"/>
    <mergeCell ref="B2115:D2115"/>
    <mergeCell ref="B2127:M2127"/>
    <mergeCell ref="A2128:E2128"/>
    <mergeCell ref="B2130:M2130"/>
    <mergeCell ref="B2131:M2131"/>
    <mergeCell ref="A2134:B2134"/>
    <mergeCell ref="A2136:C2136"/>
    <mergeCell ref="B2138:D2138"/>
    <mergeCell ref="B2151:M2151"/>
    <mergeCell ref="B2154:M2154"/>
    <mergeCell ref="B2155:M2155"/>
    <mergeCell ref="B2175:M2175"/>
    <mergeCell ref="A2177:E2177"/>
    <mergeCell ref="B2178:M2178"/>
    <mergeCell ref="B2179:M2179"/>
    <mergeCell ref="A2183:B2183"/>
    <mergeCell ref="A2185:C2185"/>
    <mergeCell ref="B2120:D2120"/>
    <mergeCell ref="B2121:D2121"/>
    <mergeCell ref="B2122:D2122"/>
    <mergeCell ref="B2123:D2123"/>
    <mergeCell ref="A2129:E2129"/>
    <mergeCell ref="B2116:D2116"/>
    <mergeCell ref="B2117:D2117"/>
    <mergeCell ref="B2118:D2118"/>
    <mergeCell ref="B2119:D2119"/>
    <mergeCell ref="B2168:D2168"/>
    <mergeCell ref="B2169:D2169"/>
    <mergeCell ref="B2170:D2170"/>
    <mergeCell ref="B2147:D2147"/>
    <mergeCell ref="B2142:D2142"/>
    <mergeCell ref="A2135:B2135"/>
    <mergeCell ref="A2272:E2272"/>
    <mergeCell ref="A2273:E2273"/>
    <mergeCell ref="B2274:M2274"/>
    <mergeCell ref="B2275:M2275"/>
    <mergeCell ref="A2278:B2278"/>
    <mergeCell ref="A2279:B2279"/>
    <mergeCell ref="A2280:C2280"/>
    <mergeCell ref="A2281:C2281"/>
    <mergeCell ref="B2287:D2287"/>
    <mergeCell ref="B2288:D2288"/>
    <mergeCell ref="B2289:D2289"/>
    <mergeCell ref="B2261:D2261"/>
    <mergeCell ref="B2262:D2262"/>
    <mergeCell ref="B2263:D2263"/>
    <mergeCell ref="B2282:D2282"/>
    <mergeCell ref="B2283:D2283"/>
    <mergeCell ref="B2284:D2284"/>
    <mergeCell ref="B2285:D2285"/>
    <mergeCell ref="B2286:D2286"/>
    <mergeCell ref="B2266:D2266"/>
    <mergeCell ref="B2267:D2267"/>
    <mergeCell ref="B2271:M2271"/>
    <mergeCell ref="B2290:D2290"/>
    <mergeCell ref="B2291:D2291"/>
    <mergeCell ref="B2295:M2295"/>
    <mergeCell ref="A2296:E2296"/>
    <mergeCell ref="A2297:E2297"/>
    <mergeCell ref="B2298:M2298"/>
    <mergeCell ref="B2299:M2299"/>
    <mergeCell ref="A2302:B2302"/>
    <mergeCell ref="A2303:B2303"/>
    <mergeCell ref="A2304:C2304"/>
    <mergeCell ref="A2305:C2305"/>
    <mergeCell ref="B2310:D2310"/>
    <mergeCell ref="B2311:D2311"/>
    <mergeCell ref="B2312:D2312"/>
    <mergeCell ref="B2313:D2313"/>
    <mergeCell ref="B2314:D2314"/>
    <mergeCell ref="B2315:D2315"/>
    <mergeCell ref="B2306:D2306"/>
    <mergeCell ref="B2307:D2307"/>
    <mergeCell ref="B2308:D2308"/>
    <mergeCell ref="B2319:M2319"/>
    <mergeCell ref="A2320:E2320"/>
    <mergeCell ref="A2321:E2321"/>
    <mergeCell ref="B2322:M2322"/>
    <mergeCell ref="B2323:M2323"/>
    <mergeCell ref="A2326:B2326"/>
    <mergeCell ref="A2327:B2327"/>
    <mergeCell ref="A2328:C2328"/>
    <mergeCell ref="A2329:C2329"/>
    <mergeCell ref="B2333:D2333"/>
    <mergeCell ref="B2334:D2334"/>
    <mergeCell ref="B2335:D2335"/>
    <mergeCell ref="B2336:D2336"/>
    <mergeCell ref="B2337:D2337"/>
    <mergeCell ref="B2338:D2338"/>
    <mergeCell ref="B2339:D2339"/>
    <mergeCell ref="B2343:M2343"/>
    <mergeCell ref="B2331:D2331"/>
    <mergeCell ref="B2332:D2332"/>
    <mergeCell ref="A2344:E2344"/>
    <mergeCell ref="A2345:E2345"/>
    <mergeCell ref="B2346:M2346"/>
    <mergeCell ref="B2347:M2347"/>
    <mergeCell ref="A2350:B2350"/>
    <mergeCell ref="A2351:B2351"/>
    <mergeCell ref="A2352:C2352"/>
    <mergeCell ref="A2353:C2353"/>
    <mergeCell ref="B2356:D2356"/>
    <mergeCell ref="B2357:D2357"/>
    <mergeCell ref="B2358:D2358"/>
    <mergeCell ref="B2359:D2359"/>
    <mergeCell ref="B2360:D2360"/>
    <mergeCell ref="B2361:D2361"/>
    <mergeCell ref="B2362:D2362"/>
    <mergeCell ref="B2363:D2363"/>
    <mergeCell ref="B2367:M2367"/>
    <mergeCell ref="B2354:D2354"/>
    <mergeCell ref="B2355:D2355"/>
    <mergeCell ref="A2368:E2368"/>
    <mergeCell ref="A2369:E2369"/>
    <mergeCell ref="B2370:M2370"/>
    <mergeCell ref="B2371:M2371"/>
    <mergeCell ref="A2374:B2374"/>
    <mergeCell ref="A2375:B2375"/>
    <mergeCell ref="A2376:C2376"/>
    <mergeCell ref="A2377:C2377"/>
    <mergeCell ref="B2379:D2379"/>
    <mergeCell ref="B2380:D2380"/>
    <mergeCell ref="B2381:D2381"/>
    <mergeCell ref="B2382:D2382"/>
    <mergeCell ref="B2383:D2383"/>
    <mergeCell ref="B2384:D2384"/>
    <mergeCell ref="B2385:D2385"/>
    <mergeCell ref="B2386:D2386"/>
    <mergeCell ref="B2387:D2387"/>
    <mergeCell ref="B2378:D2378"/>
    <mergeCell ref="A2425:C2425"/>
    <mergeCell ref="B2426:D2426"/>
    <mergeCell ref="B2427:D2427"/>
    <mergeCell ref="B2428:D2428"/>
    <mergeCell ref="B2429:D2429"/>
    <mergeCell ref="B2430:D2430"/>
    <mergeCell ref="B2431:D2431"/>
    <mergeCell ref="B2432:D2432"/>
    <mergeCell ref="B2433:D2433"/>
    <mergeCell ref="B2434:D2434"/>
    <mergeCell ref="A2446:B2446"/>
    <mergeCell ref="A2447:B2447"/>
    <mergeCell ref="A2448:C2448"/>
    <mergeCell ref="A2449:C2449"/>
    <mergeCell ref="B2450:D2450"/>
    <mergeCell ref="B2451:D2451"/>
    <mergeCell ref="B2452:D2452"/>
    <mergeCell ref="B2453:D2453"/>
    <mergeCell ref="B2454:D2454"/>
    <mergeCell ref="B2455:D2455"/>
    <mergeCell ref="B2456:D2456"/>
    <mergeCell ref="B2457:D2457"/>
    <mergeCell ref="B2458:D2458"/>
    <mergeCell ref="B2459:D2459"/>
    <mergeCell ref="B2463:M2463"/>
    <mergeCell ref="A2464:E2464"/>
    <mergeCell ref="A2465:E2465"/>
    <mergeCell ref="B2466:M2466"/>
    <mergeCell ref="B2467:M2467"/>
    <mergeCell ref="A2470:B2470"/>
    <mergeCell ref="A2471:B2471"/>
    <mergeCell ref="A2472:C2472"/>
    <mergeCell ref="A2473:C2473"/>
    <mergeCell ref="B2474:D2474"/>
    <mergeCell ref="B2475:D2475"/>
    <mergeCell ref="B2476:D2476"/>
    <mergeCell ref="B2477:D2477"/>
    <mergeCell ref="B2478:D2478"/>
    <mergeCell ref="B2479:D2479"/>
    <mergeCell ref="B2480:D2480"/>
    <mergeCell ref="B2481:D2481"/>
    <mergeCell ref="B2482:D2482"/>
    <mergeCell ref="B2483:D2483"/>
    <mergeCell ref="B2487:M2487"/>
    <mergeCell ref="A2488:E2488"/>
    <mergeCell ref="A2489:E2489"/>
    <mergeCell ref="B2490:M2490"/>
    <mergeCell ref="B2491:M2491"/>
    <mergeCell ref="A2494:B2494"/>
    <mergeCell ref="A2495:B2495"/>
    <mergeCell ref="A2496:C2496"/>
    <mergeCell ref="A2497:C2497"/>
    <mergeCell ref="B2498:D2498"/>
    <mergeCell ref="B2499:D2499"/>
    <mergeCell ref="B2500:D2500"/>
    <mergeCell ref="B2501:D2501"/>
    <mergeCell ref="B2502:D2502"/>
    <mergeCell ref="B2503:D2503"/>
    <mergeCell ref="B2504:D2504"/>
    <mergeCell ref="B2505:D2505"/>
    <mergeCell ref="B2506:D2506"/>
    <mergeCell ref="A2518:B2518"/>
    <mergeCell ref="A2519:B2519"/>
    <mergeCell ref="A2520:C2520"/>
    <mergeCell ref="A2521:C2521"/>
    <mergeCell ref="B2522:D2522"/>
    <mergeCell ref="B2523:D2523"/>
    <mergeCell ref="B2524:D2524"/>
    <mergeCell ref="B2554:D2554"/>
    <mergeCell ref="B2555:D2555"/>
    <mergeCell ref="B2595:D2595"/>
    <mergeCell ref="B2596:D2596"/>
    <mergeCell ref="B2597:D2597"/>
    <mergeCell ref="B2598:D2598"/>
    <mergeCell ref="B2607:M2607"/>
    <mergeCell ref="B2525:D2525"/>
    <mergeCell ref="B2526:D2526"/>
    <mergeCell ref="B2527:D2527"/>
    <mergeCell ref="B2528:D2528"/>
    <mergeCell ref="B2529:D2529"/>
    <mergeCell ref="B2535:M2535"/>
    <mergeCell ref="A2536:E2536"/>
    <mergeCell ref="A2537:E2537"/>
    <mergeCell ref="B2538:M2538"/>
    <mergeCell ref="B2539:M2539"/>
    <mergeCell ref="B2550:D2550"/>
    <mergeCell ref="B2551:D2551"/>
    <mergeCell ref="B2552:D2552"/>
    <mergeCell ref="B2559:M2559"/>
    <mergeCell ref="A2560:E2560"/>
    <mergeCell ref="A2561:E2561"/>
    <mergeCell ref="B2562:M2562"/>
    <mergeCell ref="B2576:D2576"/>
    <mergeCell ref="B2577:D2577"/>
    <mergeCell ref="B2578:D2578"/>
    <mergeCell ref="B2579:D2579"/>
    <mergeCell ref="B2575:D2575"/>
    <mergeCell ref="B2583:M2583"/>
    <mergeCell ref="A2584:E2584"/>
    <mergeCell ref="A2585:E2585"/>
    <mergeCell ref="B2667:D2667"/>
    <mergeCell ref="B2679:M2679"/>
    <mergeCell ref="A2680:E2680"/>
    <mergeCell ref="B2682:M2682"/>
    <mergeCell ref="B2668:D2668"/>
    <mergeCell ref="B2669:D2669"/>
    <mergeCell ref="B2670:D2670"/>
    <mergeCell ref="B2671:D2671"/>
    <mergeCell ref="B2672:D2672"/>
    <mergeCell ref="B2563:M2563"/>
    <mergeCell ref="A2566:B2566"/>
    <mergeCell ref="A2567:B2567"/>
    <mergeCell ref="A2568:C2568"/>
    <mergeCell ref="A2569:C2569"/>
    <mergeCell ref="B2570:D2570"/>
    <mergeCell ref="B2571:D2571"/>
    <mergeCell ref="B2572:D2572"/>
    <mergeCell ref="B2573:D2573"/>
    <mergeCell ref="B2574:D2574"/>
    <mergeCell ref="B2586:M2586"/>
    <mergeCell ref="B2587:M2587"/>
    <mergeCell ref="A2590:B2590"/>
    <mergeCell ref="A2591:B2591"/>
    <mergeCell ref="A2592:C2592"/>
    <mergeCell ref="A2593:C2593"/>
    <mergeCell ref="B2594:D2594"/>
    <mergeCell ref="B2622:D2622"/>
    <mergeCell ref="B2623:D2623"/>
    <mergeCell ref="A2608:E2608"/>
    <mergeCell ref="A2609:E2609"/>
    <mergeCell ref="B2610:M2610"/>
    <mergeCell ref="B2611:M2611"/>
    <mergeCell ref="B2649:D2649"/>
    <mergeCell ref="B2650:D2650"/>
    <mergeCell ref="B2651:D2651"/>
    <mergeCell ref="B2727:M2727"/>
    <mergeCell ref="A2729:E2729"/>
    <mergeCell ref="B2730:M2730"/>
    <mergeCell ref="B2731:M2731"/>
    <mergeCell ref="A2735:B2735"/>
    <mergeCell ref="A2737:C2737"/>
    <mergeCell ref="B2747:D2747"/>
    <mergeCell ref="B2751:M2751"/>
    <mergeCell ref="A2752:E2752"/>
    <mergeCell ref="A2753:E2753"/>
    <mergeCell ref="B2754:M2754"/>
    <mergeCell ref="B2755:M2755"/>
    <mergeCell ref="A2758:B2758"/>
    <mergeCell ref="A2759:B2759"/>
    <mergeCell ref="B2738:D2738"/>
    <mergeCell ref="B2739:D2739"/>
    <mergeCell ref="B2745:D2745"/>
    <mergeCell ref="B2746:D2746"/>
    <mergeCell ref="A2728:E2728"/>
    <mergeCell ref="B2655:M2655"/>
    <mergeCell ref="A2656:E2656"/>
    <mergeCell ref="A2657:E2657"/>
    <mergeCell ref="B2658:M2658"/>
    <mergeCell ref="B2659:M2659"/>
    <mergeCell ref="A2662:B2662"/>
    <mergeCell ref="A2663:B2663"/>
    <mergeCell ref="A2664:C2664"/>
    <mergeCell ref="A2665:C2665"/>
    <mergeCell ref="B2666:D2666"/>
    <mergeCell ref="A2785:C2785"/>
    <mergeCell ref="B2793:D2793"/>
    <mergeCell ref="B2794:D2794"/>
    <mergeCell ref="B2795:D2795"/>
    <mergeCell ref="B2799:M2799"/>
    <mergeCell ref="A2800:E2800"/>
    <mergeCell ref="A2801:E2801"/>
    <mergeCell ref="B2802:M2802"/>
    <mergeCell ref="B2786:D2786"/>
    <mergeCell ref="B2787:D2787"/>
    <mergeCell ref="B2788:D2788"/>
    <mergeCell ref="B2789:D2789"/>
    <mergeCell ref="B2790:D2790"/>
    <mergeCell ref="B2791:D2791"/>
    <mergeCell ref="B2792:D2792"/>
    <mergeCell ref="A2824:E2824"/>
    <mergeCell ref="A2825:E2825"/>
    <mergeCell ref="B2816:D2816"/>
    <mergeCell ref="B2817:D2817"/>
    <mergeCell ref="B2818:D2818"/>
    <mergeCell ref="B2819:D2819"/>
    <mergeCell ref="B2823:M2823"/>
    <mergeCell ref="B2814:D2814"/>
    <mergeCell ref="B2815:D2815"/>
    <mergeCell ref="B2826:M2826"/>
    <mergeCell ref="B2827:M2827"/>
    <mergeCell ref="A2830:B2830"/>
    <mergeCell ref="A2831:B2831"/>
    <mergeCell ref="A2832:C2832"/>
    <mergeCell ref="A2833:C2833"/>
    <mergeCell ref="B2839:D2839"/>
    <mergeCell ref="B2840:D2840"/>
    <mergeCell ref="B2841:D2841"/>
    <mergeCell ref="B2842:D2842"/>
    <mergeCell ref="B2843:D2843"/>
    <mergeCell ref="B2847:M2847"/>
    <mergeCell ref="A2848:E2848"/>
    <mergeCell ref="A2849:E2849"/>
    <mergeCell ref="B2850:M2850"/>
    <mergeCell ref="B2863:D2863"/>
    <mergeCell ref="B2864:D2864"/>
    <mergeCell ref="A2857:C2857"/>
    <mergeCell ref="B2862:D2862"/>
    <mergeCell ref="B2858:D2858"/>
    <mergeCell ref="B2835:D2835"/>
    <mergeCell ref="B2836:D2836"/>
    <mergeCell ref="B2837:D2837"/>
    <mergeCell ref="B2838:D2838"/>
    <mergeCell ref="B2834:D2834"/>
    <mergeCell ref="B2859:D2859"/>
    <mergeCell ref="B2860:D2860"/>
    <mergeCell ref="B2861:D2861"/>
    <mergeCell ref="B2851:M2851"/>
    <mergeCell ref="A2854:B2854"/>
    <mergeCell ref="A2855:B2855"/>
    <mergeCell ref="A2856:C2856"/>
    <mergeCell ref="B2875:M2875"/>
    <mergeCell ref="A2878:B2878"/>
    <mergeCell ref="A2879:B2879"/>
    <mergeCell ref="A2880:C2880"/>
    <mergeCell ref="A2881:C2881"/>
    <mergeCell ref="B2885:D2885"/>
    <mergeCell ref="B2886:D2886"/>
    <mergeCell ref="B2887:D2887"/>
    <mergeCell ref="B2883:D2883"/>
    <mergeCell ref="B2884:D2884"/>
    <mergeCell ref="B2888:D2888"/>
    <mergeCell ref="B2889:D2889"/>
    <mergeCell ref="B2890:D2890"/>
    <mergeCell ref="B2891:D2891"/>
    <mergeCell ref="B2895:M2895"/>
    <mergeCell ref="A2896:E2896"/>
    <mergeCell ref="A2897:E2897"/>
    <mergeCell ref="B2882:D2882"/>
    <mergeCell ref="B2898:M2898"/>
    <mergeCell ref="B2899:M2899"/>
    <mergeCell ref="A2902:B2902"/>
    <mergeCell ref="A2903:B2903"/>
    <mergeCell ref="A2904:C2904"/>
    <mergeCell ref="A2905:C2905"/>
    <mergeCell ref="B2908:D2908"/>
    <mergeCell ref="B2909:D2909"/>
    <mergeCell ref="B2910:D2910"/>
    <mergeCell ref="B2911:D2911"/>
    <mergeCell ref="B2906:D2906"/>
    <mergeCell ref="B2912:D2912"/>
    <mergeCell ref="B2913:D2913"/>
    <mergeCell ref="B2914:D2914"/>
    <mergeCell ref="B2915:D2915"/>
    <mergeCell ref="B2919:M2919"/>
    <mergeCell ref="A2920:E2920"/>
    <mergeCell ref="B2907:D2907"/>
    <mergeCell ref="A2921:E2921"/>
    <mergeCell ref="B2922:M2922"/>
    <mergeCell ref="B2923:M2923"/>
    <mergeCell ref="A2926:B2926"/>
    <mergeCell ref="A2927:B2927"/>
    <mergeCell ref="A2928:C2928"/>
    <mergeCell ref="A2929:C2929"/>
    <mergeCell ref="B2931:D2931"/>
    <mergeCell ref="B2932:D2932"/>
    <mergeCell ref="B2933:D2933"/>
    <mergeCell ref="B2934:D2934"/>
    <mergeCell ref="B2930:D2930"/>
    <mergeCell ref="B2947:M2947"/>
    <mergeCell ref="A2950:B2950"/>
    <mergeCell ref="A2951:B2951"/>
    <mergeCell ref="A2952:C2952"/>
    <mergeCell ref="A2953:C2953"/>
    <mergeCell ref="B2935:D2935"/>
    <mergeCell ref="B2936:D2936"/>
    <mergeCell ref="B2937:D2937"/>
    <mergeCell ref="B2938:D2938"/>
    <mergeCell ref="B2939:D2939"/>
    <mergeCell ref="B2943:M2943"/>
    <mergeCell ref="A2944:E2944"/>
    <mergeCell ref="A2945:E2945"/>
    <mergeCell ref="B2946:M2946"/>
    <mergeCell ref="B2954:D2954"/>
    <mergeCell ref="B2955:D2955"/>
    <mergeCell ref="B2956:D2956"/>
    <mergeCell ref="B2957:D2957"/>
    <mergeCell ref="B2958:D2958"/>
    <mergeCell ref="B2959:D2959"/>
    <mergeCell ref="B2960:D2960"/>
    <mergeCell ref="B2961:D2961"/>
    <mergeCell ref="B2962:D2962"/>
    <mergeCell ref="B2963:D2963"/>
    <mergeCell ref="B2967:M2967"/>
    <mergeCell ref="A2968:E2968"/>
    <mergeCell ref="B3006:D3006"/>
    <mergeCell ref="B3007:D3007"/>
    <mergeCell ref="B3008:D3008"/>
    <mergeCell ref="B3009:D3009"/>
    <mergeCell ref="B3010:D3010"/>
    <mergeCell ref="A2969:E2969"/>
    <mergeCell ref="B2982:D2982"/>
    <mergeCell ref="B2983:D2983"/>
    <mergeCell ref="B3011:D3011"/>
    <mergeCell ref="B2984:D2984"/>
    <mergeCell ref="B2985:D2985"/>
    <mergeCell ref="B2986:D2986"/>
    <mergeCell ref="B2987:D2987"/>
    <mergeCell ref="B2991:M2991"/>
    <mergeCell ref="A2992:E2992"/>
    <mergeCell ref="A2993:E2993"/>
    <mergeCell ref="B2994:M2994"/>
    <mergeCell ref="B2995:M2995"/>
    <mergeCell ref="A2998:B2998"/>
    <mergeCell ref="A2999:B2999"/>
    <mergeCell ref="A3000:C3000"/>
    <mergeCell ref="A3001:C3001"/>
    <mergeCell ref="B3002:D3002"/>
    <mergeCell ref="B3003:D3003"/>
    <mergeCell ref="B3004:D3004"/>
    <mergeCell ref="B3005:D3005"/>
  </mergeCells>
  <dataValidations count="2">
    <dataValidation type="list" allowBlank="1" showInputMessage="1" showErrorMessage="1" sqref="B36 B2316 B2292 B2268 B2244 B2220 B2196 B2172 B2148 B2124 B2100 B2076 B2052 B2028 B2004 B1980 B1956 B2388 B2364 B2340 B3015 B3012 B2988 B2964 B2940 B2916 B2892 B2868 B2844 B2820 B2796 B1932 B1908 B1884 B1860 B1836 B1812 B1788 B1764 B2772 B2748 B2724 B2700 B2676 B2652 B2628 B2604 B1740 B1716 B1692 B1668 B2580 B2556 B2532 B2508 B1644 B1620 B2484 B2460 B1596 B2436 B2412 B1572 B780 B756 B732 B708 B684 B660 B636 B612 B588 B564 B540 B516 B492 B468 B444 B420 B852 B828 B804 B1548 B1524 B1500 B1476 B1452 B1428 B1404 B1380 B1356 B1332 B1308 B1284 B1260 B396 B372 B348 B324 B300 B276 B252 B228 B1236 B1212 B1188 B1164 B1140 B1116 B1092 B1068 B204 B180 B156 B132 B1044 B1020 B996 B972 B108 B84 B948 B924 B60 B900 B876" xr:uid="{00000000-0002-0000-0600-000000000000}">
      <formula1>$A$11:$A$11</formula1>
    </dataValidation>
    <dataValidation type="list" allowBlank="1" showInputMessage="1" showErrorMessage="1" sqref="E852 E3015 E2292 E2268 E2244 E2220 E2196 E2172 E2148 E2124 E2100 E2076 E2052 E2028 E2004 E1980 E1956 E1932 E2364 E2340 E2316 E84 E2964 E2940 E2916 E2892 E2868 E2844 E2820 E2796 E2772 E1908 E1884 E1860 E1836 E1812 E1788 E1764 E1740 E2748 E2724 E2700 E2676 E2652 E2628 E2604 E2580 E1716 E1692 E1668 E1644 E2556 E2532 E2508 E2484 E1620 E1596 E2460 E2436 E1572 E2412 E2388 E1548 E756 E732 E708 E684 E660 E636 E612 E588 E564 E540 E516 E492 E468 E444 E420 E396 E828 E804 E780 E1524 E1500 E1476 E1452 E1428 E1404 E1380 E1356 E1332 E1308 E1284 E1260 E1236 E372 E348 E324 E300 E276 E252 E228 E204 E1212 E1188 E1164 E1140 E1116 E1092 E1068 E1044 E180 E156 E132 E108 E1020 E996 E972 E948 E3012 E60 E924 E900 E876 E2988" xr:uid="{00000000-0002-0000-0600-000001000000}">
      <formula1>$A$17:$A$17</formula1>
    </dataValidation>
  </dataValidations>
  <pageMargins left="0.511811024" right="0.511811024" top="0.78740157499999996" bottom="0.78740157499999996" header="0.31496062000000002" footer="0.31496062000000002"/>
  <pageSetup paperSize="9" orientation="portrait" horizontalDpi="0" verticalDpi="0"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2000000}">
          <x14:formula1>
            <xm:f>'Docentes UFPE'!$A$17:$A$17</xm:f>
          </x14:formula1>
          <xm:sqref>E36</xm:sqref>
        </x14:dataValidation>
        <x14:dataValidation type="list" allowBlank="1" showInputMessage="1" showErrorMessage="1" xr:uid="{00000000-0002-0000-0600-000003000000}">
          <x14:formula1>
            <xm:f>'Docentes UFPE'!$A$17:$A$308</xm:f>
          </x14:formula1>
          <xm:sqref>B2258:D2267 B26:D35 B50:D59 B74:D83 B98:D107 B122:D131 B146:D155 B170:D179 B194:D203 B218:D227 B242:D251 B266:D275 B290:D299 B314:D323 B338:D347 B362:D371 B386:D395 B410:D419 B434:D443 B458:D467 B482:D491 B506:D515 B530:D539 B554:D563 B578:D587 B602:D611 B626:D635 B650:D659 B674:D683 B698:D707 B722:D731 B746:D755 B770:D779 B794:D803 B818:D827 B842:D851 B866:D875 B890:D899 B914:D923 B938:D947 B962:D971 B986:D995 B1010:D1019 B1034:D1043 B1058:D1067 B1082:D1091 B1106:D1115 B1130:D1139 B1154:D1163 B1178:D1187 B1202:D1211 B1226:D1235 B1250:D1259 B1274:D1283 B1298:D1307 B1322:D1331 B1346:D1355 B1370:D1379 B1394:D1403 B1418:D1427 B1442:D1451 B1466:D1475 B1490:D1499 B1514:D1523 B1538:D1547 B1562:D1571 B1586:D1595 B1610:D1619 B1634:D1643 B1658:D1667 B1682:D1691 B1706:D1715 B1730:D1739 B1754:D1763 B1778:D1787 B1802:D1811 B1826:D1835 B1850:D1859 B1874:D1883 B1898:D1907 B1922:D1931 B1946:D1955 B1970:D1979 B1994:D2003 B2018:D2027 B2042:D2051 B2066:D2075 B2090:D2099 B2114:D2123 B2138:D2147 B2162:D2171 B2186:D2195 B2210:D2219 B2234:D2243 B2282:D2291 B2306:D2315 B2330:D2339 B2354:D2363 B2378:D2387 B2402:D2411 B2426:D2435 B2450:D2459 B2474:D2483 B2498:D2507 B2522:D2531 B2546:D2555 B2570:D2579 B2594:D2603 B2618:D2627 B2642:D2651 B2666:D2675 B2690:D2699 B2714:D2723 B2738:D2747 B2762:D2771 B2786:D2795 B2810:D2819 B2834:D2843 B2858:D2867 B2882:D2891 B2906:D2915 B2930:D2939 B2954:D2963 B2978:D2987 B3002:D3011</xm:sqref>
        </x14:dataValidation>
        <x14:dataValidation type="list" allowBlank="1" showInputMessage="1" showErrorMessage="1" xr:uid="{00000000-0002-0000-0600-000004000000}">
          <x14:formula1>
            <xm:f>'Docentes Externos'!$A$17:$A$309</xm:f>
          </x14:formula1>
          <xm:sqref>J26:J35 J50:J59 J74:J83 J98:J107 J122:J131 J146:J155 J170:J179 J194:J203 J218:J227 J242:J251 J266:J275 J290:J299 J314:J323 J338:J347 J362:J371 J386:J395 J410:J419 J434:J443 J458:J467 J482:J491 J506:J515 J530:J539 J554:J563 J578:J587 J602:J611 J626:J635 J650:J659 J674:J683 J698:J707 J722:J731 J746:J755 J770:J779 J794:J803 J818:J827 J842:J851 J866:J875 J890:J899 J914:J923 J938:J947 J962:J971 J986:J995 J1010:J1019 J1034:J1043 J1058:J1067 J1082:J1091 J1106:J1115 J1130:J1139 J1154:J1163 J1178:J1187 J1202:J1211 J1226:J1235 J1250:J1259 J1274:J1283 J1298:J1307 J1322:J1331 J1346:J1355 J1370:J1379 J1394:J1403 J1418:J1427 J1442:J1451 J1466:J1475 J1490:J1499 J1514:J1523 J1538:J1547 J1562:J1571 J1586:J1595 J1610:J1619 J1634:J1643 J1658:J1667 J1682:J1691 J1706:J1715 J1730:J1739 J1754:J1763 J1778:J1787 J1802:J1811 J1826:J1835 J1850:J1859 J1874:J1883 J1898:J1907 J1922:J1931 J1946:J1955 J1970:J1979 J1994:J2003 J2018:J2027 J2042:J2051 J2066:J2075 J2090:J2099 J2114:J2123 J2138:J2147 J2162:J2171 J2186:J2195 J2210:J2219 J2234:J2243 J2258:J2267 J2282:J2291 J2306:J2315 J2330:J2339 J2354:J2363 J2378:J2387 J2402:J2411 J2426:J2435 J2450:J2459 J2474:J2483 J2498:J2507 J2522:J2531 J2546:J2555 J2570:J2579 J2594:J2603 J2618:J2627 J2642:J2651 J2666:J2675 J2690:J2699 J2714:J2723 J2738:J2747 J2762:J2771 J2786:J2795 J2810:J2819 J2834:J2843 J2858:J2867 J2882:J2891 J2906:J2915 J2930:J2939 J2954:J2963 J2978:J2987 J3002:J3011</xm:sqref>
        </x14:dataValidation>
        <x14:dataValidation type="list" allowBlank="1" showInputMessage="1" showErrorMessage="1" xr:uid="{00000000-0002-0000-0600-000005000000}">
          <x14:formula1>
            <xm:f>'PROPG Configurações'!$A$16:$A$39</xm:f>
          </x14:formula1>
          <xm:sqref>D24:D25 C22:C23 B20:B21 B44:B45 C46:C47 D48:D49 B68:B69 C70:C71 D72:D73 B92:B93 C94:C95 D96:D97 B116:B117 C118:C119 D120:D121 B140:B141 C142:C143 D144:D145 B164:B165 C166:C167 D168:D169 B188:B189 C190:C191 D192:D193 B212:B213 C214:C215 D216:D217 B236:B237 C238:C239 D240:D241 B260:B261 C262:C263 D264:D265 B284:B285 C286:C287 D288:D289 D312:D313 C310:C311 B308:B309 B332:B333 C334:C335 D336:D337 B356:B357 C358:C359 D360:D361 B380:B381 C382:C383 D384:D385 B404:B405 C406:C407 D408:D409 B428:B429 C430:C431 D432:D433 B452:B453 C454:C455 D456:D457 B476:B477 C478:C479 D480:D481 B500:B501 C502:C503 D504:D505 B548:B549 C550:C551 D552:D553 B572:B573 C574:C575 D576:D577 B596:B597 C598:C599 D600:D601 B620:B621 C622:C623 D624:D625 D648:D649 C646:C647 B644:B645 B668:B669 C670:C671 D672:D673 B692:B693 C694:C695 D696:D697 B716:B717 C718:C719 D720:D721 B740:B741 C742:C743 D744:D745 D768:D769 C766:C767 B764:B765 B788:B789 C790:C791 D792:D793 B812:B813 C814:C815 D816:D817 B836:B837 C838:C839 D840:D841 B860:B861 C862:C863 D864:D865 B884:B885 C886:C887 D888:D889 B908:B909 C910:C911 D912:D913 B932:B933 C934:C935 D936:D937 B956:B957 C958:C959 D960:D961 B980:B981 C982:C983 D984:D985 D1008:D1009 C1006:C1007 B1004:B1005 B1028:B1029 C1030:C1031 D1032:D1033 B1052:B1053 C1054:C1055 D1056:D1057 B1076:B1077 C1078:C1079 D1080:D1081 D1104:D1105 C1102:C1103 B1100:B1101 B1124:B1125 C1126:C1127 D1128:D1129 B1148:B1149 C1150:C1151 D1152:D1153 B1172:B1173 C1174:C1175 D1176:D1177 D1200:D1201 B1196:B1197 C1198:C1199 B1220:B1221 C1222:C1223 D1224:D1225 B1244:B1245 C1246:C1247 D1248:D1249 B1268:B1269 C1270:C1271 D1272:D1273 B1292:B1293 C1294:C1295 D1296:D1297 B1316:B1317 C1318:C1319 D1320:D1321 B1340:B1341 C1342:C1343 D1344:D1345 B1364:B1365 C1366:C1367 D1368:D1369 B1388:B1389 C1390:C1391 D1392:D1393 B1436:B1437 C1438:C1439 D1440:D1441 B1412:B1413 C1414:C1415 D1416:D1417 B1460:B1461 C1462:C1463 D1464:D1465 B1484:B1485 C1486:C1487 D1488:D1489 B1508:B1509 C1510:C1511 D1512:D1513 B1532:B1533 C1534:C1535 D1536:D1537 B1556:B1557 C1558:C1559 D1560:D1561 B1580:B1581 C1582:C1583 D1584:D1585 B1604:B1605 C1606:C1607 D1608:D1609 B1628:B1629 C1630:C1631 D1632:D1633 B1652:B1653 C1654:C1655 D1656:D1657 B1676:B1677 C1678:C1679 D1680:D1681 B1700:B1701 C1702:C1703 D1704:D1705 B1724:B1725 C1726:C1727 D1728:D1729 B1748:B1749 C1750:C1751 D1752:D1753 B1772:B1773 C1774:C1775 D1776:D1777 B1796:B1797 C1798:C1799 D1800:D1801 B1820:B1821 C1822:C1823 D1824:D1825 B1844:B1845 C1846:C1847 D1848:D1849 B1868:B1869 C1870:C1871 D1872:D1873 B1892:B1893 C1894:C1895 D1896:D1897 B1916:B1917 C1918:C1919 D1920:D1921 B1940:B1941 C1942:C1943 D1944:D1945 B1964:B1965 C1966:C1967 D1968:D1969 B1988:B1989 C1990:C1991 D1992:D1993 B2012:B2013 C2014:C2015 D2016:D2017 B2036:B2037 C2038:C2039 D2040:D2041 B2060:B2061 C2062:C2063 D2064:D2065 B2084:B2085 C2086:C2087 D2088:D2089 B2108:B2109 C2110:C2111 D2112:D2113 B2132:B2133 C2134:C2135 D2136:D2137 B2156:B2157 C2158:C2159 D2160:D2161 B2180:B2181 C2182:C2183 D2184:D2185 B2204:B2205 C2206:C2207 D2208:D2209 B2228:B2229 C2230:C2231 D2232:D2233 B2252:B2253 C2254:C2255 D2256:D2257 B2276:B2277 C2278:C2279 D2280:D2281 D2304:D2305 C2302:C2303 B2300:B2301 B2324:B2325 C2326:C2327 D2328:D2329 B2348:B2349 C2350:C2351 D2352:D2353 B2372:B2373 C2374:C2375 D2376:D2377 B2396:B2397 C2398:C2399 D2400:D2401 B2420:B2421 C2422:C2423 D2424:D2425 B2444:B2445 C2446:C2447 D2448:D2449 B2468:B2469 C2470:C2471 D2472:D2473 B2492:B2493 C2494:C2495 D2496:D2497 B2516:B2517 C2518:C2519 D2520:D2521 B2540:B2541 C2542:C2543 D2544:D2545 B2564:B2565 C2566:C2567 D2568:D2569 B2588:B2589 C2590:C2591 D2592:D2593 B2612:B2613 C2614:C2615 D2616:D2617 B2636:B2637 C2638:C2639 D2640:D2641 B2660:B2661 C2662:C2663 D2664:D2665 B2684:B2685 C2686:C2687 D2688:D2689 B2708:B2709 C2710:C2711 D2712:D2713 B2732:B2733 C2734:C2735 D2736:D2737 B2756:B2757 C2758:C2759 D2760:D2761 B2780:B2781 C2782:C2783 D2784:D2785 B2804:B2805 C2806:C2807 D2808:D2809 B2828:B2829 C2830:C2831 D2832:D2833 B2852:B2853 C2854:C2855 D2856:D2857 B2876:B2877 C2878:C2879 D2880:D2881 B2900:B2901 C2902:C2903 D2904:D2905 B2924:B2925 C2926:C2927 D2928:D2929 B2948:B2949 C2950:C2951 D2952:D2953 B2972:B2973 C2974:C2975 D2976:D2977 B2996:B2997 C2998:C2999 D3000:D3001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M26"/>
  <sheetViews>
    <sheetView workbookViewId="0">
      <selection sqref="A1:K1"/>
    </sheetView>
  </sheetViews>
  <sheetFormatPr defaultColWidth="14.42578125" defaultRowHeight="15.75" customHeight="1"/>
  <cols>
    <col min="1" max="1" width="15" style="15" customWidth="1"/>
    <col min="2" max="2" width="21" style="20" customWidth="1"/>
    <col min="3" max="3" width="7.5703125" style="15" customWidth="1"/>
    <col min="4" max="4" width="3.85546875" style="15" customWidth="1"/>
    <col min="5" max="5" width="16.42578125" style="15" customWidth="1"/>
    <col min="6" max="6" width="20.42578125" style="20" customWidth="1"/>
    <col min="7" max="7" width="6.5703125" style="20" customWidth="1"/>
    <col min="8" max="8" width="3.85546875" style="15" customWidth="1"/>
    <col min="9" max="9" width="14" style="15" customWidth="1"/>
    <col min="10" max="10" width="17.85546875" style="20" customWidth="1"/>
    <col min="11" max="11" width="7.28515625" style="15" customWidth="1"/>
    <col min="12" max="12" width="27.7109375" style="15" customWidth="1"/>
    <col min="13" max="16384" width="14.42578125" style="15"/>
  </cols>
  <sheetData>
    <row r="1" spans="1:13" ht="54.75" customHeight="1">
      <c r="A1" s="89" t="s">
        <v>5</v>
      </c>
      <c r="B1" s="89"/>
      <c r="C1" s="89"/>
      <c r="D1" s="89"/>
      <c r="E1" s="89"/>
      <c r="F1" s="89"/>
      <c r="G1" s="89"/>
      <c r="H1" s="89"/>
      <c r="I1" s="89"/>
      <c r="J1" s="89"/>
      <c r="K1" s="89"/>
    </row>
    <row r="3" spans="1:13" ht="17.25" customHeight="1">
      <c r="A3" s="116" t="s">
        <v>6</v>
      </c>
      <c r="B3" s="116"/>
    </row>
    <row r="4" spans="1:13" ht="28.5" customHeight="1">
      <c r="A4" s="117" t="s">
        <v>7</v>
      </c>
      <c r="B4" s="117"/>
    </row>
    <row r="6" spans="1:13" ht="15.75" customHeight="1">
      <c r="A6" s="118" t="s">
        <v>131</v>
      </c>
      <c r="B6" s="118"/>
      <c r="C6" s="118"/>
      <c r="D6" s="118"/>
      <c r="E6" s="118"/>
      <c r="F6" s="118"/>
      <c r="G6" s="118"/>
      <c r="H6" s="118"/>
      <c r="I6" s="118"/>
      <c r="J6" s="118"/>
      <c r="K6" s="118"/>
      <c r="L6"/>
      <c r="M6"/>
    </row>
    <row r="7" spans="1:13" ht="15.75" customHeight="1">
      <c r="G7" s="15"/>
    </row>
    <row r="8" spans="1:13" ht="15.75" customHeight="1">
      <c r="A8" s="115" t="s">
        <v>132</v>
      </c>
      <c r="B8" s="115"/>
      <c r="E8" s="115" t="s">
        <v>133</v>
      </c>
      <c r="F8" s="115"/>
      <c r="G8" s="15"/>
      <c r="I8" s="115" t="s">
        <v>134</v>
      </c>
      <c r="J8" s="115"/>
    </row>
    <row r="9" spans="1:13" ht="15.75" customHeight="1">
      <c r="G9" s="15"/>
    </row>
    <row r="10" spans="1:13" ht="15.75" customHeight="1">
      <c r="A10" s="113" t="s">
        <v>135</v>
      </c>
      <c r="B10" s="114"/>
      <c r="E10" s="113" t="s">
        <v>135</v>
      </c>
      <c r="F10" s="114"/>
      <c r="G10" s="15"/>
      <c r="I10" s="113" t="s">
        <v>135</v>
      </c>
      <c r="J10" s="114"/>
    </row>
    <row r="11" spans="1:13" ht="14.1">
      <c r="A11" s="64" t="s">
        <v>103</v>
      </c>
      <c r="B11" s="65"/>
      <c r="E11" s="14" t="s">
        <v>103</v>
      </c>
      <c r="F11" s="62"/>
      <c r="G11" s="15"/>
      <c r="I11" s="14" t="s">
        <v>103</v>
      </c>
      <c r="J11" s="62"/>
    </row>
    <row r="12" spans="1:13" ht="14.1">
      <c r="A12" s="14" t="s">
        <v>105</v>
      </c>
      <c r="B12" s="62"/>
      <c r="E12" s="14" t="s">
        <v>105</v>
      </c>
      <c r="F12" s="62"/>
      <c r="G12" s="15"/>
      <c r="I12" s="14" t="s">
        <v>105</v>
      </c>
      <c r="J12" s="62"/>
    </row>
    <row r="13" spans="1:13" ht="15.75" customHeight="1">
      <c r="G13" s="15"/>
      <c r="L13" s="34"/>
    </row>
    <row r="14" spans="1:13" ht="14.1">
      <c r="A14" s="113" t="s">
        <v>136</v>
      </c>
      <c r="B14" s="114"/>
      <c r="E14" s="113" t="s">
        <v>136</v>
      </c>
      <c r="F14" s="114"/>
      <c r="G14" s="15"/>
      <c r="I14" s="113" t="s">
        <v>136</v>
      </c>
      <c r="J14" s="114"/>
      <c r="L14" s="34"/>
    </row>
    <row r="15" spans="1:13" ht="14.1">
      <c r="A15" s="64" t="s">
        <v>103</v>
      </c>
      <c r="B15" s="65"/>
      <c r="E15" s="14" t="s">
        <v>103</v>
      </c>
      <c r="F15" s="62"/>
      <c r="G15" s="15"/>
      <c r="I15" s="14" t="s">
        <v>103</v>
      </c>
      <c r="J15" s="62"/>
    </row>
    <row r="16" spans="1:13" ht="14.1">
      <c r="A16" s="14" t="s">
        <v>105</v>
      </c>
      <c r="B16" s="62"/>
      <c r="E16" s="14" t="s">
        <v>105</v>
      </c>
      <c r="F16" s="62"/>
      <c r="G16" s="15"/>
      <c r="I16" s="14" t="s">
        <v>105</v>
      </c>
      <c r="J16" s="62"/>
    </row>
    <row r="17" spans="1:12" ht="15.75" customHeight="1">
      <c r="G17" s="15"/>
      <c r="L17" s="34"/>
    </row>
    <row r="18" spans="1:12" ht="14.1">
      <c r="A18" s="113" t="s">
        <v>137</v>
      </c>
      <c r="B18" s="114"/>
      <c r="E18" s="113" t="s">
        <v>137</v>
      </c>
      <c r="F18" s="114"/>
      <c r="G18" s="15"/>
      <c r="I18" s="113" t="s">
        <v>137</v>
      </c>
      <c r="J18" s="114"/>
    </row>
    <row r="19" spans="1:12" ht="14.1">
      <c r="A19" s="64" t="s">
        <v>138</v>
      </c>
      <c r="B19" s="65"/>
      <c r="E19" s="14" t="s">
        <v>103</v>
      </c>
      <c r="F19" s="62"/>
      <c r="G19" s="15"/>
      <c r="I19" s="14" t="s">
        <v>103</v>
      </c>
      <c r="J19" s="62"/>
    </row>
    <row r="20" spans="1:12" ht="14.1">
      <c r="A20" s="14" t="s">
        <v>139</v>
      </c>
      <c r="B20" s="62"/>
      <c r="E20" s="14" t="s">
        <v>105</v>
      </c>
      <c r="F20" s="62"/>
      <c r="G20" s="15"/>
      <c r="I20" s="14" t="s">
        <v>105</v>
      </c>
      <c r="J20" s="62"/>
    </row>
    <row r="21" spans="1:12" ht="15.75" customHeight="1">
      <c r="G21" s="15"/>
    </row>
    <row r="22" spans="1:12" ht="14.1">
      <c r="A22" s="84" t="s">
        <v>140</v>
      </c>
      <c r="B22" s="84"/>
      <c r="C22" s="84"/>
      <c r="E22" s="84" t="s">
        <v>140</v>
      </c>
      <c r="F22" s="84"/>
      <c r="G22" s="84"/>
      <c r="I22" s="84" t="s">
        <v>140</v>
      </c>
      <c r="J22" s="84"/>
      <c r="K22" s="84"/>
    </row>
    <row r="23" spans="1:12" ht="14.1">
      <c r="A23" s="14" t="s">
        <v>103</v>
      </c>
      <c r="B23" s="38">
        <v>1</v>
      </c>
      <c r="C23" s="14" t="s">
        <v>141</v>
      </c>
      <c r="E23" s="14" t="s">
        <v>103</v>
      </c>
      <c r="F23" s="38">
        <v>1</v>
      </c>
      <c r="G23" s="14" t="s">
        <v>141</v>
      </c>
      <c r="I23" s="14" t="s">
        <v>103</v>
      </c>
      <c r="J23" s="38">
        <v>1</v>
      </c>
      <c r="K23" s="14" t="s">
        <v>141</v>
      </c>
    </row>
    <row r="24" spans="1:12" ht="14.1">
      <c r="A24" s="14" t="s">
        <v>105</v>
      </c>
      <c r="B24" s="61"/>
      <c r="C24" s="14" t="s">
        <v>141</v>
      </c>
      <c r="E24" s="14" t="s">
        <v>105</v>
      </c>
      <c r="F24" s="61"/>
      <c r="G24" s="14" t="s">
        <v>141</v>
      </c>
      <c r="I24" s="14" t="s">
        <v>105</v>
      </c>
      <c r="J24" s="61"/>
      <c r="K24" s="14" t="s">
        <v>141</v>
      </c>
    </row>
    <row r="25" spans="1:12" ht="15.75" customHeight="1">
      <c r="G25" s="15"/>
    </row>
    <row r="26" spans="1:12" ht="15.75" customHeight="1">
      <c r="G26" s="15"/>
    </row>
  </sheetData>
  <sheetProtection algorithmName="SHA-512" hashValue="ru9+Qpb9N84OSh+AWuRenJBLvGTmzASeF3jcnMSkK4DyOitBH8lCC0Pxf8ibscKpo6Z53tPoWUwEdZiXm7paQg==" saltValue="wg6bFrWNXwUjFxgVHy6YvQ==" spinCount="100000" sheet="1" objects="1" scenarios="1" formatCells="0" formatColumns="0" formatRows="0"/>
  <mergeCells count="19">
    <mergeCell ref="A8:B8"/>
    <mergeCell ref="E8:F8"/>
    <mergeCell ref="I8:J8"/>
    <mergeCell ref="A1:K1"/>
    <mergeCell ref="A3:B3"/>
    <mergeCell ref="A4:B4"/>
    <mergeCell ref="A6:K6"/>
    <mergeCell ref="A22:C22"/>
    <mergeCell ref="E22:G22"/>
    <mergeCell ref="I22:K22"/>
    <mergeCell ref="A10:B10"/>
    <mergeCell ref="A14:B14"/>
    <mergeCell ref="A18:B18"/>
    <mergeCell ref="E10:F10"/>
    <mergeCell ref="I10:J10"/>
    <mergeCell ref="E14:F14"/>
    <mergeCell ref="I14:J14"/>
    <mergeCell ref="E18:F18"/>
    <mergeCell ref="I18:J18"/>
  </mergeCells>
  <pageMargins left="0.511811024" right="0.511811024" top="0.78740157499999996" bottom="0.78740157499999996" header="0.31496062000000002" footer="0.31496062000000002"/>
  <pageSetup paperSize="9" orientation="portrait" horizontalDpi="0" verticalDpi="0"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'PROPG Configurações'!$C$16:$C$27</xm:f>
          </x14:formula1>
          <xm:sqref>B11:B12 B15:B16 B19:B20 F15:F16 F11:F12 J19:J20 J11:J12 J15:J16 F19:F20</xm:sqref>
        </x14:dataValidation>
        <x14:dataValidation type="list" allowBlank="1" showInputMessage="1" showErrorMessage="1" xr:uid="{00000000-0002-0000-0700-000001000000}">
          <x14:formula1>
            <xm:f>'PROPG Configurações'!$A$21:$A$39</xm:f>
          </x14:formula1>
          <xm:sqref>B24 F24 J24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6"/>
  <sheetViews>
    <sheetView zoomScaleNormal="100" workbookViewId="0">
      <selection sqref="A1:I1"/>
    </sheetView>
  </sheetViews>
  <sheetFormatPr defaultColWidth="9.140625" defaultRowHeight="12.6"/>
  <cols>
    <col min="1" max="1" width="80.28515625" style="15" customWidth="1"/>
    <col min="2" max="2" width="15.5703125" style="15" customWidth="1"/>
    <col min="3" max="3" width="38.85546875" style="15" customWidth="1"/>
    <col min="4" max="16384" width="9.140625" style="15"/>
  </cols>
  <sheetData>
    <row r="1" spans="1:9" ht="63.75" customHeight="1">
      <c r="A1" s="89" t="s">
        <v>5</v>
      </c>
      <c r="B1" s="89"/>
      <c r="C1" s="89"/>
      <c r="D1" s="89"/>
      <c r="E1" s="89"/>
      <c r="F1" s="89"/>
      <c r="G1" s="89"/>
      <c r="H1" s="89"/>
      <c r="I1" s="89"/>
    </row>
    <row r="3" spans="1:9" ht="14.1">
      <c r="A3" s="54" t="s">
        <v>6</v>
      </c>
    </row>
    <row r="4" spans="1:9" ht="14.1">
      <c r="A4" s="53" t="s">
        <v>7</v>
      </c>
    </row>
    <row r="6" spans="1:9" ht="14.1">
      <c r="A6" s="11" t="str">
        <f>Identificação!A8</f>
        <v>Modalidade:</v>
      </c>
      <c r="B6" s="14">
        <f>Identificação!B8</f>
        <v>0</v>
      </c>
      <c r="C6" s="42"/>
    </row>
    <row r="7" spans="1:9">
      <c r="A7" s="42"/>
      <c r="B7" s="42"/>
      <c r="C7" s="42"/>
    </row>
    <row r="8" spans="1:9" ht="14.1">
      <c r="A8" s="11" t="str">
        <f>Identificação!A53</f>
        <v>Total de vagas regulares (máximo de 66 para presencial):</v>
      </c>
      <c r="B8" s="14">
        <f>Identificação!B53</f>
        <v>0</v>
      </c>
      <c r="C8" s="42"/>
    </row>
    <row r="9" spans="1:9">
      <c r="C9" s="42"/>
    </row>
    <row r="10" spans="1:9" ht="14.1">
      <c r="A10" s="11" t="s">
        <v>142</v>
      </c>
      <c r="B10" s="14" t="str">
        <f>Identificação!B63</f>
        <v>Sim</v>
      </c>
      <c r="C10" s="42"/>
    </row>
    <row r="11" spans="1:9">
      <c r="C11" s="42"/>
    </row>
    <row r="12" spans="1:9" ht="14.1">
      <c r="A12" s="11" t="str">
        <f>'Docentes Externos'!A8</f>
        <v>Quantidade de orientações (se houver TCC):</v>
      </c>
      <c r="B12" s="14">
        <f>IF(Identificação!B63="Sim", 'Docentes Externos'!B8, "Não se aplica")</f>
        <v>0</v>
      </c>
      <c r="C12" s="42"/>
    </row>
    <row r="13" spans="1:9" ht="14.1">
      <c r="A13" s="11" t="str">
        <f>'Docentes Externos'!A9</f>
        <v>% de docentes com titulação de mestre e doutor (mínimo de 30%):</v>
      </c>
      <c r="B13" s="43" t="str">
        <f>'Docentes Externos'!B9</f>
        <v/>
      </c>
      <c r="C13" s="42"/>
    </row>
    <row r="14" spans="1:9">
      <c r="A14" s="42"/>
      <c r="B14" s="42"/>
      <c r="C14" s="42"/>
    </row>
    <row r="15" spans="1:9" ht="14.1">
      <c r="A15" s="11" t="str">
        <f>'Estrutura Curricular'!A6</f>
        <v>Carga horária TOTAL do curso (mínimo 360 horas):</v>
      </c>
      <c r="B15" s="14" t="str">
        <f>'Estrutura Curricular'!F6</f>
        <v/>
      </c>
      <c r="C15" s="42"/>
    </row>
    <row r="16" spans="1:9" ht="14.1">
      <c r="A16" s="11" t="str">
        <f>'Estrutura Curricular'!A7</f>
        <v>Créditos:</v>
      </c>
      <c r="B16" s="47" t="str">
        <f>'Estrutura Curricular'!F7</f>
        <v/>
      </c>
      <c r="C16" s="42"/>
    </row>
    <row r="17" spans="1:3" ht="14.1">
      <c r="A17" s="11" t="str">
        <f>'Estrutura Curricular'!A8</f>
        <v>Percentual de carga horária dos externos (no máximo 50%):</v>
      </c>
      <c r="B17" s="43" t="str">
        <f>'Estrutura Curricular'!$F$8</f>
        <v/>
      </c>
      <c r="C17" s="42"/>
    </row>
    <row r="18" spans="1:3" ht="14.1">
      <c r="A18" s="11" t="str">
        <f>'Estrutura Curricular'!A9</f>
        <v>Período das disciplinas na 1a turma</v>
      </c>
      <c r="B18" s="47">
        <f>'Estrutura Curricular'!$F$9</f>
        <v>0</v>
      </c>
      <c r="C18" s="44" t="s">
        <v>96</v>
      </c>
    </row>
    <row r="19" spans="1:3" ht="14.1">
      <c r="A19" s="11" t="s">
        <v>143</v>
      </c>
      <c r="B19" s="47">
        <f>Calendário!B24</f>
        <v>0</v>
      </c>
      <c r="C19" s="44" t="s">
        <v>96</v>
      </c>
    </row>
    <row r="20" spans="1:3" ht="14.1">
      <c r="A20" s="11" t="str">
        <f>'Estrutura Curricular'!A10</f>
        <v>Período das disciplinas na 2a turma, se houver:</v>
      </c>
      <c r="B20" s="47">
        <f>'Estrutura Curricular'!$F$10</f>
        <v>0</v>
      </c>
      <c r="C20" s="44" t="s">
        <v>96</v>
      </c>
    </row>
    <row r="21" spans="1:3" ht="14.1">
      <c r="A21" s="11" t="s">
        <v>144</v>
      </c>
      <c r="B21" s="47">
        <f>Calendário!F24</f>
        <v>0</v>
      </c>
      <c r="C21" s="44" t="s">
        <v>96</v>
      </c>
    </row>
    <row r="22" spans="1:3" ht="14.1">
      <c r="A22" s="11" t="str">
        <f>'Estrutura Curricular'!A11</f>
        <v>Período das disciplinas na 3a turma, se houver:</v>
      </c>
      <c r="B22" s="47">
        <f>'Estrutura Curricular'!$F$11</f>
        <v>0</v>
      </c>
      <c r="C22" s="44" t="s">
        <v>96</v>
      </c>
    </row>
    <row r="23" spans="1:3" s="56" customFormat="1" ht="14.1">
      <c r="A23" s="11" t="s">
        <v>145</v>
      </c>
      <c r="B23" s="47">
        <f>Calendário!J24</f>
        <v>0</v>
      </c>
      <c r="C23" s="44" t="s">
        <v>96</v>
      </c>
    </row>
    <row r="25" spans="1:3" ht="14.1">
      <c r="A25" s="11" t="s">
        <v>146</v>
      </c>
      <c r="B25" s="45" t="str">
        <f>IF(Identificação!F53=1,"Não",IF(Identificação!F53 = 0,"Sim",""))</f>
        <v>Sim</v>
      </c>
    </row>
    <row r="26" spans="1:3" ht="14.1">
      <c r="A26" s="11" t="s">
        <v>147</v>
      </c>
      <c r="B26" s="45" t="str">
        <f>IF('Docentes Externos'!G8,"Não",IF('Docentes Externos'!G8 = 0,"Sim",""))</f>
        <v>Sim</v>
      </c>
    </row>
    <row r="27" spans="1:3" ht="15" customHeight="1">
      <c r="A27" s="11" t="s">
        <v>148</v>
      </c>
      <c r="B27" s="45" t="str">
        <f>IF('Docentes Externos'!G9=1,"Não",IF('Docentes Externos'!G9 = 0,"Sim",""))</f>
        <v>Sim</v>
      </c>
    </row>
    <row r="28" spans="1:3" ht="14.1">
      <c r="A28" s="14" t="s">
        <v>149</v>
      </c>
      <c r="B28" s="45" t="str">
        <f>IF('Estrutura Curricular'!P6=1,"Não",IF('Estrutura Curricular'!P6 = 0,"Sim",""))</f>
        <v>Sim</v>
      </c>
    </row>
    <row r="29" spans="1:3" ht="14.1">
      <c r="A29" s="14" t="s">
        <v>150</v>
      </c>
      <c r="B29" s="45" t="str">
        <f>IF('Estrutura Curricular'!P8=1,"Não",IF('Estrutura Curricular'!P8 = 0,"Sim",""))</f>
        <v>Sim</v>
      </c>
      <c r="C29" s="52" t="str">
        <f>IF(B29="Não", "Lembrar de incluir justificativa no SIPAC","")</f>
        <v/>
      </c>
    </row>
    <row r="30" spans="1:3" ht="14.1">
      <c r="A30" s="14" t="s">
        <v>151</v>
      </c>
      <c r="B30" s="45" t="str">
        <f>IF('Estrutura Curricular'!P9=1,"Não",IF('Estrutura Curricular'!P9 = 0,"Sim",""))</f>
        <v>Sim</v>
      </c>
    </row>
    <row r="31" spans="1:3" ht="14.1">
      <c r="A31" s="14" t="s">
        <v>152</v>
      </c>
      <c r="B31" s="45" t="str">
        <f>IF('Estrutura Curricular'!P10=1,"Não",IF('Estrutura Curricular'!P10 = 0,"Sim",""))</f>
        <v>Sim</v>
      </c>
    </row>
    <row r="32" spans="1:3" ht="14.1">
      <c r="A32" s="14" t="s">
        <v>153</v>
      </c>
      <c r="B32" s="45" t="str">
        <f>IF('Estrutura Curricular'!P11=1,"Não",IF('Estrutura Curricular'!P11 = 0,"Sim",""))</f>
        <v>Sim</v>
      </c>
    </row>
    <row r="33" spans="1:3" ht="14.1">
      <c r="A33" s="14" t="s">
        <v>154</v>
      </c>
      <c r="B33" s="67">
        <f>COUNTIF('Estrutura Curricular'!$T$1:$T$4000,"OK")</f>
        <v>0</v>
      </c>
    </row>
    <row r="34" spans="1:3" ht="14.1">
      <c r="A34" s="14" t="s">
        <v>155</v>
      </c>
      <c r="B34" s="14">
        <f>COUNTA('Docentes UFPE'!$A$17:$A$400) + COUNTA('Docentes Externos'!$A$17:$A$400)</f>
        <v>0</v>
      </c>
    </row>
    <row r="35" spans="1:3" ht="14.1">
      <c r="A35" s="14" t="s">
        <v>156</v>
      </c>
      <c r="B35" s="14">
        <f>COUNTIF('Docentes UFPE'!$D$17:$D$400, "DOUTORADO") + COUNTIF('Docentes Externos'!$C$17:$C$400,"DOUTORADO")</f>
        <v>0</v>
      </c>
    </row>
    <row r="36" spans="1:3" ht="14.1">
      <c r="A36" s="14" t="s">
        <v>157</v>
      </c>
      <c r="B36" s="14">
        <f>COUNTIF('Docentes UFPE'!$D$17:$D$400, "MESTRADO") + COUNTIF('Docentes Externos'!$C$17:$C$400,"MESTRADO")</f>
        <v>0</v>
      </c>
    </row>
    <row r="37" spans="1:3" ht="14.1">
      <c r="A37" s="14" t="s">
        <v>158</v>
      </c>
      <c r="B37" s="14">
        <f>COUNTIF('Docentes UFPE'!$D$17:$D$400, "ESPECIALIZACAO") + COUNTIF('Docentes Externos'!$C$17:$C$400,"ESPECIALIZAÇÃO")</f>
        <v>0</v>
      </c>
    </row>
    <row r="38" spans="1:3" ht="14.1">
      <c r="A38" s="14" t="s">
        <v>159</v>
      </c>
      <c r="B38" s="14">
        <f>COUNTIF('Docentes UFPE'!$D$17:$D$400, "ENSINO SUPERIOR") + COUNTIF('Docentes Externos'!$C$17:$C$400,"ENSINO SUPERIOR")</f>
        <v>0</v>
      </c>
    </row>
    <row r="39" spans="1:3" ht="14.1">
      <c r="A39" s="14" t="s">
        <v>160</v>
      </c>
      <c r="B39" s="14">
        <f>COUNTIF('Docentes UFPE'!$D$17:$D$400, "ENSINO MEDIO") + COUNTIF('Docentes Externos'!$C$17:$C$400,"ENSINO MÉDIO")</f>
        <v>0</v>
      </c>
      <c r="C39" s="16"/>
    </row>
    <row r="40" spans="1:3" ht="14.1">
      <c r="A40" s="14" t="s">
        <v>161</v>
      </c>
      <c r="B40" s="14">
        <f>COUNTA('Docentes UFPE'!$A$17:$A$400)</f>
        <v>0</v>
      </c>
    </row>
    <row r="41" spans="1:3" ht="14.1">
      <c r="A41" s="14" t="s">
        <v>162</v>
      </c>
      <c r="B41" s="14">
        <f>COUNTA('Docentes Externos'!$A$17:$A$400)</f>
        <v>0</v>
      </c>
    </row>
    <row r="42" spans="1:3" ht="14.1">
      <c r="A42" s="14" t="s">
        <v>163</v>
      </c>
      <c r="B42" s="14">
        <f>COUNTIF('Docentes Externos'!$C$17:$C$400,"DOUTORADO")</f>
        <v>0</v>
      </c>
    </row>
    <row r="43" spans="1:3" ht="14.1">
      <c r="A43" s="14" t="s">
        <v>164</v>
      </c>
      <c r="B43" s="14">
        <f>COUNTIF('Docentes Externos'!$C$17:$C$400,"MESTRADO")</f>
        <v>0</v>
      </c>
    </row>
    <row r="44" spans="1:3" ht="14.1">
      <c r="A44" s="14" t="s">
        <v>165</v>
      </c>
      <c r="B44" s="14">
        <f>COUNTIF('Docentes Externos'!$C$17:$C$400,"ESPECIALIZAÇÃO")</f>
        <v>0</v>
      </c>
    </row>
    <row r="45" spans="1:3" ht="14.1">
      <c r="A45" s="14" t="s">
        <v>166</v>
      </c>
      <c r="B45" s="14">
        <f>COUNTIF('Docentes Externos'!$C$17:$C$400,"ENSINO SUPERIOR")</f>
        <v>0</v>
      </c>
    </row>
    <row r="46" spans="1:3" ht="14.1">
      <c r="A46" s="14" t="s">
        <v>167</v>
      </c>
      <c r="B46" s="14">
        <f>COUNTIF('Docentes Externos'!$C$17:$C$400,"ENSINO MÉDIO")</f>
        <v>0</v>
      </c>
    </row>
  </sheetData>
  <sheetProtection algorithmName="SHA-512" hashValue="yTh4P40+uXMk/PeFimXdpL4E28GtlGFhoGdLdGh/EH6xuGn9e8bSlXn9oNt2/L1OJLitDOEf8PAzARQx80CCgQ==" saltValue="zXCpIRpc0+YfwsxO/unZkw==" spinCount="100000" sheet="1" objects="1" scenarios="1" formatCells="0" formatColumns="0" formatRows="0"/>
  <mergeCells count="1">
    <mergeCell ref="A1:I1"/>
  </mergeCells>
  <conditionalFormatting sqref="B25:B32">
    <cfRule type="containsText" dxfId="1" priority="1" operator="containsText" text="Não">
      <formula>NOT(ISERROR(SEARCH("Não",B25)))</formula>
    </cfRule>
    <cfRule type="containsText" dxfId="0" priority="2" operator="containsText" text="Sim">
      <formula>NOT(ISERROR(SEARCH("Sim",B25)))</formula>
    </cfRule>
  </conditionalFormatting>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Juliano</dc:creator>
  <cp:keywords/>
  <dc:description/>
  <cp:lastModifiedBy/>
  <cp:revision/>
  <dcterms:created xsi:type="dcterms:W3CDTF">2020-09-24T20:54:47Z</dcterms:created>
  <dcterms:modified xsi:type="dcterms:W3CDTF">2023-03-23T12:09:52Z</dcterms:modified>
  <cp:category/>
  <cp:contentStatus/>
</cp:coreProperties>
</file>